
<file path=[Content_Types].xml><?xml version="1.0" encoding="utf-8"?>
<Types xmlns="http://schemas.openxmlformats.org/package/2006/content-types">
  <Default Extension="data" ContentType="application/vnd.openxmlformats-officedocument.model+data"/>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3.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slicers/slicer4.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5.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Ex1.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hidePivotFieldList="1" defaultThemeVersion="166925"/>
  <mc:AlternateContent xmlns:mc="http://schemas.openxmlformats.org/markup-compatibility/2006">
    <mc:Choice Requires="x15">
      <x15ac:absPath xmlns:x15ac="http://schemas.microsoft.com/office/spreadsheetml/2010/11/ac" url="https://d.docs.live.net/16b568fb62cf2f00/Desktop/Projects/"/>
    </mc:Choice>
  </mc:AlternateContent>
  <xr:revisionPtr revIDLastSave="0" documentId="13_ncr:1_{AA78BD44-EFC1-4A29-9BA4-26F12B2E7DD3}" xr6:coauthVersionLast="47" xr6:coauthVersionMax="47" xr10:uidLastSave="{00000000-0000-0000-0000-000000000000}"/>
  <bookViews>
    <workbookView xWindow="-108" yWindow="-108" windowWidth="23256" windowHeight="12456" firstSheet="1" activeTab="3" xr2:uid="{A52451D4-7C78-4EE5-9D42-8142E3A1FC8B}"/>
  </bookViews>
  <sheets>
    <sheet name="Analysis 1" sheetId="1" r:id="rId1"/>
    <sheet name="Analysis 1 (2)" sheetId="8" r:id="rId2"/>
    <sheet name="Time Series Dashboard" sheetId="7" r:id="rId3"/>
    <sheet name="Dashboard " sheetId="11" r:id="rId4"/>
    <sheet name="PC Analysis" sheetId="12" r:id="rId5"/>
    <sheet name="Customer" sheetId="14" r:id="rId6"/>
  </sheets>
  <definedNames>
    <definedName name="_xlchart.v5.0" hidden="1">Customer!$BI$17</definedName>
    <definedName name="_xlchart.v5.1" hidden="1">Customer!$BI$18:$BI$23</definedName>
    <definedName name="_xlchart.v5.2" hidden="1">Customer!$BJ$17</definedName>
    <definedName name="_xlchart.v5.3" hidden="1">Customer!$BJ$18:$BJ$23</definedName>
    <definedName name="Lookup" localSheetId="1">'Analysis 1 (2)'!#REF!</definedName>
    <definedName name="Lookup" localSheetId="5">Customer!#REF!</definedName>
    <definedName name="Lookup" localSheetId="4">'PC Analysis'!#REF!</definedName>
    <definedName name="Lookup">'Analysis 1'!$R$10:$X$14</definedName>
    <definedName name="Slicer_Country">#N/A</definedName>
    <definedName name="Slicer_Month_Name">#N/A</definedName>
    <definedName name="Slicer_Year">#N/A</definedName>
  </definedNames>
  <calcPr calcId="191029"/>
  <pivotCaches>
    <pivotCache cacheId="0" r:id="rId7"/>
    <pivotCache cacheId="1" r:id="rId8"/>
    <pivotCache cacheId="2" r:id="rId9"/>
    <pivotCache cacheId="3" r:id="rId10"/>
    <pivotCache cacheId="4" r:id="rId11"/>
    <pivotCache cacheId="5" r:id="rId12"/>
    <pivotCache cacheId="6" r:id="rId13"/>
    <pivotCache cacheId="7" r:id="rId14"/>
    <pivotCache cacheId="8" r:id="rId15"/>
    <pivotCache cacheId="9" r:id="rId16"/>
    <pivotCache cacheId="10" r:id="rId17"/>
    <pivotCache cacheId="11" r:id="rId18"/>
    <pivotCache cacheId="12" r:id="rId19"/>
    <pivotCache cacheId="13" r:id="rId20"/>
    <pivotCache cacheId="14" r:id="rId21"/>
    <pivotCache cacheId="15" r:id="rId22"/>
    <pivotCache cacheId="16" r:id="rId23"/>
    <pivotCache cacheId="17" r:id="rId24"/>
    <pivotCache cacheId="18" r:id="rId25"/>
    <pivotCache cacheId="19" r:id="rId26"/>
  </pivotCaches>
  <extLst>
    <ext xmlns:x14="http://schemas.microsoft.com/office/spreadsheetml/2009/9/main" uri="{876F7934-8845-4945-9796-88D515C7AA90}">
      <x14:pivotCaches>
        <pivotCache cacheId="20" r:id="rId27"/>
      </x14:pivotCaches>
    </ext>
    <ext xmlns:x14="http://schemas.microsoft.com/office/spreadsheetml/2009/9/main" uri="{BBE1A952-AA13-448e-AADC-164F8A28A991}">
      <x14:slicerCaches>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62232729-46c0-4568-bfca-444396b0db97" name="FactInternetSales" connection="Query - FactInternetSales"/>
          <x15:modelTable id="DimSalesTerritory_c078e56b-85e1-4f6b-8fe1-c5d9511c426b" name="DimSalesTerritory" connection="Query - DimSalesTerritory"/>
          <x15:modelTable id="DimProduct_3dad5a81-0f37-4dfd-a44f-8a0ebd3a28d9" name="DimProduct" connection="Query - DimProduct"/>
          <x15:modelTable id="DimGeography_dfe24ed2-0801-4bfa-ba9c-b015292011d7" name="DimGeography" connection="Query - DimGeography"/>
          <x15:modelTable id="DimDate_c3f0c97e-bc98-45f0-89d7-a59390856c0c" name="DimDate" connection="Query - DimDate"/>
          <x15:modelTable id="DimCustomer_dcbe520b-a8ce-4b22-a3ad-7623ae974a59" name="DimCustomer" connection="Query - DimCustomer"/>
          <x15:modelTable id="All Measures_01a56d6d-aeb6-43e0-87c3-63610bb3294d"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J29" i="14" l="1"/>
  <c r="BK29" i="14" s="1"/>
  <c r="BJ28" i="14"/>
  <c r="BK28" i="14" s="1"/>
  <c r="BI18" i="14"/>
  <c r="BJ18" i="14"/>
  <c r="BI19" i="14"/>
  <c r="BJ19" i="14"/>
  <c r="BI20" i="14"/>
  <c r="BJ20" i="14"/>
  <c r="BI21" i="14"/>
  <c r="BJ21" i="14"/>
  <c r="BI22" i="14"/>
  <c r="BJ22" i="14"/>
  <c r="BI23" i="14"/>
  <c r="BJ23" i="14"/>
  <c r="BJ17" i="14"/>
  <c r="BI17" i="14"/>
  <c r="BG6" i="14"/>
  <c r="BG7" i="14"/>
  <c r="BG8" i="14"/>
  <c r="BG9" i="14"/>
  <c r="BG10" i="14"/>
  <c r="BG11" i="14"/>
  <c r="BG5" i="14"/>
  <c r="AU6" i="14"/>
  <c r="AV6" i="14"/>
  <c r="AU7" i="14"/>
  <c r="AV7" i="14"/>
  <c r="AU8" i="14"/>
  <c r="AV8" i="14"/>
  <c r="AU9" i="14"/>
  <c r="AV9" i="14"/>
  <c r="AU10" i="14"/>
  <c r="AV10" i="14"/>
  <c r="AU5" i="14"/>
  <c r="AP18" i="14"/>
  <c r="AP17" i="14"/>
  <c r="AO17" i="14"/>
  <c r="AO18" i="14"/>
  <c r="AP16" i="14"/>
  <c r="AO16" i="14"/>
  <c r="N22" i="14"/>
  <c r="J12" i="14"/>
  <c r="K12" i="14" s="1"/>
  <c r="J11" i="14"/>
  <c r="K11" i="14" s="1"/>
  <c r="J10" i="14"/>
  <c r="K10" i="14" s="1"/>
  <c r="J8" i="14"/>
  <c r="K8" i="14" s="1"/>
  <c r="J9" i="14"/>
  <c r="K9" i="14" s="1"/>
  <c r="J51" i="14"/>
  <c r="I51" i="14"/>
  <c r="J50" i="14"/>
  <c r="I50" i="14"/>
  <c r="J49" i="14"/>
  <c r="I49" i="14"/>
  <c r="J48" i="14"/>
  <c r="I48" i="14"/>
  <c r="J47" i="14"/>
  <c r="I47" i="14"/>
  <c r="J46" i="14"/>
  <c r="I46" i="14"/>
  <c r="J45" i="14"/>
  <c r="I45" i="14"/>
  <c r="J44" i="14"/>
  <c r="I44" i="14"/>
  <c r="J43" i="14"/>
  <c r="I43" i="14"/>
  <c r="J42" i="14"/>
  <c r="I42" i="14"/>
  <c r="J41" i="14"/>
  <c r="I41" i="14"/>
  <c r="J40" i="14"/>
  <c r="I40" i="14"/>
  <c r="J39" i="14"/>
  <c r="I39" i="14"/>
  <c r="J38" i="14"/>
  <c r="I38" i="14"/>
  <c r="J37" i="14"/>
  <c r="I37" i="14"/>
  <c r="J36" i="14"/>
  <c r="I36" i="14"/>
  <c r="J35" i="14"/>
  <c r="I35" i="14"/>
  <c r="J34" i="14"/>
  <c r="I34" i="14"/>
  <c r="J33" i="14"/>
  <c r="I33" i="14"/>
  <c r="J32" i="14"/>
  <c r="I32" i="14"/>
  <c r="J31" i="14"/>
  <c r="I31" i="14"/>
  <c r="J30" i="14"/>
  <c r="I30" i="14"/>
  <c r="J29" i="14"/>
  <c r="I29" i="14"/>
  <c r="J28" i="14"/>
  <c r="I28" i="14"/>
  <c r="J27" i="14"/>
  <c r="I27" i="14"/>
  <c r="J26" i="14"/>
  <c r="I26" i="14"/>
  <c r="J25" i="14"/>
  <c r="I25" i="14"/>
  <c r="J24" i="14"/>
  <c r="I24" i="14"/>
  <c r="J23" i="14"/>
  <c r="I23" i="14"/>
  <c r="J22" i="14"/>
  <c r="I22" i="14"/>
  <c r="J21" i="14"/>
  <c r="I21" i="14"/>
  <c r="J20" i="14"/>
  <c r="I20" i="14"/>
  <c r="J19" i="14"/>
  <c r="I19" i="14"/>
  <c r="AF14" i="14"/>
  <c r="AE14" i="14"/>
  <c r="AA14" i="14"/>
  <c r="Z14" i="14"/>
  <c r="AF13" i="14"/>
  <c r="AE13" i="14"/>
  <c r="AA13" i="14"/>
  <c r="Z13" i="14"/>
  <c r="AF12" i="14"/>
  <c r="AE12" i="14"/>
  <c r="AA12" i="14"/>
  <c r="Z12" i="14"/>
  <c r="I12" i="14"/>
  <c r="AA11" i="14"/>
  <c r="Z11" i="14"/>
  <c r="I11" i="14"/>
  <c r="AA10" i="14"/>
  <c r="Z10" i="14"/>
  <c r="I10" i="14"/>
  <c r="AA9" i="14"/>
  <c r="Z9" i="14"/>
  <c r="I9" i="14"/>
  <c r="AA8" i="14"/>
  <c r="Z8" i="14"/>
  <c r="I8" i="14"/>
  <c r="AA7" i="14"/>
  <c r="Z7" i="14"/>
  <c r="J7" i="14"/>
  <c r="I7" i="14"/>
  <c r="AA6" i="14"/>
  <c r="Z6" i="14"/>
  <c r="AE13" i="12"/>
  <c r="AF13" i="12"/>
  <c r="AE14" i="12"/>
  <c r="AF14" i="12"/>
  <c r="AF12" i="12"/>
  <c r="AE12" i="12"/>
  <c r="Z7" i="12"/>
  <c r="AA7" i="12"/>
  <c r="Z8" i="12"/>
  <c r="AA8" i="12"/>
  <c r="Z9" i="12"/>
  <c r="AA9" i="12"/>
  <c r="Z10" i="12"/>
  <c r="AA10" i="12"/>
  <c r="Z11" i="12"/>
  <c r="AA11" i="12"/>
  <c r="Z12" i="12"/>
  <c r="AA12" i="12"/>
  <c r="Z13" i="12"/>
  <c r="AA13" i="12"/>
  <c r="Z14" i="12"/>
  <c r="AA14" i="12"/>
  <c r="AA6" i="12"/>
  <c r="Z6" i="12"/>
  <c r="I31" i="12"/>
  <c r="J31" i="12"/>
  <c r="I32" i="12"/>
  <c r="J32" i="12"/>
  <c r="I33" i="12"/>
  <c r="J33" i="12"/>
  <c r="I34" i="12"/>
  <c r="J34" i="12"/>
  <c r="I35" i="12"/>
  <c r="J35" i="12"/>
  <c r="I36" i="12"/>
  <c r="J36" i="12"/>
  <c r="I37" i="12"/>
  <c r="J37" i="12"/>
  <c r="I38" i="12"/>
  <c r="J38" i="12"/>
  <c r="I39" i="12"/>
  <c r="J39" i="12"/>
  <c r="I40" i="12"/>
  <c r="J40" i="12"/>
  <c r="I41" i="12"/>
  <c r="J41" i="12"/>
  <c r="I42" i="12"/>
  <c r="J42" i="12"/>
  <c r="I43" i="12"/>
  <c r="J43" i="12"/>
  <c r="I44" i="12"/>
  <c r="J44" i="12"/>
  <c r="I45" i="12"/>
  <c r="J45" i="12"/>
  <c r="I46" i="12"/>
  <c r="J46" i="12"/>
  <c r="I47" i="12"/>
  <c r="J47" i="12"/>
  <c r="I48" i="12"/>
  <c r="J48" i="12"/>
  <c r="I49" i="12"/>
  <c r="J49" i="12"/>
  <c r="I50" i="12"/>
  <c r="J50" i="12"/>
  <c r="I51" i="12"/>
  <c r="J51" i="12"/>
  <c r="I20" i="12"/>
  <c r="J20" i="12"/>
  <c r="I21" i="12"/>
  <c r="J21" i="12"/>
  <c r="I22" i="12"/>
  <c r="J22" i="12"/>
  <c r="I23" i="12"/>
  <c r="J23" i="12"/>
  <c r="I24" i="12"/>
  <c r="J24" i="12"/>
  <c r="I25" i="12"/>
  <c r="J25" i="12"/>
  <c r="I26" i="12"/>
  <c r="J26" i="12"/>
  <c r="I27" i="12"/>
  <c r="J27" i="12"/>
  <c r="I28" i="12"/>
  <c r="J28" i="12"/>
  <c r="I29" i="12"/>
  <c r="J29" i="12"/>
  <c r="I30" i="12"/>
  <c r="J30" i="12"/>
  <c r="J19" i="12"/>
  <c r="I19" i="12"/>
  <c r="I8" i="12"/>
  <c r="J8" i="12"/>
  <c r="K8" i="12" s="1"/>
  <c r="I9" i="12"/>
  <c r="J9" i="12"/>
  <c r="K9" i="12" s="1"/>
  <c r="I10" i="12"/>
  <c r="J10" i="12"/>
  <c r="K10" i="12" s="1"/>
  <c r="I11" i="12"/>
  <c r="J11" i="12"/>
  <c r="K11" i="12" s="1"/>
  <c r="I12" i="12"/>
  <c r="J12" i="12"/>
  <c r="K12" i="12" s="1"/>
  <c r="J7" i="12"/>
  <c r="I7" i="12"/>
  <c r="O42" i="8"/>
  <c r="O41" i="8"/>
  <c r="M20" i="8"/>
  <c r="N20" i="8"/>
  <c r="M21" i="8"/>
  <c r="N21" i="8"/>
  <c r="M22" i="8"/>
  <c r="N22" i="8"/>
  <c r="M23" i="8"/>
  <c r="N23" i="8"/>
  <c r="M24" i="8"/>
  <c r="N24" i="8"/>
  <c r="M25" i="8"/>
  <c r="N25" i="8"/>
  <c r="M26" i="8"/>
  <c r="N26" i="8"/>
  <c r="N19" i="8"/>
  <c r="M19" i="8"/>
  <c r="H19" i="8"/>
  <c r="I12" i="8"/>
  <c r="J12" i="8" s="1"/>
  <c r="I13" i="8"/>
  <c r="J13" i="8" s="1"/>
  <c r="I11" i="8"/>
  <c r="AD44" i="1"/>
  <c r="AD36" i="1"/>
  <c r="AD27" i="1"/>
  <c r="AD16" i="1"/>
  <c r="AE16" i="1" s="1"/>
  <c r="AC10" i="1"/>
  <c r="AD15" i="1" s="1"/>
  <c r="AE15" i="1" s="1"/>
  <c r="F22" i="1" a="1"/>
  <c r="F22" i="1" s="1"/>
  <c r="F23" i="1" a="1"/>
  <c r="F23" i="1" s="1"/>
  <c r="F24" i="1" a="1"/>
  <c r="F24" i="1" s="1"/>
  <c r="F25" i="1" a="1"/>
  <c r="F25" i="1" s="1"/>
  <c r="F21" i="1" a="1"/>
  <c r="F21" i="1" s="1"/>
  <c r="G21" i="1" s="1"/>
  <c r="E22" i="1"/>
  <c r="E23" i="1"/>
  <c r="E24" i="1"/>
  <c r="E25" i="1"/>
  <c r="E21" i="1"/>
  <c r="AB8" i="14"/>
  <c r="AB7" i="14"/>
  <c r="AB9" i="12"/>
  <c r="AB9" i="14"/>
  <c r="AB8" i="12"/>
  <c r="AB7" i="12"/>
  <c r="BJ36" i="14" l="1"/>
  <c r="BC6" i="14" a="1"/>
  <c r="BC6" i="14" s="1"/>
  <c r="BC10" i="14" a="1"/>
  <c r="BC10" i="14" s="1"/>
  <c r="BC11" i="14" a="1"/>
  <c r="BC11" i="14" s="1"/>
  <c r="BC9" i="14" a="1"/>
  <c r="BC9" i="14" s="1"/>
  <c r="BC8" i="14" a="1"/>
  <c r="BC8" i="14" s="1"/>
  <c r="BC7" i="14" a="1"/>
  <c r="BC7" i="14" s="1"/>
  <c r="BL22" i="14"/>
  <c r="AW8" i="14"/>
  <c r="AW7" i="14"/>
  <c r="AV17" i="14"/>
  <c r="AV20" i="14" s="1"/>
  <c r="AW6" i="14"/>
  <c r="AW10" i="14"/>
  <c r="AW9" i="14"/>
  <c r="N21" i="14"/>
  <c r="O22" i="14" s="1"/>
  <c r="AG13" i="14"/>
  <c r="AG14" i="14"/>
  <c r="N7" i="14"/>
  <c r="N8" i="14"/>
  <c r="AG14" i="12"/>
  <c r="AG13" i="12"/>
  <c r="N7" i="12"/>
  <c r="N8" i="12"/>
  <c r="M45" i="8"/>
  <c r="M46" i="8" s="1"/>
  <c r="M31" i="8"/>
  <c r="M32" i="8"/>
  <c r="M30" i="8"/>
  <c r="I17" i="8"/>
  <c r="J11" i="8"/>
  <c r="AF15" i="1"/>
  <c r="AF16" i="1"/>
  <c r="AE44" i="1"/>
  <c r="AD43" i="1"/>
  <c r="AE43" i="1" s="1"/>
  <c r="AD35" i="1"/>
  <c r="AE35" i="1" s="1"/>
  <c r="AE36" i="1"/>
  <c r="AD26" i="1"/>
  <c r="AE26" i="1" s="1"/>
  <c r="AE27" i="1"/>
  <c r="G29" i="1"/>
  <c r="G23" i="1"/>
  <c r="H23" i="1" s="1"/>
  <c r="G24" i="1"/>
  <c r="H24" i="1" s="1"/>
  <c r="G22" i="1"/>
  <c r="H22" i="1" s="1"/>
  <c r="G25" i="1"/>
  <c r="H25" i="1" s="1"/>
  <c r="AV23" i="14" l="1"/>
  <c r="AV26" i="14" s="1"/>
  <c r="O21" i="14"/>
  <c r="O7" i="12"/>
  <c r="O8" i="14"/>
  <c r="O7" i="14"/>
  <c r="O8" i="12"/>
  <c r="O25" i="8" a="1"/>
  <c r="O25" i="8" s="1"/>
  <c r="O24" i="8" a="1"/>
  <c r="O24" i="8" s="1"/>
  <c r="O21" i="8" a="1"/>
  <c r="O21" i="8" s="1"/>
  <c r="O26" i="8" a="1"/>
  <c r="O26" i="8" s="1"/>
  <c r="O20" i="8" a="1"/>
  <c r="O20" i="8" s="1"/>
  <c r="O22" i="8" a="1"/>
  <c r="O22" i="8" s="1"/>
  <c r="O23" i="8" a="1"/>
  <c r="O23" i="8" s="1"/>
  <c r="AF43" i="1"/>
  <c r="AF44" i="1"/>
  <c r="AF36" i="1"/>
  <c r="AF35" i="1"/>
  <c r="AF27" i="1"/>
  <c r="AF26" i="1"/>
  <c r="E29" i="1"/>
  <c r="E30" i="1" s="1"/>
  <c r="AF30" i="1" l="1"/>
  <c r="AF39" i="1"/>
  <c r="AF47" i="1"/>
  <c r="O30" i="8"/>
  <c r="AF19"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140D288-DAED-4FBA-BAB4-9903B82FC14D}" name="Query - All Measures" description="Connection to the 'All Measures' query in the workbook." type="100" refreshedVersion="8" minRefreshableVersion="5">
    <extLst>
      <ext xmlns:x15="http://schemas.microsoft.com/office/spreadsheetml/2010/11/main" uri="{DE250136-89BD-433C-8126-D09CA5730AF9}">
        <x15:connection id="89d0a088-5a56-4652-96c4-b2a271eb27b5">
          <x15:oledbPr connection="Provider=Microsoft.Mashup.OleDb.1;Data Source=$Workbook$;Location=&quot;All Measures&quot;;Extended Properties=&quot;&quot;">
            <x15:dbTables>
              <x15:dbTable name="All Measures"/>
            </x15:dbTables>
          </x15:oledbPr>
        </x15:connection>
      </ext>
    </extLst>
  </connection>
  <connection id="2" xr16:uid="{2D16452D-EDD2-4B6B-B3DB-C0E90CB5D479}" name="Query - DimCustomer" description="Connection to the 'DimCustomer' query in the workbook." type="100" refreshedVersion="8" minRefreshableVersion="5">
    <extLst>
      <ext xmlns:x15="http://schemas.microsoft.com/office/spreadsheetml/2010/11/main" uri="{DE250136-89BD-433C-8126-D09CA5730AF9}">
        <x15:connection id="1ba20aa5-808f-48db-9d9a-c89558be3c50"/>
      </ext>
    </extLst>
  </connection>
  <connection id="3" xr16:uid="{1E0CB133-481A-47F4-BED1-DC3B78429E04}" name="Query - DimDate" description="Connection to the 'DimDate' query in the workbook." type="100" refreshedVersion="8" minRefreshableVersion="5">
    <extLst>
      <ext xmlns:x15="http://schemas.microsoft.com/office/spreadsheetml/2010/11/main" uri="{DE250136-89BD-433C-8126-D09CA5730AF9}">
        <x15:connection id="f244331f-e6da-4f2a-9084-6e8b3276655b">
          <x15:oledbPr connection="Provider=Microsoft.Mashup.OleDb.1;Data Source=$Workbook$;Location=DimDate;Extended Properties=&quot;&quot;">
            <x15:dbTables>
              <x15:dbTable name="DimDate"/>
            </x15:dbTables>
          </x15:oledbPr>
        </x15:connection>
      </ext>
    </extLst>
  </connection>
  <connection id="4" xr16:uid="{9CA6D150-8852-4E46-8855-A21D18349715}" name="Query - DimGeography" description="Connection to the 'DimGeography' query in the workbook." type="100" refreshedVersion="8" minRefreshableVersion="5">
    <extLst>
      <ext xmlns:x15="http://schemas.microsoft.com/office/spreadsheetml/2010/11/main" uri="{DE250136-89BD-433C-8126-D09CA5730AF9}">
        <x15:connection id="94135ba2-17be-4e4a-aabb-561396fc8c72">
          <x15:oledbPr connection="Provider=Microsoft.Mashup.OleDb.1;Data Source=$Workbook$;Location=DimGeography;Extended Properties=&quot;&quot;">
            <x15:dbTables>
              <x15:dbTable name="DimGeography"/>
            </x15:dbTables>
          </x15:oledbPr>
        </x15:connection>
      </ext>
    </extLst>
  </connection>
  <connection id="5" xr16:uid="{722C4CC0-0A7F-4FEF-A9C7-0D26A17B7CB8}" name="Query - DimProduct" description="Connection to the 'DimProduct' query in the workbook." type="100" refreshedVersion="8" minRefreshableVersion="5">
    <extLst>
      <ext xmlns:x15="http://schemas.microsoft.com/office/spreadsheetml/2010/11/main" uri="{DE250136-89BD-433C-8126-D09CA5730AF9}">
        <x15:connection id="8c17c477-ee5e-4ba8-96d1-1777a8815bf5">
          <x15:oledbPr connection="Provider=Microsoft.Mashup.OleDb.1;Data Source=$Workbook$;Location=DimProduct;Extended Properties=&quot;&quot;">
            <x15:dbTables>
              <x15:dbTable name="DimProduct"/>
            </x15:dbTables>
          </x15:oledbPr>
        </x15:connection>
      </ext>
    </extLst>
  </connection>
  <connection id="6" xr16:uid="{8C9BE33A-0B60-4366-AA22-CCCEA75A7EE8}" name="Query - DimSalesTerritory" description="Connection to the 'DimSalesTerritory' query in the workbook." type="100" refreshedVersion="8" minRefreshableVersion="5">
    <extLst>
      <ext xmlns:x15="http://schemas.microsoft.com/office/spreadsheetml/2010/11/main" uri="{DE250136-89BD-433C-8126-D09CA5730AF9}">
        <x15:connection id="51ecd0cb-f0f7-4fd8-b13a-73423c56d677">
          <x15:oledbPr connection="Provider=Microsoft.Mashup.OleDb.1;Data Source=$Workbook$;Location=DimSalesTerritory;Extended Properties=&quot;&quot;">
            <x15:dbTables>
              <x15:dbTable name="DimSalesTerritory"/>
            </x15:dbTables>
          </x15:oledbPr>
        </x15:connection>
      </ext>
    </extLst>
  </connection>
  <connection id="7" xr16:uid="{8C17CC15-83EC-4DFF-80CC-F7F5148BB454}" name="Query - FactInternetSales" description="Connection to the 'FactInternetSales' query in the workbook." type="100" refreshedVersion="8" minRefreshableVersion="5">
    <extLst>
      <ext xmlns:x15="http://schemas.microsoft.com/office/spreadsheetml/2010/11/main" uri="{DE250136-89BD-433C-8126-D09CA5730AF9}">
        <x15:connection id="3bac2e9e-8ea2-4ef0-89fd-02d5eb131b21">
          <x15:oledbPr connection="Provider=Microsoft.Mashup.OleDb.1;Data Source=$Workbook$;Location=FactInternetSales;Extended Properties=&quot;&quot;">
            <x15:dbTables>
              <x15:dbTable name="FactInternetSales"/>
            </x15:dbTables>
          </x15:oledbPr>
        </x15:connection>
      </ext>
    </extLst>
  </connection>
  <connection id="8" xr16:uid="{739EB3ED-8E91-43B3-95BD-51F872AE316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<sst xmlns="http://schemas.openxmlformats.org/spreadsheetml/2006/main" count="19098" uniqueCount="19010">
  <si>
    <t>#Transaction</t>
  </si>
  <si>
    <t>All Products</t>
  </si>
  <si>
    <t>sold products</t>
  </si>
  <si>
    <t>unsold products</t>
  </si>
  <si>
    <t>% Profit Margin</t>
  </si>
  <si>
    <t>COGS</t>
  </si>
  <si>
    <t>OrderQuantity</t>
  </si>
  <si>
    <t>Year</t>
  </si>
  <si>
    <t>Option Button</t>
  </si>
  <si>
    <t>Above Average</t>
  </si>
  <si>
    <t>Percentage</t>
  </si>
  <si>
    <t>Caption</t>
  </si>
  <si>
    <t xml:space="preserve"> Revenue</t>
  </si>
  <si>
    <t xml:space="preserve"> Profit</t>
  </si>
  <si>
    <t>check selected year</t>
  </si>
  <si>
    <t>selected year</t>
  </si>
  <si>
    <t>previous year</t>
  </si>
  <si>
    <t>year</t>
  </si>
  <si>
    <t>profit</t>
  </si>
  <si>
    <t>percentage</t>
  </si>
  <si>
    <t xml:space="preserve">YoY change </t>
  </si>
  <si>
    <t>Total Revenue</t>
  </si>
  <si>
    <t>Total profit</t>
  </si>
  <si>
    <t>Revenue</t>
  </si>
  <si>
    <t>margin</t>
  </si>
  <si>
    <t>Apr</t>
  </si>
  <si>
    <t>Feb</t>
  </si>
  <si>
    <t>Jan</t>
  </si>
  <si>
    <t>Jul</t>
  </si>
  <si>
    <t>Jun</t>
  </si>
  <si>
    <t>Mar</t>
  </si>
  <si>
    <t>May</t>
  </si>
  <si>
    <t>Month Name</t>
  </si>
  <si>
    <t>Day Name</t>
  </si>
  <si>
    <t>Fri</t>
  </si>
  <si>
    <t>Mon</t>
  </si>
  <si>
    <t>Sat</t>
  </si>
  <si>
    <t>Sun</t>
  </si>
  <si>
    <t>Thu</t>
  </si>
  <si>
    <t>Tue</t>
  </si>
  <si>
    <t>Wed</t>
  </si>
  <si>
    <t>Highlight</t>
  </si>
  <si>
    <t>WeekTypes</t>
  </si>
  <si>
    <t>Weekday</t>
  </si>
  <si>
    <t>Weekend</t>
  </si>
  <si>
    <t>%</t>
  </si>
  <si>
    <t>top</t>
  </si>
  <si>
    <t>Quarter</t>
  </si>
  <si>
    <t>Qtr-1</t>
  </si>
  <si>
    <t>Qtr-2</t>
  </si>
  <si>
    <t>Qtr-3</t>
  </si>
  <si>
    <t>Qtr-4</t>
  </si>
  <si>
    <t>Sum of Total Profit</t>
  </si>
  <si>
    <t>ProductName</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</si>
  <si>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</si>
  <si>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</si>
  <si>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</si>
  <si>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</si>
  <si>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</si>
  <si>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</si>
  <si>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</si>
  <si>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</si>
  <si>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</si>
  <si>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</si>
  <si>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</si>
  <si>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</si>
  <si>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</si>
  <si>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</si>
  <si>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</si>
  <si>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</si>
  <si>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</si>
  <si>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</si>
  <si>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</si>
  <si>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</si>
  <si>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</si>
  <si>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</si>
  <si>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</si>
  <si>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</si>
  <si>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</si>
  <si>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</si>
  <si>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</si>
  <si>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</si>
  <si>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</si>
  <si>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</si>
  <si>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</si>
  <si>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</si>
  <si>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</si>
  <si>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</si>
  <si>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</si>
  <si>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</si>
  <si>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</si>
  <si>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</si>
  <si>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</si>
  <si>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</si>
  <si>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</si>
  <si>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</si>
  <si>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</si>
  <si>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</si>
  <si>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</si>
  <si>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</si>
  <si>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</si>
  <si>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</si>
  <si>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</si>
  <si>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Road-250 Black, 44</t>
  </si>
  <si>
    <t>Road-250 Black, 48</t>
  </si>
  <si>
    <t>Road-250 Black, 52</t>
  </si>
  <si>
    <t>Road-250 Black, 58</t>
  </si>
  <si>
    <t>Road-250 Red, 58</t>
  </si>
  <si>
    <t>Road-350-W Yellow, 40</t>
  </si>
  <si>
    <t>Road-350-W Yellow, 42</t>
  </si>
  <si>
    <t>Road-350-W Yellow, 44</t>
  </si>
  <si>
    <t>Road-350-W Yellow, 48</t>
  </si>
  <si>
    <t>Road-550-W Yellow, 38</t>
  </si>
  <si>
    <t>Road-550-W Yellow, 40</t>
  </si>
  <si>
    <t>Road-550-W Yellow, 42</t>
  </si>
  <si>
    <t>Road-550-W Yellow, 44</t>
  </si>
  <si>
    <t>Road-550-W Yellow, 48</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</si>
  <si>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</si>
  <si>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</si>
  <si>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</si>
  <si>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</si>
  <si>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</si>
  <si>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</si>
  <si>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</si>
  <si>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</si>
  <si>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</si>
  <si>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</si>
  <si>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</si>
  <si>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</si>
  <si>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</si>
  <si>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</si>
  <si>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</si>
  <si>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</si>
  <si>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</si>
  <si>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</si>
  <si>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</si>
  <si>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</si>
  <si>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</si>
  <si>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</si>
  <si>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</si>
  <si>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</si>
  <si>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</si>
  <si>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</si>
  <si>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</si>
  <si>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54</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</si>
  <si>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</si>
  <si>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</si>
  <si>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</si>
  <si>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</si>
  <si>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</si>
  <si>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</si>
  <si>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</si>
  <si>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</si>
  <si>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</si>
  <si>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</si>
  <si>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</si>
  <si>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Road-250 Red, 44</t>
  </si>
  <si>
    <t>Road-250 Red, 48</t>
  </si>
  <si>
    <t>Road-250 Red, 52</t>
  </si>
  <si>
    <t>Road-650 Black, 58</t>
  </si>
  <si>
    <t>Road-650 Red, 58</t>
  </si>
  <si>
    <t>Road-650 Black, 48</t>
  </si>
  <si>
    <t>Road-650 Red, 48</t>
  </si>
  <si>
    <t>Road-650 Red, 62</t>
  </si>
  <si>
    <t>Road-650 Black, 62</t>
  </si>
  <si>
    <t>Road-650 Black, 60</t>
  </si>
  <si>
    <t>Road-650 Red, 44</t>
  </si>
  <si>
    <t>Road-650 Red, 52</t>
  </si>
  <si>
    <t>Road-650 Black, 52</t>
  </si>
  <si>
    <t>Road-650 Red, 60</t>
  </si>
  <si>
    <t>Road-650 Black, 44</t>
  </si>
  <si>
    <t>Road-150 Red, 62</t>
  </si>
  <si>
    <t>Road-150 Red, 48</t>
  </si>
  <si>
    <t>Road-150 Red, 56</t>
  </si>
  <si>
    <t>Road-150 Red, 52</t>
  </si>
  <si>
    <t>Road-150 Red, 44</t>
  </si>
  <si>
    <t>Mountain-100 Black, 48</t>
  </si>
  <si>
    <t>Mountain-100 Silver, 42</t>
  </si>
  <si>
    <t>Mountain-100 Black, 38</t>
  </si>
  <si>
    <t>Mountain-100 Black, 44</t>
  </si>
  <si>
    <t>Mountain-100 Silver, 38</t>
  </si>
  <si>
    <t>Mountain-100 Black, 42</t>
  </si>
  <si>
    <t>Mountain-100 Silver, 48</t>
  </si>
  <si>
    <t>Mountain-100 Silver, 44</t>
  </si>
  <si>
    <t>others</t>
  </si>
  <si>
    <t>Top-5</t>
  </si>
  <si>
    <t>ML Road Frame-W - Yellow, 40</t>
  </si>
  <si>
    <t>Reflector</t>
  </si>
  <si>
    <t>Front Derailleur</t>
  </si>
  <si>
    <t>Metal Sheet 6</t>
  </si>
  <si>
    <t>Front Derailleur Cage</t>
  </si>
  <si>
    <t>Front Derailleur Linkage</t>
  </si>
  <si>
    <t>Thin-Jam Lock Nut 14</t>
  </si>
  <si>
    <t>Full-Finger Gloves, L</t>
  </si>
  <si>
    <t>Men's Bib-Shorts, S</t>
  </si>
  <si>
    <t>Full-Finger Gloves, M</t>
  </si>
  <si>
    <t>ML Mountain Frame-W - Silver, 42</t>
  </si>
  <si>
    <t>Full-Finger Gloves, S</t>
  </si>
  <si>
    <t>Guide Pulley</t>
  </si>
  <si>
    <t>External Lock Washer 8</t>
  </si>
  <si>
    <t>Touring Rim</t>
  </si>
  <si>
    <t>Women's Tights, S</t>
  </si>
  <si>
    <t>Handlebar Tube</t>
  </si>
  <si>
    <t>Metal Plate 1</t>
  </si>
  <si>
    <t>Head Tube</t>
  </si>
  <si>
    <t>ML Grip Tape</t>
  </si>
  <si>
    <t>Headlights - Dual-Beam</t>
  </si>
  <si>
    <t>ML Mountain Seat/Saddle</t>
  </si>
  <si>
    <t>Headlights - Weatherproof</t>
  </si>
  <si>
    <t>ML Road Rim</t>
  </si>
  <si>
    <t>Headset Ball Bearings</t>
  </si>
  <si>
    <t>Cable Lock</t>
  </si>
  <si>
    <t>Hex Nut 1</t>
  </si>
  <si>
    <t>Hex Nut 10</t>
  </si>
  <si>
    <t>Paint - Yellow</t>
  </si>
  <si>
    <t>Hex Nut 11</t>
  </si>
  <si>
    <t>Down Tube</t>
  </si>
  <si>
    <t>Hex Nut 12</t>
  </si>
  <si>
    <t>Front Brakes</t>
  </si>
  <si>
    <t>Road-450 Red, 58</t>
  </si>
  <si>
    <t>Hex Nut 13</t>
  </si>
  <si>
    <t>Thin-Jam Lock Nut 7</t>
  </si>
  <si>
    <t>Hex Nut 14</t>
  </si>
  <si>
    <t>Hex Nut 15</t>
  </si>
  <si>
    <t>Hex Nut 16</t>
  </si>
  <si>
    <t>Hex Nut 17</t>
  </si>
  <si>
    <t>Men's Sports Shorts, XL</t>
  </si>
  <si>
    <t>Hex Nut 18</t>
  </si>
  <si>
    <t>Metal Sheet 2</t>
  </si>
  <si>
    <t>Hex Nut 19</t>
  </si>
  <si>
    <t>ML Bottom Bracket</t>
  </si>
  <si>
    <t>Hex Nut 2</t>
  </si>
  <si>
    <t>ML Mountain Frame - Black, 44</t>
  </si>
  <si>
    <t>Hex Nut 20</t>
  </si>
  <si>
    <t>ML Mountain Pedal</t>
  </si>
  <si>
    <t>Hex Nut 21</t>
  </si>
  <si>
    <t>ML Road Frame - Red, 52</t>
  </si>
  <si>
    <t>Hex Nut 22</t>
  </si>
  <si>
    <t>ML Road Front Wheel</t>
  </si>
  <si>
    <t>Hex Nut 23</t>
  </si>
  <si>
    <t>ML Touring Seat Assembly</t>
  </si>
  <si>
    <t>Hex Nut 3</t>
  </si>
  <si>
    <t>BB Ball Bearing</t>
  </si>
  <si>
    <t>Hex Nut 4</t>
  </si>
  <si>
    <t>Chainring Bolts</t>
  </si>
  <si>
    <t>Hex Nut 5</t>
  </si>
  <si>
    <t>Mountain-300 Black, 44</t>
  </si>
  <si>
    <t>Hex Nut 6</t>
  </si>
  <si>
    <t>Hex Nut 7</t>
  </si>
  <si>
    <t>Paint - Black</t>
  </si>
  <si>
    <t>Hex Nut 8</t>
  </si>
  <si>
    <t>Hex Nut 9</t>
  </si>
  <si>
    <t>Crown Race</t>
  </si>
  <si>
    <t>External Lock Washer 4</t>
  </si>
  <si>
    <t>HL Bottom Bracket</t>
  </si>
  <si>
    <t>HL Crankarm</t>
  </si>
  <si>
    <t>Flat Washer 9</t>
  </si>
  <si>
    <t>HL Crankset</t>
  </si>
  <si>
    <t>Thin-Jam Lock Nut 10</t>
  </si>
  <si>
    <t>HL Fork</t>
  </si>
  <si>
    <t>Thin-Jam Lock Nut 3</t>
  </si>
  <si>
    <t>HL Grip Tape</t>
  </si>
  <si>
    <t>Touring End Caps</t>
  </si>
  <si>
    <t>HL Headset</t>
  </si>
  <si>
    <t>HL Hub</t>
  </si>
  <si>
    <t>HL Mountain Frame - Black, 38</t>
  </si>
  <si>
    <t>HL Mountain Frame - Black, 42</t>
  </si>
  <si>
    <t>HL Mountain Frame - Black, 44</t>
  </si>
  <si>
    <t>HL Mountain Frame - Black, 46</t>
  </si>
  <si>
    <t>Men's Bib-Shorts, L</t>
  </si>
  <si>
    <t>HL Mountain Frame - Black, 48</t>
  </si>
  <si>
    <t>Men's Sports Shorts, M</t>
  </si>
  <si>
    <t>HL Mountain Frame - Silver, 38</t>
  </si>
  <si>
    <t>Metal Bar 1</t>
  </si>
  <si>
    <t>HL Mountain Frame - Silver, 42</t>
  </si>
  <si>
    <t>Metal Plate 3</t>
  </si>
  <si>
    <t>HL Mountain Frame - Silver, 44</t>
  </si>
  <si>
    <t>Metal Sheet 4</t>
  </si>
  <si>
    <t>HL Mountain Frame - Silver, 46</t>
  </si>
  <si>
    <t>Metal Tread Plate</t>
  </si>
  <si>
    <t>HL Mountain Frame - Silver, 48</t>
  </si>
  <si>
    <t>ML Crankset</t>
  </si>
  <si>
    <t>HL Mountain Front Wheel</t>
  </si>
  <si>
    <t>ML Mountain Frame - Black, 38</t>
  </si>
  <si>
    <t>HL Mountain Handlebars</t>
  </si>
  <si>
    <t>ML Mountain Frame-W - Silver, 38</t>
  </si>
  <si>
    <t>HL Mountain Pedal</t>
  </si>
  <si>
    <t>ML Mountain Front Wheel</t>
  </si>
  <si>
    <t>HL Mountain Rear Wheel</t>
  </si>
  <si>
    <t>ML Mountain Rim</t>
  </si>
  <si>
    <t>HL Mountain Rim</t>
  </si>
  <si>
    <t>ML Road Frame - Red, 44</t>
  </si>
  <si>
    <t>HL Mountain Seat Assembly</t>
  </si>
  <si>
    <t>ML Road Frame - Red, 60</t>
  </si>
  <si>
    <t>HL Mountain Seat/Saddle</t>
  </si>
  <si>
    <t>ML Road Frame-W - Yellow, 44</t>
  </si>
  <si>
    <t>ML Road Pedal</t>
  </si>
  <si>
    <t>HL Nipple</t>
  </si>
  <si>
    <t>ML Road Seat/Saddle</t>
  </si>
  <si>
    <t>HL Road Frame - Black, 44</t>
  </si>
  <si>
    <t>Mountain Bike Socks, L</t>
  </si>
  <si>
    <t>HL Road Frame - Black, 48</t>
  </si>
  <si>
    <t>Mountain Pump</t>
  </si>
  <si>
    <t>HL Road Frame - Black, 52</t>
  </si>
  <si>
    <t>HL Road Frame - Black, 58</t>
  </si>
  <si>
    <t>Chain Stays</t>
  </si>
  <si>
    <t>HL Road Frame - Black, 62</t>
  </si>
  <si>
    <t>HL Road Frame - Red, 44</t>
  </si>
  <si>
    <t>Mountain-300 Black, 38</t>
  </si>
  <si>
    <t>HL Road Frame - Red, 48</t>
  </si>
  <si>
    <t>HL Road Frame - Red, 52</t>
  </si>
  <si>
    <t>HL Road Frame - Red, 56</t>
  </si>
  <si>
    <t>HL Road Frame - Red, 58</t>
  </si>
  <si>
    <t>HL Road Frame - Red, 62</t>
  </si>
  <si>
    <t>Paint - Red</t>
  </si>
  <si>
    <t>HL Road Front Wheel</t>
  </si>
  <si>
    <t>Pinch Bolt</t>
  </si>
  <si>
    <t>HL Road Handlebars</t>
  </si>
  <si>
    <t>Rear Derailleur</t>
  </si>
  <si>
    <t>HL Road Pedal</t>
  </si>
  <si>
    <t>Road End Caps</t>
  </si>
  <si>
    <t>HL Road Rear Wheel</t>
  </si>
  <si>
    <t>Decal 1</t>
  </si>
  <si>
    <t>HL Road Rim</t>
  </si>
  <si>
    <t>External Lock Washer 2</t>
  </si>
  <si>
    <t>HL Road Seat Assembly</t>
  </si>
  <si>
    <t>External Lock Washer 6</t>
  </si>
  <si>
    <t>HL Road Seat/Saddle</t>
  </si>
  <si>
    <t>Road-450 Red, 48</t>
  </si>
  <si>
    <t>HL Shell</t>
  </si>
  <si>
    <t>External Lock Washer 9</t>
  </si>
  <si>
    <t>HL Spindle/Axle</t>
  </si>
  <si>
    <t>Freewheel</t>
  </si>
  <si>
    <t>Flat Washer 3</t>
  </si>
  <si>
    <t>HL Touring Frame - Blue, 46</t>
  </si>
  <si>
    <t>Flat Washer 7</t>
  </si>
  <si>
    <t>HL Touring Frame - Blue, 50</t>
  </si>
  <si>
    <t>Thin-Jam Lock Nut 12</t>
  </si>
  <si>
    <t>HL Touring Frame - Blue, 54</t>
  </si>
  <si>
    <t>Thin-Jam Lock Nut 16</t>
  </si>
  <si>
    <t>HL Touring Frame - Blue, 60</t>
  </si>
  <si>
    <t>Thin-Jam Lock Nut 5</t>
  </si>
  <si>
    <t>HL Touring Frame - Yellow, 46</t>
  </si>
  <si>
    <t>Thin-Jam Lock Nut 9</t>
  </si>
  <si>
    <t>HL Touring Frame - Yellow, 50</t>
  </si>
  <si>
    <t>Touring Pedal</t>
  </si>
  <si>
    <t>HL Touring Frame - Yellow, 54</t>
  </si>
  <si>
    <t>HL Touring Frame - Yellow, 60</t>
  </si>
  <si>
    <t>HL Touring Handlebars</t>
  </si>
  <si>
    <t>HL Touring Seat Assembly</t>
  </si>
  <si>
    <t>HL Touring Seat/Saddle</t>
  </si>
  <si>
    <t>Internal Lock Washer 1</t>
  </si>
  <si>
    <t>Internal Lock Washer 10</t>
  </si>
  <si>
    <t>Women's Tights, L</t>
  </si>
  <si>
    <t>Internal Lock Washer 2</t>
  </si>
  <si>
    <t>Internal Lock Washer 3</t>
  </si>
  <si>
    <t>Internal Lock Washer 4</t>
  </si>
  <si>
    <t>Lower Head Race</t>
  </si>
  <si>
    <t>Internal Lock Washer 5</t>
  </si>
  <si>
    <t>Men's Bib-Shorts, M</t>
  </si>
  <si>
    <t>Internal Lock Washer 6</t>
  </si>
  <si>
    <t>Men's Sports Shorts, L</t>
  </si>
  <si>
    <t>Internal Lock Washer 7</t>
  </si>
  <si>
    <t>Men's Sports Shorts, S</t>
  </si>
  <si>
    <t>Internal Lock Washer 8</t>
  </si>
  <si>
    <t>Metal Angle</t>
  </si>
  <si>
    <t>Internal Lock Washer 9</t>
  </si>
  <si>
    <t>Metal Bar 2</t>
  </si>
  <si>
    <t>Keyed Washer</t>
  </si>
  <si>
    <t>Metal Plate 2</t>
  </si>
  <si>
    <t>LL Bottom Bracket</t>
  </si>
  <si>
    <t>Metal Sheet 1</t>
  </si>
  <si>
    <t>LL Crankarm</t>
  </si>
  <si>
    <t>Metal Sheet 3</t>
  </si>
  <si>
    <t>LL Crankset</t>
  </si>
  <si>
    <t>Metal Sheet 5</t>
  </si>
  <si>
    <t>LL Fork</t>
  </si>
  <si>
    <t>Metal Sheet 7</t>
  </si>
  <si>
    <t>LL Grip Tape</t>
  </si>
  <si>
    <t>Minipump</t>
  </si>
  <si>
    <t>LL Headset</t>
  </si>
  <si>
    <t>ML Crankarm</t>
  </si>
  <si>
    <t>LL Hub</t>
  </si>
  <si>
    <t>ML Fork</t>
  </si>
  <si>
    <t>LL Mountain Frame - Black, 40</t>
  </si>
  <si>
    <t>ML Headset</t>
  </si>
  <si>
    <t>LL Mountain Frame - Black, 42</t>
  </si>
  <si>
    <t>ML Mountain Frame - Black, 40</t>
  </si>
  <si>
    <t>LL Mountain Frame - Black, 44</t>
  </si>
  <si>
    <t>ML Mountain Frame - Black, 48</t>
  </si>
  <si>
    <t>LL Mountain Frame - Black, 48</t>
  </si>
  <si>
    <t>ML Mountain Frame-W - Silver, 40</t>
  </si>
  <si>
    <t>LL Mountain Frame - Black, 52</t>
  </si>
  <si>
    <t>ML Mountain Frame-W - Silver, 46</t>
  </si>
  <si>
    <t>LL Mountain Frame - Silver, 40</t>
  </si>
  <si>
    <t>ML Mountain Handlebars</t>
  </si>
  <si>
    <t>LL Mountain Frame - Silver, 42</t>
  </si>
  <si>
    <t>ML Mountain Rear Wheel</t>
  </si>
  <si>
    <t>LL Mountain Frame - Silver, 44</t>
  </si>
  <si>
    <t>ML Mountain Seat Assembly</t>
  </si>
  <si>
    <t>LL Mountain Frame - Silver, 48</t>
  </si>
  <si>
    <t>LL Mountain Frame - Silver, 52</t>
  </si>
  <si>
    <t>ML Road Frame - Red, 48</t>
  </si>
  <si>
    <t>LL Mountain Front Wheel</t>
  </si>
  <si>
    <t>ML Road Frame - Red, 58</t>
  </si>
  <si>
    <t>LL Mountain Handlebars</t>
  </si>
  <si>
    <t>ML Road Frame-W - Yellow, 38</t>
  </si>
  <si>
    <t>LL Mountain Pedal</t>
  </si>
  <si>
    <t>ML Road Frame-W - Yellow, 42</t>
  </si>
  <si>
    <t>LL Mountain Rear Wheel</t>
  </si>
  <si>
    <t>ML Road Frame-W - Yellow, 48</t>
  </si>
  <si>
    <t>LL Mountain Rim</t>
  </si>
  <si>
    <t>ML Road Handlebars</t>
  </si>
  <si>
    <t>LL Mountain Seat Assembly</t>
  </si>
  <si>
    <t>ML Road Rear Wheel</t>
  </si>
  <si>
    <t>LL Mountain Seat/Saddle</t>
  </si>
  <si>
    <t>ML Road Seat Assembly</t>
  </si>
  <si>
    <t>LL Nipple</t>
  </si>
  <si>
    <t>ML Touring Seat/Saddle</t>
  </si>
  <si>
    <t>LL Road Frame - Black, 44</t>
  </si>
  <si>
    <t>Mountain Bike Socks, M</t>
  </si>
  <si>
    <t>LL Road Frame - Black, 48</t>
  </si>
  <si>
    <t>Mountain End Caps</t>
  </si>
  <si>
    <t>LL Road Frame - Black, 52</t>
  </si>
  <si>
    <t>LL Road Frame - Black, 58</t>
  </si>
  <si>
    <t>Bearing Ball</t>
  </si>
  <si>
    <t>LL Road Frame - Black, 60</t>
  </si>
  <si>
    <t>Blade</t>
  </si>
  <si>
    <t>LL Road Frame - Black, 62</t>
  </si>
  <si>
    <t>Chain</t>
  </si>
  <si>
    <t>LL Road Frame - Red, 44</t>
  </si>
  <si>
    <t>Chainring</t>
  </si>
  <si>
    <t>LL Road Frame - Red, 48</t>
  </si>
  <si>
    <t>Chainring Nut</t>
  </si>
  <si>
    <t>LL Road Frame - Red, 52</t>
  </si>
  <si>
    <t>LL Road Frame - Red, 58</t>
  </si>
  <si>
    <t>Cone-Shaped Race</t>
  </si>
  <si>
    <t>LL Road Frame - Red, 60</t>
  </si>
  <si>
    <t>Mountain-300 Black, 40</t>
  </si>
  <si>
    <t>LL Road Frame - Red, 62</t>
  </si>
  <si>
    <t>Mountain-300 Black, 48</t>
  </si>
  <si>
    <t>LL Road Front Wheel</t>
  </si>
  <si>
    <t>LL Road Handlebars</t>
  </si>
  <si>
    <t>LL Road Pedal</t>
  </si>
  <si>
    <t>LL Road Rear Wheel</t>
  </si>
  <si>
    <t>LL Road Rim</t>
  </si>
  <si>
    <t>LL Road Seat Assembly</t>
  </si>
  <si>
    <t>LL Road Seat/Saddle</t>
  </si>
  <si>
    <t>Paint - Blue</t>
  </si>
  <si>
    <t>LL Shell</t>
  </si>
  <si>
    <t>Paint - Silver</t>
  </si>
  <si>
    <t>LL Spindle/Axle</t>
  </si>
  <si>
    <t>LL Touring Frame - Blue, 44</t>
  </si>
  <si>
    <t>LL Touring Frame - Blue, 50</t>
  </si>
  <si>
    <t>Rear Brakes</t>
  </si>
  <si>
    <t>LL Touring Frame - Blue, 54</t>
  </si>
  <si>
    <t>Rear Derailleur Cage</t>
  </si>
  <si>
    <t>Cup-Shaped Race</t>
  </si>
  <si>
    <t>Decal 2</t>
  </si>
  <si>
    <t>Seat Post</t>
  </si>
  <si>
    <t>External Lock Washer 1</t>
  </si>
  <si>
    <t>Seat Tube</t>
  </si>
  <si>
    <t>External Lock Washer 3</t>
  </si>
  <si>
    <t>External Lock Washer 5</t>
  </si>
  <si>
    <t>External Lock Washer 7</t>
  </si>
  <si>
    <t>Stem</t>
  </si>
  <si>
    <t>Road-450 Red, 44</t>
  </si>
  <si>
    <t>Tension Pulley</t>
  </si>
  <si>
    <t>Road-450 Red, 52</t>
  </si>
  <si>
    <t>Thin-Jam Hex Nut 10</t>
  </si>
  <si>
    <t>Road-450 Red, 60</t>
  </si>
  <si>
    <t>Thin-Jam Hex Nut 12</t>
  </si>
  <si>
    <t>Flat Washer 1</t>
  </si>
  <si>
    <t>Fork End</t>
  </si>
  <si>
    <t>Fork Crown</t>
  </si>
  <si>
    <t>Thin-Jam Hex Nut 14</t>
  </si>
  <si>
    <t>Flat Washer 2</t>
  </si>
  <si>
    <t>Thin-Jam Hex Nut 16</t>
  </si>
  <si>
    <t>Flat Washer 4</t>
  </si>
  <si>
    <t>Thin-Jam Hex Nut 3</t>
  </si>
  <si>
    <t>Flat Washer 5</t>
  </si>
  <si>
    <t>Thin-Jam Hex Nut 5</t>
  </si>
  <si>
    <t>Flat Washer 6</t>
  </si>
  <si>
    <t>Thin-Jam Hex Nut 7</t>
  </si>
  <si>
    <t>Flat Washer 8</t>
  </si>
  <si>
    <t>Thin-Jam Hex Nut 9</t>
  </si>
  <si>
    <t>LL Touring Frame - Blue, 58</t>
  </si>
  <si>
    <t>LL Touring Frame - Blue, 62</t>
  </si>
  <si>
    <t>LL Touring Frame - Yellow, 44</t>
  </si>
  <si>
    <t>Seat Lug</t>
  </si>
  <si>
    <t>LL Touring Frame - Yellow, 50</t>
  </si>
  <si>
    <t>Seat Stays</t>
  </si>
  <si>
    <t>LL Touring Frame - Yellow, 54</t>
  </si>
  <si>
    <t>LL Touring Frame - Yellow, 58</t>
  </si>
  <si>
    <t>LL Touring Frame - Yellow, 62</t>
  </si>
  <si>
    <t>Spokes</t>
  </si>
  <si>
    <t>LL Touring Handlebars</t>
  </si>
  <si>
    <t>LL Touring Seat Assembly</t>
  </si>
  <si>
    <t>Steerer</t>
  </si>
  <si>
    <t>LL Touring Seat/Saddle</t>
  </si>
  <si>
    <t>Taillights - Battery-Powered</t>
  </si>
  <si>
    <t>Lock Nut 1</t>
  </si>
  <si>
    <t>Thin-Jam Hex Nut 1</t>
  </si>
  <si>
    <t>Lock Nut 10</t>
  </si>
  <si>
    <t>Thin-Jam Hex Nut 11</t>
  </si>
  <si>
    <t>Lock Nut 11</t>
  </si>
  <si>
    <t>Thin-Jam Hex Nut 13</t>
  </si>
  <si>
    <t>Lock Nut 12</t>
  </si>
  <si>
    <t>Thin-Jam Hex Nut 15</t>
  </si>
  <si>
    <t>Lock Nut 13</t>
  </si>
  <si>
    <t>Thin-Jam Hex Nut 2</t>
  </si>
  <si>
    <t>Lock Nut 14</t>
  </si>
  <si>
    <t>Thin-Jam Hex Nut 4</t>
  </si>
  <si>
    <t>Lock Nut 15</t>
  </si>
  <si>
    <t>Thin-Jam Hex Nut 6</t>
  </si>
  <si>
    <t>Lock Nut 16</t>
  </si>
  <si>
    <t>Thin-Jam Hex Nut 8</t>
  </si>
  <si>
    <t>Lock Nut 17</t>
  </si>
  <si>
    <t>Thin-Jam Lock Nut 1</t>
  </si>
  <si>
    <t>Lock Nut 18</t>
  </si>
  <si>
    <t>Thin-Jam Lock Nut 11</t>
  </si>
  <si>
    <t>Lock Nut 19</t>
  </si>
  <si>
    <t>Thin-Jam Lock Nut 13</t>
  </si>
  <si>
    <t>Lock Nut 2</t>
  </si>
  <si>
    <t>Thin-Jam Lock Nut 15</t>
  </si>
  <si>
    <t>Lock Nut 20</t>
  </si>
  <si>
    <t>Thin-Jam Lock Nut 2</t>
  </si>
  <si>
    <t>Lock Nut 21</t>
  </si>
  <si>
    <t>Thin-Jam Lock Nut 4</t>
  </si>
  <si>
    <t>Lock Nut 22</t>
  </si>
  <si>
    <t>Thin-Jam Lock Nut 6</t>
  </si>
  <si>
    <t>Lock Nut 23</t>
  </si>
  <si>
    <t>Thin-Jam Lock Nut 8</t>
  </si>
  <si>
    <t>Lock Nut 3</t>
  </si>
  <si>
    <t>Top Tube</t>
  </si>
  <si>
    <t>Lock Nut 4</t>
  </si>
  <si>
    <t>Touring Front Wheel</t>
  </si>
  <si>
    <t>Lock Nut 5</t>
  </si>
  <si>
    <t>Touring Rear Wheel</t>
  </si>
  <si>
    <t>Lock Nut 6</t>
  </si>
  <si>
    <t>Lock Nut 7</t>
  </si>
  <si>
    <t>Lock Nut 8</t>
  </si>
  <si>
    <t>Lock Nut 9</t>
  </si>
  <si>
    <t>Lock Ring</t>
  </si>
  <si>
    <t>Lock Washer 1</t>
  </si>
  <si>
    <t>Lock Washer 10</t>
  </si>
  <si>
    <t>Lock Washer 11</t>
  </si>
  <si>
    <t>Lock Washer 12</t>
  </si>
  <si>
    <t>Lock Washer 13</t>
  </si>
  <si>
    <t>Lock Washer 2</t>
  </si>
  <si>
    <t>Lock Washer 3</t>
  </si>
  <si>
    <t>Lock Washer 4</t>
  </si>
  <si>
    <t>Touring-Panniers, Large</t>
  </si>
  <si>
    <t>Lock Washer 5</t>
  </si>
  <si>
    <t>Lock Washer 6</t>
  </si>
  <si>
    <t>Lock Washer 7</t>
  </si>
  <si>
    <t>Women's Tights, M</t>
  </si>
  <si>
    <t>Lock Washer 8</t>
  </si>
  <si>
    <t>Adjustable Race</t>
  </si>
  <si>
    <t>Lock Washer 9</t>
  </si>
  <si>
    <t>Products</t>
  </si>
  <si>
    <t>Profit</t>
  </si>
  <si>
    <t>Duplicate</t>
  </si>
  <si>
    <t>Color</t>
  </si>
  <si>
    <t>Black</t>
  </si>
  <si>
    <t>Blue</t>
  </si>
  <si>
    <t>Multi</t>
  </si>
  <si>
    <t>Red</t>
  </si>
  <si>
    <t>Silver</t>
  </si>
  <si>
    <t>UnSpecified</t>
  </si>
  <si>
    <t>White</t>
  </si>
  <si>
    <t>Yellow</t>
  </si>
  <si>
    <t xml:space="preserve"> Total Profit</t>
  </si>
  <si>
    <t>Chart Data</t>
  </si>
  <si>
    <t>Product Price Type</t>
  </si>
  <si>
    <t>Expensive</t>
  </si>
  <si>
    <t>Less Expensive</t>
  </si>
  <si>
    <t>Max Value</t>
  </si>
  <si>
    <t>Circle Position</t>
  </si>
  <si>
    <t xml:space="preserve"> </t>
  </si>
  <si>
    <t>Full Name</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</si>
  <si>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</si>
  <si>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</si>
  <si>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</si>
  <si>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</si>
  <si>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</si>
  <si>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</si>
  <si>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</si>
  <si>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</si>
  <si>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</si>
  <si>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</si>
  <si>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</si>
  <si>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</si>
  <si>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</si>
  <si>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</si>
  <si>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</si>
  <si>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</si>
  <si>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</si>
  <si>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</si>
  <si>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</si>
  <si>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</si>
  <si>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</si>
  <si>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</si>
  <si>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Henderson</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</si>
  <si>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</si>
  <si>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</si>
  <si>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</si>
  <si>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</si>
  <si>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</si>
  <si>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</si>
  <si>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</si>
  <si>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</si>
  <si>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</si>
  <si>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</si>
  <si>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</si>
  <si>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</si>
  <si>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</si>
  <si>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</si>
  <si>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</si>
  <si>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</si>
  <si>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</si>
  <si>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</si>
  <si>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</si>
  <si>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</si>
  <si>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</si>
  <si>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</si>
  <si>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</si>
  <si>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</si>
  <si>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</si>
  <si>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</si>
  <si>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</si>
  <si>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</si>
  <si>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</si>
  <si>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</si>
  <si>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</si>
  <si>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</si>
  <si>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</si>
  <si>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</si>
  <si>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</si>
  <si>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</si>
  <si>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</si>
  <si>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</si>
  <si>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</si>
  <si>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</si>
  <si>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</si>
  <si>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</si>
  <si>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</si>
  <si>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</si>
  <si>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</si>
  <si>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</si>
  <si>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</si>
  <si>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Sandberg</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</si>
  <si>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</si>
  <si>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</si>
  <si>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</si>
  <si>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</si>
  <si>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</si>
  <si>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</si>
  <si>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</si>
  <si>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</si>
  <si>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</si>
  <si>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</si>
  <si>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</si>
  <si>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</si>
  <si>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</si>
  <si>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</si>
  <si>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</si>
  <si>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</si>
  <si>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</si>
  <si>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</si>
  <si>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</si>
  <si>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</si>
  <si>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</si>
  <si>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</si>
  <si>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Harris</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</si>
  <si>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</si>
  <si>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</si>
  <si>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</si>
  <si>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</si>
  <si>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</si>
  <si>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</si>
  <si>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</si>
  <si>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</si>
  <si>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</si>
  <si>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</si>
  <si>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</si>
  <si>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</si>
  <si>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</si>
  <si>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</si>
  <si>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</si>
  <si>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</si>
  <si>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</si>
  <si>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Perry</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</si>
  <si>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</si>
  <si>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</si>
  <si>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</si>
  <si>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</si>
  <si>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</si>
  <si>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</si>
  <si>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</si>
  <si>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</si>
  <si>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</si>
  <si>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</si>
  <si>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</si>
  <si>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</si>
  <si>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</si>
  <si>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</si>
  <si>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</si>
  <si>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</si>
  <si>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</si>
  <si>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</si>
  <si>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Torres</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</si>
  <si>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</si>
  <si>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</si>
  <si>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</si>
  <si>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</si>
  <si>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</si>
  <si>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</si>
  <si>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</si>
  <si>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</si>
  <si>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</si>
  <si>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</si>
  <si>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</si>
  <si>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</si>
  <si>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</si>
  <si>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</si>
  <si>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</si>
  <si>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</si>
  <si>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</si>
  <si>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</si>
  <si>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</si>
  <si>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</si>
  <si>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</si>
  <si>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</si>
  <si>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</si>
  <si>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</si>
  <si>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</si>
  <si>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</si>
  <si>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</si>
  <si>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</si>
  <si>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</si>
  <si>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</si>
  <si>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</si>
  <si>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</si>
  <si>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</si>
  <si>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</si>
  <si>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</si>
  <si>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</si>
  <si>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</si>
  <si>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</si>
  <si>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</si>
  <si>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</si>
  <si>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</si>
  <si>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</si>
  <si>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</si>
  <si>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</si>
  <si>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</si>
  <si>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</si>
  <si>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</si>
  <si>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</si>
  <si>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</si>
  <si>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</si>
  <si>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</si>
  <si>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</si>
  <si>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</si>
  <si>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</si>
  <si>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</si>
  <si>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</si>
  <si>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</si>
  <si>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</si>
  <si>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</si>
  <si>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</si>
  <si>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</si>
  <si>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</si>
  <si>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</si>
  <si>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</si>
  <si>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</si>
  <si>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</si>
  <si>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</si>
  <si>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</si>
  <si>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</si>
  <si>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</si>
  <si>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</si>
  <si>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</si>
  <si>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</si>
  <si>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</si>
  <si>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</si>
  <si>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</si>
  <si>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</si>
  <si>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</si>
  <si>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</si>
  <si>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</si>
  <si>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</si>
  <si>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</si>
  <si>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</si>
  <si>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</si>
  <si>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</si>
  <si>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</si>
  <si>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</si>
  <si>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</si>
  <si>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</si>
  <si>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</si>
  <si>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</si>
  <si>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</si>
  <si>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Rana</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</si>
  <si>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</si>
  <si>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</si>
  <si>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</si>
  <si>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</si>
  <si>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</si>
  <si>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</si>
  <si>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</si>
  <si>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</si>
  <si>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</si>
  <si>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</si>
  <si>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</si>
  <si>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</si>
  <si>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</si>
  <si>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</si>
  <si>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</si>
  <si>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</si>
  <si>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</si>
  <si>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</si>
  <si>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</si>
  <si>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</si>
  <si>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</si>
  <si>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</si>
  <si>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</si>
  <si>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</si>
  <si>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</si>
  <si>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</si>
  <si>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</si>
  <si>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</si>
  <si>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</si>
  <si>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</si>
  <si>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</si>
  <si>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</si>
  <si>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</si>
  <si>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</si>
  <si>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</si>
  <si>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</si>
  <si>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</si>
  <si>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Hayes</t>
  </si>
  <si>
    <t>Aidan Henderson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</si>
  <si>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</si>
  <si>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</si>
  <si>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</si>
  <si>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</si>
  <si>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</si>
  <si>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</si>
  <si>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</si>
  <si>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</si>
  <si>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</si>
  <si>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</si>
  <si>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</si>
  <si>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</si>
  <si>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</si>
  <si>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</si>
  <si>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</si>
  <si>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</si>
  <si>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</si>
  <si>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</si>
  <si>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</si>
  <si>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</si>
  <si>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</si>
  <si>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</si>
  <si>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</si>
  <si>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</si>
  <si>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</si>
  <si>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</si>
  <si>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</si>
  <si>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</si>
  <si>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</si>
  <si>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</si>
  <si>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</si>
  <si>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</si>
  <si>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</si>
  <si>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</si>
  <si>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</si>
  <si>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</si>
  <si>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</si>
  <si>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</si>
  <si>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</si>
  <si>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</si>
  <si>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</si>
  <si>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</si>
  <si>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</si>
  <si>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</si>
  <si>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</si>
  <si>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Sun</t>
  </si>
  <si>
    <t>Alan Wang</t>
  </si>
  <si>
    <t>Alan Xu</t>
  </si>
  <si>
    <t>Alan Yang</t>
  </si>
  <si>
    <t>Alan Ye</t>
  </si>
  <si>
    <t>Alan Zeng</t>
  </si>
  <si>
    <t>Alan Zhang</t>
  </si>
  <si>
    <t>Alan Zheng</t>
  </si>
  <si>
    <t>Alan Zhou</t>
  </si>
  <si>
    <t>Alan Zhu</t>
  </si>
  <si>
    <t>Albert Alonso</t>
  </si>
  <si>
    <t>Albert Alvarez</t>
  </si>
  <si>
    <t>Albert Blanco</t>
  </si>
  <si>
    <t>Albert Cabello</t>
  </si>
  <si>
    <t>Albert Castro</t>
  </si>
  <si>
    <t>Albert Diaz</t>
  </si>
  <si>
    <t>Albert Dominguez</t>
  </si>
  <si>
    <t>Albert Gomez</t>
  </si>
  <si>
    <t>Albert Hernandez</t>
  </si>
  <si>
    <t>Albert Jiménez</t>
  </si>
  <si>
    <t>Albert Martin</t>
  </si>
  <si>
    <t>Albert Moreno</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</si>
  <si>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</si>
  <si>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</si>
  <si>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</si>
  <si>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</si>
  <si>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</si>
  <si>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</si>
  <si>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</si>
  <si>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</si>
  <si>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</si>
  <si>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</si>
  <si>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</si>
  <si>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</si>
  <si>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</si>
  <si>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</si>
  <si>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</si>
  <si>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Gomez</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</si>
  <si>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</si>
  <si>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</si>
  <si>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</si>
  <si>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</si>
  <si>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</si>
  <si>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</si>
  <si>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</si>
  <si>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</si>
  <si>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</si>
  <si>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</si>
  <si>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</si>
  <si>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</si>
  <si>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</si>
  <si>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</si>
  <si>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</si>
  <si>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</si>
  <si>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</si>
  <si>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</si>
  <si>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</si>
  <si>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</si>
  <si>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</si>
  <si>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</si>
  <si>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</si>
  <si>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</si>
  <si>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</si>
  <si>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</si>
  <si>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</si>
  <si>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</si>
  <si>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</si>
  <si>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</si>
  <si>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</si>
  <si>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</si>
  <si>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</si>
  <si>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</si>
  <si>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</si>
  <si>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</si>
  <si>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</si>
  <si>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</si>
  <si>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</si>
  <si>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</si>
  <si>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</si>
  <si>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</si>
  <si>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</si>
  <si>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</si>
  <si>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</si>
  <si>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</si>
  <si>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</si>
  <si>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</si>
  <si>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</si>
  <si>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</si>
  <si>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</si>
  <si>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</si>
  <si>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</si>
  <si>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</si>
  <si>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</si>
  <si>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</si>
  <si>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</si>
  <si>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</si>
  <si>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</si>
  <si>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</si>
  <si>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</si>
  <si>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Bailey</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</si>
  <si>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</si>
  <si>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</si>
  <si>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</si>
  <si>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</si>
  <si>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</si>
  <si>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</si>
  <si>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</si>
  <si>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</si>
  <si>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</si>
  <si>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</si>
  <si>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</si>
  <si>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</si>
  <si>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</si>
  <si>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</si>
  <si>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</si>
  <si>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</si>
  <si>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</si>
  <si>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</si>
  <si>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</si>
  <si>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</si>
  <si>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</si>
  <si>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</si>
  <si>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</si>
  <si>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</si>
  <si>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</si>
  <si>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Nelson</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</si>
  <si>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</si>
  <si>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</si>
  <si>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</si>
  <si>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</si>
  <si>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</si>
  <si>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</si>
  <si>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</si>
  <si>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</si>
  <si>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</si>
  <si>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</si>
  <si>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</si>
  <si>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</si>
  <si>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</si>
  <si>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</si>
  <si>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</si>
  <si>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</si>
  <si>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</si>
  <si>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</si>
  <si>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</si>
  <si>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</si>
  <si>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</si>
  <si>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</si>
  <si>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</si>
  <si>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</si>
  <si>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</si>
  <si>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</si>
  <si>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Howard</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</si>
  <si>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</si>
  <si>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</si>
  <si>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</si>
  <si>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</si>
  <si>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</si>
  <si>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</si>
  <si>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</si>
  <si>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</si>
  <si>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</si>
  <si>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</si>
  <si>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</si>
  <si>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</si>
  <si>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</si>
  <si>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</si>
  <si>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</si>
  <si>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</si>
  <si>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</si>
  <si>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</si>
  <si>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</si>
  <si>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</si>
  <si>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Jackson</t>
  </si>
  <si>
    <t>Alexander Johnson</t>
  </si>
  <si>
    <t>Alexander Jones</t>
  </si>
  <si>
    <t>Alexander Lee</t>
  </si>
  <si>
    <t>Alexander Martin</t>
  </si>
  <si>
    <t>Alexander Martinez</t>
  </si>
  <si>
    <t>Alexander Miller</t>
  </si>
  <si>
    <t>Alexander Robinson</t>
  </si>
  <si>
    <t>Alexander Rodriguez</t>
  </si>
  <si>
    <t>Alexander Smith</t>
  </si>
  <si>
    <t>Alexander Taylor</t>
  </si>
  <si>
    <t>Alexander Thompson</t>
  </si>
  <si>
    <t>Alexander Walker</t>
  </si>
  <si>
    <t>Alexander White</t>
  </si>
  <si>
    <t>Alexander Williams</t>
  </si>
  <si>
    <t>Alexander Wilson</t>
  </si>
  <si>
    <t>Alexandra Adams</t>
  </si>
  <si>
    <t>Alexandra Alexander</t>
  </si>
  <si>
    <t>Alexandra Allen</t>
  </si>
  <si>
    <t>Alexandra Anderson</t>
  </si>
  <si>
    <t>Alexandra Bailey</t>
  </si>
  <si>
    <t>Alexandra Baker</t>
  </si>
  <si>
    <t>Alexandra Barnes</t>
  </si>
  <si>
    <t>Alexandra Bell</t>
  </si>
  <si>
    <t>Alexandra Bennett</t>
  </si>
  <si>
    <t>Alexandra Brooks</t>
  </si>
  <si>
    <t>Alexandra Brown</t>
  </si>
  <si>
    <t>Alexandra Bryant</t>
  </si>
  <si>
    <t>Alexandra Campbell</t>
  </si>
  <si>
    <t>Alexandra Carter</t>
  </si>
  <si>
    <t>Alexandra Clark</t>
  </si>
  <si>
    <t>Alexandra Coleman</t>
  </si>
  <si>
    <t>Alexandra Collins</t>
  </si>
  <si>
    <t>Alexandra Cook</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</si>
  <si>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</si>
  <si>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</si>
  <si>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</si>
  <si>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</si>
  <si>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</si>
  <si>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</si>
  <si>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</si>
  <si>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</si>
  <si>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</si>
  <si>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</si>
  <si>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</si>
  <si>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</si>
  <si>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Griffin</t>
  </si>
  <si>
    <t>Alexandra Hall</t>
  </si>
  <si>
    <t>Alexandra Harris</t>
  </si>
  <si>
    <t>Alexandra Henderson</t>
  </si>
  <si>
    <t>Alexandra Hernandez</t>
  </si>
  <si>
    <t>Alexandra Hill</t>
  </si>
  <si>
    <t>Alexandra Howard</t>
  </si>
  <si>
    <t>Alexandra Hughes</t>
  </si>
  <si>
    <t>Alexandra Jackson</t>
  </si>
  <si>
    <t>Alexandra James</t>
  </si>
  <si>
    <t>Alexandra Jenkins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</si>
  <si>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</si>
  <si>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</si>
  <si>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</si>
  <si>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</si>
  <si>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</si>
  <si>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</si>
  <si>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</si>
  <si>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</si>
  <si>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</si>
  <si>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</si>
  <si>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</si>
  <si>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</si>
  <si>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</si>
  <si>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</si>
  <si>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</si>
  <si>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</si>
  <si>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</si>
  <si>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</si>
  <si>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</si>
  <si>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</si>
  <si>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</si>
  <si>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</si>
  <si>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</si>
  <si>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</si>
  <si>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</si>
  <si>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</si>
  <si>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</si>
  <si>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</si>
  <si>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</si>
  <si>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</si>
  <si>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Russell</t>
  </si>
  <si>
    <t>Alexandra Sanchez</t>
  </si>
  <si>
    <t>Alexandra Sanders</t>
  </si>
  <si>
    <t>Alexandra Scott</t>
  </si>
  <si>
    <t>Alexandra Smith</t>
  </si>
  <si>
    <t>Alexandra Stewart</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</si>
  <si>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</si>
  <si>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</si>
  <si>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</si>
  <si>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</si>
  <si>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</si>
  <si>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</si>
  <si>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</si>
  <si>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</si>
  <si>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</si>
  <si>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</si>
  <si>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</si>
  <si>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Wood</t>
  </si>
  <si>
    <t>Alexandra Wright</t>
  </si>
  <si>
    <t>Alexandra Young</t>
  </si>
  <si>
    <t>Alexandre Lobao</t>
  </si>
  <si>
    <t>Alexandria Alexander</t>
  </si>
  <si>
    <t>Alexandria Bailey</t>
  </si>
  <si>
    <t>Alexandria Barnes</t>
  </si>
  <si>
    <t>Alexandria Bell</t>
  </si>
  <si>
    <t>Alexandria Bradley</t>
  </si>
  <si>
    <t>Alexandria Brooks</t>
  </si>
  <si>
    <t>Alexandria Bryant</t>
  </si>
  <si>
    <t>Alexandria Butler</t>
  </si>
  <si>
    <t>Alexandria Coleman</t>
  </si>
  <si>
    <t>Alexandria Cook</t>
  </si>
  <si>
    <t>Alexandria Cox</t>
  </si>
  <si>
    <t>Alexandria Diaz</t>
  </si>
  <si>
    <t>Alexandria Flores</t>
  </si>
  <si>
    <t>Alexandria Foster</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</si>
  <si>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</si>
  <si>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</si>
  <si>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</si>
  <si>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</si>
  <si>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</si>
  <si>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</si>
  <si>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</si>
  <si>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</si>
  <si>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</si>
  <si>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</si>
  <si>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</si>
  <si>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</si>
  <si>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</si>
  <si>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</si>
  <si>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</si>
  <si>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</si>
  <si>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</si>
  <si>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</si>
  <si>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</si>
  <si>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</si>
  <si>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</si>
  <si>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</si>
  <si>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Russell</t>
  </si>
  <si>
    <t>Alexandria Sanchez</t>
  </si>
  <si>
    <t>Alexandria Sandberg</t>
  </si>
  <si>
    <t>Alexandria Simmons</t>
  </si>
  <si>
    <t>Alexandria Stewart</t>
  </si>
  <si>
    <t>Alexandria Ward</t>
  </si>
  <si>
    <t>Alexandria Washington</t>
  </si>
  <si>
    <t>Alexandria Watson</t>
  </si>
  <si>
    <t>Alexandria Wood</t>
  </si>
  <si>
    <t>Alexia Alexander</t>
  </si>
  <si>
    <t>Alexia Barnes</t>
  </si>
  <si>
    <t>Alexia Bennett</t>
  </si>
  <si>
    <t>Alexia Bryant</t>
  </si>
  <si>
    <t>Alexia Butler</t>
  </si>
  <si>
    <t>Alexia Coleman</t>
  </si>
  <si>
    <t>Alexia Diaz</t>
  </si>
  <si>
    <t>Alexia Flores</t>
  </si>
  <si>
    <t>Alexia Foster</t>
  </si>
  <si>
    <t>Alexia Griffin</t>
  </si>
  <si>
    <t>Alexia Hayes</t>
  </si>
  <si>
    <t>Alexia Henderson</t>
  </si>
  <si>
    <t>Alexia Hughes</t>
  </si>
  <si>
    <t>Alexia Perry</t>
  </si>
  <si>
    <t>Alexia Powell</t>
  </si>
  <si>
    <t>Alexia Price</t>
  </si>
  <si>
    <t>Alexia Ross</t>
  </si>
  <si>
    <t>Alexia Russell</t>
  </si>
  <si>
    <t>Alexia Washington</t>
  </si>
  <si>
    <t>Alexia Wood</t>
  </si>
  <si>
    <t>Alexis Alexander</t>
  </si>
  <si>
    <t>Alexis Ashe</t>
  </si>
  <si>
    <t>Alexis Barnes</t>
  </si>
  <si>
    <t>Alexis Bennett</t>
  </si>
  <si>
    <t>Alexis Brown</t>
  </si>
  <si>
    <t>Alexis Bryant</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</si>
  <si>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</si>
  <si>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</si>
  <si>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</si>
  <si>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</si>
  <si>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</si>
  <si>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</si>
  <si>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</si>
  <si>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</si>
  <si>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</si>
  <si>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</si>
  <si>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</si>
  <si>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</si>
  <si>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</si>
  <si>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Jenkins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</si>
  <si>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</si>
  <si>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</si>
  <si>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</si>
  <si>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</si>
  <si>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</si>
  <si>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</si>
  <si>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</si>
  <si>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</si>
  <si>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</si>
  <si>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</si>
  <si>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</si>
  <si>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</si>
  <si>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</si>
  <si>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</si>
  <si>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Ross</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</si>
  <si>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</si>
  <si>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</si>
  <si>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</si>
  <si>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</si>
  <si>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</si>
  <si>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</si>
  <si>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</si>
  <si>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</si>
  <si>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</si>
  <si>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</si>
  <si>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</si>
  <si>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</si>
  <si>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</si>
  <si>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</si>
  <si>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</si>
  <si>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</si>
  <si>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</si>
  <si>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</si>
  <si>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</si>
  <si>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</si>
  <si>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</si>
  <si>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</si>
  <si>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</si>
  <si>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</si>
  <si>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</si>
  <si>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</si>
  <si>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</si>
  <si>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</si>
  <si>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</si>
  <si>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</si>
  <si>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</si>
  <si>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</si>
  <si>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</si>
  <si>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</si>
  <si>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</si>
  <si>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</si>
  <si>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</si>
  <si>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</si>
  <si>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</si>
  <si>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</si>
  <si>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</si>
  <si>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</si>
  <si>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</si>
  <si>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</si>
  <si>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</si>
  <si>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</si>
  <si>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</si>
  <si>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</si>
  <si>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</si>
  <si>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</si>
  <si>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</si>
  <si>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</si>
  <si>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</si>
  <si>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</si>
  <si>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</si>
  <si>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</si>
  <si>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</si>
  <si>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</si>
  <si>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</si>
  <si>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</si>
  <si>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</si>
  <si>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</si>
  <si>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</si>
  <si>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</si>
  <si>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</si>
  <si>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</si>
  <si>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</si>
  <si>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</si>
  <si>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</si>
  <si>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</si>
  <si>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</si>
  <si>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</si>
  <si>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</si>
  <si>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</si>
  <si>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</si>
  <si>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</si>
  <si>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</si>
  <si>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</si>
  <si>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</si>
  <si>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</si>
  <si>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</si>
  <si>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Oliver</t>
  </si>
  <si>
    <t>Alisha Rai</t>
  </si>
  <si>
    <t>Alisha Raje</t>
  </si>
  <si>
    <t>Alisha Raji</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</si>
  <si>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</si>
  <si>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</si>
  <si>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</si>
  <si>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</si>
  <si>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</si>
  <si>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</si>
  <si>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</si>
  <si>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</si>
  <si>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</si>
  <si>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</si>
  <si>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</si>
  <si>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</si>
  <si>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</si>
  <si>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</si>
  <si>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</si>
  <si>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</si>
  <si>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</si>
  <si>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</si>
  <si>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</si>
  <si>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</si>
  <si>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</si>
  <si>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</si>
  <si>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</si>
  <si>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</si>
  <si>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</si>
  <si>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</si>
  <si>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</si>
  <si>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</si>
  <si>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</si>
  <si>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</si>
  <si>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</si>
  <si>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</si>
  <si>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</si>
  <si>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</si>
  <si>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</si>
  <si>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</si>
  <si>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</si>
  <si>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</si>
  <si>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</si>
  <si>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</si>
  <si>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</si>
  <si>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</si>
  <si>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</si>
  <si>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</si>
  <si>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</si>
  <si>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</si>
  <si>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</si>
  <si>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</si>
  <si>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</si>
  <si>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</si>
  <si>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</si>
  <si>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</si>
  <si>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</si>
  <si>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</si>
  <si>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</si>
  <si>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</si>
  <si>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</si>
  <si>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Schmidt</t>
  </si>
  <si>
    <t>Allen Smith</t>
  </si>
  <si>
    <t>Allen Subram</t>
  </si>
  <si>
    <t>Allen Suri</t>
  </si>
  <si>
    <t>Allison Adams</t>
  </si>
  <si>
    <t>Allison Allen</t>
  </si>
  <si>
    <t>Allison Bailey</t>
  </si>
  <si>
    <t>Allison Baker</t>
  </si>
  <si>
    <t>Allison Bell</t>
  </si>
  <si>
    <t>Allison Brooks</t>
  </si>
  <si>
    <t>Allison Campbell</t>
  </si>
  <si>
    <t>Allison Carter</t>
  </si>
  <si>
    <t>Allison Collins</t>
  </si>
  <si>
    <t>Allison Cooper</t>
  </si>
  <si>
    <t>Allison Cox</t>
  </si>
  <si>
    <t>Allison Edwards</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</si>
  <si>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</si>
  <si>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</si>
  <si>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</si>
  <si>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</si>
  <si>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</si>
  <si>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</si>
  <si>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</si>
  <si>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</si>
  <si>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</si>
  <si>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</si>
  <si>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</si>
  <si>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</si>
  <si>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</si>
  <si>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</si>
  <si>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</si>
  <si>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</si>
  <si>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</si>
  <si>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</si>
  <si>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</si>
  <si>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</si>
  <si>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</si>
  <si>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</si>
  <si>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</si>
  <si>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</si>
  <si>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</si>
  <si>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</si>
  <si>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</si>
  <si>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</si>
  <si>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</si>
  <si>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</si>
  <si>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</si>
  <si>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</si>
  <si>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</si>
  <si>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</si>
  <si>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</si>
  <si>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</si>
  <si>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</si>
  <si>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</si>
  <si>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</si>
  <si>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</si>
  <si>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Chen</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</si>
  <si>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</si>
  <si>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</si>
  <si>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</si>
  <si>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</si>
  <si>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</si>
  <si>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</si>
  <si>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</si>
  <si>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</si>
  <si>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</si>
  <si>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</si>
  <si>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</si>
  <si>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</si>
  <si>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</si>
  <si>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</si>
  <si>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</si>
  <si>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</si>
  <si>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</si>
  <si>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</si>
  <si>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</si>
  <si>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</si>
  <si>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</si>
  <si>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</si>
  <si>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</si>
  <si>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</si>
  <si>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</si>
  <si>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</si>
  <si>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</si>
  <si>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</si>
  <si>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</si>
  <si>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</si>
  <si>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</si>
  <si>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</si>
  <si>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</si>
  <si>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Zhao</t>
  </si>
  <si>
    <t>Alvin Zheng</t>
  </si>
  <si>
    <t>Alvin Zhu</t>
  </si>
  <si>
    <t>Alyssa Alexander</t>
  </si>
  <si>
    <t>Alyssa Ashe</t>
  </si>
  <si>
    <t>Alyssa Bailey</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</si>
  <si>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</si>
  <si>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</si>
  <si>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</si>
  <si>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</si>
  <si>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</si>
  <si>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</si>
  <si>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</si>
  <si>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</si>
  <si>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</si>
  <si>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</si>
  <si>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</si>
  <si>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</si>
  <si>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</si>
  <si>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</si>
  <si>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</si>
  <si>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Garcia</t>
  </si>
  <si>
    <t>Alyssa Gonzales</t>
  </si>
  <si>
    <t>Alyssa Gray</t>
  </si>
  <si>
    <t>Alyssa Hall</t>
  </si>
  <si>
    <t>Alyssa Harris</t>
  </si>
  <si>
    <t>Alyssa Henderson</t>
  </si>
  <si>
    <t>Alyssa Howard</t>
  </si>
  <si>
    <t>Alyssa Hughes</t>
  </si>
  <si>
    <t>Alyssa Jackson</t>
  </si>
  <si>
    <t>Alyssa James</t>
  </si>
  <si>
    <t>Alyssa Jenkins</t>
  </si>
  <si>
    <t>Alyssa Johnson</t>
  </si>
  <si>
    <t>Alyssa Jones</t>
  </si>
  <si>
    <t>Alyssa Kelly</t>
  </si>
  <si>
    <t>Alyssa Lee</t>
  </si>
  <si>
    <t>Alyssa Lewis</t>
  </si>
  <si>
    <t>Alyssa Martin</t>
  </si>
  <si>
    <t>Alyssa Martinez</t>
  </si>
  <si>
    <t>Alyssa Miller</t>
  </si>
  <si>
    <t>Alyssa Moore</t>
  </si>
  <si>
    <t>Alyssa Morgan</t>
  </si>
  <si>
    <t>Alyssa Morris</t>
  </si>
  <si>
    <t>Alyssa Murphy</t>
  </si>
  <si>
    <t>Alyssa Patterson</t>
  </si>
  <si>
    <t>Alyssa Perry</t>
  </si>
  <si>
    <t>Alyssa Powell</t>
  </si>
  <si>
    <t>Alyssa Price</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</si>
  <si>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</si>
  <si>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</si>
  <si>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</si>
  <si>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</si>
  <si>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</si>
  <si>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</si>
  <si>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</si>
  <si>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</si>
  <si>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</si>
  <si>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</si>
  <si>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</si>
  <si>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</si>
  <si>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</si>
  <si>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</si>
  <si>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</si>
  <si>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</si>
  <si>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Ward</t>
  </si>
  <si>
    <t>Alyssa Watson</t>
  </si>
  <si>
    <t>Alyssa West</t>
  </si>
  <si>
    <t>Alyssa White</t>
  </si>
  <si>
    <t>Alyssa Wilson</t>
  </si>
  <si>
    <t>Alyssa Wood</t>
  </si>
  <si>
    <t>Amanda Adams</t>
  </si>
  <si>
    <t>Amanda Alexander</t>
  </si>
  <si>
    <t>Amanda Allen</t>
  </si>
  <si>
    <t>Amanda Bailey</t>
  </si>
  <si>
    <t>Amanda Baker</t>
  </si>
  <si>
    <t>Amanda Barnes</t>
  </si>
  <si>
    <t>Amanda Bennett</t>
  </si>
  <si>
    <t>Amanda Bradley</t>
  </si>
  <si>
    <t>Amanda Brooks</t>
  </si>
  <si>
    <t>Amanda Bryant</t>
  </si>
  <si>
    <t>Amanda Butler</t>
  </si>
  <si>
    <t>Amanda Campbell</t>
  </si>
  <si>
    <t>Amanda Carter</t>
  </si>
  <si>
    <t>Amanda Coleman</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</si>
  <si>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</si>
  <si>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</si>
  <si>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</si>
  <si>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</si>
  <si>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</si>
  <si>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</si>
  <si>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</si>
  <si>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</si>
  <si>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</si>
  <si>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</si>
  <si>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</si>
  <si>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</si>
  <si>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</si>
  <si>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</si>
  <si>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</si>
  <si>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</si>
  <si>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</si>
  <si>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</si>
  <si>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</si>
  <si>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</si>
  <si>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</si>
  <si>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</si>
  <si>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King</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</si>
  <si>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</si>
  <si>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</si>
  <si>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</si>
  <si>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</si>
  <si>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</si>
  <si>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</si>
  <si>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</si>
  <si>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</si>
  <si>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</si>
  <si>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</si>
  <si>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</si>
  <si>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</si>
  <si>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</si>
  <si>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</si>
  <si>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</si>
  <si>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</si>
  <si>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</si>
  <si>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</si>
  <si>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</si>
  <si>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</si>
  <si>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</si>
  <si>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</si>
  <si>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</si>
  <si>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</si>
  <si>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</si>
  <si>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</si>
  <si>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</si>
  <si>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</si>
  <si>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</si>
  <si>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</si>
  <si>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</si>
  <si>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</si>
  <si>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</si>
  <si>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</si>
  <si>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</si>
  <si>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</si>
  <si>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</si>
  <si>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</si>
  <si>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</si>
  <si>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</si>
  <si>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</si>
  <si>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</si>
  <si>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</si>
  <si>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</si>
  <si>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</si>
  <si>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</si>
  <si>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</si>
  <si>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</si>
  <si>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Nelson</t>
  </si>
  <si>
    <t>Amber Parker</t>
  </si>
  <si>
    <t>Amber Perez</t>
  </si>
  <si>
    <t>Amber Phillips</t>
  </si>
  <si>
    <t>Amber Roberts</t>
  </si>
  <si>
    <t>Amber Scott</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</si>
  <si>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</si>
  <si>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</si>
  <si>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</si>
  <si>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</si>
  <si>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</si>
  <si>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</si>
  <si>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</si>
  <si>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</si>
  <si>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</si>
  <si>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</si>
  <si>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</si>
  <si>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</si>
  <si>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</si>
  <si>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</si>
  <si>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</si>
  <si>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</si>
  <si>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</si>
  <si>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</si>
  <si>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</si>
  <si>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</si>
  <si>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</si>
  <si>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</si>
  <si>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</si>
  <si>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</si>
  <si>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</si>
  <si>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Barnes</t>
  </si>
  <si>
    <t>Ana Bradley</t>
  </si>
  <si>
    <t>Ana Bryant</t>
  </si>
  <si>
    <t>Ana Butler</t>
  </si>
  <si>
    <t>Ana Coleman</t>
  </si>
  <si>
    <t>Ana Diaz</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</si>
  <si>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</si>
  <si>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</si>
  <si>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</si>
  <si>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</si>
  <si>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</si>
  <si>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</si>
  <si>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</si>
  <si>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</si>
  <si>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</si>
  <si>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</si>
  <si>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</si>
  <si>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</si>
  <si>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</si>
  <si>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</si>
  <si>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</si>
  <si>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Anders Skjønaa</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</si>
  <si>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</si>
  <si>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</si>
  <si>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</si>
  <si>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</si>
  <si>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</si>
  <si>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</si>
  <si>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</si>
  <si>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</si>
  <si>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</si>
  <si>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</si>
  <si>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</si>
  <si>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</si>
  <si>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</si>
  <si>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</si>
  <si>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</si>
  <si>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Sai</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</si>
  <si>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</si>
  <si>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</si>
  <si>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</si>
  <si>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</si>
  <si>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</si>
  <si>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</si>
  <si>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</si>
  <si>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</si>
  <si>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</si>
  <si>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</si>
  <si>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</si>
  <si>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</si>
  <si>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</si>
  <si>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</si>
  <si>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</si>
  <si>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</si>
  <si>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</si>
  <si>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</si>
  <si>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</si>
  <si>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</si>
  <si>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</si>
  <si>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</si>
  <si>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</si>
  <si>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</si>
  <si>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James</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</si>
  <si>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</si>
  <si>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</si>
  <si>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</si>
  <si>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</si>
  <si>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</si>
  <si>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</si>
  <si>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</si>
  <si>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</si>
  <si>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</si>
  <si>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</si>
  <si>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</si>
  <si>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</si>
  <si>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</si>
  <si>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</si>
  <si>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</si>
  <si>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</si>
  <si>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</si>
  <si>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Sanders</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</si>
  <si>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</si>
  <si>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</si>
  <si>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</si>
  <si>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</si>
  <si>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</si>
  <si>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</si>
  <si>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</si>
  <si>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</si>
  <si>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</si>
  <si>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</si>
  <si>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</si>
  <si>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</si>
  <si>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</si>
  <si>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</si>
  <si>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</si>
  <si>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</si>
  <si>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Luo</t>
  </si>
  <si>
    <t>Andres Nara</t>
  </si>
  <si>
    <t>Andres Nath</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</si>
  <si>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</si>
  <si>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</si>
  <si>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</si>
  <si>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</si>
  <si>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</si>
  <si>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</si>
  <si>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</si>
  <si>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</si>
  <si>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</si>
  <si>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</si>
  <si>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</si>
  <si>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</si>
  <si>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</si>
  <si>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</si>
  <si>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</si>
  <si>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</si>
  <si>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</si>
  <si>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</si>
  <si>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</si>
  <si>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</si>
  <si>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</si>
  <si>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</si>
  <si>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</si>
  <si>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</si>
  <si>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</si>
  <si>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</si>
  <si>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</si>
  <si>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</si>
  <si>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</si>
  <si>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</si>
  <si>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</si>
  <si>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</si>
  <si>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</si>
  <si>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</si>
  <si>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</si>
  <si>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</si>
  <si>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</si>
  <si>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</si>
  <si>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</si>
  <si>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</si>
  <si>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</si>
  <si>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</si>
  <si>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</si>
  <si>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</si>
  <si>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</si>
  <si>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</si>
  <si>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</si>
  <si>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Ruth</t>
  </si>
  <si>
    <t>Andy Serrano</t>
  </si>
  <si>
    <t>Andy Suarez</t>
  </si>
  <si>
    <t>Andy Torres</t>
  </si>
  <si>
    <t>Andy Vazquez</t>
  </si>
  <si>
    <t>Angel Adams</t>
  </si>
  <si>
    <t>Angel Allen</t>
  </si>
  <si>
    <t>Angel Bailey</t>
  </si>
  <si>
    <t>Angel Baker</t>
  </si>
  <si>
    <t>Angel Brooks</t>
  </si>
  <si>
    <t>Angel Campbell</t>
  </si>
  <si>
    <t>Angel Carter</t>
  </si>
  <si>
    <t>Angel Cook</t>
  </si>
  <si>
    <t>Angel Cooper</t>
  </si>
  <si>
    <t>Angel Cox</t>
  </si>
  <si>
    <t>Angel Edwards</t>
  </si>
  <si>
    <t>Angel Evans</t>
  </si>
  <si>
    <t>Angel Gonzalez</t>
  </si>
  <si>
    <t>Angel Gray</t>
  </si>
  <si>
    <t>Angel Hall</t>
  </si>
  <si>
    <t>Angel Hill</t>
  </si>
  <si>
    <t>Angel Howard</t>
  </si>
  <si>
    <t>Angel James</t>
  </si>
  <si>
    <t>Angel Kelly</t>
  </si>
  <si>
    <t>Angel King</t>
  </si>
  <si>
    <t>Angel Lopez</t>
  </si>
  <si>
    <t>Angel Mitchell</t>
  </si>
  <si>
    <t>Angel Morgan</t>
  </si>
  <si>
    <t>Angel Morris</t>
  </si>
  <si>
    <t>Angel Murphy</t>
  </si>
  <si>
    <t>Angel Nelson</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</si>
  <si>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</si>
  <si>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</si>
  <si>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</si>
  <si>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</si>
  <si>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</si>
  <si>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</si>
  <si>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</si>
  <si>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</si>
  <si>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</si>
  <si>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</si>
  <si>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</si>
  <si>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</si>
  <si>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</si>
  <si>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</si>
  <si>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</si>
  <si>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</si>
  <si>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</si>
  <si>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</si>
  <si>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</si>
  <si>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</si>
  <si>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</si>
  <si>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</si>
  <si>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Bennett</t>
  </si>
  <si>
    <t>Angela Brooks</t>
  </si>
  <si>
    <t>Angela Butler</t>
  </si>
  <si>
    <t>Angela Coleman</t>
  </si>
  <si>
    <t>Angela Cook</t>
  </si>
  <si>
    <t>Angela Cooper</t>
  </si>
  <si>
    <t>Angela Cox</t>
  </si>
  <si>
    <t>Angela Diaz</t>
  </si>
  <si>
    <t>Angela Flores</t>
  </si>
  <si>
    <t>Angela Foster</t>
  </si>
  <si>
    <t>Angela Gonzales</t>
  </si>
  <si>
    <t>Angela Gray</t>
  </si>
  <si>
    <t>Angela Griffin</t>
  </si>
  <si>
    <t>Angela Hayes</t>
  </si>
  <si>
    <t>Angela Henderson</t>
  </si>
  <si>
    <t>Angela Howard</t>
  </si>
  <si>
    <t>Angela Hughes</t>
  </si>
  <si>
    <t>Angela James</t>
  </si>
  <si>
    <t>Angela Jenkins</t>
  </si>
  <si>
    <t>Angela Kelly</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</si>
  <si>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</si>
  <si>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</si>
  <si>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</si>
  <si>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</si>
  <si>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</si>
  <si>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</si>
  <si>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</si>
  <si>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</si>
  <si>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</si>
  <si>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</si>
  <si>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</si>
  <si>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</si>
  <si>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</si>
  <si>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</si>
  <si>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</si>
  <si>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</si>
  <si>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</si>
  <si>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Simmons</t>
  </si>
  <si>
    <t>Angela Stewart</t>
  </si>
  <si>
    <t>Angela Torres</t>
  </si>
  <si>
    <t>Angela Ward</t>
  </si>
  <si>
    <t>Angela Washington</t>
  </si>
  <si>
    <t>Angela Watson</t>
  </si>
  <si>
    <t>Angela Wood</t>
  </si>
  <si>
    <t>Angelica Alexander</t>
  </si>
  <si>
    <t>Angelica Barnes</t>
  </si>
  <si>
    <t>Angelica Bennett</t>
  </si>
  <si>
    <t>Angelica Bryant</t>
  </si>
  <si>
    <t>Angelica Butler</t>
  </si>
  <si>
    <t>Angelica Coleman</t>
  </si>
  <si>
    <t>Angelica Diaz</t>
  </si>
  <si>
    <t>Angelica Flores</t>
  </si>
  <si>
    <t>Angelica Foster</t>
  </si>
  <si>
    <t>Angelica Gonzales</t>
  </si>
  <si>
    <t>Angelica Griffin</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</si>
  <si>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</si>
  <si>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</si>
  <si>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</si>
  <si>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</si>
  <si>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</si>
  <si>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</si>
  <si>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</si>
  <si>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</si>
  <si>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</si>
  <si>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</si>
  <si>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</si>
  <si>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</si>
  <si>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</si>
  <si>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</si>
  <si>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</si>
  <si>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</si>
  <si>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</si>
  <si>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</si>
  <si>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</si>
  <si>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</si>
  <si>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</si>
  <si>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</si>
  <si>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</si>
  <si>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</si>
  <si>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</si>
  <si>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Raman</t>
  </si>
  <si>
    <t>Ann Rana</t>
  </si>
  <si>
    <t>Ann Rodriguez</t>
  </si>
  <si>
    <t>Ann Sai</t>
  </si>
  <si>
    <t>Ann Sanchez</t>
  </si>
  <si>
    <t>Ann Sara</t>
  </si>
  <si>
    <t>Ann Subram</t>
  </si>
  <si>
    <t>Ann Suri</t>
  </si>
  <si>
    <t>Ann Van</t>
  </si>
  <si>
    <t>Anna Alexander</t>
  </si>
  <si>
    <t>Anna Anderson</t>
  </si>
  <si>
    <t>Anna Bailey</t>
  </si>
  <si>
    <t>Anna Barnes</t>
  </si>
  <si>
    <t>Anna Bell</t>
  </si>
  <si>
    <t>Anna Brooks</t>
  </si>
  <si>
    <t>Anna Brown</t>
  </si>
  <si>
    <t>Anna Bryant</t>
  </si>
  <si>
    <t>Anna Butler</t>
  </si>
  <si>
    <t>Anna Clark</t>
  </si>
  <si>
    <t>Anna Coleman</t>
  </si>
  <si>
    <t>Anna Cook</t>
  </si>
  <si>
    <t>Anna Cooper</t>
  </si>
  <si>
    <t>Anna Cox</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</si>
  <si>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</si>
  <si>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</si>
  <si>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</si>
  <si>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</si>
  <si>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</si>
  <si>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</si>
  <si>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</si>
  <si>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</si>
  <si>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</si>
  <si>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</si>
  <si>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</si>
  <si>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</si>
  <si>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</si>
  <si>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</si>
  <si>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</si>
  <si>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</si>
  <si>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</si>
  <si>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</si>
  <si>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</si>
  <si>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</si>
  <si>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</si>
  <si>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</si>
  <si>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</si>
  <si>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</si>
  <si>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</si>
  <si>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</si>
  <si>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</si>
  <si>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</si>
  <si>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</si>
  <si>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</si>
  <si>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</si>
  <si>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</si>
  <si>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</si>
  <si>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</si>
  <si>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</si>
  <si>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</si>
  <si>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</si>
  <si>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</si>
  <si>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</si>
  <si>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</si>
  <si>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</si>
  <si>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</si>
  <si>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</si>
  <si>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</si>
  <si>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</si>
  <si>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</si>
  <si>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</si>
  <si>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</si>
  <si>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</si>
  <si>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</si>
  <si>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</si>
  <si>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</si>
  <si>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</si>
  <si>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</si>
  <si>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</si>
  <si>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</si>
  <si>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</si>
  <si>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</si>
  <si>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Carlson</t>
  </si>
  <si>
    <t>Anne Dominguez</t>
  </si>
  <si>
    <t>Anne Gill</t>
  </si>
  <si>
    <t>Anne Gomez</t>
  </si>
  <si>
    <t>Anne Gutierrez</t>
  </si>
  <si>
    <t>Anne Hernandez</t>
  </si>
  <si>
    <t>Anne Jiménez</t>
  </si>
  <si>
    <t>Anne Martin</t>
  </si>
  <si>
    <t>Anne Moreno</t>
  </si>
  <si>
    <t>Anne Munoz</t>
  </si>
  <si>
    <t>Anne Navarro</t>
  </si>
  <si>
    <t>Anne Ortega</t>
  </si>
  <si>
    <t>Anne Ramos</t>
  </si>
  <si>
    <t>Anne Romero</t>
  </si>
  <si>
    <t>Anne Rubio</t>
  </si>
  <si>
    <t>Anne Ruiz</t>
  </si>
  <si>
    <t>Anne Serrano</t>
  </si>
  <si>
    <t>Anne Sims</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</si>
  <si>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</si>
  <si>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</si>
  <si>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</si>
  <si>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</si>
  <si>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</si>
  <si>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</si>
  <si>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</si>
  <si>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</si>
  <si>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</si>
  <si>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</si>
  <si>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</si>
  <si>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</si>
  <si>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</si>
  <si>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</si>
  <si>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</si>
  <si>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</si>
  <si>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</si>
  <si>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</si>
  <si>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</si>
  <si>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</si>
  <si>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</si>
  <si>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</si>
  <si>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</si>
  <si>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</si>
  <si>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</si>
  <si>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</si>
  <si>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</si>
  <si>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</si>
  <si>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Diaz</t>
  </si>
  <si>
    <t>Antonio Flores</t>
  </si>
  <si>
    <t>Antonio Foster</t>
  </si>
  <si>
    <t>Antonio Gonzales</t>
  </si>
  <si>
    <t>Antonio Griffin</t>
  </si>
  <si>
    <t>Antonio Hayes</t>
  </si>
  <si>
    <t>Antonio Henderson</t>
  </si>
  <si>
    <t>Antonio Hughes</t>
  </si>
  <si>
    <t>Antonio Jenkins</t>
  </si>
  <si>
    <t>Antonio Long</t>
  </si>
  <si>
    <t>Antonio Patterson</t>
  </si>
  <si>
    <t>Antonio Perry</t>
  </si>
  <si>
    <t>Antonio Powell</t>
  </si>
  <si>
    <t>Antonio Price</t>
  </si>
  <si>
    <t>Antonio Ross</t>
  </si>
  <si>
    <t>Antonio Russell</t>
  </si>
  <si>
    <t>Antonio Simmons</t>
  </si>
  <si>
    <t>Antonio Washington</t>
  </si>
  <si>
    <t>Antonio Wood</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</si>
  <si>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</si>
  <si>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</si>
  <si>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</si>
  <si>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</si>
  <si>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</si>
  <si>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</si>
  <si>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</si>
  <si>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</si>
  <si>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</si>
  <si>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</si>
  <si>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</si>
  <si>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</si>
  <si>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</si>
  <si>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</si>
  <si>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</si>
  <si>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</si>
  <si>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</si>
  <si>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</si>
  <si>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</si>
  <si>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</si>
  <si>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</si>
  <si>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</si>
  <si>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</si>
  <si>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</si>
  <si>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</si>
  <si>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</si>
  <si>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</si>
  <si>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</si>
  <si>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</si>
  <si>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</si>
  <si>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</si>
  <si>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</si>
  <si>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</si>
  <si>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</si>
  <si>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</si>
  <si>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</si>
  <si>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</si>
  <si>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</si>
  <si>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</si>
  <si>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</si>
  <si>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</si>
  <si>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</si>
  <si>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</si>
  <si>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</si>
  <si>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Barnes</t>
  </si>
  <si>
    <t>Arianna Bell</t>
  </si>
  <si>
    <t>Arianna Bennett</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</si>
  <si>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</si>
  <si>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</si>
  <si>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</si>
  <si>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</si>
  <si>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</si>
  <si>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</si>
  <si>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</si>
  <si>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</si>
  <si>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</si>
  <si>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</si>
  <si>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</si>
  <si>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</si>
  <si>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</si>
  <si>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</si>
  <si>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</si>
  <si>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</si>
  <si>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</si>
  <si>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</si>
  <si>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</si>
  <si>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</si>
  <si>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Morris</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</si>
  <si>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</si>
  <si>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</si>
  <si>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</si>
  <si>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</si>
  <si>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</si>
  <si>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</si>
  <si>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</si>
  <si>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</si>
  <si>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</si>
  <si>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</si>
  <si>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</si>
  <si>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</si>
  <si>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Simmons</t>
  </si>
  <si>
    <t>Arianna Stewart</t>
  </si>
  <si>
    <t>Arianna Torres</t>
  </si>
  <si>
    <t>Arianna Ward</t>
  </si>
  <si>
    <t>Arianna Washington</t>
  </si>
  <si>
    <t>Arianna Watson</t>
  </si>
  <si>
    <t>Arianna Wood</t>
  </si>
  <si>
    <t>Arif Rizaldy</t>
  </si>
  <si>
    <t>Armando Alonso</t>
  </si>
  <si>
    <t>Armando Alvarez</t>
  </si>
  <si>
    <t>Armando Blanco</t>
  </si>
  <si>
    <t>Armando Carlson</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</si>
  <si>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</si>
  <si>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</si>
  <si>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</si>
  <si>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</si>
  <si>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</si>
  <si>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</si>
  <si>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</si>
  <si>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</si>
  <si>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</si>
  <si>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</si>
  <si>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</si>
  <si>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</si>
  <si>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</si>
  <si>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</si>
  <si>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</si>
  <si>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</si>
  <si>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</si>
  <si>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</si>
  <si>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</si>
  <si>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</si>
  <si>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</si>
  <si>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</si>
  <si>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</si>
  <si>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</si>
  <si>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</si>
  <si>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</si>
  <si>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</si>
  <si>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</si>
  <si>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</si>
  <si>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</si>
  <si>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</si>
  <si>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</si>
  <si>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</si>
  <si>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</si>
  <si>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</si>
  <si>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</si>
  <si>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Malhotra</t>
  </si>
  <si>
    <t>Arthur Martin</t>
  </si>
  <si>
    <t>Arthur Mehta</t>
  </si>
  <si>
    <t>Arthur Moreno</t>
  </si>
  <si>
    <t>Arthur Munoz</t>
  </si>
  <si>
    <t>Arthur Navarro</t>
  </si>
  <si>
    <t>Arthur Patel</t>
  </si>
  <si>
    <t>Arthur Perez</t>
  </si>
  <si>
    <t>Arthur Perry</t>
  </si>
  <si>
    <t>Arthur Prasad</t>
  </si>
  <si>
    <t>Arthur Raman</t>
  </si>
  <si>
    <t>Arthur Rana</t>
  </si>
  <si>
    <t>Arthur Rodriguez</t>
  </si>
  <si>
    <t>Arthur Romero</t>
  </si>
  <si>
    <t>Arthur Rubio</t>
  </si>
  <si>
    <t>Arthur Ruiz</t>
  </si>
  <si>
    <t>Arthur Sai</t>
  </si>
  <si>
    <t>Arthur Sanchez</t>
  </si>
  <si>
    <t>Arthur Sanz</t>
  </si>
  <si>
    <t>Arthur Sara</t>
  </si>
  <si>
    <t>Arthur Smith</t>
  </si>
  <si>
    <t>Arthur Subram</t>
  </si>
  <si>
    <t>Arthur Suri</t>
  </si>
  <si>
    <t>Arthur Torres</t>
  </si>
  <si>
    <t>Arthur Van</t>
  </si>
  <si>
    <t>Arthur Vazquez</t>
  </si>
  <si>
    <t>Arthur Washington</t>
  </si>
  <si>
    <t>Arthur Wilson</t>
  </si>
  <si>
    <t>Arturo Anand</t>
  </si>
  <si>
    <t>Arturo Andersen</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</si>
  <si>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</si>
  <si>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</si>
  <si>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</si>
  <si>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</si>
  <si>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</si>
  <si>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</si>
  <si>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</si>
  <si>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</si>
  <si>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</si>
  <si>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</si>
  <si>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</si>
  <si>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</si>
  <si>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</si>
  <si>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</si>
  <si>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</si>
  <si>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</si>
  <si>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</si>
  <si>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</si>
  <si>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</si>
  <si>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</si>
  <si>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</si>
  <si>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</si>
  <si>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</si>
  <si>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</si>
  <si>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</si>
  <si>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</si>
  <si>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</si>
  <si>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</si>
  <si>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</si>
  <si>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Sun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</si>
  <si>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</si>
  <si>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</si>
  <si>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</si>
  <si>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</si>
  <si>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</si>
  <si>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</si>
  <si>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</si>
  <si>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</si>
  <si>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</si>
  <si>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</si>
  <si>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</si>
  <si>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</si>
  <si>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</si>
  <si>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</si>
  <si>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</si>
  <si>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</si>
  <si>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</si>
  <si>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</si>
  <si>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</si>
  <si>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</si>
  <si>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</si>
  <si>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</si>
  <si>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</si>
  <si>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</si>
  <si>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</si>
  <si>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</si>
  <si>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</si>
  <si>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</si>
  <si>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</si>
  <si>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</si>
  <si>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</si>
  <si>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</si>
  <si>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</si>
  <si>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</si>
  <si>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</si>
  <si>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</si>
  <si>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</si>
  <si>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</si>
  <si>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</si>
  <si>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</si>
  <si>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</si>
  <si>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</si>
  <si>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</si>
  <si>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</si>
  <si>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</si>
  <si>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</si>
  <si>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</si>
  <si>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</si>
  <si>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</si>
  <si>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</si>
  <si>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</si>
  <si>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</si>
  <si>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</si>
  <si>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</si>
  <si>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</si>
  <si>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</si>
  <si>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</si>
  <si>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</si>
  <si>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</si>
  <si>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</si>
  <si>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</si>
  <si>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</si>
  <si>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</si>
  <si>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</si>
  <si>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</si>
  <si>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</si>
  <si>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</si>
  <si>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</si>
  <si>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</si>
  <si>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</si>
  <si>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</si>
  <si>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</si>
  <si>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</si>
  <si>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</si>
  <si>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</si>
  <si>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</si>
  <si>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</si>
  <si>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</si>
  <si>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</si>
  <si>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</si>
  <si>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</si>
  <si>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</si>
  <si>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</si>
  <si>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</si>
  <si>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</si>
  <si>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</si>
  <si>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</si>
  <si>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</si>
  <si>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</si>
  <si>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</si>
  <si>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</si>
  <si>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</si>
  <si>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</si>
  <si>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</si>
  <si>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</si>
  <si>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</si>
  <si>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</si>
  <si>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</si>
  <si>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</si>
  <si>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</si>
  <si>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</si>
  <si>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</si>
  <si>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</si>
  <si>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</si>
  <si>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</si>
  <si>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</si>
  <si>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</si>
  <si>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</si>
  <si>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</si>
  <si>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Audrey Vazquez</t>
  </si>
  <si>
    <t>Austin Alexander</t>
  </si>
  <si>
    <t>Austin Anderson</t>
  </si>
  <si>
    <t>Austin Brown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</si>
  <si>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</si>
  <si>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</si>
  <si>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</si>
  <si>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</si>
  <si>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</si>
  <si>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</si>
  <si>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</si>
  <si>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</si>
  <si>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</si>
  <si>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</si>
  <si>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</si>
  <si>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</si>
  <si>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</si>
  <si>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Henderson</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</si>
  <si>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</si>
  <si>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</si>
  <si>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</si>
  <si>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</si>
  <si>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</si>
  <si>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</si>
  <si>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</si>
  <si>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</si>
  <si>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</si>
  <si>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</si>
  <si>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</si>
  <si>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</si>
  <si>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</si>
  <si>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Moore</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</si>
  <si>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</si>
  <si>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</si>
  <si>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</si>
  <si>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</si>
  <si>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</si>
  <si>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</si>
  <si>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</si>
  <si>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</si>
  <si>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</si>
  <si>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</si>
  <si>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</si>
  <si>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</si>
  <si>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</si>
  <si>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</si>
  <si>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</si>
  <si>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</si>
  <si>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</si>
  <si>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Yang</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</si>
  <si>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</si>
  <si>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</si>
  <si>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</si>
  <si>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</si>
  <si>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</si>
  <si>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</si>
  <si>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</si>
  <si>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</si>
  <si>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</si>
  <si>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</si>
  <si>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</si>
  <si>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</si>
  <si>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</si>
  <si>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</si>
  <si>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</si>
  <si>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</si>
  <si>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Xu</t>
  </si>
  <si>
    <t>Autumn Zeng</t>
  </si>
  <si>
    <t>Autumn Zhang</t>
  </si>
  <si>
    <t>Autumn Zhao</t>
  </si>
  <si>
    <t>Autumn Zheng</t>
  </si>
  <si>
    <t>Autumn Zhou</t>
  </si>
  <si>
    <t>Autumn Zhu</t>
  </si>
  <si>
    <t>Bailey Adams</t>
  </si>
  <si>
    <t>Bailey Allen</t>
  </si>
  <si>
    <t>Bailey Bailey</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</si>
  <si>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</si>
  <si>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</si>
  <si>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</si>
  <si>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</si>
  <si>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</si>
  <si>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</si>
  <si>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</si>
  <si>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</si>
  <si>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</si>
  <si>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</si>
  <si>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</si>
  <si>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</si>
  <si>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</si>
  <si>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</si>
  <si>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</si>
  <si>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</si>
  <si>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</si>
  <si>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</si>
  <si>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</si>
  <si>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</si>
  <si>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Morgan</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</si>
  <si>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</si>
  <si>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</si>
  <si>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</si>
  <si>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</si>
  <si>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</si>
  <si>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</si>
  <si>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</si>
  <si>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</si>
  <si>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</si>
  <si>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</si>
  <si>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</si>
  <si>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</si>
  <si>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</si>
  <si>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</si>
  <si>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</si>
  <si>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</si>
  <si>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</si>
  <si>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</si>
  <si>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</si>
  <si>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</si>
  <si>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</si>
  <si>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</si>
  <si>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</si>
  <si>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</si>
  <si>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</si>
  <si>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</si>
  <si>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</si>
  <si>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</si>
  <si>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</si>
  <si>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</si>
  <si>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</si>
  <si>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</si>
  <si>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</si>
  <si>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</si>
  <si>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</si>
  <si>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</si>
  <si>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</si>
  <si>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</si>
  <si>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</si>
  <si>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</si>
  <si>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</si>
  <si>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</si>
  <si>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</si>
  <si>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Rai</t>
  </si>
  <si>
    <t>Barbara Raji</t>
  </si>
  <si>
    <t>Barbara Schultz</t>
  </si>
  <si>
    <t>Barbara Sharma</t>
  </si>
  <si>
    <t>Barbara Shen</t>
  </si>
  <si>
    <t>Barbara Tang</t>
  </si>
  <si>
    <t>Barbara Wang</t>
  </si>
  <si>
    <t>Barbara Wu</t>
  </si>
  <si>
    <t>Barbara Xie</t>
  </si>
  <si>
    <t>Barbara Xu</t>
  </si>
  <si>
    <t>Barbara Ye</t>
  </si>
  <si>
    <t>Barbara Yuan</t>
  </si>
  <si>
    <t>Barbara Zeng</t>
  </si>
  <si>
    <t>Barbara Zhang</t>
  </si>
  <si>
    <t>Barbara Zhao</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</si>
  <si>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</si>
  <si>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</si>
  <si>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</si>
  <si>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</si>
  <si>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</si>
  <si>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</si>
  <si>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</si>
  <si>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</si>
  <si>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</si>
  <si>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</si>
  <si>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</si>
  <si>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</si>
  <si>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</si>
  <si>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</si>
  <si>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</si>
  <si>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</si>
  <si>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</si>
  <si>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</si>
  <si>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</si>
  <si>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</si>
  <si>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</si>
  <si>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</si>
  <si>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</si>
  <si>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</si>
  <si>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</si>
  <si>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</si>
  <si>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</si>
  <si>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</si>
  <si>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</si>
  <si>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</si>
  <si>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</si>
  <si>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</si>
  <si>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</si>
  <si>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</si>
  <si>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</si>
  <si>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</si>
  <si>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</si>
  <si>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</si>
  <si>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</si>
  <si>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</si>
  <si>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</si>
  <si>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</si>
  <si>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</si>
  <si>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</si>
  <si>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Jai</t>
  </si>
  <si>
    <t>Benjamin Johnson</t>
  </si>
  <si>
    <t>Benjamin Jones</t>
  </si>
  <si>
    <t>Benjamin Kumar</t>
  </si>
  <si>
    <t>Benjamin Lal</t>
  </si>
  <si>
    <t>Benjamin Lee</t>
  </si>
  <si>
    <t>Benjamin Lewis</t>
  </si>
  <si>
    <t>Benjamin Li</t>
  </si>
  <si>
    <t>Benjamin Long</t>
  </si>
  <si>
    <t>Benjamin Martin</t>
  </si>
  <si>
    <t>Benjamin Martinez</t>
  </si>
  <si>
    <t>Benjamin Miller</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</si>
  <si>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</si>
  <si>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</si>
  <si>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</si>
  <si>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</si>
  <si>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</si>
  <si>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</si>
  <si>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</si>
  <si>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</si>
  <si>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</si>
  <si>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</si>
  <si>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</si>
  <si>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</si>
  <si>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</si>
  <si>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</si>
  <si>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</si>
  <si>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</si>
  <si>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</si>
  <si>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</si>
  <si>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</si>
  <si>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</si>
  <si>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</si>
  <si>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</si>
  <si>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</si>
  <si>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</si>
  <si>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Alvarez</t>
  </si>
  <si>
    <t>Beth Blanco</t>
  </si>
  <si>
    <t>Beth Carlson</t>
  </si>
  <si>
    <t>Beth Diaz</t>
  </si>
  <si>
    <t>Beth Dominguez</t>
  </si>
  <si>
    <t>Beth Gill</t>
  </si>
  <si>
    <t>Beth Gomez</t>
  </si>
  <si>
    <t>Beth Gutierrez</t>
  </si>
  <si>
    <t>Beth Hernandez</t>
  </si>
  <si>
    <t>Beth Jiménez</t>
  </si>
  <si>
    <t>Beth Martin</t>
  </si>
  <si>
    <t>Beth Moreno</t>
  </si>
  <si>
    <t>Beth Navarro</t>
  </si>
  <si>
    <t>Beth Ortega</t>
  </si>
  <si>
    <t>Beth Romero</t>
  </si>
  <si>
    <t>Beth Rubio</t>
  </si>
  <si>
    <t>Beth Ruiz</t>
  </si>
  <si>
    <t>Beth Sanz</t>
  </si>
  <si>
    <t>Beth Serrano</t>
  </si>
  <si>
    <t>Beth Srini</t>
  </si>
  <si>
    <t>Beth Suarez</t>
  </si>
  <si>
    <t>Beth Torres</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</si>
  <si>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</si>
  <si>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</si>
  <si>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</si>
  <si>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</si>
  <si>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</si>
  <si>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</si>
  <si>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</si>
  <si>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</si>
  <si>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</si>
  <si>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</si>
  <si>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</si>
  <si>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</si>
  <si>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</si>
  <si>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</si>
  <si>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</si>
  <si>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</si>
  <si>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</si>
  <si>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</si>
  <si>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</si>
  <si>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</si>
  <si>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</si>
  <si>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</si>
  <si>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Xu</t>
  </si>
  <si>
    <t>Bethany Yuan</t>
  </si>
  <si>
    <t>Bharat Mirchandani</t>
  </si>
  <si>
    <t>Bianca Cai</t>
  </si>
  <si>
    <t>Bianca Chen</t>
  </si>
  <si>
    <t>Bianca Gao</t>
  </si>
  <si>
    <t>Bianca Guo</t>
  </si>
  <si>
    <t>Bianca Harrison</t>
  </si>
  <si>
    <t>Bianca Hu</t>
  </si>
  <si>
    <t>Bianca Huang</t>
  </si>
  <si>
    <t>Bianca Liang</t>
  </si>
  <si>
    <t>Bianca Lin</t>
  </si>
  <si>
    <t>Bianca Liu</t>
  </si>
  <si>
    <t>Bianca Lu</t>
  </si>
  <si>
    <t>Bianca Ma</t>
  </si>
  <si>
    <t>Bianca Wang</t>
  </si>
  <si>
    <t>Bianca Wu</t>
  </si>
  <si>
    <t>Bianca Yang</t>
  </si>
  <si>
    <t>Bianca Zhao</t>
  </si>
  <si>
    <t>Bianca Zheng</t>
  </si>
  <si>
    <t>Bianca Zhu</t>
  </si>
  <si>
    <t>Bianca Zimmerman</t>
  </si>
  <si>
    <t>Billy Alonso</t>
  </si>
  <si>
    <t>Billy Alvarez</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</si>
  <si>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</si>
  <si>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</si>
  <si>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</si>
  <si>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</si>
  <si>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</si>
  <si>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</si>
  <si>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</si>
  <si>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</si>
  <si>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</si>
  <si>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</si>
  <si>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</si>
  <si>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</si>
  <si>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</si>
  <si>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</si>
  <si>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</si>
  <si>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</si>
  <si>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</si>
  <si>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</si>
  <si>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</si>
  <si>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</si>
  <si>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</si>
  <si>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</si>
  <si>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</si>
  <si>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</si>
  <si>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</si>
  <si>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</si>
  <si>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</si>
  <si>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</si>
  <si>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</si>
  <si>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</si>
  <si>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</si>
  <si>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</si>
  <si>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</si>
  <si>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</si>
  <si>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</si>
  <si>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</si>
  <si>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</si>
  <si>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</si>
  <si>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</si>
  <si>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</si>
  <si>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</si>
  <si>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Garcia</t>
  </si>
  <si>
    <t>Blake Gonzales</t>
  </si>
  <si>
    <t>Blake Gonzalez</t>
  </si>
  <si>
    <t>Blake Green</t>
  </si>
  <si>
    <t>Blake Griffin</t>
  </si>
  <si>
    <t>Blake Hall</t>
  </si>
  <si>
    <t>Blake Harris</t>
  </si>
  <si>
    <t>Blake Hayes</t>
  </si>
  <si>
    <t>Blake Henderson</t>
  </si>
  <si>
    <t>Blake Hernandez</t>
  </si>
  <si>
    <t>Blake Hill</t>
  </si>
  <si>
    <t>Blake Hughes</t>
  </si>
  <si>
    <t>Blake Jackson</t>
  </si>
  <si>
    <t>Blake Jenkins</t>
  </si>
  <si>
    <t>Blake Johnson</t>
  </si>
  <si>
    <t>Blake Jones</t>
  </si>
  <si>
    <t>Blake Lee</t>
  </si>
  <si>
    <t>Blake Lewis</t>
  </si>
  <si>
    <t>Blake Long</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</si>
  <si>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</si>
  <si>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</si>
  <si>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</si>
  <si>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</si>
  <si>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</si>
  <si>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</si>
  <si>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</si>
  <si>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</si>
  <si>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</si>
  <si>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</si>
  <si>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</si>
  <si>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</si>
  <si>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</si>
  <si>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</si>
  <si>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</si>
  <si>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Robinson</t>
  </si>
  <si>
    <t>Blake Rodriguez</t>
  </si>
  <si>
    <t>Blake Ross</t>
  </si>
  <si>
    <t>Blake Russell</t>
  </si>
  <si>
    <t>Blake Scott</t>
  </si>
  <si>
    <t>Blake Simmons</t>
  </si>
  <si>
    <t>Blake Taylor</t>
  </si>
  <si>
    <t>Blake Thomas</t>
  </si>
  <si>
    <t>Blake Thompson</t>
  </si>
  <si>
    <t>Blake Turner</t>
  </si>
  <si>
    <t>Blake Walker</t>
  </si>
  <si>
    <t>Blake Washington</t>
  </si>
  <si>
    <t>Blake White</t>
  </si>
  <si>
    <t>Blake Williams</t>
  </si>
  <si>
    <t>Blake Wilson</t>
  </si>
  <si>
    <t>Blake Wright</t>
  </si>
  <si>
    <t>Blake Young</t>
  </si>
  <si>
    <t>Bob Alan</t>
  </si>
  <si>
    <t>Bob Chapman</t>
  </si>
  <si>
    <t>Bob Fernandez</t>
  </si>
  <si>
    <t>Bob Garcia</t>
  </si>
  <si>
    <t>Bob Gonzalez</t>
  </si>
  <si>
    <t>Bob Kapoor</t>
  </si>
  <si>
    <t>Bob Lopez</t>
  </si>
  <si>
    <t>Bobby Mehta</t>
  </si>
  <si>
    <t>Bobby Perez</t>
  </si>
  <si>
    <t>Bobby Prasad</t>
  </si>
  <si>
    <t>Bobby Raman</t>
  </si>
  <si>
    <t>Bobby Ray</t>
  </si>
  <si>
    <t>Bobby Rodriguez</t>
  </si>
  <si>
    <t>Bobby Sai</t>
  </si>
  <si>
    <t>Bobby Sanchez</t>
  </si>
  <si>
    <t>Bobby Saunders</t>
  </si>
  <si>
    <t>Bobby Subram</t>
  </si>
  <si>
    <t>Bobby Suri</t>
  </si>
  <si>
    <t>Bobby Van</t>
  </si>
  <si>
    <t>Bonnie Andersen</t>
  </si>
  <si>
    <t>Bonnie Beck</t>
  </si>
  <si>
    <t>Bonnie Chande</t>
  </si>
  <si>
    <t>Bonnie Deng</t>
  </si>
  <si>
    <t>Bonnie Goel</t>
  </si>
  <si>
    <t>Bonnie Jai</t>
  </si>
  <si>
    <t>Bonnie Kennedy</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</si>
  <si>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</si>
  <si>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</si>
  <si>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</si>
  <si>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</si>
  <si>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</si>
  <si>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</si>
  <si>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</si>
  <si>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</si>
  <si>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</si>
  <si>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</si>
  <si>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</si>
  <si>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</si>
  <si>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</si>
  <si>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</si>
  <si>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</si>
  <si>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</si>
  <si>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</si>
  <si>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</si>
  <si>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</si>
  <si>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</si>
  <si>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</si>
  <si>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</si>
  <si>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</si>
  <si>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</si>
  <si>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</si>
  <si>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</si>
  <si>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</si>
  <si>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</si>
  <si>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</si>
  <si>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</si>
  <si>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</si>
  <si>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</si>
  <si>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</si>
  <si>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</si>
  <si>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</si>
  <si>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</si>
  <si>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</si>
  <si>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</si>
  <si>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</si>
  <si>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</si>
  <si>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</si>
  <si>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</si>
  <si>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</si>
  <si>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</si>
  <si>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</si>
  <si>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</si>
  <si>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</si>
  <si>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</si>
  <si>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</si>
  <si>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</si>
  <si>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Luo</t>
  </si>
  <si>
    <t>Bradley Nara</t>
  </si>
  <si>
    <t>Bradley Pal</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</si>
  <si>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</si>
  <si>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</si>
  <si>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</si>
  <si>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</si>
  <si>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</si>
  <si>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</si>
  <si>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</si>
  <si>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</si>
  <si>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</si>
  <si>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</si>
  <si>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</si>
  <si>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</si>
  <si>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</si>
  <si>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</si>
  <si>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</si>
  <si>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</si>
  <si>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</si>
  <si>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</si>
  <si>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Gutierrez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</si>
  <si>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</si>
  <si>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</si>
  <si>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</si>
  <si>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</si>
  <si>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</si>
  <si>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</si>
  <si>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</si>
  <si>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</si>
  <si>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</si>
  <si>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</si>
  <si>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</si>
  <si>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</si>
  <si>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</si>
  <si>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</si>
  <si>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</si>
  <si>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</si>
  <si>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</si>
  <si>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</si>
  <si>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</si>
  <si>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</si>
  <si>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</si>
  <si>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</si>
  <si>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</si>
  <si>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</si>
  <si>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Foster</t>
  </si>
  <si>
    <t>Brandon Garcia</t>
  </si>
  <si>
    <t>Brandon Gonzales</t>
  </si>
  <si>
    <t>Brandon Harris</t>
  </si>
  <si>
    <t>Brandon Hayes</t>
  </si>
  <si>
    <t>Brandon Henderson</t>
  </si>
  <si>
    <t>Brandon Jackson</t>
  </si>
  <si>
    <t>Brandon Jai</t>
  </si>
  <si>
    <t>Brandon Jenkins</t>
  </si>
  <si>
    <t>Brandon Johnson</t>
  </si>
  <si>
    <t>Brandon Jones</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</si>
  <si>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</si>
  <si>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</si>
  <si>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</si>
  <si>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</si>
  <si>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</si>
  <si>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</si>
  <si>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</si>
  <si>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</si>
  <si>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</si>
  <si>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</si>
  <si>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</si>
  <si>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</si>
  <si>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</si>
  <si>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</si>
  <si>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</si>
  <si>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</si>
  <si>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</si>
  <si>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</si>
  <si>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</si>
  <si>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</si>
  <si>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</si>
  <si>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</si>
  <si>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</si>
  <si>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</si>
  <si>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</si>
  <si>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</si>
  <si>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</si>
  <si>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</si>
  <si>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</si>
  <si>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</si>
  <si>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</si>
  <si>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</si>
  <si>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</si>
  <si>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</si>
  <si>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</si>
  <si>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</si>
  <si>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</si>
  <si>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</si>
  <si>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</si>
  <si>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</si>
  <si>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</si>
  <si>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</si>
  <si>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</si>
  <si>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</si>
  <si>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</si>
  <si>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</si>
  <si>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</si>
  <si>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</si>
  <si>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</si>
  <si>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</si>
  <si>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</si>
  <si>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</si>
  <si>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</si>
  <si>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</si>
  <si>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</si>
  <si>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</si>
  <si>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</si>
  <si>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Gonzalez</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</si>
  <si>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</si>
  <si>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</si>
  <si>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</si>
  <si>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</si>
  <si>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</si>
  <si>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</si>
  <si>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</si>
  <si>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</si>
  <si>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</si>
  <si>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</si>
  <si>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</si>
  <si>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</si>
  <si>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</si>
  <si>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</si>
  <si>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</si>
  <si>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</si>
  <si>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</si>
  <si>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</si>
  <si>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</si>
  <si>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</si>
  <si>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</si>
  <si>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</si>
  <si>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</si>
  <si>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</si>
  <si>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</si>
  <si>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</si>
  <si>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</si>
  <si>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</si>
  <si>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Pal</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</si>
  <si>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</si>
  <si>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</si>
  <si>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</si>
  <si>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</si>
  <si>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</si>
  <si>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</si>
  <si>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</si>
  <si>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</si>
  <si>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</si>
  <si>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</si>
  <si>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</si>
  <si>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</si>
  <si>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</si>
  <si>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</si>
  <si>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t>
  </si>
  <si>
    <t>Brent Lin</t>
  </si>
  <si>
    <t>Brent Lu</t>
  </si>
  <si>
    <t>Brent Ma</t>
  </si>
  <si>
    <t>Brent McDonald</t>
  </si>
  <si>
    <t>Brent Stone</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</si>
  <si>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</si>
  <si>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</si>
  <si>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</si>
  <si>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</si>
  <si>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</si>
  <si>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</si>
  <si>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</si>
  <si>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</si>
  <si>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</si>
  <si>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</si>
  <si>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</si>
  <si>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</si>
  <si>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</si>
  <si>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</si>
  <si>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</si>
  <si>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</si>
  <si>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</si>
  <si>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</si>
  <si>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</si>
  <si>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</si>
  <si>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</si>
  <si>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</si>
  <si>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</si>
  <si>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</si>
  <si>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</si>
  <si>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</si>
  <si>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</si>
  <si>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</si>
  <si>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</si>
  <si>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</si>
  <si>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</si>
  <si>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</si>
  <si>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</si>
  <si>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</si>
  <si>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</si>
  <si>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</si>
  <si>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</si>
  <si>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</si>
  <si>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</si>
  <si>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</si>
  <si>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</si>
  <si>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Howard</t>
  </si>
  <si>
    <t>Brian James</t>
  </si>
  <si>
    <t>Brian Kelly</t>
  </si>
  <si>
    <t>Brian Lauer</t>
  </si>
  <si>
    <t>Brian Morgan</t>
  </si>
  <si>
    <t>Brian Morris</t>
  </si>
  <si>
    <t>Brian Murphy</t>
  </si>
  <si>
    <t>Brian Peterson</t>
  </si>
  <si>
    <t>Brian Ramirez</t>
  </si>
  <si>
    <t>Brian Reed</t>
  </si>
  <si>
    <t>Brian Richardson</t>
  </si>
  <si>
    <t>Brian Rivera</t>
  </si>
  <si>
    <t>Brian Rogers</t>
  </si>
  <si>
    <t>Brian Sanchez</t>
  </si>
  <si>
    <t>Brian Sanders</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</si>
  <si>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</si>
  <si>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</si>
  <si>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</si>
  <si>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</si>
  <si>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</si>
  <si>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</si>
  <si>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</si>
  <si>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</si>
  <si>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</si>
  <si>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</si>
  <si>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</si>
  <si>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</si>
  <si>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</si>
  <si>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</si>
  <si>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</si>
  <si>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</si>
  <si>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</si>
  <si>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</si>
  <si>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</si>
  <si>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</si>
  <si>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</si>
  <si>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</si>
  <si>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</si>
  <si>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</si>
  <si>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Bailey</t>
  </si>
  <si>
    <t>Brianna Bell</t>
  </si>
  <si>
    <t>Brianna Brooks</t>
  </si>
  <si>
    <t>Brianna Bryant</t>
  </si>
  <si>
    <t>Brianna Butler</t>
  </si>
  <si>
    <t>Brianna Clark</t>
  </si>
  <si>
    <t>Brianna Cook</t>
  </si>
  <si>
    <t>Brianna Cooper</t>
  </si>
  <si>
    <t>Brianna Cox</t>
  </si>
  <si>
    <t>Brianna Davis</t>
  </si>
  <si>
    <t>Brianna Diaz</t>
  </si>
  <si>
    <t>Brianna Flores</t>
  </si>
  <si>
    <t>Brianna Foster</t>
  </si>
  <si>
    <t>Brianna Garcia</t>
  </si>
  <si>
    <t>Brianna Gonzales</t>
  </si>
  <si>
    <t>Brianna Gray</t>
  </si>
  <si>
    <t>Brianna Griffin</t>
  </si>
  <si>
    <t>Brianna Hall</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</si>
  <si>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</si>
  <si>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</si>
  <si>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</si>
  <si>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</si>
  <si>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</si>
  <si>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</si>
  <si>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</si>
  <si>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</si>
  <si>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</si>
  <si>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</si>
  <si>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</si>
  <si>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</si>
  <si>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</si>
  <si>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</si>
  <si>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</si>
  <si>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</si>
  <si>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</si>
  <si>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</si>
  <si>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</si>
  <si>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</si>
  <si>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Patterson</t>
  </si>
  <si>
    <t>Brianna Perry</t>
  </si>
  <si>
    <t>Brianna Peterson</t>
  </si>
  <si>
    <t>Brianna Powell</t>
  </si>
  <si>
    <t>Brianna Price</t>
  </si>
  <si>
    <t>Brianna Reed</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</si>
  <si>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</si>
  <si>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</si>
  <si>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</si>
  <si>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</si>
  <si>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</si>
  <si>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</si>
  <si>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</si>
  <si>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</si>
  <si>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</si>
  <si>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</si>
  <si>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</si>
  <si>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</si>
  <si>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</si>
  <si>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</si>
  <si>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</si>
  <si>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</si>
  <si>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</si>
  <si>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</si>
  <si>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</si>
  <si>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</si>
  <si>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</si>
  <si>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</si>
  <si>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</si>
  <si>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</si>
  <si>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</si>
  <si>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</si>
  <si>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</si>
  <si>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</si>
  <si>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</si>
  <si>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</si>
  <si>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</si>
  <si>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</si>
  <si>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</si>
  <si>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</si>
  <si>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</si>
  <si>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</si>
  <si>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</si>
  <si>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</si>
  <si>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</si>
  <si>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</si>
  <si>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</si>
  <si>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</si>
  <si>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</si>
  <si>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</si>
  <si>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</si>
  <si>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</si>
  <si>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</si>
  <si>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</si>
  <si>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</si>
  <si>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</si>
  <si>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</si>
  <si>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</si>
  <si>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</si>
  <si>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</si>
  <si>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</si>
  <si>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</si>
  <si>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</si>
  <si>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</si>
  <si>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</si>
  <si>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</si>
  <si>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</si>
  <si>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</si>
  <si>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</si>
  <si>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</si>
  <si>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</si>
  <si>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</si>
  <si>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</si>
  <si>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</si>
  <si>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</si>
  <si>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</si>
  <si>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</si>
  <si>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</si>
  <si>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</si>
  <si>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</si>
  <si>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</si>
  <si>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</si>
  <si>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</si>
  <si>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</si>
  <si>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</si>
  <si>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</si>
  <si>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</si>
  <si>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</si>
  <si>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</si>
  <si>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</si>
  <si>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</si>
  <si>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</si>
  <si>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</si>
  <si>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</si>
  <si>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</si>
  <si>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</si>
  <si>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</si>
  <si>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</si>
  <si>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</si>
  <si>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</si>
  <si>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</si>
  <si>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Howard</t>
  </si>
  <si>
    <t>Brooke James</t>
  </si>
  <si>
    <t>Brooke Kelly</t>
  </si>
  <si>
    <t>Brooke Morgan</t>
  </si>
  <si>
    <t>Brooke Morris</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</si>
  <si>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</si>
  <si>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</si>
  <si>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</si>
  <si>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</si>
  <si>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</si>
  <si>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</si>
  <si>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</si>
  <si>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</si>
  <si>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</si>
  <si>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</si>
  <si>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</si>
  <si>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</si>
  <si>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</si>
  <si>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Alonso</t>
  </si>
  <si>
    <t>Bruce Arun</t>
  </si>
  <si>
    <t>Bruce Ashe</t>
  </si>
  <si>
    <t>Bruce Blanco</t>
  </si>
  <si>
    <t>Bruce Carlson</t>
  </si>
  <si>
    <t>Bruce Chandra</t>
  </si>
  <si>
    <t>Bruce Diaz</t>
  </si>
  <si>
    <t>Bruce Dominguez</t>
  </si>
  <si>
    <t>Bruce Fernandez</t>
  </si>
  <si>
    <t>Bruce Garcia</t>
  </si>
  <si>
    <t>Bruce Gomez</t>
  </si>
  <si>
    <t>Bruce Gonzalez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</si>
  <si>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</si>
  <si>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</si>
  <si>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</si>
  <si>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</si>
  <si>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</si>
  <si>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</si>
  <si>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</si>
  <si>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</si>
  <si>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</si>
  <si>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</si>
  <si>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</si>
  <si>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</si>
  <si>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</si>
  <si>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</si>
  <si>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</si>
  <si>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</si>
  <si>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</si>
  <si>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</si>
  <si>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</si>
  <si>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</si>
  <si>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</si>
  <si>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</si>
  <si>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</si>
  <si>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</si>
  <si>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</si>
  <si>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</si>
  <si>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</si>
  <si>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Subram</t>
  </si>
  <si>
    <t>Bruce Suri</t>
  </si>
  <si>
    <t>Bruce Torres</t>
  </si>
  <si>
    <t>Bruce Vazquez</t>
  </si>
  <si>
    <t>Bruce Ward</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</si>
  <si>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</si>
  <si>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</si>
  <si>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</si>
  <si>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</si>
  <si>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</si>
  <si>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</si>
  <si>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</si>
  <si>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</si>
  <si>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</si>
  <si>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</si>
  <si>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</si>
  <si>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</si>
  <si>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</si>
  <si>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</si>
  <si>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</si>
  <si>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</si>
  <si>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</si>
  <si>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</si>
  <si>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</si>
  <si>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</si>
  <si>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</si>
  <si>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</si>
  <si>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</si>
  <si>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</si>
  <si>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</si>
  <si>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</si>
  <si>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</si>
  <si>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</si>
  <si>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</si>
  <si>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</si>
  <si>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</si>
  <si>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</si>
  <si>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</si>
  <si>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</si>
  <si>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</si>
  <si>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Sara</t>
  </si>
  <si>
    <t>Bryant Srini</t>
  </si>
  <si>
    <t>Bryant Subram</t>
  </si>
  <si>
    <t>Bryant Suri</t>
  </si>
  <si>
    <t>Bryant Van</t>
  </si>
  <si>
    <t>Bryce Bailey</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</si>
  <si>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</si>
  <si>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</si>
  <si>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</si>
  <si>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</si>
  <si>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</si>
  <si>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</si>
  <si>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</si>
  <si>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</si>
  <si>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</si>
  <si>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</si>
  <si>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</si>
  <si>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</si>
  <si>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</si>
  <si>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</si>
  <si>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</si>
  <si>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</si>
  <si>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</si>
  <si>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</si>
  <si>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</si>
  <si>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</si>
  <si>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</si>
  <si>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</si>
  <si>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</si>
  <si>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</si>
  <si>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</si>
  <si>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</si>
  <si>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</si>
  <si>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</si>
  <si>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</si>
  <si>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</si>
  <si>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</si>
  <si>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</si>
  <si>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</si>
  <si>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</si>
  <si>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</si>
  <si>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</si>
  <si>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</si>
  <si>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</si>
  <si>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</si>
  <si>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</si>
  <si>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</si>
  <si>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</si>
  <si>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Cox</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</si>
  <si>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</si>
  <si>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</si>
  <si>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</si>
  <si>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</si>
  <si>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</si>
  <si>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</si>
  <si>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</si>
  <si>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</si>
  <si>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</si>
  <si>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</si>
  <si>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</si>
  <si>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</si>
  <si>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</si>
  <si>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</si>
  <si>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</si>
  <si>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</si>
  <si>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</si>
  <si>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</si>
  <si>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</si>
  <si>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</si>
  <si>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</si>
  <si>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</si>
  <si>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</si>
  <si>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Coleman</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</si>
  <si>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</si>
  <si>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</si>
  <si>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</si>
  <si>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</si>
  <si>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</si>
  <si>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</si>
  <si>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</si>
  <si>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</si>
  <si>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</si>
  <si>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</si>
  <si>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</si>
  <si>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</si>
  <si>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</si>
  <si>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Hernandez</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</si>
  <si>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</si>
  <si>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</si>
  <si>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</si>
  <si>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</si>
  <si>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</si>
  <si>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</si>
  <si>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</si>
  <si>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</si>
  <si>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</si>
  <si>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</si>
  <si>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</si>
  <si>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</si>
  <si>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</si>
  <si>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</si>
  <si>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</si>
  <si>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</si>
  <si>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</si>
  <si>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</si>
  <si>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</si>
  <si>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</si>
  <si>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</si>
  <si>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</si>
  <si>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</si>
  <si>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</si>
  <si>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</si>
  <si>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</si>
  <si>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</si>
  <si>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</si>
  <si>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</si>
  <si>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</si>
  <si>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</si>
  <si>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</si>
  <si>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</si>
  <si>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Beck</t>
  </si>
  <si>
    <t>Calvin Chande</t>
  </si>
  <si>
    <t>Calvin Chander</t>
  </si>
  <si>
    <t>Calvin Deng</t>
  </si>
  <si>
    <t>Calvin Goel</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</si>
  <si>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</si>
  <si>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</si>
  <si>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</si>
  <si>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</si>
  <si>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</si>
  <si>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</si>
  <si>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</si>
  <si>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</si>
  <si>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</si>
  <si>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</si>
  <si>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</si>
  <si>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</si>
  <si>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</si>
  <si>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</si>
  <si>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</si>
  <si>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</si>
  <si>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</si>
  <si>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</si>
  <si>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</si>
  <si>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</si>
  <si>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</si>
  <si>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</si>
  <si>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</si>
  <si>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</si>
  <si>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</si>
  <si>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</si>
  <si>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</si>
  <si>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</si>
  <si>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</si>
  <si>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</si>
  <si>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</si>
  <si>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</si>
  <si>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</si>
  <si>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</si>
  <si>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</si>
  <si>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</si>
  <si>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</si>
  <si>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</si>
  <si>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</si>
  <si>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</si>
  <si>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</si>
  <si>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</si>
  <si>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</si>
  <si>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</si>
  <si>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Miller</t>
  </si>
  <si>
    <t>Cameron Moore</t>
  </si>
  <si>
    <t>Cameron Patterson</t>
  </si>
  <si>
    <t>Cameron Perry</t>
  </si>
  <si>
    <t>Cameron Powell</t>
  </si>
  <si>
    <t>Cameron Robinson</t>
  </si>
  <si>
    <t>Cameron Rodriguez</t>
  </si>
  <si>
    <t>Cameron Russell</t>
  </si>
  <si>
    <t>Cameron Shan</t>
  </si>
  <si>
    <t>Cameron Sharma</t>
  </si>
  <si>
    <t>Cameron Simmons</t>
  </si>
  <si>
    <t>Cameron Smith</t>
  </si>
  <si>
    <t>Cameron Taylor</t>
  </si>
  <si>
    <t>Cameron Thomas</t>
  </si>
  <si>
    <t>Cameron Thompson</t>
  </si>
  <si>
    <t>Cameron Walker</t>
  </si>
  <si>
    <t>Cameron Wang</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</si>
  <si>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</si>
  <si>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</si>
  <si>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</si>
  <si>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</si>
  <si>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</si>
  <si>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</si>
  <si>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</si>
  <si>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</si>
  <si>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</si>
  <si>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</si>
  <si>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</si>
  <si>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</si>
  <si>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</si>
  <si>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</si>
  <si>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</si>
  <si>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</si>
  <si>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</si>
  <si>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</si>
  <si>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</si>
  <si>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</si>
  <si>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</si>
  <si>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</si>
  <si>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</si>
  <si>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</si>
  <si>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Candace Van</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</si>
  <si>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</si>
  <si>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</si>
  <si>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</si>
  <si>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</si>
  <si>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</si>
  <si>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</si>
  <si>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</si>
  <si>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</si>
  <si>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</si>
  <si>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</si>
  <si>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</si>
  <si>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</si>
  <si>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</si>
  <si>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</si>
  <si>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</si>
  <si>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</si>
  <si>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</si>
  <si>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</si>
  <si>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</si>
  <si>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</si>
  <si>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</si>
  <si>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</si>
  <si>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</si>
  <si>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</si>
  <si>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</si>
  <si>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</si>
  <si>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</si>
  <si>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</si>
  <si>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</si>
  <si>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</si>
  <si>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</si>
  <si>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</si>
  <si>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</si>
  <si>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</si>
  <si>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</si>
  <si>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</si>
  <si>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</si>
  <si>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</si>
  <si>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</si>
  <si>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</si>
  <si>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</si>
  <si>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</si>
  <si>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</si>
  <si>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</si>
  <si>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</si>
  <si>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</si>
  <si>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</si>
  <si>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</si>
  <si>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</si>
  <si>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</si>
  <si>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</si>
  <si>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</si>
  <si>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</si>
  <si>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</si>
  <si>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</si>
  <si>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</si>
  <si>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</si>
  <si>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</si>
  <si>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</si>
  <si>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</si>
  <si>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</si>
  <si>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</si>
  <si>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</si>
  <si>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Xie</t>
  </si>
  <si>
    <t>Carl Yuan</t>
  </si>
  <si>
    <t>Carla Arthur</t>
  </si>
  <si>
    <t>Carla Chapman</t>
  </si>
  <si>
    <t>Carla Fernandez</t>
  </si>
  <si>
    <t>Carla Garcia</t>
  </si>
  <si>
    <t>Carla Gonzalez</t>
  </si>
  <si>
    <t>Carla Kapoor</t>
  </si>
  <si>
    <t>Carla Lopez</t>
  </si>
  <si>
    <t>Carla Madan</t>
  </si>
  <si>
    <t>Carla Malhotra</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</si>
  <si>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</si>
  <si>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</si>
  <si>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</si>
  <si>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</si>
  <si>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</si>
  <si>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</si>
  <si>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</si>
  <si>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</si>
  <si>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</si>
  <si>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</si>
  <si>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</si>
  <si>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</si>
  <si>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</si>
  <si>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</si>
  <si>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</si>
  <si>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</si>
  <si>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</si>
  <si>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</si>
  <si>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</si>
  <si>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</si>
  <si>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</si>
  <si>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</si>
  <si>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</si>
  <si>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</si>
  <si>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</si>
  <si>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</si>
  <si>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</si>
  <si>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</si>
  <si>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</si>
  <si>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</si>
  <si>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</si>
  <si>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</si>
  <si>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Hill</t>
  </si>
  <si>
    <t>Carlos Howard</t>
  </si>
  <si>
    <t>Carlos James</t>
  </si>
  <si>
    <t>Carlos Kelly</t>
  </si>
  <si>
    <t>Carlos King</t>
  </si>
  <si>
    <t>Carlos Lopez</t>
  </si>
  <si>
    <t>Carlos Mitchell</t>
  </si>
  <si>
    <t>Carlos Morgan</t>
  </si>
  <si>
    <t>Carlos Morris</t>
  </si>
  <si>
    <t>Carlos Murphy</t>
  </si>
  <si>
    <t>Carlos Nelson</t>
  </si>
  <si>
    <t>Carlos Parker</t>
  </si>
  <si>
    <t>Carlos Perez</t>
  </si>
  <si>
    <t>Carlos Peterson</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</si>
  <si>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</si>
  <si>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</si>
  <si>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</si>
  <si>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</si>
  <si>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</si>
  <si>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</si>
  <si>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</si>
  <si>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</si>
  <si>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</si>
  <si>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</si>
  <si>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</si>
  <si>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</si>
  <si>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</si>
  <si>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</si>
  <si>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</si>
  <si>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</si>
  <si>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</si>
  <si>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</si>
  <si>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</si>
  <si>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</si>
  <si>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</si>
  <si>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</si>
  <si>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</si>
  <si>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</si>
  <si>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</si>
  <si>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</si>
  <si>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</si>
  <si>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</si>
  <si>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</si>
  <si>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</si>
  <si>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</si>
  <si>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</si>
  <si>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Sharma</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</si>
  <si>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</si>
  <si>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</si>
  <si>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</si>
  <si>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</si>
  <si>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</si>
  <si>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</si>
  <si>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</si>
  <si>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</si>
  <si>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</si>
  <si>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</si>
  <si>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</si>
  <si>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</si>
  <si>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</si>
  <si>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</si>
  <si>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Patel</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</si>
  <si>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</si>
  <si>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</si>
  <si>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</si>
  <si>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</si>
  <si>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</si>
  <si>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</si>
  <si>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</si>
  <si>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</si>
  <si>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</si>
  <si>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</si>
  <si>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</si>
  <si>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</si>
  <si>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</si>
  <si>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</si>
  <si>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</si>
  <si>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Nath</t>
  </si>
  <si>
    <t>Carol Nelson</t>
  </si>
  <si>
    <t>Carol Patterson</t>
  </si>
  <si>
    <t>Carol Perry</t>
  </si>
  <si>
    <t>Carol Rai</t>
  </si>
  <si>
    <t>Carol Robinson</t>
  </si>
  <si>
    <t>Carol Rubio</t>
  </si>
  <si>
    <t>Carol Saunders</t>
  </si>
  <si>
    <t>Carol Scott</t>
  </si>
  <si>
    <t>Carol Serrano</t>
  </si>
  <si>
    <t>Carol Simmons</t>
  </si>
  <si>
    <t>Carol Torres</t>
  </si>
  <si>
    <t>Carol Washington</t>
  </si>
  <si>
    <t>Carol White</t>
  </si>
  <si>
    <t>Carol Wright</t>
  </si>
  <si>
    <t>Carol Xu</t>
  </si>
  <si>
    <t>Carol Zhou</t>
  </si>
  <si>
    <t>Caroline Alexander</t>
  </si>
  <si>
    <t>Caroline Barnes</t>
  </si>
  <si>
    <t>Caroline Bennett</t>
  </si>
  <si>
    <t>Caroline Bryant</t>
  </si>
  <si>
    <t>Caroline Butler</t>
  </si>
  <si>
    <t>Caroline Coleman</t>
  </si>
  <si>
    <t>Caroline Diaz</t>
  </si>
  <si>
    <t>Caroline Flores</t>
  </si>
  <si>
    <t>Caroline Foster</t>
  </si>
  <si>
    <t>Caroline Gonzales</t>
  </si>
  <si>
    <t>Caroline Griffin</t>
  </si>
  <si>
    <t>Caroline Henderson</t>
  </si>
  <si>
    <t>Caroline Hughes</t>
  </si>
  <si>
    <t>Caroline Long</t>
  </si>
  <si>
    <t>Caroline Patterson</t>
  </si>
  <si>
    <t>Caroline Perry</t>
  </si>
  <si>
    <t>Caroline Price</t>
  </si>
  <si>
    <t>Caroline Ross</t>
  </si>
  <si>
    <t>Caroline Russell</t>
  </si>
  <si>
    <t>Caroline Simmons</t>
  </si>
  <si>
    <t>Caroline Washington</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</si>
  <si>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</si>
  <si>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</si>
  <si>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</si>
  <si>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</si>
  <si>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</si>
  <si>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</si>
  <si>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</si>
  <si>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</si>
  <si>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</si>
  <si>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</si>
  <si>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</si>
  <si>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</si>
  <si>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</si>
  <si>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</si>
  <si>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</si>
  <si>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</si>
  <si>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</si>
  <si>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</si>
  <si>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</si>
  <si>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</si>
  <si>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</si>
  <si>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</si>
  <si>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</si>
  <si>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</si>
  <si>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</si>
  <si>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</si>
  <si>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</si>
  <si>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</si>
  <si>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</si>
  <si>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</si>
  <si>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</si>
  <si>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Rowe</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</si>
  <si>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</si>
  <si>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</si>
  <si>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</si>
  <si>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</si>
  <si>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</si>
  <si>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</si>
  <si>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</si>
  <si>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</si>
  <si>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</si>
  <si>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</si>
  <si>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</si>
  <si>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</si>
  <si>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</si>
  <si>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</si>
  <si>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</si>
  <si>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</si>
  <si>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</si>
  <si>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</si>
  <si>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</si>
  <si>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</si>
  <si>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</si>
  <si>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</si>
  <si>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Munoz</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</si>
  <si>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</si>
  <si>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</si>
  <si>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</si>
  <si>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</si>
  <si>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</si>
  <si>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</si>
  <si>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</si>
  <si>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</si>
  <si>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</si>
  <si>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</si>
  <si>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</si>
  <si>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</si>
  <si>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</si>
  <si>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</si>
  <si>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Flores</t>
  </si>
  <si>
    <t>Carson Foster</t>
  </si>
  <si>
    <t>Carson Gonzales</t>
  </si>
  <si>
    <t>Carson Griffin</t>
  </si>
  <si>
    <t>Carson Hayes</t>
  </si>
  <si>
    <t>Carson Henderson</t>
  </si>
  <si>
    <t>Carson Hughes</t>
  </si>
  <si>
    <t>Carson Jenkins</t>
  </si>
  <si>
    <t>Carson Long</t>
  </si>
  <si>
    <t>Carson Patterson</t>
  </si>
  <si>
    <t>Carson Perry</t>
  </si>
  <si>
    <t>Carson Powell</t>
  </si>
  <si>
    <t>Carson Price</t>
  </si>
  <si>
    <t>Carson Russell</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</si>
  <si>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</si>
  <si>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</si>
  <si>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</si>
  <si>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</si>
  <si>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</si>
  <si>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</si>
  <si>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</si>
  <si>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</si>
  <si>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</si>
  <si>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</si>
  <si>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</si>
  <si>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</si>
  <si>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</si>
  <si>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</si>
  <si>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</si>
  <si>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</si>
  <si>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</si>
  <si>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</si>
  <si>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</si>
  <si>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</si>
  <si>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</si>
  <si>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Lal</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</si>
  <si>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</si>
  <si>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</si>
  <si>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</si>
  <si>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</si>
  <si>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</si>
  <si>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</si>
  <si>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</si>
  <si>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</si>
  <si>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</si>
  <si>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</si>
  <si>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</si>
  <si>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</si>
  <si>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</si>
  <si>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</si>
  <si>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</si>
  <si>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</si>
  <si>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</si>
  <si>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</si>
  <si>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</si>
  <si>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</si>
  <si>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</si>
  <si>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</si>
  <si>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</si>
  <si>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</si>
  <si>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</si>
  <si>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</si>
  <si>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</si>
  <si>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</si>
  <si>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</si>
  <si>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</si>
  <si>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</si>
  <si>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Garcia</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</si>
  <si>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</si>
  <si>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</si>
  <si>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</si>
  <si>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</si>
  <si>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</si>
  <si>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</si>
  <si>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</si>
  <si>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</si>
  <si>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</si>
  <si>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</si>
  <si>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</si>
  <si>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</si>
  <si>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</si>
  <si>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</si>
  <si>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</si>
  <si>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</si>
  <si>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</si>
  <si>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</si>
  <si>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</si>
  <si>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</si>
  <si>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</si>
  <si>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</si>
  <si>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</si>
  <si>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</si>
  <si>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Coleman</t>
  </si>
  <si>
    <t>Cassidy Diaz</t>
  </si>
  <si>
    <t>Cassidy Flores</t>
  </si>
  <si>
    <t>Cassidy Foster</t>
  </si>
  <si>
    <t>Cassidy Gonzales</t>
  </si>
  <si>
    <t>Cassidy Griffin</t>
  </si>
  <si>
    <t>Cassidy Hayes</t>
  </si>
  <si>
    <t>Cassidy Henderson</t>
  </si>
  <si>
    <t>Cassidy Hughes</t>
  </si>
  <si>
    <t>Cassidy Jenkins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</si>
  <si>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</si>
  <si>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</si>
  <si>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</si>
  <si>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</si>
  <si>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</si>
  <si>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</si>
  <si>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</si>
  <si>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</si>
  <si>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</si>
  <si>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</si>
  <si>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</si>
  <si>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</si>
  <si>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</si>
  <si>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</si>
  <si>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</si>
  <si>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</si>
  <si>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</si>
  <si>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</si>
  <si>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</si>
  <si>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Luo</t>
  </si>
  <si>
    <t>Cassie Nara</t>
  </si>
  <si>
    <t>Cassie Nath</t>
  </si>
  <si>
    <t>Cassie Rai</t>
  </si>
  <si>
    <t>Cassie Raje</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</si>
  <si>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</si>
  <si>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</si>
  <si>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</si>
  <si>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</si>
  <si>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</si>
  <si>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</si>
  <si>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</si>
  <si>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</si>
  <si>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</si>
  <si>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</si>
  <si>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</si>
  <si>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</si>
  <si>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</si>
  <si>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</si>
  <si>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</si>
  <si>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</si>
  <si>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</si>
  <si>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</si>
  <si>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</si>
  <si>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</si>
  <si>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</si>
  <si>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Rogers</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</si>
  <si>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</si>
  <si>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</si>
  <si>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</si>
  <si>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</si>
  <si>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</si>
  <si>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</si>
  <si>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</si>
  <si>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</si>
  <si>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</si>
  <si>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</si>
  <si>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</si>
  <si>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</si>
  <si>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</si>
  <si>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</si>
  <si>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</si>
  <si>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</si>
  <si>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</si>
  <si>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</si>
  <si>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</si>
  <si>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</si>
  <si>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</si>
  <si>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</si>
  <si>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</si>
  <si>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</si>
  <si>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</si>
  <si>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</si>
  <si>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</si>
  <si>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</si>
  <si>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</si>
  <si>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</si>
  <si>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</si>
  <si>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</si>
  <si>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</si>
  <si>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</si>
  <si>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</si>
  <si>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</si>
  <si>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</si>
  <si>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</si>
  <si>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</si>
  <si>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</si>
  <si>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</si>
  <si>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</si>
  <si>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</si>
  <si>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</si>
  <si>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</si>
  <si>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</si>
  <si>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Arun</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</si>
  <si>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</si>
  <si>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</si>
  <si>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</si>
  <si>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</si>
  <si>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</si>
  <si>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</si>
  <si>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</si>
  <si>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</si>
  <si>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</si>
  <si>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</si>
  <si>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</si>
  <si>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</si>
  <si>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</si>
  <si>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</si>
  <si>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</si>
  <si>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</si>
  <si>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</si>
  <si>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</si>
  <si>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</si>
  <si>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</si>
  <si>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</si>
  <si>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</si>
  <si>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</si>
  <si>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</si>
  <si>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</si>
  <si>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</si>
  <si>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</si>
  <si>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</si>
  <si>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</si>
  <si>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</si>
  <si>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</si>
  <si>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</si>
  <si>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</si>
  <si>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Raje</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</si>
  <si>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</si>
  <si>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</si>
  <si>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</si>
  <si>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</si>
  <si>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</si>
  <si>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</si>
  <si>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</si>
  <si>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</si>
  <si>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</si>
  <si>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</si>
  <si>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</si>
  <si>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</si>
  <si>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</si>
  <si>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</si>
  <si>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</si>
  <si>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</si>
  <si>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</si>
  <si>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</si>
  <si>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</si>
  <si>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</si>
  <si>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</si>
  <si>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</si>
  <si>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</si>
  <si>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</si>
  <si>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</si>
  <si>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</si>
  <si>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Gray</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</si>
  <si>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</si>
  <si>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</si>
  <si>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</si>
  <si>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</si>
  <si>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</si>
  <si>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</si>
  <si>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</si>
  <si>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</si>
  <si>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</si>
  <si>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</si>
  <si>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</si>
  <si>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</si>
  <si>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</si>
  <si>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</si>
  <si>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</si>
  <si>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</si>
  <si>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</si>
  <si>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</si>
  <si>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Moore</t>
  </si>
  <si>
    <t>Charles Morgan</t>
  </si>
  <si>
    <t>Charles Morris</t>
  </si>
  <si>
    <t>Charles Murphy</t>
  </si>
  <si>
    <t>Charles Parker</t>
  </si>
  <si>
    <t>Charles Perez</t>
  </si>
  <si>
    <t>Charles Peterson</t>
  </si>
  <si>
    <t>Charles Phillips</t>
  </si>
  <si>
    <t>Charles Ramirez</t>
  </si>
  <si>
    <t>Charles Reed</t>
  </si>
  <si>
    <t>Charles Richardson</t>
  </si>
  <si>
    <t>Charles Rivera</t>
  </si>
  <si>
    <t>Charles Robinson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</si>
  <si>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</si>
  <si>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</si>
  <si>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</si>
  <si>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</si>
  <si>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</si>
  <si>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</si>
  <si>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</si>
  <si>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</si>
  <si>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</si>
  <si>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</si>
  <si>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</si>
  <si>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</si>
  <si>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</si>
  <si>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</si>
  <si>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</si>
  <si>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</si>
  <si>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</si>
  <si>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</si>
  <si>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</si>
  <si>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</si>
  <si>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</si>
  <si>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Cook</t>
  </si>
  <si>
    <t>Chase Cooper</t>
  </si>
  <si>
    <t>Chase Cox</t>
  </si>
  <si>
    <t>Chase Gray</t>
  </si>
  <si>
    <t>Chase Howard</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</si>
  <si>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</si>
  <si>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</si>
  <si>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</si>
  <si>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</si>
  <si>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</si>
  <si>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</si>
  <si>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</si>
  <si>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</si>
  <si>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</si>
  <si>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</si>
  <si>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</si>
  <si>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</si>
  <si>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</si>
  <si>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</si>
  <si>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</si>
  <si>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</si>
  <si>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</si>
  <si>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</si>
  <si>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</si>
  <si>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</si>
  <si>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</si>
  <si>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</si>
  <si>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</si>
  <si>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</si>
  <si>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</si>
  <si>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</si>
  <si>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</si>
  <si>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</si>
  <si>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Perez</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</si>
  <si>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</si>
  <si>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</si>
  <si>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</si>
  <si>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</si>
  <si>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</si>
  <si>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</si>
  <si>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</si>
  <si>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</si>
  <si>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</si>
  <si>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</si>
  <si>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</si>
  <si>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</si>
  <si>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</si>
  <si>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</si>
  <si>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</si>
  <si>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</si>
  <si>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</si>
  <si>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</si>
  <si>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</si>
  <si>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</si>
  <si>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</si>
  <si>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</si>
  <si>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</si>
  <si>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</si>
  <si>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</si>
  <si>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</si>
  <si>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</si>
  <si>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</si>
  <si>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</si>
  <si>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</si>
  <si>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Serrano</t>
  </si>
  <si>
    <t>Cheryl Suarez</t>
  </si>
  <si>
    <t>Cheryl Torres</t>
  </si>
  <si>
    <t>Cheryl Vazquez</t>
  </si>
  <si>
    <t>Chloe Adams</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</si>
  <si>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</si>
  <si>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</si>
  <si>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</si>
  <si>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</si>
  <si>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</si>
  <si>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</si>
  <si>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</si>
  <si>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</si>
  <si>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</si>
  <si>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</si>
  <si>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</si>
  <si>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</si>
  <si>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</si>
  <si>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</si>
  <si>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</si>
  <si>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</si>
  <si>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</si>
  <si>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</si>
  <si>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Cox</t>
  </si>
  <si>
    <t>Chloe Diaz</t>
  </si>
  <si>
    <t>Chloe Evans</t>
  </si>
  <si>
    <t>Chloe Flores</t>
  </si>
  <si>
    <t>Chloe Garcia</t>
  </si>
  <si>
    <t>Chloe Gonzales</t>
  </si>
  <si>
    <t>Chloe Gonzalez</t>
  </si>
  <si>
    <t>Chloe Green</t>
  </si>
  <si>
    <t>Chloe Griffin</t>
  </si>
  <si>
    <t>Chloe Hall</t>
  </si>
  <si>
    <t>Chloe Harris</t>
  </si>
  <si>
    <t>Chloe Henderson</t>
  </si>
  <si>
    <t>Chloe Hernandez</t>
  </si>
  <si>
    <t>Chloe Hill</t>
  </si>
  <si>
    <t>Chloe Howard</t>
  </si>
  <si>
    <t>Chloe Hughes</t>
  </si>
  <si>
    <t>Chloe Jackson</t>
  </si>
  <si>
    <t>Chloe Jenkins</t>
  </si>
  <si>
    <t>Chloe Johnson</t>
  </si>
  <si>
    <t>Chloe Jones</t>
  </si>
  <si>
    <t>Chloe Kelly</t>
  </si>
  <si>
    <t>Chloe King</t>
  </si>
  <si>
    <t>Chloe Lee</t>
  </si>
  <si>
    <t>Chloe Long</t>
  </si>
  <si>
    <t>Chloe Lopez</t>
  </si>
  <si>
    <t>Chloe Martin</t>
  </si>
  <si>
    <t>Chloe Miller</t>
  </si>
  <si>
    <t>Chloe Mitchell</t>
  </si>
  <si>
    <t>Chloe Moore</t>
  </si>
  <si>
    <t>Chloe Morgan</t>
  </si>
  <si>
    <t>Chloe Morris</t>
  </si>
  <si>
    <t>Chloe Nelson</t>
  </si>
  <si>
    <t>Chloe Parker</t>
  </si>
  <si>
    <t>Chloe Patterson</t>
  </si>
  <si>
    <t>Chloe Perez</t>
  </si>
  <si>
    <t>Chloe Perry</t>
  </si>
  <si>
    <t>Chloe Peterson</t>
  </si>
  <si>
    <t>Chloe Phillips</t>
  </si>
  <si>
    <t>Chloe Powell</t>
  </si>
  <si>
    <t>Chloe Price</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</si>
  <si>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</si>
  <si>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</si>
  <si>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</si>
  <si>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</si>
  <si>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</si>
  <si>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</si>
  <si>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</si>
  <si>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</si>
  <si>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</si>
  <si>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</si>
  <si>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</si>
  <si>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</si>
  <si>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</si>
  <si>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</si>
  <si>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</si>
  <si>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</si>
  <si>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</si>
  <si>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</si>
  <si>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</si>
  <si>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</si>
  <si>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</si>
  <si>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</si>
  <si>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</si>
  <si>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</si>
  <si>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</si>
  <si>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</si>
  <si>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</si>
  <si>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</si>
  <si>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</si>
  <si>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</si>
  <si>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</si>
  <si>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</si>
  <si>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</si>
  <si>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</si>
  <si>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</si>
  <si>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</si>
  <si>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</si>
  <si>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</si>
  <si>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</si>
  <si>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Garcia</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</si>
  <si>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</si>
  <si>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</si>
  <si>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</si>
  <si>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</si>
  <si>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</si>
  <si>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</si>
  <si>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</si>
  <si>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</si>
  <si>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</si>
  <si>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</si>
  <si>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</si>
  <si>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</si>
  <si>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</si>
  <si>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</si>
  <si>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</si>
  <si>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</si>
  <si>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</si>
  <si>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</si>
  <si>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</si>
  <si>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</si>
  <si>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</si>
  <si>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Robinson</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</si>
  <si>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</si>
  <si>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</si>
  <si>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</si>
  <si>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</si>
  <si>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</si>
  <si>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</si>
  <si>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</si>
  <si>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</si>
  <si>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</si>
  <si>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</si>
  <si>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</si>
  <si>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</si>
  <si>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</si>
  <si>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</si>
  <si>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</si>
  <si>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</si>
  <si>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</si>
  <si>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</si>
  <si>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</si>
  <si>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</si>
  <si>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</si>
  <si>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</si>
  <si>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</si>
  <si>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</si>
  <si>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</si>
  <si>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</si>
  <si>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</si>
  <si>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Morris</t>
  </si>
  <si>
    <t>Christina Murphy</t>
  </si>
  <si>
    <t>Christina Peterson</t>
  </si>
  <si>
    <t>Christina Ramirez</t>
  </si>
  <si>
    <t>Christina Reed</t>
  </si>
  <si>
    <t>Christina Richardson</t>
  </si>
  <si>
    <t>Christina Rivera</t>
  </si>
  <si>
    <t>Christina Rogers</t>
  </si>
  <si>
    <t>Christina Sanchez</t>
  </si>
  <si>
    <t>Christina Sanders</t>
  </si>
  <si>
    <t>Christina Stewart</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</si>
  <si>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</si>
  <si>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</si>
  <si>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</si>
  <si>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</si>
  <si>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</si>
  <si>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</si>
  <si>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</si>
  <si>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</si>
  <si>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</si>
  <si>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</si>
  <si>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</si>
  <si>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</si>
  <si>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</si>
  <si>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</si>
  <si>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</si>
  <si>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</si>
  <si>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</si>
  <si>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</si>
  <si>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</si>
  <si>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</si>
  <si>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</si>
  <si>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</si>
  <si>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</si>
  <si>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</si>
  <si>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</si>
  <si>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</si>
  <si>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</si>
  <si>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</si>
  <si>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</si>
  <si>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</si>
  <si>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</si>
  <si>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</si>
  <si>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</si>
  <si>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</si>
  <si>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</si>
  <si>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</si>
  <si>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</si>
  <si>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</si>
  <si>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</si>
  <si>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</si>
  <si>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</si>
  <si>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</si>
  <si>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</si>
  <si>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</si>
  <si>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</si>
  <si>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</si>
  <si>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</si>
  <si>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</si>
  <si>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</si>
  <si>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</si>
  <si>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</si>
  <si>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</si>
  <si>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</si>
  <si>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</si>
  <si>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</si>
  <si>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</si>
  <si>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</si>
  <si>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</si>
  <si>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</si>
  <si>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</si>
  <si>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</si>
  <si>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</si>
  <si>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</si>
  <si>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</si>
  <si>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</si>
  <si>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</si>
  <si>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</si>
  <si>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</si>
  <si>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</si>
  <si>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</si>
  <si>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</si>
  <si>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</si>
  <si>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</si>
  <si>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</si>
  <si>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</si>
  <si>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</si>
  <si>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</si>
  <si>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</si>
  <si>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</si>
  <si>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</si>
  <si>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</si>
  <si>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</si>
  <si>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</si>
  <si>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</si>
  <si>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</si>
  <si>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</si>
  <si>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Garcia</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</si>
  <si>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</si>
  <si>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</si>
  <si>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</si>
  <si>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</si>
  <si>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</si>
  <si>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</si>
  <si>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</si>
  <si>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</si>
  <si>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</si>
  <si>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</si>
  <si>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</si>
  <si>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</si>
  <si>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</si>
  <si>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</si>
  <si>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</si>
  <si>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</si>
  <si>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</si>
  <si>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</si>
  <si>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</si>
  <si>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</si>
  <si>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</si>
  <si>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</si>
  <si>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</si>
  <si>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</si>
  <si>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</si>
  <si>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</si>
  <si>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</si>
  <si>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</si>
  <si>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</si>
  <si>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</si>
  <si>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</si>
  <si>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</si>
  <si>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</si>
  <si>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Guo</t>
  </si>
  <si>
    <t>Clarence He</t>
  </si>
  <si>
    <t>Clarence Hu</t>
  </si>
  <si>
    <t>Clarence Huang</t>
  </si>
  <si>
    <t>Clarence Jai</t>
  </si>
  <si>
    <t>Clarence Kumar</t>
  </si>
  <si>
    <t>Clarence Lal</t>
  </si>
  <si>
    <t>Clarence Li</t>
  </si>
  <si>
    <t>Clarence Liang</t>
  </si>
  <si>
    <t>Clarence Lin</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</si>
  <si>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</si>
  <si>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</si>
  <si>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</si>
  <si>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</si>
  <si>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</si>
  <si>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</si>
  <si>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</si>
  <si>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</si>
  <si>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</si>
  <si>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</si>
  <si>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</si>
  <si>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</si>
  <si>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</si>
  <si>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</si>
  <si>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</si>
  <si>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</si>
  <si>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</si>
  <si>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</si>
  <si>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</si>
  <si>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</si>
  <si>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</si>
  <si>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</si>
  <si>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</si>
  <si>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</si>
  <si>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</si>
  <si>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</si>
  <si>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</si>
  <si>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</si>
  <si>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</si>
  <si>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</si>
  <si>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</si>
  <si>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</si>
  <si>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</si>
  <si>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</si>
  <si>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Xu</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</si>
  <si>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</si>
  <si>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</si>
  <si>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</si>
  <si>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</si>
  <si>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</si>
  <si>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</si>
  <si>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</si>
  <si>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</si>
  <si>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</si>
  <si>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</si>
  <si>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</si>
  <si>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</si>
  <si>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</si>
  <si>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</si>
  <si>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</si>
  <si>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</si>
  <si>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</si>
  <si>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He</t>
  </si>
  <si>
    <t>Clayton Jai</t>
  </si>
  <si>
    <t>Clayton Kumar</t>
  </si>
  <si>
    <t>Clayton Li</t>
  </si>
  <si>
    <t>Clayton Liang</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</si>
  <si>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</si>
  <si>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</si>
  <si>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</si>
  <si>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</si>
  <si>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</si>
  <si>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</si>
  <si>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</si>
  <si>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</si>
  <si>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</si>
  <si>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</si>
  <si>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</si>
  <si>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</si>
  <si>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</si>
  <si>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</si>
  <si>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</si>
  <si>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</si>
  <si>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</si>
  <si>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</si>
  <si>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</si>
  <si>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</si>
  <si>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</si>
  <si>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</si>
  <si>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</si>
  <si>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</si>
  <si>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</si>
  <si>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</si>
  <si>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</si>
  <si>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</si>
  <si>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</si>
  <si>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</si>
  <si>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</si>
  <si>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</si>
  <si>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</si>
  <si>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</si>
  <si>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</si>
  <si>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</si>
  <si>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</si>
  <si>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</si>
  <si>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</si>
  <si>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</si>
  <si>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</si>
  <si>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</si>
  <si>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</si>
  <si>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</si>
  <si>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</si>
  <si>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</si>
  <si>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</si>
  <si>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</si>
  <si>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Blanco</t>
  </si>
  <si>
    <t>Clinton Carlson</t>
  </si>
  <si>
    <t>Clinton Dominguez</t>
  </si>
  <si>
    <t>Clinton Gill</t>
  </si>
  <si>
    <t>Clinton Gutierrez</t>
  </si>
  <si>
    <t>Clinton Hernandez</t>
  </si>
  <si>
    <t>Clinton Jiménez</t>
  </si>
  <si>
    <t>Clinton Moreno</t>
  </si>
  <si>
    <t>Clinton Munoz</t>
  </si>
  <si>
    <t>Clinton Navarro</t>
  </si>
  <si>
    <t>Clinton Romero</t>
  </si>
  <si>
    <t>Clinton Rubio</t>
  </si>
  <si>
    <t>Clinton Sandberg</t>
  </si>
  <si>
    <t>Clinton Serrano</t>
  </si>
  <si>
    <t>Clinton Suarez</t>
  </si>
  <si>
    <t>Clinton Vazquez</t>
  </si>
  <si>
    <t>Cody Bailey</t>
  </si>
  <si>
    <t>Cody Bell</t>
  </si>
  <si>
    <t>Cody Cook</t>
  </si>
  <si>
    <t>Cody Cooper</t>
  </si>
  <si>
    <t>Cody Cox</t>
  </si>
  <si>
    <t>Cody Gray</t>
  </si>
  <si>
    <t>Cody Howard</t>
  </si>
  <si>
    <t>Cody James</t>
  </si>
  <si>
    <t>Cody Kelly</t>
  </si>
  <si>
    <t>Cody Morgan</t>
  </si>
  <si>
    <t>Cody Morris</t>
  </si>
  <si>
    <t>Cody Murphy</t>
  </si>
  <si>
    <t>Cody Ramirez</t>
  </si>
  <si>
    <t>Cody Reed</t>
  </si>
  <si>
    <t>Cody Richardson</t>
  </si>
  <si>
    <t>Cody Rivera</t>
  </si>
  <si>
    <t>Cody Rogers</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</si>
  <si>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</si>
  <si>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</si>
  <si>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</si>
  <si>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</si>
  <si>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</si>
  <si>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</si>
  <si>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</si>
  <si>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</si>
  <si>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</si>
  <si>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</si>
  <si>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</si>
  <si>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</si>
  <si>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</si>
  <si>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</si>
  <si>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</si>
  <si>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</si>
  <si>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</si>
  <si>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</si>
  <si>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</si>
  <si>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</si>
  <si>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</si>
  <si>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</si>
  <si>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</si>
  <si>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</si>
  <si>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Sanchez</t>
  </si>
  <si>
    <t>Cole Sanders</t>
  </si>
  <si>
    <t>Cole Stewart</t>
  </si>
  <si>
    <t>Cole Torres</t>
  </si>
  <si>
    <t>Cole Ward</t>
  </si>
  <si>
    <t>Cole Watson</t>
  </si>
  <si>
    <t>Colin Anand</t>
  </si>
  <si>
    <t>Colin Andersen</t>
  </si>
  <si>
    <t>Colin Beck</t>
  </si>
  <si>
    <t>Colin Cai</t>
  </si>
  <si>
    <t>Colin Chander</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</si>
  <si>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</si>
  <si>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</si>
  <si>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</si>
  <si>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</si>
  <si>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</si>
  <si>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</si>
  <si>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</si>
  <si>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</si>
  <si>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</si>
  <si>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</si>
  <si>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</si>
  <si>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</si>
  <si>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</si>
  <si>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</si>
  <si>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</si>
  <si>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</si>
  <si>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</si>
  <si>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</si>
  <si>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</si>
  <si>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</si>
  <si>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</si>
  <si>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</si>
  <si>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</si>
  <si>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</si>
  <si>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</si>
  <si>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Sun</t>
  </si>
  <si>
    <t>Colin Tang</t>
  </si>
  <si>
    <t>Colin Wang</t>
  </si>
  <si>
    <t>Colin Wu</t>
  </si>
  <si>
    <t>Colin Xie</t>
  </si>
  <si>
    <t>Colin Xu</t>
  </si>
  <si>
    <t>Colin Yang</t>
  </si>
  <si>
    <t>Colin Ye</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</si>
  <si>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</si>
  <si>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</si>
  <si>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</si>
  <si>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</si>
  <si>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</si>
  <si>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</si>
  <si>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</si>
  <si>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</si>
  <si>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</si>
  <si>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</si>
  <si>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</si>
  <si>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</si>
  <si>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</si>
  <si>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</si>
  <si>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</si>
  <si>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</si>
  <si>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</si>
  <si>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</si>
  <si>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</si>
  <si>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</si>
  <si>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</si>
  <si>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</si>
  <si>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</si>
  <si>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</si>
  <si>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</si>
  <si>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</si>
  <si>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</si>
  <si>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</si>
  <si>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</si>
  <si>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</si>
  <si>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</si>
  <si>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</si>
  <si>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</si>
  <si>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</si>
  <si>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</si>
  <si>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</si>
  <si>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</si>
  <si>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</si>
  <si>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</si>
  <si>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</si>
  <si>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</si>
  <si>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</si>
  <si>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</si>
  <si>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</si>
  <si>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</si>
  <si>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</si>
  <si>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</si>
  <si>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Zhao</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</si>
  <si>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</si>
  <si>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</si>
  <si>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</si>
  <si>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</si>
  <si>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</si>
  <si>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</si>
  <si>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</si>
  <si>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</si>
  <si>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</si>
  <si>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</si>
  <si>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</si>
  <si>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</si>
  <si>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</si>
  <si>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Chen</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</si>
  <si>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</si>
  <si>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</si>
  <si>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</si>
  <si>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</si>
  <si>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</si>
  <si>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</si>
  <si>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</si>
  <si>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</si>
  <si>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</si>
  <si>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</si>
  <si>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</si>
  <si>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</si>
  <si>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</si>
  <si>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</si>
  <si>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</si>
  <si>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</si>
  <si>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</si>
  <si>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</si>
  <si>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</si>
  <si>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</si>
  <si>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</si>
  <si>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</si>
  <si>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</si>
  <si>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</si>
  <si>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Parker</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</si>
  <si>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</si>
  <si>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</si>
  <si>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</si>
  <si>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</si>
  <si>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</si>
  <si>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</si>
  <si>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</si>
  <si>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</si>
  <si>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</si>
  <si>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</si>
  <si>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</si>
  <si>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</si>
  <si>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</si>
  <si>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Winston</t>
  </si>
  <si>
    <t>Connor Wright</t>
  </si>
  <si>
    <t>Connor Yang</t>
  </si>
  <si>
    <t>Connor Young</t>
  </si>
  <si>
    <t>Connor Zhang</t>
  </si>
  <si>
    <t>Corey Anand</t>
  </si>
  <si>
    <t>Corey Andersen</t>
  </si>
  <si>
    <t>Corey Beck</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</si>
  <si>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</si>
  <si>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</si>
  <si>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</si>
  <si>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</si>
  <si>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</si>
  <si>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</si>
  <si>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</si>
  <si>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</si>
  <si>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</si>
  <si>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</si>
  <si>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</si>
  <si>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</si>
  <si>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</si>
  <si>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</si>
  <si>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</si>
  <si>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Xie</t>
  </si>
  <si>
    <t>Corey Yuan</t>
  </si>
  <si>
    <t>Cory Arun</t>
  </si>
  <si>
    <t>Cory Chandra</t>
  </si>
  <si>
    <t>Cory Fernandez</t>
  </si>
  <si>
    <t>Cory Garcia</t>
  </si>
  <si>
    <t>Cory Kapoor</t>
  </si>
  <si>
    <t>Cory Madan</t>
  </si>
  <si>
    <t>Cory Malhotra</t>
  </si>
  <si>
    <t>Cory Martinez</t>
  </si>
  <si>
    <t>Cory Mehta</t>
  </si>
  <si>
    <t>Cory Patel</t>
  </si>
  <si>
    <t>Cory Perez</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</si>
  <si>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</si>
  <si>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</si>
  <si>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</si>
  <si>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</si>
  <si>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</si>
  <si>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</si>
  <si>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</si>
  <si>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</si>
  <si>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</si>
  <si>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</si>
  <si>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</si>
  <si>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</si>
  <si>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</si>
  <si>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Carter</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</si>
  <si>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</si>
  <si>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</si>
  <si>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</si>
  <si>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</si>
  <si>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</si>
  <si>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</si>
  <si>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</si>
  <si>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</si>
  <si>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</si>
  <si>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</si>
  <si>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</si>
  <si>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</si>
  <si>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Phillips</t>
  </si>
  <si>
    <t>Courtney Turner</t>
  </si>
  <si>
    <t>Courtney Wright</t>
  </si>
  <si>
    <t>Courtney Young</t>
  </si>
  <si>
    <t>Craig Alonso</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</si>
  <si>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</si>
  <si>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</si>
  <si>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</si>
  <si>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</si>
  <si>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</si>
  <si>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</si>
  <si>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</si>
  <si>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</si>
  <si>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</si>
  <si>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</si>
  <si>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</si>
  <si>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</si>
  <si>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</si>
  <si>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</si>
  <si>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</si>
  <si>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</si>
  <si>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</si>
  <si>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</si>
  <si>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</si>
  <si>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</si>
  <si>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</si>
  <si>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</si>
  <si>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</si>
  <si>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</si>
  <si>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</si>
  <si>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</si>
  <si>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</si>
  <si>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</si>
  <si>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</si>
  <si>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</si>
  <si>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</si>
  <si>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</si>
  <si>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Sharma</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</si>
  <si>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</si>
  <si>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</si>
  <si>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</si>
  <si>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</si>
  <si>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</si>
  <si>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</si>
  <si>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</si>
  <si>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</si>
  <si>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</si>
  <si>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</si>
  <si>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</si>
  <si>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</si>
  <si>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</si>
  <si>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</si>
  <si>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</si>
  <si>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</si>
  <si>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</si>
  <si>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</si>
  <si>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</si>
  <si>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</si>
  <si>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</si>
  <si>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</si>
  <si>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</si>
  <si>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</si>
  <si>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</si>
  <si>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</si>
  <si>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</si>
  <si>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</si>
  <si>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</si>
  <si>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</si>
  <si>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</si>
  <si>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</si>
  <si>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</si>
  <si>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</si>
  <si>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</si>
  <si>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</si>
  <si>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</si>
  <si>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</si>
  <si>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</si>
  <si>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</si>
  <si>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</si>
  <si>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</si>
  <si>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</si>
  <si>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</si>
  <si>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</si>
  <si>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</si>
  <si>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</si>
  <si>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</si>
  <si>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</si>
  <si>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</si>
  <si>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</si>
  <si>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</si>
  <si>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</si>
  <si>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</si>
  <si>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</si>
  <si>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Madan</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</si>
  <si>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</si>
  <si>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</si>
  <si>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</si>
  <si>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</si>
  <si>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</si>
  <si>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</si>
  <si>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</si>
  <si>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</si>
  <si>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</si>
  <si>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</si>
  <si>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</si>
  <si>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</si>
  <si>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</si>
  <si>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</si>
  <si>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</si>
  <si>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</si>
  <si>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</si>
  <si>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</si>
  <si>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</si>
  <si>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Blanco</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</si>
  <si>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</si>
  <si>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</si>
  <si>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</si>
  <si>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</si>
  <si>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</si>
  <si>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</si>
  <si>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</si>
  <si>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</si>
  <si>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</si>
  <si>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</si>
  <si>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</si>
  <si>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</si>
  <si>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</si>
  <si>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</si>
  <si>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</si>
  <si>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</si>
  <si>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</si>
  <si>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</si>
  <si>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</si>
  <si>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</si>
  <si>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</si>
  <si>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</si>
  <si>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</si>
  <si>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</si>
  <si>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</si>
  <si>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</si>
  <si>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</si>
  <si>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</si>
  <si>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Perry</t>
  </si>
  <si>
    <t>Dakota Powell</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</si>
  <si>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</si>
  <si>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</si>
  <si>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</si>
  <si>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</si>
  <si>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</si>
  <si>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</si>
  <si>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</si>
  <si>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</si>
  <si>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</si>
  <si>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</si>
  <si>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</si>
  <si>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</si>
  <si>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</si>
  <si>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</si>
  <si>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</si>
  <si>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</si>
  <si>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</si>
  <si>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</si>
  <si>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</si>
  <si>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</si>
  <si>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</si>
  <si>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</si>
  <si>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</si>
  <si>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</si>
  <si>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</si>
  <si>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</si>
  <si>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</si>
  <si>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</si>
  <si>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</si>
  <si>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</si>
  <si>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</si>
  <si>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</si>
  <si>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</si>
  <si>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</si>
  <si>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</si>
  <si>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</si>
  <si>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</si>
  <si>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</si>
  <si>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</si>
  <si>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</si>
  <si>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</si>
  <si>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</si>
  <si>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</si>
  <si>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</si>
  <si>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</si>
  <si>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</si>
  <si>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</si>
  <si>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</si>
  <si>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Flores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</si>
  <si>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</si>
  <si>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</si>
  <si>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</si>
  <si>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</si>
  <si>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</si>
  <si>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</si>
  <si>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</si>
  <si>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</si>
  <si>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</si>
  <si>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</si>
  <si>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</si>
  <si>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</si>
  <si>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</si>
  <si>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</si>
  <si>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</si>
  <si>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</si>
  <si>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</si>
  <si>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</si>
  <si>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</si>
  <si>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</si>
  <si>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</si>
  <si>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</si>
  <si>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</si>
  <si>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</si>
  <si>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</si>
  <si>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</si>
  <si>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</si>
  <si>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</si>
  <si>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</si>
  <si>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</si>
  <si>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</si>
  <si>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</si>
  <si>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</si>
  <si>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</si>
  <si>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</si>
  <si>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</si>
  <si>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</si>
  <si>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</si>
  <si>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</si>
  <si>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</si>
  <si>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</si>
  <si>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</si>
  <si>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</si>
  <si>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</si>
  <si>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</si>
  <si>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</si>
  <si>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</si>
  <si>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</si>
  <si>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</si>
  <si>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</si>
  <si>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</si>
  <si>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</si>
  <si>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</si>
  <si>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</si>
  <si>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</si>
  <si>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</si>
  <si>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</si>
  <si>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</si>
  <si>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</si>
  <si>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</si>
  <si>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Ward</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</si>
  <si>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</si>
  <si>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</si>
  <si>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</si>
  <si>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</si>
  <si>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</si>
  <si>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</si>
  <si>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</si>
  <si>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</si>
  <si>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</si>
  <si>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</si>
  <si>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</si>
  <si>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</si>
  <si>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</si>
  <si>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</si>
  <si>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</si>
  <si>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</si>
  <si>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</si>
  <si>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</si>
  <si>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</si>
  <si>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</si>
  <si>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</si>
  <si>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</si>
  <si>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</si>
  <si>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</si>
  <si>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</si>
  <si>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</si>
  <si>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</si>
  <si>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</si>
  <si>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</si>
  <si>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</si>
  <si>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</si>
  <si>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</si>
  <si>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</si>
  <si>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</si>
  <si>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</si>
  <si>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</si>
  <si>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Tang</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</si>
  <si>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</si>
  <si>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</si>
  <si>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</si>
  <si>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</si>
  <si>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</si>
  <si>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</si>
  <si>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</si>
  <si>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</si>
  <si>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</si>
  <si>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</si>
  <si>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</si>
  <si>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</si>
  <si>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</si>
  <si>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</si>
  <si>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</si>
  <si>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</si>
  <si>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</si>
  <si>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</si>
  <si>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</si>
  <si>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</si>
  <si>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</si>
  <si>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</si>
  <si>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</si>
  <si>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Ortega</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</si>
  <si>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</si>
  <si>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</si>
  <si>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</si>
  <si>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</si>
  <si>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</si>
  <si>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</si>
  <si>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</si>
  <si>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</si>
  <si>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</si>
  <si>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</si>
  <si>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</si>
  <si>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</si>
  <si>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</si>
  <si>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</si>
  <si>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</si>
  <si>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</si>
  <si>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Johnson</t>
  </si>
  <si>
    <t>Daniel Jones</t>
  </si>
  <si>
    <t>Daniel Lee</t>
  </si>
  <si>
    <t>Daniel Lewis</t>
  </si>
  <si>
    <t>Daniel Martin</t>
  </si>
  <si>
    <t>Daniel Martinez</t>
  </si>
  <si>
    <t>Daniel Miller</t>
  </si>
  <si>
    <t>Daniel Moore</t>
  </si>
  <si>
    <t>Daniel Rodriguez</t>
  </si>
  <si>
    <t>Daniel Shimshoni</t>
  </si>
  <si>
    <t>Daniel Taylor</t>
  </si>
  <si>
    <t>Daniel Thomas</t>
  </si>
  <si>
    <t>Daniel Thompson</t>
  </si>
  <si>
    <t>Daniel Walker</t>
  </si>
  <si>
    <t>Daniel Weisman</t>
  </si>
  <si>
    <t>Daniel Williams</t>
  </si>
  <si>
    <t>Daniel Wilson</t>
  </si>
  <si>
    <t>Danielle Bailey</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</si>
  <si>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</si>
  <si>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</si>
  <si>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</si>
  <si>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</si>
  <si>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</si>
  <si>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</si>
  <si>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</si>
  <si>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</si>
  <si>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</si>
  <si>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</si>
  <si>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</si>
  <si>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</si>
  <si>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</si>
  <si>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</si>
  <si>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</si>
  <si>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</si>
  <si>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</si>
  <si>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</si>
  <si>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</si>
  <si>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</si>
  <si>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</si>
  <si>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</si>
  <si>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</si>
  <si>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</si>
  <si>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</si>
  <si>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</si>
  <si>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</si>
  <si>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</si>
  <si>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</si>
  <si>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</si>
  <si>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</si>
  <si>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</si>
  <si>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</si>
  <si>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</si>
  <si>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</si>
  <si>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</si>
  <si>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</si>
  <si>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</si>
  <si>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</si>
  <si>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</si>
  <si>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</si>
  <si>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</si>
  <si>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</si>
  <si>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</si>
  <si>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</si>
  <si>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</si>
  <si>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</si>
  <si>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</si>
  <si>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</si>
  <si>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</si>
  <si>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</si>
  <si>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</si>
  <si>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</si>
  <si>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</si>
  <si>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</si>
  <si>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</si>
  <si>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</si>
  <si>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</si>
  <si>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</si>
  <si>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</si>
  <si>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</si>
  <si>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</si>
  <si>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</si>
  <si>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</si>
  <si>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</si>
  <si>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</si>
  <si>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</si>
  <si>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</si>
  <si>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</si>
  <si>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Arun</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</si>
  <si>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</si>
  <si>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</si>
  <si>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</si>
  <si>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</si>
  <si>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</si>
  <si>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</si>
  <si>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</si>
  <si>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</si>
  <si>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</si>
  <si>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</si>
  <si>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</si>
  <si>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</si>
  <si>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</si>
  <si>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</si>
  <si>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</si>
  <si>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</si>
  <si>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</si>
  <si>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</si>
  <si>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</si>
  <si>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</si>
  <si>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</si>
  <si>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</si>
  <si>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</si>
  <si>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</si>
  <si>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</si>
  <si>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Rodriguez</t>
  </si>
  <si>
    <t>Darren Romero</t>
  </si>
  <si>
    <t>Darren Rubio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</si>
  <si>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</si>
  <si>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</si>
  <si>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</si>
  <si>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</si>
  <si>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</si>
  <si>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</si>
  <si>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</si>
  <si>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</si>
  <si>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</si>
  <si>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</si>
  <si>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</si>
  <si>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</si>
  <si>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</si>
  <si>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</si>
  <si>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</si>
  <si>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</si>
  <si>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</si>
  <si>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</si>
  <si>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</si>
  <si>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</si>
  <si>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</si>
  <si>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</si>
  <si>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</si>
  <si>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</si>
  <si>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</si>
  <si>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</si>
  <si>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</si>
  <si>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</si>
  <si>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</si>
  <si>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</si>
  <si>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</si>
  <si>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</si>
  <si>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</si>
  <si>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</si>
  <si>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</si>
  <si>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</si>
  <si>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</si>
  <si>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Brown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</si>
  <si>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</si>
  <si>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</si>
  <si>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</si>
  <si>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</si>
  <si>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</si>
  <si>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</si>
  <si>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</si>
  <si>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</si>
  <si>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</si>
  <si>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</si>
  <si>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</si>
  <si>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</si>
  <si>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</si>
  <si>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</si>
  <si>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</si>
  <si>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</si>
  <si>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</si>
  <si>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</si>
  <si>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</si>
  <si>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</si>
  <si>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</si>
  <si>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</si>
  <si>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</si>
  <si>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</si>
  <si>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</si>
  <si>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</si>
  <si>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</si>
  <si>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t>
  </si>
  <si>
    <t>David Martinez</t>
  </si>
  <si>
    <t>David Miller</t>
  </si>
  <si>
    <t>David Moore</t>
  </si>
  <si>
    <t>David Patterson</t>
  </si>
  <si>
    <t>David Perry</t>
  </si>
  <si>
    <t>David Powell</t>
  </si>
  <si>
    <t>David Robinett</t>
  </si>
  <si>
    <t>David Robinson</t>
  </si>
  <si>
    <t>David Rodriguez</t>
  </si>
  <si>
    <t>David Ross</t>
  </si>
  <si>
    <t>David Russell</t>
  </si>
  <si>
    <t>David Shan</t>
  </si>
  <si>
    <t>David Shepard</t>
  </si>
  <si>
    <t>David Simmons</t>
  </si>
  <si>
    <t>David Simpson</t>
  </si>
  <si>
    <t>David So</t>
  </si>
  <si>
    <t>David Taylor</t>
  </si>
  <si>
    <t>David Thomas</t>
  </si>
  <si>
    <t>David Walker</t>
  </si>
  <si>
    <t>David Washington</t>
  </si>
  <si>
    <t>David White</t>
  </si>
  <si>
    <t>David Williams</t>
  </si>
  <si>
    <t>David Wilson</t>
  </si>
  <si>
    <t>David Wright</t>
  </si>
  <si>
    <t>David Yang</t>
  </si>
  <si>
    <t>Dawn Andersen</t>
  </si>
  <si>
    <t>Dawn Beck</t>
  </si>
  <si>
    <t>Dawn Chande</t>
  </si>
  <si>
    <t>Dawn Chander</t>
  </si>
  <si>
    <t>Dawn Chen</t>
  </si>
  <si>
    <t>Dawn Deng</t>
  </si>
  <si>
    <t>Dawn Gao</t>
  </si>
  <si>
    <t>Dawn Goel</t>
  </si>
  <si>
    <t>Dawn Guo</t>
  </si>
  <si>
    <t>Dawn He</t>
  </si>
  <si>
    <t>Dawn Hu</t>
  </si>
  <si>
    <t>Dawn Huang</t>
  </si>
  <si>
    <t>Dawn Jai</t>
  </si>
  <si>
    <t>Dawn Kumar</t>
  </si>
  <si>
    <t>Dawn Lal</t>
  </si>
  <si>
    <t>Dawn Li</t>
  </si>
  <si>
    <t>Dawn Lin</t>
  </si>
  <si>
    <t>Dawn Liu</t>
  </si>
  <si>
    <t>Dawn Lu</t>
  </si>
  <si>
    <t>Dawn Luo</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</si>
  <si>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</si>
  <si>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</si>
  <si>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</si>
  <si>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</si>
  <si>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</si>
  <si>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</si>
  <si>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</si>
  <si>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</si>
  <si>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</si>
  <si>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</si>
  <si>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</si>
  <si>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</si>
  <si>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</si>
  <si>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</si>
  <si>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</si>
  <si>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</si>
  <si>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</si>
  <si>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</si>
  <si>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</si>
  <si>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</si>
  <si>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</si>
  <si>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</si>
  <si>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</si>
  <si>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</si>
  <si>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</si>
  <si>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</si>
  <si>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</si>
  <si>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</si>
  <si>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Blanco</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</si>
  <si>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</si>
  <si>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</si>
  <si>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</si>
  <si>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</si>
  <si>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</si>
  <si>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</si>
  <si>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</si>
  <si>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</si>
  <si>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</si>
  <si>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</si>
  <si>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</si>
  <si>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</si>
  <si>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</si>
  <si>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</si>
  <si>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</si>
  <si>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</si>
  <si>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</si>
  <si>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</si>
  <si>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</si>
  <si>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</si>
  <si>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</si>
  <si>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</si>
  <si>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</si>
  <si>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</si>
  <si>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</si>
  <si>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</si>
  <si>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</si>
  <si>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</si>
  <si>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</si>
  <si>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</si>
  <si>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</si>
  <si>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</si>
  <si>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</si>
  <si>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</si>
  <si>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</si>
  <si>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</si>
  <si>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</si>
  <si>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</si>
  <si>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</si>
  <si>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</si>
  <si>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</si>
  <si>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</si>
  <si>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</si>
  <si>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</si>
  <si>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Hughes</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</si>
  <si>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</si>
  <si>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</si>
  <si>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</si>
  <si>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</si>
  <si>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</si>
  <si>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</si>
  <si>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</si>
  <si>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</si>
  <si>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</si>
  <si>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</si>
  <si>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</si>
  <si>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</si>
  <si>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</si>
  <si>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</si>
  <si>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</si>
  <si>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</si>
  <si>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</si>
  <si>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</si>
  <si>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</si>
  <si>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Tang</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</si>
  <si>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</si>
  <si>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</si>
  <si>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</si>
  <si>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</si>
  <si>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</si>
  <si>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</si>
  <si>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</si>
  <si>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</si>
  <si>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</si>
  <si>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</si>
  <si>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</si>
  <si>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</si>
  <si>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</si>
  <si>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</si>
  <si>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</si>
  <si>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</si>
  <si>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</si>
  <si>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</si>
  <si>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</si>
  <si>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</si>
  <si>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</si>
  <si>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</si>
  <si>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</si>
  <si>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</si>
  <si>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</si>
  <si>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</si>
  <si>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</si>
  <si>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</si>
  <si>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</si>
  <si>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</si>
  <si>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</si>
  <si>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</si>
  <si>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</si>
  <si>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</si>
  <si>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</si>
  <si>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Ma</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</si>
  <si>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</si>
  <si>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</si>
  <si>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</si>
  <si>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</si>
  <si>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</si>
  <si>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</si>
  <si>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</si>
  <si>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</si>
  <si>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</si>
  <si>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</si>
  <si>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</si>
  <si>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</si>
  <si>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</si>
  <si>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</si>
  <si>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</si>
  <si>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</si>
  <si>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</si>
  <si>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</si>
  <si>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</si>
  <si>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</si>
  <si>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</si>
  <si>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</si>
  <si>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</si>
  <si>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</si>
  <si>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</si>
  <si>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</si>
  <si>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</si>
  <si>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</si>
  <si>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</si>
  <si>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</si>
  <si>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</si>
  <si>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</si>
  <si>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</si>
  <si>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</si>
  <si>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</si>
  <si>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</si>
  <si>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</si>
  <si>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</si>
  <si>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</si>
  <si>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</si>
  <si>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</si>
  <si>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</si>
  <si>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</si>
  <si>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</si>
  <si>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</si>
  <si>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</si>
  <si>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</si>
  <si>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</si>
  <si>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</si>
  <si>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</si>
  <si>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</si>
  <si>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</si>
  <si>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</si>
  <si>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</si>
  <si>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</si>
  <si>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</si>
  <si>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</si>
  <si>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</si>
  <si>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</si>
  <si>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</si>
  <si>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</si>
  <si>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</si>
  <si>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Desirée Moreno</t>
  </si>
  <si>
    <t>Desiree Munoz</t>
  </si>
  <si>
    <t>Desiree Navarro</t>
  </si>
  <si>
    <t>Desiree Ortega</t>
  </si>
  <si>
    <t>Desiree Romero</t>
  </si>
  <si>
    <t>Desiree Rubio</t>
  </si>
  <si>
    <t>Desiree Sanz</t>
  </si>
  <si>
    <t>Desiree Serrano</t>
  </si>
  <si>
    <t>Desiree Suarez</t>
  </si>
  <si>
    <t>Desiree Torres</t>
  </si>
  <si>
    <t>Desiree Vazquez</t>
  </si>
  <si>
    <t>Destiny Alexander</t>
  </si>
  <si>
    <t>Destiny Anderson</t>
  </si>
  <si>
    <t>Destiny Bailey</t>
  </si>
  <si>
    <t>Destiny Barnes</t>
  </si>
  <si>
    <t>Destiny Bell</t>
  </si>
  <si>
    <t>Destiny Bennett</t>
  </si>
  <si>
    <t>Destiny Brooks</t>
  </si>
  <si>
    <t>Destiny Brown</t>
  </si>
  <si>
    <t>Destiny Bryant</t>
  </si>
  <si>
    <t>Destiny Butler</t>
  </si>
  <si>
    <t>Destiny Clark</t>
  </si>
  <si>
    <t>Destiny Coleman</t>
  </si>
  <si>
    <t>Destiny Cook</t>
  </si>
  <si>
    <t>Destiny Cooper</t>
  </si>
  <si>
    <t>Destiny Cox</t>
  </si>
  <si>
    <t>Destiny Davis</t>
  </si>
  <si>
    <t>Destiny Diaz</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</si>
  <si>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</si>
  <si>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</si>
  <si>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</si>
  <si>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</si>
  <si>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</si>
  <si>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</si>
  <si>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</si>
  <si>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</si>
  <si>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</si>
  <si>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</si>
  <si>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</si>
  <si>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</si>
  <si>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</si>
  <si>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</si>
  <si>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</si>
  <si>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</si>
  <si>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</si>
  <si>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</si>
  <si>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</si>
  <si>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</si>
  <si>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</si>
  <si>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</si>
  <si>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</si>
  <si>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</si>
  <si>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</si>
  <si>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Perry</t>
  </si>
  <si>
    <t>Destiny Peterson</t>
  </si>
  <si>
    <t>Destiny Powell</t>
  </si>
  <si>
    <t>Destiny Price</t>
  </si>
  <si>
    <t>Destiny Ramirez</t>
  </si>
  <si>
    <t>Destiny Reed</t>
  </si>
  <si>
    <t>Destiny Richardson</t>
  </si>
  <si>
    <t>Destiny Rivera</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</si>
  <si>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</si>
  <si>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</si>
  <si>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</si>
  <si>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</si>
  <si>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</si>
  <si>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</si>
  <si>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</si>
  <si>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</si>
  <si>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</si>
  <si>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</si>
  <si>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</si>
  <si>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</si>
  <si>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</si>
  <si>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</si>
  <si>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Watson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</si>
  <si>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</si>
  <si>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</si>
  <si>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</si>
  <si>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</si>
  <si>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</si>
  <si>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</si>
  <si>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</si>
  <si>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</si>
  <si>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</si>
  <si>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</si>
  <si>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</si>
  <si>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</si>
  <si>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</si>
  <si>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</si>
  <si>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</si>
  <si>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</si>
  <si>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</si>
  <si>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</si>
  <si>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</si>
  <si>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</si>
  <si>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Cooper</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</si>
  <si>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</si>
  <si>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</si>
  <si>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</si>
  <si>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</si>
  <si>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</si>
  <si>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</si>
  <si>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</si>
  <si>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</si>
  <si>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</si>
  <si>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</si>
  <si>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</si>
  <si>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</si>
  <si>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</si>
  <si>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</si>
  <si>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</si>
  <si>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</si>
  <si>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</si>
  <si>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Hughes</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</si>
  <si>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</si>
  <si>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</si>
  <si>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</si>
  <si>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</si>
  <si>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</si>
  <si>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</si>
  <si>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</si>
  <si>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</si>
  <si>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</si>
  <si>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</si>
  <si>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</si>
  <si>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</si>
  <si>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</si>
  <si>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</si>
  <si>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</si>
  <si>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</si>
  <si>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</si>
  <si>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</si>
  <si>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</si>
  <si>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</si>
  <si>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</si>
  <si>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</si>
  <si>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</si>
  <si>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</si>
  <si>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</si>
  <si>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</si>
  <si>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</si>
  <si>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</si>
  <si>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</si>
  <si>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</si>
  <si>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</si>
  <si>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</si>
  <si>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</si>
  <si>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</si>
  <si>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</si>
  <si>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</si>
  <si>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</si>
  <si>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Smith</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</si>
  <si>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</si>
  <si>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</si>
  <si>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</si>
  <si>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</si>
  <si>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</si>
  <si>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</si>
  <si>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</si>
  <si>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</si>
  <si>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</si>
  <si>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</si>
  <si>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</si>
  <si>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</si>
  <si>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</si>
  <si>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</si>
  <si>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</si>
  <si>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</si>
  <si>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</si>
  <si>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</si>
  <si>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</si>
  <si>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Jai</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</si>
  <si>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</si>
  <si>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</si>
  <si>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</si>
  <si>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</si>
  <si>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</si>
  <si>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</si>
  <si>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</si>
  <si>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</si>
  <si>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</si>
  <si>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</si>
  <si>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</si>
  <si>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</si>
  <si>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</si>
  <si>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</si>
  <si>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</si>
  <si>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</si>
  <si>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</si>
  <si>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</si>
  <si>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</si>
  <si>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</si>
  <si>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</si>
  <si>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</si>
  <si>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</si>
  <si>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</si>
  <si>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</si>
  <si>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</si>
  <si>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</si>
  <si>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</si>
  <si>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</si>
  <si>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</si>
  <si>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</si>
  <si>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</si>
  <si>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</si>
  <si>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</si>
  <si>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</si>
  <si>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</si>
  <si>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</si>
  <si>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</si>
  <si>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</si>
  <si>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</si>
  <si>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</si>
  <si>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</si>
  <si>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</si>
  <si>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</si>
  <si>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</si>
  <si>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</si>
  <si>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</si>
  <si>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</si>
  <si>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</si>
  <si>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</si>
  <si>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</si>
  <si>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</si>
  <si>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</si>
  <si>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</si>
  <si>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</si>
  <si>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</si>
  <si>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</si>
  <si>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Chandra</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</si>
  <si>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</si>
  <si>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</si>
  <si>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</si>
  <si>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</si>
  <si>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</si>
  <si>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</si>
  <si>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</si>
  <si>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</si>
  <si>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</si>
  <si>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</si>
  <si>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</si>
  <si>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</si>
  <si>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Rana</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</si>
  <si>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</si>
  <si>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</si>
  <si>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</si>
  <si>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</si>
  <si>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</si>
  <si>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</si>
  <si>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</si>
  <si>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</si>
  <si>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</si>
  <si>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</si>
  <si>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</si>
  <si>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</si>
  <si>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</si>
  <si>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</si>
  <si>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</si>
  <si>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</si>
  <si>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</si>
  <si>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</si>
  <si>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</si>
  <si>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</si>
  <si>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</si>
  <si>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</si>
  <si>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</si>
  <si>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</si>
  <si>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</si>
  <si>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</si>
  <si>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</si>
  <si>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</si>
  <si>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Lal</t>
  </si>
  <si>
    <t>Don Lee</t>
  </si>
  <si>
    <t>Don Malhotra</t>
  </si>
  <si>
    <t>Don Roessler</t>
  </si>
  <si>
    <t>Donald Arun</t>
  </si>
  <si>
    <t>Donald Chandra</t>
  </si>
  <si>
    <t>Donald Fernandez</t>
  </si>
  <si>
    <t>Donald Garcia</t>
  </si>
  <si>
    <t>Donald Gonzalez</t>
  </si>
  <si>
    <t>Donald Kapoor</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</si>
  <si>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</si>
  <si>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</si>
  <si>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</si>
  <si>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</si>
  <si>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</si>
  <si>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</si>
  <si>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</si>
  <si>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</si>
  <si>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</si>
  <si>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</si>
  <si>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</si>
  <si>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</si>
  <si>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</si>
  <si>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</si>
  <si>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</si>
  <si>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</si>
  <si>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</si>
  <si>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</si>
  <si>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</si>
  <si>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</si>
  <si>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</si>
  <si>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</si>
  <si>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</si>
  <si>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</si>
  <si>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</si>
  <si>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</si>
  <si>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</si>
  <si>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</si>
  <si>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</si>
  <si>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</si>
  <si>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</si>
  <si>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</si>
  <si>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</si>
  <si>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</si>
  <si>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</si>
  <si>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</si>
  <si>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</si>
  <si>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</si>
  <si>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</si>
  <si>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</si>
  <si>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</si>
  <si>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</si>
  <si>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</si>
  <si>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</si>
  <si>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</si>
  <si>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</si>
  <si>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</si>
  <si>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</si>
  <si>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</si>
  <si>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</si>
  <si>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</si>
  <si>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</si>
  <si>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</si>
  <si>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</si>
  <si>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</si>
  <si>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</si>
  <si>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</si>
  <si>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</si>
  <si>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</si>
  <si>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</si>
  <si>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</si>
  <si>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</si>
  <si>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</si>
  <si>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</si>
  <si>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</si>
  <si>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</si>
  <si>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</si>
  <si>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</si>
  <si>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</si>
  <si>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</si>
  <si>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</si>
  <si>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</si>
  <si>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</si>
  <si>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</si>
  <si>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</si>
  <si>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</si>
  <si>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</si>
  <si>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</si>
  <si>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</si>
  <si>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</si>
  <si>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</si>
  <si>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</si>
  <si>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</si>
  <si>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</si>
  <si>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</si>
  <si>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</si>
  <si>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</si>
  <si>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</si>
  <si>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</si>
  <si>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</si>
  <si>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</si>
  <si>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</si>
  <si>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</si>
  <si>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</si>
  <si>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</si>
  <si>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</si>
  <si>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</si>
  <si>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</si>
  <si>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</si>
  <si>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</si>
  <si>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</si>
  <si>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</si>
  <si>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</si>
  <si>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</si>
  <si>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</si>
  <si>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Dustin Yuan</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</si>
  <si>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</si>
  <si>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</si>
  <si>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</si>
  <si>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</si>
  <si>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</si>
  <si>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</si>
  <si>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</si>
  <si>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</si>
  <si>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</si>
  <si>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</si>
  <si>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</si>
  <si>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</si>
  <si>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</si>
  <si>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</si>
  <si>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</si>
  <si>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Ruiz</t>
  </si>
  <si>
    <t>Dwayne Sanz</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</si>
  <si>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</si>
  <si>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</si>
  <si>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</si>
  <si>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</si>
  <si>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</si>
  <si>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</si>
  <si>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</si>
  <si>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</si>
  <si>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</si>
  <si>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</si>
  <si>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</si>
  <si>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</si>
  <si>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</si>
  <si>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</si>
  <si>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</si>
  <si>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</si>
  <si>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</si>
  <si>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</si>
  <si>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</si>
  <si>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Harris</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</si>
  <si>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</si>
  <si>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</si>
  <si>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</si>
  <si>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</si>
  <si>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</si>
  <si>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</si>
  <si>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</si>
  <si>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</si>
  <si>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</si>
  <si>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</si>
  <si>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</si>
  <si>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</si>
  <si>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</si>
  <si>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</si>
  <si>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</si>
  <si>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</si>
  <si>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</si>
  <si>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</si>
  <si>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Powell</t>
  </si>
  <si>
    <t>Dylan Robinson</t>
  </si>
  <si>
    <t>Dylan Rodriguez</t>
  </si>
  <si>
    <t>Dylan Ross</t>
  </si>
  <si>
    <t>Dylan Russell</t>
  </si>
  <si>
    <t>Dylan Shan</t>
  </si>
  <si>
    <t>Dylan Sharma</t>
  </si>
  <si>
    <t>Dylan Simmons</t>
  </si>
  <si>
    <t>Dylan Taylor</t>
  </si>
  <si>
    <t>Dylan Thomas</t>
  </si>
  <si>
    <t>Dylan Thompson</t>
  </si>
  <si>
    <t>Dylan Walker</t>
  </si>
  <si>
    <t>Dylan Wang</t>
  </si>
  <si>
    <t>Dylan Washington</t>
  </si>
  <si>
    <t>Dylan Williams</t>
  </si>
  <si>
    <t>Dylan Wilson</t>
  </si>
  <si>
    <t>Dylan Zhang</t>
  </si>
  <si>
    <t>Ebony Alvarez</t>
  </si>
  <si>
    <t>Ebony Arun</t>
  </si>
  <si>
    <t>Ebony Ashe</t>
  </si>
  <si>
    <t>Ebony Blanco</t>
  </si>
  <si>
    <t>Ebony Carlson</t>
  </si>
  <si>
    <t>Ebony Chandra</t>
  </si>
  <si>
    <t>Ebony Diaz</t>
  </si>
  <si>
    <t>Ebony Dominguez</t>
  </si>
  <si>
    <t>Ebony Fernandez</t>
  </si>
  <si>
    <t>Ebony Garcia</t>
  </si>
  <si>
    <t>Ebony Gill</t>
  </si>
  <si>
    <t>Ebony Gomez</t>
  </si>
  <si>
    <t>Ebony Gonzalez</t>
  </si>
  <si>
    <t>Ebony Gutierrez</t>
  </si>
  <si>
    <t>Ebony Hernandez</t>
  </si>
  <si>
    <t>Ebony Jimenez</t>
  </si>
  <si>
    <t>Ebony Lopez</t>
  </si>
  <si>
    <t>Ebony Madan</t>
  </si>
  <si>
    <t>Ebony Malhotra</t>
  </si>
  <si>
    <t>Ebony Martin</t>
  </si>
  <si>
    <t>Ebony Martinez</t>
  </si>
  <si>
    <t>Ebony Mehta</t>
  </si>
  <si>
    <t>Ebony Moreno</t>
  </si>
  <si>
    <t>Ebony Munoz</t>
  </si>
  <si>
    <t>Ebony Patel</t>
  </si>
  <si>
    <t>Ebony Perez</t>
  </si>
  <si>
    <t>Ebony Prasad</t>
  </si>
  <si>
    <t>Ebony Raman</t>
  </si>
  <si>
    <t>Ebony Ramos</t>
  </si>
  <si>
    <t>Ebony Rana</t>
  </si>
  <si>
    <t>Ebony Rodriguez</t>
  </si>
  <si>
    <t>Ebony Romero</t>
  </si>
  <si>
    <t>Ebony Ruiz</t>
  </si>
  <si>
    <t>Ebony Sai</t>
  </si>
  <si>
    <t>Ebony Sanz</t>
  </si>
  <si>
    <t>Ebony Sara</t>
  </si>
  <si>
    <t>Ebony Srini</t>
  </si>
  <si>
    <t>Ebony Suarez</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</si>
  <si>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</si>
  <si>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</si>
  <si>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</si>
  <si>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</si>
  <si>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</si>
  <si>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</si>
  <si>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</si>
  <si>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</si>
  <si>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</si>
  <si>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</si>
  <si>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</si>
  <si>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</si>
  <si>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</si>
  <si>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</si>
  <si>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</si>
  <si>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</si>
  <si>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</si>
  <si>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</si>
  <si>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</si>
  <si>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Rubio</t>
  </si>
  <si>
    <t>Eddie Ruiz</t>
  </si>
  <si>
    <t>Eddie Sanz</t>
  </si>
  <si>
    <t>Eddie Serrano</t>
  </si>
  <si>
    <t>Eddie Suarez</t>
  </si>
  <si>
    <t>Eddie Torres</t>
  </si>
  <si>
    <t>Eddie Vazquez</t>
  </si>
  <si>
    <t>Edgar Arun</t>
  </si>
  <si>
    <t>Edgar Chapman</t>
  </si>
  <si>
    <t>Edgar Garcia</t>
  </si>
  <si>
    <t>Edgar Gonzalez</t>
  </si>
  <si>
    <t>Edgar Kapoor</t>
  </si>
  <si>
    <t>Edgar Lopez</t>
  </si>
  <si>
    <t>Edgar Madan</t>
  </si>
  <si>
    <t>Edgar Malhotra</t>
  </si>
  <si>
    <t>Edgar Martinez</t>
  </si>
  <si>
    <t>Edgar Mehta</t>
  </si>
  <si>
    <t>Edgar Patel</t>
  </si>
  <si>
    <t>Edgar Perez</t>
  </si>
  <si>
    <t>Edgar Prasad</t>
  </si>
  <si>
    <t>Edgar Raman</t>
  </si>
  <si>
    <t>Edgar Rana</t>
  </si>
  <si>
    <t>Edgar Rodriguez</t>
  </si>
  <si>
    <t>Edgar Sai</t>
  </si>
  <si>
    <t>Edgar Sanchez</t>
  </si>
  <si>
    <t>Edgar Sara</t>
  </si>
  <si>
    <t>Edgar Srini</t>
  </si>
  <si>
    <t>Edgar Subram</t>
  </si>
  <si>
    <t>Edgar Suri</t>
  </si>
  <si>
    <t>Edgar Vance</t>
  </si>
  <si>
    <t>Eduardo Adams</t>
  </si>
  <si>
    <t>Eduardo Alexander</t>
  </si>
  <si>
    <t>Eduardo Allen</t>
  </si>
  <si>
    <t>Eduardo Anderson</t>
  </si>
  <si>
    <t>Eduardo Bailey</t>
  </si>
  <si>
    <t>Eduardo Baker</t>
  </si>
  <si>
    <t>Eduardo Barnes</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</si>
  <si>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</si>
  <si>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</si>
  <si>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</si>
  <si>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</si>
  <si>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</si>
  <si>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</si>
  <si>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</si>
  <si>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</si>
  <si>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</si>
  <si>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</si>
  <si>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</si>
  <si>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</si>
  <si>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</si>
  <si>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</si>
  <si>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</si>
  <si>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</si>
  <si>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</si>
  <si>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</si>
  <si>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</si>
  <si>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</si>
  <si>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</si>
  <si>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</si>
  <si>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</si>
  <si>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</si>
  <si>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</si>
  <si>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</si>
  <si>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</si>
  <si>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</si>
  <si>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</si>
  <si>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James</t>
  </si>
  <si>
    <t>Eduardo Jenkins</t>
  </si>
  <si>
    <t>Eduardo Johnson</t>
  </si>
  <si>
    <t>Eduardo Kelly</t>
  </si>
  <si>
    <t>Eduardo King</t>
  </si>
  <si>
    <t>Eduardo Lee</t>
  </si>
  <si>
    <t>Eduardo Lewis</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</si>
  <si>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</si>
  <si>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</si>
  <si>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</si>
  <si>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</si>
  <si>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</si>
  <si>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</si>
  <si>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</si>
  <si>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</si>
  <si>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</si>
  <si>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</si>
  <si>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</si>
  <si>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</si>
  <si>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</si>
  <si>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</si>
  <si>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</si>
  <si>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</si>
  <si>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</si>
  <si>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</si>
  <si>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</si>
  <si>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</si>
  <si>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</si>
  <si>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</si>
  <si>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</si>
  <si>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</si>
  <si>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</si>
  <si>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</si>
  <si>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</si>
  <si>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Russell</t>
  </si>
  <si>
    <t>Eduardo Sanchez</t>
  </si>
  <si>
    <t>Eduardo Sanders</t>
  </si>
  <si>
    <t>Eduardo Scott</t>
  </si>
  <si>
    <t>Eduardo Simmons</t>
  </si>
  <si>
    <t>Eduardo Smith</t>
  </si>
  <si>
    <t>Eduardo Stewart</t>
  </si>
  <si>
    <t>Eduardo Taylor</t>
  </si>
  <si>
    <t>Eduardo Thomas</t>
  </si>
  <si>
    <t>Eduardo Thompson</t>
  </si>
  <si>
    <t>Eduardo Torres</t>
  </si>
  <si>
    <t>Eduardo Turner</t>
  </si>
  <si>
    <t>Eduardo Walker</t>
  </si>
  <si>
    <t>Eduardo Ward</t>
  </si>
  <si>
    <t>Eduardo Watson</t>
  </si>
  <si>
    <t>Eduardo White</t>
  </si>
  <si>
    <t>Eduardo Williams</t>
  </si>
  <si>
    <t>Eduardo Wilson</t>
  </si>
  <si>
    <t>Eduardo Wood</t>
  </si>
  <si>
    <t>Eduardo Young</t>
  </si>
  <si>
    <t>Edward Adams</t>
  </si>
  <si>
    <t>Edward Alexander</t>
  </si>
  <si>
    <t>Edward Anderson</t>
  </si>
  <si>
    <t>Edward Baker</t>
  </si>
  <si>
    <t>Edward Barnes</t>
  </si>
  <si>
    <t>Edward Brown</t>
  </si>
  <si>
    <t>Edward Bryant</t>
  </si>
  <si>
    <t>Edward Butler</t>
  </si>
  <si>
    <t>Edward Campbell</t>
  </si>
  <si>
    <t>Edward Carter</t>
  </si>
  <si>
    <t>Edward Clark</t>
  </si>
  <si>
    <t>Edward Coleman</t>
  </si>
  <si>
    <t>Edward Collins</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</si>
  <si>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</si>
  <si>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</si>
  <si>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</si>
  <si>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</si>
  <si>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</si>
  <si>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</si>
  <si>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</si>
  <si>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</si>
  <si>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</si>
  <si>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</si>
  <si>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</si>
  <si>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</si>
  <si>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</si>
  <si>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</si>
  <si>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</si>
  <si>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</si>
  <si>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</si>
  <si>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</si>
  <si>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</si>
  <si>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</si>
  <si>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</si>
  <si>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</si>
  <si>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</si>
  <si>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</si>
  <si>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</si>
  <si>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</si>
  <si>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</si>
  <si>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</si>
  <si>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</si>
  <si>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</si>
  <si>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</si>
  <si>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Nelson</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</si>
  <si>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</si>
  <si>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</si>
  <si>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</si>
  <si>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</si>
  <si>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</si>
  <si>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</si>
  <si>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</si>
  <si>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</si>
  <si>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</si>
  <si>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</si>
  <si>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</si>
  <si>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</si>
  <si>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</si>
  <si>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</si>
  <si>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</si>
  <si>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</si>
  <si>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</si>
  <si>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</si>
  <si>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</si>
  <si>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</si>
  <si>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</si>
  <si>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</si>
  <si>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</si>
  <si>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</si>
  <si>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</si>
  <si>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</si>
  <si>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t>
  </si>
  <si>
    <t>Edwin Chander</t>
  </si>
  <si>
    <t>Edwin Chen</t>
  </si>
  <si>
    <t>Edwin Deng</t>
  </si>
  <si>
    <t>Edwin Ferrier</t>
  </si>
  <si>
    <t>Edwin Gao</t>
  </si>
  <si>
    <t>Edwin Goel</t>
  </si>
  <si>
    <t>Edwin Guo</t>
  </si>
  <si>
    <t>Edwin He</t>
  </si>
  <si>
    <t>Edwin Hu</t>
  </si>
  <si>
    <t>Edwin Huang</t>
  </si>
  <si>
    <t>Edwin Jai</t>
  </si>
  <si>
    <t>Edwin Kumar</t>
  </si>
  <si>
    <t>Edwin Lal</t>
  </si>
  <si>
    <t>Edwin Li</t>
  </si>
  <si>
    <t>Edwin Liang</t>
  </si>
  <si>
    <t>Edwin Lin</t>
  </si>
  <si>
    <t>Edwin Liu</t>
  </si>
  <si>
    <t>Edwin Lu</t>
  </si>
  <si>
    <t>Edwin Luo</t>
  </si>
  <si>
    <t>Edwin Nara</t>
  </si>
  <si>
    <t>Edwin Nath</t>
  </si>
  <si>
    <t>Edwin Pal</t>
  </si>
  <si>
    <t>Edwin Rai</t>
  </si>
  <si>
    <t>Edwin Raje</t>
  </si>
  <si>
    <t>Edwin Raji</t>
  </si>
  <si>
    <t>Edwin Shan</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</si>
  <si>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</si>
  <si>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</si>
  <si>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</si>
  <si>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</si>
  <si>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</si>
  <si>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</si>
  <si>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</si>
  <si>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</si>
  <si>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</si>
  <si>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</si>
  <si>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</si>
  <si>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</si>
  <si>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</si>
  <si>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</si>
  <si>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</si>
  <si>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</si>
  <si>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</si>
  <si>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</si>
  <si>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</si>
  <si>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</si>
  <si>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</si>
  <si>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</si>
  <si>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</si>
  <si>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</si>
  <si>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</si>
  <si>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</si>
  <si>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</si>
  <si>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</si>
  <si>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</si>
  <si>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</si>
  <si>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</si>
  <si>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</si>
  <si>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</si>
  <si>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</si>
  <si>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</si>
  <si>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</si>
  <si>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</si>
  <si>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</si>
  <si>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</si>
  <si>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</si>
  <si>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</si>
  <si>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</si>
  <si>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</si>
  <si>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</si>
  <si>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</si>
  <si>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</si>
  <si>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</si>
  <si>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</si>
  <si>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</si>
  <si>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</si>
  <si>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</si>
  <si>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</si>
  <si>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</si>
  <si>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</si>
  <si>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Phillips</t>
  </si>
  <si>
    <t>Elijah Powell</t>
  </si>
  <si>
    <t>Elijah Roberts</t>
  </si>
  <si>
    <t>Elijah Ross</t>
  </si>
  <si>
    <t>Elijah Russell</t>
  </si>
  <si>
    <t>Elijah Scott</t>
  </si>
  <si>
    <t>Elijah Shan</t>
  </si>
  <si>
    <t>Elijah Sharma</t>
  </si>
  <si>
    <t>Elijah Wang</t>
  </si>
  <si>
    <t>Elijah Washington</t>
  </si>
  <si>
    <t>Elijah Wright</t>
  </si>
  <si>
    <t>Elijah Yang</t>
  </si>
  <si>
    <t>Elijah Young</t>
  </si>
  <si>
    <t>Elijah Zhang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</si>
  <si>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</si>
  <si>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</si>
  <si>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</si>
  <si>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</si>
  <si>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</si>
  <si>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</si>
  <si>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</si>
  <si>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</si>
  <si>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</si>
  <si>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</si>
  <si>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</si>
  <si>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</si>
  <si>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</si>
  <si>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</si>
  <si>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Harris</t>
  </si>
  <si>
    <t>Elizabeth Hayes</t>
  </si>
  <si>
    <t>Elizabeth Henderson</t>
  </si>
  <si>
    <t>Elizabeth Hughes</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</si>
  <si>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</si>
  <si>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</si>
  <si>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</si>
  <si>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</si>
  <si>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</si>
  <si>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</si>
  <si>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</si>
  <si>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</si>
  <si>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</si>
  <si>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</si>
  <si>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</si>
  <si>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</si>
  <si>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Perry</t>
  </si>
  <si>
    <t>Elizabeth Powell</t>
  </si>
  <si>
    <t>Elizabeth Price</t>
  </si>
  <si>
    <t>Elizabeth Robinson</t>
  </si>
  <si>
    <t>Elizabeth Rodriguez</t>
  </si>
  <si>
    <t>Elizabeth Ross</t>
  </si>
  <si>
    <t>Elizabeth Russell</t>
  </si>
  <si>
    <t>Elizabeth Simmons</t>
  </si>
  <si>
    <t>Elizabeth Taylor</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</si>
  <si>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</si>
  <si>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</si>
  <si>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</si>
  <si>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</si>
  <si>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</si>
  <si>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</si>
  <si>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</si>
  <si>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</si>
  <si>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</si>
  <si>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</si>
  <si>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</si>
  <si>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</si>
  <si>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</si>
  <si>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</si>
  <si>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</si>
  <si>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</si>
  <si>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</si>
  <si>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</si>
  <si>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</si>
  <si>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</si>
  <si>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Foster</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</si>
  <si>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</si>
  <si>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</si>
  <si>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</si>
  <si>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</si>
  <si>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</si>
  <si>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</si>
  <si>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</si>
  <si>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</si>
  <si>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</si>
  <si>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</si>
  <si>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</si>
  <si>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</si>
  <si>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</si>
  <si>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</si>
  <si>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</si>
  <si>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</si>
  <si>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</si>
  <si>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</si>
  <si>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</si>
  <si>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</si>
  <si>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</si>
  <si>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</si>
  <si>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</si>
  <si>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</si>
  <si>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</si>
  <si>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</si>
  <si>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</si>
  <si>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</si>
  <si>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</si>
  <si>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</si>
  <si>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</si>
  <si>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</si>
  <si>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</si>
  <si>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</si>
  <si>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</si>
  <si>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</si>
  <si>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</si>
  <si>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</si>
  <si>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</si>
  <si>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</si>
  <si>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</si>
  <si>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</si>
  <si>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</si>
  <si>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</si>
  <si>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</si>
  <si>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</si>
  <si>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</si>
  <si>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</si>
  <si>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</si>
  <si>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</si>
  <si>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</si>
  <si>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</si>
  <si>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</si>
  <si>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Gonzales</t>
  </si>
  <si>
    <t>Emma Gray</t>
  </si>
  <si>
    <t>Emma Griffin</t>
  </si>
  <si>
    <t>Emma Hall</t>
  </si>
  <si>
    <t>Emma Harris</t>
  </si>
  <si>
    <t>Emma Henderson</t>
  </si>
  <si>
    <t>Emma Howard</t>
  </si>
  <si>
    <t>Emma Hughes</t>
  </si>
  <si>
    <t>Emma Jackson</t>
  </si>
  <si>
    <t>Emma James</t>
  </si>
  <si>
    <t>Emma Jenkins</t>
  </si>
  <si>
    <t>Emma Johnson</t>
  </si>
  <si>
    <t>Emma Jones</t>
  </si>
  <si>
    <t>Emma Kelly</t>
  </si>
  <si>
    <t>Emma Lee</t>
  </si>
  <si>
    <t>Emma Lewis</t>
  </si>
  <si>
    <t>Emma Long</t>
  </si>
  <si>
    <t>Emma Martinez</t>
  </si>
  <si>
    <t>Emma Miller</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</si>
  <si>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</si>
  <si>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</si>
  <si>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</si>
  <si>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</si>
  <si>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</si>
  <si>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</si>
  <si>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</si>
  <si>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</si>
  <si>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</si>
  <si>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</si>
  <si>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</si>
  <si>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</si>
  <si>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</si>
  <si>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</si>
  <si>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</si>
  <si>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</si>
  <si>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</si>
  <si>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</si>
  <si>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</si>
  <si>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</si>
  <si>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</si>
  <si>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</si>
  <si>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</si>
  <si>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</si>
  <si>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</si>
  <si>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</si>
  <si>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</si>
  <si>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</si>
  <si>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</si>
  <si>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</si>
  <si>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</si>
  <si>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</si>
  <si>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</si>
  <si>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</si>
  <si>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</si>
  <si>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</si>
  <si>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</si>
  <si>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</si>
  <si>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</si>
  <si>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</si>
  <si>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</si>
  <si>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</si>
  <si>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</si>
  <si>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</si>
  <si>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</si>
  <si>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</si>
  <si>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</si>
  <si>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</si>
  <si>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</si>
  <si>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</si>
  <si>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</si>
  <si>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</si>
  <si>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</si>
  <si>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Alexander</t>
  </si>
  <si>
    <t>Eric Allen</t>
  </si>
  <si>
    <t>Eric Baker</t>
  </si>
  <si>
    <t>Eric Bryant</t>
  </si>
  <si>
    <t>Eric Campbell</t>
  </si>
  <si>
    <t>Eric Carter</t>
  </si>
  <si>
    <t>Eric Chen</t>
  </si>
  <si>
    <t>Eric Coleman</t>
  </si>
  <si>
    <t>Eric Collins</t>
  </si>
  <si>
    <t>Eric Diaz</t>
  </si>
  <si>
    <t>Eric Edwards</t>
  </si>
  <si>
    <t>Eric Evans</t>
  </si>
  <si>
    <t>Eric Foster</t>
  </si>
  <si>
    <t>Eric Gonzales</t>
  </si>
  <si>
    <t>Eric Gonzalez</t>
  </si>
  <si>
    <t>Eric Green</t>
  </si>
  <si>
    <t>Eric Griffin</t>
  </si>
  <si>
    <t>Eric Hall</t>
  </si>
  <si>
    <t>Eric Hayes</t>
  </si>
  <si>
    <t>Eric Henderson</t>
  </si>
  <si>
    <t>Eric Hill</t>
  </si>
  <si>
    <t>Eric Hughes</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</si>
  <si>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</si>
  <si>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</si>
  <si>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</si>
  <si>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</si>
  <si>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</si>
  <si>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</si>
  <si>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</si>
  <si>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</si>
  <si>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</si>
  <si>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</si>
  <si>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</si>
  <si>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</si>
  <si>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</si>
  <si>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</si>
  <si>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</si>
  <si>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Ross</t>
  </si>
  <si>
    <t>Eric Rothenberg</t>
  </si>
  <si>
    <t>Eric Russell</t>
  </si>
  <si>
    <t>Eric Scott</t>
  </si>
  <si>
    <t>Eric Shan</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</si>
  <si>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</si>
  <si>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</si>
  <si>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</si>
  <si>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</si>
  <si>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</si>
  <si>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</si>
  <si>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</si>
  <si>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</si>
  <si>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</si>
  <si>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</si>
  <si>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</si>
  <si>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</si>
  <si>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</si>
  <si>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</si>
  <si>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</si>
  <si>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</si>
  <si>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</si>
  <si>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</si>
  <si>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</si>
  <si>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</si>
  <si>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</si>
  <si>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</si>
  <si>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</si>
  <si>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Yang</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</si>
  <si>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</si>
  <si>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</si>
  <si>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</si>
  <si>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</si>
  <si>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</si>
  <si>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</si>
  <si>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</si>
  <si>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</si>
  <si>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</si>
  <si>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</si>
  <si>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</si>
  <si>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</si>
  <si>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</si>
  <si>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</si>
  <si>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</si>
  <si>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</si>
  <si>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</si>
  <si>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</si>
  <si>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</si>
  <si>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</si>
  <si>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</si>
  <si>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</si>
  <si>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</si>
  <si>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</si>
  <si>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</si>
  <si>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</si>
  <si>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</si>
  <si>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</si>
  <si>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</si>
  <si>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</si>
  <si>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</si>
  <si>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</si>
  <si>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</si>
  <si>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</si>
  <si>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</si>
  <si>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</si>
  <si>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</si>
  <si>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</si>
  <si>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</si>
  <si>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</si>
  <si>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</si>
  <si>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</si>
  <si>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</si>
  <si>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</si>
  <si>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</si>
  <si>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</si>
  <si>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</si>
  <si>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</si>
  <si>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</si>
  <si>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</si>
  <si>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 Vazquez</t>
  </si>
  <si>
    <t>Erika Alvarez</t>
  </si>
  <si>
    <t>Erika Blanco</t>
  </si>
  <si>
    <t>Erika Carlson</t>
  </si>
  <si>
    <t>Erika Diaz</t>
  </si>
  <si>
    <t>Erika Dominguez</t>
  </si>
  <si>
    <t>Erika Gill</t>
  </si>
  <si>
    <t>Erika Gomez</t>
  </si>
  <si>
    <t>Erika Gutierrez</t>
  </si>
  <si>
    <t>Erika Hernandez</t>
  </si>
  <si>
    <t>Erika Munoz</t>
  </si>
  <si>
    <t>Erika Navarro</t>
  </si>
  <si>
    <t>Erika Ortega</t>
  </si>
  <si>
    <t>Erika Romero</t>
  </si>
  <si>
    <t>Erika Rubio</t>
  </si>
  <si>
    <t>Erika Ruiz</t>
  </si>
  <si>
    <t>Erika Sanz</t>
  </si>
  <si>
    <t>Erika Serrano</t>
  </si>
  <si>
    <t>Erika Suarez</t>
  </si>
  <si>
    <t>Erika Torres</t>
  </si>
  <si>
    <t>Erika Vazquez</t>
  </si>
  <si>
    <t>Erin Bailey</t>
  </si>
  <si>
    <t>Erin Bradley</t>
  </si>
  <si>
    <t>Erin Brooks</t>
  </si>
  <si>
    <t>Erin Cook</t>
  </si>
  <si>
    <t>Erin Cooper</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</si>
  <si>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</si>
  <si>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</si>
  <si>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</si>
  <si>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</si>
  <si>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</si>
  <si>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</si>
  <si>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</si>
  <si>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</si>
  <si>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</si>
  <si>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</si>
  <si>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</si>
  <si>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</si>
  <si>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</si>
  <si>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</si>
  <si>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</si>
  <si>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</si>
  <si>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</si>
  <si>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</si>
  <si>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</si>
  <si>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</si>
  <si>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</si>
  <si>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</si>
  <si>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</si>
  <si>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</si>
  <si>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</si>
  <si>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</si>
  <si>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</si>
  <si>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</si>
  <si>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</si>
  <si>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</si>
  <si>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</si>
  <si>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</si>
  <si>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</si>
  <si>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</si>
  <si>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</si>
  <si>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</si>
  <si>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</si>
  <si>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</si>
  <si>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</si>
  <si>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</si>
  <si>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</si>
  <si>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</si>
  <si>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</si>
  <si>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</si>
  <si>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</si>
  <si>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</si>
  <si>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</si>
  <si>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</si>
  <si>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</si>
  <si>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</si>
  <si>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</si>
  <si>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</si>
  <si>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</si>
  <si>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</si>
  <si>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</si>
  <si>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</si>
  <si>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</si>
  <si>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</si>
  <si>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</si>
  <si>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</si>
  <si>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</si>
  <si>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</si>
  <si>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</si>
  <si>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</si>
  <si>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</si>
  <si>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</si>
  <si>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</si>
  <si>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</si>
  <si>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</si>
  <si>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</si>
  <si>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</si>
  <si>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</si>
  <si>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</si>
  <si>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</si>
  <si>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</si>
  <si>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</si>
  <si>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</si>
  <si>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</si>
  <si>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</si>
  <si>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</si>
  <si>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</si>
  <si>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</si>
  <si>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</si>
  <si>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</si>
  <si>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</si>
  <si>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</si>
  <si>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</si>
  <si>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</si>
  <si>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</si>
  <si>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</si>
  <si>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</si>
  <si>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</si>
  <si>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</si>
  <si>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</si>
  <si>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</si>
  <si>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</si>
  <si>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</si>
  <si>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</si>
  <si>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</si>
  <si>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</si>
  <si>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</si>
  <si>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</si>
  <si>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</si>
  <si>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</si>
  <si>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Ma</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</si>
  <si>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</si>
  <si>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</si>
  <si>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</si>
  <si>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</si>
  <si>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</si>
  <si>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</si>
  <si>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</si>
  <si>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</si>
  <si>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</si>
  <si>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</si>
  <si>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</si>
  <si>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</si>
  <si>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</si>
  <si>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</si>
  <si>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Bailey</t>
  </si>
  <si>
    <t>Evan Baker</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</si>
  <si>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</si>
  <si>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</si>
  <si>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</si>
  <si>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</si>
  <si>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</si>
  <si>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</si>
  <si>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</si>
  <si>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</si>
  <si>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</si>
  <si>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</si>
  <si>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</si>
  <si>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</si>
  <si>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</si>
  <si>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</si>
  <si>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Hernandez</t>
  </si>
  <si>
    <t>Evan Hill</t>
  </si>
  <si>
    <t>Evan Howard</t>
  </si>
  <si>
    <t>Evan James</t>
  </si>
  <si>
    <t>Evan Kelly</t>
  </si>
  <si>
    <t>Evan King</t>
  </si>
  <si>
    <t>Evan Lopez</t>
  </si>
  <si>
    <t>Evan Mitchell</t>
  </si>
  <si>
    <t>Evan Morgan</t>
  </si>
  <si>
    <t>Evan Murphy</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</si>
  <si>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</si>
  <si>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</si>
  <si>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</si>
  <si>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</si>
  <si>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</si>
  <si>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</si>
  <si>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</si>
  <si>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</si>
  <si>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</si>
  <si>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</si>
  <si>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</si>
  <si>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</si>
  <si>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</si>
  <si>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</si>
  <si>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</si>
  <si>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</si>
  <si>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</si>
  <si>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</si>
  <si>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</si>
  <si>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</si>
  <si>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</si>
  <si>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</si>
  <si>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</si>
  <si>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</si>
  <si>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</si>
  <si>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</si>
  <si>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</si>
  <si>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</si>
  <si>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</si>
  <si>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</si>
  <si>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</si>
  <si>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</si>
  <si>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</si>
  <si>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</si>
  <si>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</si>
  <si>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</si>
  <si>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</si>
  <si>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</si>
  <si>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</si>
  <si>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</si>
  <si>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</si>
  <si>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</si>
  <si>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</si>
  <si>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</si>
  <si>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</si>
  <si>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</si>
  <si>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</si>
  <si>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</si>
  <si>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</si>
  <si>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</si>
  <si>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</si>
  <si>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</si>
  <si>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Foster</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</si>
  <si>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</si>
  <si>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</si>
  <si>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</si>
  <si>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</si>
  <si>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</si>
  <si>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</si>
  <si>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</si>
  <si>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</si>
  <si>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</si>
  <si>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</si>
  <si>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</si>
  <si>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</si>
  <si>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</si>
  <si>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</si>
  <si>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</si>
  <si>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</si>
  <si>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</si>
  <si>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</si>
  <si>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</si>
  <si>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</si>
  <si>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Sanchez</t>
  </si>
  <si>
    <t>Faith Simmons</t>
  </si>
  <si>
    <t>Faith Stewart</t>
  </si>
  <si>
    <t>Faith Torres</t>
  </si>
  <si>
    <t>Faith Ward</t>
  </si>
  <si>
    <t>Faith Washington</t>
  </si>
  <si>
    <t>Faith Wood</t>
  </si>
  <si>
    <t>Felicia Alonso</t>
  </si>
  <si>
    <t>Felicia Blanco</t>
  </si>
  <si>
    <t>Felicia Carlson</t>
  </si>
  <si>
    <t>Felicia Diaz</t>
  </si>
  <si>
    <t>Felicia Dominguez</t>
  </si>
  <si>
    <t>Felicia Gill</t>
  </si>
  <si>
    <t>Felicia Gomez</t>
  </si>
  <si>
    <t>Felicia Gutierrez</t>
  </si>
  <si>
    <t>Felicia Jimenez</t>
  </si>
  <si>
    <t>Felicia Martin</t>
  </si>
  <si>
    <t>Felicia Moreno</t>
  </si>
  <si>
    <t>Felicia Moyer</t>
  </si>
  <si>
    <t>Felicia Munoz</t>
  </si>
  <si>
    <t>Felicia Ortega</t>
  </si>
  <si>
    <t>Felicia Ramos</t>
  </si>
  <si>
    <t>Felicia Romero</t>
  </si>
  <si>
    <t>Felicia Rubio</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</si>
  <si>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</si>
  <si>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</si>
  <si>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</si>
  <si>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</si>
  <si>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</si>
  <si>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</si>
  <si>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</si>
  <si>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</si>
  <si>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</si>
  <si>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</si>
  <si>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</si>
  <si>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</si>
  <si>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</si>
  <si>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</si>
  <si>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</si>
  <si>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</si>
  <si>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</si>
  <si>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</si>
  <si>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Davis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</si>
  <si>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</si>
  <si>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</si>
  <si>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</si>
  <si>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</si>
  <si>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</si>
  <si>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</si>
  <si>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</si>
  <si>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</si>
  <si>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</si>
  <si>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</si>
  <si>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</si>
  <si>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</si>
  <si>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</si>
  <si>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</si>
  <si>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</si>
  <si>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</si>
  <si>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</si>
  <si>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</si>
  <si>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</si>
  <si>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</si>
  <si>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</si>
  <si>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</si>
  <si>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</si>
  <si>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</si>
  <si>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</si>
  <si>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</si>
  <si>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</si>
  <si>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</si>
  <si>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</si>
  <si>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</si>
  <si>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</si>
  <si>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</si>
  <si>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</si>
  <si>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</si>
  <si>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</si>
  <si>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</si>
  <si>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</si>
  <si>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</si>
  <si>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</si>
  <si>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</si>
  <si>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</si>
  <si>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</si>
  <si>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Turner</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</si>
  <si>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</si>
  <si>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</si>
  <si>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</si>
  <si>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</si>
  <si>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</si>
  <si>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</si>
  <si>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</si>
  <si>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</si>
  <si>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</si>
  <si>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</si>
  <si>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</si>
  <si>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</si>
  <si>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</si>
  <si>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</si>
  <si>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</si>
  <si>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</si>
  <si>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</si>
  <si>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</si>
  <si>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</si>
  <si>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</si>
  <si>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</si>
  <si>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</si>
  <si>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</si>
  <si>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</si>
  <si>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</si>
  <si>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</si>
  <si>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</si>
  <si>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</si>
  <si>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</si>
  <si>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</si>
  <si>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Fernandez</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</si>
  <si>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</si>
  <si>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</si>
  <si>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</si>
  <si>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</si>
  <si>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</si>
  <si>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</si>
  <si>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</si>
  <si>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</si>
  <si>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</si>
  <si>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</si>
  <si>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</si>
  <si>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</si>
  <si>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</si>
  <si>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</si>
  <si>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</si>
  <si>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</si>
  <si>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</si>
  <si>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</si>
  <si>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</si>
  <si>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</si>
  <si>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</si>
  <si>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</si>
  <si>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</si>
  <si>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</si>
  <si>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</si>
  <si>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</si>
  <si>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Gill</t>
  </si>
  <si>
    <t>Frank Gomez</t>
  </si>
  <si>
    <t>Frank Gutierrez</t>
  </si>
  <si>
    <t>Frank Hernandez</t>
  </si>
  <si>
    <t>Frank Jimenez</t>
  </si>
  <si>
    <t>Frank Martin</t>
  </si>
  <si>
    <t>Frank Moreno</t>
  </si>
  <si>
    <t>Frank Munoz</t>
  </si>
  <si>
    <t>Frank Navarro</t>
  </si>
  <si>
    <t>Frank Ramos</t>
  </si>
  <si>
    <t>Frank Romero</t>
  </si>
  <si>
    <t>Frank Rubio</t>
  </si>
  <si>
    <t>Frank Ruiz</t>
  </si>
  <si>
    <t>Frank Sanz</t>
  </si>
  <si>
    <t>Frank Serrano</t>
  </si>
  <si>
    <t>Frank Suarez</t>
  </si>
  <si>
    <t>Frank Torres</t>
  </si>
  <si>
    <t>Frank Vazquez</t>
  </si>
  <si>
    <t>Franklin Becker</t>
  </si>
  <si>
    <t>Franklin Chande</t>
  </si>
  <si>
    <t>Franklin Chander</t>
  </si>
  <si>
    <t>Franklin Chen</t>
  </si>
  <si>
    <t>Franklin Ferrier</t>
  </si>
  <si>
    <t>Franklin Gao</t>
  </si>
  <si>
    <t>Franklin Goel</t>
  </si>
  <si>
    <t>Franklin He</t>
  </si>
  <si>
    <t>Franklin Hu</t>
  </si>
  <si>
    <t>Franklin Huang</t>
  </si>
  <si>
    <t>Franklin Jai</t>
  </si>
  <si>
    <t>Franklin Lal</t>
  </si>
  <si>
    <t>Franklin Li</t>
  </si>
  <si>
    <t>Franklin Lin</t>
  </si>
  <si>
    <t>Franklin Liu</t>
  </si>
  <si>
    <t>Franklin Luo</t>
  </si>
  <si>
    <t>Franklin Ma</t>
  </si>
  <si>
    <t>Franklin Nath</t>
  </si>
  <si>
    <t>Franklin Pal</t>
  </si>
  <si>
    <t>Franklin Rai</t>
  </si>
  <si>
    <t>Franklin Raje</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</si>
  <si>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</si>
  <si>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</si>
  <si>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</si>
  <si>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</si>
  <si>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</si>
  <si>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</si>
  <si>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</si>
  <si>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</si>
  <si>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</si>
  <si>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</si>
  <si>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</si>
  <si>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</si>
  <si>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</si>
  <si>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</si>
  <si>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Zhao</t>
  </si>
  <si>
    <t>Franklin Zheng</t>
  </si>
  <si>
    <t>Franklin Zhou</t>
  </si>
  <si>
    <t>Franklin Zhu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</si>
  <si>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</si>
  <si>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</si>
  <si>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</si>
  <si>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</si>
  <si>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</si>
  <si>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</si>
  <si>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</si>
  <si>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</si>
  <si>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</si>
  <si>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</si>
  <si>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</si>
  <si>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</si>
  <si>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</si>
  <si>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</si>
  <si>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</si>
  <si>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</si>
  <si>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</si>
  <si>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Suri</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</si>
  <si>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</si>
  <si>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</si>
  <si>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</si>
  <si>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</si>
  <si>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</si>
  <si>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</si>
  <si>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</si>
  <si>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</si>
  <si>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</si>
  <si>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</si>
  <si>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</si>
  <si>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</si>
  <si>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Diaz</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</si>
  <si>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</si>
  <si>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</si>
  <si>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</si>
  <si>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</si>
  <si>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</si>
  <si>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</si>
  <si>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</si>
  <si>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</si>
  <si>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</si>
  <si>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</si>
  <si>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</si>
  <si>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</si>
  <si>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</si>
  <si>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</si>
  <si>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</si>
  <si>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</si>
  <si>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</si>
  <si>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Long</t>
  </si>
  <si>
    <t>Gabriel Lopez</t>
  </si>
  <si>
    <t>Gabriel Mitchell</t>
  </si>
  <si>
    <t>Gabriel Nelson</t>
  </si>
  <si>
    <t>Gabriel Parker</t>
  </si>
  <si>
    <t>Gabriel Patterson</t>
  </si>
  <si>
    <t>Gabriel Perez</t>
  </si>
  <si>
    <t>Gabriel Perry</t>
  </si>
  <si>
    <t>Gabriel Phillips</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</si>
  <si>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</si>
  <si>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</si>
  <si>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</si>
  <si>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</si>
  <si>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</si>
  <si>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</si>
  <si>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</si>
  <si>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</si>
  <si>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</si>
  <si>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</si>
  <si>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</si>
  <si>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</si>
  <si>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</si>
  <si>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</si>
  <si>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</si>
  <si>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</si>
  <si>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</si>
  <si>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</si>
  <si>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</si>
  <si>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</si>
  <si>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</si>
  <si>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</si>
  <si>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</si>
  <si>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Cook</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</si>
  <si>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</si>
  <si>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</si>
  <si>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</si>
  <si>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</si>
  <si>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</si>
  <si>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</si>
  <si>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</si>
  <si>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</si>
  <si>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</si>
  <si>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</si>
  <si>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</si>
  <si>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</si>
  <si>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</si>
  <si>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</si>
  <si>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</si>
  <si>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</si>
  <si>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</si>
  <si>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</si>
  <si>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</si>
  <si>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</si>
  <si>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</si>
  <si>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</si>
  <si>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</si>
  <si>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</si>
  <si>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</si>
  <si>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</si>
  <si>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</si>
  <si>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</si>
  <si>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</si>
  <si>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</si>
  <si>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</si>
  <si>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</si>
  <si>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</si>
  <si>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</si>
  <si>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</si>
  <si>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</si>
  <si>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</si>
  <si>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</si>
  <si>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</si>
  <si>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</si>
  <si>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</si>
  <si>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Barnes</t>
  </si>
  <si>
    <t>Gabrielle Bell</t>
  </si>
  <si>
    <t>Gabrielle Bennett</t>
  </si>
  <si>
    <t>Gabrielle Brooks</t>
  </si>
  <si>
    <t>Gabrielle Bryant</t>
  </si>
  <si>
    <t>Gabrielle Butler</t>
  </si>
  <si>
    <t>Gabrielle Cannata</t>
  </si>
  <si>
    <t>Gabrielle Carter</t>
  </si>
  <si>
    <t>Gabrielle Coleman</t>
  </si>
  <si>
    <t>Gabrielle Collins</t>
  </si>
  <si>
    <t>Gabrielle Cook</t>
  </si>
  <si>
    <t>Gabrielle Cooper</t>
  </si>
  <si>
    <t>Gabrielle Cox</t>
  </si>
  <si>
    <t>Gabrielle Diaz</t>
  </si>
  <si>
    <t>Gabrielle Edwards</t>
  </si>
  <si>
    <t>Gabrielle Evans</t>
  </si>
  <si>
    <t>Gabrielle Foster</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</si>
  <si>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</si>
  <si>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</si>
  <si>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</si>
  <si>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</si>
  <si>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</si>
  <si>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</si>
  <si>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</si>
  <si>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</si>
  <si>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</si>
  <si>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</si>
  <si>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</si>
  <si>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</si>
  <si>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Kelly</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</si>
  <si>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</si>
  <si>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</si>
  <si>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</si>
  <si>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</si>
  <si>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</si>
  <si>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</si>
  <si>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</si>
  <si>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</si>
  <si>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</si>
  <si>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</si>
  <si>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</si>
  <si>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</si>
  <si>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</si>
  <si>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</si>
  <si>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</si>
  <si>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</si>
  <si>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</si>
  <si>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</si>
  <si>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Rogers</t>
  </si>
  <si>
    <t>Gabrielle Ross</t>
  </si>
  <si>
    <t>Gabrielle Russell</t>
  </si>
  <si>
    <t>Gabrielle Sanders</t>
  </si>
  <si>
    <t>Gabrielle Scott</t>
  </si>
  <si>
    <t>Gabrielle Simmons</t>
  </si>
  <si>
    <t>Gabrielle Stewart</t>
  </si>
  <si>
    <t>Gabrielle Torres</t>
  </si>
  <si>
    <t>Gabrielle Turner</t>
  </si>
  <si>
    <t>Gabrielle Ward</t>
  </si>
  <si>
    <t>Gabrielle Washington</t>
  </si>
  <si>
    <t>Gabrielle Watson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</si>
  <si>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</si>
  <si>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</si>
  <si>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</si>
  <si>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</si>
  <si>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</si>
  <si>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</si>
  <si>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</si>
  <si>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</si>
  <si>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</si>
  <si>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</si>
  <si>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</si>
  <si>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</si>
  <si>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Cooper</t>
  </si>
  <si>
    <t>Garrett Cox</t>
  </si>
  <si>
    <t>Garrett Gray</t>
  </si>
  <si>
    <t>Garrett Howard</t>
  </si>
  <si>
    <t>Garrett James</t>
  </si>
  <si>
    <t>Garrett Kelly</t>
  </si>
  <si>
    <t>Garrett Morgan</t>
  </si>
  <si>
    <t>Garrett Morris</t>
  </si>
  <si>
    <t>Garrett Murphy</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</si>
  <si>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</si>
  <si>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</si>
  <si>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</si>
  <si>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</si>
  <si>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</si>
  <si>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</si>
  <si>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</si>
  <si>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</si>
  <si>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</si>
  <si>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</si>
  <si>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</si>
  <si>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</si>
  <si>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</si>
  <si>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</si>
  <si>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</si>
  <si>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</si>
  <si>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</si>
  <si>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</si>
  <si>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</si>
  <si>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</si>
  <si>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</si>
  <si>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</si>
  <si>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</si>
  <si>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</si>
  <si>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</si>
  <si>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</si>
  <si>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</si>
  <si>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</si>
  <si>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</si>
  <si>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</si>
  <si>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</si>
  <si>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</si>
  <si>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</si>
  <si>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</si>
  <si>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</si>
  <si>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</si>
  <si>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</si>
  <si>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</si>
  <si>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</si>
  <si>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</si>
  <si>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</si>
  <si>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</si>
  <si>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</si>
  <si>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</si>
  <si>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Henderson</t>
  </si>
  <si>
    <t>Gavin Hughes</t>
  </si>
  <si>
    <t>Gavin Jenkins</t>
  </si>
  <si>
    <t>Gavin Long</t>
  </si>
  <si>
    <t>Gavin Patterson</t>
  </si>
  <si>
    <t>Gavin Perry</t>
  </si>
  <si>
    <t>Gavin Powell</t>
  </si>
  <si>
    <t>Gavin Price</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</si>
  <si>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</si>
  <si>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</si>
  <si>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</si>
  <si>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</si>
  <si>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</si>
  <si>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</si>
  <si>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</si>
  <si>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</si>
  <si>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</si>
  <si>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</si>
  <si>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</si>
  <si>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</si>
  <si>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</si>
  <si>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</si>
  <si>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</si>
  <si>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</si>
  <si>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</si>
  <si>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</si>
  <si>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</si>
  <si>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</si>
  <si>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</si>
  <si>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Sanchez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</si>
  <si>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</si>
  <si>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</si>
  <si>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</si>
  <si>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</si>
  <si>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</si>
  <si>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</si>
  <si>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</si>
  <si>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</si>
  <si>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</si>
  <si>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</si>
  <si>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</si>
  <si>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</si>
  <si>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</si>
  <si>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</si>
  <si>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</si>
  <si>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</si>
  <si>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Prasad</t>
  </si>
  <si>
    <t>George Raman</t>
  </si>
  <si>
    <t>George Rana</t>
  </si>
  <si>
    <t>George Rodriguez</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</si>
  <si>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</si>
  <si>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</si>
  <si>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</si>
  <si>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</si>
  <si>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</si>
  <si>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</si>
  <si>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</si>
  <si>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</si>
  <si>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</si>
  <si>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</si>
  <si>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</si>
  <si>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</si>
  <si>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</si>
  <si>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</si>
  <si>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</si>
  <si>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</si>
  <si>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</si>
  <si>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</si>
  <si>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</si>
  <si>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</si>
  <si>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</si>
  <si>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</si>
  <si>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</si>
  <si>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</si>
  <si>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</si>
  <si>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</si>
  <si>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</si>
  <si>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Munoz</t>
  </si>
  <si>
    <t>Gerald Navarro</t>
  </si>
  <si>
    <t>Gerald Patel</t>
  </si>
  <si>
    <t>Gerald Perez</t>
  </si>
  <si>
    <t>Gerald Prasad</t>
  </si>
  <si>
    <t>Gerald Raman</t>
  </si>
  <si>
    <t>Gerald Ramos</t>
  </si>
  <si>
    <t>Gerald Rana</t>
  </si>
  <si>
    <t>Gerald Rodriguez</t>
  </si>
  <si>
    <t>Gerald Romero</t>
  </si>
  <si>
    <t>Gerald Rubio</t>
  </si>
  <si>
    <t>Gerald Ruiz</t>
  </si>
  <si>
    <t>Gerald Sai</t>
  </si>
  <si>
    <t>Gerald Sanchez</t>
  </si>
  <si>
    <t>Gerald Sanz</t>
  </si>
  <si>
    <t>Gerald Sara</t>
  </si>
  <si>
    <t>Gerald Serrano</t>
  </si>
  <si>
    <t>Gerald Srini</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</si>
  <si>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</si>
  <si>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</si>
  <si>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</si>
  <si>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</si>
  <si>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</si>
  <si>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</si>
  <si>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</si>
  <si>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</si>
  <si>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</si>
  <si>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</si>
  <si>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</si>
  <si>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</si>
  <si>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Gao</t>
  </si>
  <si>
    <t>Gilbert Goel</t>
  </si>
  <si>
    <t>Gilbert Guo</t>
  </si>
  <si>
    <t>Gilbert He</t>
  </si>
  <si>
    <t>Gilbert Hu</t>
  </si>
  <si>
    <t>Gilbert Huang</t>
  </si>
  <si>
    <t>Gilbert Jai</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</si>
  <si>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</si>
  <si>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</si>
  <si>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</si>
  <si>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</si>
  <si>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</si>
  <si>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</si>
  <si>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</si>
  <si>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</si>
  <si>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</si>
  <si>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</si>
  <si>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</si>
  <si>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</si>
  <si>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</si>
  <si>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</si>
  <si>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</si>
  <si>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</si>
  <si>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</si>
  <si>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</si>
  <si>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</si>
  <si>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</si>
  <si>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</si>
  <si>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</si>
  <si>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</si>
  <si>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</si>
  <si>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</si>
  <si>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</si>
  <si>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</si>
  <si>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</si>
  <si>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</si>
  <si>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</si>
  <si>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</si>
  <si>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</si>
  <si>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</si>
  <si>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</si>
  <si>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</si>
  <si>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</si>
  <si>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</si>
  <si>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</si>
  <si>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</si>
  <si>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</si>
  <si>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</si>
  <si>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</si>
  <si>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</si>
  <si>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</si>
  <si>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</si>
  <si>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</si>
  <si>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</si>
  <si>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</si>
  <si>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</si>
  <si>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</si>
  <si>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</si>
  <si>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</si>
  <si>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</si>
  <si>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</si>
  <si>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</si>
  <si>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</si>
  <si>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</si>
  <si>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</si>
  <si>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</si>
  <si>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Lin</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</si>
  <si>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</si>
  <si>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</si>
  <si>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</si>
  <si>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</si>
  <si>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</si>
  <si>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</si>
  <si>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</si>
  <si>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</si>
  <si>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</si>
  <si>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</si>
  <si>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</si>
  <si>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</si>
  <si>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</si>
  <si>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</si>
  <si>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</si>
  <si>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</si>
  <si>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</si>
  <si>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</si>
  <si>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</si>
  <si>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</si>
  <si>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</si>
  <si>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</si>
  <si>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</si>
  <si>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</si>
  <si>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</si>
  <si>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</si>
  <si>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</si>
  <si>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</si>
  <si>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</si>
  <si>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</si>
  <si>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</si>
  <si>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</si>
  <si>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</si>
  <si>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</si>
  <si>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</si>
  <si>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</si>
  <si>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</si>
  <si>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</si>
  <si>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</si>
  <si>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</si>
  <si>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</si>
  <si>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</si>
  <si>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</si>
  <si>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</si>
  <si>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Brown</t>
  </si>
  <si>
    <t>Grace Bryant</t>
  </si>
  <si>
    <t>Grace Butler</t>
  </si>
  <si>
    <t>Grace Clark</t>
  </si>
  <si>
    <t>Grace Coleman</t>
  </si>
  <si>
    <t>Grace Cook</t>
  </si>
  <si>
    <t>Grace Cooper</t>
  </si>
  <si>
    <t>Grace Cox</t>
  </si>
  <si>
    <t>Grace Davis</t>
  </si>
  <si>
    <t>Grace Diaz</t>
  </si>
  <si>
    <t>Grace Flores</t>
  </si>
  <si>
    <t>Grace Garcia</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</si>
  <si>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</si>
  <si>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</si>
  <si>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</si>
  <si>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</si>
  <si>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</si>
  <si>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</si>
  <si>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</si>
  <si>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</si>
  <si>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</si>
  <si>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</si>
  <si>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</si>
  <si>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</si>
  <si>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</si>
  <si>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</si>
  <si>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</si>
  <si>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</si>
  <si>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</si>
  <si>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</si>
  <si>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</si>
  <si>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</si>
  <si>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</si>
  <si>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</si>
  <si>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</si>
  <si>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</si>
  <si>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</si>
  <si>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</si>
  <si>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</si>
  <si>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</si>
  <si>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Ramirez</t>
  </si>
  <si>
    <t>Grace Richardson</t>
  </si>
  <si>
    <t>Grace Rivera</t>
  </si>
  <si>
    <t>Grace Rodriguez</t>
  </si>
  <si>
    <t>Grace Ross</t>
  </si>
  <si>
    <t>Grace Russell</t>
  </si>
  <si>
    <t>Grace Sanchez</t>
  </si>
  <si>
    <t>Grace Simmons</t>
  </si>
  <si>
    <t>Grace Smith</t>
  </si>
  <si>
    <t>Grace Stewart</t>
  </si>
  <si>
    <t>Grace Taylor</t>
  </si>
  <si>
    <t>Grace Thomas</t>
  </si>
  <si>
    <t>Grace Thompson</t>
  </si>
  <si>
    <t>Grace Torres</t>
  </si>
  <si>
    <t>Grace Walker</t>
  </si>
  <si>
    <t>Grace Ward</t>
  </si>
  <si>
    <t>Grace Washington</t>
  </si>
  <si>
    <t>Grace Watson</t>
  </si>
  <si>
    <t>Grace White</t>
  </si>
  <si>
    <t>Grace Williams</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</si>
  <si>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</si>
  <si>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</si>
  <si>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</si>
  <si>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</si>
  <si>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</si>
  <si>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</si>
  <si>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</si>
  <si>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</si>
  <si>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</si>
  <si>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</si>
  <si>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</si>
  <si>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</si>
  <si>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</si>
  <si>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</si>
  <si>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</si>
  <si>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</si>
  <si>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</si>
  <si>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</si>
  <si>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</si>
  <si>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</si>
  <si>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</si>
  <si>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</si>
  <si>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</si>
  <si>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</si>
  <si>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</si>
  <si>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</si>
  <si>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</si>
  <si>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</si>
  <si>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</si>
  <si>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</si>
  <si>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</si>
  <si>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</si>
  <si>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</si>
  <si>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</si>
  <si>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</si>
  <si>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</si>
  <si>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</si>
  <si>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</si>
  <si>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</si>
  <si>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</si>
  <si>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</si>
  <si>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</si>
  <si>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</si>
  <si>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</si>
  <si>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</si>
  <si>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</si>
  <si>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Shen</t>
  </si>
  <si>
    <t>Gregory Tang</t>
  </si>
  <si>
    <t>Gregory Winston</t>
  </si>
  <si>
    <t>Gregory Xie</t>
  </si>
  <si>
    <t>Gregory Xu</t>
  </si>
  <si>
    <t>Gregory Yuan</t>
  </si>
  <si>
    <t>Gretchen Rivas</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</si>
  <si>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</si>
  <si>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</si>
  <si>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</si>
  <si>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</si>
  <si>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</si>
  <si>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</si>
  <si>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</si>
  <si>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</si>
  <si>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</si>
  <si>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</si>
  <si>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</si>
  <si>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</si>
  <si>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</si>
  <si>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</si>
  <si>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</si>
  <si>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</si>
  <si>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</si>
  <si>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</si>
  <si>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</si>
  <si>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</si>
  <si>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</si>
  <si>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</si>
  <si>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</si>
  <si>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</si>
  <si>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</si>
  <si>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</si>
  <si>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</si>
  <si>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</si>
  <si>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</si>
  <si>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</si>
  <si>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</si>
  <si>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</si>
  <si>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</si>
  <si>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</si>
  <si>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</si>
  <si>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</si>
  <si>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</si>
  <si>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</si>
  <si>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</si>
  <si>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Parker</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</si>
  <si>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</si>
  <si>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</si>
  <si>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</si>
  <si>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</si>
  <si>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</si>
  <si>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</si>
  <si>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</si>
  <si>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</si>
  <si>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</si>
  <si>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</si>
  <si>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</si>
  <si>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</si>
  <si>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</si>
  <si>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</si>
  <si>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</si>
  <si>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</si>
  <si>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</si>
  <si>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</si>
  <si>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</si>
  <si>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</si>
  <si>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</si>
  <si>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</si>
  <si>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</si>
  <si>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</si>
  <si>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</si>
  <si>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</si>
  <si>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</si>
  <si>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Bailey</t>
  </si>
  <si>
    <t>Haley Barnes</t>
  </si>
  <si>
    <t>Haley Bell</t>
  </si>
  <si>
    <t>Haley Brooks</t>
  </si>
  <si>
    <t>Haley Bryant</t>
  </si>
  <si>
    <t>Haley Butler</t>
  </si>
  <si>
    <t>Haley Campbell</t>
  </si>
  <si>
    <t>Haley Cooper</t>
  </si>
  <si>
    <t>Haley Cox</t>
  </si>
  <si>
    <t>Haley Diaz</t>
  </si>
  <si>
    <t>Haley Edwards</t>
  </si>
  <si>
    <t>Haley Evans</t>
  </si>
  <si>
    <t>Haley Flores</t>
  </si>
  <si>
    <t>Haley Foster</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</si>
  <si>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</si>
  <si>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</si>
  <si>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</si>
  <si>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</si>
  <si>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</si>
  <si>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</si>
  <si>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</si>
  <si>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</si>
  <si>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</si>
  <si>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</si>
  <si>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</si>
  <si>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</si>
  <si>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</si>
  <si>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</si>
  <si>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</si>
  <si>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</si>
  <si>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</si>
  <si>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</si>
  <si>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</si>
  <si>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</si>
  <si>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</si>
  <si>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</si>
  <si>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</si>
  <si>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</si>
  <si>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</si>
  <si>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</si>
  <si>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</si>
  <si>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</si>
  <si>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</si>
  <si>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</si>
  <si>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</si>
  <si>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Sanchez</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</si>
  <si>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</si>
  <si>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</si>
  <si>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</si>
  <si>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</si>
  <si>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</si>
  <si>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</si>
  <si>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</si>
  <si>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</si>
  <si>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</si>
  <si>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</si>
  <si>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</si>
  <si>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</si>
  <si>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</si>
  <si>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</si>
  <si>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</si>
  <si>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</si>
  <si>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</si>
  <si>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</si>
  <si>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</si>
  <si>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</si>
  <si>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</si>
  <si>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</si>
  <si>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</si>
  <si>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</si>
  <si>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</si>
  <si>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</si>
  <si>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</si>
  <si>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</si>
  <si>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</si>
  <si>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</si>
  <si>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</si>
  <si>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</si>
  <si>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</si>
  <si>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Johnson</t>
  </si>
  <si>
    <t>Hannah Jones</t>
  </si>
  <si>
    <t>Hannah Lee</t>
  </si>
  <si>
    <t>Hannah Lewis</t>
  </si>
  <si>
    <t>Hannah Long</t>
  </si>
  <si>
    <t>Hannah Martinez</t>
  </si>
  <si>
    <t>Hannah Moore</t>
  </si>
  <si>
    <t>Hannah Patterson</t>
  </si>
  <si>
    <t>Hannah Powell</t>
  </si>
  <si>
    <t>Hannah Price</t>
  </si>
  <si>
    <t>Hannah Robinson</t>
  </si>
  <si>
    <t>Hannah Rodriguez</t>
  </si>
  <si>
    <t>Hannah Ross</t>
  </si>
  <si>
    <t>Hannah Russell</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</si>
  <si>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</si>
  <si>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</si>
  <si>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</si>
  <si>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</si>
  <si>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</si>
  <si>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</si>
  <si>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</si>
  <si>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</si>
  <si>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</si>
  <si>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</si>
  <si>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</si>
  <si>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</si>
  <si>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</si>
  <si>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</si>
  <si>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</si>
  <si>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</si>
  <si>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</si>
  <si>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</si>
  <si>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</si>
  <si>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</si>
  <si>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Perez</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</si>
  <si>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</si>
  <si>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</si>
  <si>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</si>
  <si>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</si>
  <si>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</si>
  <si>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</si>
  <si>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</si>
  <si>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</si>
  <si>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</si>
  <si>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</si>
  <si>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</si>
  <si>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</si>
  <si>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</si>
  <si>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</si>
  <si>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</si>
  <si>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</si>
  <si>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</si>
  <si>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</si>
  <si>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</si>
  <si>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</si>
  <si>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</si>
  <si>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</si>
  <si>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</si>
  <si>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</si>
  <si>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</si>
  <si>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</si>
  <si>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</si>
  <si>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</si>
  <si>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</si>
  <si>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</si>
  <si>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</si>
  <si>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</si>
  <si>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Carlson</t>
  </si>
  <si>
    <t>Hector Diaz</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</si>
  <si>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</si>
  <si>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</si>
  <si>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</si>
  <si>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</si>
  <si>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</si>
  <si>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</si>
  <si>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</si>
  <si>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</si>
  <si>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</si>
  <si>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</si>
  <si>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</si>
  <si>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</si>
  <si>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</si>
  <si>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</si>
  <si>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</si>
  <si>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</si>
  <si>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</si>
  <si>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</si>
  <si>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Arun</t>
  </si>
  <si>
    <t>Heidi Chandra</t>
  </si>
  <si>
    <t>Heidi Fernandez</t>
  </si>
  <si>
    <t>Heidi Garcia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</si>
  <si>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</si>
  <si>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</si>
  <si>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</si>
  <si>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</si>
  <si>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</si>
  <si>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</si>
  <si>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</si>
  <si>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</si>
  <si>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</si>
  <si>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</si>
  <si>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</si>
  <si>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</si>
  <si>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</si>
  <si>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</si>
  <si>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</si>
  <si>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</si>
  <si>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</si>
  <si>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</si>
  <si>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</si>
  <si>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</si>
  <si>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</si>
  <si>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</si>
  <si>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</si>
  <si>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</si>
  <si>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</si>
  <si>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</si>
  <si>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</si>
  <si>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</si>
  <si>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</si>
  <si>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</si>
  <si>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</si>
  <si>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</si>
  <si>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</si>
  <si>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Raman</t>
  </si>
  <si>
    <t>Henry Rana</t>
  </si>
  <si>
    <t>Henry Sanchez</t>
  </si>
  <si>
    <t>Henry Sara</t>
  </si>
  <si>
    <t>Henry Stone</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</si>
  <si>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</si>
  <si>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</si>
  <si>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</si>
  <si>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</si>
  <si>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</si>
  <si>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</si>
  <si>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</si>
  <si>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</si>
  <si>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</si>
  <si>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</si>
  <si>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</si>
  <si>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</si>
  <si>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</si>
  <si>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</si>
  <si>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</si>
  <si>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</si>
  <si>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</si>
  <si>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</si>
  <si>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</si>
  <si>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</si>
  <si>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</si>
  <si>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Holly Vance</t>
  </si>
  <si>
    <t>Hunter Adams</t>
  </si>
  <si>
    <t>Hunter Allen</t>
  </si>
  <si>
    <t>Hunter Anderson</t>
  </si>
  <si>
    <t>Hunter Baker</t>
  </si>
  <si>
    <t>Hunter Brown</t>
  </si>
  <si>
    <t>Hunter Bryant</t>
  </si>
  <si>
    <t>Hunter Butler</t>
  </si>
  <si>
    <t>Hunter Campbell</t>
  </si>
  <si>
    <t>Hunter Chen</t>
  </si>
  <si>
    <t>Hunter Clark</t>
  </si>
  <si>
    <t>Hunter Coleman</t>
  </si>
  <si>
    <t>Hunter Collins</t>
  </si>
  <si>
    <t>Hunter Davis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</si>
  <si>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</si>
  <si>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</si>
  <si>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</si>
  <si>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</si>
  <si>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</si>
  <si>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</si>
  <si>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</si>
  <si>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</si>
  <si>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</si>
  <si>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</si>
  <si>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</si>
  <si>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</si>
  <si>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Hernandez</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</si>
  <si>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</si>
  <si>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</si>
  <si>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</si>
  <si>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</si>
  <si>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</si>
  <si>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</si>
  <si>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</si>
  <si>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</si>
  <si>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</si>
  <si>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</si>
  <si>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</si>
  <si>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</si>
  <si>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</si>
  <si>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</si>
  <si>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Martinez</t>
  </si>
  <si>
    <t>Hunter McDonald</t>
  </si>
  <si>
    <t>Hunter Miller</t>
  </si>
  <si>
    <t>Hunter Mitchell</t>
  </si>
  <si>
    <t>Hunter Moore</t>
  </si>
  <si>
    <t>Hunter Parker</t>
  </si>
  <si>
    <t>Hunter Patterson</t>
  </si>
  <si>
    <t>Hunter Perez</t>
  </si>
  <si>
    <t>Hunter Perry</t>
  </si>
  <si>
    <t>Hunter Phillips</t>
  </si>
  <si>
    <t>Hunter Powell</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</si>
  <si>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</si>
  <si>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</si>
  <si>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</si>
  <si>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</si>
  <si>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</si>
  <si>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</si>
  <si>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</si>
  <si>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</si>
  <si>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</si>
  <si>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</si>
  <si>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</si>
  <si>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</si>
  <si>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</si>
  <si>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</si>
  <si>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</si>
  <si>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</si>
  <si>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</si>
  <si>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</si>
  <si>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</si>
  <si>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</si>
  <si>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</si>
  <si>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</si>
  <si>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</si>
  <si>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</si>
  <si>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</si>
  <si>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</si>
  <si>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</si>
  <si>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</si>
  <si>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</si>
  <si>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</si>
  <si>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</si>
  <si>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</si>
  <si>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</si>
  <si>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</si>
  <si>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</si>
  <si>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</si>
  <si>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</si>
  <si>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</si>
  <si>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</si>
  <si>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</si>
  <si>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</si>
  <si>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</si>
  <si>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</si>
  <si>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</si>
  <si>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Gonzalez</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</si>
  <si>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</si>
  <si>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</si>
  <si>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</si>
  <si>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</si>
  <si>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</si>
  <si>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</si>
  <si>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</si>
  <si>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</si>
  <si>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</si>
  <si>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</si>
  <si>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</si>
  <si>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</si>
  <si>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</si>
  <si>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</si>
  <si>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</si>
  <si>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</si>
  <si>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</si>
  <si>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</si>
  <si>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</si>
  <si>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</si>
  <si>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</si>
  <si>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</si>
  <si>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</si>
  <si>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</si>
  <si>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</si>
  <si>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</si>
  <si>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Murphy</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</si>
  <si>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</si>
  <si>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</si>
  <si>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</si>
  <si>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</si>
  <si>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</si>
  <si>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</si>
  <si>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</si>
  <si>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</si>
  <si>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</si>
  <si>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</si>
  <si>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</si>
  <si>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</si>
  <si>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</si>
  <si>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</si>
  <si>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</si>
  <si>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</si>
  <si>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</si>
  <si>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</si>
  <si>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</si>
  <si>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</si>
  <si>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</si>
  <si>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</si>
  <si>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</si>
  <si>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</si>
  <si>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</si>
  <si>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</si>
  <si>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</si>
  <si>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</si>
  <si>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</si>
  <si>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</si>
  <si>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</si>
  <si>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</si>
  <si>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</si>
  <si>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</si>
  <si>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</si>
  <si>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</si>
  <si>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</si>
  <si>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</si>
  <si>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</si>
  <si>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</si>
  <si>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</si>
  <si>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</si>
  <si>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</si>
  <si>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</si>
  <si>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</si>
  <si>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</si>
  <si>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</si>
  <si>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</si>
  <si>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</si>
  <si>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</si>
  <si>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</si>
  <si>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</si>
  <si>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</si>
  <si>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</si>
  <si>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Hill</t>
  </si>
  <si>
    <t>Isaac Howard</t>
  </si>
  <si>
    <t>Isaac James</t>
  </si>
  <si>
    <t>Isaac Kelly</t>
  </si>
  <si>
    <t>Isaac King</t>
  </si>
  <si>
    <t>Isaac Lopez</t>
  </si>
  <si>
    <t>Isaac Mitchell</t>
  </si>
  <si>
    <t>Isaac Morgan</t>
  </si>
  <si>
    <t>Isaac Morris</t>
  </si>
  <si>
    <t>Isaac Murphy</t>
  </si>
  <si>
    <t>Isaac Oliver</t>
  </si>
  <si>
    <t>Isaac Parker</t>
  </si>
  <si>
    <t>Isaac Perez</t>
  </si>
  <si>
    <t>Isaac Peterson</t>
  </si>
  <si>
    <t>Isaac Phillips</t>
  </si>
  <si>
    <t>Isaac Ramirez</t>
  </si>
  <si>
    <t>Isaac Reed</t>
  </si>
  <si>
    <t>Isaac Richardson</t>
  </si>
  <si>
    <t>Isaac Rivera</t>
  </si>
  <si>
    <t>Isaac Rogers</t>
  </si>
  <si>
    <t>Isaac Sanchez</t>
  </si>
  <si>
    <t>Isaac Sandberg</t>
  </si>
  <si>
    <t>Isaac Scott</t>
  </si>
  <si>
    <t>Isaac Turner</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</si>
  <si>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</si>
  <si>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</si>
  <si>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</si>
  <si>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</si>
  <si>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</si>
  <si>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</si>
  <si>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</si>
  <si>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</si>
  <si>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</si>
  <si>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</si>
  <si>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</si>
  <si>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</si>
  <si>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</si>
  <si>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</si>
  <si>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</si>
  <si>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</si>
  <si>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</si>
  <si>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</si>
  <si>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</si>
  <si>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</si>
  <si>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</si>
  <si>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</si>
  <si>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</si>
  <si>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</si>
  <si>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</si>
  <si>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</si>
  <si>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</si>
  <si>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</si>
  <si>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</si>
  <si>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</si>
  <si>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</si>
  <si>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</si>
  <si>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</si>
  <si>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</si>
  <si>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</si>
  <si>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</si>
  <si>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</si>
  <si>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</si>
  <si>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</si>
  <si>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</si>
  <si>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</si>
  <si>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</si>
  <si>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</si>
  <si>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</si>
  <si>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</si>
  <si>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</si>
  <si>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</si>
  <si>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</si>
  <si>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</si>
  <si>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Evans</t>
  </si>
  <si>
    <t>Isabella Flores</t>
  </si>
  <si>
    <t>Isabella Foster</t>
  </si>
  <si>
    <t>Isabella Garcia</t>
  </si>
  <si>
    <t>Isabella Gonzales</t>
  </si>
  <si>
    <t>Isabella Gonzalez</t>
  </si>
  <si>
    <t>Isabella Gray</t>
  </si>
  <si>
    <t>Isabella Green</t>
  </si>
  <si>
    <t>Isabella Griffin</t>
  </si>
  <si>
    <t>Isabella Hall</t>
  </si>
  <si>
    <t>Isabella Harris</t>
  </si>
  <si>
    <t>Isabella Henderson</t>
  </si>
  <si>
    <t>Isabella Hernandez</t>
  </si>
  <si>
    <t>Isabella Hill</t>
  </si>
  <si>
    <t>Isabella Howard</t>
  </si>
  <si>
    <t>Isabella Hughes</t>
  </si>
  <si>
    <t>Isabella Jackson</t>
  </si>
  <si>
    <t>Isabella James</t>
  </si>
  <si>
    <t>Isabella Johnson</t>
  </si>
  <si>
    <t>Isabella Jones</t>
  </si>
  <si>
    <t>Isabella Kelly</t>
  </si>
  <si>
    <t>Isabella King</t>
  </si>
  <si>
    <t>Isabella Lee</t>
  </si>
  <si>
    <t>Isabella Lewis</t>
  </si>
  <si>
    <t>Isabella Long</t>
  </si>
  <si>
    <t>Isabella Lopez</t>
  </si>
  <si>
    <t>Isabella Martin</t>
  </si>
  <si>
    <t>Isabella Martinez</t>
  </si>
  <si>
    <t>Isabella Mitchell</t>
  </si>
  <si>
    <t>Isabella Moore</t>
  </si>
  <si>
    <t>Isabella Morgan</t>
  </si>
  <si>
    <t>Isabella Morris</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</si>
  <si>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</si>
  <si>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</si>
  <si>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</si>
  <si>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</si>
  <si>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</si>
  <si>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</si>
  <si>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</si>
  <si>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</si>
  <si>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</si>
  <si>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</si>
  <si>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</si>
  <si>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</si>
  <si>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</si>
  <si>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Rodriguez</t>
  </si>
  <si>
    <t>Isabella Rogers</t>
  </si>
  <si>
    <t>Isabella Ross</t>
  </si>
  <si>
    <t>Isabella Russell</t>
  </si>
  <si>
    <t>Isabella Sanchez</t>
  </si>
  <si>
    <t>Isabella Sandberg</t>
  </si>
  <si>
    <t>Isabella Scott</t>
  </si>
  <si>
    <t>Isabella Simmons</t>
  </si>
  <si>
    <t>Isabella Smith</t>
  </si>
  <si>
    <t>Isabella Stewart</t>
  </si>
  <si>
    <t>Isabella Taylor</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</si>
  <si>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</si>
  <si>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</si>
  <si>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</si>
  <si>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</si>
  <si>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</si>
  <si>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</si>
  <si>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</si>
  <si>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</si>
  <si>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</si>
  <si>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</si>
  <si>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</si>
  <si>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</si>
  <si>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</si>
  <si>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</si>
  <si>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</si>
  <si>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</si>
  <si>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</si>
  <si>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</si>
  <si>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</si>
  <si>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</si>
  <si>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</si>
  <si>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</si>
  <si>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</si>
  <si>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</si>
  <si>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</si>
  <si>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</si>
  <si>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</si>
  <si>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</si>
  <si>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</si>
  <si>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</si>
  <si>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</si>
  <si>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</si>
  <si>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</si>
  <si>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</si>
  <si>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Allen</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</si>
  <si>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</si>
  <si>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</si>
  <si>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</si>
  <si>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</si>
  <si>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</si>
  <si>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</si>
  <si>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</si>
  <si>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</si>
  <si>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</si>
  <si>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</si>
  <si>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</si>
  <si>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</si>
  <si>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</si>
  <si>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</si>
  <si>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</si>
  <si>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</si>
  <si>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</si>
  <si>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</si>
  <si>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</si>
  <si>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</si>
  <si>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</si>
  <si>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</si>
  <si>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</si>
  <si>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</si>
  <si>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</si>
  <si>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</si>
  <si>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</si>
  <si>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</si>
  <si>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</si>
  <si>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</si>
  <si>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</si>
  <si>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</si>
  <si>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</si>
  <si>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</si>
  <si>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</si>
  <si>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</si>
  <si>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Sanders</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</si>
  <si>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</si>
  <si>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</si>
  <si>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</si>
  <si>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</si>
  <si>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</si>
  <si>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</si>
  <si>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</si>
  <si>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</si>
  <si>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</si>
  <si>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</si>
  <si>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</si>
  <si>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</si>
  <si>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</si>
  <si>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</si>
  <si>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</si>
  <si>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</si>
  <si>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</si>
  <si>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Prasad</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</si>
  <si>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</si>
  <si>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</si>
  <si>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</si>
  <si>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</si>
  <si>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</si>
  <si>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</si>
  <si>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</si>
  <si>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</si>
  <si>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</si>
  <si>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</si>
  <si>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</si>
  <si>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</si>
  <si>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</si>
  <si>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</si>
  <si>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</si>
  <si>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</si>
  <si>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</si>
  <si>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</si>
  <si>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Collins</t>
  </si>
  <si>
    <t>Jack Diaz</t>
  </si>
  <si>
    <t>Jack Edwards</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</si>
  <si>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</si>
  <si>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</si>
  <si>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</si>
  <si>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</si>
  <si>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</si>
  <si>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</si>
  <si>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</si>
  <si>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</si>
  <si>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</si>
  <si>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</si>
  <si>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</si>
  <si>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</si>
  <si>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</si>
  <si>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</si>
  <si>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</si>
  <si>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</si>
  <si>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</si>
  <si>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Lal</t>
  </si>
  <si>
    <t>Jack Li</t>
  </si>
  <si>
    <t>Jack Long</t>
  </si>
  <si>
    <t>Jack Lopez</t>
  </si>
  <si>
    <t>Jack Mitchell</t>
  </si>
  <si>
    <t>Jack Nelson</t>
  </si>
  <si>
    <t>Jack Parker</t>
  </si>
  <si>
    <t>Jack Perez</t>
  </si>
  <si>
    <t>Jack Perry</t>
  </si>
  <si>
    <t>Jack Phillips</t>
  </si>
  <si>
    <t>Jack Powell</t>
  </si>
  <si>
    <t>Jack Roberts</t>
  </si>
  <si>
    <t>Jack Ross</t>
  </si>
  <si>
    <t>Jack Russell</t>
  </si>
  <si>
    <t>Jack Scott</t>
  </si>
  <si>
    <t>Jack Shan</t>
  </si>
  <si>
    <t>Jack Sharma</t>
  </si>
  <si>
    <t>Jack Simmons</t>
  </si>
  <si>
    <t>Jack Turner</t>
  </si>
  <si>
    <t>Jack Wang</t>
  </si>
  <si>
    <t>Jack Washington</t>
  </si>
  <si>
    <t>Jack Wright</t>
  </si>
  <si>
    <t>Jack Yang</t>
  </si>
  <si>
    <t>Jack Young</t>
  </si>
  <si>
    <t>Jack Zimmerman</t>
  </si>
  <si>
    <t>Jackson Adams</t>
  </si>
  <si>
    <t>Jackson Alexander</t>
  </si>
  <si>
    <t>Jackson Allen</t>
  </si>
  <si>
    <t>Jackson Bryant</t>
  </si>
  <si>
    <t>Jackson Butler</t>
  </si>
  <si>
    <t>Jackson Campbell</t>
  </si>
  <si>
    <t>Jackson Carter</t>
  </si>
  <si>
    <t>Jackson Chen</t>
  </si>
  <si>
    <t>Jackson Coleman</t>
  </si>
  <si>
    <t>Jackson Collins</t>
  </si>
  <si>
    <t>Jackson Diaz</t>
  </si>
  <si>
    <t>Jackson Edwards</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</si>
  <si>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</si>
  <si>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</si>
  <si>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</si>
  <si>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</si>
  <si>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</si>
  <si>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</si>
  <si>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</si>
  <si>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</si>
  <si>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</si>
  <si>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</si>
  <si>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</si>
  <si>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</si>
  <si>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</si>
  <si>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</si>
  <si>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</si>
  <si>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</si>
  <si>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</si>
  <si>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</si>
  <si>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</si>
  <si>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Mitchell</t>
  </si>
  <si>
    <t>Jackson Nelson</t>
  </si>
  <si>
    <t>Jackson Parker</t>
  </si>
  <si>
    <t>Jackson Patterson</t>
  </si>
  <si>
    <t>Jackson Perez</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</si>
  <si>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</si>
  <si>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</si>
  <si>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</si>
  <si>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</si>
  <si>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</si>
  <si>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</si>
  <si>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</si>
  <si>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</si>
  <si>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</si>
  <si>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</si>
  <si>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</si>
  <si>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</si>
  <si>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</si>
  <si>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</si>
  <si>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</si>
  <si>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</si>
  <si>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</si>
  <si>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</si>
  <si>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</si>
  <si>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Cai</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</si>
  <si>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</si>
  <si>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</si>
  <si>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</si>
  <si>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</si>
  <si>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</si>
  <si>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</si>
  <si>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</si>
  <si>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</si>
  <si>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</si>
  <si>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</si>
  <si>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</si>
  <si>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</si>
  <si>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</si>
  <si>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</si>
  <si>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</si>
  <si>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</si>
  <si>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</si>
  <si>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</si>
  <si>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</si>
  <si>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</si>
  <si>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Rai</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</si>
  <si>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</si>
  <si>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</si>
  <si>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</si>
  <si>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</si>
  <si>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</si>
  <si>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</si>
  <si>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</si>
  <si>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</si>
  <si>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</si>
  <si>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</si>
  <si>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</si>
  <si>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</si>
  <si>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</si>
  <si>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</si>
  <si>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</si>
  <si>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</si>
  <si>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</si>
  <si>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</si>
  <si>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</si>
  <si>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</si>
  <si>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</si>
  <si>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Brown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</si>
  <si>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</si>
  <si>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</si>
  <si>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</si>
  <si>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</si>
  <si>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</si>
  <si>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</si>
  <si>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</si>
  <si>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</si>
  <si>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</si>
  <si>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</si>
  <si>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</si>
  <si>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</si>
  <si>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</si>
  <si>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</si>
  <si>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</si>
  <si>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</si>
  <si>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</si>
  <si>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</si>
  <si>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</si>
  <si>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</si>
  <si>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</si>
  <si>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</si>
  <si>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</si>
  <si>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</si>
  <si>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</si>
  <si>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</si>
  <si>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</si>
  <si>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</si>
  <si>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</si>
  <si>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</si>
  <si>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</si>
  <si>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</si>
  <si>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</si>
  <si>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</si>
  <si>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</si>
  <si>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</si>
  <si>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</si>
  <si>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</si>
  <si>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</si>
  <si>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</si>
  <si>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</si>
  <si>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</si>
  <si>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</si>
  <si>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</si>
  <si>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Murphy</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</si>
  <si>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</si>
  <si>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</si>
  <si>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</si>
  <si>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</si>
  <si>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</si>
  <si>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</si>
  <si>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</si>
  <si>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</si>
  <si>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</si>
  <si>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</si>
  <si>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</si>
  <si>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</si>
  <si>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</si>
  <si>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</si>
  <si>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</si>
  <si>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Ward</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</si>
  <si>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</si>
  <si>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</si>
  <si>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</si>
  <si>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</si>
  <si>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</si>
  <si>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</si>
  <si>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</si>
  <si>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</si>
  <si>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</si>
  <si>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</si>
  <si>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</si>
  <si>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</si>
  <si>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</si>
  <si>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</si>
  <si>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</si>
  <si>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</si>
  <si>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</si>
  <si>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</si>
  <si>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</si>
  <si>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</si>
  <si>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</si>
  <si>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</si>
  <si>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</si>
  <si>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</si>
  <si>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</si>
  <si>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</si>
  <si>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Jacquelyn Vazquez</t>
  </si>
  <si>
    <t>Jada Adams</t>
  </si>
  <si>
    <t>Jada Allen</t>
  </si>
  <si>
    <t>Jada Bailey</t>
  </si>
  <si>
    <t>Jada Baker</t>
  </si>
  <si>
    <t>Jada Bell</t>
  </si>
  <si>
    <t>Jada Brooks</t>
  </si>
  <si>
    <t>Jada Campbell</t>
  </si>
  <si>
    <t>Jada Carter</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</si>
  <si>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</si>
  <si>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</si>
  <si>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</si>
  <si>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</si>
  <si>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</si>
  <si>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</si>
  <si>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</si>
  <si>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</si>
  <si>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</si>
  <si>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</si>
  <si>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</si>
  <si>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</si>
  <si>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</si>
  <si>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</si>
  <si>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</si>
  <si>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</si>
  <si>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</si>
  <si>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</si>
  <si>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</si>
  <si>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</si>
  <si>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</si>
  <si>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</si>
  <si>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</si>
  <si>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</si>
  <si>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</si>
  <si>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</si>
  <si>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</si>
  <si>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</si>
  <si>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</si>
  <si>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</si>
  <si>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</si>
  <si>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</si>
  <si>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</si>
  <si>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</si>
  <si>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</si>
  <si>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</si>
  <si>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</si>
  <si>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</si>
  <si>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</si>
  <si>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</si>
  <si>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</si>
  <si>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</si>
  <si>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</si>
  <si>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</si>
  <si>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</si>
  <si>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</si>
  <si>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</si>
  <si>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</si>
  <si>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</si>
  <si>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</si>
  <si>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</si>
  <si>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</si>
  <si>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</si>
  <si>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</si>
  <si>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</si>
  <si>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</si>
  <si>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</si>
  <si>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</si>
  <si>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</si>
  <si>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</si>
  <si>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</si>
  <si>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</si>
  <si>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</si>
  <si>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</si>
  <si>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</si>
  <si>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</si>
  <si>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</si>
  <si>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</si>
  <si>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</si>
  <si>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Raje</t>
  </si>
  <si>
    <t>Jaime Raji</t>
  </si>
  <si>
    <t>Jaime Ramos</t>
  </si>
  <si>
    <t>Jaime Romero</t>
  </si>
  <si>
    <t>Jaime Rubio</t>
  </si>
  <si>
    <t>Jaime Ruiz</t>
  </si>
  <si>
    <t>Jaime Sanz</t>
  </si>
  <si>
    <t>Jaime Serrano</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</si>
  <si>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</si>
  <si>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</si>
  <si>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</si>
  <si>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</si>
  <si>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</si>
  <si>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</si>
  <si>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</si>
  <si>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</si>
  <si>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</si>
  <si>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</si>
  <si>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</si>
  <si>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</si>
  <si>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</si>
  <si>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</si>
  <si>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</si>
  <si>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</si>
  <si>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</si>
  <si>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</si>
  <si>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</si>
  <si>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</si>
  <si>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</si>
  <si>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</si>
  <si>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</si>
  <si>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</si>
  <si>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</si>
  <si>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</si>
  <si>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</si>
  <si>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</si>
  <si>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</si>
  <si>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</si>
  <si>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</si>
  <si>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</si>
  <si>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</si>
  <si>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</si>
  <si>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</si>
  <si>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Anderson</t>
  </si>
  <si>
    <t>James Baker</t>
  </si>
  <si>
    <t>James Brown</t>
  </si>
  <si>
    <t>James Bryant</t>
  </si>
  <si>
    <t>James Butler</t>
  </si>
  <si>
    <t>James Campbell</t>
  </si>
  <si>
    <t>James Carter</t>
  </si>
  <si>
    <t>James Chen</t>
  </si>
  <si>
    <t>James Clark</t>
  </si>
  <si>
    <t>James Coleman</t>
  </si>
  <si>
    <t>James Collins</t>
  </si>
  <si>
    <t>James Davis</t>
  </si>
  <si>
    <t>James Diaz</t>
  </si>
  <si>
    <t>James Edwards</t>
  </si>
  <si>
    <t>James Evans</t>
  </si>
  <si>
    <t>James Flores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</si>
  <si>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</si>
  <si>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</si>
  <si>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</si>
  <si>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</si>
  <si>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</si>
  <si>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</si>
  <si>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</si>
  <si>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</si>
  <si>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</si>
  <si>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</si>
  <si>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</si>
  <si>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</si>
  <si>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</si>
  <si>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Jai</t>
  </si>
  <si>
    <t>James Jenkins</t>
  </si>
  <si>
    <t>James Johnson</t>
  </si>
  <si>
    <t>James Jones</t>
  </si>
  <si>
    <t>James Kumar</t>
  </si>
  <si>
    <t>James Lal</t>
  </si>
  <si>
    <t>James Lee</t>
  </si>
  <si>
    <t>James Lewis</t>
  </si>
  <si>
    <t>James Li</t>
  </si>
  <si>
    <t>James Long</t>
  </si>
  <si>
    <t>James Lopez</t>
  </si>
  <si>
    <t>James Martin</t>
  </si>
  <si>
    <t>James Martinez</t>
  </si>
  <si>
    <t>James Miller</t>
  </si>
  <si>
    <t>James Mitchell</t>
  </si>
  <si>
    <t>James Moore</t>
  </si>
  <si>
    <t>James Nelson</t>
  </si>
  <si>
    <t>James Parker</t>
  </si>
  <si>
    <t>James Patterson</t>
  </si>
  <si>
    <t>James Perez</t>
  </si>
  <si>
    <t>James Perry</t>
  </si>
  <si>
    <t>James Phillips</t>
  </si>
  <si>
    <t>James Powell</t>
  </si>
  <si>
    <t>James Ptaszynski</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</si>
  <si>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</si>
  <si>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</si>
  <si>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</si>
  <si>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</si>
  <si>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</si>
  <si>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</si>
  <si>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</si>
  <si>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</si>
  <si>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</si>
  <si>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</si>
  <si>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</si>
  <si>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</si>
  <si>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</si>
  <si>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</si>
  <si>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</si>
  <si>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</si>
  <si>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</si>
  <si>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</si>
  <si>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</si>
  <si>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</si>
  <si>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</si>
  <si>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</si>
  <si>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</si>
  <si>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</si>
  <si>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</si>
  <si>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</si>
  <si>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</si>
  <si>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</si>
  <si>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</si>
  <si>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</si>
  <si>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</si>
  <si>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</si>
  <si>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</si>
  <si>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</si>
  <si>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t>
  </si>
  <si>
    <t>Jamie Huang</t>
  </si>
  <si>
    <t>Jamie Jimenez</t>
  </si>
  <si>
    <t>Jamie Li</t>
  </si>
  <si>
    <t>Jamie Liang</t>
  </si>
  <si>
    <t>Jamie Lin</t>
  </si>
  <si>
    <t>Jamie Liu</t>
  </si>
  <si>
    <t>Jamie Lu</t>
  </si>
  <si>
    <t>Jamie Ma</t>
  </si>
  <si>
    <t>Jamie Moreno</t>
  </si>
  <si>
    <t>Jamie Muñoz</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</si>
  <si>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</si>
  <si>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</si>
  <si>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</si>
  <si>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</si>
  <si>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</si>
  <si>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</si>
  <si>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</si>
  <si>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</si>
  <si>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</si>
  <si>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</si>
  <si>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</si>
  <si>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</si>
  <si>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</si>
  <si>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</si>
  <si>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</si>
  <si>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</si>
  <si>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</si>
  <si>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</si>
  <si>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</si>
  <si>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Jamie Zhu</t>
  </si>
  <si>
    <t>Jan Cox</t>
  </si>
  <si>
    <t>Jan Edwards</t>
  </si>
  <si>
    <t>Jan Evans</t>
  </si>
  <si>
    <t>Jan Gonzalez</t>
  </si>
  <si>
    <t>Jan Gray</t>
  </si>
  <si>
    <t>Jan Green</t>
  </si>
  <si>
    <t>Jan Hall</t>
  </si>
  <si>
    <t>Jan Hernandez</t>
  </si>
  <si>
    <t>Jan Hill</t>
  </si>
  <si>
    <t>Jan Howard</t>
  </si>
  <si>
    <t>Jan James</t>
  </si>
  <si>
    <t>Jan King</t>
  </si>
  <si>
    <t>Jan Lopez</t>
  </si>
  <si>
    <t>Jan Watson</t>
  </si>
  <si>
    <t>Janelle Arthur</t>
  </si>
  <si>
    <t>Janelle Chandra</t>
  </si>
  <si>
    <t>Janelle Fernandez</t>
  </si>
  <si>
    <t>Janelle Garcia</t>
  </si>
  <si>
    <t>Janelle Gonzalez</t>
  </si>
  <si>
    <t>Janelle Kapoor</t>
  </si>
  <si>
    <t>Janelle Lopez</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</si>
  <si>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</si>
  <si>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</si>
  <si>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</si>
  <si>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</si>
  <si>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</si>
  <si>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</si>
  <si>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</si>
  <si>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</si>
  <si>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</si>
  <si>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</si>
  <si>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</si>
  <si>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</si>
  <si>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</si>
  <si>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Alvarez</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</si>
  <si>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</si>
  <si>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</si>
  <si>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</si>
  <si>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</si>
  <si>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</si>
  <si>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</si>
  <si>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</si>
  <si>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</si>
  <si>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</si>
  <si>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</si>
  <si>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</si>
  <si>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</si>
  <si>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</si>
  <si>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</si>
  <si>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</si>
  <si>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</si>
  <si>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</si>
  <si>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</si>
  <si>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</si>
  <si>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</si>
  <si>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</si>
  <si>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</si>
  <si>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</si>
  <si>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</si>
  <si>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</si>
  <si>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</si>
  <si>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</si>
  <si>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</si>
  <si>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</si>
  <si>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</si>
  <si>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</si>
  <si>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</si>
  <si>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</si>
  <si>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</si>
  <si>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</si>
  <si>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</si>
  <si>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</si>
  <si>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</si>
  <si>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</si>
  <si>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</si>
  <si>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</si>
  <si>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</si>
  <si>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</si>
  <si>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</si>
  <si>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</si>
  <si>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</si>
  <si>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</si>
  <si>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</si>
  <si>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</si>
  <si>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</si>
  <si>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</si>
  <si>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</si>
  <si>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Ward</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</si>
  <si>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</si>
  <si>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</si>
  <si>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</si>
  <si>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</si>
  <si>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</si>
  <si>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</si>
  <si>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</si>
  <si>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</si>
  <si>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</si>
  <si>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</si>
  <si>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</si>
  <si>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</si>
  <si>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</si>
  <si>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Perez</t>
  </si>
  <si>
    <t>Jarrod Prasad</t>
  </si>
  <si>
    <t>Jarrod Raman</t>
  </si>
  <si>
    <t>Jarrod Rana</t>
  </si>
  <si>
    <t>Jarrod Rodriguez</t>
  </si>
  <si>
    <t>Jarrod Sanchez</t>
  </si>
  <si>
    <t>Jarrod Sara</t>
  </si>
  <si>
    <t>Jarrod Srini</t>
  </si>
  <si>
    <t>Jarrod Subram</t>
  </si>
  <si>
    <t>Jarrod Suri</t>
  </si>
  <si>
    <t>Jarrod Weber</t>
  </si>
  <si>
    <t>Jasmine Alexander</t>
  </si>
  <si>
    <t>Jasmine Anderson</t>
  </si>
  <si>
    <t>Jasmine Bailey</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</si>
  <si>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</si>
  <si>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</si>
  <si>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</si>
  <si>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</si>
  <si>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</si>
  <si>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</si>
  <si>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</si>
  <si>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</si>
  <si>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</si>
  <si>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</si>
  <si>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</si>
  <si>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</si>
  <si>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</si>
  <si>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</si>
  <si>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</si>
  <si>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</si>
  <si>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</si>
  <si>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</si>
  <si>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</si>
  <si>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</si>
  <si>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</si>
  <si>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</si>
  <si>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Jackson</t>
  </si>
  <si>
    <t>Jasmine James</t>
  </si>
  <si>
    <t>Jasmine Jenkins</t>
  </si>
  <si>
    <t>Jasmine Johnson</t>
  </si>
  <si>
    <t>Jasmine Jones</t>
  </si>
  <si>
    <t>Jasmine Kelly</t>
  </si>
  <si>
    <t>Jasmine Lee</t>
  </si>
  <si>
    <t>Jasmine Lewis</t>
  </si>
  <si>
    <t>Jasmine Long</t>
  </si>
  <si>
    <t>Jasmine Peterson</t>
  </si>
  <si>
    <t>Jasmine Powell</t>
  </si>
  <si>
    <t>Jasmine Price</t>
  </si>
  <si>
    <t>Jasmine Ramirez</t>
  </si>
  <si>
    <t>Jasmine Reed</t>
  </si>
  <si>
    <t>Jasmine Richardson</t>
  </si>
  <si>
    <t>Jasmine Rivera</t>
  </si>
  <si>
    <t>Jasmine Robinson</t>
  </si>
  <si>
    <t>Jasmine Rodriguez</t>
  </si>
  <si>
    <t>Jasmine Rogers</t>
  </si>
  <si>
    <t>Jasmine Ross</t>
  </si>
  <si>
    <t>Jasmine Russell</t>
  </si>
  <si>
    <t>Jasmine Sanders</t>
  </si>
  <si>
    <t>Jasmine Simmons</t>
  </si>
  <si>
    <t>Jasmine Smith</t>
  </si>
  <si>
    <t>Jasmine Stewart</t>
  </si>
  <si>
    <t>Jasmine Taylor</t>
  </si>
  <si>
    <t>Jasmine Thomas</t>
  </si>
  <si>
    <t>Jasmine Thompson</t>
  </si>
  <si>
    <t>Jasmine Torres</t>
  </si>
  <si>
    <t>Jasmine Walker</t>
  </si>
  <si>
    <t>Jasmine Ward</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</si>
  <si>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</si>
  <si>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</si>
  <si>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</si>
  <si>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</si>
  <si>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</si>
  <si>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</si>
  <si>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</si>
  <si>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</si>
  <si>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</si>
  <si>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</si>
  <si>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</si>
  <si>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</si>
  <si>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</si>
  <si>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</si>
  <si>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</si>
  <si>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</si>
  <si>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</si>
  <si>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</si>
  <si>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</si>
  <si>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</si>
  <si>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</si>
  <si>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</si>
  <si>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</si>
  <si>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</si>
  <si>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</si>
  <si>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</si>
  <si>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</si>
  <si>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</si>
  <si>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</si>
  <si>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</si>
  <si>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</si>
  <si>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</si>
  <si>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</si>
  <si>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Lopez</t>
  </si>
  <si>
    <t>Jason Mitchell</t>
  </si>
  <si>
    <t>Jason Nelson</t>
  </si>
  <si>
    <t>Jason Parker</t>
  </si>
  <si>
    <t>Jason Patterson</t>
  </si>
  <si>
    <t>Jason Perez</t>
  </si>
  <si>
    <t>Jason Perry</t>
  </si>
  <si>
    <t>Jason Phillips</t>
  </si>
  <si>
    <t>Jason Powell</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</si>
  <si>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</si>
  <si>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</si>
  <si>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</si>
  <si>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</si>
  <si>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</si>
  <si>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</si>
  <si>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</si>
  <si>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</si>
  <si>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</si>
  <si>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</si>
  <si>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</si>
  <si>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</si>
  <si>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</si>
  <si>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</si>
  <si>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</si>
  <si>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</si>
  <si>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</si>
  <si>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</si>
  <si>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</si>
  <si>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Jiménez</t>
  </si>
  <si>
    <t>Javier Muñoz</t>
  </si>
  <si>
    <t>Javier Navarro</t>
  </si>
  <si>
    <t>Javier Ortega</t>
  </si>
  <si>
    <t>Javier Ramos</t>
  </si>
  <si>
    <t>Javier Rubio</t>
  </si>
  <si>
    <t>Javier Sanz</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</si>
  <si>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</si>
  <si>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</si>
  <si>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</si>
  <si>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</si>
  <si>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</si>
  <si>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</si>
  <si>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</si>
  <si>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</si>
  <si>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</si>
  <si>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</si>
  <si>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</si>
  <si>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</si>
  <si>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</si>
  <si>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</si>
  <si>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</si>
  <si>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</si>
  <si>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</si>
  <si>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Hernandez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</si>
  <si>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</si>
  <si>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</si>
  <si>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</si>
  <si>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</si>
  <si>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</si>
  <si>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</si>
  <si>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</si>
  <si>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</si>
  <si>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</si>
  <si>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</si>
  <si>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</si>
  <si>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</si>
  <si>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</si>
  <si>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</si>
  <si>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</si>
  <si>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</si>
  <si>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</si>
  <si>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</si>
  <si>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</si>
  <si>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</si>
  <si>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</si>
  <si>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Sanchez</t>
  </si>
  <si>
    <t>Jay Sanz</t>
  </si>
  <si>
    <t>Jay Sara</t>
  </si>
  <si>
    <t>Jay Serrano</t>
  </si>
  <si>
    <t>Jay Srini</t>
  </si>
  <si>
    <t>Jay Suarez</t>
  </si>
  <si>
    <t>Jay Suri</t>
  </si>
  <si>
    <t>Jay Torres</t>
  </si>
  <si>
    <t>Jay Vazquez</t>
  </si>
  <si>
    <t>Jay Weber</t>
  </si>
  <si>
    <t>Jeff Smith</t>
  </si>
  <si>
    <t>Jeffery Cai</t>
  </si>
  <si>
    <t>Jeffery Chen</t>
  </si>
  <si>
    <t>Jeffery Guo</t>
  </si>
  <si>
    <t>Jeffery He</t>
  </si>
  <si>
    <t>Jeffery Hu</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</si>
  <si>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</si>
  <si>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</si>
  <si>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</si>
  <si>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</si>
  <si>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</si>
  <si>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</si>
  <si>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</si>
  <si>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</si>
  <si>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</si>
  <si>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</si>
  <si>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</si>
  <si>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</si>
  <si>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</si>
  <si>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</si>
  <si>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</si>
  <si>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</si>
  <si>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</si>
  <si>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Zhou</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</si>
  <si>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</si>
  <si>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</si>
  <si>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</si>
  <si>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</si>
  <si>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</si>
  <si>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</si>
  <si>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</si>
  <si>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</si>
  <si>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</si>
  <si>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</si>
  <si>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</si>
  <si>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</si>
  <si>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</si>
  <si>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</si>
  <si>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</si>
  <si>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</si>
  <si>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</si>
  <si>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</si>
  <si>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</si>
  <si>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</si>
  <si>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</si>
  <si>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Scott</t>
  </si>
  <si>
    <t>Jenna Turner</t>
  </si>
  <si>
    <t>Jenna Wright</t>
  </si>
  <si>
    <t>Jenna Young</t>
  </si>
  <si>
    <t>Jennifer Adams</t>
  </si>
  <si>
    <t>Jennifer Alexander</t>
  </si>
  <si>
    <t>Jennifer Allen</t>
  </si>
  <si>
    <t>Jennifer Anderson</t>
  </si>
  <si>
    <t>Jennifer Bailey</t>
  </si>
  <si>
    <t>Jennifer Baker</t>
  </si>
  <si>
    <t>Jennifer Barnes</t>
  </si>
  <si>
    <t>Jennifer Bell</t>
  </si>
  <si>
    <t>Jennifer Bennett</t>
  </si>
  <si>
    <t>Jennifer Brooks</t>
  </si>
  <si>
    <t>Jennifer Brown</t>
  </si>
  <si>
    <t>Jennifer Bryant</t>
  </si>
  <si>
    <t>Jennifer Butler</t>
  </si>
  <si>
    <t>Jennifer Campbell</t>
  </si>
  <si>
    <t>Jennifer Carter</t>
  </si>
  <si>
    <t>Jennifer Clark</t>
  </si>
  <si>
    <t>Jennifer Coleman</t>
  </si>
  <si>
    <t>Jennifer Collins</t>
  </si>
  <si>
    <t>Jennifer Cook</t>
  </si>
  <si>
    <t>Jennifer Cooper</t>
  </si>
  <si>
    <t>Jennifer Cox</t>
  </si>
  <si>
    <t>Jennifer Davis</t>
  </si>
  <si>
    <t>Jennifer Diaz</t>
  </si>
  <si>
    <t>Jennifer Edwards</t>
  </si>
  <si>
    <t>Jennifer Evans</t>
  </si>
  <si>
    <t>Jennifer Foster</t>
  </si>
  <si>
    <t>Jennifer Garcia</t>
  </si>
  <si>
    <t>Jennifer Gonzales</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</si>
  <si>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</si>
  <si>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</si>
  <si>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</si>
  <si>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</si>
  <si>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</si>
  <si>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</si>
  <si>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</si>
  <si>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</si>
  <si>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</si>
  <si>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</si>
  <si>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</si>
  <si>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</si>
  <si>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</si>
  <si>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</si>
  <si>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</si>
  <si>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</si>
  <si>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</si>
  <si>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</si>
  <si>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Long</t>
  </si>
  <si>
    <t>Jennifer Lopez</t>
  </si>
  <si>
    <t>Jennifer Miller</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</si>
  <si>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</si>
  <si>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</si>
  <si>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</si>
  <si>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</si>
  <si>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</si>
  <si>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</si>
  <si>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</si>
  <si>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</si>
  <si>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</si>
  <si>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</si>
  <si>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</si>
  <si>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</si>
  <si>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</si>
  <si>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Ramirez</t>
  </si>
  <si>
    <t>Jennifer Reed</t>
  </si>
  <si>
    <t>Jennifer Rivera</t>
  </si>
  <si>
    <t>Jennifer Roberts</t>
  </si>
  <si>
    <t>Jennifer Robinson</t>
  </si>
  <si>
    <t>Jennifer Rodriguez</t>
  </si>
  <si>
    <t>Jennifer Rogers</t>
  </si>
  <si>
    <t>Jennifer Ross</t>
  </si>
  <si>
    <t>Jennifer Russell</t>
  </si>
  <si>
    <t>Jennifer Sanchez</t>
  </si>
  <si>
    <t>Jennifer Sanders</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</si>
  <si>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</si>
  <si>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</si>
  <si>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</si>
  <si>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</si>
  <si>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</si>
  <si>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</si>
  <si>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</si>
  <si>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</si>
  <si>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</si>
  <si>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</si>
  <si>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</si>
  <si>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</si>
  <si>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</si>
  <si>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</si>
  <si>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</si>
  <si>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</si>
  <si>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</si>
  <si>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</si>
  <si>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Jennifer Young</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</si>
  <si>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</si>
  <si>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</si>
  <si>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</si>
  <si>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</si>
  <si>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</si>
  <si>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</si>
  <si>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</si>
  <si>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</si>
  <si>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</si>
  <si>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</si>
  <si>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</si>
  <si>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</si>
  <si>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</si>
  <si>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</si>
  <si>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</si>
  <si>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</si>
  <si>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</si>
  <si>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</si>
  <si>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</si>
  <si>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</si>
  <si>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</si>
  <si>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</si>
  <si>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</si>
  <si>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</si>
  <si>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</si>
  <si>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</si>
  <si>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</si>
  <si>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</si>
  <si>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</si>
  <si>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</si>
  <si>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</si>
  <si>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</si>
  <si>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Wagner</t>
  </si>
  <si>
    <t>Jenny Wu</t>
  </si>
  <si>
    <t>Jenny Xu</t>
  </si>
  <si>
    <t>Jenny Yang</t>
  </si>
  <si>
    <t>Jenny Ye</t>
  </si>
  <si>
    <t>Jenny Zeng</t>
  </si>
  <si>
    <t>Jenny Zhang</t>
  </si>
  <si>
    <t>Jenny Zheng</t>
  </si>
  <si>
    <t>Jenny Zhou</t>
  </si>
  <si>
    <t>Jenny Zhu</t>
  </si>
  <si>
    <t>Jenny Zimmerman</t>
  </si>
  <si>
    <t>Jeremiah Diaz</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</si>
  <si>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</si>
  <si>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</si>
  <si>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</si>
  <si>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</si>
  <si>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</si>
  <si>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</si>
  <si>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</si>
  <si>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</si>
  <si>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</si>
  <si>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</si>
  <si>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</si>
  <si>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</si>
  <si>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</si>
  <si>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</si>
  <si>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</si>
  <si>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</si>
  <si>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</si>
  <si>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</si>
  <si>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</si>
  <si>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</si>
  <si>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</si>
  <si>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</si>
  <si>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</si>
  <si>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</si>
  <si>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</si>
  <si>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</si>
  <si>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</si>
  <si>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</si>
  <si>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</si>
  <si>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</si>
  <si>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</si>
  <si>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</si>
  <si>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</si>
  <si>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</si>
  <si>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</si>
  <si>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</si>
  <si>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</si>
  <si>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</si>
  <si>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</si>
  <si>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</si>
  <si>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</si>
  <si>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</si>
  <si>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</si>
  <si>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</si>
  <si>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</si>
  <si>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</si>
  <si>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Adams</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</si>
  <si>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</si>
  <si>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</si>
  <si>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</si>
  <si>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</si>
  <si>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</si>
  <si>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</si>
  <si>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</si>
  <si>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</si>
  <si>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</si>
  <si>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</si>
  <si>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</si>
  <si>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</si>
  <si>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</si>
  <si>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</si>
  <si>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</si>
  <si>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Cook</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</si>
  <si>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</si>
  <si>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</si>
  <si>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</si>
  <si>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</si>
  <si>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</si>
  <si>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</si>
  <si>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</si>
  <si>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</si>
  <si>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</si>
  <si>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</si>
  <si>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</si>
  <si>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</si>
  <si>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</si>
  <si>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</si>
  <si>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</si>
  <si>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</si>
  <si>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</si>
  <si>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</si>
  <si>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</si>
  <si>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</si>
  <si>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</si>
  <si>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</si>
  <si>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</si>
  <si>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</si>
  <si>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</si>
  <si>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</si>
  <si>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</si>
  <si>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</si>
  <si>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</si>
  <si>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</si>
  <si>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</si>
  <si>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</si>
  <si>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</si>
  <si>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</si>
  <si>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Kapoor</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</si>
  <si>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</si>
  <si>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</si>
  <si>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</si>
  <si>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</si>
  <si>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</si>
  <si>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</si>
  <si>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</si>
  <si>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</si>
  <si>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</si>
  <si>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</si>
  <si>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</si>
  <si>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</si>
  <si>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</si>
  <si>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</si>
  <si>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Jermaine Weber</t>
  </si>
  <si>
    <t>Jerome Alonso</t>
  </si>
  <si>
    <t>Jerome Browning</t>
  </si>
  <si>
    <t>Jerome Carlson</t>
  </si>
  <si>
    <t>Jerome Diaz</t>
  </si>
  <si>
    <t>Jerome Dominguez</t>
  </si>
  <si>
    <t>Jerome Gill</t>
  </si>
  <si>
    <t>Jerome Gomez</t>
  </si>
  <si>
    <t>Jerome Gutierrez</t>
  </si>
  <si>
    <t>Jerome Hernandez</t>
  </si>
  <si>
    <t>Jerome Johnsen</t>
  </si>
  <si>
    <t>Jerome Martin</t>
  </si>
  <si>
    <t>Jerome Navarro</t>
  </si>
  <si>
    <t>Jerome Ramos</t>
  </si>
  <si>
    <t>Jerome Romero</t>
  </si>
  <si>
    <t>Jerome Rubio</t>
  </si>
  <si>
    <t>Jerome Ruiz</t>
  </si>
  <si>
    <t>Jerome Sanz</t>
  </si>
  <si>
    <t>Jerome Serrano</t>
  </si>
  <si>
    <t>Jerome Suarez</t>
  </si>
  <si>
    <t>Jerome Torres</t>
  </si>
  <si>
    <t>Jerome Vazquez</t>
  </si>
  <si>
    <t>Jerry Andersen</t>
  </si>
  <si>
    <t>Jerry Becker</t>
  </si>
  <si>
    <t>Jerry Chande</t>
  </si>
  <si>
    <t>Jerry Chander</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</si>
  <si>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</si>
  <si>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</si>
  <si>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</si>
  <si>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</si>
  <si>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</si>
  <si>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</si>
  <si>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</si>
  <si>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</si>
  <si>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</si>
  <si>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</si>
  <si>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</si>
  <si>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</si>
  <si>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</si>
  <si>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</si>
  <si>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</si>
  <si>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</si>
  <si>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</si>
  <si>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</si>
  <si>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Jerry Yuan</t>
  </si>
  <si>
    <t>Jesse Adams</t>
  </si>
  <si>
    <t>Jesse Allen</t>
  </si>
  <si>
    <t>Jesse Bailey</t>
  </si>
  <si>
    <t>Jesse Baker</t>
  </si>
  <si>
    <t>Jesse Bell</t>
  </si>
  <si>
    <t>Jesse Brooks</t>
  </si>
  <si>
    <t>Jesse Campbell</t>
  </si>
  <si>
    <t>Jesse Carter</t>
  </si>
  <si>
    <t>Jesse Cook</t>
  </si>
  <si>
    <t>Jesse Cox</t>
  </si>
  <si>
    <t>Jesse Edwards</t>
  </si>
  <si>
    <t>Jesse Evans</t>
  </si>
  <si>
    <t>Jesse Gonzalez</t>
  </si>
  <si>
    <t>Jesse Gray</t>
  </si>
  <si>
    <t>Jesse Green</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</si>
  <si>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</si>
  <si>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</si>
  <si>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</si>
  <si>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</si>
  <si>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</si>
  <si>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</si>
  <si>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</si>
  <si>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</si>
  <si>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</si>
  <si>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</si>
  <si>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</si>
  <si>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</si>
  <si>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</si>
  <si>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</si>
  <si>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</si>
  <si>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</si>
  <si>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</si>
  <si>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</si>
  <si>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</si>
  <si>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</si>
  <si>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</si>
  <si>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</si>
  <si>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</si>
  <si>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</si>
  <si>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</si>
  <si>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</si>
  <si>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</si>
  <si>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</si>
  <si>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</si>
  <si>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</si>
  <si>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</si>
  <si>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</si>
  <si>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</si>
  <si>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</si>
  <si>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</si>
  <si>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</si>
  <si>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</si>
  <si>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</si>
  <si>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</si>
  <si>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</si>
  <si>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</si>
  <si>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</si>
  <si>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Clark</t>
  </si>
  <si>
    <t>Jessica Coleman</t>
  </si>
  <si>
    <t>Jessica Cook</t>
  </si>
  <si>
    <t>Jessica Cooper</t>
  </si>
  <si>
    <t>Jessica Cox</t>
  </si>
  <si>
    <t>Jessica Davis</t>
  </si>
  <si>
    <t>Jessica Diaz</t>
  </si>
  <si>
    <t>Jessica Flores</t>
  </si>
  <si>
    <t>Jessica Foster</t>
  </si>
  <si>
    <t>Jessica Garcia</t>
  </si>
  <si>
    <t>Jessica Gonzales</t>
  </si>
  <si>
    <t>Jessica Gray</t>
  </si>
  <si>
    <t>Jessica Griffin</t>
  </si>
  <si>
    <t>Jessica Hall</t>
  </si>
  <si>
    <t>Jessica Harris</t>
  </si>
  <si>
    <t>Jessica Henderson</t>
  </si>
  <si>
    <t>Jessica Howard</t>
  </si>
  <si>
    <t>Jessica Hughes</t>
  </si>
  <si>
    <t>Jessica Jackson</t>
  </si>
  <si>
    <t>Jessica James</t>
  </si>
  <si>
    <t>Jessica Jenkins</t>
  </si>
  <si>
    <t>Jessica Johnson</t>
  </si>
  <si>
    <t>Jessica Jones</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</si>
  <si>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</si>
  <si>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</si>
  <si>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</si>
  <si>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</si>
  <si>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</si>
  <si>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</si>
  <si>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</si>
  <si>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</si>
  <si>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</si>
  <si>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</si>
  <si>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</si>
  <si>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</si>
  <si>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</si>
  <si>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</si>
  <si>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</si>
  <si>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</si>
  <si>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</si>
  <si>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</si>
  <si>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</si>
  <si>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</si>
  <si>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</si>
  <si>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</si>
  <si>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</si>
  <si>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</si>
  <si>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</si>
  <si>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</si>
  <si>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</si>
  <si>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</si>
  <si>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</si>
  <si>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</si>
  <si>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</si>
  <si>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</si>
  <si>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</si>
  <si>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</si>
  <si>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</si>
  <si>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</si>
  <si>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</si>
  <si>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</si>
  <si>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</si>
  <si>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</si>
  <si>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</si>
  <si>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</si>
  <si>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</si>
  <si>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</si>
  <si>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</si>
  <si>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</si>
  <si>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</si>
  <si>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</si>
  <si>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</si>
  <si>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</si>
  <si>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</si>
  <si>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</si>
  <si>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</si>
  <si>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</si>
  <si>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</si>
  <si>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</si>
  <si>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</si>
  <si>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</si>
  <si>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</si>
  <si>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</si>
  <si>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</si>
  <si>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</si>
  <si>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</si>
  <si>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</si>
  <si>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</si>
  <si>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</si>
  <si>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Serrano</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</si>
  <si>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</si>
  <si>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</si>
  <si>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</si>
  <si>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</si>
  <si>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</si>
  <si>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</si>
  <si>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</si>
  <si>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</si>
  <si>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</si>
  <si>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</si>
  <si>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</si>
  <si>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</si>
  <si>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</si>
  <si>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</si>
  <si>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</si>
  <si>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</si>
  <si>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</si>
  <si>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</si>
  <si>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</si>
  <si>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</si>
  <si>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</si>
  <si>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</si>
  <si>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</si>
  <si>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</si>
  <si>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</si>
  <si>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</si>
  <si>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</si>
  <si>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</si>
  <si>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</si>
  <si>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</si>
  <si>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</si>
  <si>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</si>
  <si>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</si>
  <si>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</si>
  <si>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</si>
  <si>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</si>
  <si>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</si>
  <si>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</si>
  <si>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</si>
  <si>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</si>
  <si>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</si>
  <si>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</si>
  <si>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</si>
  <si>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</si>
  <si>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</si>
  <si>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</si>
  <si>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</si>
  <si>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</si>
  <si>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</si>
  <si>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</si>
  <si>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</si>
  <si>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</si>
  <si>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</si>
  <si>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</si>
  <si>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</si>
  <si>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</si>
  <si>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</si>
  <si>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</si>
  <si>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</si>
  <si>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</si>
  <si>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</si>
  <si>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</si>
  <si>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</si>
  <si>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</si>
  <si>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</si>
  <si>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</si>
  <si>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</si>
  <si>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</si>
  <si>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</si>
  <si>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</si>
  <si>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</si>
  <si>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</si>
  <si>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</si>
  <si>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</si>
  <si>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</si>
  <si>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</si>
  <si>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</si>
  <si>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</si>
  <si>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</si>
  <si>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</si>
  <si>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</si>
  <si>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</si>
  <si>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</si>
  <si>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</si>
  <si>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</si>
  <si>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</si>
  <si>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</si>
  <si>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</si>
  <si>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</si>
  <si>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</si>
  <si>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</si>
  <si>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</si>
  <si>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</si>
  <si>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</si>
  <si>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Gomez</t>
  </si>
  <si>
    <t>Jimmy Gutierrez</t>
  </si>
  <si>
    <t>Jimmy Hernandez</t>
  </si>
  <si>
    <t>Jimmy Jimenez</t>
  </si>
  <si>
    <t>Jimmy Martin</t>
  </si>
  <si>
    <t>Jimmy Moreno</t>
  </si>
  <si>
    <t>Jimmy Munoz</t>
  </si>
  <si>
    <t>Jimmy Navarro</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</si>
  <si>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</si>
  <si>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</si>
  <si>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</si>
  <si>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</si>
  <si>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</si>
  <si>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</si>
  <si>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</si>
  <si>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</si>
  <si>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</si>
  <si>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</si>
  <si>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</si>
  <si>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</si>
  <si>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</si>
  <si>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</si>
  <si>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</si>
  <si>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</si>
  <si>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James</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</si>
  <si>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</si>
  <si>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</si>
  <si>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</si>
  <si>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</si>
  <si>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</si>
  <si>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</si>
  <si>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</si>
  <si>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</si>
  <si>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</si>
  <si>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</si>
  <si>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</si>
  <si>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</si>
  <si>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</si>
  <si>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</si>
  <si>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</si>
  <si>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</si>
  <si>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</si>
  <si>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</si>
  <si>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</si>
  <si>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</si>
  <si>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</si>
  <si>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</si>
  <si>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</si>
  <si>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</si>
  <si>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</si>
  <si>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</si>
  <si>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Suarez</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</si>
  <si>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</si>
  <si>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</si>
  <si>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</si>
  <si>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</si>
  <si>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</si>
  <si>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</si>
  <si>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</si>
  <si>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</si>
  <si>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</si>
  <si>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</si>
  <si>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</si>
  <si>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</si>
  <si>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</si>
  <si>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</si>
  <si>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</si>
  <si>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</si>
  <si>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</si>
  <si>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</si>
  <si>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Perry</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</si>
  <si>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</si>
  <si>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</si>
  <si>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</si>
  <si>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</si>
  <si>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</si>
  <si>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</si>
  <si>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</si>
  <si>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</si>
  <si>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</si>
  <si>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</si>
  <si>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</si>
  <si>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</si>
  <si>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</si>
  <si>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</si>
  <si>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</si>
  <si>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</si>
  <si>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</si>
  <si>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</si>
  <si>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</si>
  <si>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</si>
  <si>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</si>
  <si>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</si>
  <si>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</si>
  <si>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</si>
  <si>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</si>
  <si>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</si>
  <si>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</si>
  <si>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</si>
  <si>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</si>
  <si>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</si>
  <si>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</si>
  <si>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</si>
  <si>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</si>
  <si>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</si>
  <si>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</si>
  <si>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</si>
  <si>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</si>
  <si>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</si>
  <si>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</si>
  <si>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</si>
  <si>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</si>
  <si>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</si>
  <si>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</si>
  <si>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</si>
  <si>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</si>
  <si>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</si>
  <si>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</si>
  <si>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</si>
  <si>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</si>
  <si>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</si>
  <si>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</si>
  <si>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</si>
  <si>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</si>
  <si>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</si>
  <si>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</si>
  <si>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</si>
  <si>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</si>
  <si>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</si>
  <si>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</si>
  <si>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</si>
  <si>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</si>
  <si>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</si>
  <si>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</si>
  <si>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</si>
  <si>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</si>
  <si>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</si>
  <si>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</si>
  <si>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</si>
  <si>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</si>
  <si>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</si>
  <si>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</si>
  <si>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</si>
  <si>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</si>
  <si>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</si>
  <si>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</si>
  <si>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</si>
  <si>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</si>
  <si>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</si>
  <si>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</si>
  <si>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</si>
  <si>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</si>
  <si>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</si>
  <si>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</si>
  <si>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</si>
  <si>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</si>
  <si>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</si>
  <si>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</si>
  <si>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</si>
  <si>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</si>
  <si>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</si>
  <si>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</si>
  <si>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</si>
  <si>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Anderson</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</si>
  <si>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</si>
  <si>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</si>
  <si>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</si>
  <si>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</si>
  <si>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</si>
  <si>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</si>
  <si>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</si>
  <si>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</si>
  <si>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</si>
  <si>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</si>
  <si>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</si>
  <si>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</si>
  <si>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</si>
  <si>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</si>
  <si>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</si>
  <si>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</si>
  <si>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</si>
  <si>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</si>
  <si>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</si>
  <si>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</si>
  <si>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</si>
  <si>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</si>
  <si>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</si>
  <si>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Arthur</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</si>
  <si>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</si>
  <si>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</si>
  <si>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</si>
  <si>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</si>
  <si>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</si>
  <si>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</si>
  <si>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</si>
  <si>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</si>
  <si>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</si>
  <si>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</si>
  <si>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</si>
  <si>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</si>
  <si>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</si>
  <si>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</si>
  <si>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</si>
  <si>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</si>
  <si>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</si>
  <si>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</si>
  <si>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</si>
  <si>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</si>
  <si>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</si>
  <si>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</si>
  <si>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</si>
  <si>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</si>
  <si>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</si>
  <si>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</si>
  <si>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</si>
  <si>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</si>
  <si>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</si>
  <si>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</si>
  <si>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</si>
  <si>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</si>
  <si>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</si>
  <si>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</si>
  <si>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</si>
  <si>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</si>
  <si>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</si>
  <si>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</si>
  <si>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</si>
  <si>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</si>
  <si>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</si>
  <si>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</si>
  <si>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</si>
  <si>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</si>
  <si>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</si>
  <si>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</si>
  <si>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</si>
  <si>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</si>
  <si>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</si>
  <si>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</si>
  <si>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</si>
  <si>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</si>
  <si>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</si>
  <si>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</si>
  <si>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</si>
  <si>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</si>
  <si>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</si>
  <si>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</si>
  <si>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</si>
  <si>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</si>
  <si>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</si>
  <si>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</si>
  <si>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</si>
  <si>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</si>
  <si>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</si>
  <si>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</si>
  <si>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</si>
  <si>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</si>
  <si>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</si>
  <si>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</si>
  <si>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</si>
  <si>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</si>
  <si>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</si>
  <si>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</si>
  <si>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</si>
  <si>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</si>
  <si>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</si>
  <si>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</si>
  <si>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</si>
  <si>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</si>
  <si>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</si>
  <si>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</si>
  <si>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Zhao</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</si>
  <si>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</si>
  <si>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</si>
  <si>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</si>
  <si>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</si>
  <si>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</si>
  <si>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</si>
  <si>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</si>
  <si>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</si>
  <si>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</si>
  <si>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</si>
  <si>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</si>
  <si>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</si>
  <si>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</si>
  <si>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</si>
  <si>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</si>
  <si>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</si>
  <si>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</si>
  <si>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</si>
  <si>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</si>
  <si>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</si>
  <si>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</si>
  <si>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</si>
  <si>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</si>
  <si>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</si>
  <si>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</si>
  <si>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</si>
  <si>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</si>
  <si>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</si>
  <si>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</si>
  <si>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</si>
  <si>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</si>
  <si>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</si>
  <si>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</si>
  <si>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</si>
  <si>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</si>
  <si>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</si>
  <si>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</si>
  <si>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</si>
  <si>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</si>
  <si>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</si>
  <si>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</si>
  <si>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</si>
  <si>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</si>
  <si>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</si>
  <si>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</si>
  <si>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</si>
  <si>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</si>
  <si>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</si>
  <si>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Moore</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</si>
  <si>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</si>
  <si>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</si>
  <si>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</si>
  <si>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</si>
  <si>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</si>
  <si>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</si>
  <si>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</si>
  <si>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</si>
  <si>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</si>
  <si>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</si>
  <si>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</si>
  <si>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</si>
  <si>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</si>
  <si>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Shan</t>
  </si>
  <si>
    <t>Jonathan Smith</t>
  </si>
  <si>
    <t>Jonathan Taylor</t>
  </si>
  <si>
    <t>Jonathan Thomas</t>
  </si>
  <si>
    <t>Jonathan Thompson</t>
  </si>
  <si>
    <t>Jonathan Turner</t>
  </si>
  <si>
    <t>Jonathan Walker</t>
  </si>
  <si>
    <t>Jonathan Washington</t>
  </si>
  <si>
    <t>Jonathan White</t>
  </si>
  <si>
    <t>Jonathan Williams</t>
  </si>
  <si>
    <t>Jonathan Wilson</t>
  </si>
  <si>
    <t>Jonathan Wright</t>
  </si>
  <si>
    <t>Jonathan Yang</t>
  </si>
  <si>
    <t>Jonathan Young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</si>
  <si>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</si>
  <si>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</si>
  <si>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</si>
  <si>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</si>
  <si>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</si>
  <si>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</si>
  <si>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</si>
  <si>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</si>
  <si>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</si>
  <si>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</si>
  <si>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</si>
  <si>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</si>
  <si>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</si>
  <si>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</si>
  <si>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</si>
  <si>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</si>
  <si>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</si>
  <si>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</si>
  <si>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</si>
  <si>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</si>
  <si>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</si>
  <si>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</si>
  <si>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</si>
  <si>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</si>
  <si>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</si>
  <si>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</si>
  <si>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</si>
  <si>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</si>
  <si>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</si>
  <si>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</si>
  <si>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</si>
  <si>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</si>
  <si>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</si>
  <si>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</si>
  <si>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</si>
  <si>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</si>
  <si>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</si>
  <si>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</si>
  <si>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</si>
  <si>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</si>
  <si>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</si>
  <si>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</si>
  <si>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</si>
  <si>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</si>
  <si>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</si>
  <si>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</si>
  <si>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</si>
  <si>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</si>
  <si>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</si>
  <si>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</si>
  <si>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</si>
  <si>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Mitchell</t>
  </si>
  <si>
    <t>Jordan Nelson</t>
  </si>
  <si>
    <t>Jordan Parker</t>
  </si>
  <si>
    <t>Jordan Patterson</t>
  </si>
  <si>
    <t>Jordan Perez</t>
  </si>
  <si>
    <t>Jordan Perry</t>
  </si>
  <si>
    <t>Jordan Phillips</t>
  </si>
  <si>
    <t>Jordan Powell</t>
  </si>
  <si>
    <t>Jordan Roberts</t>
  </si>
  <si>
    <t>Jordan Ross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</si>
  <si>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</si>
  <si>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</si>
  <si>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</si>
  <si>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</si>
  <si>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</si>
  <si>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</si>
  <si>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</si>
  <si>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</si>
  <si>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</si>
  <si>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</si>
  <si>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</si>
  <si>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</si>
  <si>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</si>
  <si>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</si>
  <si>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</si>
  <si>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</si>
  <si>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</si>
  <si>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</si>
  <si>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</si>
  <si>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</si>
  <si>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</si>
  <si>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</si>
  <si>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</si>
  <si>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</si>
  <si>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Patterson</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</si>
  <si>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</si>
  <si>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</si>
  <si>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</si>
  <si>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</si>
  <si>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</si>
  <si>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</si>
  <si>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</si>
  <si>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</si>
  <si>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</si>
  <si>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</si>
  <si>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</si>
  <si>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</si>
  <si>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</si>
  <si>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</si>
  <si>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</si>
  <si>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</si>
  <si>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</si>
  <si>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</si>
  <si>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</si>
  <si>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</si>
  <si>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</si>
  <si>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</si>
  <si>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</si>
  <si>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</si>
  <si>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</si>
  <si>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</si>
  <si>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Yang</t>
  </si>
  <si>
    <t>Jorge Ye</t>
  </si>
  <si>
    <t>Jorge Zhang</t>
  </si>
  <si>
    <t>Jorge Zhao</t>
  </si>
  <si>
    <t>Jorge Zheng</t>
  </si>
  <si>
    <t>Jorge Zhou</t>
  </si>
  <si>
    <t>Jorge Zhu</t>
  </si>
  <si>
    <t>Jose Adams</t>
  </si>
  <si>
    <t>Jose Alexander</t>
  </si>
  <si>
    <t>Jose Allen</t>
  </si>
  <si>
    <t>Jose Anderson</t>
  </si>
  <si>
    <t>Jose Baker</t>
  </si>
  <si>
    <t>Jose Brown</t>
  </si>
  <si>
    <t>Jose Bryant</t>
  </si>
  <si>
    <t>Jose Butler</t>
  </si>
  <si>
    <t>Jose Carlson</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</si>
  <si>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</si>
  <si>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</si>
  <si>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</si>
  <si>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</si>
  <si>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</si>
  <si>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</si>
  <si>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</si>
  <si>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</si>
  <si>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</si>
  <si>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</si>
  <si>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</si>
  <si>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</si>
  <si>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</si>
  <si>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</si>
  <si>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</si>
  <si>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</si>
  <si>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</si>
  <si>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</si>
  <si>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</si>
  <si>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</si>
  <si>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</si>
  <si>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</si>
  <si>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José Jackson</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</si>
  <si>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</si>
  <si>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</si>
  <si>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</si>
  <si>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</si>
  <si>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</si>
  <si>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</si>
  <si>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</si>
  <si>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</si>
  <si>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</si>
  <si>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</si>
  <si>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</si>
  <si>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</si>
  <si>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</si>
  <si>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</si>
  <si>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</si>
  <si>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</si>
  <si>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</si>
  <si>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</si>
  <si>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</si>
  <si>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</si>
  <si>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</si>
  <si>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</si>
  <si>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</si>
  <si>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</si>
  <si>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</si>
  <si>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</si>
  <si>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</si>
  <si>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</si>
  <si>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</si>
  <si>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</si>
  <si>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</si>
  <si>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</si>
  <si>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</si>
  <si>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</si>
  <si>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</si>
  <si>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</si>
  <si>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</si>
  <si>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</si>
  <si>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</si>
  <si>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</si>
  <si>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</si>
  <si>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</si>
  <si>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</si>
  <si>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</si>
  <si>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</si>
  <si>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Young</t>
  </si>
  <si>
    <t>Jose Zhang</t>
  </si>
  <si>
    <t>Joseph Anderson</t>
  </si>
  <si>
    <t>Joseph Brown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</si>
  <si>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</si>
  <si>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</si>
  <si>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</si>
  <si>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</si>
  <si>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</si>
  <si>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</si>
  <si>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</si>
  <si>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</si>
  <si>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</si>
  <si>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</si>
  <si>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</si>
  <si>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</si>
  <si>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</si>
  <si>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</si>
  <si>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</si>
  <si>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</si>
  <si>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</si>
  <si>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Thomas</t>
  </si>
  <si>
    <t>Joseph Thompson</t>
  </si>
  <si>
    <t>Joseph Walker</t>
  </si>
  <si>
    <t>Joseph White</t>
  </si>
  <si>
    <t>Joseph Williams</t>
  </si>
  <si>
    <t>Joseph Wilson</t>
  </si>
  <si>
    <t>Joshua Anderson</t>
  </si>
  <si>
    <t>Joshua Brown</t>
  </si>
  <si>
    <t>Joshua Clark</t>
  </si>
  <si>
    <t>Joshua Davis</t>
  </si>
  <si>
    <t>Joshua Garcia</t>
  </si>
  <si>
    <t>Joshua Harris</t>
  </si>
  <si>
    <t>Joshua Jackson</t>
  </si>
  <si>
    <t>Joshua Johnson</t>
  </si>
  <si>
    <t>Joshua Jones</t>
  </si>
  <si>
    <t>Joshua Lee</t>
  </si>
  <si>
    <t>Joshua Lewis</t>
  </si>
  <si>
    <t>Joshua Martin</t>
  </si>
  <si>
    <t>Joshua Martinez</t>
  </si>
  <si>
    <t>Joshua Miller</t>
  </si>
  <si>
    <t>Joshua Robinson</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</si>
  <si>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</si>
  <si>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</si>
  <si>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</si>
  <si>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</si>
  <si>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</si>
  <si>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</si>
  <si>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</si>
  <si>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</si>
  <si>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</si>
  <si>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</si>
  <si>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</si>
  <si>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</si>
  <si>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</si>
  <si>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</si>
  <si>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</si>
  <si>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</si>
  <si>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</si>
  <si>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</si>
  <si>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</si>
  <si>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</si>
  <si>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</si>
  <si>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</si>
  <si>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</si>
  <si>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</si>
  <si>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</si>
  <si>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</si>
  <si>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</si>
  <si>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</si>
  <si>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</si>
  <si>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</si>
  <si>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</si>
  <si>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</si>
  <si>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</si>
  <si>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</si>
  <si>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</si>
  <si>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</si>
  <si>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Cooper</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</si>
  <si>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</si>
  <si>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</si>
  <si>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</si>
  <si>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</si>
  <si>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</si>
  <si>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</si>
  <si>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</si>
  <si>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</si>
  <si>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</si>
  <si>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</si>
  <si>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</si>
  <si>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</si>
  <si>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</si>
  <si>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</si>
  <si>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</si>
  <si>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</si>
  <si>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</si>
  <si>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Sanchez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</si>
  <si>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</si>
  <si>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</si>
  <si>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</si>
  <si>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</si>
  <si>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</si>
  <si>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</si>
  <si>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</si>
  <si>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</si>
  <si>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</si>
  <si>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</si>
  <si>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</si>
  <si>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</si>
  <si>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</si>
  <si>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</si>
  <si>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</si>
  <si>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</si>
  <si>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</si>
  <si>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</si>
  <si>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</si>
  <si>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</si>
  <si>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</si>
  <si>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</si>
  <si>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</si>
  <si>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</si>
  <si>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</si>
  <si>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Butler</t>
  </si>
  <si>
    <t>Julia Campbell</t>
  </si>
  <si>
    <t>Julia Carter</t>
  </si>
  <si>
    <t>Julia Coleman</t>
  </si>
  <si>
    <t>Julia Collins</t>
  </si>
  <si>
    <t>Julia Cooper</t>
  </si>
  <si>
    <t>Julia Cox</t>
  </si>
  <si>
    <t>Julia Davis</t>
  </si>
  <si>
    <t>Julia Diaz</t>
  </si>
  <si>
    <t>Julia Edwards</t>
  </si>
  <si>
    <t>Julia Evans</t>
  </si>
  <si>
    <t>Julia Flores</t>
  </si>
  <si>
    <t>Julia Foster</t>
  </si>
  <si>
    <t>Julia Garcia</t>
  </si>
  <si>
    <t>Julia Gonzales</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</si>
  <si>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</si>
  <si>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</si>
  <si>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</si>
  <si>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</si>
  <si>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</si>
  <si>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</si>
  <si>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</si>
  <si>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</si>
  <si>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</si>
  <si>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</si>
  <si>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</si>
  <si>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</si>
  <si>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</si>
  <si>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</si>
  <si>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</si>
  <si>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</si>
  <si>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King</t>
  </si>
  <si>
    <t>Julia Lee</t>
  </si>
  <si>
    <t>Julia Lewis</t>
  </si>
  <si>
    <t>Julia Long</t>
  </si>
  <si>
    <t>Julia Lopez</t>
  </si>
  <si>
    <t>Julia Martin</t>
  </si>
  <si>
    <t>Julia Martinez</t>
  </si>
  <si>
    <t>Julia Miller</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</si>
  <si>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</si>
  <si>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</si>
  <si>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</si>
  <si>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</si>
  <si>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</si>
  <si>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</si>
  <si>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</si>
  <si>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</si>
  <si>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</si>
  <si>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</si>
  <si>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</si>
  <si>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</si>
  <si>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</si>
  <si>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</si>
  <si>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</si>
  <si>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</si>
  <si>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</si>
  <si>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</si>
  <si>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</si>
  <si>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</si>
  <si>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</si>
  <si>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</si>
  <si>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</si>
  <si>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</si>
  <si>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</si>
  <si>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</si>
  <si>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</si>
  <si>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</si>
  <si>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</si>
  <si>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</si>
  <si>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</si>
  <si>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</si>
  <si>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</si>
  <si>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</si>
  <si>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</si>
  <si>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</si>
  <si>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</si>
  <si>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</si>
  <si>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</si>
  <si>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</si>
  <si>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</si>
  <si>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</si>
  <si>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</si>
  <si>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</si>
  <si>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</si>
  <si>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Hayes</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</si>
  <si>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</si>
  <si>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</si>
  <si>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</si>
  <si>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</si>
  <si>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</si>
  <si>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</si>
  <si>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</si>
  <si>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</si>
  <si>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</si>
  <si>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</si>
  <si>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</si>
  <si>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</si>
  <si>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</si>
  <si>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</si>
  <si>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</si>
  <si>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</si>
  <si>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</si>
  <si>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</si>
  <si>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</si>
  <si>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</si>
  <si>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</si>
  <si>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</si>
  <si>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</si>
  <si>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</si>
  <si>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</si>
  <si>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</si>
  <si>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</si>
  <si>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</si>
  <si>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</si>
  <si>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</si>
  <si>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</si>
  <si>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Julie Xu</t>
  </si>
  <si>
    <t>Julie Yuan</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</si>
  <si>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</si>
  <si>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</si>
  <si>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</si>
  <si>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</si>
  <si>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</si>
  <si>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</si>
  <si>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</si>
  <si>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</si>
  <si>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</si>
  <si>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</si>
  <si>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</si>
  <si>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</si>
  <si>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</si>
  <si>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Navarro</t>
  </si>
  <si>
    <t>Julio Ortega</t>
  </si>
  <si>
    <t>Julio Ramos</t>
  </si>
  <si>
    <t>Julio Romero</t>
  </si>
  <si>
    <t>Julio Rubio</t>
  </si>
  <si>
    <t>Julio Ruiz</t>
  </si>
  <si>
    <t>Julio Sanz</t>
  </si>
  <si>
    <t>Julio Serrano</t>
  </si>
  <si>
    <t>Julio Suarez</t>
  </si>
  <si>
    <t>Julio Torres</t>
  </si>
  <si>
    <t>Julio Vazquez</t>
  </si>
  <si>
    <t>Justin Alexander</t>
  </si>
  <si>
    <t>Justin Anderson</t>
  </si>
  <si>
    <t>Justin Brown</t>
  </si>
  <si>
    <t>Justin Bryant</t>
  </si>
  <si>
    <t>Justin Butler</t>
  </si>
  <si>
    <t>Justin Chen</t>
  </si>
  <si>
    <t>Justin Clark</t>
  </si>
  <si>
    <t>Justin Coleman</t>
  </si>
  <si>
    <t>Justin Davis</t>
  </si>
  <si>
    <t>Justin Diaz</t>
  </si>
  <si>
    <t>Justin Flores</t>
  </si>
  <si>
    <t>Justin Foster</t>
  </si>
  <si>
    <t>Justin Garcia</t>
  </si>
  <si>
    <t>Justin Gonzales</t>
  </si>
  <si>
    <t>Justin Griffin</t>
  </si>
  <si>
    <t>Justin Harris</t>
  </si>
  <si>
    <t>Justin Hayes</t>
  </si>
  <si>
    <t>Justin Henderson</t>
  </si>
  <si>
    <t>Justin Hughes</t>
  </si>
  <si>
    <t>Justin Jackson</t>
  </si>
  <si>
    <t>Justin Jai</t>
  </si>
  <si>
    <t>Justin Jenkins</t>
  </si>
  <si>
    <t>Justin Jones</t>
  </si>
  <si>
    <t>Justin Kumar</t>
  </si>
  <si>
    <t>Justin Lal</t>
  </si>
  <si>
    <t>Justin Lee</t>
  </si>
  <si>
    <t>Justin Lewis</t>
  </si>
  <si>
    <t>Justin Li</t>
  </si>
  <si>
    <t>Justin Long</t>
  </si>
  <si>
    <t>Justin Martin</t>
  </si>
  <si>
    <t>Justin Martinez</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</si>
  <si>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</si>
  <si>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</si>
  <si>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</si>
  <si>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</si>
  <si>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</si>
  <si>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</si>
  <si>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</si>
  <si>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</si>
  <si>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</si>
  <si>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</si>
  <si>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</si>
  <si>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</si>
  <si>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</si>
  <si>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</si>
  <si>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</si>
  <si>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</si>
  <si>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</si>
  <si>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</si>
  <si>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</si>
  <si>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</si>
  <si>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</si>
  <si>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</si>
  <si>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</si>
  <si>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</si>
  <si>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</si>
  <si>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</si>
  <si>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</si>
  <si>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Lopez</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</si>
  <si>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</si>
  <si>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</si>
  <si>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</si>
  <si>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</si>
  <si>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</si>
  <si>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</si>
  <si>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</si>
  <si>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</si>
  <si>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</si>
  <si>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</si>
  <si>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</si>
  <si>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</si>
  <si>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</si>
  <si>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</si>
  <si>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</si>
  <si>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</si>
  <si>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</si>
  <si>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</si>
  <si>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</si>
  <si>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</si>
  <si>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</si>
  <si>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</si>
  <si>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</si>
  <si>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</si>
  <si>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</si>
  <si>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</si>
  <si>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</si>
  <si>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</si>
  <si>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</si>
  <si>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</si>
  <si>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</si>
  <si>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</si>
  <si>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</si>
  <si>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</si>
  <si>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</si>
  <si>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</si>
  <si>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</si>
  <si>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</si>
  <si>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</si>
  <si>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</si>
  <si>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Flores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</si>
  <si>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</si>
  <si>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</si>
  <si>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</si>
  <si>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</si>
  <si>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</si>
  <si>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</si>
  <si>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</si>
  <si>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</si>
  <si>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</si>
  <si>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</si>
  <si>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</si>
  <si>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</si>
  <si>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</si>
  <si>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</si>
  <si>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</si>
  <si>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</si>
  <si>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</si>
  <si>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</si>
  <si>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</si>
  <si>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</si>
  <si>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</si>
  <si>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</si>
  <si>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</si>
  <si>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</si>
  <si>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</si>
  <si>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</si>
  <si>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</si>
  <si>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</si>
  <si>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</si>
  <si>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</si>
  <si>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</si>
  <si>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</si>
  <si>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</si>
  <si>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</si>
  <si>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</si>
  <si>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</si>
  <si>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</si>
  <si>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</si>
  <si>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Powell</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</si>
  <si>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</si>
  <si>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</si>
  <si>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</si>
  <si>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</si>
  <si>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</si>
  <si>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</si>
  <si>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</si>
  <si>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</si>
  <si>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</si>
  <si>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</si>
  <si>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</si>
  <si>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</si>
  <si>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</si>
  <si>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</si>
  <si>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Thompson</t>
  </si>
  <si>
    <t>Kaitlyn Torres</t>
  </si>
  <si>
    <t>Kaitlyn Turner</t>
  </si>
  <si>
    <t>Kaitlyn Ward</t>
  </si>
  <si>
    <t>Kaitlyn Washington</t>
  </si>
  <si>
    <t>Kaitlyn Watson</t>
  </si>
  <si>
    <t>Kaitlyn White</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</si>
  <si>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</si>
  <si>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</si>
  <si>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</si>
  <si>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</si>
  <si>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</si>
  <si>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</si>
  <si>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</si>
  <si>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</si>
  <si>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</si>
  <si>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</si>
  <si>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</si>
  <si>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</si>
  <si>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</si>
  <si>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</si>
  <si>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</si>
  <si>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</si>
  <si>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</si>
  <si>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</si>
  <si>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</si>
  <si>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</si>
  <si>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</si>
  <si>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</si>
  <si>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</si>
  <si>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</si>
  <si>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</si>
  <si>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Gao</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</si>
  <si>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</si>
  <si>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</si>
  <si>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</si>
  <si>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</si>
  <si>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</si>
  <si>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</si>
  <si>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</si>
  <si>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</si>
  <si>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</si>
  <si>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</si>
  <si>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</si>
  <si>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</si>
  <si>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</si>
  <si>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</si>
  <si>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</si>
  <si>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</si>
  <si>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</si>
  <si>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</si>
  <si>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</si>
  <si>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</si>
  <si>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</si>
  <si>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</si>
  <si>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</si>
  <si>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</si>
  <si>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</si>
  <si>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</si>
  <si>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</si>
  <si>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</si>
  <si>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</si>
  <si>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</si>
  <si>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</si>
  <si>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Carlson</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</si>
  <si>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</si>
  <si>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</si>
  <si>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</si>
  <si>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</si>
  <si>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</si>
  <si>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</si>
  <si>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</si>
  <si>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</si>
  <si>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</si>
  <si>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</si>
  <si>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</si>
  <si>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</si>
  <si>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</si>
  <si>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</si>
  <si>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</si>
  <si>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</si>
  <si>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</si>
  <si>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Perez</t>
  </si>
  <si>
    <t>Kari Prasad</t>
  </si>
  <si>
    <t>Kari Raman</t>
  </si>
  <si>
    <t>Kari Ramos</t>
  </si>
  <si>
    <t>Kari Rodriguez</t>
  </si>
  <si>
    <t>Kari Romero</t>
  </si>
  <si>
    <t>Kari Ruiz</t>
  </si>
  <si>
    <t>Kari Sai</t>
  </si>
  <si>
    <t>Kari Sanchez</t>
  </si>
  <si>
    <t>Kari Sanz</t>
  </si>
  <si>
    <t>Kari Schmidt</t>
  </si>
  <si>
    <t>Kari Serrano</t>
  </si>
  <si>
    <t>Kari Smith</t>
  </si>
  <si>
    <t>Kari Suarez</t>
  </si>
  <si>
    <t>Kari Subram</t>
  </si>
  <si>
    <t>Kari Suri</t>
  </si>
  <si>
    <t>Kari Torres</t>
  </si>
  <si>
    <t>Kari Vance</t>
  </si>
  <si>
    <t>Kari Vazquez</t>
  </si>
  <si>
    <t>Karl Andersen</t>
  </si>
  <si>
    <t>Karl Chander</t>
  </si>
  <si>
    <t>Karl Deng</t>
  </si>
  <si>
    <t>Karl Goel</t>
  </si>
  <si>
    <t>Karl Jai</t>
  </si>
  <si>
    <t>Karl Kumar</t>
  </si>
  <si>
    <t>Karl Lal</t>
  </si>
  <si>
    <t>Karl Luo</t>
  </si>
  <si>
    <t>Karl Nara</t>
  </si>
  <si>
    <t>Karl Nath</t>
  </si>
  <si>
    <t>Karl Pal</t>
  </si>
  <si>
    <t>Karl Rai</t>
  </si>
  <si>
    <t>Karl Raje</t>
  </si>
  <si>
    <t>Karl Raji</t>
  </si>
  <si>
    <t>Karl Shan</t>
  </si>
  <si>
    <t>Karl Sharma</t>
  </si>
  <si>
    <t>Karl Shen</t>
  </si>
  <si>
    <t>Karl Stone</t>
  </si>
  <si>
    <t>Karl Tang</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</si>
  <si>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</si>
  <si>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</si>
  <si>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</si>
  <si>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</si>
  <si>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</si>
  <si>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</si>
  <si>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</si>
  <si>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</si>
  <si>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</si>
  <si>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</si>
  <si>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</si>
  <si>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</si>
  <si>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</si>
  <si>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</si>
  <si>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</si>
  <si>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</si>
  <si>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</si>
  <si>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</si>
  <si>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</si>
  <si>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</si>
  <si>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</si>
  <si>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</si>
  <si>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</si>
  <si>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Tang</t>
  </si>
  <si>
    <t>Karla Xie</t>
  </si>
  <si>
    <t>Karla Xu</t>
  </si>
  <si>
    <t>Karla Yuan</t>
  </si>
  <si>
    <t>Kate Anand</t>
  </si>
  <si>
    <t>Kate Andersen</t>
  </si>
  <si>
    <t>Kate Becker</t>
  </si>
  <si>
    <t>Kate Chande</t>
  </si>
  <si>
    <t>Kate Deng</t>
  </si>
  <si>
    <t>Kate Goel</t>
  </si>
  <si>
    <t>Kate Jai</t>
  </si>
  <si>
    <t>Kate Kumar</t>
  </si>
  <si>
    <t>Kate Lal</t>
  </si>
  <si>
    <t>Kate Nara</t>
  </si>
  <si>
    <t>Kate Nath</t>
  </si>
  <si>
    <t>Kate Rai</t>
  </si>
  <si>
    <t>Kate Raje</t>
  </si>
  <si>
    <t>Kate Raji</t>
  </si>
  <si>
    <t>Kate Shan</t>
  </si>
  <si>
    <t>Kate She</t>
  </si>
  <si>
    <t>Kate Tang</t>
  </si>
  <si>
    <t>Kate Xie</t>
  </si>
  <si>
    <t>Kate Xu</t>
  </si>
  <si>
    <t>Kate Yuan</t>
  </si>
  <si>
    <t>Katelyn Adams</t>
  </si>
  <si>
    <t>Katelyn Allen</t>
  </si>
  <si>
    <t>Katelyn Bailey</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</si>
  <si>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</si>
  <si>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</si>
  <si>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</si>
  <si>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</si>
  <si>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</si>
  <si>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</si>
  <si>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</si>
  <si>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</si>
  <si>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</si>
  <si>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</si>
  <si>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</si>
  <si>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</si>
  <si>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</si>
  <si>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</si>
  <si>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</si>
  <si>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</si>
  <si>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</si>
  <si>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</si>
  <si>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</si>
  <si>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</si>
  <si>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</si>
  <si>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</si>
  <si>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</si>
  <si>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Morgan</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</si>
  <si>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</si>
  <si>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</si>
  <si>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</si>
  <si>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</si>
  <si>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</si>
  <si>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</si>
  <si>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</si>
  <si>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</si>
  <si>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</si>
  <si>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</si>
  <si>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</si>
  <si>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</si>
  <si>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</si>
  <si>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</si>
  <si>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</si>
  <si>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</si>
  <si>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</si>
  <si>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</si>
  <si>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</si>
  <si>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</si>
  <si>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</si>
  <si>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</si>
  <si>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</si>
  <si>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</si>
  <si>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</si>
  <si>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</si>
  <si>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</si>
  <si>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</si>
  <si>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</si>
  <si>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Bradley</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</si>
  <si>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</si>
  <si>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</si>
  <si>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</si>
  <si>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</si>
  <si>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</si>
  <si>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</si>
  <si>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</si>
  <si>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</si>
  <si>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</si>
  <si>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</si>
  <si>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</si>
  <si>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</si>
  <si>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</si>
  <si>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</si>
  <si>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</si>
  <si>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</si>
  <si>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</si>
  <si>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</si>
  <si>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Gonzales</t>
  </si>
  <si>
    <t>Katherine Gonzalez</t>
  </si>
  <si>
    <t>Katherine Gray</t>
  </si>
  <si>
    <t>Katherine Green</t>
  </si>
  <si>
    <t>Katherine Griffin</t>
  </si>
  <si>
    <t>Katherine Hall</t>
  </si>
  <si>
    <t>Katherine Harris</t>
  </si>
  <si>
    <t>Katherine Henderson</t>
  </si>
  <si>
    <t>Katherine Hernandez</t>
  </si>
  <si>
    <t>Katherine Hill</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</si>
  <si>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</si>
  <si>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</si>
  <si>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</si>
  <si>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</si>
  <si>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</si>
  <si>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</si>
  <si>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</si>
  <si>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</si>
  <si>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</si>
  <si>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</si>
  <si>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</si>
  <si>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</si>
  <si>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</si>
  <si>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</si>
  <si>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</si>
  <si>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</si>
  <si>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</si>
  <si>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</si>
  <si>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</si>
  <si>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</si>
  <si>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</si>
  <si>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</si>
  <si>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</si>
  <si>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</si>
  <si>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</si>
  <si>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</si>
  <si>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</si>
  <si>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</si>
  <si>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</si>
  <si>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</si>
  <si>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</si>
  <si>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</si>
  <si>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</si>
  <si>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</si>
  <si>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Rodriguez</t>
  </si>
  <si>
    <t>Katherine Rogers</t>
  </si>
  <si>
    <t>Katherine Ross</t>
  </si>
  <si>
    <t>Katherine Russell</t>
  </si>
  <si>
    <t>Katherine Sanchez</t>
  </si>
  <si>
    <t>Katherine Sanders</t>
  </si>
  <si>
    <t>Katherine Scott</t>
  </si>
  <si>
    <t>Katherine Simmons</t>
  </si>
  <si>
    <t>Katherine Smith</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</si>
  <si>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</si>
  <si>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</si>
  <si>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</si>
  <si>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</si>
  <si>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</si>
  <si>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</si>
  <si>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</si>
  <si>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</si>
  <si>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</si>
  <si>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</si>
  <si>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</si>
  <si>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</si>
  <si>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</si>
  <si>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</si>
  <si>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</si>
  <si>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</si>
  <si>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</si>
  <si>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</si>
  <si>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</si>
  <si>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</si>
  <si>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</si>
  <si>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Gomez</t>
  </si>
  <si>
    <t>Kathleen Gutierrez</t>
  </si>
  <si>
    <t>Kathleen Hernandez</t>
  </si>
  <si>
    <t>Kathleen Jimenez</t>
  </si>
  <si>
    <t>Kathleen Martin</t>
  </si>
  <si>
    <t>Kathleen Moreno</t>
  </si>
  <si>
    <t>Kathleen Munoz</t>
  </si>
  <si>
    <t>Kathleen Navarro</t>
  </si>
  <si>
    <t>Kathleen Ortega</t>
  </si>
  <si>
    <t>Kathleen Ramos</t>
  </si>
  <si>
    <t>Kathleen Romero</t>
  </si>
  <si>
    <t>Kathleen Rubio</t>
  </si>
  <si>
    <t>Kathleen Serrano</t>
  </si>
  <si>
    <t>Kathleen Torres</t>
  </si>
  <si>
    <t>Kathleen Vazquez</t>
  </si>
  <si>
    <t>Kathryn Andersen</t>
  </si>
  <si>
    <t>Kathryn Ashe</t>
  </si>
  <si>
    <t>Kathryn Becker</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</si>
  <si>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</si>
  <si>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</si>
  <si>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</si>
  <si>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</si>
  <si>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</si>
  <si>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</si>
  <si>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</si>
  <si>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</si>
  <si>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</si>
  <si>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</si>
  <si>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</si>
  <si>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</si>
  <si>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</si>
  <si>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</si>
  <si>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</si>
  <si>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</si>
  <si>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</si>
  <si>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</si>
  <si>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</si>
  <si>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</si>
  <si>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</si>
  <si>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</si>
  <si>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</si>
  <si>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</si>
  <si>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</si>
  <si>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</si>
  <si>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</si>
  <si>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</si>
  <si>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</si>
  <si>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</si>
  <si>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</si>
  <si>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</si>
  <si>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</si>
  <si>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</si>
  <si>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</si>
  <si>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</si>
  <si>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</si>
  <si>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</si>
  <si>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</si>
  <si>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</si>
  <si>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</si>
  <si>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</si>
  <si>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</si>
  <si>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</si>
  <si>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</si>
  <si>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Deng</t>
  </si>
  <si>
    <t>Katrina Goel</t>
  </si>
  <si>
    <t>Katrina Jai</t>
  </si>
  <si>
    <t>Katrina Kumar</t>
  </si>
  <si>
    <t>Katrina Luo</t>
  </si>
  <si>
    <t>Katrina Nara</t>
  </si>
  <si>
    <t>Katrina Nath</t>
  </si>
  <si>
    <t>Katrina Rai</t>
  </si>
  <si>
    <t>Katrina Raje</t>
  </si>
  <si>
    <t>Katrina Raji</t>
  </si>
  <si>
    <t>Katrina Shan</t>
  </si>
  <si>
    <t>Katrina Sharma</t>
  </si>
  <si>
    <t>Katrina Shen</t>
  </si>
  <si>
    <t>Katrina Tang</t>
  </si>
  <si>
    <t>Katrina Xie</t>
  </si>
  <si>
    <t>Katrina Xu</t>
  </si>
  <si>
    <t>Katrina Yuan</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</si>
  <si>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</si>
  <si>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</si>
  <si>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</si>
  <si>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</si>
  <si>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</si>
  <si>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</si>
  <si>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</si>
  <si>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</si>
  <si>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</si>
  <si>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</si>
  <si>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</si>
  <si>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</si>
  <si>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</si>
  <si>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</si>
  <si>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</si>
  <si>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</si>
  <si>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</si>
  <si>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</si>
  <si>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</si>
  <si>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</si>
  <si>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</si>
  <si>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</si>
  <si>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</si>
  <si>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</si>
  <si>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</si>
  <si>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</si>
  <si>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</si>
  <si>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</si>
  <si>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</si>
  <si>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</si>
  <si>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Moore</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</si>
  <si>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</si>
  <si>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</si>
  <si>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</si>
  <si>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</si>
  <si>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</si>
  <si>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</si>
  <si>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</si>
  <si>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</si>
  <si>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</si>
  <si>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</si>
  <si>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</si>
  <si>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</si>
  <si>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</si>
  <si>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</si>
  <si>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</si>
  <si>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</si>
  <si>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</si>
  <si>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</si>
  <si>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</si>
  <si>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</si>
  <si>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</si>
  <si>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</si>
  <si>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</si>
  <si>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</si>
  <si>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</si>
  <si>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</si>
  <si>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</si>
  <si>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</si>
  <si>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</si>
  <si>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</si>
  <si>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</si>
  <si>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</si>
  <si>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</si>
  <si>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</si>
  <si>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</si>
  <si>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</si>
  <si>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</si>
  <si>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</si>
  <si>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</si>
  <si>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</si>
  <si>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</si>
  <si>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</si>
  <si>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</si>
  <si>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</si>
  <si>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</si>
  <si>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</si>
  <si>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</si>
  <si>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</si>
  <si>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</si>
  <si>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</si>
  <si>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</si>
  <si>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</si>
  <si>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Roberts</t>
  </si>
  <si>
    <t>Kaylee Rogers</t>
  </si>
  <si>
    <t>Kaylee Sanchez</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</si>
  <si>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</si>
  <si>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</si>
  <si>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</si>
  <si>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</si>
  <si>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</si>
  <si>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</si>
  <si>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</si>
  <si>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</si>
  <si>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</si>
  <si>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</si>
  <si>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</si>
  <si>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</si>
  <si>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</si>
  <si>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</si>
  <si>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</si>
  <si>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</si>
  <si>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Kumar</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</si>
  <si>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</si>
  <si>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</si>
  <si>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</si>
  <si>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</si>
  <si>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</si>
  <si>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</si>
  <si>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</si>
  <si>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</si>
  <si>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</si>
  <si>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</si>
  <si>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</si>
  <si>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</si>
  <si>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</si>
  <si>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</si>
  <si>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</si>
  <si>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</si>
  <si>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</si>
  <si>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</si>
  <si>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</si>
  <si>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</si>
  <si>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</si>
  <si>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</si>
  <si>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</si>
  <si>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</si>
  <si>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</si>
  <si>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</si>
  <si>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</si>
  <si>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</si>
  <si>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</si>
  <si>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</si>
  <si>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</si>
  <si>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</si>
  <si>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</si>
  <si>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</si>
  <si>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</si>
  <si>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</si>
  <si>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</si>
  <si>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</si>
  <si>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</si>
  <si>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</si>
  <si>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</si>
  <si>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</si>
  <si>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</si>
  <si>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</si>
  <si>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</si>
  <si>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</si>
  <si>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</si>
  <si>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Shen</t>
  </si>
  <si>
    <t>Kelli Sun</t>
  </si>
  <si>
    <t>Kelli Tang</t>
  </si>
  <si>
    <t>Kelli Wang</t>
  </si>
  <si>
    <t>Kelli Wu</t>
  </si>
  <si>
    <t>Kelli Xie</t>
  </si>
  <si>
    <t>Kelli Xu</t>
  </si>
  <si>
    <t>Kelli Yang</t>
  </si>
  <si>
    <t>Kelli Ye</t>
  </si>
  <si>
    <t>Kelli Zeng</t>
  </si>
  <si>
    <t>Kelli Zhang</t>
  </si>
  <si>
    <t>Kelli Zhao</t>
  </si>
  <si>
    <t>Kelli Zhou</t>
  </si>
  <si>
    <t>Kelli Zhu</t>
  </si>
  <si>
    <t>Kellie Blanco</t>
  </si>
  <si>
    <t>Kellie Diaz</t>
  </si>
  <si>
    <t>Kellie Dominguez</t>
  </si>
  <si>
    <t>Kellie Gill</t>
  </si>
  <si>
    <t>Kellie Gomez</t>
  </si>
  <si>
    <t>Kellie Gutierrez</t>
  </si>
  <si>
    <t>Kellie Hernandez</t>
  </si>
  <si>
    <t>Kellie Martin</t>
  </si>
  <si>
    <t>Kellie Moreno</t>
  </si>
  <si>
    <t>Kellie Munoz</t>
  </si>
  <si>
    <t>Kellie Navarro</t>
  </si>
  <si>
    <t>Kellie Ortega</t>
  </si>
  <si>
    <t>Kellie Ramos</t>
  </si>
  <si>
    <t>Kellie Romero</t>
  </si>
  <si>
    <t>Kellie Rubio</t>
  </si>
  <si>
    <t>Kellie Ruiz</t>
  </si>
  <si>
    <t>Kellie Sanz</t>
  </si>
  <si>
    <t>Kellie Serrano</t>
  </si>
  <si>
    <t>Kellie Torres</t>
  </si>
  <si>
    <t>Kellie Vazquez</t>
  </si>
  <si>
    <t>Kelly Alexander</t>
  </si>
  <si>
    <t>Kelly Barnes</t>
  </si>
  <si>
    <t>Kelly Bennett</t>
  </si>
  <si>
    <t>Kelly Bryant</t>
  </si>
  <si>
    <t>Kelly Butler</t>
  </si>
  <si>
    <t>Kelly Coleman</t>
  </si>
  <si>
    <t>Kelly Diaz</t>
  </si>
  <si>
    <t>Kelly Flores</t>
  </si>
  <si>
    <t>Kelly Foster</t>
  </si>
  <si>
    <t>Kelly Griffin</t>
  </si>
  <si>
    <t>Kelly Hayes</t>
  </si>
  <si>
    <t>Kelly Henderson</t>
  </si>
  <si>
    <t>Kelly Hughes</t>
  </si>
  <si>
    <t>Kelly Jenkins</t>
  </si>
  <si>
    <t>Kelly Long</t>
  </si>
  <si>
    <t>Kelly Patterson</t>
  </si>
  <si>
    <t>Kelly Perry</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</si>
  <si>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</si>
  <si>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</si>
  <si>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</si>
  <si>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</si>
  <si>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</si>
  <si>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</si>
  <si>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</si>
  <si>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</si>
  <si>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</si>
  <si>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</si>
  <si>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</si>
  <si>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</si>
  <si>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</si>
  <si>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</si>
  <si>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</si>
  <si>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</si>
  <si>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</si>
  <si>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</si>
  <si>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</si>
  <si>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</si>
  <si>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</si>
  <si>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</si>
  <si>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</si>
  <si>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</si>
  <si>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</si>
  <si>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</si>
  <si>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</si>
  <si>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</si>
  <si>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</si>
  <si>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</si>
  <si>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</si>
  <si>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Cai</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</si>
  <si>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</si>
  <si>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</si>
  <si>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</si>
  <si>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</si>
  <si>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</si>
  <si>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</si>
  <si>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</si>
  <si>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</si>
  <si>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</si>
  <si>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</si>
  <si>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</si>
  <si>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</si>
  <si>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</si>
  <si>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</si>
  <si>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</si>
  <si>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</si>
  <si>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</si>
  <si>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</si>
  <si>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</si>
  <si>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</si>
  <si>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</si>
  <si>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</si>
  <si>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</si>
  <si>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</si>
  <si>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</si>
  <si>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</si>
  <si>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</si>
  <si>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</si>
  <si>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</si>
  <si>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</si>
  <si>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</si>
  <si>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</si>
  <si>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</si>
  <si>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</si>
  <si>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</si>
  <si>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</si>
  <si>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</si>
  <si>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</si>
  <si>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</si>
  <si>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</si>
  <si>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</si>
  <si>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</si>
  <si>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</si>
  <si>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</si>
  <si>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</si>
  <si>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</si>
  <si>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</si>
  <si>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</si>
  <si>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</si>
  <si>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</si>
  <si>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</si>
  <si>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</si>
  <si>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</si>
  <si>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</si>
  <si>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</si>
  <si>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</si>
  <si>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</si>
  <si>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</si>
  <si>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</si>
  <si>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</si>
  <si>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</si>
  <si>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</si>
  <si>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</si>
  <si>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</si>
  <si>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</si>
  <si>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</si>
  <si>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</si>
  <si>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</si>
  <si>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</si>
  <si>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</si>
  <si>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</si>
  <si>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</si>
  <si>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</si>
  <si>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</si>
  <si>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</si>
  <si>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</si>
  <si>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</si>
  <si>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</si>
  <si>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</si>
  <si>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</si>
  <si>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</si>
  <si>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</si>
  <si>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</si>
  <si>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</si>
  <si>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</si>
  <si>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</si>
  <si>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</si>
  <si>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</si>
  <si>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</si>
  <si>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</si>
  <si>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</si>
  <si>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</si>
  <si>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</si>
  <si>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</si>
  <si>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</si>
  <si>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</si>
  <si>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</si>
  <si>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</si>
  <si>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</si>
  <si>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</si>
  <si>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</si>
  <si>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</si>
  <si>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</si>
  <si>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</si>
  <si>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</si>
  <si>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</si>
  <si>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</si>
  <si>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</si>
  <si>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</si>
  <si>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</si>
  <si>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</si>
  <si>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</si>
  <si>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</si>
  <si>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</si>
  <si>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</si>
  <si>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</si>
  <si>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</si>
  <si>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</si>
  <si>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</si>
  <si>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</si>
  <si>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</si>
  <si>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</si>
  <si>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</si>
  <si>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</si>
  <si>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</si>
  <si>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</si>
  <si>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</si>
  <si>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</si>
  <si>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Wang</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</si>
  <si>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</si>
  <si>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</si>
  <si>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</si>
  <si>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</si>
  <si>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</si>
  <si>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</si>
  <si>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</si>
  <si>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</si>
  <si>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</si>
  <si>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</si>
  <si>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</si>
  <si>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</si>
  <si>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</si>
  <si>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</si>
  <si>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</si>
  <si>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</si>
  <si>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</si>
  <si>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</si>
  <si>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</si>
  <si>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</si>
  <si>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</si>
  <si>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</si>
  <si>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</si>
  <si>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</si>
  <si>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</si>
  <si>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</si>
  <si>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</si>
  <si>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</si>
  <si>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</si>
  <si>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Alonso</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</si>
  <si>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</si>
  <si>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</si>
  <si>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</si>
  <si>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</si>
  <si>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</si>
  <si>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</si>
  <si>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</si>
  <si>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</si>
  <si>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</si>
  <si>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</si>
  <si>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</si>
  <si>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</si>
  <si>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</si>
  <si>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</si>
  <si>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</si>
  <si>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</si>
  <si>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</si>
  <si>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</si>
  <si>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</si>
  <si>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</si>
  <si>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</si>
  <si>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</si>
  <si>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</si>
  <si>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</si>
  <si>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</si>
  <si>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</si>
  <si>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</si>
  <si>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Liu</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</si>
  <si>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</si>
  <si>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</si>
  <si>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</si>
  <si>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</si>
  <si>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</si>
  <si>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</si>
  <si>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</si>
  <si>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</si>
  <si>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</si>
  <si>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</si>
  <si>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</si>
  <si>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</si>
  <si>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</si>
  <si>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</si>
  <si>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</si>
  <si>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</si>
  <si>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</si>
  <si>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</si>
  <si>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</si>
  <si>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</si>
  <si>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</si>
  <si>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</si>
  <si>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</si>
  <si>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</si>
  <si>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</si>
  <si>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</si>
  <si>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</si>
  <si>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</si>
  <si>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</si>
  <si>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</si>
  <si>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</si>
  <si>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</si>
  <si>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</si>
  <si>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</si>
  <si>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</si>
  <si>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</si>
  <si>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</si>
  <si>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</si>
  <si>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</si>
  <si>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</si>
  <si>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</si>
  <si>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</si>
  <si>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</si>
  <si>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</si>
  <si>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</si>
  <si>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</si>
  <si>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</si>
  <si>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</si>
  <si>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Schmidt</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</si>
  <si>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</si>
  <si>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</si>
  <si>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</si>
  <si>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</si>
  <si>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</si>
  <si>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</si>
  <si>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</si>
  <si>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</si>
  <si>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</si>
  <si>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</si>
  <si>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</si>
  <si>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</si>
  <si>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</si>
  <si>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</si>
  <si>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</si>
  <si>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</si>
  <si>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</si>
  <si>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</si>
  <si>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</si>
  <si>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</si>
  <si>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</si>
  <si>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</si>
  <si>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</si>
  <si>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</si>
  <si>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</si>
  <si>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</si>
  <si>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</si>
  <si>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</si>
  <si>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</si>
  <si>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</si>
  <si>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</si>
  <si>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</si>
  <si>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</si>
  <si>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</si>
  <si>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</si>
  <si>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</si>
  <si>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</si>
  <si>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</si>
  <si>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</si>
  <si>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</si>
  <si>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</si>
  <si>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</si>
  <si>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</si>
  <si>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</si>
  <si>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</si>
  <si>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</si>
  <si>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</si>
  <si>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</si>
  <si>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</si>
  <si>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</si>
  <si>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</si>
  <si>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</si>
  <si>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</si>
  <si>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</si>
  <si>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</si>
  <si>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</si>
  <si>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</si>
  <si>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</si>
  <si>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</si>
  <si>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Ortega</t>
  </si>
  <si>
    <t>Kristine Ramos</t>
  </si>
  <si>
    <t>Kristine Romero</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</si>
  <si>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</si>
  <si>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</si>
  <si>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</si>
  <si>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</si>
  <si>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</si>
  <si>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</si>
  <si>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</si>
  <si>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</si>
  <si>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</si>
  <si>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</si>
  <si>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</si>
  <si>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</si>
  <si>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</si>
  <si>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</si>
  <si>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</si>
  <si>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</si>
  <si>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</si>
  <si>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</si>
  <si>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Rodriguez</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</si>
  <si>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</si>
  <si>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</si>
  <si>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</si>
  <si>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</si>
  <si>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</si>
  <si>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</si>
  <si>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</si>
  <si>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</si>
  <si>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</si>
  <si>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</si>
  <si>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</si>
  <si>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</si>
  <si>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</si>
  <si>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</si>
  <si>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</si>
  <si>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Hernandez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</si>
  <si>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</si>
  <si>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</si>
  <si>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</si>
  <si>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</si>
  <si>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</si>
  <si>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</si>
  <si>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</si>
  <si>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</si>
  <si>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</si>
  <si>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</si>
  <si>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</si>
  <si>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</si>
  <si>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</si>
  <si>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</si>
  <si>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</si>
  <si>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</si>
  <si>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</si>
  <si>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</si>
  <si>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</si>
  <si>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</si>
  <si>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</si>
  <si>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</si>
  <si>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</si>
  <si>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</si>
  <si>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</si>
  <si>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</si>
  <si>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</si>
  <si>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</si>
  <si>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</si>
  <si>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</si>
  <si>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</si>
  <si>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</si>
  <si>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</si>
  <si>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</si>
  <si>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</si>
  <si>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</si>
  <si>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</si>
  <si>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</si>
  <si>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</si>
  <si>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</si>
  <si>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</si>
  <si>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</si>
  <si>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</si>
  <si>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</si>
  <si>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</si>
  <si>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</si>
  <si>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</si>
  <si>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</si>
  <si>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</si>
  <si>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</si>
  <si>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</si>
  <si>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</si>
  <si>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</si>
  <si>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</si>
  <si>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</si>
  <si>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</si>
  <si>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</si>
  <si>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</si>
  <si>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</si>
  <si>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</si>
  <si>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</si>
  <si>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</si>
  <si>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</si>
  <si>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</si>
  <si>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</si>
  <si>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</si>
  <si>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</si>
  <si>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</si>
  <si>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</si>
  <si>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</si>
  <si>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</si>
  <si>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</si>
  <si>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</si>
  <si>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</si>
  <si>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</si>
  <si>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</si>
  <si>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</si>
  <si>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</si>
  <si>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</si>
  <si>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</si>
  <si>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</si>
  <si>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</si>
  <si>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</si>
  <si>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</si>
  <si>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</si>
  <si>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</si>
  <si>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</si>
  <si>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</si>
  <si>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</si>
  <si>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</si>
  <si>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</si>
  <si>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</si>
  <si>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</si>
  <si>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</si>
  <si>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</si>
  <si>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</si>
  <si>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Ross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</si>
  <si>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</si>
  <si>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</si>
  <si>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</si>
  <si>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</si>
  <si>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</si>
  <si>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</si>
  <si>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</si>
  <si>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</si>
  <si>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</si>
  <si>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</si>
  <si>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</si>
  <si>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</si>
  <si>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</si>
  <si>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</si>
  <si>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</si>
  <si>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</si>
  <si>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</si>
  <si>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</si>
  <si>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</si>
  <si>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</si>
  <si>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</si>
  <si>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</si>
  <si>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</si>
  <si>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</si>
  <si>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</si>
  <si>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</si>
  <si>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</si>
  <si>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</si>
  <si>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</si>
  <si>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</si>
  <si>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</si>
  <si>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</si>
  <si>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</si>
  <si>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</si>
  <si>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</si>
  <si>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</si>
  <si>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</si>
  <si>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</si>
  <si>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</si>
  <si>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</si>
  <si>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</si>
  <si>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</si>
  <si>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</si>
  <si>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</si>
  <si>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</si>
  <si>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</si>
  <si>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</si>
  <si>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</si>
  <si>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</si>
  <si>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</si>
  <si>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</si>
  <si>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</si>
  <si>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</si>
  <si>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</si>
  <si>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</si>
  <si>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</si>
  <si>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</si>
  <si>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</si>
  <si>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</si>
  <si>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</si>
  <si>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</si>
  <si>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</si>
  <si>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</si>
  <si>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</si>
  <si>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</si>
  <si>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Jimenez</t>
  </si>
  <si>
    <t>Lance Martin</t>
  </si>
  <si>
    <t>Lance Moreno</t>
  </si>
  <si>
    <t>Lance Munoz</t>
  </si>
  <si>
    <t>Lance Navarro</t>
  </si>
  <si>
    <t>Lance Ortega</t>
  </si>
  <si>
    <t>Lance Ramos</t>
  </si>
  <si>
    <t>Lance Romero</t>
  </si>
  <si>
    <t>Lance Rubio</t>
  </si>
  <si>
    <t>Lance Ruiz</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</si>
  <si>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</si>
  <si>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</si>
  <si>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</si>
  <si>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</si>
  <si>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</si>
  <si>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</si>
  <si>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</si>
  <si>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</si>
  <si>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</si>
  <si>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</si>
  <si>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</si>
  <si>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</si>
  <si>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</si>
  <si>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</si>
  <si>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</si>
  <si>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</si>
  <si>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</si>
  <si>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</si>
  <si>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</si>
  <si>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</si>
  <si>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</si>
  <si>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</si>
  <si>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</si>
  <si>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</si>
  <si>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</si>
  <si>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</si>
  <si>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</si>
  <si>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</si>
  <si>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</si>
  <si>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</si>
  <si>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</si>
  <si>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</si>
  <si>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</si>
  <si>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</si>
  <si>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</si>
  <si>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</si>
  <si>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</si>
  <si>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</si>
  <si>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</si>
  <si>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</si>
  <si>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</si>
  <si>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</si>
  <si>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</si>
  <si>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</si>
  <si>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</si>
  <si>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</si>
  <si>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</si>
  <si>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Rowe</t>
  </si>
  <si>
    <t>Latasha Rubio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</si>
  <si>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</si>
  <si>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</si>
  <si>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</si>
  <si>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</si>
  <si>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</si>
  <si>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</si>
  <si>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</si>
  <si>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</si>
  <si>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</si>
  <si>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</si>
  <si>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</si>
  <si>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</si>
  <si>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Lal</t>
  </si>
  <si>
    <t>Latoya Luo</t>
  </si>
  <si>
    <t>Latoya Nara</t>
  </si>
  <si>
    <t>Latoya Nath</t>
  </si>
  <si>
    <t>Latoya Rai</t>
  </si>
  <si>
    <t>Latoya Raje</t>
  </si>
  <si>
    <t>Latoya Raji</t>
  </si>
  <si>
    <t>Latoya Shan</t>
  </si>
  <si>
    <t>Latoya Sharma</t>
  </si>
  <si>
    <t>Latoya She</t>
  </si>
  <si>
    <t>Latoya Shen</t>
  </si>
  <si>
    <t>Latoya Tang</t>
  </si>
  <si>
    <t>Latoya Xu</t>
  </si>
  <si>
    <t>Latoya Yuan</t>
  </si>
  <si>
    <t>Laura Cai</t>
  </si>
  <si>
    <t>Laura Chen</t>
  </si>
  <si>
    <t>Laura Gao</t>
  </si>
  <si>
    <t>Laura Guo</t>
  </si>
  <si>
    <t>Laura He</t>
  </si>
  <si>
    <t>Laura Hu</t>
  </si>
  <si>
    <t>Laura Huang</t>
  </si>
  <si>
    <t>Laura Li</t>
  </si>
  <si>
    <t>Laura Liang</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</si>
  <si>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</si>
  <si>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</si>
  <si>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</si>
  <si>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</si>
  <si>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</si>
  <si>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</si>
  <si>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</si>
  <si>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</si>
  <si>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</si>
  <si>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</si>
  <si>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</si>
  <si>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</si>
  <si>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</si>
  <si>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</si>
  <si>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</si>
  <si>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</si>
  <si>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</si>
  <si>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</si>
  <si>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</si>
  <si>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Brown</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</si>
  <si>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</si>
  <si>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</si>
  <si>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</si>
  <si>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</si>
  <si>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</si>
  <si>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</si>
  <si>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</si>
  <si>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</si>
  <si>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</si>
  <si>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</si>
  <si>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</si>
  <si>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</si>
  <si>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</si>
  <si>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</si>
  <si>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</si>
  <si>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</si>
  <si>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</si>
  <si>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</si>
  <si>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</si>
  <si>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</si>
  <si>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</si>
  <si>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</si>
  <si>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</si>
  <si>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</si>
  <si>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</si>
  <si>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</si>
  <si>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</si>
  <si>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</si>
  <si>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</si>
  <si>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</si>
  <si>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</si>
  <si>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</si>
  <si>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</si>
  <si>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</si>
  <si>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</si>
  <si>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</si>
  <si>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</si>
  <si>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</si>
  <si>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</si>
  <si>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</si>
  <si>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</si>
  <si>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</si>
  <si>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</si>
  <si>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</si>
  <si>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</si>
  <si>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</si>
  <si>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</si>
  <si>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</si>
  <si>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</si>
  <si>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</si>
  <si>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Thomas</t>
  </si>
  <si>
    <t>Lauren Thompson</t>
  </si>
  <si>
    <t>Lauren Torres</t>
  </si>
  <si>
    <t>Lauren Walker</t>
  </si>
  <si>
    <t>Lauren Ward</t>
  </si>
  <si>
    <t>Lauren Washington</t>
  </si>
  <si>
    <t>Lauren Watson</t>
  </si>
  <si>
    <t>Lauren White</t>
  </si>
  <si>
    <t>Lauren Williams</t>
  </si>
  <si>
    <t>Lauren Wilson</t>
  </si>
  <si>
    <t>Lauren Wood</t>
  </si>
  <si>
    <t>Lawrence Alonso</t>
  </si>
  <si>
    <t>Lawrence Alvarez</t>
  </si>
  <si>
    <t>Lawrence Blanco</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</si>
  <si>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</si>
  <si>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</si>
  <si>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</si>
  <si>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</si>
  <si>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</si>
  <si>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</si>
  <si>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</si>
  <si>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</si>
  <si>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</si>
  <si>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</si>
  <si>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</si>
  <si>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</si>
  <si>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</si>
  <si>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</si>
  <si>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</si>
  <si>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</si>
  <si>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</si>
  <si>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</si>
  <si>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</si>
  <si>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</si>
  <si>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</si>
  <si>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</si>
  <si>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Huang</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</si>
  <si>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</si>
  <si>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</si>
  <si>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</si>
  <si>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</si>
  <si>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</si>
  <si>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</si>
  <si>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</si>
  <si>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</si>
  <si>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</si>
  <si>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</si>
  <si>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</si>
  <si>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</si>
  <si>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</si>
  <si>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</si>
  <si>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</si>
  <si>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</si>
  <si>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</si>
  <si>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</si>
  <si>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</si>
  <si>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</si>
  <si>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</si>
  <si>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</si>
  <si>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</si>
  <si>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</si>
  <si>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</si>
  <si>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</si>
  <si>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</si>
  <si>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</si>
  <si>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</si>
  <si>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</si>
  <si>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</si>
  <si>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</si>
  <si>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</si>
  <si>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</si>
  <si>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</si>
  <si>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</si>
  <si>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</si>
  <si>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</si>
  <si>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</si>
  <si>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</si>
  <si>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</si>
  <si>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</si>
  <si>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</si>
  <si>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</si>
  <si>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</si>
  <si>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</si>
  <si>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</si>
  <si>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</si>
  <si>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</si>
  <si>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Raje</t>
  </si>
  <si>
    <t>Leonard Raji</t>
  </si>
  <si>
    <t>Leonard Shan</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</si>
  <si>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</si>
  <si>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</si>
  <si>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</si>
  <si>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</si>
  <si>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</si>
  <si>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</si>
  <si>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</si>
  <si>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</si>
  <si>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</si>
  <si>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</si>
  <si>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</si>
  <si>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</si>
  <si>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</si>
  <si>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</si>
  <si>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</si>
  <si>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</si>
  <si>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</si>
  <si>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</si>
  <si>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</si>
  <si>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</si>
  <si>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</si>
  <si>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</si>
  <si>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</si>
  <si>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</si>
  <si>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</si>
  <si>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</si>
  <si>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</si>
  <si>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</si>
  <si>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</si>
  <si>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Leslie Vazquez</t>
  </si>
  <si>
    <t>Levi Arun</t>
  </si>
  <si>
    <t>Levi Chandra</t>
  </si>
  <si>
    <t>Levi Fernandez</t>
  </si>
  <si>
    <t>Levi Garcia</t>
  </si>
  <si>
    <t>Levi Gonzalez</t>
  </si>
  <si>
    <t>Levi Madan</t>
  </si>
  <si>
    <t>Levi Malhotra</t>
  </si>
  <si>
    <t>Levi Mehta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</si>
  <si>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</si>
  <si>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</si>
  <si>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</si>
  <si>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</si>
  <si>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</si>
  <si>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</si>
  <si>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</si>
  <si>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</si>
  <si>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</si>
  <si>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</si>
  <si>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</si>
  <si>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</si>
  <si>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</si>
  <si>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</si>
  <si>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</si>
  <si>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</si>
  <si>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</si>
  <si>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</si>
  <si>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</si>
  <si>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</si>
  <si>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</si>
  <si>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</si>
  <si>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</si>
  <si>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</si>
  <si>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</si>
  <si>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</si>
  <si>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</si>
  <si>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</si>
  <si>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</si>
  <si>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</si>
  <si>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</si>
  <si>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</si>
  <si>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</si>
  <si>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</si>
  <si>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</si>
  <si>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</si>
  <si>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</si>
  <si>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</si>
  <si>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</si>
  <si>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</si>
  <si>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</si>
  <si>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</si>
  <si>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</si>
  <si>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</si>
  <si>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</si>
  <si>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</si>
  <si>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</si>
  <si>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</si>
  <si>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</si>
  <si>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</si>
  <si>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</si>
  <si>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</si>
  <si>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</si>
  <si>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</si>
  <si>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</si>
  <si>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</si>
  <si>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</si>
  <si>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</si>
  <si>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</si>
  <si>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</si>
  <si>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</si>
  <si>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</si>
  <si>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</si>
  <si>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</si>
  <si>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</si>
  <si>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</si>
  <si>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</si>
  <si>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</si>
  <si>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</si>
  <si>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</si>
  <si>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</si>
  <si>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</si>
  <si>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</si>
  <si>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</si>
  <si>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</si>
  <si>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</si>
  <si>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</si>
  <si>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Lindsey Yuan</t>
  </si>
  <si>
    <t>Lisa Cai</t>
  </si>
  <si>
    <t>Lisa Chen</t>
  </si>
  <si>
    <t>Lisa Gao</t>
  </si>
  <si>
    <t>Lisa Guo</t>
  </si>
  <si>
    <t>Lisa Hu</t>
  </si>
  <si>
    <t>Lisa Huang</t>
  </si>
  <si>
    <t>Lisa Li</t>
  </si>
  <si>
    <t>Lisa Liang</t>
  </si>
  <si>
    <t>Lisa Lin</t>
  </si>
  <si>
    <t>Lisa Liu</t>
  </si>
  <si>
    <t>Lisa Lu</t>
  </si>
  <si>
    <t>Lisa Ma</t>
  </si>
  <si>
    <t>Lisa Roy</t>
  </si>
  <si>
    <t>Lisa Wang</t>
  </si>
  <si>
    <t>Lisa Wu</t>
  </si>
  <si>
    <t>Lisa Xu</t>
  </si>
  <si>
    <t>Lisa Yang</t>
  </si>
  <si>
    <t>Lisa Ye</t>
  </si>
  <si>
    <t>Lisa Zeng</t>
  </si>
  <si>
    <t>Lisa Zhao</t>
  </si>
  <si>
    <t>Lisa Zheng</t>
  </si>
  <si>
    <t>Lisa Zhou</t>
  </si>
  <si>
    <t>Lisa Zhu</t>
  </si>
  <si>
    <t>Liz Anderson</t>
  </si>
  <si>
    <t>Lloyd Saunders</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</si>
  <si>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</si>
  <si>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</si>
  <si>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</si>
  <si>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</si>
  <si>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</si>
  <si>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</si>
  <si>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</si>
  <si>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</si>
  <si>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</si>
  <si>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</si>
  <si>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</si>
  <si>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</si>
  <si>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</si>
  <si>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</si>
  <si>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</si>
  <si>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</si>
  <si>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</si>
  <si>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</si>
  <si>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</si>
  <si>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</si>
  <si>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</si>
  <si>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Griffin</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</si>
  <si>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</si>
  <si>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</si>
  <si>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</si>
  <si>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</si>
  <si>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</si>
  <si>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</si>
  <si>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</si>
  <si>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</si>
  <si>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</si>
  <si>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</si>
  <si>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</si>
  <si>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</si>
  <si>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</si>
  <si>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</si>
  <si>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</si>
  <si>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</si>
  <si>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</si>
  <si>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</si>
  <si>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</si>
  <si>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</si>
  <si>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</si>
  <si>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</si>
  <si>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</si>
  <si>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</si>
  <si>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</si>
  <si>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</si>
  <si>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</si>
  <si>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</si>
  <si>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</si>
  <si>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</si>
  <si>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</si>
  <si>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</si>
  <si>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Robinson</t>
  </si>
  <si>
    <t>Logan Rodriguez</t>
  </si>
  <si>
    <t>Logan Ross</t>
  </si>
  <si>
    <t>Logan Scott</t>
  </si>
  <si>
    <t>Logan Shan</t>
  </si>
  <si>
    <t>Logan Sharma</t>
  </si>
  <si>
    <t>Logan Taylor</t>
  </si>
  <si>
    <t>Logan Thomas</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</si>
  <si>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</si>
  <si>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</si>
  <si>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</si>
  <si>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</si>
  <si>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</si>
  <si>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</si>
  <si>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</si>
  <si>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</si>
  <si>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</si>
  <si>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</si>
  <si>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</si>
  <si>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</si>
  <si>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</si>
  <si>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</si>
  <si>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</si>
  <si>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</si>
  <si>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Gutierrez</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</si>
  <si>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</si>
  <si>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</si>
  <si>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</si>
  <si>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</si>
  <si>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</si>
  <si>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</si>
  <si>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</si>
  <si>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</si>
  <si>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</si>
  <si>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</si>
  <si>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</si>
  <si>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</si>
  <si>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</si>
  <si>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</si>
  <si>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</si>
  <si>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</si>
  <si>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</si>
  <si>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</si>
  <si>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</si>
  <si>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</si>
  <si>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</si>
  <si>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</si>
  <si>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</si>
  <si>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</si>
  <si>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</si>
  <si>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</si>
  <si>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</si>
  <si>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</si>
  <si>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</si>
  <si>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Liu</t>
  </si>
  <si>
    <t>Louis Lu</t>
  </si>
  <si>
    <t>Louis Luo</t>
  </si>
  <si>
    <t>Louis Ma</t>
  </si>
  <si>
    <t>Louis Nara</t>
  </si>
  <si>
    <t>Louis Nath</t>
  </si>
  <si>
    <t>Louis Pal</t>
  </si>
  <si>
    <t>Louis Rai</t>
  </si>
  <si>
    <t>Louis Raje</t>
  </si>
  <si>
    <t>Louis Shan</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</si>
  <si>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</si>
  <si>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</si>
  <si>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</si>
  <si>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</si>
  <si>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</si>
  <si>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</si>
  <si>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</si>
  <si>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</si>
  <si>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</si>
  <si>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</si>
  <si>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</si>
  <si>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</si>
  <si>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</si>
  <si>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</si>
  <si>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</si>
  <si>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</si>
  <si>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</si>
  <si>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</si>
  <si>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</si>
  <si>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</si>
  <si>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</si>
  <si>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</si>
  <si>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</si>
  <si>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</si>
  <si>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</si>
  <si>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</si>
  <si>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</si>
  <si>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</si>
  <si>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Butler</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</si>
  <si>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</si>
  <si>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</si>
  <si>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</si>
  <si>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</si>
  <si>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</si>
  <si>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</si>
  <si>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</si>
  <si>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</si>
  <si>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</si>
  <si>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</si>
  <si>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</si>
  <si>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</si>
  <si>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</si>
  <si>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</si>
  <si>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</si>
  <si>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</si>
  <si>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</si>
  <si>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</si>
  <si>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</si>
  <si>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</si>
  <si>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Hayes</t>
  </si>
  <si>
    <t>Lucas Henderson</t>
  </si>
  <si>
    <t>Lucas Hernandez</t>
  </si>
  <si>
    <t>Lucas Hill</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</si>
  <si>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</si>
  <si>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</si>
  <si>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</si>
  <si>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</si>
  <si>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</si>
  <si>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</si>
  <si>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</si>
  <si>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</si>
  <si>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</si>
  <si>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</si>
  <si>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</si>
  <si>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</si>
  <si>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</si>
  <si>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</si>
  <si>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</si>
  <si>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</si>
  <si>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</si>
  <si>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</si>
  <si>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</si>
  <si>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</si>
  <si>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</si>
  <si>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</si>
  <si>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</si>
  <si>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</si>
  <si>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</si>
  <si>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Price</t>
  </si>
  <si>
    <t>Lucas Ramirez</t>
  </si>
  <si>
    <t>Lucas Reed</t>
  </si>
  <si>
    <t>Lucas Richardson</t>
  </si>
  <si>
    <t>Lucas Rivera</t>
  </si>
  <si>
    <t>Lucas Roberts</t>
  </si>
  <si>
    <t>Lucas Robinson</t>
  </si>
  <si>
    <t>Lucas Rodriguez</t>
  </si>
  <si>
    <t>Lucas Rogers</t>
  </si>
  <si>
    <t>Lucas Ross</t>
  </si>
  <si>
    <t>Lucas Russell</t>
  </si>
  <si>
    <t>Lucas Sanchez</t>
  </si>
  <si>
    <t>Lucas Sanders</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</si>
  <si>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</si>
  <si>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</si>
  <si>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</si>
  <si>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</si>
  <si>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</si>
  <si>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</si>
  <si>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</si>
  <si>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</si>
  <si>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</si>
  <si>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</si>
  <si>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</si>
  <si>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</si>
  <si>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</si>
  <si>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</si>
  <si>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</si>
  <si>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</si>
  <si>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Wood</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</si>
  <si>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</si>
  <si>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</si>
  <si>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</si>
  <si>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</si>
  <si>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</si>
  <si>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</si>
  <si>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</si>
  <si>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</si>
  <si>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</si>
  <si>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</si>
  <si>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</si>
  <si>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</si>
  <si>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</si>
  <si>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</si>
  <si>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Edwards</t>
  </si>
  <si>
    <t>Luis Flores</t>
  </si>
  <si>
    <t>Luis Foster</t>
  </si>
  <si>
    <t>Luis Gonzales</t>
  </si>
  <si>
    <t>Luis Gonzalez</t>
  </si>
  <si>
    <t>Luis Green</t>
  </si>
  <si>
    <t>Luis Griffin</t>
  </si>
  <si>
    <t>Luis Hall</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</si>
  <si>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</si>
  <si>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</si>
  <si>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</si>
  <si>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</si>
  <si>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</si>
  <si>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</si>
  <si>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</si>
  <si>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</si>
  <si>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</si>
  <si>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</si>
  <si>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</si>
  <si>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</si>
  <si>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</si>
  <si>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</si>
  <si>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</si>
  <si>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</si>
  <si>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</si>
  <si>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</si>
  <si>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</si>
  <si>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Powell</t>
  </si>
  <si>
    <t>Luis Roberts</t>
  </si>
  <si>
    <t>Luis Ross</t>
  </si>
  <si>
    <t>Luis Russell</t>
  </si>
  <si>
    <t>Luis Scott</t>
  </si>
  <si>
    <t>Luis Shan</t>
  </si>
  <si>
    <t>Luis Sharma</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</si>
  <si>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</si>
  <si>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</si>
  <si>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</si>
  <si>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</si>
  <si>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</si>
  <si>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</si>
  <si>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</si>
  <si>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</si>
  <si>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</si>
  <si>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</si>
  <si>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</si>
  <si>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</si>
  <si>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</si>
  <si>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</si>
  <si>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</si>
  <si>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</si>
  <si>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</si>
  <si>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</si>
  <si>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</si>
  <si>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Edwards</t>
  </si>
  <si>
    <t>Luke Evans</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</si>
  <si>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</si>
  <si>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</si>
  <si>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</si>
  <si>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</si>
  <si>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</si>
  <si>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</si>
  <si>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</si>
  <si>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</si>
  <si>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</si>
  <si>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</si>
  <si>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</si>
  <si>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</si>
  <si>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</si>
  <si>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King</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</si>
  <si>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</si>
  <si>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</si>
  <si>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</si>
  <si>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</si>
  <si>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</si>
  <si>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</si>
  <si>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</si>
  <si>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</si>
  <si>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</si>
  <si>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</si>
  <si>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</si>
  <si>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</si>
  <si>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</si>
  <si>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</si>
  <si>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</si>
  <si>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</si>
  <si>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</si>
  <si>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</si>
  <si>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</si>
  <si>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Wang</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</si>
  <si>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</si>
  <si>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</si>
  <si>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</si>
  <si>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</si>
  <si>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</si>
  <si>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</si>
  <si>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</si>
  <si>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</si>
  <si>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</si>
  <si>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</si>
  <si>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</si>
  <si>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</si>
  <si>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</si>
  <si>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</si>
  <si>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</si>
  <si>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</si>
  <si>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</si>
  <si>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</si>
  <si>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</si>
  <si>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</si>
  <si>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</si>
  <si>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</si>
  <si>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</si>
  <si>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</si>
  <si>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</si>
  <si>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</si>
  <si>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</si>
  <si>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</si>
  <si>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</si>
  <si>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</si>
  <si>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</si>
  <si>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</si>
  <si>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</si>
  <si>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</si>
  <si>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</si>
  <si>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</si>
  <si>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Cox</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</si>
  <si>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</si>
  <si>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</si>
  <si>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</si>
  <si>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</si>
  <si>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</si>
  <si>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</si>
  <si>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</si>
  <si>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</si>
  <si>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</si>
  <si>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</si>
  <si>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</si>
  <si>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</si>
  <si>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</si>
  <si>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</si>
  <si>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</si>
  <si>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</si>
  <si>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</si>
  <si>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</si>
  <si>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</si>
  <si>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</si>
  <si>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</si>
  <si>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</si>
  <si>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</si>
  <si>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</si>
  <si>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</si>
  <si>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</si>
  <si>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</si>
  <si>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</si>
  <si>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</si>
  <si>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</si>
  <si>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</si>
  <si>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</si>
  <si>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</si>
  <si>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</si>
  <si>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</si>
  <si>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</si>
  <si>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</si>
  <si>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</si>
  <si>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</si>
  <si>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</si>
  <si>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</si>
  <si>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</si>
  <si>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Green</t>
  </si>
  <si>
    <t>Madeline Hall</t>
  </si>
  <si>
    <t>Madeline Hernandez</t>
  </si>
  <si>
    <t>Madeline Hill</t>
  </si>
  <si>
    <t>Madeline King</t>
  </si>
  <si>
    <t>Madeline Lopez</t>
  </si>
  <si>
    <t>Madeline Mitchell</t>
  </si>
  <si>
    <t>Madeline Nelson</t>
  </si>
  <si>
    <t>Madeline Parker</t>
  </si>
  <si>
    <t>Madeline Perez</t>
  </si>
  <si>
    <t>Madeline Phillips</t>
  </si>
  <si>
    <t>Madeline Roberts</t>
  </si>
  <si>
    <t>Madeline Scott</t>
  </si>
  <si>
    <t>Madeline Turner</t>
  </si>
  <si>
    <t>Madeline Young</t>
  </si>
  <si>
    <t>Madison Alexander</t>
  </si>
  <si>
    <t>Madison Anderson</t>
  </si>
  <si>
    <t>Madison Barnes</t>
  </si>
  <si>
    <t>Madison Bennett</t>
  </si>
  <si>
    <t>Madison Brown</t>
  </si>
  <si>
    <t>Madison Bryant</t>
  </si>
  <si>
    <t>Madison Butler</t>
  </si>
  <si>
    <t>Madison Clark</t>
  </si>
  <si>
    <t>Madison Coleman</t>
  </si>
  <si>
    <t>Madison Davis</t>
  </si>
  <si>
    <t>Madison Flores</t>
  </si>
  <si>
    <t>Madison Foster</t>
  </si>
  <si>
    <t>Madison Garcia</t>
  </si>
  <si>
    <t>Madison Gonzales</t>
  </si>
  <si>
    <t>Madison Griffin</t>
  </si>
  <si>
    <t>Madison Hall</t>
  </si>
  <si>
    <t>Madison Harris</t>
  </si>
  <si>
    <t>Madison Hayes</t>
  </si>
  <si>
    <t>Madison Henderson</t>
  </si>
  <si>
    <t>Madison Hughes</t>
  </si>
  <si>
    <t>Madison Jackson</t>
  </si>
  <si>
    <t>Madison Jenkins</t>
  </si>
  <si>
    <t>Madison Johnson</t>
  </si>
  <si>
    <t>Madison Jones</t>
  </si>
  <si>
    <t>Madison Lee</t>
  </si>
  <si>
    <t>Madison Lewis</t>
  </si>
  <si>
    <t>Madison Long</t>
  </si>
  <si>
    <t>Madison Martin</t>
  </si>
  <si>
    <t>Madison Martinez</t>
  </si>
  <si>
    <t>Madison Miller</t>
  </si>
  <si>
    <t>Madison Moore</t>
  </si>
  <si>
    <t>Madison Patterson</t>
  </si>
  <si>
    <t>Madison Perry</t>
  </si>
  <si>
    <t>Madison Powell</t>
  </si>
  <si>
    <t>Madison Price</t>
  </si>
  <si>
    <t>Madison Robinson</t>
  </si>
  <si>
    <t>Madison Ross</t>
  </si>
  <si>
    <t>Madison Russell</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</si>
  <si>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</si>
  <si>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</si>
  <si>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</si>
  <si>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</si>
  <si>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</si>
  <si>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</si>
  <si>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</si>
  <si>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</si>
  <si>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</si>
  <si>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</si>
  <si>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</si>
  <si>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</si>
  <si>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</si>
  <si>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</si>
  <si>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</si>
  <si>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</si>
  <si>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</si>
  <si>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</si>
  <si>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</si>
  <si>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</si>
  <si>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</si>
  <si>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</si>
  <si>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Reed</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</si>
  <si>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</si>
  <si>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</si>
  <si>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</si>
  <si>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</si>
  <si>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</si>
  <si>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</si>
  <si>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</si>
  <si>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</si>
  <si>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</si>
  <si>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</si>
  <si>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</si>
  <si>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</si>
  <si>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</si>
  <si>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</si>
  <si>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</si>
  <si>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</si>
  <si>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</si>
  <si>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</si>
  <si>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</si>
  <si>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</si>
  <si>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</si>
  <si>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</si>
  <si>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</si>
  <si>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</si>
  <si>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</si>
  <si>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</si>
  <si>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</si>
  <si>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</si>
  <si>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</si>
  <si>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</si>
  <si>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</si>
  <si>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</si>
  <si>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</si>
  <si>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</si>
  <si>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</si>
  <si>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</si>
  <si>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</si>
  <si>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</si>
  <si>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</si>
  <si>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</si>
  <si>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</si>
  <si>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</si>
  <si>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</si>
  <si>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</si>
  <si>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</si>
  <si>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</si>
  <si>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</si>
  <si>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</si>
  <si>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Zhao</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</si>
  <si>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</si>
  <si>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</si>
  <si>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</si>
  <si>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</si>
  <si>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</si>
  <si>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</si>
  <si>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</si>
  <si>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</si>
  <si>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</si>
  <si>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</si>
  <si>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</si>
  <si>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</si>
  <si>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</si>
  <si>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</si>
  <si>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</si>
  <si>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</si>
  <si>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</si>
  <si>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</si>
  <si>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</si>
  <si>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</si>
  <si>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</si>
  <si>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</si>
  <si>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</si>
  <si>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</si>
  <si>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</si>
  <si>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</si>
  <si>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</si>
  <si>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</si>
  <si>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Gill</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</si>
  <si>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</si>
  <si>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</si>
  <si>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</si>
  <si>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</si>
  <si>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</si>
  <si>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</si>
  <si>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</si>
  <si>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</si>
  <si>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</si>
  <si>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</si>
  <si>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</si>
  <si>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</si>
  <si>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</si>
  <si>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</si>
  <si>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Suarez</t>
  </si>
  <si>
    <t>Marc Torres</t>
  </si>
  <si>
    <t>Marc Vazquez</t>
  </si>
  <si>
    <t>Marcel Truempy</t>
  </si>
  <si>
    <t>Marco Arun</t>
  </si>
  <si>
    <t>Marco Chandra</t>
  </si>
  <si>
    <t>Marco Fernandez</t>
  </si>
  <si>
    <t>Marco Garcia</t>
  </si>
  <si>
    <t>Marco Gonzalez</t>
  </si>
  <si>
    <t>Marco Kapoor</t>
  </si>
  <si>
    <t>Marco Lopez</t>
  </si>
  <si>
    <t>Marco Madan</t>
  </si>
  <si>
    <t>Marco Malhotra</t>
  </si>
  <si>
    <t>Marco Martinez</t>
  </si>
  <si>
    <t>Marco Mehta</t>
  </si>
  <si>
    <t>Marco Patel</t>
  </si>
  <si>
    <t>Marco Perez</t>
  </si>
  <si>
    <t>Marco Prasad</t>
  </si>
  <si>
    <t>Marco Rana</t>
  </si>
  <si>
    <t>Marco Sai</t>
  </si>
  <si>
    <t>Marco Sara</t>
  </si>
  <si>
    <t>Marco Srini</t>
  </si>
  <si>
    <t>Marco Subram</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</si>
  <si>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</si>
  <si>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</si>
  <si>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</si>
  <si>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</si>
  <si>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</si>
  <si>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</si>
  <si>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</si>
  <si>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</si>
  <si>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</si>
  <si>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</si>
  <si>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</si>
  <si>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</si>
  <si>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</si>
  <si>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</si>
  <si>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</si>
  <si>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</si>
  <si>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</si>
  <si>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</si>
  <si>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Coleman</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</si>
  <si>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</si>
  <si>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</si>
  <si>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</si>
  <si>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</si>
  <si>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</si>
  <si>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</si>
  <si>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</si>
  <si>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</si>
  <si>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</si>
  <si>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</si>
  <si>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</si>
  <si>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</si>
  <si>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</si>
  <si>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</si>
  <si>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</si>
  <si>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</si>
  <si>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</si>
  <si>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</si>
  <si>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</si>
  <si>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</si>
  <si>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</si>
  <si>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</si>
  <si>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</si>
  <si>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</si>
  <si>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James</t>
  </si>
  <si>
    <t>Marcus Jenkins</t>
  </si>
  <si>
    <t>Marcus Johnson</t>
  </si>
  <si>
    <t>Marcus Jones</t>
  </si>
  <si>
    <t>Marcus Kelly</t>
  </si>
  <si>
    <t>Marcus King</t>
  </si>
  <si>
    <t>Marcus Lee</t>
  </si>
  <si>
    <t>Marcus Lewis</t>
  </si>
  <si>
    <t>Marcus Long</t>
  </si>
  <si>
    <t>Marcus Lopez</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</si>
  <si>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</si>
  <si>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</si>
  <si>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</si>
  <si>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</si>
  <si>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</si>
  <si>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</si>
  <si>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</si>
  <si>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</si>
  <si>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</si>
  <si>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</si>
  <si>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</si>
  <si>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</si>
  <si>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</si>
  <si>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</si>
  <si>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</si>
  <si>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</si>
  <si>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</si>
  <si>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</si>
  <si>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</si>
  <si>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</si>
  <si>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</si>
  <si>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</si>
  <si>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</si>
  <si>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Rodriguez</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</si>
  <si>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</si>
  <si>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</si>
  <si>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</si>
  <si>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</si>
  <si>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</si>
  <si>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</si>
  <si>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</si>
  <si>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</si>
  <si>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</si>
  <si>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</si>
  <si>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</si>
  <si>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</si>
  <si>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</si>
  <si>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</si>
  <si>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</si>
  <si>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</si>
  <si>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</si>
  <si>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</si>
  <si>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</si>
  <si>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</si>
  <si>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</si>
  <si>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</si>
  <si>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</si>
  <si>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</si>
  <si>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</si>
  <si>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</si>
  <si>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</si>
  <si>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</si>
  <si>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</si>
  <si>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</si>
  <si>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</si>
  <si>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</si>
  <si>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</si>
  <si>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</si>
  <si>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</si>
  <si>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</si>
  <si>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</si>
  <si>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</si>
  <si>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</si>
  <si>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</si>
  <si>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</si>
  <si>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</si>
  <si>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</si>
  <si>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</si>
  <si>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</si>
  <si>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</si>
  <si>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</si>
  <si>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</si>
  <si>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</si>
  <si>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Adams</t>
  </si>
  <si>
    <t>Maria Alexander</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</si>
  <si>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</si>
  <si>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</si>
  <si>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</si>
  <si>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</si>
  <si>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</si>
  <si>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</si>
  <si>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</si>
  <si>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</si>
  <si>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</si>
  <si>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</si>
  <si>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</si>
  <si>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</si>
  <si>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</si>
  <si>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</si>
  <si>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Cox</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</si>
  <si>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</si>
  <si>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</si>
  <si>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</si>
  <si>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</si>
  <si>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</si>
  <si>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</si>
  <si>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</si>
  <si>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</si>
  <si>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</si>
  <si>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</si>
  <si>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</si>
  <si>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</si>
  <si>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</si>
  <si>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</si>
  <si>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</si>
  <si>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</si>
  <si>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</si>
  <si>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</si>
  <si>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</si>
  <si>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Mitchell</t>
  </si>
  <si>
    <t>Maria Morgan</t>
  </si>
  <si>
    <t>Maria Morris</t>
  </si>
  <si>
    <t>Maria Murphy</t>
  </si>
  <si>
    <t>Maria Oliver</t>
  </si>
  <si>
    <t>Maria Patterson</t>
  </si>
  <si>
    <t>Maria Perez</t>
  </si>
  <si>
    <t>Maria Perry</t>
  </si>
  <si>
    <t>Maria Peterson</t>
  </si>
  <si>
    <t>Maria Phillips</t>
  </si>
  <si>
    <t>Maria Price</t>
  </si>
  <si>
    <t>Maria Reed</t>
  </si>
  <si>
    <t>Maria Richardson</t>
  </si>
  <si>
    <t>María Rivera</t>
  </si>
  <si>
    <t>Maria Roberts</t>
  </si>
  <si>
    <t>Maria Rogers</t>
  </si>
  <si>
    <t>Maria Ross</t>
  </si>
  <si>
    <t>Maria Russell</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</si>
  <si>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</si>
  <si>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</si>
  <si>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</si>
  <si>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</si>
  <si>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</si>
  <si>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</si>
  <si>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</si>
  <si>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</si>
  <si>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</si>
  <si>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</si>
  <si>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</si>
  <si>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</si>
  <si>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</si>
  <si>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</si>
  <si>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</si>
  <si>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</si>
  <si>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</si>
  <si>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</si>
  <si>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</si>
  <si>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</si>
  <si>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</si>
  <si>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</si>
  <si>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</si>
  <si>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Gonzales</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</si>
  <si>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</si>
  <si>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</si>
  <si>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</si>
  <si>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</si>
  <si>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</si>
  <si>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</si>
  <si>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</si>
  <si>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</si>
  <si>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</si>
  <si>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</si>
  <si>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</si>
  <si>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</si>
  <si>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</si>
  <si>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</si>
  <si>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</si>
  <si>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</si>
  <si>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</si>
  <si>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</si>
  <si>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</si>
  <si>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</si>
  <si>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</si>
  <si>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</si>
  <si>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</si>
  <si>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Russell</t>
  </si>
  <si>
    <t>Mariah Sanchez</t>
  </si>
  <si>
    <t>Mariah Sanders</t>
  </si>
  <si>
    <t>Mariah Simmons</t>
  </si>
  <si>
    <t>Mariah Torres</t>
  </si>
  <si>
    <t>Mariah Ward</t>
  </si>
  <si>
    <t>Mariah Washington</t>
  </si>
  <si>
    <t>Mariah Watson</t>
  </si>
  <si>
    <t>Mariah Wood</t>
  </si>
  <si>
    <t>Marie Alvarez</t>
  </si>
  <si>
    <t>Marie Arun</t>
  </si>
  <si>
    <t>Marie Browning</t>
  </si>
  <si>
    <t>Marie Carlson</t>
  </si>
  <si>
    <t>Marie Chandra</t>
  </si>
  <si>
    <t>Marie Diaz</t>
  </si>
  <si>
    <t>Marie Dominguez</t>
  </si>
  <si>
    <t>Marie Fernandez</t>
  </si>
  <si>
    <t>Marie Garcia</t>
  </si>
  <si>
    <t>Marie Gill</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</si>
  <si>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</si>
  <si>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</si>
  <si>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</si>
  <si>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</si>
  <si>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</si>
  <si>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</si>
  <si>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</si>
  <si>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</si>
  <si>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</si>
  <si>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</si>
  <si>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</si>
  <si>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</si>
  <si>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</si>
  <si>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</si>
  <si>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</si>
  <si>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</si>
  <si>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</si>
  <si>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</si>
  <si>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</si>
  <si>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Romero</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</si>
  <si>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</si>
  <si>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</si>
  <si>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</si>
  <si>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</si>
  <si>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</si>
  <si>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</si>
  <si>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</si>
  <si>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</si>
  <si>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</si>
  <si>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</si>
  <si>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</si>
  <si>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</si>
  <si>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</si>
  <si>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</si>
  <si>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</si>
  <si>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</si>
  <si>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</si>
  <si>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Goel</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</si>
  <si>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</si>
  <si>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</si>
  <si>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</si>
  <si>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</si>
  <si>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</si>
  <si>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</si>
  <si>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</si>
  <si>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</si>
  <si>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</si>
  <si>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</si>
  <si>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</si>
  <si>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</si>
  <si>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</si>
  <si>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</si>
  <si>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</si>
  <si>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</si>
  <si>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</si>
  <si>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Bennett</t>
  </si>
  <si>
    <t>Marissa Bryant</t>
  </si>
  <si>
    <t>Marissa Butler</t>
  </si>
  <si>
    <t>Marissa Coleman</t>
  </si>
  <si>
    <t>Marissa Diaz</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</si>
  <si>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</si>
  <si>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</si>
  <si>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</si>
  <si>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</si>
  <si>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</si>
  <si>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</si>
  <si>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</si>
  <si>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</si>
  <si>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</si>
  <si>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</si>
  <si>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</si>
  <si>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</si>
  <si>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</si>
  <si>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</si>
  <si>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</si>
  <si>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</si>
  <si>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</si>
  <si>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</si>
  <si>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</si>
  <si>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</si>
  <si>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</si>
  <si>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</si>
  <si>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</si>
  <si>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</si>
  <si>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</si>
  <si>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</si>
  <si>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</si>
  <si>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</si>
  <si>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</si>
  <si>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Huang</t>
  </si>
  <si>
    <t>Marshall Jai</t>
  </si>
  <si>
    <t>Marshall Kumar</t>
  </si>
  <si>
    <t>Marshall Lal</t>
  </si>
  <si>
    <t>Marshall Li</t>
  </si>
  <si>
    <t>Marshall Liang</t>
  </si>
  <si>
    <t>Marshall Lin</t>
  </si>
  <si>
    <t>Marshall Liu</t>
  </si>
  <si>
    <t>Marshall Lu</t>
  </si>
  <si>
    <t>Marshall Luo</t>
  </si>
  <si>
    <t>Marshall Nara</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</si>
  <si>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</si>
  <si>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</si>
  <si>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</si>
  <si>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</si>
  <si>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</si>
  <si>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</si>
  <si>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</si>
  <si>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</si>
  <si>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</si>
  <si>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</si>
  <si>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</si>
  <si>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</si>
  <si>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</si>
  <si>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</si>
  <si>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</si>
  <si>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</si>
  <si>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</si>
  <si>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</si>
  <si>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Chow</t>
  </si>
  <si>
    <t>Martha Gao</t>
  </si>
  <si>
    <t>Martha Guo</t>
  </si>
  <si>
    <t>Martha Hee</t>
  </si>
  <si>
    <t>Martha Hu</t>
  </si>
  <si>
    <t>Martha Huang</t>
  </si>
  <si>
    <t>Martha Li</t>
  </si>
  <si>
    <t>Martha Liang</t>
  </si>
  <si>
    <t>Martha Lin</t>
  </si>
  <si>
    <t>Martha Lu</t>
  </si>
  <si>
    <t>Martha Ma</t>
  </si>
  <si>
    <t>Martha She</t>
  </si>
  <si>
    <t>Martha Sun</t>
  </si>
  <si>
    <t>Martha Wang</t>
  </si>
  <si>
    <t>Martha Wu</t>
  </si>
  <si>
    <t>Martha Xu</t>
  </si>
  <si>
    <t>Martha Yang</t>
  </si>
  <si>
    <t>Martha Ye</t>
  </si>
  <si>
    <t>Martha Zeng</t>
  </si>
  <si>
    <t>Martha Zhao</t>
  </si>
  <si>
    <t>Martha Zheng</t>
  </si>
  <si>
    <t>Martha Zhou</t>
  </si>
  <si>
    <t>Martin Fernandez</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</si>
  <si>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</si>
  <si>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</si>
  <si>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</si>
  <si>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</si>
  <si>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</si>
  <si>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</si>
  <si>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</si>
  <si>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</si>
  <si>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</si>
  <si>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</si>
  <si>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</si>
  <si>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</si>
  <si>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</si>
  <si>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</si>
  <si>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</si>
  <si>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</si>
  <si>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Sara</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</si>
  <si>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</si>
  <si>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</si>
  <si>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</si>
  <si>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</si>
  <si>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</si>
  <si>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</si>
  <si>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</si>
  <si>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</si>
  <si>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</si>
  <si>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</si>
  <si>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</si>
  <si>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</si>
  <si>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</si>
  <si>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</si>
  <si>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Johnsen</t>
  </si>
  <si>
    <t>Marvin Moreno</t>
  </si>
  <si>
    <t>Marvin Munoz</t>
  </si>
  <si>
    <t>Marvin Navarro</t>
  </si>
  <si>
    <t>Marvin Ortega</t>
  </si>
  <si>
    <t>Marvin Ramos</t>
  </si>
  <si>
    <t>Marvin Rubio</t>
  </si>
  <si>
    <t>Marvin Ruiz</t>
  </si>
  <si>
    <t>Marvin Sanz</t>
  </si>
  <si>
    <t>Marvin Serrano</t>
  </si>
  <si>
    <t>Marvin Suarez</t>
  </si>
  <si>
    <t>Marvin Torres</t>
  </si>
  <si>
    <t>Marvin Vazquez</t>
  </si>
  <si>
    <t>Mary Adams</t>
  </si>
  <si>
    <t>Mary Allen</t>
  </si>
  <si>
    <t>Mary Baker</t>
  </si>
  <si>
    <t>Mary Carter</t>
  </si>
  <si>
    <t>Mary Collins</t>
  </si>
  <si>
    <t>Mary Edwards</t>
  </si>
  <si>
    <t>Mary Evans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</si>
  <si>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</si>
  <si>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</si>
  <si>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</si>
  <si>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</si>
  <si>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</si>
  <si>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</si>
  <si>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</si>
  <si>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</si>
  <si>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</si>
  <si>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</si>
  <si>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</si>
  <si>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</si>
  <si>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</si>
  <si>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</si>
  <si>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</si>
  <si>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</si>
  <si>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</si>
  <si>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</si>
  <si>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</si>
  <si>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</si>
  <si>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</si>
  <si>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</si>
  <si>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</si>
  <si>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</si>
  <si>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</si>
  <si>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</si>
  <si>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</si>
  <si>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</si>
  <si>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</si>
  <si>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</si>
  <si>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</si>
  <si>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</si>
  <si>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</si>
  <si>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</si>
  <si>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</si>
  <si>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</si>
  <si>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</si>
  <si>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</si>
  <si>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</si>
  <si>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</si>
  <si>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</si>
  <si>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</si>
  <si>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</si>
  <si>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</si>
  <si>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</si>
  <si>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</si>
  <si>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</si>
  <si>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King</t>
  </si>
  <si>
    <t>Mason Lopez</t>
  </si>
  <si>
    <t>Mason Mitchell</t>
  </si>
  <si>
    <t>Mason Morris</t>
  </si>
  <si>
    <t>Mason Murphy</t>
  </si>
  <si>
    <t>Mason Nelson</t>
  </si>
  <si>
    <t>Mason Parker</t>
  </si>
  <si>
    <t>Mason Peterson</t>
  </si>
  <si>
    <t>Mason Phillips</t>
  </si>
  <si>
    <t>Mason Ramirez</t>
  </si>
  <si>
    <t>Mason Richardson</t>
  </si>
  <si>
    <t>Mason Rivera</t>
  </si>
  <si>
    <t>Mason Roberts</t>
  </si>
  <si>
    <t>Mason Rogers</t>
  </si>
  <si>
    <t>Mason Sanchez</t>
  </si>
  <si>
    <t>Mason Sanders</t>
  </si>
  <si>
    <t>Mason Scott</t>
  </si>
  <si>
    <t>Mason Stewart</t>
  </si>
  <si>
    <t>Mason Ward</t>
  </si>
  <si>
    <t>Mason Watson</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</si>
  <si>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</si>
  <si>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</si>
  <si>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</si>
  <si>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</si>
  <si>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</si>
  <si>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</si>
  <si>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</si>
  <si>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</si>
  <si>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</si>
  <si>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</si>
  <si>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</si>
  <si>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</si>
  <si>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</si>
  <si>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</si>
  <si>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</si>
  <si>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</si>
  <si>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</si>
  <si>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</si>
  <si>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</si>
  <si>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</si>
  <si>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</si>
  <si>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</si>
  <si>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</si>
  <si>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</si>
  <si>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</si>
  <si>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</si>
  <si>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</si>
  <si>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</si>
  <si>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Johnson</t>
  </si>
  <si>
    <t>Matthew Jones</t>
  </si>
  <si>
    <t>Matthew Lee</t>
  </si>
  <si>
    <t>Matthew Martin</t>
  </si>
  <si>
    <t>Matthew Martinez</t>
  </si>
  <si>
    <t>Matthew Miller</t>
  </si>
  <si>
    <t>Matthew Moore</t>
  </si>
  <si>
    <t>Matthew Robinson</t>
  </si>
  <si>
    <t>Matthew Rodriguez</t>
  </si>
  <si>
    <t>Matthew Smith</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</si>
  <si>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</si>
  <si>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</si>
  <si>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</si>
  <si>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</si>
  <si>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</si>
  <si>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</si>
  <si>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</si>
  <si>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</si>
  <si>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</si>
  <si>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</si>
  <si>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</si>
  <si>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</si>
  <si>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</si>
  <si>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</si>
  <si>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</si>
  <si>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</si>
  <si>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</si>
  <si>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</si>
  <si>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</si>
  <si>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</si>
  <si>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</si>
  <si>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</si>
  <si>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</si>
  <si>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</si>
  <si>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</si>
  <si>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</si>
  <si>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</si>
  <si>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</si>
  <si>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</si>
  <si>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</si>
  <si>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</si>
  <si>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</si>
  <si>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</si>
  <si>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</si>
  <si>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</si>
  <si>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</si>
  <si>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Hernandez</t>
  </si>
  <si>
    <t>Max Jimenez</t>
  </si>
  <si>
    <t>Max Martin</t>
  </si>
  <si>
    <t>Max Moreno</t>
  </si>
  <si>
    <t>Max Moyer</t>
  </si>
  <si>
    <t>Max Ortega</t>
  </si>
  <si>
    <t>Max Romero</t>
  </si>
  <si>
    <t>Max Rubio</t>
  </si>
  <si>
    <t>Max Ruiz</t>
  </si>
  <si>
    <t>Max Sanz</t>
  </si>
  <si>
    <t>Max Serrano</t>
  </si>
  <si>
    <t>Max Suarez</t>
  </si>
  <si>
    <t>Max Torres</t>
  </si>
  <si>
    <t>Max Vazquez</t>
  </si>
  <si>
    <t>Mayra Arun</t>
  </si>
  <si>
    <t>Mayra Chandra</t>
  </si>
  <si>
    <t>Mayra Garcia</t>
  </si>
  <si>
    <t>Mayra Gonzalez</t>
  </si>
  <si>
    <t>Mayra Kovar</t>
  </si>
  <si>
    <t>Mayra Lopez</t>
  </si>
  <si>
    <t>Mayra Madan</t>
  </si>
  <si>
    <t>Mayra Malhotra</t>
  </si>
  <si>
    <t>Mayra Martinez</t>
  </si>
  <si>
    <t>Mayra Mehta</t>
  </si>
  <si>
    <t>Mayra Patel</t>
  </si>
  <si>
    <t>Mayra Perez</t>
  </si>
  <si>
    <t>Mayra Prasad</t>
  </si>
  <si>
    <t>Mayra Raman</t>
  </si>
  <si>
    <t>Mayra Randall</t>
  </si>
  <si>
    <t>Mayra Sai</t>
  </si>
  <si>
    <t>Mayra Sanchez</t>
  </si>
  <si>
    <t>Mayra Schmidt</t>
  </si>
  <si>
    <t>Mayra Srini</t>
  </si>
  <si>
    <t>Mayra Subram</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</si>
  <si>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</si>
  <si>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</si>
  <si>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</si>
  <si>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</si>
  <si>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</si>
  <si>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</si>
  <si>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</si>
  <si>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</si>
  <si>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</si>
  <si>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</si>
  <si>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</si>
  <si>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</si>
  <si>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</si>
  <si>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</si>
  <si>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</si>
  <si>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</si>
  <si>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</si>
  <si>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</si>
  <si>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</si>
  <si>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Suri</t>
  </si>
  <si>
    <t>Meagan Vance</t>
  </si>
  <si>
    <t>Megan Alexander</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</si>
  <si>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</si>
  <si>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</si>
  <si>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</si>
  <si>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</si>
  <si>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</si>
  <si>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</si>
  <si>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</si>
  <si>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</si>
  <si>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</si>
  <si>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</si>
  <si>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</si>
  <si>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</si>
  <si>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</si>
  <si>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</si>
  <si>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</si>
  <si>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</si>
  <si>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</si>
  <si>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</si>
  <si>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</si>
  <si>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</si>
  <si>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</si>
  <si>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</si>
  <si>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</si>
  <si>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</si>
  <si>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James</t>
  </si>
  <si>
    <t>Megan Jenkins</t>
  </si>
  <si>
    <t>Megan Johnson</t>
  </si>
  <si>
    <t>Megan Jones</t>
  </si>
  <si>
    <t>Megan Kelly</t>
  </si>
  <si>
    <t>Megan Lewis</t>
  </si>
  <si>
    <t>Megan Long</t>
  </si>
  <si>
    <t>Megan Martin</t>
  </si>
  <si>
    <t>Megan Martinez</t>
  </si>
  <si>
    <t>Megan Miller</t>
  </si>
  <si>
    <t>Megan Moore</t>
  </si>
  <si>
    <t>Megan Morgan</t>
  </si>
  <si>
    <t>Megan Morris</t>
  </si>
  <si>
    <t>Megan Murphy</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</si>
  <si>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</si>
  <si>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</si>
  <si>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</si>
  <si>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</si>
  <si>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</si>
  <si>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</si>
  <si>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</si>
  <si>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</si>
  <si>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</si>
  <si>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</si>
  <si>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</si>
  <si>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</si>
  <si>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</si>
  <si>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</si>
  <si>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</si>
  <si>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</si>
  <si>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</si>
  <si>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</si>
  <si>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</si>
  <si>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</si>
  <si>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</si>
  <si>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</si>
  <si>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</si>
  <si>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</si>
  <si>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</si>
  <si>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</si>
  <si>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</si>
  <si>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</si>
  <si>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</si>
  <si>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</si>
  <si>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</si>
  <si>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</si>
  <si>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</si>
  <si>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</si>
  <si>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</si>
  <si>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</si>
  <si>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</si>
  <si>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</si>
  <si>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</si>
  <si>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Martin</t>
  </si>
  <si>
    <t>Meghan Moreno</t>
  </si>
  <si>
    <t>Meghan Moyer</t>
  </si>
  <si>
    <t>Meghan Munoz</t>
  </si>
  <si>
    <t>Meghan Ortega</t>
  </si>
  <si>
    <t>Meghan Rowe</t>
  </si>
  <si>
    <t>Meghan Ruiz</t>
  </si>
  <si>
    <t>Meghan Sanz</t>
  </si>
  <si>
    <t>Meghan Serrano</t>
  </si>
  <si>
    <t>Meghan Suarez</t>
  </si>
  <si>
    <t>Meghan Torres</t>
  </si>
  <si>
    <t>Meghan Vazquez</t>
  </si>
  <si>
    <t>Melanie Alexander</t>
  </si>
  <si>
    <t>Melanie Barnes</t>
  </si>
  <si>
    <t>Melanie Blue</t>
  </si>
  <si>
    <t>Melanie Bradley</t>
  </si>
  <si>
    <t>Melanie Brooks</t>
  </si>
  <si>
    <t>Melanie Bryant</t>
  </si>
  <si>
    <t>Melanie Butler</t>
  </si>
  <si>
    <t>Melanie Coleman</t>
  </si>
  <si>
    <t>Melanie Cooper</t>
  </si>
  <si>
    <t>Melanie Cox</t>
  </si>
  <si>
    <t>Melanie Diaz</t>
  </si>
  <si>
    <t>Melanie Flores</t>
  </si>
  <si>
    <t>Melanie Foster</t>
  </si>
  <si>
    <t>Melanie Gonzales</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</si>
  <si>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</si>
  <si>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</si>
  <si>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</si>
  <si>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</si>
  <si>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</si>
  <si>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</si>
  <si>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</si>
  <si>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</si>
  <si>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</si>
  <si>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</si>
  <si>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</si>
  <si>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</si>
  <si>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Murphy</t>
  </si>
  <si>
    <t>Melanie Patterson</t>
  </si>
  <si>
    <t>Melanie Perry</t>
  </si>
  <si>
    <t>Melanie Peterson</t>
  </si>
  <si>
    <t>Melanie Powell</t>
  </si>
  <si>
    <t>Melanie Price</t>
  </si>
  <si>
    <t>Melanie Ramirez</t>
  </si>
  <si>
    <t>Melanie Reed</t>
  </si>
  <si>
    <t>Melanie Richardson</t>
  </si>
  <si>
    <t>Melanie Rivera</t>
  </si>
  <si>
    <t>Melanie Rogers</t>
  </si>
  <si>
    <t>Melanie Ross</t>
  </si>
  <si>
    <t>Melanie Russell</t>
  </si>
  <si>
    <t>Melanie Sanchez</t>
  </si>
  <si>
    <t>Melanie Sanders</t>
  </si>
  <si>
    <t>Melanie Simmons</t>
  </si>
  <si>
    <t>Melanie Stewart</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</si>
  <si>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</si>
  <si>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</si>
  <si>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</si>
  <si>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</si>
  <si>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</si>
  <si>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</si>
  <si>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</si>
  <si>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</si>
  <si>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</si>
  <si>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</si>
  <si>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</si>
  <si>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</si>
  <si>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</si>
  <si>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</si>
  <si>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</si>
  <si>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</si>
  <si>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</si>
  <si>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</si>
  <si>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</si>
  <si>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</si>
  <si>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</si>
  <si>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</si>
  <si>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</si>
  <si>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</si>
  <si>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Barnes</t>
  </si>
  <si>
    <t>Melissa Bennett</t>
  </si>
  <si>
    <t>Melissa Blue</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</si>
  <si>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</si>
  <si>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</si>
  <si>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</si>
  <si>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</si>
  <si>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</si>
  <si>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</si>
  <si>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</si>
  <si>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</si>
  <si>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</si>
  <si>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</si>
  <si>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</si>
  <si>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</si>
  <si>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</si>
  <si>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</si>
  <si>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</si>
  <si>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</si>
  <si>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</si>
  <si>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</si>
  <si>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Long</t>
  </si>
  <si>
    <t>Melissa Morgan</t>
  </si>
  <si>
    <t>Melissa Morris</t>
  </si>
  <si>
    <t>Melissa Murphy</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</si>
  <si>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</si>
  <si>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</si>
  <si>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</si>
  <si>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</si>
  <si>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</si>
  <si>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</si>
  <si>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</si>
  <si>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</si>
  <si>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</si>
  <si>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</si>
  <si>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</si>
  <si>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</si>
  <si>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</si>
  <si>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</si>
  <si>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</si>
  <si>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</si>
  <si>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</si>
  <si>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</si>
  <si>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Browning</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</si>
  <si>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</si>
  <si>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</si>
  <si>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</si>
  <si>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</si>
  <si>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</si>
  <si>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</si>
  <si>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</si>
  <si>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</si>
  <si>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</si>
  <si>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</si>
  <si>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</si>
  <si>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</si>
  <si>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</si>
  <si>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</si>
  <si>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</si>
  <si>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</si>
  <si>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</si>
  <si>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</si>
  <si>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</si>
  <si>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</si>
  <si>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</si>
  <si>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</si>
  <si>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</si>
  <si>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</si>
  <si>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</si>
  <si>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</si>
  <si>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</si>
  <si>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</si>
  <si>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</si>
  <si>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</si>
  <si>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</si>
  <si>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</si>
  <si>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</si>
  <si>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</si>
  <si>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Raji</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</si>
  <si>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</si>
  <si>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</si>
  <si>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</si>
  <si>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</si>
  <si>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</si>
  <si>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</si>
  <si>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</si>
  <si>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</si>
  <si>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</si>
  <si>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</si>
  <si>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</si>
  <si>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</si>
  <si>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</si>
  <si>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</si>
  <si>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</si>
  <si>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</si>
  <si>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</si>
  <si>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</si>
  <si>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</si>
  <si>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</si>
  <si>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</si>
  <si>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</si>
  <si>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Madan</t>
  </si>
  <si>
    <t>Meredith Malhotra</t>
  </si>
  <si>
    <t>Meredith Martin</t>
  </si>
  <si>
    <t>Meredith Martinez</t>
  </si>
  <si>
    <t>Meredith Mehta</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</si>
  <si>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</si>
  <si>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</si>
  <si>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</si>
  <si>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</si>
  <si>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</si>
  <si>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</si>
  <si>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</si>
  <si>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</si>
  <si>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</si>
  <si>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</si>
  <si>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</si>
  <si>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</si>
  <si>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</si>
  <si>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</si>
  <si>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</si>
  <si>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</si>
  <si>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</si>
  <si>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</si>
  <si>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Subram</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</si>
  <si>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</si>
  <si>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</si>
  <si>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</si>
  <si>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</si>
  <si>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</si>
  <si>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</si>
  <si>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</si>
  <si>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</si>
  <si>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</si>
  <si>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</si>
  <si>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</si>
  <si>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</si>
  <si>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</si>
  <si>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</si>
  <si>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</si>
  <si>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</si>
  <si>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</si>
  <si>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</si>
  <si>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</si>
  <si>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</si>
  <si>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</si>
  <si>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</si>
  <si>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Ye</t>
  </si>
  <si>
    <t>Micah Zeng</t>
  </si>
  <si>
    <t>Micah Zhao</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</si>
  <si>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</si>
  <si>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</si>
  <si>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</si>
  <si>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</si>
  <si>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</si>
  <si>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</si>
  <si>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</si>
  <si>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</si>
  <si>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</si>
  <si>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</si>
  <si>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</si>
  <si>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</si>
  <si>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</si>
  <si>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</si>
  <si>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</si>
  <si>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</si>
  <si>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</si>
  <si>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Rothkugel</t>
  </si>
  <si>
    <t>Michael Ruggiero</t>
  </si>
  <si>
    <t>Michael Smith</t>
  </si>
  <si>
    <t>Michael Taylor</t>
  </si>
  <si>
    <t>Michael Thomas</t>
  </si>
  <si>
    <t>Michael Thompson</t>
  </si>
  <si>
    <t>Michael White</t>
  </si>
  <si>
    <t>Michael Williams</t>
  </si>
  <si>
    <t>Michael Wilson</t>
  </si>
  <si>
    <t>Micheal Alonso</t>
  </si>
  <si>
    <t>Micheal Alvarez</t>
  </si>
  <si>
    <t>Micheal Blanco</t>
  </si>
  <si>
    <t>Micheal Carlson</t>
  </si>
  <si>
    <t>Micheal Dominguez</t>
  </si>
  <si>
    <t>Micheal Gill</t>
  </si>
  <si>
    <t>Micheal Gutierrez</t>
  </si>
  <si>
    <t>Micheal Hernandez</t>
  </si>
  <si>
    <t>Micheal Munoz</t>
  </si>
  <si>
    <t>Micheal Navarro</t>
  </si>
  <si>
    <t>Micheal Ramos</t>
  </si>
  <si>
    <t>Micheal Romero</t>
  </si>
  <si>
    <t>Micheal Rubio</t>
  </si>
  <si>
    <t>Micheal Saunders</t>
  </si>
  <si>
    <t>Micheal Serrano</t>
  </si>
  <si>
    <t>Micheal Suarez</t>
  </si>
  <si>
    <t>Micheal Travers</t>
  </si>
  <si>
    <t>Micheal Vazquez</t>
  </si>
  <si>
    <t>Michele Alvarez</t>
  </si>
  <si>
    <t>Michele Andersen</t>
  </si>
  <si>
    <t>Michele Arun</t>
  </si>
  <si>
    <t>Michele Ashe</t>
  </si>
  <si>
    <t>Michele Black</t>
  </si>
  <si>
    <t>Michele Blanco</t>
  </si>
  <si>
    <t>Michele Carlson</t>
  </si>
  <si>
    <t>Michele Chande</t>
  </si>
  <si>
    <t>Michele Chander</t>
  </si>
  <si>
    <t>Michele Chandra</t>
  </si>
  <si>
    <t>Michele Deng</t>
  </si>
  <si>
    <t>Michele Dominguez</t>
  </si>
  <si>
    <t>Michele Fernandez</t>
  </si>
  <si>
    <t>Michele Garcia</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</si>
  <si>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</si>
  <si>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</si>
  <si>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</si>
  <si>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</si>
  <si>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</si>
  <si>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</si>
  <si>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</si>
  <si>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</si>
  <si>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</si>
  <si>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</si>
  <si>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</si>
  <si>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</si>
  <si>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</si>
  <si>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</si>
  <si>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</si>
  <si>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</si>
  <si>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</si>
  <si>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</si>
  <si>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</si>
  <si>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</si>
  <si>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</si>
  <si>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</si>
  <si>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</si>
  <si>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</si>
  <si>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</si>
  <si>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</si>
  <si>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</si>
  <si>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</si>
  <si>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</si>
  <si>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</si>
  <si>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</si>
  <si>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</si>
  <si>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</si>
  <si>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</si>
  <si>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</si>
  <si>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</si>
  <si>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</si>
  <si>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Serrano</t>
  </si>
  <si>
    <t>Michele Shan</t>
  </si>
  <si>
    <t>Michele She</t>
  </si>
  <si>
    <t>Michele Shen</t>
  </si>
  <si>
    <t>Michele Suarez</t>
  </si>
  <si>
    <t>Michele Suri</t>
  </si>
  <si>
    <t>Michele Tang</t>
  </si>
  <si>
    <t>Michele Torres</t>
  </si>
  <si>
    <t>Michele Vance</t>
  </si>
  <si>
    <t>Michele Vazquez</t>
  </si>
  <si>
    <t>Michele Xie</t>
  </si>
  <si>
    <t>Michele Xu</t>
  </si>
  <si>
    <t>Michele Yuan</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</si>
  <si>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</si>
  <si>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</si>
  <si>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</si>
  <si>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</si>
  <si>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</si>
  <si>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</si>
  <si>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</si>
  <si>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</si>
  <si>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</si>
  <si>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</si>
  <si>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</si>
  <si>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</si>
  <si>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</si>
  <si>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</si>
  <si>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</si>
  <si>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</si>
  <si>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</si>
  <si>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</si>
  <si>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</si>
  <si>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</si>
  <si>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Townsend</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</si>
  <si>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</si>
  <si>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</si>
  <si>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</si>
  <si>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</si>
  <si>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</si>
  <si>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</si>
  <si>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</si>
  <si>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</si>
  <si>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</si>
  <si>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</si>
  <si>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</si>
  <si>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</si>
  <si>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</si>
  <si>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</si>
  <si>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</si>
  <si>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</si>
  <si>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Davis</t>
  </si>
  <si>
    <t>Miguel Diaz</t>
  </si>
  <si>
    <t>Miguel Edwards</t>
  </si>
  <si>
    <t>Miguel Evans</t>
  </si>
  <si>
    <t>Miguel Flores</t>
  </si>
  <si>
    <t>Miguel Foster</t>
  </si>
  <si>
    <t>Miguel Garcia</t>
  </si>
  <si>
    <t>Miguel Gonzales</t>
  </si>
  <si>
    <t>Miguel Gonzalez</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</si>
  <si>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</si>
  <si>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</si>
  <si>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</si>
  <si>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</si>
  <si>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</si>
  <si>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</si>
  <si>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</si>
  <si>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</si>
  <si>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</si>
  <si>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</si>
  <si>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</si>
  <si>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</si>
  <si>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</si>
  <si>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</si>
  <si>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</si>
  <si>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</si>
  <si>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Martinez</t>
  </si>
  <si>
    <t>Miguel Miller</t>
  </si>
  <si>
    <t>Miguel Mitchell</t>
  </si>
  <si>
    <t>Miguel Moore</t>
  </si>
  <si>
    <t>Miguel Nelson</t>
  </si>
  <si>
    <t>Miguel Parker</t>
  </si>
  <si>
    <t>Miguel Patterson</t>
  </si>
  <si>
    <t>Miguel Perez</t>
  </si>
  <si>
    <t>Miguel Perry</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</si>
  <si>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</si>
  <si>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</si>
  <si>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</si>
  <si>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</si>
  <si>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</si>
  <si>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</si>
  <si>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</si>
  <si>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</si>
  <si>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</si>
  <si>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</si>
  <si>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</si>
  <si>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</si>
  <si>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</si>
  <si>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</si>
  <si>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</si>
  <si>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</si>
  <si>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Turner</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</si>
  <si>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</si>
  <si>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</si>
  <si>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</si>
  <si>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</si>
  <si>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</si>
  <si>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</si>
  <si>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</si>
  <si>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</si>
  <si>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</si>
  <si>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</si>
  <si>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</si>
  <si>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</si>
  <si>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</si>
  <si>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</si>
  <si>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</si>
  <si>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</si>
  <si>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</si>
  <si>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</si>
  <si>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Luo</t>
  </si>
  <si>
    <t>Mindy Nara</t>
  </si>
  <si>
    <t>Mindy Nath</t>
  </si>
  <si>
    <t>Mindy Pal</t>
  </si>
  <si>
    <t>Mindy Rai</t>
  </si>
  <si>
    <t>Mindy Raje</t>
  </si>
  <si>
    <t>Mindy Raji</t>
  </si>
  <si>
    <t>Mindy Shan</t>
  </si>
  <si>
    <t>Mindy Sharma</t>
  </si>
  <si>
    <t>Mindy She</t>
  </si>
  <si>
    <t>Mindy Simpson</t>
  </si>
  <si>
    <t>Mindy Tang</t>
  </si>
  <si>
    <t>Mindy Xie</t>
  </si>
  <si>
    <t>Mindy Xu</t>
  </si>
  <si>
    <t>Mindy Yuan</t>
  </si>
  <si>
    <t>Miranda Alexander</t>
  </si>
  <si>
    <t>Miranda Barnes</t>
  </si>
  <si>
    <t>Miranda Bennett</t>
  </si>
  <si>
    <t>Miranda Bryant</t>
  </si>
  <si>
    <t>Miranda Butler</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</si>
  <si>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</si>
  <si>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</si>
  <si>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</si>
  <si>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</si>
  <si>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</si>
  <si>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</si>
  <si>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</si>
  <si>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</si>
  <si>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</si>
  <si>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</si>
  <si>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</si>
  <si>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</si>
  <si>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</si>
  <si>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Price</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</si>
  <si>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</si>
  <si>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</si>
  <si>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</si>
  <si>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</si>
  <si>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</si>
  <si>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</si>
  <si>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</si>
  <si>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</si>
  <si>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</si>
  <si>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</si>
  <si>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</si>
  <si>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</si>
  <si>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</si>
  <si>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</si>
  <si>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</si>
  <si>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</si>
  <si>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</si>
  <si>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</si>
  <si>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</si>
  <si>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</si>
  <si>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</si>
  <si>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</si>
  <si>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</si>
  <si>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</si>
  <si>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</si>
  <si>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</si>
  <si>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</si>
  <si>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</si>
  <si>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</si>
  <si>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</si>
  <si>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</si>
  <si>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</si>
  <si>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</si>
  <si>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</si>
  <si>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</si>
  <si>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</si>
  <si>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</si>
  <si>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</si>
  <si>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</si>
  <si>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Luo</t>
  </si>
  <si>
    <t>Mitchell Nara</t>
  </si>
  <si>
    <t>Mitchell Nath</t>
  </si>
  <si>
    <t>Mitchell Pal</t>
  </si>
  <si>
    <t>Mitchell Rai</t>
  </si>
  <si>
    <t>Mitchell Shan</t>
  </si>
  <si>
    <t>Mitchell Shen</t>
  </si>
  <si>
    <t>Mitchell Stone</t>
  </si>
  <si>
    <t>Mitchell Xie</t>
  </si>
  <si>
    <t>Mitchell Xu</t>
  </si>
  <si>
    <t>Mitchell Yuan</t>
  </si>
  <si>
    <t>Mohamed Pal</t>
  </si>
  <si>
    <t>Molly Chandra</t>
  </si>
  <si>
    <t>Molly Fernandez</t>
  </si>
  <si>
    <t>Molly Gonzalez</t>
  </si>
  <si>
    <t>Molly Kapoor</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</si>
  <si>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</si>
  <si>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</si>
  <si>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</si>
  <si>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</si>
  <si>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</si>
  <si>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</si>
  <si>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</si>
  <si>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</si>
  <si>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</si>
  <si>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</si>
  <si>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</si>
  <si>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</si>
  <si>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</si>
  <si>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</si>
  <si>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</si>
  <si>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</si>
  <si>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</si>
  <si>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</si>
  <si>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</si>
  <si>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</si>
  <si>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</si>
  <si>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Lopez</t>
  </si>
  <si>
    <t>Monica Madan</t>
  </si>
  <si>
    <t>Monica Malhotra</t>
  </si>
  <si>
    <t>Monica Martinez</t>
  </si>
  <si>
    <t>Monica Mehta</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</si>
  <si>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</si>
  <si>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</si>
  <si>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</si>
  <si>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</si>
  <si>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</si>
  <si>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</si>
  <si>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</si>
  <si>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</si>
  <si>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</si>
  <si>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</si>
  <si>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</si>
  <si>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</si>
  <si>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</si>
  <si>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</si>
  <si>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Gutierrez</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</si>
  <si>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</si>
  <si>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</si>
  <si>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</si>
  <si>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</si>
  <si>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</si>
  <si>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</si>
  <si>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</si>
  <si>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</si>
  <si>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</si>
  <si>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</si>
  <si>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</si>
  <si>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</si>
  <si>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</si>
  <si>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</si>
  <si>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</si>
  <si>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</si>
  <si>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Allen</t>
  </si>
  <si>
    <t>Morgan Anderson</t>
  </si>
  <si>
    <t>Morgan Bailey</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</si>
  <si>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</si>
  <si>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</si>
  <si>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</si>
  <si>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</si>
  <si>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</si>
  <si>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</si>
  <si>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</si>
  <si>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</si>
  <si>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</si>
  <si>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</si>
  <si>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</si>
  <si>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</si>
  <si>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</si>
  <si>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</si>
  <si>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</si>
  <si>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</si>
  <si>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</si>
  <si>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</si>
  <si>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</si>
  <si>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</si>
  <si>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</si>
  <si>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</si>
  <si>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</si>
  <si>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</si>
  <si>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</si>
  <si>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</si>
  <si>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</si>
  <si>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</si>
  <si>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Henderson</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</si>
  <si>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</si>
  <si>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</si>
  <si>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</si>
  <si>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</si>
  <si>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</si>
  <si>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</si>
  <si>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</si>
  <si>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</si>
  <si>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</si>
  <si>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</si>
  <si>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</si>
  <si>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</si>
  <si>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</si>
  <si>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</si>
  <si>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</si>
  <si>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</si>
  <si>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</si>
  <si>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</si>
  <si>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</si>
  <si>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</si>
  <si>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</si>
  <si>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</si>
  <si>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</si>
  <si>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</si>
  <si>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</si>
  <si>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</si>
  <si>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</si>
  <si>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</si>
  <si>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</si>
  <si>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</si>
  <si>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</si>
  <si>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</si>
  <si>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</si>
  <si>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</si>
  <si>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</si>
  <si>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</si>
  <si>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</si>
  <si>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</si>
  <si>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</si>
  <si>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</si>
  <si>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</si>
  <si>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</si>
  <si>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</si>
  <si>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Taylor</t>
  </si>
  <si>
    <t>Morgan Thomas</t>
  </si>
  <si>
    <t>Morgan Thompson</t>
  </si>
  <si>
    <t>Morgan Torres</t>
  </si>
  <si>
    <t>Morgan Turner</t>
  </si>
  <si>
    <t>Morgan Walker</t>
  </si>
  <si>
    <t>Morgan Ward</t>
  </si>
  <si>
    <t>Morgan Washington</t>
  </si>
  <si>
    <t>Morgan Watson</t>
  </si>
  <si>
    <t>Morgan Williams</t>
  </si>
  <si>
    <t>Morgan Wilson</t>
  </si>
  <si>
    <t>Morgan Wood</t>
  </si>
  <si>
    <t>Morgan Wright</t>
  </si>
  <si>
    <t>Morgan Young</t>
  </si>
  <si>
    <t>Muniraju Pulipalyam</t>
  </si>
  <si>
    <t>Mya Alexander</t>
  </si>
  <si>
    <t>Mya Barnes</t>
  </si>
  <si>
    <t>Mya Bennett</t>
  </si>
  <si>
    <t>Mya Bryant</t>
  </si>
  <si>
    <t>Mya Butler</t>
  </si>
  <si>
    <t>Mya Coleman</t>
  </si>
  <si>
    <t>Mya Diaz</t>
  </si>
  <si>
    <t>Mya Flores</t>
  </si>
  <si>
    <t>Mya Foster</t>
  </si>
  <si>
    <t>Mya Gonzales</t>
  </si>
  <si>
    <t>Mya Griffin</t>
  </si>
  <si>
    <t>Mya Hayes</t>
  </si>
  <si>
    <t>Mya Henderson</t>
  </si>
  <si>
    <t>Mya Jenkins</t>
  </si>
  <si>
    <t>Mya Long</t>
  </si>
  <si>
    <t>Mya Patterson</t>
  </si>
  <si>
    <t>Mya Perry</t>
  </si>
  <si>
    <t>Mya Price</t>
  </si>
  <si>
    <t>Mya Ross</t>
  </si>
  <si>
    <t>Mya Russell</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</si>
  <si>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</si>
  <si>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</si>
  <si>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</si>
  <si>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</si>
  <si>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</si>
  <si>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</si>
  <si>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</si>
  <si>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</si>
  <si>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</si>
  <si>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</si>
  <si>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</si>
  <si>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</si>
  <si>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</si>
  <si>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</si>
  <si>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</si>
  <si>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</si>
  <si>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</si>
  <si>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</si>
  <si>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</si>
  <si>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</si>
  <si>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</si>
  <si>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</si>
  <si>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</si>
  <si>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Alvarez</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</si>
  <si>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</si>
  <si>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</si>
  <si>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</si>
  <si>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</si>
  <si>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</si>
  <si>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</si>
  <si>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</si>
  <si>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</si>
  <si>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</si>
  <si>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</si>
  <si>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</si>
  <si>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</si>
  <si>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</si>
  <si>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</si>
  <si>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</si>
  <si>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</si>
  <si>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</si>
  <si>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</si>
  <si>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</si>
  <si>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</si>
  <si>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</si>
  <si>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Alexander</t>
  </si>
  <si>
    <t>Natalie Allen</t>
  </si>
  <si>
    <t>Natalie Anderson</t>
  </si>
  <si>
    <t>Natalie Bailey</t>
  </si>
  <si>
    <t>Natalie Baker</t>
  </si>
  <si>
    <t>Natalie Barnes</t>
  </si>
  <si>
    <t>Natalie Blue</t>
  </si>
  <si>
    <t>Natalie Brooks</t>
  </si>
  <si>
    <t>Natalie Brown</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</si>
  <si>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</si>
  <si>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</si>
  <si>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</si>
  <si>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</si>
  <si>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</si>
  <si>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</si>
  <si>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</si>
  <si>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</si>
  <si>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</si>
  <si>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</si>
  <si>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</si>
  <si>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</si>
  <si>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</si>
  <si>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</si>
  <si>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</si>
  <si>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</si>
  <si>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</si>
  <si>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</si>
  <si>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</si>
  <si>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</si>
  <si>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</si>
  <si>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</si>
  <si>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</si>
  <si>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</si>
  <si>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</si>
  <si>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</si>
  <si>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</si>
  <si>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</si>
  <si>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</si>
  <si>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</si>
  <si>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</si>
  <si>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</si>
  <si>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</si>
  <si>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</si>
  <si>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</si>
  <si>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</si>
  <si>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</si>
  <si>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</si>
  <si>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</si>
  <si>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</si>
  <si>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</si>
  <si>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</si>
  <si>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</si>
  <si>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</si>
  <si>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</si>
  <si>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</si>
  <si>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</si>
  <si>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</si>
  <si>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</si>
  <si>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</si>
  <si>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</si>
  <si>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</si>
  <si>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</si>
  <si>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</si>
  <si>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</si>
  <si>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</si>
  <si>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</si>
  <si>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</si>
  <si>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</si>
  <si>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</si>
  <si>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</si>
  <si>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</si>
  <si>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</si>
  <si>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</si>
  <si>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</si>
  <si>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</si>
  <si>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</si>
  <si>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</si>
  <si>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</si>
  <si>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Thomas</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</si>
  <si>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</si>
  <si>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</si>
  <si>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</si>
  <si>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</si>
  <si>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</si>
  <si>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</si>
  <si>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</si>
  <si>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</si>
  <si>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</si>
  <si>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</si>
  <si>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</si>
  <si>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</si>
  <si>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</si>
  <si>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</si>
  <si>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</si>
  <si>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</si>
  <si>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</si>
  <si>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</si>
  <si>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</si>
  <si>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</si>
  <si>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</si>
  <si>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</si>
  <si>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</si>
  <si>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</si>
  <si>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</si>
  <si>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</si>
  <si>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</si>
  <si>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</si>
  <si>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</si>
  <si>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</si>
  <si>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</si>
  <si>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</si>
  <si>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</si>
  <si>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</si>
  <si>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</si>
  <si>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</si>
  <si>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</si>
  <si>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</si>
  <si>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</si>
  <si>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</si>
  <si>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</si>
  <si>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</si>
  <si>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</si>
  <si>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</si>
  <si>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</si>
  <si>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</si>
  <si>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</si>
  <si>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</si>
  <si>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</si>
  <si>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</si>
  <si>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</si>
  <si>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</si>
  <si>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</si>
  <si>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</si>
  <si>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</si>
  <si>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</si>
  <si>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</si>
  <si>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</si>
  <si>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</si>
  <si>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</si>
  <si>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</si>
  <si>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</si>
  <si>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</si>
  <si>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</si>
  <si>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</si>
  <si>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</si>
  <si>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</si>
  <si>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</si>
  <si>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</si>
  <si>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</si>
  <si>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</si>
  <si>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</si>
  <si>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</si>
  <si>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</si>
  <si>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Martinez</t>
  </si>
  <si>
    <t>Nathan Miller</t>
  </si>
  <si>
    <t>Nathan Mitchell</t>
  </si>
  <si>
    <t>Nathan Moore</t>
  </si>
  <si>
    <t>Nathan Nelson</t>
  </si>
  <si>
    <t>Nathan Parker</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</si>
  <si>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</si>
  <si>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</si>
  <si>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</si>
  <si>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</si>
  <si>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</si>
  <si>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</si>
  <si>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</si>
  <si>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</si>
  <si>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</si>
  <si>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</si>
  <si>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</si>
  <si>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</si>
  <si>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</si>
  <si>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</si>
  <si>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</si>
  <si>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</si>
  <si>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Thomas</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</si>
  <si>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</si>
  <si>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</si>
  <si>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</si>
  <si>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</si>
  <si>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</si>
  <si>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</si>
  <si>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</si>
  <si>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</si>
  <si>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</si>
  <si>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</si>
  <si>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</si>
  <si>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</si>
  <si>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</si>
  <si>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</si>
  <si>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</si>
  <si>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</si>
  <si>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</si>
  <si>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</si>
  <si>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Gray</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</si>
  <si>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</si>
  <si>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</si>
  <si>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</si>
  <si>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</si>
  <si>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</si>
  <si>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</si>
  <si>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</si>
  <si>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</si>
  <si>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</si>
  <si>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</si>
  <si>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</si>
  <si>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</si>
  <si>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</si>
  <si>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</si>
  <si>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</si>
  <si>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</si>
  <si>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</si>
  <si>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</si>
  <si>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</si>
  <si>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Carlson</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</si>
  <si>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</si>
  <si>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</si>
  <si>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</si>
  <si>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</si>
  <si>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</si>
  <si>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</si>
  <si>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</si>
  <si>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</si>
  <si>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</si>
  <si>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</si>
  <si>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</si>
  <si>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</si>
  <si>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</si>
  <si>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</si>
  <si>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</si>
  <si>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</si>
  <si>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</si>
  <si>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</si>
  <si>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</si>
  <si>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</si>
  <si>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</si>
  <si>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</si>
  <si>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</si>
  <si>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</si>
  <si>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</si>
  <si>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</si>
  <si>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</si>
  <si>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</si>
  <si>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</si>
  <si>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</si>
  <si>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</si>
  <si>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</si>
  <si>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</si>
  <si>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</si>
  <si>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</si>
  <si>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</si>
  <si>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</si>
  <si>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</si>
  <si>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</si>
  <si>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</si>
  <si>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</si>
  <si>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</si>
  <si>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</si>
  <si>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</si>
  <si>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</si>
  <si>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</si>
  <si>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</si>
  <si>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</si>
  <si>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</si>
  <si>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</si>
  <si>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</si>
  <si>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</si>
  <si>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</si>
  <si>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</si>
  <si>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</si>
  <si>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</si>
  <si>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</si>
  <si>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</si>
  <si>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</si>
  <si>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</si>
  <si>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</si>
  <si>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</si>
  <si>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</si>
  <si>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</si>
  <si>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</si>
  <si>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</si>
  <si>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</si>
  <si>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</si>
  <si>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</si>
  <si>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</si>
  <si>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</si>
  <si>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</si>
  <si>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</si>
  <si>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</si>
  <si>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</si>
  <si>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</si>
  <si>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</si>
  <si>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</si>
  <si>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</si>
  <si>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</si>
  <si>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</si>
  <si>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</si>
  <si>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Anand</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</si>
  <si>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</si>
  <si>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</si>
  <si>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</si>
  <si>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</si>
  <si>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</si>
  <si>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</si>
  <si>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</si>
  <si>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</si>
  <si>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</si>
  <si>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</si>
  <si>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</si>
  <si>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</si>
  <si>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</si>
  <si>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</si>
  <si>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</si>
  <si>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</si>
  <si>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</si>
  <si>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</si>
  <si>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</si>
  <si>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</si>
  <si>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</si>
  <si>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</si>
  <si>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</si>
  <si>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Bennett</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</si>
  <si>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</si>
  <si>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</si>
  <si>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</si>
  <si>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</si>
  <si>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</si>
  <si>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</si>
  <si>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</si>
  <si>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</si>
  <si>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</si>
  <si>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</si>
  <si>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</si>
  <si>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</si>
  <si>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</si>
  <si>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</si>
  <si>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</si>
  <si>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</si>
  <si>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</si>
  <si>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</si>
  <si>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</si>
  <si>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</si>
  <si>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Howard</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</si>
  <si>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</si>
  <si>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</si>
  <si>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</si>
  <si>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</si>
  <si>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</si>
  <si>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</si>
  <si>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</si>
  <si>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</si>
  <si>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</si>
  <si>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</si>
  <si>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</si>
  <si>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</si>
  <si>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</si>
  <si>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</si>
  <si>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Murphy</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</si>
  <si>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</si>
  <si>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</si>
  <si>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</si>
  <si>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</si>
  <si>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</si>
  <si>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</si>
  <si>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</si>
  <si>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</si>
  <si>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</si>
  <si>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</si>
  <si>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</si>
  <si>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</si>
  <si>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</si>
  <si>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</si>
  <si>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</si>
  <si>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</si>
  <si>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</si>
  <si>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</si>
  <si>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</si>
  <si>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</si>
  <si>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</si>
  <si>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</si>
  <si>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Ward</t>
  </si>
  <si>
    <t>Nicole Washington</t>
  </si>
  <si>
    <t>Nicole Watson</t>
  </si>
  <si>
    <t>Nicole White</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</si>
  <si>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</si>
  <si>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</si>
  <si>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</si>
  <si>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</si>
  <si>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</si>
  <si>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</si>
  <si>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</si>
  <si>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</si>
  <si>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</si>
  <si>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</si>
  <si>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</si>
  <si>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</si>
  <si>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</si>
  <si>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</si>
  <si>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</si>
  <si>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</si>
  <si>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Raje</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</si>
  <si>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</si>
  <si>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</si>
  <si>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</si>
  <si>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</si>
  <si>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</si>
  <si>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</si>
  <si>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</si>
  <si>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</si>
  <si>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</si>
  <si>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</si>
  <si>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</si>
  <si>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</si>
  <si>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</si>
  <si>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</si>
  <si>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Brown</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</si>
  <si>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</si>
  <si>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</si>
  <si>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</si>
  <si>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</si>
  <si>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</si>
  <si>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</si>
  <si>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</si>
  <si>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</si>
  <si>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</si>
  <si>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</si>
  <si>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</si>
  <si>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</si>
  <si>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</si>
  <si>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</si>
  <si>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</si>
  <si>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</si>
  <si>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</si>
  <si>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</si>
  <si>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</si>
  <si>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</si>
  <si>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</si>
  <si>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</si>
  <si>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</si>
  <si>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</si>
  <si>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</si>
  <si>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</si>
  <si>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</si>
  <si>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</si>
  <si>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</si>
  <si>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</si>
  <si>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</si>
  <si>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</si>
  <si>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</si>
  <si>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</si>
  <si>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</si>
  <si>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</si>
  <si>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</si>
  <si>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</si>
  <si>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</si>
  <si>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</si>
  <si>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</si>
  <si>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</si>
  <si>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Perez</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</si>
  <si>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</si>
  <si>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</si>
  <si>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</si>
  <si>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</si>
  <si>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</si>
  <si>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</si>
  <si>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</si>
  <si>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</si>
  <si>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</si>
  <si>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</si>
  <si>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</si>
  <si>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</si>
  <si>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</si>
  <si>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</si>
  <si>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</si>
  <si>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</si>
  <si>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</si>
  <si>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</si>
  <si>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</si>
  <si>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</si>
  <si>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</si>
  <si>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</si>
  <si>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</si>
  <si>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</si>
  <si>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</si>
  <si>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</si>
  <si>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</si>
  <si>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</si>
  <si>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</si>
  <si>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</si>
  <si>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</si>
  <si>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</si>
  <si>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</si>
  <si>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</si>
  <si>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</si>
  <si>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</si>
  <si>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</si>
  <si>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</si>
  <si>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</si>
  <si>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</si>
  <si>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</si>
  <si>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</si>
  <si>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</si>
  <si>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</si>
  <si>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</si>
  <si>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</si>
  <si>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Gray</t>
  </si>
  <si>
    <t>Olivia Griffin</t>
  </si>
  <si>
    <t>Olivia Hall</t>
  </si>
  <si>
    <t>Olivia Harris</t>
  </si>
  <si>
    <t>Olivia Henderson</t>
  </si>
  <si>
    <t>Olivia Howard</t>
  </si>
  <si>
    <t>Olivia Hughes</t>
  </si>
  <si>
    <t>Olivia Jackson</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</si>
  <si>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</si>
  <si>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</si>
  <si>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</si>
  <si>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</si>
  <si>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</si>
  <si>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</si>
  <si>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</si>
  <si>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</si>
  <si>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</si>
  <si>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</si>
  <si>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</si>
  <si>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</si>
  <si>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</si>
  <si>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</si>
  <si>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</si>
  <si>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</si>
  <si>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</si>
  <si>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</si>
  <si>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</si>
  <si>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</si>
  <si>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Reed</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</si>
  <si>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</si>
  <si>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</si>
  <si>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</si>
  <si>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</si>
  <si>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</si>
  <si>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</si>
  <si>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</si>
  <si>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</si>
  <si>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</si>
  <si>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</si>
  <si>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</si>
  <si>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</si>
  <si>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</si>
  <si>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</si>
  <si>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</si>
  <si>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</si>
  <si>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</si>
  <si>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</si>
  <si>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</si>
  <si>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</si>
  <si>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</si>
  <si>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</si>
  <si>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</si>
  <si>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Black</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</si>
  <si>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</si>
  <si>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</si>
  <si>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</si>
  <si>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</si>
  <si>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</si>
  <si>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</si>
  <si>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</si>
  <si>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</si>
  <si>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</si>
  <si>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</si>
  <si>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</si>
  <si>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</si>
  <si>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</si>
  <si>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</si>
  <si>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</si>
  <si>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</si>
  <si>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</si>
  <si>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</si>
  <si>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</si>
  <si>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</si>
  <si>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</si>
  <si>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Rai</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</si>
  <si>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</si>
  <si>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</si>
  <si>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</si>
  <si>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</si>
  <si>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</si>
  <si>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</si>
  <si>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</si>
  <si>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</si>
  <si>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</si>
  <si>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</si>
  <si>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</si>
  <si>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</si>
  <si>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</si>
  <si>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</si>
  <si>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</si>
  <si>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</si>
  <si>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</si>
  <si>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</si>
  <si>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</si>
  <si>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</si>
  <si>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</si>
  <si>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</si>
  <si>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</si>
  <si>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</si>
  <si>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</si>
  <si>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</si>
  <si>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</si>
  <si>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</si>
  <si>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</si>
  <si>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</si>
  <si>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Muñoz</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</si>
  <si>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</si>
  <si>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</si>
  <si>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</si>
  <si>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</si>
  <si>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</si>
  <si>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</si>
  <si>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</si>
  <si>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</si>
  <si>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</si>
  <si>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</si>
  <si>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</si>
  <si>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</si>
  <si>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</si>
  <si>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</si>
  <si>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</si>
  <si>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</si>
  <si>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</si>
  <si>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</si>
  <si>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</si>
  <si>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</si>
  <si>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</si>
  <si>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</si>
  <si>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</si>
  <si>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</si>
  <si>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</si>
  <si>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</si>
  <si>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</si>
  <si>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</si>
  <si>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</si>
  <si>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</si>
  <si>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</si>
  <si>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</si>
  <si>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</si>
  <si>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</si>
  <si>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</si>
  <si>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</si>
  <si>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</si>
  <si>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</si>
  <si>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</si>
  <si>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</si>
  <si>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</si>
  <si>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</si>
  <si>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</si>
  <si>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</si>
  <si>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Diaz</t>
  </si>
  <si>
    <t>Paige Flores</t>
  </si>
  <si>
    <t>Paige Foster</t>
  </si>
  <si>
    <t>Paige Gonzales</t>
  </si>
  <si>
    <t>Paige Gray</t>
  </si>
  <si>
    <t>Paige Griffin</t>
  </si>
  <si>
    <t>Paige Hayes</t>
  </si>
  <si>
    <t>Paige Henderson</t>
  </si>
  <si>
    <t>Paige Howard</t>
  </si>
  <si>
    <t>Paige Hughes</t>
  </si>
  <si>
    <t>Paige James</t>
  </si>
  <si>
    <t>Paige Jenkins</t>
  </si>
  <si>
    <t>Paige Kelly</t>
  </si>
  <si>
    <t>Paige Morgan</t>
  </si>
  <si>
    <t>Paige Morris</t>
  </si>
  <si>
    <t>Paige Murphy</t>
  </si>
  <si>
    <t>Paige Perry</t>
  </si>
  <si>
    <t>Paige Peterson</t>
  </si>
  <si>
    <t>Paige Powell</t>
  </si>
  <si>
    <t>Paige Price</t>
  </si>
  <si>
    <t>Paige Ramirez</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</si>
  <si>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</si>
  <si>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</si>
  <si>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</si>
  <si>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</si>
  <si>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</si>
  <si>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</si>
  <si>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</si>
  <si>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</si>
  <si>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</si>
  <si>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</si>
  <si>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</si>
  <si>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</si>
  <si>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</si>
  <si>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</si>
  <si>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</si>
  <si>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</si>
  <si>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</si>
  <si>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</si>
  <si>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</si>
  <si>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</si>
  <si>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</si>
  <si>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</si>
  <si>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</si>
  <si>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</si>
  <si>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</si>
  <si>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</si>
  <si>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</si>
  <si>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</si>
  <si>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</si>
  <si>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</si>
  <si>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</si>
  <si>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</si>
  <si>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</si>
  <si>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</si>
  <si>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</si>
  <si>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Pamela Vance</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</si>
  <si>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</si>
  <si>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</si>
  <si>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</si>
  <si>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</si>
  <si>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</si>
  <si>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</si>
  <si>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</si>
  <si>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</si>
  <si>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</si>
  <si>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</si>
  <si>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</si>
  <si>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</si>
  <si>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</si>
  <si>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</si>
  <si>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</si>
  <si>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</si>
  <si>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</si>
  <si>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</si>
  <si>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</si>
  <si>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Blue</t>
  </si>
  <si>
    <t>Patrick Brooks</t>
  </si>
  <si>
    <t>Patrick Cook</t>
  </si>
  <si>
    <t>Patrick Cox</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</si>
  <si>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</si>
  <si>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</si>
  <si>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</si>
  <si>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</si>
  <si>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</si>
  <si>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</si>
  <si>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</si>
  <si>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</si>
  <si>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</si>
  <si>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</si>
  <si>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</si>
  <si>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</si>
  <si>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</si>
  <si>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</si>
  <si>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</si>
  <si>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</si>
  <si>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</si>
  <si>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</si>
  <si>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</si>
  <si>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</si>
  <si>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</si>
  <si>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</si>
  <si>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</si>
  <si>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</si>
  <si>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</si>
  <si>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</si>
  <si>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</si>
  <si>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</si>
  <si>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</si>
  <si>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</si>
  <si>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</si>
  <si>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</si>
  <si>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</si>
  <si>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</si>
  <si>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</si>
  <si>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</si>
  <si>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</si>
  <si>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</si>
  <si>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</si>
  <si>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</si>
  <si>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</si>
  <si>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</si>
  <si>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</si>
  <si>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</si>
  <si>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</si>
  <si>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</si>
  <si>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</si>
  <si>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</si>
  <si>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</si>
  <si>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</si>
  <si>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</si>
  <si>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Gill</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</si>
  <si>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</si>
  <si>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</si>
  <si>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</si>
  <si>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</si>
  <si>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</si>
  <si>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</si>
  <si>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</si>
  <si>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</si>
  <si>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</si>
  <si>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</si>
  <si>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</si>
  <si>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</si>
  <si>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</si>
  <si>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</si>
  <si>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</si>
  <si>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</si>
  <si>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</si>
  <si>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</si>
  <si>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</si>
  <si>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</si>
  <si>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</si>
  <si>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</si>
  <si>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</si>
  <si>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</si>
  <si>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</si>
  <si>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</si>
  <si>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</si>
  <si>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</si>
  <si>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</si>
  <si>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</si>
  <si>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</si>
  <si>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</si>
  <si>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</si>
  <si>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</si>
  <si>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</si>
  <si>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</si>
  <si>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</si>
  <si>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</si>
  <si>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</si>
  <si>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</si>
  <si>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</si>
  <si>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</si>
  <si>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</si>
  <si>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</si>
  <si>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</si>
  <si>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</si>
  <si>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</si>
  <si>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Raje</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</si>
  <si>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</si>
  <si>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</si>
  <si>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</si>
  <si>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</si>
  <si>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</si>
  <si>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</si>
  <si>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</si>
  <si>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</si>
  <si>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</si>
  <si>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</si>
  <si>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</si>
  <si>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</si>
  <si>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</si>
  <si>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</si>
  <si>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</si>
  <si>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</si>
  <si>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</si>
  <si>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</si>
  <si>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</si>
  <si>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</si>
  <si>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</si>
  <si>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</si>
  <si>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</si>
  <si>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</si>
  <si>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Ortega</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</si>
  <si>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</si>
  <si>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</si>
  <si>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</si>
  <si>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</si>
  <si>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</si>
  <si>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</si>
  <si>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</si>
  <si>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</si>
  <si>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</si>
  <si>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</si>
  <si>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</si>
  <si>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</si>
  <si>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</si>
  <si>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</si>
  <si>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</si>
  <si>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</si>
  <si>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</si>
  <si>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</si>
  <si>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</si>
  <si>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</si>
  <si>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</si>
  <si>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</si>
  <si>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</si>
  <si>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</si>
  <si>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</si>
  <si>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</si>
  <si>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</si>
  <si>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</si>
  <si>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</si>
  <si>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</si>
  <si>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</si>
  <si>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</si>
  <si>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</si>
  <si>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</si>
  <si>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</si>
  <si>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</si>
  <si>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</si>
  <si>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</si>
  <si>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</si>
  <si>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Patel</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</si>
  <si>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</si>
  <si>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</si>
  <si>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</si>
  <si>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</si>
  <si>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</si>
  <si>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</si>
  <si>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</si>
  <si>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</si>
  <si>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</si>
  <si>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</si>
  <si>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</si>
  <si>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</si>
  <si>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</si>
  <si>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</si>
  <si>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</si>
  <si>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</si>
  <si>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Deng</t>
  </si>
  <si>
    <t>Priscilla Goel</t>
  </si>
  <si>
    <t>Priscilla Kumar</t>
  </si>
  <si>
    <t>Priscilla Lal</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</si>
  <si>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</si>
  <si>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</si>
  <si>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</si>
  <si>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</si>
  <si>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</si>
  <si>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</si>
  <si>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</si>
  <si>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</si>
  <si>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</si>
  <si>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</si>
  <si>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</si>
  <si>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</si>
  <si>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</si>
  <si>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</si>
  <si>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</si>
  <si>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</si>
  <si>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</si>
  <si>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</si>
  <si>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</si>
  <si>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</si>
  <si>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</si>
  <si>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Martinez</t>
  </si>
  <si>
    <t>Rachael Mehta</t>
  </si>
  <si>
    <t>Rachael Patel</t>
  </si>
  <si>
    <t>Rachael Perez</t>
  </si>
  <si>
    <t>Rachael Prasad</t>
  </si>
  <si>
    <t>Rachael Raman</t>
  </si>
  <si>
    <t>Rachael Rana</t>
  </si>
  <si>
    <t>Rachael Rodriguez</t>
  </si>
  <si>
    <t>Rachael Sai</t>
  </si>
  <si>
    <t>Rachael Sanchez</t>
  </si>
  <si>
    <t>Rachael Sara</t>
  </si>
  <si>
    <t>Rachael Smith</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</si>
  <si>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</si>
  <si>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</si>
  <si>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</si>
  <si>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</si>
  <si>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</si>
  <si>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</si>
  <si>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</si>
  <si>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</si>
  <si>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</si>
  <si>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</si>
  <si>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</si>
  <si>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</si>
  <si>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</si>
  <si>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</si>
  <si>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</si>
  <si>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</si>
  <si>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</si>
  <si>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Foster</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</si>
  <si>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</si>
  <si>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</si>
  <si>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</si>
  <si>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</si>
  <si>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</si>
  <si>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</si>
  <si>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</si>
  <si>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</si>
  <si>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</si>
  <si>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</si>
  <si>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</si>
  <si>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</si>
  <si>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Johnson</t>
  </si>
  <si>
    <t>Rachel Jones</t>
  </si>
  <si>
    <t>Rachel Kelly</t>
  </si>
  <si>
    <t>Rachel Lee</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</si>
  <si>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</si>
  <si>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</si>
  <si>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</si>
  <si>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</si>
  <si>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</si>
  <si>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</si>
  <si>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</si>
  <si>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</si>
  <si>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</si>
  <si>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</si>
  <si>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</si>
  <si>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</si>
  <si>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</si>
  <si>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</si>
  <si>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</si>
  <si>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</si>
  <si>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</si>
  <si>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Robinson</t>
  </si>
  <si>
    <t>Rachel Rodriguez</t>
  </si>
  <si>
    <t>Rachel Rogers</t>
  </si>
  <si>
    <t>Rachel Ross</t>
  </si>
  <si>
    <t>Rachel Russell</t>
  </si>
  <si>
    <t>Rachel Sanchez</t>
  </si>
  <si>
    <t>Rachel Sanders</t>
  </si>
  <si>
    <t>Rachel Simmons</t>
  </si>
  <si>
    <t>Rachel Smith</t>
  </si>
  <si>
    <t>Rachel Taylor</t>
  </si>
  <si>
    <t>Rachel Thomas</t>
  </si>
  <si>
    <t>Rachel Thompson</t>
  </si>
  <si>
    <t>Rachel Walker</t>
  </si>
  <si>
    <t>Rachel Ward</t>
  </si>
  <si>
    <t>Rachel Washington</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</si>
  <si>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</si>
  <si>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</si>
  <si>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</si>
  <si>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</si>
  <si>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</si>
  <si>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</si>
  <si>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</si>
  <si>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</si>
  <si>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</si>
  <si>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</si>
  <si>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</si>
  <si>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</si>
  <si>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</si>
  <si>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</si>
  <si>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</si>
  <si>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</si>
  <si>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</si>
  <si>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</si>
  <si>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</si>
  <si>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</si>
  <si>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</si>
  <si>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</si>
  <si>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</si>
  <si>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</si>
  <si>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</si>
  <si>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</si>
  <si>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</si>
  <si>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</si>
  <si>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</si>
  <si>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</si>
  <si>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</si>
  <si>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</si>
  <si>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</si>
  <si>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</si>
  <si>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</si>
  <si>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</si>
  <si>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</si>
  <si>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</si>
  <si>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</si>
  <si>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</si>
  <si>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</si>
  <si>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</si>
  <si>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</si>
  <si>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</si>
  <si>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</si>
  <si>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</si>
  <si>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</si>
  <si>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</si>
  <si>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</si>
  <si>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</si>
  <si>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</si>
  <si>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</si>
  <si>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</si>
  <si>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</si>
  <si>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</si>
  <si>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</si>
  <si>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</si>
  <si>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</si>
  <si>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</si>
  <si>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</si>
  <si>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</si>
  <si>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</si>
  <si>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</si>
  <si>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</si>
  <si>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</si>
  <si>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</si>
  <si>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</si>
  <si>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</si>
  <si>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</si>
  <si>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</si>
  <si>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</si>
  <si>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</si>
  <si>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</si>
  <si>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</si>
  <si>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</si>
  <si>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</si>
  <si>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</si>
  <si>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</si>
  <si>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</si>
  <si>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</si>
  <si>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</si>
  <si>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</si>
  <si>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</si>
  <si>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</si>
  <si>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</si>
  <si>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</si>
  <si>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</si>
  <si>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</si>
  <si>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</si>
  <si>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</si>
  <si>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</si>
  <si>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</si>
  <si>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</si>
  <si>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</si>
  <si>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</si>
  <si>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</si>
  <si>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</si>
  <si>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</si>
  <si>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</si>
  <si>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</si>
  <si>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</si>
  <si>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Guo</t>
  </si>
  <si>
    <t>Randy He</t>
  </si>
  <si>
    <t>Randy Hu</t>
  </si>
  <si>
    <t>Randy Huang</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</si>
  <si>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</si>
  <si>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</si>
  <si>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</si>
  <si>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</si>
  <si>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</si>
  <si>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</si>
  <si>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</si>
  <si>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</si>
  <si>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</si>
  <si>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</si>
  <si>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</si>
  <si>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</si>
  <si>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</si>
  <si>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</si>
  <si>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</si>
  <si>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</si>
  <si>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Zhou</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</si>
  <si>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</si>
  <si>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</si>
  <si>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</si>
  <si>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</si>
  <si>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</si>
  <si>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</si>
  <si>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</si>
  <si>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</si>
  <si>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</si>
  <si>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</si>
  <si>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</si>
  <si>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</si>
  <si>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</si>
  <si>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</si>
  <si>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</si>
  <si>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</si>
  <si>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</si>
  <si>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</si>
  <si>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</si>
  <si>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</si>
  <si>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</si>
  <si>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</si>
  <si>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</si>
  <si>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</si>
  <si>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</si>
  <si>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</si>
  <si>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</si>
  <si>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</si>
  <si>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</si>
  <si>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</si>
  <si>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</si>
  <si>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</si>
  <si>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</si>
  <si>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</si>
  <si>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</si>
  <si>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</si>
  <si>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</si>
  <si>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</si>
  <si>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</si>
  <si>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</si>
  <si>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</si>
  <si>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</si>
  <si>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</si>
  <si>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</si>
  <si>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</si>
  <si>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Sanchez</t>
  </si>
  <si>
    <t>Raymond Sara</t>
  </si>
  <si>
    <t>Raymond Srini</t>
  </si>
  <si>
    <t>Raymond Subram</t>
  </si>
  <si>
    <t>Raymond Suri</t>
  </si>
  <si>
    <t>Rebecca Adams</t>
  </si>
  <si>
    <t>Rebecca Allen</t>
  </si>
  <si>
    <t>Rebecca Baker</t>
  </si>
  <si>
    <t>Rebecca Campbell</t>
  </si>
  <si>
    <t>Rebecca Collins</t>
  </si>
  <si>
    <t>Rebecca Evans</t>
  </si>
  <si>
    <t>Rebecca Gonzalez</t>
  </si>
  <si>
    <t>Rebecca Green</t>
  </si>
  <si>
    <t>Rebecca Hernandez</t>
  </si>
  <si>
    <t>Rebecca Hill</t>
  </si>
  <si>
    <t>Rebecca King</t>
  </si>
  <si>
    <t>Rebecca Lopez</t>
  </si>
  <si>
    <t>Rebecca Mitchell</t>
  </si>
  <si>
    <t>Rebecca Nicholls</t>
  </si>
  <si>
    <t>Rebecca Parker</t>
  </si>
  <si>
    <t>Rebecca Perez</t>
  </si>
  <si>
    <t>Rebecca Phillips</t>
  </si>
  <si>
    <t>Rebecca Roberts</t>
  </si>
  <si>
    <t>Rebecca Robinson</t>
  </si>
  <si>
    <t>Rebecca Scott</t>
  </si>
  <si>
    <t>Rebecca Turner</t>
  </si>
  <si>
    <t>Rebecca Wright</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</si>
  <si>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</si>
  <si>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</si>
  <si>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</si>
  <si>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</si>
  <si>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</si>
  <si>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</si>
  <si>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</si>
  <si>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</si>
  <si>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</si>
  <si>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</si>
  <si>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</si>
  <si>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</si>
  <si>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</si>
  <si>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</si>
  <si>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</si>
  <si>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</si>
  <si>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</si>
  <si>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</si>
  <si>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</si>
  <si>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</si>
  <si>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</si>
  <si>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</si>
  <si>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</si>
  <si>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</si>
  <si>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</si>
  <si>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</si>
  <si>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</si>
  <si>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</si>
  <si>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</si>
  <si>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</si>
  <si>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</si>
  <si>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</si>
  <si>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</si>
  <si>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</si>
  <si>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</si>
  <si>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</si>
  <si>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</si>
  <si>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</si>
  <si>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</si>
  <si>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</si>
  <si>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</si>
  <si>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</si>
  <si>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</si>
  <si>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</si>
  <si>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</si>
  <si>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</si>
  <si>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</si>
  <si>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</si>
  <si>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</si>
  <si>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</si>
  <si>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</si>
  <si>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</si>
  <si>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</si>
  <si>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Perez</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</si>
  <si>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</si>
  <si>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</si>
  <si>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</si>
  <si>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</si>
  <si>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</si>
  <si>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</si>
  <si>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</si>
  <si>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</si>
  <si>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</si>
  <si>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</si>
  <si>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</si>
  <si>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</si>
  <si>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</si>
  <si>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</si>
  <si>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</si>
  <si>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</si>
  <si>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</si>
  <si>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</si>
  <si>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</si>
  <si>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</si>
  <si>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</si>
  <si>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</si>
  <si>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</si>
  <si>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</si>
  <si>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</si>
  <si>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</si>
  <si>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Ruiz</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</si>
  <si>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</si>
  <si>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</si>
  <si>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</si>
  <si>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</si>
  <si>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</si>
  <si>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</si>
  <si>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</si>
  <si>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</si>
  <si>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</si>
  <si>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</si>
  <si>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</si>
  <si>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</si>
  <si>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</si>
  <si>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</si>
  <si>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</si>
  <si>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</si>
  <si>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</si>
  <si>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</si>
  <si>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</si>
  <si>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</si>
  <si>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</si>
  <si>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</si>
  <si>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</si>
  <si>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</si>
  <si>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</si>
  <si>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</si>
  <si>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</si>
  <si>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</si>
  <si>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</si>
  <si>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</si>
  <si>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</si>
  <si>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</si>
  <si>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</si>
  <si>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</si>
  <si>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</si>
  <si>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</si>
  <si>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</si>
  <si>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</si>
  <si>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</si>
  <si>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</si>
  <si>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</si>
  <si>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</si>
  <si>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</si>
  <si>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</si>
  <si>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</si>
  <si>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</si>
  <si>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</si>
  <si>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</si>
  <si>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</si>
  <si>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</si>
  <si>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</si>
  <si>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</si>
  <si>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</si>
  <si>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</si>
  <si>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</si>
  <si>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</si>
  <si>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Brooks</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</si>
  <si>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</si>
  <si>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</si>
  <si>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</si>
  <si>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</si>
  <si>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</si>
  <si>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</si>
  <si>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</si>
  <si>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</si>
  <si>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</si>
  <si>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</si>
  <si>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</si>
  <si>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</si>
  <si>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</si>
  <si>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</si>
  <si>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</si>
  <si>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</si>
  <si>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</si>
  <si>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</si>
  <si>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</si>
  <si>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</si>
  <si>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</si>
  <si>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</si>
  <si>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</si>
  <si>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</si>
  <si>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</si>
  <si>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</si>
  <si>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</si>
  <si>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</si>
  <si>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</si>
  <si>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</si>
  <si>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</si>
  <si>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</si>
  <si>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</si>
  <si>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</si>
  <si>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</si>
  <si>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</si>
  <si>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</si>
  <si>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</si>
  <si>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</si>
  <si>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</si>
  <si>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</si>
  <si>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</si>
  <si>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</si>
  <si>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</si>
  <si>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</si>
  <si>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</si>
  <si>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</si>
  <si>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</si>
  <si>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</si>
  <si>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</si>
  <si>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</si>
  <si>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</si>
  <si>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</si>
  <si>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</si>
  <si>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</si>
  <si>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</si>
  <si>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</si>
  <si>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</si>
  <si>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</si>
  <si>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</si>
  <si>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</si>
  <si>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</si>
  <si>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</si>
  <si>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</si>
  <si>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</si>
  <si>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</si>
  <si>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</si>
  <si>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</si>
  <si>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</si>
  <si>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</si>
  <si>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</si>
  <si>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Thompson</t>
  </si>
  <si>
    <t>Richard Torres</t>
  </si>
  <si>
    <t>Richard Turner</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</si>
  <si>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</si>
  <si>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</si>
  <si>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</si>
  <si>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</si>
  <si>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</si>
  <si>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</si>
  <si>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</si>
  <si>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</si>
  <si>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</si>
  <si>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</si>
  <si>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</si>
  <si>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</si>
  <si>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</si>
  <si>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</si>
  <si>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</si>
  <si>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</si>
  <si>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</si>
  <si>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</si>
  <si>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</si>
  <si>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Jimenez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</si>
  <si>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</si>
  <si>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</si>
  <si>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</si>
  <si>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</si>
  <si>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</si>
  <si>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</si>
  <si>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</si>
  <si>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</si>
  <si>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</si>
  <si>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</si>
  <si>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</si>
  <si>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</si>
  <si>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</si>
  <si>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</si>
  <si>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</si>
  <si>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</si>
  <si>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</si>
  <si>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</si>
  <si>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</si>
  <si>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</si>
  <si>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Coleman</t>
  </si>
  <si>
    <t>Riley Cooper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</si>
  <si>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</si>
  <si>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</si>
  <si>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</si>
  <si>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</si>
  <si>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</si>
  <si>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</si>
  <si>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</si>
  <si>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</si>
  <si>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</si>
  <si>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</si>
  <si>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</si>
  <si>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</si>
  <si>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</si>
  <si>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</si>
  <si>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</si>
  <si>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</si>
  <si>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</si>
  <si>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</si>
  <si>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</si>
  <si>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</si>
  <si>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</si>
  <si>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</si>
  <si>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</si>
  <si>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</si>
  <si>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</si>
  <si>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</si>
  <si>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</si>
  <si>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</si>
  <si>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</si>
  <si>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</si>
  <si>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</si>
  <si>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</si>
  <si>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 Verhoff</t>
  </si>
  <si>
    <t>Robert Adams</t>
  </si>
  <si>
    <t>Robert Alexander</t>
  </si>
  <si>
    <t>Robert Allen</t>
  </si>
  <si>
    <t>Robert Anderson</t>
  </si>
  <si>
    <t>Robert Baker</t>
  </si>
  <si>
    <t>Robert Brown</t>
  </si>
  <si>
    <t>Robert Bryant</t>
  </si>
  <si>
    <t>Robert Butler</t>
  </si>
  <si>
    <t>Robert Campbell</t>
  </si>
  <si>
    <t>Robert Carter</t>
  </si>
  <si>
    <t>Robert Chen</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</si>
  <si>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</si>
  <si>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</si>
  <si>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</si>
  <si>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</si>
  <si>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</si>
  <si>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</si>
  <si>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</si>
  <si>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</si>
  <si>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</si>
  <si>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</si>
  <si>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</si>
  <si>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</si>
  <si>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</si>
  <si>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Hayes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</si>
  <si>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</si>
  <si>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</si>
  <si>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</si>
  <si>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</si>
  <si>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</si>
  <si>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</si>
  <si>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</si>
  <si>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</si>
  <si>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</si>
  <si>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</si>
  <si>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</si>
  <si>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</si>
  <si>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</si>
  <si>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</si>
  <si>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</si>
  <si>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</si>
  <si>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</si>
  <si>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</si>
  <si>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</si>
  <si>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</si>
  <si>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Moore</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</si>
  <si>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</si>
  <si>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</si>
  <si>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</si>
  <si>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</si>
  <si>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</si>
  <si>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</si>
  <si>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</si>
  <si>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</si>
  <si>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</si>
  <si>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</si>
  <si>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</si>
  <si>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</si>
  <si>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</si>
  <si>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Smith</t>
  </si>
  <si>
    <t>Robert Taylor</t>
  </si>
  <si>
    <t>Robert Thomas</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</si>
  <si>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</si>
  <si>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</si>
  <si>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</si>
  <si>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</si>
  <si>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</si>
  <si>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</si>
  <si>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</si>
  <si>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</si>
  <si>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</si>
  <si>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</si>
  <si>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</si>
  <si>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</si>
  <si>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</si>
  <si>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</si>
  <si>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</si>
  <si>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</si>
  <si>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</si>
  <si>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</si>
  <si>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</si>
  <si>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</si>
  <si>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</si>
  <si>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</si>
  <si>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</si>
  <si>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</si>
  <si>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</si>
  <si>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</si>
  <si>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</si>
  <si>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</si>
  <si>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</si>
  <si>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</si>
  <si>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</si>
  <si>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</si>
  <si>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</si>
  <si>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</si>
  <si>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</si>
  <si>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</si>
  <si>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</si>
  <si>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</si>
  <si>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</si>
  <si>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</si>
  <si>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</si>
  <si>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</si>
  <si>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</si>
  <si>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Romero</t>
  </si>
  <si>
    <t>Robin Rubio</t>
  </si>
  <si>
    <t>Robin Sanz</t>
  </si>
  <si>
    <t>Robin Torres</t>
  </si>
  <si>
    <t>Robin Vazquez</t>
  </si>
  <si>
    <t>Robyn Alonso</t>
  </si>
  <si>
    <t>Robyn Alvarez</t>
  </si>
  <si>
    <t>Robyn Blanco</t>
  </si>
  <si>
    <t>Robyn Carlson</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</si>
  <si>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</si>
  <si>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</si>
  <si>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</si>
  <si>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</si>
  <si>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</si>
  <si>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</si>
  <si>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</si>
  <si>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</si>
  <si>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</si>
  <si>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</si>
  <si>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</si>
  <si>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</si>
  <si>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</si>
  <si>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</si>
  <si>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Robyn Torres</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</si>
  <si>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</si>
  <si>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</si>
  <si>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</si>
  <si>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</si>
  <si>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</si>
  <si>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</si>
  <si>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</si>
  <si>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</si>
  <si>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</si>
  <si>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</si>
  <si>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</si>
  <si>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</si>
  <si>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</si>
  <si>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</si>
  <si>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</si>
  <si>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</si>
  <si>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</si>
  <si>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Rodrigo Ready</t>
  </si>
  <si>
    <t>Roger Anand</t>
  </si>
  <si>
    <t>Roger Andersen</t>
  </si>
  <si>
    <t>Roger Black</t>
  </si>
  <si>
    <t>Roger Cai</t>
  </si>
  <si>
    <t>Roger Chande</t>
  </si>
  <si>
    <t>Roger Chander</t>
  </si>
  <si>
    <t>Roger Chen</t>
  </si>
  <si>
    <t>Roger Deng</t>
  </si>
  <si>
    <t>Roger Goel</t>
  </si>
  <si>
    <t>Roger Guo</t>
  </si>
  <si>
    <t>Roger Harui</t>
  </si>
  <si>
    <t>Roger Holt</t>
  </si>
  <si>
    <t>Roger Huang</t>
  </si>
  <si>
    <t>Roger Jai</t>
  </si>
  <si>
    <t>Roger Kumar</t>
  </si>
  <si>
    <t>Roger Lal</t>
  </si>
  <si>
    <t>Roger Liang</t>
  </si>
  <si>
    <t>Roger Lin</t>
  </si>
  <si>
    <t>Roger Liu</t>
  </si>
  <si>
    <t>Roger Lu</t>
  </si>
  <si>
    <t>Roger Luo</t>
  </si>
  <si>
    <t>Roger Ma</t>
  </si>
  <si>
    <t>Roger Nara</t>
  </si>
  <si>
    <t>Roger Nath</t>
  </si>
  <si>
    <t>Roger Pal</t>
  </si>
  <si>
    <t>Roger Rai</t>
  </si>
  <si>
    <t>Roger Raje</t>
  </si>
  <si>
    <t>Roger Raji</t>
  </si>
  <si>
    <t>Roger Sharma</t>
  </si>
  <si>
    <t>Roger She</t>
  </si>
  <si>
    <t>Roger Shen</t>
  </si>
  <si>
    <t>Roger Sun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</si>
  <si>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</si>
  <si>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</si>
  <si>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</si>
  <si>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</si>
  <si>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</si>
  <si>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</si>
  <si>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</si>
  <si>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</si>
  <si>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</si>
  <si>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</si>
  <si>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</si>
  <si>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</si>
  <si>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</si>
  <si>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</si>
  <si>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</si>
  <si>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Rolando Smith</t>
  </si>
  <si>
    <t>Ronald Arthur</t>
  </si>
  <si>
    <t>Ronald Chandra</t>
  </si>
  <si>
    <t>Ronald Fernandez</t>
  </si>
  <si>
    <t>Ronald Garcia</t>
  </si>
  <si>
    <t>Ronald Gonzalez</t>
  </si>
  <si>
    <t>Ronald Kapoor</t>
  </si>
  <si>
    <t>Ronald Lopez</t>
  </si>
  <si>
    <t>Ronald Madan</t>
  </si>
  <si>
    <t>Ronald Martinez</t>
  </si>
  <si>
    <t>Ronald Mehta</t>
  </si>
  <si>
    <t>Ronald Patel</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</si>
  <si>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</si>
  <si>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</si>
  <si>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</si>
  <si>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</si>
  <si>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</si>
  <si>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</si>
  <si>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</si>
  <si>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</si>
  <si>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</si>
  <si>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</si>
  <si>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</si>
  <si>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</si>
  <si>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</si>
  <si>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</si>
  <si>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</si>
  <si>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</si>
  <si>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</si>
  <si>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</si>
  <si>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</si>
  <si>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</si>
  <si>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</si>
  <si>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</si>
  <si>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</si>
  <si>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</si>
  <si>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</si>
  <si>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</si>
  <si>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</si>
  <si>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</si>
  <si>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</si>
  <si>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</si>
  <si>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</si>
  <si>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</si>
  <si>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</si>
  <si>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</si>
  <si>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</si>
  <si>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</si>
  <si>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He</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</si>
  <si>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</si>
  <si>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</si>
  <si>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</si>
  <si>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</si>
  <si>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</si>
  <si>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</si>
  <si>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</si>
  <si>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</si>
  <si>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</si>
  <si>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</si>
  <si>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</si>
  <si>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</si>
  <si>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</si>
  <si>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</si>
  <si>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</si>
  <si>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</si>
  <si>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</si>
  <si>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</si>
  <si>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</si>
  <si>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</si>
  <si>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</si>
  <si>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</si>
  <si>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</si>
  <si>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Diaz</t>
  </si>
  <si>
    <t>Ross Fernandez</t>
  </si>
  <si>
    <t>Ross Gill</t>
  </si>
  <si>
    <t>Ross Gutierrez</t>
  </si>
  <si>
    <t>Ross Hernandez</t>
  </si>
  <si>
    <t>Ross Johnsen</t>
  </si>
  <si>
    <t>Ross Jordan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</si>
  <si>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</si>
  <si>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</si>
  <si>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</si>
  <si>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</si>
  <si>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</si>
  <si>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</si>
  <si>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</si>
  <si>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</si>
  <si>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</si>
  <si>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</si>
  <si>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</si>
  <si>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</si>
  <si>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</si>
  <si>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</si>
  <si>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</si>
  <si>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</si>
  <si>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</si>
  <si>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</si>
  <si>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</si>
  <si>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</si>
  <si>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</si>
  <si>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</si>
  <si>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</si>
  <si>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</si>
  <si>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</si>
  <si>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</si>
  <si>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</si>
  <si>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</si>
  <si>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</si>
  <si>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</si>
  <si>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</si>
  <si>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</si>
  <si>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</si>
  <si>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Carlson</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</si>
  <si>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</si>
  <si>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</si>
  <si>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</si>
  <si>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</si>
  <si>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</si>
  <si>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</si>
  <si>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</si>
  <si>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</si>
  <si>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</si>
  <si>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</si>
  <si>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</si>
  <si>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</si>
  <si>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</si>
  <si>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</si>
  <si>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</si>
  <si>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</si>
  <si>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</si>
  <si>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</si>
  <si>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</si>
  <si>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</si>
  <si>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</si>
  <si>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</si>
  <si>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</si>
  <si>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</si>
  <si>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</si>
  <si>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Sai</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</si>
  <si>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</si>
  <si>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</si>
  <si>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</si>
  <si>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</si>
  <si>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</si>
  <si>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</si>
  <si>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</si>
  <si>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</si>
  <si>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</si>
  <si>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</si>
  <si>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</si>
  <si>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</si>
  <si>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</si>
  <si>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</si>
  <si>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</si>
  <si>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</si>
  <si>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</si>
  <si>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</si>
  <si>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</si>
  <si>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</si>
  <si>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Gill</t>
  </si>
  <si>
    <t>Ruben Gomez</t>
  </si>
  <si>
    <t>Ruben Gonzalez</t>
  </si>
  <si>
    <t>Ruben Gutierrez</t>
  </si>
  <si>
    <t>Ruben Hernandez</t>
  </si>
  <si>
    <t>Ruben Jimenez</t>
  </si>
  <si>
    <t>Ruben Kapoor</t>
  </si>
  <si>
    <t>Ruben Lopez</t>
  </si>
  <si>
    <t>Ruben Madan</t>
  </si>
  <si>
    <t>Ruben Malhotra</t>
  </si>
  <si>
    <t>Ruben Martin</t>
  </si>
  <si>
    <t>Ruben Mehta</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</si>
  <si>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</si>
  <si>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</si>
  <si>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</si>
  <si>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</si>
  <si>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</si>
  <si>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</si>
  <si>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</si>
  <si>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</si>
  <si>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</si>
  <si>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</si>
  <si>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</si>
  <si>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</si>
  <si>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</si>
  <si>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</si>
  <si>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</si>
  <si>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</si>
  <si>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</si>
  <si>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</si>
  <si>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</si>
  <si>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</si>
  <si>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</si>
  <si>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</si>
  <si>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</si>
  <si>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</si>
  <si>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</si>
  <si>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</si>
  <si>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Carson</t>
  </si>
  <si>
    <t>Russell Chander</t>
  </si>
  <si>
    <t>Russell Deng</t>
  </si>
  <si>
    <t>Russell Goel</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</si>
  <si>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</si>
  <si>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</si>
  <si>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</si>
  <si>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</si>
  <si>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</si>
  <si>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</si>
  <si>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</si>
  <si>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</si>
  <si>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</si>
  <si>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</si>
  <si>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</si>
  <si>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</si>
  <si>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</si>
  <si>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</si>
  <si>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</si>
  <si>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</si>
  <si>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</si>
  <si>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</si>
  <si>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</si>
  <si>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</si>
  <si>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</si>
  <si>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</si>
  <si>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</si>
  <si>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</si>
  <si>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</si>
  <si>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</si>
  <si>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</si>
  <si>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</si>
  <si>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</si>
  <si>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</si>
  <si>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Schmidt</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</si>
  <si>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</si>
  <si>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</si>
  <si>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</si>
  <si>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</si>
  <si>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</si>
  <si>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</si>
  <si>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</si>
  <si>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</si>
  <si>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</si>
  <si>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</si>
  <si>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</si>
  <si>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</si>
  <si>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</si>
  <si>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</si>
  <si>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</si>
  <si>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</si>
  <si>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</si>
  <si>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</si>
  <si>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</si>
  <si>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</si>
  <si>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Hayes</t>
  </si>
  <si>
    <t>Ryan Henderson</t>
  </si>
  <si>
    <t>Ryan Hughes</t>
  </si>
  <si>
    <t>Ryan Jackson</t>
  </si>
  <si>
    <t>Ryan Jai</t>
  </si>
  <si>
    <t>Ryan Jenkins</t>
  </si>
  <si>
    <t>Ryan Johnson</t>
  </si>
  <si>
    <t>Ryan Jones</t>
  </si>
  <si>
    <t>Ryan Kumar</t>
  </si>
  <si>
    <t>Ryan Lal</t>
  </si>
  <si>
    <t>Ryan Lee</t>
  </si>
  <si>
    <t>Ryan Lewis</t>
  </si>
  <si>
    <t>Ryan Li</t>
  </si>
  <si>
    <t>Ryan Long</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</si>
  <si>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</si>
  <si>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</si>
  <si>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</si>
  <si>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</si>
  <si>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</si>
  <si>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</si>
  <si>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</si>
  <si>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</si>
  <si>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</si>
  <si>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</si>
  <si>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</si>
  <si>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</si>
  <si>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</si>
  <si>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</si>
  <si>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</si>
  <si>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</si>
  <si>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</si>
  <si>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</si>
  <si>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</si>
  <si>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</si>
  <si>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</si>
  <si>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</si>
  <si>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</si>
  <si>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</si>
  <si>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</si>
  <si>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</si>
  <si>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</si>
  <si>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</si>
  <si>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</si>
  <si>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</si>
  <si>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</si>
  <si>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</si>
  <si>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</si>
  <si>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</si>
  <si>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</si>
  <si>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</si>
  <si>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</si>
  <si>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</si>
  <si>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</si>
  <si>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</si>
  <si>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</si>
  <si>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</si>
  <si>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</si>
  <si>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</si>
  <si>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</si>
  <si>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Anderson</t>
  </si>
  <si>
    <t>Samantha Barnes</t>
  </si>
  <si>
    <t>Samantha Bennett</t>
  </si>
  <si>
    <t>Samantha Brown</t>
  </si>
  <si>
    <t>Samantha Bryant</t>
  </si>
  <si>
    <t>Samantha Clark</t>
  </si>
  <si>
    <t>Samantha Coleman</t>
  </si>
  <si>
    <t>Samantha Davis</t>
  </si>
  <si>
    <t>Samantha Diaz</t>
  </si>
  <si>
    <t>Samantha Garcia</t>
  </si>
  <si>
    <t>Samantha Gonzales</t>
  </si>
  <si>
    <t>Samantha Griffin</t>
  </si>
  <si>
    <t>Samantha Hall</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</si>
  <si>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</si>
  <si>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</si>
  <si>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</si>
  <si>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</si>
  <si>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</si>
  <si>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</si>
  <si>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</si>
  <si>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</si>
  <si>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</si>
  <si>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</si>
  <si>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</si>
  <si>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</si>
  <si>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</si>
  <si>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</si>
  <si>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</si>
  <si>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</si>
  <si>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</si>
  <si>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</si>
  <si>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</si>
  <si>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</si>
  <si>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</si>
  <si>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</si>
  <si>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</si>
  <si>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</si>
  <si>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</si>
  <si>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</si>
  <si>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</si>
  <si>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Williams</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</si>
  <si>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</si>
  <si>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</si>
  <si>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</si>
  <si>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</si>
  <si>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</si>
  <si>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</si>
  <si>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</si>
  <si>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</si>
  <si>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</si>
  <si>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</si>
  <si>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</si>
  <si>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</si>
  <si>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</si>
  <si>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</si>
  <si>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</si>
  <si>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</si>
  <si>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</si>
  <si>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</si>
  <si>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</si>
  <si>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</si>
  <si>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Garcia</t>
  </si>
  <si>
    <t>Samuel Gonzales</t>
  </si>
  <si>
    <t>Samuel Gonzalez</t>
  </si>
  <si>
    <t>Samuel Green</t>
  </si>
  <si>
    <t>Samuel Griffin</t>
  </si>
  <si>
    <t>Samuel Harris</t>
  </si>
  <si>
    <t>Samuel Hayes</t>
  </si>
  <si>
    <t>Samuel Henderson</t>
  </si>
  <si>
    <t>Samuel Hernandez</t>
  </si>
  <si>
    <t>Samuel Hill</t>
  </si>
  <si>
    <t>Samuel Hughes</t>
  </si>
  <si>
    <t>Samuel Jackson</t>
  </si>
  <si>
    <t>Samuel Jai</t>
  </si>
  <si>
    <t>Samuel Jenkins</t>
  </si>
  <si>
    <t>Samuel Johnston</t>
  </si>
  <si>
    <t>Samuel Jones</t>
  </si>
  <si>
    <t>Samuel King</t>
  </si>
  <si>
    <t>Samuel Lal</t>
  </si>
  <si>
    <t>Samuel Lewis</t>
  </si>
  <si>
    <t>Samuel Long</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</si>
  <si>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</si>
  <si>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</si>
  <si>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</si>
  <si>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</si>
  <si>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</si>
  <si>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</si>
  <si>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</si>
  <si>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</si>
  <si>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</si>
  <si>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</si>
  <si>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</si>
  <si>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</si>
  <si>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</si>
  <si>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</si>
  <si>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</si>
  <si>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</si>
  <si>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</si>
  <si>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</si>
  <si>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</si>
  <si>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</si>
  <si>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</si>
  <si>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</si>
  <si>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Thomas</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</si>
  <si>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</si>
  <si>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</si>
  <si>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</si>
  <si>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</si>
  <si>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</si>
  <si>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</si>
  <si>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</si>
  <si>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</si>
  <si>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</si>
  <si>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</si>
  <si>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</si>
  <si>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</si>
  <si>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</si>
  <si>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</si>
  <si>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</si>
  <si>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</si>
  <si>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</si>
  <si>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</si>
  <si>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</si>
  <si>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</si>
  <si>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</si>
  <si>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</si>
  <si>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</si>
  <si>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</si>
  <si>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Wu</t>
  </si>
  <si>
    <t>Sandra Xu</t>
  </si>
  <si>
    <t>Sandra Yang</t>
  </si>
  <si>
    <t>Sandra Ye</t>
  </si>
  <si>
    <t>Sandra Zeng</t>
  </si>
  <si>
    <t>Sandra Zhang</t>
  </si>
  <si>
    <t>Sandra Zhao</t>
  </si>
  <si>
    <t>Sandra Zheng</t>
  </si>
  <si>
    <t>Sandra Zhou</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</si>
  <si>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</si>
  <si>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</si>
  <si>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</si>
  <si>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</si>
  <si>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</si>
  <si>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</si>
  <si>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</si>
  <si>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</si>
  <si>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</si>
  <si>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</si>
  <si>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</si>
  <si>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</si>
  <si>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</si>
  <si>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</si>
  <si>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</si>
  <si>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Gonzalez</t>
  </si>
  <si>
    <t>Sara Gray</t>
  </si>
  <si>
    <t>Sara Green</t>
  </si>
  <si>
    <t>Sara Hernandez</t>
  </si>
  <si>
    <t>Sara Hill</t>
  </si>
  <si>
    <t>Sara Howard</t>
  </si>
  <si>
    <t>Sara James</t>
  </si>
  <si>
    <t>Sara Kelly</t>
  </si>
  <si>
    <t>Sara King</t>
  </si>
  <si>
    <t>Sara Lopez</t>
  </si>
  <si>
    <t>Sara Mitchell</t>
  </si>
  <si>
    <t>Sara Morgan</t>
  </si>
  <si>
    <t>Sara Morris</t>
  </si>
  <si>
    <t>Sara Murphy</t>
  </si>
  <si>
    <t>Sara Nelson</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</si>
  <si>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</si>
  <si>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</si>
  <si>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</si>
  <si>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</si>
  <si>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</si>
  <si>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</si>
  <si>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</si>
  <si>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</si>
  <si>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</si>
  <si>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</si>
  <si>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</si>
  <si>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</si>
  <si>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</si>
  <si>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</si>
  <si>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</si>
  <si>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</si>
  <si>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</si>
  <si>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</si>
  <si>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</si>
  <si>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</si>
  <si>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</si>
  <si>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</si>
  <si>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</si>
  <si>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</si>
  <si>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</si>
  <si>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</si>
  <si>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</si>
  <si>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</si>
  <si>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</si>
  <si>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</si>
  <si>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</si>
  <si>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</si>
  <si>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</si>
  <si>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</si>
  <si>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</si>
  <si>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</si>
  <si>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</si>
  <si>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</si>
  <si>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</si>
  <si>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</si>
  <si>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</si>
  <si>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</si>
  <si>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</si>
  <si>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</si>
  <si>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</si>
  <si>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</si>
  <si>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</si>
  <si>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</si>
  <si>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</si>
  <si>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</si>
  <si>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</si>
  <si>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</si>
  <si>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</si>
  <si>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</si>
  <si>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</si>
  <si>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</si>
  <si>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</si>
  <si>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</si>
  <si>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</si>
  <si>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</si>
  <si>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</si>
  <si>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</si>
  <si>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</si>
  <si>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</si>
  <si>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</si>
  <si>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</si>
  <si>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Adams</t>
  </si>
  <si>
    <t>Savannah Allen</t>
  </si>
  <si>
    <t>Savannah Bailey</t>
  </si>
  <si>
    <t>Savannah Baker</t>
  </si>
  <si>
    <t>Savannah Bell</t>
  </si>
  <si>
    <t>Savannah Brooks</t>
  </si>
  <si>
    <t>Savannah Campbell</t>
  </si>
  <si>
    <t>Savannah Carter</t>
  </si>
  <si>
    <t>Savannah Collins</t>
  </si>
  <si>
    <t>Savannah Cook</t>
  </si>
  <si>
    <t>Savannah Cox</t>
  </si>
  <si>
    <t>Savannah Edwards</t>
  </si>
  <si>
    <t>Savannah Evans</t>
  </si>
  <si>
    <t>Savannah Gonzalez</t>
  </si>
  <si>
    <t>Savannah Gray</t>
  </si>
  <si>
    <t>Savannah Green</t>
  </si>
  <si>
    <t>Savannah Hall</t>
  </si>
  <si>
    <t>Savannah Hernandez</t>
  </si>
  <si>
    <t>Savannah Hill</t>
  </si>
  <si>
    <t>Savannah Howard</t>
  </si>
  <si>
    <t>Savannah James</t>
  </si>
  <si>
    <t>Savannah Kelly</t>
  </si>
  <si>
    <t>Savannah King</t>
  </si>
  <si>
    <t>Savannah Lopez</t>
  </si>
  <si>
    <t>Savannah Mitchell</t>
  </si>
  <si>
    <t>Savannah Morgan</t>
  </si>
  <si>
    <t>Savannah Morris</t>
  </si>
  <si>
    <t>Savannah Murphy</t>
  </si>
  <si>
    <t>Savannah Parker</t>
  </si>
  <si>
    <t>Savannah Perez</t>
  </si>
  <si>
    <t>Savannah Peterson</t>
  </si>
  <si>
    <t>Savannah Phillips</t>
  </si>
  <si>
    <t>Savannah Ramirez</t>
  </si>
  <si>
    <t>Savannah Reed</t>
  </si>
  <si>
    <t>Savannah Richardson</t>
  </si>
  <si>
    <t>Savannah Rivera</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</si>
  <si>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</si>
  <si>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</si>
  <si>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</si>
  <si>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</si>
  <si>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</si>
  <si>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</si>
  <si>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</si>
  <si>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</si>
  <si>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</si>
  <si>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</si>
  <si>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</si>
  <si>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</si>
  <si>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</si>
  <si>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</si>
  <si>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</si>
  <si>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</si>
  <si>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</si>
  <si>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</si>
  <si>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</si>
  <si>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</si>
  <si>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</si>
  <si>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</si>
  <si>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</si>
  <si>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</si>
  <si>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</si>
  <si>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Edwards</t>
  </si>
  <si>
    <t>Sean Evans</t>
  </si>
  <si>
    <t>Sean Gonzalez</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</si>
  <si>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</si>
  <si>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</si>
  <si>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</si>
  <si>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</si>
  <si>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</si>
  <si>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</si>
  <si>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</si>
  <si>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</si>
  <si>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</si>
  <si>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</si>
  <si>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</si>
  <si>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</si>
  <si>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</si>
  <si>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</si>
  <si>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</si>
  <si>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</si>
  <si>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</si>
  <si>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</si>
  <si>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</si>
  <si>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</si>
  <si>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</si>
  <si>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</si>
  <si>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</si>
  <si>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</si>
  <si>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</si>
  <si>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</si>
  <si>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</si>
  <si>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</si>
  <si>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</si>
  <si>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</si>
  <si>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</si>
  <si>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</si>
  <si>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</si>
  <si>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</si>
  <si>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</si>
  <si>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Cooper</t>
  </si>
  <si>
    <t>Sebastian Cox</t>
  </si>
  <si>
    <t>Sebastian Gray</t>
  </si>
  <si>
    <t>Sebastian Howard</t>
  </si>
  <si>
    <t>Sebastian James</t>
  </si>
  <si>
    <t>Sebastian Morgan</t>
  </si>
  <si>
    <t>Sebastian Morris</t>
  </si>
  <si>
    <t>Sebastian Murphy</t>
  </si>
  <si>
    <t>Sebastian Peterson</t>
  </si>
  <si>
    <t>Sebastian Ramirez</t>
  </si>
  <si>
    <t>Sebastian Reed</t>
  </si>
  <si>
    <t>Sebastian Richardson</t>
  </si>
  <si>
    <t>Sebastian Rogers</t>
  </si>
  <si>
    <t>Sebastian Sanchez</t>
  </si>
  <si>
    <t>Sebastian Sanders</t>
  </si>
  <si>
    <t>Sebastian Stewart</t>
  </si>
  <si>
    <t>Sebastian Torres</t>
  </si>
  <si>
    <t>Sebastian Ward</t>
  </si>
  <si>
    <t>Sebastian Watson</t>
  </si>
  <si>
    <t>Sergio Arun</t>
  </si>
  <si>
    <t>Sergio Chandra</t>
  </si>
  <si>
    <t>Sergio Fernandez</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</si>
  <si>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</si>
  <si>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</si>
  <si>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</si>
  <si>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</si>
  <si>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</si>
  <si>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</si>
  <si>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</si>
  <si>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</si>
  <si>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</si>
  <si>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</si>
  <si>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</si>
  <si>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</si>
  <si>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</si>
  <si>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</si>
  <si>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</si>
  <si>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</si>
  <si>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</si>
  <si>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</si>
  <si>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</si>
  <si>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</si>
  <si>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</si>
  <si>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</si>
  <si>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</si>
  <si>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</si>
  <si>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</si>
  <si>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</si>
  <si>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</si>
  <si>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</si>
  <si>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</si>
  <si>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</si>
  <si>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</si>
  <si>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Butler</t>
  </si>
  <si>
    <t>Seth Campbell</t>
  </si>
  <si>
    <t>Seth Carter</t>
  </si>
  <si>
    <t>Seth Clark</t>
  </si>
  <si>
    <t>Seth Collins</t>
  </si>
  <si>
    <t>Seth Cook</t>
  </si>
  <si>
    <t>Seth Davis</t>
  </si>
  <si>
    <t>Seth Diaz</t>
  </si>
  <si>
    <t>Seth Edwards</t>
  </si>
  <si>
    <t>Seth Evans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</si>
  <si>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</si>
  <si>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</si>
  <si>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</si>
  <si>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</si>
  <si>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</si>
  <si>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</si>
  <si>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</si>
  <si>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</si>
  <si>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</si>
  <si>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</si>
  <si>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</si>
  <si>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</si>
  <si>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</si>
  <si>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</si>
  <si>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Howard</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</si>
  <si>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</si>
  <si>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</si>
  <si>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</si>
  <si>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</si>
  <si>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</si>
  <si>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</si>
  <si>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</si>
  <si>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</si>
  <si>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</si>
  <si>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</si>
  <si>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</si>
  <si>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</si>
  <si>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</si>
  <si>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</si>
  <si>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</si>
  <si>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</si>
  <si>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</si>
  <si>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</si>
  <si>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</si>
  <si>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</si>
  <si>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</si>
  <si>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</si>
  <si>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</si>
  <si>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</si>
  <si>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</si>
  <si>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</si>
  <si>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</si>
  <si>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</si>
  <si>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</si>
  <si>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</si>
  <si>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</si>
  <si>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</si>
  <si>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</si>
  <si>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</si>
  <si>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</si>
  <si>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</si>
  <si>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</si>
  <si>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</si>
  <si>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</si>
  <si>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</si>
  <si>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</si>
  <si>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</si>
  <si>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</si>
  <si>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</si>
  <si>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</si>
  <si>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</si>
  <si>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</si>
  <si>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</si>
  <si>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</si>
  <si>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</si>
  <si>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</si>
  <si>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</si>
  <si>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</si>
  <si>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</si>
  <si>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</si>
  <si>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</si>
  <si>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</si>
  <si>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</si>
  <si>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</si>
  <si>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</si>
  <si>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</si>
  <si>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</si>
  <si>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</si>
  <si>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</si>
  <si>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</si>
  <si>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</si>
  <si>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</si>
  <si>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</si>
  <si>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</si>
  <si>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</si>
  <si>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</si>
  <si>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</si>
  <si>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</si>
  <si>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Subram</t>
  </si>
  <si>
    <t>Shane Suri</t>
  </si>
  <si>
    <t>Shannon Alonso</t>
  </si>
  <si>
    <t>Shannon Alvarez</t>
  </si>
  <si>
    <t>Shannon Cai</t>
  </si>
  <si>
    <t>Shannon Carlson</t>
  </si>
  <si>
    <t>Shannon Chow</t>
  </si>
  <si>
    <t>Shannon Dominguez</t>
  </si>
  <si>
    <t>Shannon Gao</t>
  </si>
  <si>
    <t>Shannon Gill</t>
  </si>
  <si>
    <t>Shannon Gomez</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</si>
  <si>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</si>
  <si>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</si>
  <si>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</si>
  <si>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</si>
  <si>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</si>
  <si>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</si>
  <si>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</si>
  <si>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</si>
  <si>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</si>
  <si>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</si>
  <si>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</si>
  <si>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</si>
  <si>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</si>
  <si>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</si>
  <si>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</si>
  <si>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</si>
  <si>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</si>
  <si>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</si>
  <si>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</si>
  <si>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</si>
  <si>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</si>
  <si>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</si>
  <si>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</si>
  <si>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</si>
  <si>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</si>
  <si>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</si>
  <si>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</si>
  <si>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</si>
  <si>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</si>
  <si>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</si>
  <si>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</si>
  <si>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</si>
  <si>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</si>
  <si>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</si>
  <si>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</si>
  <si>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</si>
  <si>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</si>
  <si>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</si>
  <si>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</si>
  <si>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</si>
  <si>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</si>
  <si>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</si>
  <si>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</si>
  <si>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</si>
  <si>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</si>
  <si>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Raji</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</si>
  <si>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</si>
  <si>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</si>
  <si>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</si>
  <si>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</si>
  <si>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</si>
  <si>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</si>
  <si>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</si>
  <si>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</si>
  <si>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</si>
  <si>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</si>
  <si>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</si>
  <si>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</si>
  <si>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</si>
  <si>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</si>
  <si>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</si>
  <si>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</si>
  <si>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</si>
  <si>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</si>
  <si>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</si>
  <si>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</si>
  <si>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</si>
  <si>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</si>
  <si>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</si>
  <si>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</si>
  <si>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</si>
  <si>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</si>
  <si>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</si>
  <si>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</si>
  <si>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</si>
  <si>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</si>
  <si>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</si>
  <si>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</si>
  <si>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</si>
  <si>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</si>
  <si>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</si>
  <si>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</si>
  <si>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Jai</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</si>
  <si>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</si>
  <si>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</si>
  <si>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</si>
  <si>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</si>
  <si>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</si>
  <si>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</si>
  <si>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</si>
  <si>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</si>
  <si>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</si>
  <si>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</si>
  <si>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</si>
  <si>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</si>
  <si>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</si>
  <si>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</si>
  <si>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</si>
  <si>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</si>
  <si>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</si>
  <si>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</si>
  <si>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</si>
  <si>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</si>
  <si>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</si>
  <si>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</si>
  <si>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</si>
  <si>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</si>
  <si>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</si>
  <si>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</si>
  <si>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</si>
  <si>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</si>
  <si>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</si>
  <si>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</si>
  <si>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</si>
  <si>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</si>
  <si>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</si>
  <si>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</si>
  <si>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</si>
  <si>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</si>
  <si>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</si>
  <si>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</si>
  <si>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Anand</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</si>
  <si>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</si>
  <si>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</si>
  <si>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</si>
  <si>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</si>
  <si>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</si>
  <si>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</si>
  <si>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</si>
  <si>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</si>
  <si>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</si>
  <si>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</si>
  <si>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</si>
  <si>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</si>
  <si>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</si>
  <si>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</si>
  <si>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</si>
  <si>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Raji</t>
  </si>
  <si>
    <t>Sheena Shan</t>
  </si>
  <si>
    <t>Sheena She</t>
  </si>
  <si>
    <t>Sheena Shen</t>
  </si>
  <si>
    <t>Sheena Xie</t>
  </si>
  <si>
    <t>Sheena Xu</t>
  </si>
  <si>
    <t>Sheila Alonso</t>
  </si>
  <si>
    <t>Sheila Alvarez</t>
  </si>
  <si>
    <t>Sheila Blanco</t>
  </si>
  <si>
    <t>Sheila Diaz</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</si>
  <si>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</si>
  <si>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</si>
  <si>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</si>
  <si>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</si>
  <si>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</si>
  <si>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</si>
  <si>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</si>
  <si>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</si>
  <si>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</si>
  <si>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</si>
  <si>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</si>
  <si>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</si>
  <si>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</si>
  <si>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</si>
  <si>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</si>
  <si>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</si>
  <si>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</si>
  <si>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</si>
  <si>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</si>
  <si>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</si>
  <si>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</si>
  <si>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</si>
  <si>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Cox</t>
  </si>
  <si>
    <t>Shelby Gray</t>
  </si>
  <si>
    <t>Shelby Howard</t>
  </si>
  <si>
    <t>Shelby James</t>
  </si>
  <si>
    <t>Shelby Kelly</t>
  </si>
  <si>
    <t>Shelby Morgan</t>
  </si>
  <si>
    <t>Shelby Morris</t>
  </si>
  <si>
    <t>Shelby Murphy</t>
  </si>
  <si>
    <t>Shelby Peterson</t>
  </si>
  <si>
    <t>Shelby Ramirez</t>
  </si>
  <si>
    <t>Shelby Reed</t>
  </si>
  <si>
    <t>Shelby Richardson</t>
  </si>
  <si>
    <t>Shelby Rivera</t>
  </si>
  <si>
    <t>Shelby Rogers</t>
  </si>
  <si>
    <t>Shelby Sanchez</t>
  </si>
  <si>
    <t>Shelby Sanders</t>
  </si>
  <si>
    <t>Shelby Stewart</t>
  </si>
  <si>
    <t>Shelby Torres</t>
  </si>
  <si>
    <t>Shelby Ward</t>
  </si>
  <si>
    <t>Shelby Watson</t>
  </si>
  <si>
    <t>Shirleen Travers</t>
  </si>
  <si>
    <t>Shish Shridhar</t>
  </si>
  <si>
    <t>Sierra Allen</t>
  </si>
  <si>
    <t>Sierra Baker</t>
  </si>
  <si>
    <t>Sierra Campbell</t>
  </si>
  <si>
    <t>Sierra Carter</t>
  </si>
  <si>
    <t>Sierra Collins</t>
  </si>
  <si>
    <t>Sierra Edwards</t>
  </si>
  <si>
    <t>Sierra Evans</t>
  </si>
  <si>
    <t>Sierra Gonzalez</t>
  </si>
  <si>
    <t>Sierra Green</t>
  </si>
  <si>
    <t>Sierra Hernandez</t>
  </si>
  <si>
    <t>Sierra Hill</t>
  </si>
  <si>
    <t>Sierra Nelson</t>
  </si>
  <si>
    <t>Sierra Parker</t>
  </si>
  <si>
    <t>Sierra Perez</t>
  </si>
  <si>
    <t>Sierra Phillips</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</si>
  <si>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</si>
  <si>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</si>
  <si>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</si>
  <si>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</si>
  <si>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</si>
  <si>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</si>
  <si>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</si>
  <si>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</si>
  <si>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</si>
  <si>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</si>
  <si>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</si>
  <si>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</si>
  <si>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</si>
  <si>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Hall</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</si>
  <si>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</si>
  <si>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</si>
  <si>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</si>
  <si>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</si>
  <si>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</si>
  <si>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</si>
  <si>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</si>
  <si>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</si>
  <si>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</si>
  <si>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</si>
  <si>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</si>
  <si>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</si>
  <si>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</si>
  <si>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</si>
  <si>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</si>
  <si>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</si>
  <si>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</si>
  <si>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</si>
  <si>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</si>
  <si>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</si>
  <si>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</si>
  <si>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</si>
  <si>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</si>
  <si>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</si>
  <si>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</si>
  <si>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</si>
  <si>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</si>
  <si>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</si>
  <si>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</si>
  <si>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</si>
  <si>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</si>
  <si>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</si>
  <si>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</si>
  <si>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</si>
  <si>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</si>
  <si>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</si>
  <si>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</si>
  <si>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</si>
  <si>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</si>
  <si>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</si>
  <si>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</si>
  <si>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</si>
  <si>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</si>
  <si>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</si>
  <si>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</si>
  <si>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</si>
  <si>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</si>
  <si>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</si>
  <si>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</si>
  <si>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</si>
  <si>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</si>
  <si>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</si>
  <si>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</si>
  <si>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</si>
  <si>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</si>
  <si>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</si>
  <si>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</si>
  <si>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</si>
  <si>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</si>
  <si>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</si>
  <si>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</si>
  <si>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</si>
  <si>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</si>
  <si>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</si>
  <si>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</si>
  <si>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</si>
  <si>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</si>
  <si>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Carlson</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</si>
  <si>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</si>
  <si>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</si>
  <si>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</si>
  <si>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</si>
  <si>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</si>
  <si>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</si>
  <si>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</si>
  <si>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</si>
  <si>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</si>
  <si>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</si>
  <si>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</si>
  <si>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</si>
  <si>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</si>
  <si>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</si>
  <si>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</si>
  <si>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</si>
  <si>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</si>
  <si>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</si>
  <si>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</si>
  <si>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</si>
  <si>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</si>
  <si>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</si>
  <si>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</si>
  <si>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</si>
  <si>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</si>
  <si>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</si>
  <si>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</si>
  <si>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</si>
  <si>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</si>
  <si>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</si>
  <si>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Prasad</t>
  </si>
  <si>
    <t>Stanley Raman</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</si>
  <si>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</si>
  <si>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</si>
  <si>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</si>
  <si>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</si>
  <si>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</si>
  <si>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</si>
  <si>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</si>
  <si>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</si>
  <si>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</si>
  <si>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</si>
  <si>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</si>
  <si>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</si>
  <si>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</si>
  <si>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</si>
  <si>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</si>
  <si>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</si>
  <si>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</si>
  <si>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</si>
  <si>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</si>
  <si>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</si>
  <si>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</si>
  <si>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</si>
  <si>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</si>
  <si>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</si>
  <si>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</si>
  <si>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</si>
  <si>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</si>
  <si>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</si>
  <si>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</si>
  <si>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</si>
  <si>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</si>
  <si>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</si>
  <si>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</si>
  <si>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</si>
  <si>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</si>
  <si>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</si>
  <si>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</si>
  <si>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</si>
  <si>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</si>
  <si>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</si>
  <si>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</si>
  <si>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</si>
  <si>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</si>
  <si>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</si>
  <si>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</si>
  <si>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</si>
  <si>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</si>
  <si>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</si>
  <si>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</si>
  <si>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</si>
  <si>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</si>
  <si>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</si>
  <si>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</si>
  <si>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</si>
  <si>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</si>
  <si>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</si>
  <si>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</si>
  <si>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</si>
  <si>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</si>
  <si>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</si>
  <si>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James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</si>
  <si>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</si>
  <si>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</si>
  <si>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</si>
  <si>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</si>
  <si>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</si>
  <si>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</si>
  <si>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</si>
  <si>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</si>
  <si>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</si>
  <si>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</si>
  <si>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</si>
  <si>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</si>
  <si>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</si>
  <si>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</si>
  <si>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</si>
  <si>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</si>
  <si>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</si>
  <si>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</si>
  <si>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</si>
  <si>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</si>
  <si>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</si>
  <si>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</si>
  <si>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</si>
  <si>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</si>
  <si>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</si>
  <si>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</si>
  <si>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</si>
  <si>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</si>
  <si>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</si>
  <si>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</si>
  <si>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</si>
  <si>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</si>
  <si>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</si>
  <si>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</si>
  <si>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</si>
  <si>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</si>
  <si>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</si>
  <si>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</si>
  <si>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</si>
  <si>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</si>
  <si>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</si>
  <si>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</si>
  <si>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</si>
  <si>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</si>
  <si>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Lu</t>
  </si>
  <si>
    <t>Steve Ma</t>
  </si>
  <si>
    <t>Steve Schmidt</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</si>
  <si>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</si>
  <si>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</si>
  <si>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</si>
  <si>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</si>
  <si>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</si>
  <si>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</si>
  <si>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</si>
  <si>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</si>
  <si>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</si>
  <si>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</si>
  <si>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</si>
  <si>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</si>
  <si>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</si>
  <si>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</si>
  <si>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</si>
  <si>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</si>
  <si>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</si>
  <si>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</si>
  <si>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</si>
  <si>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</si>
  <si>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</si>
  <si>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</si>
  <si>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</si>
  <si>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Ramirez</t>
  </si>
  <si>
    <t>Steven Reed</t>
  </si>
  <si>
    <t>Steven Richardson</t>
  </si>
  <si>
    <t>Steven Rivera</t>
  </si>
  <si>
    <t>Steven Rogers</t>
  </si>
  <si>
    <t>Steven Sanchez</t>
  </si>
  <si>
    <t>Steven Sanders</t>
  </si>
  <si>
    <t>Steven Selikoff</t>
  </si>
  <si>
    <t>Steven Stewart</t>
  </si>
  <si>
    <t>Steven Thorpe</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</si>
  <si>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</si>
  <si>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</si>
  <si>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</si>
  <si>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</si>
  <si>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</si>
  <si>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</si>
  <si>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</si>
  <si>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</si>
  <si>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</si>
  <si>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</si>
  <si>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</si>
  <si>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</si>
  <si>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</si>
  <si>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</si>
  <si>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</si>
  <si>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</si>
  <si>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</si>
  <si>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</si>
  <si>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</si>
  <si>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</si>
  <si>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</si>
  <si>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</si>
  <si>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</si>
  <si>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</si>
  <si>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</si>
  <si>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</si>
  <si>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</si>
  <si>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</si>
  <si>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</si>
  <si>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</si>
  <si>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</si>
  <si>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</si>
  <si>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</si>
  <si>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</si>
  <si>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</si>
  <si>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</si>
  <si>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</si>
  <si>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</si>
  <si>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</si>
  <si>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</si>
  <si>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</si>
  <si>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</si>
  <si>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</si>
  <si>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</si>
  <si>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</si>
  <si>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</si>
  <si>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</si>
  <si>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</si>
  <si>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</si>
  <si>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</si>
  <si>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</si>
  <si>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</si>
  <si>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</si>
  <si>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</si>
  <si>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</si>
  <si>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</si>
  <si>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</si>
  <si>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</si>
  <si>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</si>
  <si>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</si>
  <si>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</si>
  <si>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</si>
  <si>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</si>
  <si>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</si>
  <si>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</si>
  <si>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Wu</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</si>
  <si>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</si>
  <si>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</si>
  <si>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</si>
  <si>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</si>
  <si>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</si>
  <si>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</si>
  <si>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</si>
  <si>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</si>
  <si>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</si>
  <si>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</si>
  <si>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</si>
  <si>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</si>
  <si>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</si>
  <si>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</si>
  <si>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</si>
  <si>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</si>
  <si>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</si>
  <si>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</si>
  <si>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</si>
  <si>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</si>
  <si>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</si>
  <si>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</si>
  <si>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</si>
  <si>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</si>
  <si>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</si>
  <si>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</si>
  <si>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</si>
  <si>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</si>
  <si>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</si>
  <si>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</si>
  <si>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</si>
  <si>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</si>
  <si>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</si>
  <si>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</si>
  <si>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</si>
  <si>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</si>
  <si>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</si>
  <si>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</si>
  <si>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</si>
  <si>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</si>
  <si>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</si>
  <si>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</si>
  <si>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</si>
  <si>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</si>
  <si>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James</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</si>
  <si>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</si>
  <si>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</si>
  <si>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</si>
  <si>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</si>
  <si>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</si>
  <si>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</si>
  <si>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</si>
  <si>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</si>
  <si>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</si>
  <si>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</si>
  <si>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</si>
  <si>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</si>
  <si>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</si>
  <si>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</si>
  <si>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Morris</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</si>
  <si>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</si>
  <si>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</si>
  <si>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</si>
  <si>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</si>
  <si>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</si>
  <si>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</si>
  <si>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</si>
  <si>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</si>
  <si>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</si>
  <si>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</si>
  <si>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</si>
  <si>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</si>
  <si>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</si>
  <si>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</si>
  <si>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Rogers</t>
  </si>
  <si>
    <t>Sydney Ross</t>
  </si>
  <si>
    <t>Sydney Russell</t>
  </si>
  <si>
    <t>Sydney Sanchez</t>
  </si>
  <si>
    <t>Sydney Sanders</t>
  </si>
  <si>
    <t>Sydney Scott</t>
  </si>
  <si>
    <t>Sydney Simmons</t>
  </si>
  <si>
    <t>Sydney Smith</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</si>
  <si>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</si>
  <si>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</si>
  <si>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</si>
  <si>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</si>
  <si>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</si>
  <si>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</si>
  <si>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</si>
  <si>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</si>
  <si>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</si>
  <si>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</si>
  <si>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</si>
  <si>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</si>
  <si>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</si>
  <si>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</si>
  <si>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Sylvia Spencer</t>
  </si>
  <si>
    <t>Tabitha Alonso</t>
  </si>
  <si>
    <t>Tabitha Alvarez</t>
  </si>
  <si>
    <t>Tabitha Arthur</t>
  </si>
  <si>
    <t>Tabitha Blanco</t>
  </si>
  <si>
    <t>Tabitha Carlson</t>
  </si>
  <si>
    <t>Tabitha Diaz</t>
  </si>
  <si>
    <t>Tabitha Dominguez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</si>
  <si>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</si>
  <si>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</si>
  <si>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</si>
  <si>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</si>
  <si>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</si>
  <si>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</si>
  <si>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</si>
  <si>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</si>
  <si>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</si>
  <si>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</si>
  <si>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</si>
  <si>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</si>
  <si>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Mehta</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</si>
  <si>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</si>
  <si>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</si>
  <si>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</si>
  <si>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</si>
  <si>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</si>
  <si>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</si>
  <si>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</si>
  <si>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</si>
  <si>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</si>
  <si>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</si>
  <si>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</si>
  <si>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</si>
  <si>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</si>
  <si>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</si>
  <si>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</si>
  <si>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</si>
  <si>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</si>
  <si>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</si>
  <si>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</si>
  <si>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</si>
  <si>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</si>
  <si>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Tabitha Vazquez</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</si>
  <si>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</si>
  <si>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</si>
  <si>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</si>
  <si>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</si>
  <si>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</si>
  <si>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</si>
  <si>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</si>
  <si>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</si>
  <si>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</si>
  <si>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</si>
  <si>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</si>
  <si>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</si>
  <si>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</si>
  <si>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</si>
  <si>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</si>
  <si>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</si>
  <si>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</si>
  <si>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</si>
  <si>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</si>
  <si>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</si>
  <si>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</si>
  <si>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</si>
  <si>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</si>
  <si>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</si>
  <si>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</si>
  <si>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</si>
  <si>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</si>
  <si>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</si>
  <si>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</si>
  <si>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</si>
  <si>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</si>
  <si>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</si>
  <si>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</si>
  <si>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</si>
  <si>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</si>
  <si>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</si>
  <si>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</si>
  <si>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</si>
  <si>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</si>
  <si>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</si>
  <si>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</si>
  <si>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</si>
  <si>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</si>
  <si>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</si>
  <si>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</si>
  <si>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</si>
  <si>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</si>
  <si>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</si>
  <si>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</si>
  <si>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</si>
  <si>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</si>
  <si>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</si>
  <si>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</si>
  <si>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</si>
  <si>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</si>
  <si>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</si>
  <si>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</si>
  <si>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</si>
  <si>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</si>
  <si>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</si>
  <si>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</si>
  <si>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</si>
  <si>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</si>
  <si>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</si>
  <si>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</si>
  <si>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</si>
  <si>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</si>
  <si>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Dominguez</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</si>
  <si>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</si>
  <si>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</si>
  <si>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</si>
  <si>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</si>
  <si>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</si>
  <si>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</si>
  <si>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</si>
  <si>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</si>
  <si>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</si>
  <si>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</si>
  <si>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</si>
  <si>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</si>
  <si>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</si>
  <si>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</si>
  <si>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</si>
  <si>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</si>
  <si>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</si>
  <si>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</si>
  <si>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</si>
  <si>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</si>
  <si>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</si>
  <si>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</si>
  <si>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</si>
  <si>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</si>
  <si>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</si>
  <si>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</si>
  <si>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</si>
  <si>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</si>
  <si>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</si>
  <si>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</si>
  <si>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</si>
  <si>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</si>
  <si>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She</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</si>
  <si>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</si>
  <si>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</si>
  <si>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</si>
  <si>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</si>
  <si>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</si>
  <si>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</si>
  <si>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</si>
  <si>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</si>
  <si>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</si>
  <si>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</si>
  <si>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</si>
  <si>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</si>
  <si>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</si>
  <si>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</si>
  <si>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</si>
  <si>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</si>
  <si>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</si>
  <si>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</si>
  <si>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</si>
  <si>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</si>
  <si>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</si>
  <si>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</si>
  <si>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</si>
  <si>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</si>
  <si>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</si>
  <si>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</si>
  <si>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</si>
  <si>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</si>
  <si>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Alexander</t>
  </si>
  <si>
    <t>Taylor Anderson</t>
  </si>
  <si>
    <t>Taylor Bailey</t>
  </si>
  <si>
    <t>Taylor Barnes</t>
  </si>
  <si>
    <t>Taylor Bell</t>
  </si>
  <si>
    <t>Taylor Bennett</t>
  </si>
  <si>
    <t>Taylor Brooks</t>
  </si>
  <si>
    <t>Taylor Brown</t>
  </si>
  <si>
    <t>Taylor Bryant</t>
  </si>
  <si>
    <t>Taylor Butler</t>
  </si>
  <si>
    <t>Taylor Coleman</t>
  </si>
  <si>
    <t>Taylor Cook</t>
  </si>
  <si>
    <t>Taylor Cooper</t>
  </si>
  <si>
    <t>Taylor Cox</t>
  </si>
  <si>
    <t>Taylor Davis</t>
  </si>
  <si>
    <t>Taylor Diaz</t>
  </si>
  <si>
    <t>Taylor Flores</t>
  </si>
  <si>
    <t>Taylor Foster</t>
  </si>
  <si>
    <t>Taylor Garcia</t>
  </si>
  <si>
    <t>Taylor Gonzales</t>
  </si>
  <si>
    <t>Taylor Gray</t>
  </si>
  <si>
    <t>Taylor Griffin</t>
  </si>
  <si>
    <t>Taylor Hall</t>
  </si>
  <si>
    <t>Taylor Harris</t>
  </si>
  <si>
    <t>Taylor Henderson</t>
  </si>
  <si>
    <t>Taylor Howard</t>
  </si>
  <si>
    <t>Taylor Hughes</t>
  </si>
  <si>
    <t>Taylor Jackson</t>
  </si>
  <si>
    <t>Taylor James</t>
  </si>
  <si>
    <t>Taylor Jenkins</t>
  </si>
  <si>
    <t>Taylor Johnson</t>
  </si>
  <si>
    <t>Taylor Jones</t>
  </si>
  <si>
    <t>Taylor Kelly</t>
  </si>
  <si>
    <t>Taylor Lee</t>
  </si>
  <si>
    <t>Taylor Lewis</t>
  </si>
  <si>
    <t>Taylor Martin</t>
  </si>
  <si>
    <t>Taylor Martinez</t>
  </si>
  <si>
    <t>Taylor Miller</t>
  </si>
  <si>
    <t>Taylor Moore</t>
  </si>
  <si>
    <t>Taylor Morgan</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</si>
  <si>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</si>
  <si>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</si>
  <si>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</si>
  <si>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</si>
  <si>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</si>
  <si>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</si>
  <si>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</si>
  <si>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</si>
  <si>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</si>
  <si>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</si>
  <si>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</si>
  <si>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</si>
  <si>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</si>
  <si>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</si>
  <si>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</si>
  <si>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</si>
  <si>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</si>
  <si>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</si>
  <si>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</si>
  <si>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Taylor</t>
  </si>
  <si>
    <t>Taylor Thomas</t>
  </si>
  <si>
    <t>Taylor Torres</t>
  </si>
  <si>
    <t>Taylor Walker</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</si>
  <si>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</si>
  <si>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</si>
  <si>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</si>
  <si>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</si>
  <si>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</si>
  <si>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</si>
  <si>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</si>
  <si>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</si>
  <si>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</si>
  <si>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</si>
  <si>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</si>
  <si>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</si>
  <si>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</si>
  <si>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Gill</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</si>
  <si>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</si>
  <si>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</si>
  <si>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</si>
  <si>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</si>
  <si>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</si>
  <si>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</si>
  <si>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</si>
  <si>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</si>
  <si>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</si>
  <si>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</si>
  <si>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</si>
  <si>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</si>
  <si>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</si>
  <si>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</si>
  <si>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</si>
  <si>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</si>
  <si>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</si>
  <si>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</si>
  <si>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</si>
  <si>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</si>
  <si>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</si>
  <si>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</si>
  <si>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</si>
  <si>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</si>
  <si>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</si>
  <si>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</si>
  <si>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Rana</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</si>
  <si>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</si>
  <si>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</si>
  <si>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</si>
  <si>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</si>
  <si>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</si>
  <si>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</si>
  <si>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</si>
  <si>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</si>
  <si>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</si>
  <si>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</si>
  <si>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</si>
  <si>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</si>
  <si>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</si>
  <si>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</si>
  <si>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</si>
  <si>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</si>
  <si>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</si>
  <si>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</si>
  <si>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</si>
  <si>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</si>
  <si>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</si>
  <si>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</si>
  <si>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</si>
  <si>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</si>
  <si>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</si>
  <si>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</si>
  <si>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</si>
  <si>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</si>
  <si>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</si>
  <si>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</si>
  <si>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Black</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</si>
  <si>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</si>
  <si>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</si>
  <si>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</si>
  <si>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</si>
  <si>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</si>
  <si>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</si>
  <si>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</si>
  <si>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</si>
  <si>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</si>
  <si>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</si>
  <si>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</si>
  <si>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</si>
  <si>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</si>
  <si>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</si>
  <si>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</si>
  <si>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</si>
  <si>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</si>
  <si>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</si>
  <si>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</si>
  <si>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</si>
  <si>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</si>
  <si>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</si>
  <si>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</si>
  <si>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</si>
  <si>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</si>
  <si>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</si>
  <si>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</si>
  <si>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</si>
  <si>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</si>
  <si>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</si>
  <si>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</si>
  <si>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</si>
  <si>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</si>
  <si>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</si>
  <si>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</si>
  <si>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</si>
  <si>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</si>
  <si>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</si>
  <si>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</si>
  <si>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</si>
  <si>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</si>
  <si>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</si>
  <si>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</si>
  <si>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</si>
  <si>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</si>
  <si>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</si>
  <si>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</si>
  <si>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</si>
  <si>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</si>
  <si>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</si>
  <si>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</si>
  <si>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</si>
  <si>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</si>
  <si>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</si>
  <si>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</si>
  <si>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</si>
  <si>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</si>
  <si>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</si>
  <si>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</si>
  <si>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</si>
  <si>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</si>
  <si>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</si>
  <si>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</si>
  <si>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</si>
  <si>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</si>
  <si>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</si>
  <si>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</si>
  <si>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</si>
  <si>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Bryant</t>
  </si>
  <si>
    <t>Thomas Butler</t>
  </si>
  <si>
    <t>Thomas Campbell</t>
  </si>
  <si>
    <t>Thomas Carter</t>
  </si>
  <si>
    <t>Thomas Chen</t>
  </si>
  <si>
    <t>Thomas Clark</t>
  </si>
  <si>
    <t>Thomas Coleman</t>
  </si>
  <si>
    <t>Thomas Collins</t>
  </si>
  <si>
    <t>Thomas Davis</t>
  </si>
  <si>
    <t>Thomas Diaz</t>
  </si>
  <si>
    <t>Thomas Edwards</t>
  </si>
  <si>
    <t>Thomas Evans</t>
  </si>
  <si>
    <t>Thomas Flores</t>
  </si>
  <si>
    <t>Thomas Foster</t>
  </si>
  <si>
    <t>Thomas Garcia</t>
  </si>
  <si>
    <t>Thomas Gonzales</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</si>
  <si>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</si>
  <si>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</si>
  <si>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</si>
  <si>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</si>
  <si>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</si>
  <si>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</si>
  <si>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</si>
  <si>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</si>
  <si>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</si>
  <si>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</si>
  <si>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</si>
  <si>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</si>
  <si>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</si>
  <si>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</si>
  <si>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</si>
  <si>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</si>
  <si>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</si>
  <si>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</si>
  <si>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</si>
  <si>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</si>
  <si>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</si>
  <si>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</si>
  <si>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</si>
  <si>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</si>
  <si>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</si>
  <si>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</si>
  <si>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</si>
  <si>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</si>
  <si>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</si>
  <si>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</si>
  <si>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</si>
  <si>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</si>
  <si>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</si>
  <si>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</si>
  <si>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</si>
  <si>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</si>
  <si>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Robinson</t>
  </si>
  <si>
    <t>Thomas Rodriguez</t>
  </si>
  <si>
    <t>Thomas Ross</t>
  </si>
  <si>
    <t>Thomas Russell</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</si>
  <si>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</si>
  <si>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</si>
  <si>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</si>
  <si>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</si>
  <si>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</si>
  <si>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</si>
  <si>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</si>
  <si>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</si>
  <si>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</si>
  <si>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</si>
  <si>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</si>
  <si>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</si>
  <si>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</si>
  <si>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</si>
  <si>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</si>
  <si>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</si>
  <si>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</si>
  <si>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</si>
  <si>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</si>
  <si>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</si>
  <si>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</si>
  <si>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</si>
  <si>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</si>
  <si>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</si>
  <si>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</si>
  <si>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</si>
  <si>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</si>
  <si>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</si>
  <si>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</si>
  <si>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</si>
  <si>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</si>
  <si>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</si>
  <si>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</si>
  <si>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</si>
  <si>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</si>
  <si>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</si>
  <si>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</si>
  <si>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</si>
  <si>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</si>
  <si>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</si>
  <si>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</si>
  <si>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</si>
  <si>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</si>
  <si>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</si>
  <si>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</si>
  <si>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</si>
  <si>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</si>
  <si>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</si>
  <si>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</si>
  <si>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</si>
  <si>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</si>
  <si>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</si>
  <si>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</si>
  <si>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</si>
  <si>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Evans</t>
  </si>
  <si>
    <t>Timothy Gonzalez</t>
  </si>
  <si>
    <t>Timothy Gray</t>
  </si>
  <si>
    <t>Timothy Green</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</si>
  <si>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</si>
  <si>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</si>
  <si>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</si>
  <si>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</si>
  <si>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</si>
  <si>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</si>
  <si>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</si>
  <si>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</si>
  <si>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</si>
  <si>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</si>
  <si>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</si>
  <si>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</si>
  <si>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Nelson</t>
  </si>
  <si>
    <t>Timothy Parker</t>
  </si>
  <si>
    <t>Timothy Perez</t>
  </si>
  <si>
    <t>Timothy Peterson</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</si>
  <si>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</si>
  <si>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</si>
  <si>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</si>
  <si>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</si>
  <si>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</si>
  <si>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</si>
  <si>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</si>
  <si>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</si>
  <si>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</si>
  <si>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</si>
  <si>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</si>
  <si>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</si>
  <si>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</si>
  <si>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</si>
  <si>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</si>
  <si>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</si>
  <si>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</si>
  <si>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</si>
  <si>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</si>
  <si>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</si>
  <si>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</si>
  <si>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</si>
  <si>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</si>
  <si>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</si>
  <si>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</si>
  <si>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</si>
  <si>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</si>
  <si>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</si>
  <si>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</si>
  <si>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</si>
  <si>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</si>
  <si>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</si>
  <si>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</si>
  <si>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</si>
  <si>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</si>
  <si>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</si>
  <si>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</si>
  <si>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</si>
  <si>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</si>
  <si>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Guo</t>
  </si>
  <si>
    <t>Todd Huang</t>
  </si>
  <si>
    <t>Todd Li</t>
  </si>
  <si>
    <t>Todd Liang</t>
  </si>
  <si>
    <t>Todd Lin</t>
  </si>
  <si>
    <t>Todd Lu</t>
  </si>
  <si>
    <t>Todd Ma</t>
  </si>
  <si>
    <t>Todd Rowe</t>
  </si>
  <si>
    <t>Todd She</t>
  </si>
  <si>
    <t>Todd Sun</t>
  </si>
  <si>
    <t>Todd Wang</t>
  </si>
  <si>
    <t>Todd Xu</t>
  </si>
  <si>
    <t>Todd Yang</t>
  </si>
  <si>
    <t>Todd Zeng</t>
  </si>
  <si>
    <t>Todd Zhang</t>
  </si>
  <si>
    <t>Todd Zhao</t>
  </si>
  <si>
    <t>Todd Zheng</t>
  </si>
  <si>
    <t>Todd Zhu</t>
  </si>
  <si>
    <t>Tommy Anand</t>
  </si>
  <si>
    <t>Tommy Black</t>
  </si>
  <si>
    <t>Tommy Champion</t>
  </si>
  <si>
    <t>Tommy Chander</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</si>
  <si>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</si>
  <si>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</si>
  <si>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</si>
  <si>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</si>
  <si>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</si>
  <si>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</si>
  <si>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</si>
  <si>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</si>
  <si>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</si>
  <si>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</si>
  <si>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</si>
  <si>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</si>
  <si>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</si>
  <si>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</si>
  <si>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</si>
  <si>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</si>
  <si>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</si>
  <si>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</si>
  <si>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</si>
  <si>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</si>
  <si>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</si>
  <si>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</si>
  <si>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</si>
  <si>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Malhotra</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</si>
  <si>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</si>
  <si>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</si>
  <si>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</si>
  <si>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</si>
  <si>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</si>
  <si>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</si>
  <si>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</si>
  <si>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</si>
  <si>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</si>
  <si>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</si>
  <si>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</si>
  <si>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</si>
  <si>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</si>
  <si>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</si>
  <si>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</si>
  <si>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</si>
  <si>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</si>
  <si>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</si>
  <si>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</si>
  <si>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</si>
  <si>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</si>
  <si>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</si>
  <si>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</si>
  <si>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</si>
  <si>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</si>
  <si>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</si>
  <si>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</si>
  <si>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</si>
  <si>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</si>
  <si>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</si>
  <si>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</si>
  <si>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</si>
  <si>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</si>
  <si>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</si>
  <si>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</si>
  <si>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</si>
  <si>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</si>
  <si>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</si>
  <si>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</si>
  <si>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Black</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</si>
  <si>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</si>
  <si>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</si>
  <si>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</si>
  <si>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</si>
  <si>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</si>
  <si>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</si>
  <si>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</si>
  <si>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</si>
  <si>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</si>
  <si>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</si>
  <si>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</si>
  <si>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</si>
  <si>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</si>
  <si>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</si>
  <si>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</si>
  <si>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</si>
  <si>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</si>
  <si>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</si>
  <si>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</si>
  <si>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</si>
  <si>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</si>
  <si>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</si>
  <si>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</si>
  <si>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</si>
  <si>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</si>
  <si>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</si>
  <si>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</si>
  <si>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</si>
  <si>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Nath</t>
  </si>
  <si>
    <t>Tracy Pal</t>
  </si>
  <si>
    <t>Tracy Rai</t>
  </si>
  <si>
    <t>Tracy Raje</t>
  </si>
  <si>
    <t>Tracy Raji</t>
  </si>
  <si>
    <t>Tracy Shan</t>
  </si>
  <si>
    <t>Tracy Sharma</t>
  </si>
  <si>
    <t>Tracy She</t>
  </si>
  <si>
    <t>Tracy Simpson</t>
  </si>
  <si>
    <t>Tracy Xu</t>
  </si>
  <si>
    <t>Tracy Yuan</t>
  </si>
  <si>
    <t>Trevor Alexander</t>
  </si>
  <si>
    <t>Trevor Barnes</t>
  </si>
  <si>
    <t>Trevor Bryant</t>
  </si>
  <si>
    <t>Trevor Butler</t>
  </si>
  <si>
    <t>Trevor Coleman</t>
  </si>
  <si>
    <t>Trevor Diaz</t>
  </si>
  <si>
    <t>Trevor Flores</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</si>
  <si>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</si>
  <si>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</si>
  <si>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</si>
  <si>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</si>
  <si>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</si>
  <si>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</si>
  <si>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</si>
  <si>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</si>
  <si>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</si>
  <si>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</si>
  <si>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</si>
  <si>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</si>
  <si>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</si>
  <si>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</si>
  <si>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</si>
  <si>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</si>
  <si>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</si>
  <si>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</si>
  <si>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</si>
  <si>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</si>
  <si>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</si>
  <si>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</si>
  <si>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</si>
  <si>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</si>
  <si>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</si>
  <si>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</si>
  <si>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</si>
  <si>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</si>
  <si>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</si>
  <si>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</si>
  <si>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</si>
  <si>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</si>
  <si>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</si>
  <si>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</si>
  <si>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</si>
  <si>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</si>
  <si>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</si>
  <si>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</si>
  <si>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Chen</t>
  </si>
  <si>
    <t>Trisha Gao</t>
  </si>
  <si>
    <t>Trisha Guo</t>
  </si>
  <si>
    <t>Trisha He</t>
  </si>
  <si>
    <t>Trisha Hu</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</si>
  <si>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</si>
  <si>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</si>
  <si>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</si>
  <si>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</si>
  <si>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</si>
  <si>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</si>
  <si>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</si>
  <si>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</si>
  <si>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</si>
  <si>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</si>
  <si>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</si>
  <si>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</si>
  <si>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</si>
  <si>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</si>
  <si>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</si>
  <si>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</si>
  <si>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</si>
  <si>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</si>
  <si>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</si>
  <si>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</si>
  <si>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</si>
  <si>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Butler</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</si>
  <si>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</si>
  <si>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</si>
  <si>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</si>
  <si>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</si>
  <si>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</si>
  <si>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</si>
  <si>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</si>
  <si>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</si>
  <si>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</si>
  <si>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</si>
  <si>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</si>
  <si>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</si>
  <si>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</si>
  <si>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</si>
  <si>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</si>
  <si>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Russell</t>
  </si>
  <si>
    <t>Tristan Washington</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</si>
  <si>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</si>
  <si>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</si>
  <si>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</si>
  <si>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</si>
  <si>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</si>
  <si>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</si>
  <si>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</si>
  <si>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</si>
  <si>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</si>
  <si>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</si>
  <si>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</si>
  <si>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</si>
  <si>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</si>
  <si>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</si>
  <si>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</si>
  <si>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</si>
  <si>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</si>
  <si>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</si>
  <si>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</si>
  <si>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</si>
  <si>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</si>
  <si>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</si>
  <si>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</si>
  <si>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</si>
  <si>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</si>
  <si>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</si>
  <si>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</si>
  <si>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</si>
  <si>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Davis</t>
  </si>
  <si>
    <t>Tyler Garcia</t>
  </si>
  <si>
    <t>Tyler Harris</t>
  </si>
  <si>
    <t>Tyler Jackson</t>
  </si>
  <si>
    <t>Tyler Johnson</t>
  </si>
  <si>
    <t>Tyler Jones</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</si>
  <si>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</si>
  <si>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</si>
  <si>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</si>
  <si>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</si>
  <si>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</si>
  <si>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</si>
  <si>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</si>
  <si>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</si>
  <si>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</si>
  <si>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</si>
  <si>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</si>
  <si>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</si>
  <si>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</si>
  <si>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</si>
  <si>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</si>
  <si>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</si>
  <si>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</si>
  <si>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</si>
  <si>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</si>
  <si>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</si>
  <si>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</si>
  <si>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Gill</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</si>
  <si>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</si>
  <si>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</si>
  <si>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</si>
  <si>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</si>
  <si>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</si>
  <si>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</si>
  <si>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</si>
  <si>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</si>
  <si>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</si>
  <si>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</si>
  <si>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</si>
  <si>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</si>
  <si>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</si>
  <si>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</si>
  <si>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</si>
  <si>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</si>
  <si>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Cai</t>
  </si>
  <si>
    <t>Valerie Chen</t>
  </si>
  <si>
    <t>Valerie Gao</t>
  </si>
  <si>
    <t>Valerie Guo</t>
  </si>
  <si>
    <t>Valerie Harrison</t>
  </si>
  <si>
    <t>Valerie Hu</t>
  </si>
  <si>
    <t>Valerie Huang</t>
  </si>
  <si>
    <t>Valerie Li</t>
  </si>
  <si>
    <t>Valerie Liang</t>
  </si>
  <si>
    <t>Valerie Lin</t>
  </si>
  <si>
    <t>Valerie Liu</t>
  </si>
  <si>
    <t>Valerie Lu</t>
  </si>
  <si>
    <t>Valerie She</t>
  </si>
  <si>
    <t>Valerie Sun</t>
  </si>
  <si>
    <t>Valerie Wang</t>
  </si>
  <si>
    <t>Valerie Wu</t>
  </si>
  <si>
    <t>Valerie Xu</t>
  </si>
  <si>
    <t>Valerie Yang</t>
  </si>
  <si>
    <t>Valerie Ye</t>
  </si>
  <si>
    <t>Valerie Zeng</t>
  </si>
  <si>
    <t>Valerie Zhang</t>
  </si>
  <si>
    <t>Valerie Zhao</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</si>
  <si>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</si>
  <si>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</si>
  <si>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</si>
  <si>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</si>
  <si>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</si>
  <si>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</si>
  <si>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</si>
  <si>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</si>
  <si>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</si>
  <si>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</si>
  <si>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</si>
  <si>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</si>
  <si>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</si>
  <si>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</si>
  <si>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</si>
  <si>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</si>
  <si>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</si>
  <si>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</si>
  <si>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</si>
  <si>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Powell</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</si>
  <si>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</si>
  <si>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</si>
  <si>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</si>
  <si>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</si>
  <si>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</si>
  <si>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</si>
  <si>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</si>
  <si>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</si>
  <si>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</si>
  <si>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</si>
  <si>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</si>
  <si>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</si>
  <si>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</si>
  <si>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</si>
  <si>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</si>
  <si>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</si>
  <si>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</si>
  <si>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</si>
  <si>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</si>
  <si>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</si>
  <si>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</si>
  <si>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</si>
  <si>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</si>
  <si>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</si>
  <si>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</si>
  <si>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</si>
  <si>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</si>
  <si>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</si>
  <si>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</si>
  <si>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</si>
  <si>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</si>
  <si>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</si>
  <si>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</si>
  <si>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</si>
  <si>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</si>
  <si>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</si>
  <si>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</si>
  <si>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</si>
  <si>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</si>
  <si>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</si>
  <si>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</si>
  <si>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</si>
  <si>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</si>
  <si>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</si>
  <si>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</si>
  <si>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</si>
  <si>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</si>
  <si>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</si>
  <si>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</si>
  <si>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</si>
  <si>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</si>
  <si>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</si>
  <si>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</si>
  <si>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</si>
  <si>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</si>
  <si>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</si>
  <si>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</si>
  <si>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</si>
  <si>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</si>
  <si>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</si>
  <si>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</si>
  <si>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</si>
  <si>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</si>
  <si>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</si>
  <si>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</si>
  <si>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Cooper</t>
  </si>
  <si>
    <t>Victoria Cox</t>
  </si>
  <si>
    <t>Victoria Davis</t>
  </si>
  <si>
    <t>Victoria Diaz</t>
  </si>
  <si>
    <t>Victoria Garcia</t>
  </si>
  <si>
    <t>Victoria Gonzales</t>
  </si>
  <si>
    <t>Victoria Gray</t>
  </si>
  <si>
    <t>Victoria Griffin</t>
  </si>
  <si>
    <t>Victoria Hall</t>
  </si>
  <si>
    <t>Victoria Henderson</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</si>
  <si>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</si>
  <si>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</si>
  <si>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</si>
  <si>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</si>
  <si>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</si>
  <si>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</si>
  <si>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</si>
  <si>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</si>
  <si>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</si>
  <si>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</si>
  <si>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</si>
  <si>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</si>
  <si>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</si>
  <si>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</si>
  <si>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</si>
  <si>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</si>
  <si>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</si>
  <si>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</si>
  <si>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</si>
  <si>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</si>
  <si>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</si>
  <si>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</si>
  <si>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</si>
  <si>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</si>
  <si>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</si>
  <si>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</si>
  <si>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</si>
  <si>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</si>
  <si>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Sanchez</t>
  </si>
  <si>
    <t>Victoria Sanders</t>
  </si>
  <si>
    <t>Victoria Simmons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</si>
  <si>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</si>
  <si>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</si>
  <si>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</si>
  <si>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</si>
  <si>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</si>
  <si>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</si>
  <si>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</si>
  <si>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</si>
  <si>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</si>
  <si>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</si>
  <si>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</si>
  <si>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</si>
  <si>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</si>
  <si>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</si>
  <si>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</si>
  <si>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</si>
  <si>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Gao</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</si>
  <si>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</si>
  <si>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</si>
  <si>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</si>
  <si>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</si>
  <si>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</si>
  <si>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</si>
  <si>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</si>
  <si>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</si>
  <si>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</si>
  <si>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</si>
  <si>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</si>
  <si>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</si>
  <si>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</si>
  <si>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</si>
  <si>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Zhang</t>
  </si>
  <si>
    <t>Vincent Zhao</t>
  </si>
  <si>
    <t>Vincent Zheng</t>
  </si>
  <si>
    <t>Vincent Zhou</t>
  </si>
  <si>
    <t>Vincent Zhu</t>
  </si>
  <si>
    <t>Virginia Arun</t>
  </si>
  <si>
    <t>Virginia Chandra</t>
  </si>
  <si>
    <t>Virginia Fernandez</t>
  </si>
  <si>
    <t>Virginia Garcia</t>
  </si>
  <si>
    <t>Virginia Gonzalez</t>
  </si>
  <si>
    <t>Virginia Kapoor</t>
  </si>
  <si>
    <t>Virginia Lopez</t>
  </si>
  <si>
    <t>Virginia Madan</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</si>
  <si>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</si>
  <si>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</si>
  <si>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</si>
  <si>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</si>
  <si>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</si>
  <si>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</si>
  <si>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</si>
  <si>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</si>
  <si>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</si>
  <si>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</si>
  <si>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</si>
  <si>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</si>
  <si>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</si>
  <si>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</si>
  <si>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</si>
  <si>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</si>
  <si>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</si>
  <si>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</si>
  <si>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</si>
  <si>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</si>
  <si>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</si>
  <si>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</si>
  <si>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</si>
  <si>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</si>
  <si>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</si>
  <si>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</si>
  <si>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</si>
  <si>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</si>
  <si>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</si>
  <si>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</si>
  <si>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</si>
  <si>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</si>
  <si>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</si>
  <si>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</si>
  <si>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</si>
  <si>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</si>
  <si>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</si>
  <si>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</si>
  <si>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</si>
  <si>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</si>
  <si>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</si>
  <si>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</si>
  <si>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</si>
  <si>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</si>
  <si>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</si>
  <si>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</si>
  <si>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</si>
  <si>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</si>
  <si>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</si>
  <si>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</si>
  <si>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</si>
  <si>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</si>
  <si>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</si>
  <si>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</si>
  <si>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</si>
  <si>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</si>
  <si>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</si>
  <si>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</si>
  <si>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</si>
  <si>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Raji</t>
  </si>
  <si>
    <t>Warren Shan</t>
  </si>
  <si>
    <t>Warren Sharma</t>
  </si>
  <si>
    <t>Warren She</t>
  </si>
  <si>
    <t>Warren Shen</t>
  </si>
  <si>
    <t>Warren Tang</t>
  </si>
  <si>
    <t>Warren Wang</t>
  </si>
  <si>
    <t>Warren Wu</t>
  </si>
  <si>
    <t>Warren Xie</t>
  </si>
  <si>
    <t>Warren Xu</t>
  </si>
  <si>
    <t>Warren Yang</t>
  </si>
  <si>
    <t>Warren Ye</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</si>
  <si>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</si>
  <si>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</si>
  <si>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</si>
  <si>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</si>
  <si>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</si>
  <si>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</si>
  <si>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</si>
  <si>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</si>
  <si>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</si>
  <si>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</si>
  <si>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</si>
  <si>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</si>
  <si>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</si>
  <si>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</si>
  <si>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</si>
  <si>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</si>
  <si>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</si>
  <si>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</si>
  <si>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</si>
  <si>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</si>
  <si>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</si>
  <si>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</si>
  <si>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</si>
  <si>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</si>
  <si>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</si>
  <si>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</si>
  <si>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</si>
  <si>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</si>
  <si>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</si>
  <si>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</si>
  <si>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</si>
  <si>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</si>
  <si>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</si>
  <si>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</si>
  <si>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</si>
  <si>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</si>
  <si>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Hernandez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</si>
  <si>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</si>
  <si>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</si>
  <si>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</si>
  <si>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</si>
  <si>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</si>
  <si>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</si>
  <si>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</si>
  <si>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</si>
  <si>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</si>
  <si>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</si>
  <si>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</si>
  <si>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</si>
  <si>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</si>
  <si>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</si>
  <si>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</si>
  <si>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</si>
  <si>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</si>
  <si>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</si>
  <si>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</si>
  <si>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</si>
  <si>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</si>
  <si>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</si>
  <si>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</si>
  <si>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</si>
  <si>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</si>
  <si>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</si>
  <si>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</si>
  <si>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</si>
  <si>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</si>
  <si>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Zhao</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</si>
  <si>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</si>
  <si>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</si>
  <si>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</si>
  <si>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</si>
  <si>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</si>
  <si>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</si>
  <si>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</si>
  <si>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</si>
  <si>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</si>
  <si>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</si>
  <si>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</si>
  <si>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</si>
  <si>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</si>
  <si>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</si>
  <si>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</si>
  <si>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</si>
  <si>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</si>
  <si>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</si>
  <si>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Rodriguez</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</si>
  <si>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</si>
  <si>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</si>
  <si>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</si>
  <si>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</si>
  <si>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</si>
  <si>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</si>
  <si>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</si>
  <si>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</si>
  <si>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</si>
  <si>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</si>
  <si>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</si>
  <si>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</si>
  <si>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Lee</t>
  </si>
  <si>
    <t>William Lewis</t>
  </si>
  <si>
    <t>William Martin</t>
  </si>
  <si>
    <t>William Martinez</t>
  </si>
  <si>
    <t>William Miller</t>
  </si>
  <si>
    <t>William Moore</t>
  </si>
  <si>
    <t>William Robinson</t>
  </si>
  <si>
    <t>William Rodriguez</t>
  </si>
  <si>
    <t>William Smith</t>
  </si>
  <si>
    <t>William Sotelo</t>
  </si>
  <si>
    <t>William Taylor</t>
  </si>
  <si>
    <t>William Thomas</t>
  </si>
  <si>
    <t>William Thompson</t>
  </si>
  <si>
    <t>William Walker</t>
  </si>
  <si>
    <t>William White</t>
  </si>
  <si>
    <t>William Williams</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</si>
  <si>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</si>
  <si>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</si>
  <si>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</si>
  <si>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</si>
  <si>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</si>
  <si>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</si>
  <si>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</si>
  <si>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</si>
  <si>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</si>
  <si>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</si>
  <si>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</si>
  <si>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</si>
  <si>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</si>
  <si>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</si>
  <si>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</si>
  <si>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</si>
  <si>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Lin</t>
  </si>
  <si>
    <t>Willie Liu</t>
  </si>
  <si>
    <t>Willie Lu</t>
  </si>
  <si>
    <t>Willie Luo</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</si>
  <si>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</si>
  <si>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</si>
  <si>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</si>
  <si>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</si>
  <si>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</si>
  <si>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</si>
  <si>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</si>
  <si>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</si>
  <si>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</si>
  <si>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</si>
  <si>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</si>
  <si>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</si>
  <si>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</si>
  <si>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</si>
  <si>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</si>
  <si>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</si>
  <si>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</si>
  <si>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</si>
  <si>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</si>
  <si>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</si>
  <si>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</si>
  <si>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</si>
  <si>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Allen</t>
  </si>
  <si>
    <t>Wyatt Anderson</t>
  </si>
  <si>
    <t>Wyatt Baker</t>
  </si>
  <si>
    <t>Wyatt Barnes</t>
  </si>
  <si>
    <t>Wyatt Bennett</t>
  </si>
  <si>
    <t>Wyatt Brown</t>
  </si>
  <si>
    <t>Wyatt Bryant</t>
  </si>
  <si>
    <t>Wyatt Butler</t>
  </si>
  <si>
    <t>Wyatt Campbell</t>
  </si>
  <si>
    <t>Wyatt Carter</t>
  </si>
  <si>
    <t>Wyatt Clark</t>
  </si>
  <si>
    <t>Wyatt Coleman</t>
  </si>
  <si>
    <t>Wyatt Collins</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</si>
  <si>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</si>
  <si>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</si>
  <si>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</si>
  <si>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</si>
  <si>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</si>
  <si>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</si>
  <si>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</si>
  <si>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</si>
  <si>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</si>
  <si>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</si>
  <si>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</si>
  <si>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</si>
  <si>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</si>
  <si>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</si>
  <si>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</si>
  <si>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</si>
  <si>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</si>
  <si>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</si>
  <si>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</si>
  <si>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</si>
  <si>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</si>
  <si>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</si>
  <si>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</si>
  <si>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</si>
  <si>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</si>
  <si>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</si>
  <si>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</si>
  <si>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</si>
  <si>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</si>
  <si>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</si>
  <si>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</si>
  <si>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</si>
  <si>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</si>
  <si>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</si>
  <si>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</si>
  <si>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</si>
  <si>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</si>
  <si>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</si>
  <si>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</si>
  <si>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</si>
  <si>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</si>
  <si>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Russell</t>
  </si>
  <si>
    <t>Wyatt Scott</t>
  </si>
  <si>
    <t>Wyatt Simmons</t>
  </si>
  <si>
    <t>Wyatt Smith</t>
  </si>
  <si>
    <t>Wyatt Taylor</t>
  </si>
  <si>
    <t>Wyatt Thomas</t>
  </si>
  <si>
    <t>Wyatt Thompson</t>
  </si>
  <si>
    <t>Wyatt Turner</t>
  </si>
  <si>
    <t>Wyatt Walker</t>
  </si>
  <si>
    <t>Wyatt Washington</t>
  </si>
  <si>
    <t>Wyatt White</t>
  </si>
  <si>
    <t>Wyatt Williams</t>
  </si>
  <si>
    <t>Wyatt Wilson</t>
  </si>
  <si>
    <t>Wyatt Wright</t>
  </si>
  <si>
    <t>Wyatt Young</t>
  </si>
  <si>
    <t>Xavier Adams</t>
  </si>
  <si>
    <t>Xavier Alan</t>
  </si>
  <si>
    <t>Xavier Alexander</t>
  </si>
  <si>
    <t>Xavier Anderson</t>
  </si>
  <si>
    <t>Xavier Bailey</t>
  </si>
  <si>
    <t>Xavier Baker</t>
  </si>
  <si>
    <t>Xavier Barnes</t>
  </si>
  <si>
    <t>Xavier Bell</t>
  </si>
  <si>
    <t>Xavier Bennett</t>
  </si>
  <si>
    <t>Xavier Brooks</t>
  </si>
  <si>
    <t>Xavier Brown</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</si>
  <si>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</si>
  <si>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</si>
  <si>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</si>
  <si>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</si>
  <si>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</si>
  <si>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</si>
  <si>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</si>
  <si>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</si>
  <si>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</si>
  <si>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</si>
  <si>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</si>
  <si>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</si>
  <si>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</si>
  <si>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</si>
  <si>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</si>
  <si>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</si>
  <si>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</si>
  <si>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</si>
  <si>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Gonzalez</t>
  </si>
  <si>
    <t>Xavier Gray</t>
  </si>
  <si>
    <t>Xavier Green</t>
  </si>
  <si>
    <t>Xavier Griffin</t>
  </si>
  <si>
    <t>Xavier Hall</t>
  </si>
  <si>
    <t>Xavier Harris</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</si>
  <si>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</si>
  <si>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</si>
  <si>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</si>
  <si>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</si>
  <si>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</si>
  <si>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</si>
  <si>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</si>
  <si>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</si>
  <si>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</si>
  <si>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</si>
  <si>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</si>
  <si>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</si>
  <si>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Lee</t>
  </si>
  <si>
    <t>Xavier Long</t>
  </si>
  <si>
    <t>Xavier Martin</t>
  </si>
  <si>
    <t>Xavier Martinez</t>
  </si>
  <si>
    <t>Xavier Mitchell</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</si>
  <si>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</si>
  <si>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</si>
  <si>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</si>
  <si>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</si>
  <si>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</si>
  <si>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</si>
  <si>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</si>
  <si>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</si>
  <si>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</si>
  <si>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</si>
  <si>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</si>
  <si>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</si>
  <si>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</si>
  <si>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</si>
  <si>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Robinson</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</si>
  <si>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</si>
  <si>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</si>
  <si>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</si>
  <si>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</si>
  <si>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</si>
  <si>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</si>
  <si>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</si>
  <si>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</si>
  <si>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</si>
  <si>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</si>
  <si>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</si>
  <si>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</si>
  <si>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</si>
  <si>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</si>
  <si>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</si>
  <si>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</si>
  <si>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</si>
  <si>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</si>
  <si>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</si>
  <si>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</si>
  <si>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</si>
  <si>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</si>
  <si>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</si>
  <si>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</si>
  <si>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Andersen</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</si>
  <si>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</si>
  <si>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</si>
  <si>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</si>
  <si>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</si>
  <si>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</si>
  <si>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</si>
  <si>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</si>
  <si>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</si>
  <si>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</si>
  <si>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</si>
  <si>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</si>
  <si>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</si>
  <si>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</si>
  <si>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</si>
  <si>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</si>
  <si>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</si>
  <si>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</si>
  <si>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</si>
  <si>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</si>
  <si>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</si>
  <si>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</si>
  <si>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</si>
  <si>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</si>
  <si>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</si>
  <si>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</si>
  <si>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</si>
  <si>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</si>
  <si>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Coleman</t>
  </si>
  <si>
    <t>Zachary Davis</t>
  </si>
  <si>
    <t>Zachary Diaz</t>
  </si>
  <si>
    <t>Zachary Flores</t>
  </si>
  <si>
    <t>Zachary Foster</t>
  </si>
  <si>
    <t>Zachary Garcia</t>
  </si>
  <si>
    <t>Zachary Griffin</t>
  </si>
  <si>
    <t>Zachary Harris</t>
  </si>
  <si>
    <t>Zachary Hayes</t>
  </si>
  <si>
    <t>Zachary Henderson</t>
  </si>
  <si>
    <t>Zachary Hughes</t>
  </si>
  <si>
    <t>Zachary Jackson</t>
  </si>
  <si>
    <t>Zachary Jai</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</si>
  <si>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</si>
  <si>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</si>
  <si>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</si>
  <si>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</si>
  <si>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</si>
  <si>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</si>
  <si>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</si>
  <si>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</si>
  <si>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</si>
  <si>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</si>
  <si>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</si>
  <si>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</si>
  <si>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</si>
  <si>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</si>
  <si>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</si>
  <si>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</si>
  <si>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</si>
  <si>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</si>
  <si>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</si>
  <si>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</si>
  <si>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</si>
  <si>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</si>
  <si>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</si>
  <si>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</si>
  <si>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</si>
  <si>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</si>
  <si>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</si>
  <si>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White</t>
  </si>
  <si>
    <t>Zachary Williams</t>
  </si>
  <si>
    <t>Zachary Wilson</t>
  </si>
  <si>
    <t>Zachary Yang</t>
  </si>
  <si>
    <t>Zachary Zhang</t>
  </si>
  <si>
    <t>Zoe Bailey</t>
  </si>
  <si>
    <t>Zoe Bell</t>
  </si>
  <si>
    <t>Zoe Brooks</t>
  </si>
  <si>
    <t>Zoe Cook</t>
  </si>
  <si>
    <t>Zoe Cooper</t>
  </si>
  <si>
    <t>Zoe Cox</t>
  </si>
  <si>
    <t>Zoe Gray</t>
  </si>
  <si>
    <t>Zoe Howard</t>
  </si>
  <si>
    <t>Zoe James</t>
  </si>
  <si>
    <t>Zoe Kelly</t>
  </si>
  <si>
    <t>Zoe Morgan</t>
  </si>
  <si>
    <t>Zoe Morris</t>
  </si>
  <si>
    <t>Zoe Murphy</t>
  </si>
  <si>
    <t>Zoe Peterson</t>
  </si>
  <si>
    <t>Zoe Ramirez</t>
  </si>
  <si>
    <t>Zoe Reed</t>
  </si>
  <si>
    <t>Zoe Richardson</t>
  </si>
  <si>
    <t>Zoe Rivera</t>
  </si>
  <si>
    <t>Zoe Rogers</t>
  </si>
  <si>
    <t>Zoe Sanchez</t>
  </si>
  <si>
    <t>Zoe Sanders</t>
  </si>
  <si>
    <t>Zoe Torres</t>
  </si>
  <si>
    <t>Zoe Watson</t>
  </si>
  <si>
    <t>Customers</t>
  </si>
  <si>
    <t>#customer</t>
  </si>
  <si>
    <t>Average Customer Age</t>
  </si>
  <si>
    <t>Gender</t>
  </si>
  <si>
    <t>F</t>
  </si>
  <si>
    <t>M</t>
  </si>
  <si>
    <t>Age-Group</t>
  </si>
  <si>
    <t>30-34</t>
  </si>
  <si>
    <t>35-39</t>
  </si>
  <si>
    <t>40-44</t>
  </si>
  <si>
    <t>45-49</t>
  </si>
  <si>
    <t>50 plus</t>
  </si>
  <si>
    <t>Total Profit</t>
  </si>
  <si>
    <t>Percent Contribution</t>
  </si>
  <si>
    <t>Age Group</t>
  </si>
  <si>
    <t>Country</t>
  </si>
  <si>
    <t>Germany</t>
  </si>
  <si>
    <t>Australia</t>
  </si>
  <si>
    <t>Canada</t>
  </si>
  <si>
    <t>France</t>
  </si>
  <si>
    <t>United Kingdom</t>
  </si>
  <si>
    <t>United States</t>
  </si>
  <si>
    <t>X</t>
  </si>
  <si>
    <t>Y</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</si>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</sst>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 #,##0.00_ ;_ * \-#,##0.00_ ;_ * &quot;-&quot;??_ ;_ @_ "/>
    <numFmt numFmtId="164" formatCode="0.0%;\-0.0%;0.0%"/>
    <numFmt numFmtId="165" formatCode="[&lt;999999]0.00,&quot;  K&quot;;[&lt;999999999]0.00&quot; M&quot;;0.00&quot; B&quot;"/>
    <numFmt numFmtId="166" formatCode="[&lt;999999]\$0.00,&quot;  K&quot;;[&lt;999999999]\$0.00,,&quot; M&quot;;\$0.00&quot; B&quot;"/>
    <numFmt numFmtId="167" formatCode="0.0%"/>
    <numFmt numFmtId="168" formatCode="[&lt;999999]0.00,&quot;  K&quot;;[&lt;999999999]0.00,,&quot; M&quot;;0.00&quot; B&quot;"/>
  </numFmts>
  <fonts count="6" x14ac:knownFonts="1">
    <font>
      <sz val="11"/>
      <color theme="1"/>
      <name val="Calibri"/>
      <family val="2"/>
      <scheme val="minor"/>
    </font>
    <font>
      <sz val="11"/>
      <color rgb="FFFF0000"/>
      <name val="Calibri"/>
      <family val="2"/>
      <scheme val="minor"/>
    </font>
    <font>
      <b/>
      <sz val="11"/>
      <color theme="1"/>
      <name val="Calibri"/>
      <family val="2"/>
      <scheme val="minor"/>
    </font>
    <font>
      <sz val="8"/>
      <color rgb="FF000000"/>
      <name val="Segoe UI"/>
      <family val="2"/>
    </font>
    <font>
      <sz val="11"/>
      <color theme="1"/>
      <name val="Calibri"/>
      <family val="2"/>
      <scheme val="minor"/>
    </font>
    <font>
      <sz val="8"/>
      <name val="Calibri"/>
      <family val="2"/>
      <scheme val="minor"/>
    </font>
  </fonts>
  <fills count="4">
    <fill>
      <patternFill patternType="none"/>
    </fill>
    <fill>
      <patternFill patternType="gray125"/>
    </fill>
    <fill>
      <patternFill patternType="solid">
        <fgColor theme="1"/>
        <bgColor indexed="64"/>
      </patternFill>
    </fill>
    <fill>
      <patternFill patternType="solid">
        <fgColor theme="1"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3" fontId="4" fillId="0" borderId="0" applyFont="0" applyFill="0" applyBorder="0" applyAlignment="0" applyProtection="0"/>
    <xf numFmtId="9" fontId="4" fillId="0" borderId="0" applyFont="0" applyFill="0" applyBorder="0" applyAlignment="0" applyProtection="0"/>
  </cellStyleXfs>
  <cellXfs count="25">
    <xf numFmtId="0" fontId="0" fillId="0" borderId="0" xfId="0"/>
    <xf numFmtId="0" fontId="2" fillId="0" borderId="0" xfId="0" applyFont="1"/>
    <xf numFmtId="0" fontId="1" fillId="0" borderId="0" xfId="0" applyFont="1"/>
    <xf numFmtId="0" fontId="0" fillId="0" borderId="1" xfId="0" pivotButton="1" applyBorder="1"/>
    <xf numFmtId="0" fontId="0" fillId="0" borderId="1" xfId="0" applyBorder="1"/>
    <xf numFmtId="166" fontId="0" fillId="0" borderId="1" xfId="0" applyNumberFormat="1" applyBorder="1"/>
    <xf numFmtId="165" fontId="0" fillId="0" borderId="1" xfId="0" applyNumberFormat="1" applyBorder="1"/>
    <xf numFmtId="164" fontId="0" fillId="0" borderId="1" xfId="0" applyNumberFormat="1" applyBorder="1"/>
    <xf numFmtId="3" fontId="0" fillId="0" borderId="1" xfId="0" applyNumberFormat="1" applyBorder="1"/>
    <xf numFmtId="167" fontId="0" fillId="0" borderId="0" xfId="0" applyNumberFormat="1"/>
    <xf numFmtId="43" fontId="0" fillId="0" borderId="1" xfId="1" applyFont="1" applyBorder="1"/>
    <xf numFmtId="168" fontId="0" fillId="0" borderId="1" xfId="0" applyNumberFormat="1" applyBorder="1"/>
    <xf numFmtId="0" fontId="0" fillId="2" borderId="0" xfId="0" applyFill="1"/>
    <xf numFmtId="0" fontId="2" fillId="0" borderId="1" xfId="0" applyFont="1" applyBorder="1"/>
    <xf numFmtId="167" fontId="0" fillId="0" borderId="1" xfId="2" applyNumberFormat="1" applyFont="1" applyBorder="1"/>
    <xf numFmtId="167" fontId="2" fillId="0" borderId="1" xfId="0" applyNumberFormat="1" applyFont="1" applyBorder="1"/>
    <xf numFmtId="10" fontId="0" fillId="0" borderId="1" xfId="0" applyNumberFormat="1" applyBorder="1"/>
    <xf numFmtId="168" fontId="0" fillId="0" borderId="0" xfId="0" applyNumberFormat="1"/>
    <xf numFmtId="43" fontId="0" fillId="0" borderId="0" xfId="1" applyFont="1" applyBorder="1"/>
    <xf numFmtId="166" fontId="0" fillId="0" borderId="0" xfId="0" applyNumberFormat="1"/>
    <xf numFmtId="0" fontId="0" fillId="3" borderId="0" xfId="0" applyFill="1"/>
    <xf numFmtId="9" fontId="0" fillId="0" borderId="1" xfId="0" applyNumberFormat="1" applyBorder="1"/>
    <xf numFmtId="165" fontId="0" fillId="0" borderId="0" xfId="0" applyNumberFormat="1"/>
    <xf numFmtId="4" fontId="0" fillId="0" borderId="1" xfId="0" applyNumberFormat="1" applyBorder="1"/>
    <xf numFmtId="4" fontId="0" fillId="0" borderId="0" xfId="0" applyNumberFormat="1"/>
  </cellXfs>
  <cellStyles count="3">
    <cellStyle name="Comma" xfId="1" builtinId="3"/>
    <cellStyle name="Normal" xfId="0" builtinId="0"/>
    <cellStyle name="Percent" xfId="2" builtinId="5"/>
  </cellStyles>
  <dxfs count="100">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numFmt numFmtId="3" formatCode="#,##0"/>
    </dxf>
    <dxf>
      <numFmt numFmtId="4" formatCode="#,##0.00"/>
    </dxf>
    <dxf>
      <numFmt numFmtId="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00,&quot;  K&quot;;[&lt;999999999]0.00,,&quot; M&quot;;0.00&quot; B&quot;"/>
    </dxf>
    <dxf>
      <numFmt numFmtId="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4" formatCode="#,##0.00"/>
    </dxf>
    <dxf>
      <numFmt numFmtId="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3" formatCode="0%"/>
    </dxf>
    <dxf>
      <numFmt numFmtId="13" formatCode="0%"/>
    </dxf>
    <dxf>
      <numFmt numFmtId="13" formatCode="0%"/>
    </dxf>
    <dxf>
      <numFmt numFmtId="13" formatCode="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8"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6" formatCode="[&lt;999999]\$0.00,&quot;  K&quot;;[&lt;999999999]\$0.00,,&quot; M&quot;;\$0.00&quot; B&quot;"/>
    </dxf>
    <dxf>
      <numFmt numFmtId="165"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6" formatCode="[&lt;999999]\$0.00,&quot;  K&quot;;[&lt;999999999]\$0.00,,&quot; M&quot;;\$0.00&quot; B&quot;"/>
    </dxf>
    <dxf>
      <numFmt numFmtId="165" formatCode="[&lt;999999]0.00,&quot;  K&quot;;[&lt;999999999]0.00&quot; M&quot;;0.00&quot; B&quot;"/>
    </dxf>
    <dxf>
      <numFmt numFmtId="165"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6" formatCode="[&lt;999999]\$0.00,&quot;  K&quot;;[&lt;999999999]\$0.00,,&quot; M&quot;;\$0.00&quot; B&quot;"/>
    </dxf>
    <dxf>
      <numFmt numFmtId="165" formatCode="[&lt;999999]0.00,&quot;  K&quot;;[&lt;999999999]0.00&quot; M&quot;;0.00&quot; B&quot;"/>
    </dxf>
    <dxf>
      <numFmt numFmtId="165" formatCode="[&lt;999999]0.00,&quot;  K&quot;;[&lt;999999999]0.00&quot; M&quot;;0.00&quot; B&quot;"/>
    </dxf>
    <dxf>
      <font>
        <b/>
        <color theme="1"/>
      </font>
      <border>
        <bottom style="thin">
          <color theme="4"/>
        </bottom>
        <vertical/>
        <horizontal/>
      </border>
    </dxf>
    <dxf>
      <font>
        <color theme="1"/>
      </font>
      <border diagonalUp="0" diagonalDown="0">
        <left/>
        <right/>
        <top/>
        <bottom/>
        <vertical/>
        <horizontal/>
      </border>
    </dxf>
    <dxf>
      <font>
        <b/>
        <color theme="1"/>
      </font>
      <border>
        <bottom style="thin">
          <color theme="4"/>
        </bottom>
        <vertical/>
        <horizontal/>
      </border>
    </dxf>
    <dxf>
      <font>
        <color theme="1"/>
      </font>
      <border diagonalUp="0" diagonalDown="0">
        <left/>
        <right/>
        <top/>
        <bottom/>
        <vertical/>
        <horizontal/>
      </border>
    </dxf>
    <dxf>
      <font>
        <b/>
        <color theme="1"/>
      </font>
      <border>
        <bottom style="thin">
          <color theme="4"/>
        </bottom>
        <vertical/>
        <horizontal/>
      </border>
    </dxf>
    <dxf>
      <font>
        <color theme="1"/>
      </font>
      <border diagonalUp="0" diagonalDown="0">
        <left/>
        <right/>
        <top/>
        <bottom/>
        <vertical style="thin">
          <color auto="1"/>
        </vertical>
        <horizontal style="thin">
          <color auto="1"/>
        </horizontal>
      </border>
    </dxf>
    <dxf>
      <font>
        <b/>
        <color theme="1"/>
      </font>
      <border>
        <bottom style="thin">
          <color theme="4"/>
        </bottom>
        <vertical/>
        <horizontal/>
      </border>
    </dxf>
    <dxf>
      <font>
        <color theme="1"/>
      </font>
      <border diagonalUp="0" diagonalDown="0">
        <left/>
        <right/>
        <top/>
        <bottom/>
        <vertical/>
        <horizontal/>
      </border>
    </dxf>
  </dxfs>
  <tableStyles count="4" defaultTableStyle="TableStyleMedium2" defaultPivotStyle="PivotStyleLight16">
    <tableStyle name="SlicerStyleLight1 2" pivot="0" table="0" count="10" xr9:uid="{1B696BE1-045D-4099-A415-BC66657B7EE0}">
      <tableStyleElement type="wholeTable" dxfId="99"/>
      <tableStyleElement type="headerRow" dxfId="98"/>
    </tableStyle>
    <tableStyle name="SlicerStyleLight1 2 2" pivot="0" table="0" count="10" xr9:uid="{AFF26188-4E50-4043-B73D-B49F71E96FB8}">
      <tableStyleElement type="wholeTable" dxfId="97"/>
      <tableStyleElement type="headerRow" dxfId="96"/>
    </tableStyle>
    <tableStyle name="SlicerStyleLight1 2 3" pivot="0" table="0" count="10" xr9:uid="{057E1B32-8743-411E-AB47-3FD7BFD79532}">
      <tableStyleElement type="wholeTable" dxfId="95"/>
      <tableStyleElement type="headerRow" dxfId="94"/>
    </tableStyle>
    <tableStyle name="SlicerStyleLight1 2 4" pivot="0" table="0" count="10" xr9:uid="{ED1AA16F-6A27-4C20-8F0F-84144B624F09}">
      <tableStyleElement type="wholeTable" dxfId="93"/>
      <tableStyleElement type="headerRow" dxfId="92"/>
    </tableStyle>
  </tableStyles>
  <colors>
    <mruColors>
      <color rgb="FFF75606"/>
      <color rgb="FFFB2805"/>
      <color rgb="FFE2EA45"/>
      <color rgb="FFFF3300"/>
      <color rgb="FFFF0000"/>
    </mruColors>
  </colors>
  <extLst>
    <ext xmlns:x14="http://schemas.microsoft.com/office/spreadsheetml/2009/9/main" uri="{46F421CA-312F-682f-3DD2-61675219B42D}">
      <x14:dxfs count="3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00B0F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1 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2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4">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20.xml"/><Relationship Id="rId21" Type="http://schemas.openxmlformats.org/officeDocument/2006/relationships/pivotCacheDefinition" Target="pivotCache/pivotCacheDefinition15.xml"/><Relationship Id="rId42" Type="http://schemas.openxmlformats.org/officeDocument/2006/relationships/customXml" Target="../customXml/item5.xml"/><Relationship Id="rId47" Type="http://schemas.openxmlformats.org/officeDocument/2006/relationships/customXml" Target="../customXml/item10.xml"/><Relationship Id="rId63" Type="http://schemas.openxmlformats.org/officeDocument/2006/relationships/customXml" Target="../customXml/item26.xml"/><Relationship Id="rId68" Type="http://schemas.openxmlformats.org/officeDocument/2006/relationships/customXml" Target="../customXml/item31.xml"/><Relationship Id="rId7" Type="http://schemas.openxmlformats.org/officeDocument/2006/relationships/pivotCacheDefinition" Target="pivotCache/pivotCacheDefinition1.xml"/><Relationship Id="rId71" Type="http://schemas.openxmlformats.org/officeDocument/2006/relationships/customXml" Target="../customXml/item34.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microsoft.com/office/2007/relationships/slicerCache" Target="slicerCaches/slicerCache2.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8.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45" Type="http://schemas.openxmlformats.org/officeDocument/2006/relationships/customXml" Target="../customXml/item8.xml"/><Relationship Id="rId53" Type="http://schemas.openxmlformats.org/officeDocument/2006/relationships/customXml" Target="../customXml/item16.xml"/><Relationship Id="rId58" Type="http://schemas.openxmlformats.org/officeDocument/2006/relationships/customXml" Target="../customXml/item21.xml"/><Relationship Id="rId66" Type="http://schemas.openxmlformats.org/officeDocument/2006/relationships/customXml" Target="../customXml/item29.xml"/><Relationship Id="rId5" Type="http://schemas.openxmlformats.org/officeDocument/2006/relationships/worksheet" Target="worksheets/sheet5.xml"/><Relationship Id="rId61" Type="http://schemas.openxmlformats.org/officeDocument/2006/relationships/customXml" Target="../customXml/item24.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openxmlformats.org/officeDocument/2006/relationships/pivotCacheDefinition" Target="pivotCache/pivotCacheDefinition21.xml"/><Relationship Id="rId30" Type="http://schemas.microsoft.com/office/2007/relationships/slicerCache" Target="slicerCaches/slicerCache3.xml"/><Relationship Id="rId35" Type="http://schemas.openxmlformats.org/officeDocument/2006/relationships/sheetMetadata" Target="metadata.xml"/><Relationship Id="rId43" Type="http://schemas.openxmlformats.org/officeDocument/2006/relationships/customXml" Target="../customXml/item6.xml"/><Relationship Id="rId48" Type="http://schemas.openxmlformats.org/officeDocument/2006/relationships/customXml" Target="../customXml/item11.xml"/><Relationship Id="rId56" Type="http://schemas.openxmlformats.org/officeDocument/2006/relationships/customXml" Target="../customXml/item19.xml"/><Relationship Id="rId64" Type="http://schemas.openxmlformats.org/officeDocument/2006/relationships/customXml" Target="../customXml/item27.xml"/><Relationship Id="rId69" Type="http://schemas.openxmlformats.org/officeDocument/2006/relationships/customXml" Target="../customXml/item32.xml"/><Relationship Id="rId8" Type="http://schemas.openxmlformats.org/officeDocument/2006/relationships/pivotCacheDefinition" Target="pivotCache/pivotCacheDefinition2.xml"/><Relationship Id="rId51" Type="http://schemas.openxmlformats.org/officeDocument/2006/relationships/customXml" Target="../customXml/item14.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pivotCacheDefinition" Target="pivotCache/pivotCacheDefinition19.xml"/><Relationship Id="rId33" Type="http://schemas.openxmlformats.org/officeDocument/2006/relationships/styles" Target="styles.xml"/><Relationship Id="rId38" Type="http://schemas.openxmlformats.org/officeDocument/2006/relationships/customXml" Target="../customXml/item1.xml"/><Relationship Id="rId46" Type="http://schemas.openxmlformats.org/officeDocument/2006/relationships/customXml" Target="../customXml/item9.xml"/><Relationship Id="rId59" Type="http://schemas.openxmlformats.org/officeDocument/2006/relationships/customXml" Target="../customXml/item22.xml"/><Relationship Id="rId67" Type="http://schemas.openxmlformats.org/officeDocument/2006/relationships/customXml" Target="../customXml/item30.xml"/><Relationship Id="rId20" Type="http://schemas.openxmlformats.org/officeDocument/2006/relationships/pivotCacheDefinition" Target="pivotCache/pivotCacheDefinition14.xml"/><Relationship Id="rId41" Type="http://schemas.openxmlformats.org/officeDocument/2006/relationships/customXml" Target="../customXml/item4.xml"/><Relationship Id="rId54" Type="http://schemas.openxmlformats.org/officeDocument/2006/relationships/customXml" Target="../customXml/item17.xml"/><Relationship Id="rId62" Type="http://schemas.openxmlformats.org/officeDocument/2006/relationships/customXml" Target="../customXml/item25.xml"/><Relationship Id="rId70" Type="http://schemas.openxmlformats.org/officeDocument/2006/relationships/customXml" Target="../customXml/item3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microsoft.com/office/2007/relationships/slicerCache" Target="slicerCaches/slicerCache1.xml"/><Relationship Id="rId36" Type="http://schemas.openxmlformats.org/officeDocument/2006/relationships/powerPivotData" Target="model/item.data"/><Relationship Id="rId49" Type="http://schemas.openxmlformats.org/officeDocument/2006/relationships/customXml" Target="../customXml/item12.xml"/><Relationship Id="rId57" Type="http://schemas.openxmlformats.org/officeDocument/2006/relationships/customXml" Target="../customXml/item20.xml"/><Relationship Id="rId10" Type="http://schemas.openxmlformats.org/officeDocument/2006/relationships/pivotCacheDefinition" Target="pivotCache/pivotCacheDefinition4.xml"/><Relationship Id="rId31" Type="http://schemas.openxmlformats.org/officeDocument/2006/relationships/theme" Target="theme/theme1.xml"/><Relationship Id="rId44" Type="http://schemas.openxmlformats.org/officeDocument/2006/relationships/customXml" Target="../customXml/item7.xml"/><Relationship Id="rId52" Type="http://schemas.openxmlformats.org/officeDocument/2006/relationships/customXml" Target="../customXml/item15.xml"/><Relationship Id="rId60" Type="http://schemas.openxmlformats.org/officeDocument/2006/relationships/customXml" Target="../customXml/item23.xml"/><Relationship Id="rId65" Type="http://schemas.openxmlformats.org/officeDocument/2006/relationships/customXml" Target="../customXml/item28.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2.xml"/><Relationship Id="rId34" Type="http://schemas.openxmlformats.org/officeDocument/2006/relationships/sharedStrings" Target="sharedStrings.xml"/><Relationship Id="rId50" Type="http://schemas.openxmlformats.org/officeDocument/2006/relationships/customXml" Target="../customXml/item13.xml"/><Relationship Id="rId55" Type="http://schemas.openxmlformats.org/officeDocument/2006/relationships/customXml" Target="../customXml/item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1/relationships/chartColorStyle" Target="colors15.xml"/><Relationship Id="rId1" Type="http://schemas.microsoft.com/office/2011/relationships/chartStyle" Target="style15.xml"/><Relationship Id="rId4" Type="http://schemas.openxmlformats.org/officeDocument/2006/relationships/hyperlink" Target="https://pixabay.com/en/map-earth-continents-blue-307534/" TargetMode="External"/></Relationships>
</file>

<file path=xl/charts/_rels/chart16.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1/relationships/chartColorStyle" Target="colors16.xml"/><Relationship Id="rId1" Type="http://schemas.microsoft.com/office/2011/relationships/chartStyle" Target="style16.xml"/><Relationship Id="rId4" Type="http://schemas.openxmlformats.org/officeDocument/2006/relationships/hyperlink" Target="https://pixabay.com/en/map-earth-continents-blue-307534/" TargetMode="External"/></Relationships>
</file>

<file path=xl/charts/_rels/chartEx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1.xlsm]Analysis 1 (2)!PivotTable2</c:name>
    <c:fmtId val="19"/>
  </c:pivotSource>
  <c:chart>
    <c:autoTitleDeleted val="1"/>
    <c:pivotFmts>
      <c:pivotFmt>
        <c:idx val="0"/>
        <c:spPr>
          <a:solidFill>
            <a:srgbClr val="0070C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70C0"/>
          </a:solidFill>
          <a:ln w="19050">
            <a:solidFill>
              <a:schemeClr val="lt1"/>
            </a:solidFill>
          </a:ln>
          <a:effectLst/>
        </c:spPr>
      </c:pivotFmt>
      <c:pivotFmt>
        <c:idx val="2"/>
        <c:spPr>
          <a:solidFill>
            <a:schemeClr val="tx2">
              <a:lumMod val="40000"/>
              <a:lumOff val="60000"/>
            </a:schemeClr>
          </a:solidFill>
          <a:ln w="19050">
            <a:solidFill>
              <a:schemeClr val="lt1"/>
            </a:solidFill>
          </a:ln>
          <a:effectLst/>
        </c:spPr>
      </c:pivotFmt>
    </c:pivotFmts>
    <c:plotArea>
      <c:layout/>
      <c:pieChart>
        <c:varyColors val="1"/>
        <c:ser>
          <c:idx val="0"/>
          <c:order val="0"/>
          <c:tx>
            <c:strRef>
              <c:f>'Analysis 1 (2)'!$N$40</c:f>
              <c:strCache>
                <c:ptCount val="1"/>
                <c:pt idx="0">
                  <c:v>Total</c:v>
                </c:pt>
              </c:strCache>
            </c:strRef>
          </c:tx>
          <c:spPr>
            <a:solidFill>
              <a:srgbClr val="0070C0"/>
            </a:solidFill>
          </c:spPr>
          <c:dPt>
            <c:idx val="0"/>
            <c:bubble3D val="0"/>
            <c:spPr>
              <a:solidFill>
                <a:srgbClr val="0070C0"/>
              </a:solidFill>
              <a:ln w="19050">
                <a:solidFill>
                  <a:schemeClr val="lt1"/>
                </a:solidFill>
              </a:ln>
              <a:effectLst/>
            </c:spPr>
            <c:extLst>
              <c:ext xmlns:c16="http://schemas.microsoft.com/office/drawing/2014/chart" uri="{C3380CC4-5D6E-409C-BE32-E72D297353CC}">
                <c16:uniqueId val="{00000002-8DC4-4267-9729-3ADCD1E55457}"/>
              </c:ext>
            </c:extLst>
          </c:dPt>
          <c:dPt>
            <c:idx val="1"/>
            <c:bubble3D val="0"/>
            <c:spPr>
              <a:solidFill>
                <a:schemeClr val="tx2">
                  <a:lumMod val="40000"/>
                  <a:lumOff val="60000"/>
                </a:schemeClr>
              </a:solidFill>
              <a:ln w="19050">
                <a:solidFill>
                  <a:schemeClr val="lt1"/>
                </a:solidFill>
              </a:ln>
              <a:effectLst/>
            </c:spPr>
            <c:extLst>
              <c:ext xmlns:c16="http://schemas.microsoft.com/office/drawing/2014/chart" uri="{C3380CC4-5D6E-409C-BE32-E72D297353CC}">
                <c16:uniqueId val="{00000003-8DC4-4267-9729-3ADCD1E55457}"/>
              </c:ext>
            </c:extLst>
          </c:dPt>
          <c:cat>
            <c:strRef>
              <c:f>'Analysis 1 (2)'!$M$41:$M$42</c:f>
              <c:strCache>
                <c:ptCount val="2"/>
                <c:pt idx="0">
                  <c:v>Weekday</c:v>
                </c:pt>
                <c:pt idx="1">
                  <c:v>Weekend</c:v>
                </c:pt>
              </c:strCache>
            </c:strRef>
          </c:cat>
          <c:val>
            <c:numRef>
              <c:f>'Analysis 1 (2)'!$N$41:$N$42</c:f>
              <c:numCache>
                <c:formatCode>[&lt;999999]\$0.00,"  K";[&lt;999999999]\$0.00,," M";\$0.00" B"</c:formatCode>
                <c:ptCount val="2"/>
                <c:pt idx="0">
                  <c:v>3308305.2476000087</c:v>
                </c:pt>
                <c:pt idx="1">
                  <c:v>1288378.5701000008</c:v>
                </c:pt>
              </c:numCache>
            </c:numRef>
          </c:val>
          <c:extLst>
            <c:ext xmlns:c16="http://schemas.microsoft.com/office/drawing/2014/chart" uri="{C3380CC4-5D6E-409C-BE32-E72D297353CC}">
              <c16:uniqueId val="{00000000-8DC4-4267-9729-3ADCD1E55457}"/>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547445255474453E-2"/>
          <c:y val="8.249821045096635E-2"/>
          <c:w val="0.91970802919708028"/>
          <c:h val="0.24491096993557623"/>
        </c:manualLayout>
      </c:layout>
      <c:barChart>
        <c:barDir val="col"/>
        <c:grouping val="clustered"/>
        <c:varyColors val="0"/>
        <c:ser>
          <c:idx val="0"/>
          <c:order val="0"/>
          <c:tx>
            <c:strRef>
              <c:f>'Analysis 1'!$E$21</c:f>
              <c:strCache>
                <c:ptCount val="1"/>
                <c:pt idx="0">
                  <c:v>Year</c:v>
                </c:pt>
              </c:strCache>
            </c:strRef>
          </c:tx>
          <c:spPr>
            <a:solidFill>
              <a:schemeClr val="accent1"/>
            </a:solidFill>
            <a:ln>
              <a:noFill/>
            </a:ln>
            <a:effectLst/>
          </c:spPr>
          <c:invertIfNegative val="0"/>
          <c:cat>
            <c:numRef>
              <c:f>'Analysis 1'!$E$22:$E$25</c:f>
              <c:numCache>
                <c:formatCode>General</c:formatCode>
                <c:ptCount val="4"/>
                <c:pt idx="0">
                  <c:v>2005</c:v>
                </c:pt>
                <c:pt idx="1">
                  <c:v>2006</c:v>
                </c:pt>
                <c:pt idx="2">
                  <c:v>2007</c:v>
                </c:pt>
                <c:pt idx="3">
                  <c:v>2008</c:v>
                </c:pt>
              </c:numCache>
            </c:numRef>
          </c:cat>
          <c:val>
            <c:numRef>
              <c:f>'Analysis 1'!$E$22:$E$25</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E85E-4319-BD2D-4DCB41E389C4}"/>
            </c:ext>
          </c:extLst>
        </c:ser>
        <c:ser>
          <c:idx val="1"/>
          <c:order val="1"/>
          <c:tx>
            <c:strRef>
              <c:f>'Analysis 1'!$F$21</c:f>
              <c:strCache>
                <c:ptCount val="1"/>
                <c:pt idx="0">
                  <c:v>#Transaction</c:v>
                </c:pt>
              </c:strCache>
            </c:strRef>
          </c:tx>
          <c:spPr>
            <a:solidFill>
              <a:schemeClr val="tx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 1'!$E$22:$E$25</c:f>
              <c:numCache>
                <c:formatCode>General</c:formatCode>
                <c:ptCount val="4"/>
                <c:pt idx="0">
                  <c:v>2005</c:v>
                </c:pt>
                <c:pt idx="1">
                  <c:v>2006</c:v>
                </c:pt>
                <c:pt idx="2">
                  <c:v>2007</c:v>
                </c:pt>
                <c:pt idx="3">
                  <c:v>2008</c:v>
                </c:pt>
              </c:numCache>
            </c:numRef>
          </c:cat>
          <c:val>
            <c:numRef>
              <c:f>'Analysis 1'!$F$22:$F$25</c:f>
              <c:numCache>
                <c:formatCode>[&lt;999999]0.00,"  K";[&lt;999999999]0.00,," M";0.00" B"</c:formatCode>
                <c:ptCount val="4"/>
                <c:pt idx="0">
                  <c:v>76</c:v>
                </c:pt>
                <c:pt idx="1">
                  <c:v>233</c:v>
                </c:pt>
                <c:pt idx="2">
                  <c:v>2254</c:v>
                </c:pt>
                <c:pt idx="3">
                  <c:v>3062</c:v>
                </c:pt>
              </c:numCache>
            </c:numRef>
          </c:val>
          <c:extLst>
            <c:ext xmlns:c16="http://schemas.microsoft.com/office/drawing/2014/chart" uri="{C3380CC4-5D6E-409C-BE32-E72D297353CC}">
              <c16:uniqueId val="{00000001-E85E-4319-BD2D-4DCB41E389C4}"/>
            </c:ext>
          </c:extLst>
        </c:ser>
        <c:ser>
          <c:idx val="3"/>
          <c:order val="3"/>
          <c:tx>
            <c:strRef>
              <c:f>'Analysis 1'!$H$21</c:f>
              <c:strCache>
                <c:ptCount val="1"/>
                <c:pt idx="0">
                  <c:v>Above Average</c:v>
                </c:pt>
              </c:strCache>
            </c:strRef>
          </c:tx>
          <c:spPr>
            <a:solidFill>
              <a:srgbClr val="0070C0"/>
            </a:solidFill>
            <a:ln>
              <a:noFill/>
            </a:ln>
            <a:effectLst/>
          </c:spPr>
          <c:invertIfNegative val="0"/>
          <c:val>
            <c:numRef>
              <c:f>'Analysis 1'!$H$22:$H$25</c:f>
              <c:numCache>
                <c:formatCode>General</c:formatCode>
                <c:ptCount val="4"/>
                <c:pt idx="0">
                  <c:v>0</c:v>
                </c:pt>
                <c:pt idx="1">
                  <c:v>0</c:v>
                </c:pt>
                <c:pt idx="2">
                  <c:v>2254</c:v>
                </c:pt>
                <c:pt idx="3">
                  <c:v>3062</c:v>
                </c:pt>
              </c:numCache>
            </c:numRef>
          </c:val>
          <c:extLst>
            <c:ext xmlns:c16="http://schemas.microsoft.com/office/drawing/2014/chart" uri="{C3380CC4-5D6E-409C-BE32-E72D297353CC}">
              <c16:uniqueId val="{00000005-E85E-4319-BD2D-4DCB41E389C4}"/>
            </c:ext>
          </c:extLst>
        </c:ser>
        <c:dLbls>
          <c:showLegendKey val="0"/>
          <c:showVal val="0"/>
          <c:showCatName val="0"/>
          <c:showSerName val="0"/>
          <c:showPercent val="0"/>
          <c:showBubbleSize val="0"/>
        </c:dLbls>
        <c:gapWidth val="150"/>
        <c:overlap val="100"/>
        <c:axId val="1673533343"/>
        <c:axId val="1673531423"/>
      </c:barChart>
      <c:lineChart>
        <c:grouping val="standard"/>
        <c:varyColors val="0"/>
        <c:ser>
          <c:idx val="2"/>
          <c:order val="2"/>
          <c:tx>
            <c:strRef>
              <c:f>'Analysis 1'!$G$21</c:f>
              <c:strCache>
                <c:ptCount val="1"/>
                <c:pt idx="0">
                  <c:v> Average #Transaction</c:v>
                </c:pt>
              </c:strCache>
            </c:strRef>
          </c:tx>
          <c:spPr>
            <a:ln w="12700" cap="rnd">
              <a:solidFill>
                <a:schemeClr val="accent3"/>
              </a:solidFill>
              <a:round/>
            </a:ln>
            <a:effectLst/>
          </c:spPr>
          <c:marker>
            <c:symbol val="none"/>
          </c:marker>
          <c:val>
            <c:numRef>
              <c:f>'Analysis 1'!$G$22:$G$25</c:f>
              <c:numCache>
                <c:formatCode>_(* #,##0.00_);_(* \(#,##0.00\);_(* "-"??_);_(@_)</c:formatCode>
                <c:ptCount val="4"/>
                <c:pt idx="0">
                  <c:v>1406.25</c:v>
                </c:pt>
                <c:pt idx="1">
                  <c:v>1406.25</c:v>
                </c:pt>
                <c:pt idx="2">
                  <c:v>1406.25</c:v>
                </c:pt>
                <c:pt idx="3">
                  <c:v>1406.25</c:v>
                </c:pt>
              </c:numCache>
            </c:numRef>
          </c:val>
          <c:smooth val="0"/>
          <c:extLst>
            <c:ext xmlns:c16="http://schemas.microsoft.com/office/drawing/2014/chart" uri="{C3380CC4-5D6E-409C-BE32-E72D297353CC}">
              <c16:uniqueId val="{00000003-E85E-4319-BD2D-4DCB41E389C4}"/>
            </c:ext>
          </c:extLst>
        </c:ser>
        <c:dLbls>
          <c:showLegendKey val="0"/>
          <c:showVal val="0"/>
          <c:showCatName val="0"/>
          <c:showSerName val="0"/>
          <c:showPercent val="0"/>
          <c:showBubbleSize val="0"/>
        </c:dLbls>
        <c:marker val="1"/>
        <c:smooth val="0"/>
        <c:axId val="1673533343"/>
        <c:axId val="1673531423"/>
      </c:lineChart>
      <c:catAx>
        <c:axId val="1673533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3531423"/>
        <c:crosses val="autoZero"/>
        <c:auto val="1"/>
        <c:lblAlgn val="ctr"/>
        <c:lblOffset val="100"/>
        <c:noMultiLvlLbl val="0"/>
      </c:catAx>
      <c:valAx>
        <c:axId val="1673531423"/>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6735333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1.xlsm]Analysis 1 (2)!PivotTable1</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tx1"/>
            </a:solidFill>
            <a:round/>
          </a:ln>
          <a:effectLst/>
        </c:spPr>
        <c:marker>
          <c:symbol val="none"/>
        </c:marker>
        <c:dLbl>
          <c:idx val="0"/>
          <c:layout>
            <c:manualLayout>
              <c:x val="-3.0256341859400574E-2"/>
              <c:y val="-5.690959043788591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tx1"/>
            </a:solidFill>
            <a:round/>
          </a:ln>
          <a:effectLst/>
        </c:spPr>
        <c:marker>
          <c:symbol val="none"/>
        </c:marker>
        <c:dLbl>
          <c:idx val="0"/>
          <c:layout>
            <c:manualLayout>
              <c:x val="-3.6846507737348391E-2"/>
              <c:y val="-8.089040578560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303325223033254E-2"/>
          <c:y val="0.43139692970033416"/>
          <c:w val="0.96584929706873213"/>
          <c:h val="0.43599718650276625"/>
        </c:manualLayout>
      </c:layout>
      <c:lineChart>
        <c:grouping val="standard"/>
        <c:varyColors val="0"/>
        <c:ser>
          <c:idx val="0"/>
          <c:order val="0"/>
          <c:tx>
            <c:strRef>
              <c:f>'Analysis 1 (2)'!$F$7</c:f>
              <c:strCache>
                <c:ptCount val="1"/>
                <c:pt idx="0">
                  <c:v>Total</c:v>
                </c:pt>
              </c:strCache>
            </c:strRef>
          </c:tx>
          <c:spPr>
            <a:ln w="28575" cap="rnd">
              <a:solidFill>
                <a:schemeClr val="tx1"/>
              </a:solidFill>
              <a:round/>
            </a:ln>
            <a:effectLst/>
          </c:spPr>
          <c:marker>
            <c:symbol val="none"/>
          </c:marker>
          <c:dPt>
            <c:idx val="6"/>
            <c:marker>
              <c:symbol val="none"/>
            </c:marker>
            <c:bubble3D val="0"/>
            <c:extLst>
              <c:ext xmlns:c16="http://schemas.microsoft.com/office/drawing/2014/chart" uri="{C3380CC4-5D6E-409C-BE32-E72D297353CC}">
                <c16:uniqueId val="{00000000-8B17-4C63-BDD5-BCF43EF90214}"/>
              </c:ext>
            </c:extLst>
          </c:dPt>
          <c:dPt>
            <c:idx val="7"/>
            <c:marker>
              <c:symbol val="none"/>
            </c:marker>
            <c:bubble3D val="0"/>
            <c:spPr>
              <a:ln w="28575" cap="rnd">
                <a:solidFill>
                  <a:schemeClr val="tx1"/>
                </a:solidFill>
                <a:round/>
              </a:ln>
              <a:effectLst/>
            </c:spPr>
            <c:extLst>
              <c:ext xmlns:c16="http://schemas.microsoft.com/office/drawing/2014/chart" uri="{C3380CC4-5D6E-409C-BE32-E72D297353CC}">
                <c16:uniqueId val="{00000001-8B17-4C63-BDD5-BCF43EF90214}"/>
              </c:ext>
            </c:extLst>
          </c:dPt>
          <c:dLbls>
            <c:dLbl>
              <c:idx val="6"/>
              <c:layout>
                <c:manualLayout>
                  <c:x val="-3.0256341859400574E-2"/>
                  <c:y val="-5.690959043788591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B17-4C63-BDD5-BCF43EF90214}"/>
                </c:ext>
              </c:extLst>
            </c:dLbl>
            <c:dLbl>
              <c:idx val="7"/>
              <c:layout>
                <c:manualLayout>
                  <c:x val="-3.6846507737348391E-2"/>
                  <c:y val="-8.08904057856077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B17-4C63-BDD5-BCF43EF9021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 (2)'!$E$8:$E$19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 (2)'!$F$8:$F$19</c:f>
              <c:numCache>
                <c:formatCode>[&lt;999999]0.00,"  K";[&lt;999999999]0.00,," M";0.00" B"</c:formatCode>
                <c:ptCount val="12"/>
                <c:pt idx="0">
                  <c:v>160743.36059999993</c:v>
                </c:pt>
                <c:pt idx="1">
                  <c:v>278702.10530000005</c:v>
                </c:pt>
                <c:pt idx="2">
                  <c:v>191740.83159999998</c:v>
                </c:pt>
                <c:pt idx="3">
                  <c:v>292765.08769999997</c:v>
                </c:pt>
                <c:pt idx="4">
                  <c:v>256896.80839999992</c:v>
                </c:pt>
                <c:pt idx="5">
                  <c:v>299948.14139999996</c:v>
                </c:pt>
                <c:pt idx="6">
                  <c:v>484513.39630000008</c:v>
                </c:pt>
                <c:pt idx="7">
                  <c:v>391028.54389999964</c:v>
                </c:pt>
                <c:pt idx="8">
                  <c:v>439680.79279999976</c:v>
                </c:pt>
                <c:pt idx="9">
                  <c:v>516371.48009999993</c:v>
                </c:pt>
                <c:pt idx="10">
                  <c:v>465501.36890000035</c:v>
                </c:pt>
                <c:pt idx="11">
                  <c:v>818791.90069999907</c:v>
                </c:pt>
              </c:numCache>
            </c:numRef>
          </c:val>
          <c:smooth val="1"/>
          <c:extLst>
            <c:ext xmlns:c16="http://schemas.microsoft.com/office/drawing/2014/chart" uri="{C3380CC4-5D6E-409C-BE32-E72D297353CC}">
              <c16:uniqueId val="{00000000-669B-42A0-9CF1-033317102A84}"/>
            </c:ext>
          </c:extLst>
        </c:ser>
        <c:dLbls>
          <c:showLegendKey val="0"/>
          <c:showVal val="0"/>
          <c:showCatName val="0"/>
          <c:showSerName val="0"/>
          <c:showPercent val="0"/>
          <c:showBubbleSize val="0"/>
        </c:dLbls>
        <c:smooth val="0"/>
        <c:axId val="1284600623"/>
        <c:axId val="1284614543"/>
      </c:lineChart>
      <c:catAx>
        <c:axId val="1284600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614543"/>
        <c:crosses val="autoZero"/>
        <c:auto val="1"/>
        <c:lblAlgn val="ctr"/>
        <c:lblOffset val="100"/>
        <c:noMultiLvlLbl val="0"/>
      </c:catAx>
      <c:valAx>
        <c:axId val="1284614543"/>
        <c:scaling>
          <c:orientation val="minMax"/>
        </c:scaling>
        <c:delete val="1"/>
        <c:axPos val="l"/>
        <c:majorGridlines>
          <c:spPr>
            <a:ln w="9525" cap="flat" cmpd="sng" algn="ctr">
              <a:noFill/>
              <a:round/>
            </a:ln>
            <a:effectLst/>
          </c:spPr>
        </c:majorGridlines>
        <c:numFmt formatCode="[&lt;999999]0.00,&quot;  K&quot;;[&lt;999999999]0.00,,&quot; M&quot;;0.00&quot; B&quot;" sourceLinked="1"/>
        <c:majorTickMark val="none"/>
        <c:minorTickMark val="none"/>
        <c:tickLblPos val="nextTo"/>
        <c:crossAx val="1284600623"/>
        <c:crosses val="autoZero"/>
        <c:crossBetween val="between"/>
      </c:valAx>
      <c:spPr>
        <a:solidFill>
          <a:schemeClr val="bg1">
            <a:lumMod val="95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 (2)'!$M$20:$M$26</c:f>
              <c:strCache>
                <c:ptCount val="7"/>
                <c:pt idx="0">
                  <c:v>Wed</c:v>
                </c:pt>
                <c:pt idx="1">
                  <c:v>Thu</c:v>
                </c:pt>
                <c:pt idx="2">
                  <c:v>Sun</c:v>
                </c:pt>
                <c:pt idx="3">
                  <c:v>Tue</c:v>
                </c:pt>
                <c:pt idx="4">
                  <c:v>Sat</c:v>
                </c:pt>
                <c:pt idx="5">
                  <c:v>Mon</c:v>
                </c:pt>
                <c:pt idx="6">
                  <c:v>Fri</c:v>
                </c:pt>
              </c:strCache>
            </c:strRef>
          </c:cat>
          <c:val>
            <c:numRef>
              <c:f>'Analysis 1 (2)'!$N$20:$N$26</c:f>
              <c:numCache>
                <c:formatCode>[&lt;999999]\$0.00,"  K";[&lt;999999999]\$0.00,," M";\$0.00" B"</c:formatCode>
                <c:ptCount val="7"/>
                <c:pt idx="0">
                  <c:v>793411.08849999879</c:v>
                </c:pt>
                <c:pt idx="1">
                  <c:v>694415.59820000036</c:v>
                </c:pt>
                <c:pt idx="2">
                  <c:v>681190.58749999921</c:v>
                </c:pt>
                <c:pt idx="3">
                  <c:v>657810.54419999977</c:v>
                </c:pt>
                <c:pt idx="4">
                  <c:v>607187.98259999976</c:v>
                </c:pt>
                <c:pt idx="5">
                  <c:v>584594.50719999929</c:v>
                </c:pt>
                <c:pt idx="6">
                  <c:v>578073.50949999911</c:v>
                </c:pt>
              </c:numCache>
            </c:numRef>
          </c:val>
          <c:extLst>
            <c:ext xmlns:c16="http://schemas.microsoft.com/office/drawing/2014/chart" uri="{C3380CC4-5D6E-409C-BE32-E72D297353CC}">
              <c16:uniqueId val="{00000000-343E-4932-9475-6718139844B9}"/>
            </c:ext>
          </c:extLst>
        </c:ser>
        <c:ser>
          <c:idx val="1"/>
          <c:order val="1"/>
          <c:tx>
            <c:strRef>
              <c:f>'Analysis 1 (2)'!$O$19</c:f>
              <c:strCache>
                <c:ptCount val="1"/>
                <c:pt idx="0">
                  <c:v>Highlight</c:v>
                </c:pt>
              </c:strCache>
            </c:strRef>
          </c:tx>
          <c:spPr>
            <a:solidFill>
              <a:srgbClr val="0070C0"/>
            </a:solidFill>
            <a:ln>
              <a:noFill/>
            </a:ln>
            <a:effectLst/>
          </c:spPr>
          <c:invertIfNegative val="0"/>
          <c:val>
            <c:numRef>
              <c:f>'Analysis 1 (2)'!$O$20:$O$26</c:f>
              <c:numCache>
                <c:formatCode>General</c:formatCode>
                <c:ptCount val="7"/>
                <c:pt idx="0">
                  <c:v>793411.08849999879</c:v>
                </c:pt>
                <c:pt idx="1">
                  <c:v>694415.59820000036</c:v>
                </c:pt>
                <c:pt idx="2">
                  <c:v>681190.58749999921</c:v>
                </c:pt>
                <c:pt idx="3">
                  <c:v>657810.54419999977</c:v>
                </c:pt>
                <c:pt idx="4">
                  <c:v>607187.98259999976</c:v>
                </c:pt>
                <c:pt idx="5">
                  <c:v>584594.50719999929</c:v>
                </c:pt>
                <c:pt idx="6">
                  <c:v>578073.50949999911</c:v>
                </c:pt>
              </c:numCache>
            </c:numRef>
          </c:val>
          <c:extLst>
            <c:ext xmlns:c16="http://schemas.microsoft.com/office/drawing/2014/chart" uri="{C3380CC4-5D6E-409C-BE32-E72D297353CC}">
              <c16:uniqueId val="{00000001-343E-4932-9475-6718139844B9}"/>
            </c:ext>
          </c:extLst>
        </c:ser>
        <c:dLbls>
          <c:showLegendKey val="0"/>
          <c:showVal val="0"/>
          <c:showCatName val="0"/>
          <c:showSerName val="0"/>
          <c:showPercent val="0"/>
          <c:showBubbleSize val="0"/>
        </c:dLbls>
        <c:gapWidth val="219"/>
        <c:overlap val="100"/>
        <c:axId val="1081202815"/>
        <c:axId val="1081213375"/>
      </c:barChart>
      <c:catAx>
        <c:axId val="1081202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1213375"/>
        <c:crosses val="autoZero"/>
        <c:auto val="1"/>
        <c:lblAlgn val="ctr"/>
        <c:lblOffset val="100"/>
        <c:noMultiLvlLbl val="0"/>
      </c:catAx>
      <c:valAx>
        <c:axId val="1081213375"/>
        <c:scaling>
          <c:orientation val="minMax"/>
        </c:scaling>
        <c:delete val="1"/>
        <c:axPos val="l"/>
        <c:numFmt formatCode="[&lt;999999]\$0.00,&quot;  K&quot;;[&lt;999999999]\$0.00,,&quot; M&quot;;\$0.00&quot; B&quot;" sourceLinked="1"/>
        <c:majorTickMark val="none"/>
        <c:minorTickMark val="none"/>
        <c:tickLblPos val="nextTo"/>
        <c:crossAx val="1081202815"/>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1.xlsm]Analysis 1 (2)!PivotTable2</c:name>
    <c:fmtId val="24"/>
  </c:pivotSource>
  <c:chart>
    <c:autoTitleDeleted val="1"/>
    <c:pivotFmts>
      <c:pivotFmt>
        <c:idx val="0"/>
        <c:spPr>
          <a:solidFill>
            <a:srgbClr val="0070C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70C0"/>
          </a:solidFill>
          <a:ln w="19050">
            <a:solidFill>
              <a:schemeClr val="lt1"/>
            </a:solidFill>
          </a:ln>
          <a:effectLst/>
        </c:spPr>
      </c:pivotFmt>
      <c:pivotFmt>
        <c:idx val="2"/>
        <c:spPr>
          <a:solidFill>
            <a:schemeClr val="tx2">
              <a:lumMod val="40000"/>
              <a:lumOff val="60000"/>
            </a:schemeClr>
          </a:solidFill>
          <a:ln w="19050">
            <a:solidFill>
              <a:schemeClr val="lt1"/>
            </a:solidFill>
          </a:ln>
          <a:effectLst/>
        </c:spPr>
      </c:pivotFmt>
      <c:pivotFmt>
        <c:idx val="3"/>
        <c:spPr>
          <a:solidFill>
            <a:srgbClr val="0070C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70C0"/>
          </a:solidFill>
          <a:ln w="19050">
            <a:solidFill>
              <a:schemeClr val="lt1"/>
            </a:solidFill>
          </a:ln>
          <a:effectLst/>
        </c:spPr>
      </c:pivotFmt>
      <c:pivotFmt>
        <c:idx val="5"/>
        <c:spPr>
          <a:solidFill>
            <a:schemeClr val="tx2">
              <a:lumMod val="40000"/>
              <a:lumOff val="60000"/>
            </a:schemeClr>
          </a:solidFill>
          <a:ln w="19050">
            <a:solidFill>
              <a:schemeClr val="lt1"/>
            </a:solidFill>
          </a:ln>
          <a:effectLst/>
        </c:spPr>
      </c:pivotFmt>
      <c:pivotFmt>
        <c:idx val="6"/>
        <c:spPr>
          <a:solidFill>
            <a:srgbClr val="0070C0"/>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70C0"/>
          </a:solidFill>
          <a:ln w="19050">
            <a:noFill/>
          </a:ln>
          <a:effectLst/>
        </c:spPr>
        <c:dLbl>
          <c:idx val="0"/>
          <c:layout>
            <c:manualLayout>
              <c:x val="-6.3897763578274758E-2"/>
              <c:y val="-2.506265664160400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5063897763578274"/>
                  <c:h val="0.15645363408521304"/>
                </c:manualLayout>
              </c15:layout>
            </c:ext>
          </c:extLst>
        </c:dLbl>
      </c:pivotFmt>
      <c:pivotFmt>
        <c:idx val="8"/>
        <c:spPr>
          <a:solidFill>
            <a:schemeClr val="tx2">
              <a:lumMod val="40000"/>
              <a:lumOff val="60000"/>
            </a:schemeClr>
          </a:solidFill>
          <a:ln w="19050">
            <a:noFill/>
          </a:ln>
          <a:effectLst/>
        </c:spPr>
      </c:pivotFmt>
    </c:pivotFmts>
    <c:plotArea>
      <c:layout/>
      <c:pieChart>
        <c:varyColors val="1"/>
        <c:ser>
          <c:idx val="0"/>
          <c:order val="0"/>
          <c:tx>
            <c:strRef>
              <c:f>'Analysis 1 (2)'!$N$40</c:f>
              <c:strCache>
                <c:ptCount val="1"/>
                <c:pt idx="0">
                  <c:v>Total</c:v>
                </c:pt>
              </c:strCache>
            </c:strRef>
          </c:tx>
          <c:spPr>
            <a:solidFill>
              <a:srgbClr val="0070C0"/>
            </a:solidFill>
            <a:ln>
              <a:noFill/>
            </a:ln>
          </c:spPr>
          <c:dPt>
            <c:idx val="0"/>
            <c:bubble3D val="0"/>
            <c:spPr>
              <a:solidFill>
                <a:srgbClr val="0070C0"/>
              </a:solidFill>
              <a:ln w="19050">
                <a:noFill/>
              </a:ln>
              <a:effectLst/>
            </c:spPr>
            <c:extLst>
              <c:ext xmlns:c16="http://schemas.microsoft.com/office/drawing/2014/chart" uri="{C3380CC4-5D6E-409C-BE32-E72D297353CC}">
                <c16:uniqueId val="{00000001-82B2-4463-8E4E-AB5AFA8DDEF5}"/>
              </c:ext>
            </c:extLst>
          </c:dPt>
          <c:dPt>
            <c:idx val="1"/>
            <c:bubble3D val="0"/>
            <c:spPr>
              <a:solidFill>
                <a:schemeClr val="tx2">
                  <a:lumMod val="40000"/>
                  <a:lumOff val="60000"/>
                </a:schemeClr>
              </a:solidFill>
              <a:ln w="19050">
                <a:noFill/>
              </a:ln>
              <a:effectLst/>
            </c:spPr>
            <c:extLst>
              <c:ext xmlns:c16="http://schemas.microsoft.com/office/drawing/2014/chart" uri="{C3380CC4-5D6E-409C-BE32-E72D297353CC}">
                <c16:uniqueId val="{00000003-82B2-4463-8E4E-AB5AFA8DDEF5}"/>
              </c:ext>
            </c:extLst>
          </c:dPt>
          <c:dLbls>
            <c:dLbl>
              <c:idx val="0"/>
              <c:layout>
                <c:manualLayout>
                  <c:x val="-6.3897763578274758E-2"/>
                  <c:y val="-2.506265664160400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5063897763578274"/>
                      <c:h val="0.15645363408521304"/>
                    </c:manualLayout>
                  </c15:layout>
                </c:ext>
                <c:ext xmlns:c16="http://schemas.microsoft.com/office/drawing/2014/chart" uri="{C3380CC4-5D6E-409C-BE32-E72D297353CC}">
                  <c16:uniqueId val="{00000001-82B2-4463-8E4E-AB5AFA8DDEF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extLst>
          </c:dLbls>
          <c:cat>
            <c:strRef>
              <c:f>'Analysis 1 (2)'!$M$41:$M$42</c:f>
              <c:strCache>
                <c:ptCount val="2"/>
                <c:pt idx="0">
                  <c:v>Weekday</c:v>
                </c:pt>
                <c:pt idx="1">
                  <c:v>Weekend</c:v>
                </c:pt>
              </c:strCache>
            </c:strRef>
          </c:cat>
          <c:val>
            <c:numRef>
              <c:f>'Analysis 1 (2)'!$N$41:$N$42</c:f>
              <c:numCache>
                <c:formatCode>[&lt;999999]\$0.00,"  K";[&lt;999999999]\$0.00,," M";\$0.00" B"</c:formatCode>
                <c:ptCount val="2"/>
                <c:pt idx="0">
                  <c:v>3308305.2476000087</c:v>
                </c:pt>
                <c:pt idx="1">
                  <c:v>1288378.5701000008</c:v>
                </c:pt>
              </c:numCache>
            </c:numRef>
          </c:val>
          <c:extLst>
            <c:ext xmlns:c16="http://schemas.microsoft.com/office/drawing/2014/chart" uri="{C3380CC4-5D6E-409C-BE32-E72D297353CC}">
              <c16:uniqueId val="{00000004-82B2-4463-8E4E-AB5AFA8DDEF5}"/>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b"/>
      <c:layout>
        <c:manualLayout>
          <c:xMode val="edge"/>
          <c:yMode val="edge"/>
          <c:x val="0.17857873596471366"/>
          <c:y val="0.80436911849433457"/>
          <c:w val="0.56829513722925207"/>
          <c:h val="0.114330068497535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137254901960784E-2"/>
          <c:y val="4.8104967311348987E-2"/>
          <c:w val="0.83137254901960789"/>
          <c:h val="0.903790065377302"/>
        </c:manualLayout>
      </c:layout>
      <c:barChart>
        <c:barDir val="bar"/>
        <c:grouping val="clustered"/>
        <c:varyColors val="0"/>
        <c:ser>
          <c:idx val="0"/>
          <c:order val="0"/>
          <c:tx>
            <c:strRef>
              <c:f>'PC Analysis'!$J$7</c:f>
              <c:strCache>
                <c:ptCount val="1"/>
                <c:pt idx="0">
                  <c:v>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'PC Analysis'!$I$8:$I$12</c:f>
              <c:strCache>
                <c:ptCount val="5"/>
                <c:pt idx="0">
                  <c:v>Mountain-200 Black, 46</c:v>
                </c:pt>
                <c:pt idx="1">
                  <c:v>Mountain-200 Silver, 46</c:v>
                </c:pt>
                <c:pt idx="2">
                  <c:v>Mountain-200 Silver, 38</c:v>
                </c:pt>
                <c:pt idx="3">
                  <c:v>Mountain-200 Silver, 42</c:v>
                </c:pt>
                <c:pt idx="4">
                  <c:v>Road-250 Black, 52</c:v>
                </c:pt>
              </c:strCache>
            </c:strRef>
          </c:cat>
          <c:val>
            <c:numRef>
              <c:f>'PC Analysis'!$J$8:$J$12</c:f>
              <c:numCache>
                <c:formatCode>[&lt;999999]0.00,"  K";[&lt;999999999]0.00" M";0.00" B"</c:formatCode>
                <c:ptCount val="5"/>
                <c:pt idx="0">
                  <c:v>391362.51919999992</c:v>
                </c:pt>
                <c:pt idx="1">
                  <c:v>357894.62449999998</c:v>
                </c:pt>
                <c:pt idx="2">
                  <c:v>350707.44280000002</c:v>
                </c:pt>
                <c:pt idx="3">
                  <c:v>264513.38150000002</c:v>
                </c:pt>
                <c:pt idx="4">
                  <c:v>238963.38460000005</c:v>
                </c:pt>
              </c:numCache>
            </c:numRef>
          </c:val>
          <c:extLst>
            <c:ext xmlns:c16="http://schemas.microsoft.com/office/drawing/2014/chart" uri="{C3380CC4-5D6E-409C-BE32-E72D297353CC}">
              <c16:uniqueId val="{00000000-2A48-44D5-BA86-76B8CF4D039B}"/>
            </c:ext>
          </c:extLst>
        </c:ser>
        <c:ser>
          <c:idx val="1"/>
          <c:order val="1"/>
          <c:tx>
            <c:strRef>
              <c:f>'PC Analysis'!$K$7</c:f>
              <c:strCache>
                <c:ptCount val="1"/>
                <c:pt idx="0">
                  <c:v>Duplicate</c:v>
                </c:pt>
              </c:strCache>
            </c:strRef>
          </c:tx>
          <c:spPr>
            <a:solidFill>
              <a:srgbClr val="00B0F0"/>
            </a:solidFill>
            <a:ln>
              <a:noFill/>
            </a:ln>
            <a:effectLst/>
          </c:spPr>
          <c:invertIfNegative val="0"/>
          <c:dLbls>
            <c:dLbl>
              <c:idx val="0"/>
              <c:layout>
                <c:manualLayout>
                  <c:x val="0"/>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601-4CEF-898F-18C6967CDC9C}"/>
                </c:ext>
              </c:extLst>
            </c:dLbl>
            <c:numFmt formatCode="[&lt;999999]\$0.00,&quot;  K&quot;;[&lt;99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'PC Analysis'!$I$8:$I$12</c:f>
              <c:strCache>
                <c:ptCount val="5"/>
                <c:pt idx="0">
                  <c:v>Mountain-200 Black, 46</c:v>
                </c:pt>
                <c:pt idx="1">
                  <c:v>Mountain-200 Silver, 46</c:v>
                </c:pt>
                <c:pt idx="2">
                  <c:v>Mountain-200 Silver, 38</c:v>
                </c:pt>
                <c:pt idx="3">
                  <c:v>Mountain-200 Silver, 42</c:v>
                </c:pt>
                <c:pt idx="4">
                  <c:v>Road-250 Black, 52</c:v>
                </c:pt>
              </c:strCache>
            </c:strRef>
          </c:cat>
          <c:val>
            <c:numRef>
              <c:f>'PC Analysis'!$K$8:$K$12</c:f>
              <c:numCache>
                <c:formatCode>[&lt;999999]0.00,"  K";[&lt;999999999]0.00" M";0.00" B"</c:formatCode>
                <c:ptCount val="5"/>
                <c:pt idx="0">
                  <c:v>391362.51919999992</c:v>
                </c:pt>
                <c:pt idx="1">
                  <c:v>357894.62449999998</c:v>
                </c:pt>
                <c:pt idx="2">
                  <c:v>350707.44280000002</c:v>
                </c:pt>
                <c:pt idx="3">
                  <c:v>264513.38150000002</c:v>
                </c:pt>
                <c:pt idx="4">
                  <c:v>238963.38460000005</c:v>
                </c:pt>
              </c:numCache>
            </c:numRef>
          </c:val>
          <c:extLst>
            <c:ext xmlns:c16="http://schemas.microsoft.com/office/drawing/2014/chart" uri="{C3380CC4-5D6E-409C-BE32-E72D297353CC}">
              <c16:uniqueId val="{00000001-2A48-44D5-BA86-76B8CF4D039B}"/>
            </c:ext>
          </c:extLst>
        </c:ser>
        <c:dLbls>
          <c:showLegendKey val="0"/>
          <c:showVal val="0"/>
          <c:showCatName val="0"/>
          <c:showSerName val="0"/>
          <c:showPercent val="0"/>
          <c:showBubbleSize val="0"/>
        </c:dLbls>
        <c:gapWidth val="30"/>
        <c:overlap val="100"/>
        <c:axId val="857801743"/>
        <c:axId val="857801263"/>
      </c:barChart>
      <c:catAx>
        <c:axId val="857801743"/>
        <c:scaling>
          <c:orientation val="maxMin"/>
        </c:scaling>
        <c:delete val="1"/>
        <c:axPos val="l"/>
        <c:numFmt formatCode="General" sourceLinked="1"/>
        <c:majorTickMark val="none"/>
        <c:minorTickMark val="none"/>
        <c:tickLblPos val="nextTo"/>
        <c:crossAx val="857801263"/>
        <c:crosses val="autoZero"/>
        <c:auto val="1"/>
        <c:lblAlgn val="ctr"/>
        <c:lblOffset val="100"/>
        <c:noMultiLvlLbl val="0"/>
      </c:catAx>
      <c:valAx>
        <c:axId val="857801263"/>
        <c:scaling>
          <c:orientation val="minMax"/>
        </c:scaling>
        <c:delete val="1"/>
        <c:axPos val="t"/>
        <c:numFmt formatCode="[&lt;999999]0.00,&quot;  K&quot;;[&lt;999999999]0.00&quot; M&quot;;0.00&quot; B&quot;" sourceLinked="1"/>
        <c:majorTickMark val="none"/>
        <c:minorTickMark val="none"/>
        <c:tickLblPos val="nextTo"/>
        <c:crossAx val="85780174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309764309764308"/>
          <c:y val="9.2592592592592587E-2"/>
          <c:w val="0.81481481481481477"/>
          <c:h val="0.81481481481481477"/>
        </c:manualLayout>
      </c:layout>
      <c:pieChart>
        <c:varyColors val="1"/>
        <c:ser>
          <c:idx val="0"/>
          <c:order val="0"/>
          <c:tx>
            <c:strRef>
              <c:f>'PC Analysis'!$N$6</c:f>
              <c:strCache>
                <c:ptCount val="1"/>
                <c:pt idx="0">
                  <c:v>Profit</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545F-46AB-A91C-5D1793F11E09}"/>
              </c:ext>
            </c:extLst>
          </c:dPt>
          <c:dPt>
            <c:idx val="1"/>
            <c:bubble3D val="0"/>
            <c:spPr>
              <a:solidFill>
                <a:schemeClr val="accent2"/>
              </a:solidFill>
              <a:ln w="19050">
                <a:noFill/>
              </a:ln>
              <a:effectLst/>
            </c:spPr>
            <c:extLst>
              <c:ext xmlns:c16="http://schemas.microsoft.com/office/drawing/2014/chart" uri="{C3380CC4-5D6E-409C-BE32-E72D297353CC}">
                <c16:uniqueId val="{00000003-545F-46AB-A91C-5D1793F11E09}"/>
              </c:ext>
            </c:extLst>
          </c:dPt>
          <c:cat>
            <c:strRef>
              <c:f>'PC Analysis'!$M$7:$M$8</c:f>
              <c:strCache>
                <c:ptCount val="2"/>
                <c:pt idx="0">
                  <c:v>Top-5</c:v>
                </c:pt>
                <c:pt idx="1">
                  <c:v>others</c:v>
                </c:pt>
              </c:strCache>
            </c:strRef>
          </c:cat>
          <c:val>
            <c:numRef>
              <c:f>'PC Analysis'!$N$7:$N$8</c:f>
              <c:numCache>
                <c:formatCode>[&lt;999999]\$0.00,"  K";[&lt;999999999]\$0.00,," M";\$0.00" B"</c:formatCode>
                <c:ptCount val="2"/>
                <c:pt idx="0">
                  <c:v>1603441.3525999999</c:v>
                </c:pt>
                <c:pt idx="1">
                  <c:v>2454424.3446999998</c:v>
                </c:pt>
              </c:numCache>
            </c:numRef>
          </c:val>
          <c:extLst>
            <c:ext xmlns:c16="http://schemas.microsoft.com/office/drawing/2014/chart" uri="{C3380CC4-5D6E-409C-BE32-E72D297353CC}">
              <c16:uniqueId val="{00000004-545F-46AB-A91C-5D1793F11E0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39720034995628"/>
          <c:y val="4.5081952664917817E-2"/>
          <c:w val="0.58404724409448816"/>
          <c:h val="0.90983609467016435"/>
        </c:manualLayout>
      </c:layout>
      <c:barChart>
        <c:barDir val="bar"/>
        <c:grouping val="clustered"/>
        <c:varyColors val="0"/>
        <c:ser>
          <c:idx val="0"/>
          <c:order val="0"/>
          <c:tx>
            <c:strRef>
              <c:f>'PC Analysis'!$AA$6</c:f>
              <c:strCache>
                <c:ptCount val="1"/>
                <c:pt idx="0">
                  <c:v> Total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'PC Analysis'!$Z$7:$Z$14</c:f>
              <c:strCache>
                <c:ptCount val="8"/>
                <c:pt idx="0">
                  <c:v>Black</c:v>
                </c:pt>
                <c:pt idx="1">
                  <c:v>Silver</c:v>
                </c:pt>
                <c:pt idx="2">
                  <c:v>Yellow</c:v>
                </c:pt>
                <c:pt idx="3">
                  <c:v>Red</c:v>
                </c:pt>
                <c:pt idx="4">
                  <c:v>Blue</c:v>
                </c:pt>
                <c:pt idx="5">
                  <c:v>UnSpecified</c:v>
                </c:pt>
                <c:pt idx="6">
                  <c:v>Multi</c:v>
                </c:pt>
                <c:pt idx="7">
                  <c:v>White</c:v>
                </c:pt>
              </c:strCache>
            </c:strRef>
          </c:cat>
          <c:val>
            <c:numRef>
              <c:f>'PC Analysis'!$AA$7:$AA$14</c:f>
              <c:numCache>
                <c:formatCode>[&lt;999999]\$0.00,"  K";[&lt;999999999]\$0.00,," M";\$0.00" B"</c:formatCode>
                <c:ptCount val="8"/>
                <c:pt idx="0">
                  <c:v>1575816.9949000007</c:v>
                </c:pt>
                <c:pt idx="1">
                  <c:v>1061069.0251999996</c:v>
                </c:pt>
                <c:pt idx="2">
                  <c:v>885340.71939999994</c:v>
                </c:pt>
                <c:pt idx="3">
                  <c:v>494346.41590000014</c:v>
                </c:pt>
                <c:pt idx="4">
                  <c:v>471090.48810000002</c:v>
                </c:pt>
                <c:pt idx="5">
                  <c:v>96236.406199999954</c:v>
                </c:pt>
                <c:pt idx="6">
                  <c:v>12136.582499999993</c:v>
                </c:pt>
                <c:pt idx="7">
                  <c:v>647.18550000000005</c:v>
                </c:pt>
              </c:numCache>
            </c:numRef>
          </c:val>
          <c:extLst>
            <c:ext xmlns:c16="http://schemas.microsoft.com/office/drawing/2014/chart" uri="{C3380CC4-5D6E-409C-BE32-E72D297353CC}">
              <c16:uniqueId val="{00000000-0F54-45E4-8E0E-F1A6ADFE19D5}"/>
            </c:ext>
          </c:extLst>
        </c:ser>
        <c:ser>
          <c:idx val="1"/>
          <c:order val="1"/>
          <c:tx>
            <c:strRef>
              <c:f>'PC Analysis'!$AB$6</c:f>
              <c:strCache>
                <c:ptCount val="1"/>
                <c:pt idx="0">
                  <c:v>Highlight</c:v>
                </c:pt>
              </c:strCache>
            </c:strRef>
          </c:tx>
          <c:spPr>
            <a:solidFill>
              <a:srgbClr val="00B0F0"/>
            </a:solidFill>
            <a:ln>
              <a:noFill/>
            </a:ln>
            <a:effectLst/>
          </c:spPr>
          <c:invertIfNegative val="0"/>
          <c:cat>
            <c:strRef>
              <c:f>'PC Analysis'!$Z$7:$Z$14</c:f>
              <c:strCache>
                <c:ptCount val="8"/>
                <c:pt idx="0">
                  <c:v>Black</c:v>
                </c:pt>
                <c:pt idx="1">
                  <c:v>Silver</c:v>
                </c:pt>
                <c:pt idx="2">
                  <c:v>Yellow</c:v>
                </c:pt>
                <c:pt idx="3">
                  <c:v>Red</c:v>
                </c:pt>
                <c:pt idx="4">
                  <c:v>Blue</c:v>
                </c:pt>
                <c:pt idx="5">
                  <c:v>UnSpecified</c:v>
                </c:pt>
                <c:pt idx="6">
                  <c:v>Multi</c:v>
                </c:pt>
                <c:pt idx="7">
                  <c:v>White</c:v>
                </c:pt>
              </c:strCache>
            </c:strRef>
          </c:cat>
          <c:val>
            <c:numRef>
              <c:f>'PC Analysis'!$AB$7:$AB$14</c:f>
              <c:numCache>
                <c:formatCode>General</c:formatCode>
                <c:ptCount val="8"/>
                <c:pt idx="0">
                  <c:v>1575816.9949000007</c:v>
                </c:pt>
                <c:pt idx="1">
                  <c:v>1061069.0251999996</c:v>
                </c:pt>
                <c:pt idx="2">
                  <c:v>885340.71939999994</c:v>
                </c:pt>
              </c:numCache>
            </c:numRef>
          </c:val>
          <c:extLst>
            <c:ext xmlns:c16="http://schemas.microsoft.com/office/drawing/2014/chart" uri="{C3380CC4-5D6E-409C-BE32-E72D297353CC}">
              <c16:uniqueId val="{00000001-0F54-45E4-8E0E-F1A6ADFE19D5}"/>
            </c:ext>
          </c:extLst>
        </c:ser>
        <c:dLbls>
          <c:showLegendKey val="0"/>
          <c:showVal val="0"/>
          <c:showCatName val="0"/>
          <c:showSerName val="0"/>
          <c:showPercent val="0"/>
          <c:showBubbleSize val="0"/>
        </c:dLbls>
        <c:gapWidth val="35"/>
        <c:overlap val="100"/>
        <c:axId val="562894704"/>
        <c:axId val="562888944"/>
      </c:barChart>
      <c:catAx>
        <c:axId val="56289470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888944"/>
        <c:crosses val="autoZero"/>
        <c:auto val="1"/>
        <c:lblAlgn val="ctr"/>
        <c:lblOffset val="100"/>
        <c:noMultiLvlLbl val="0"/>
      </c:catAx>
      <c:valAx>
        <c:axId val="562888944"/>
        <c:scaling>
          <c:orientation val="minMax"/>
        </c:scaling>
        <c:delete val="1"/>
        <c:axPos val="t"/>
        <c:numFmt formatCode="[&lt;999999]\$0.00,&quot;  K&quot;;[&lt;999999999]\$0.00,,&quot; M&quot;;\$0.00&quot; B&quot;" sourceLinked="1"/>
        <c:majorTickMark val="none"/>
        <c:minorTickMark val="none"/>
        <c:tickLblPos val="nextTo"/>
        <c:crossAx val="5628947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'PC Analysis'!$AH$12</c:f>
              <c:strCache>
                <c:ptCount val="1"/>
                <c:pt idx="0">
                  <c:v>Max Value</c:v>
                </c:pt>
              </c:strCache>
            </c:strRef>
          </c:tx>
          <c:spPr>
            <a:solidFill>
              <a:schemeClr val="bg1">
                <a:lumMod val="75000"/>
              </a:schemeClr>
            </a:solidFill>
            <a:ln>
              <a:noFill/>
            </a:ln>
            <a:effectLst/>
          </c:spPr>
          <c:invertIfNegative val="0"/>
          <c:xVal>
            <c:strRef>
              <c:f>'PC Analysis'!$AE$13:$AE$14</c:f>
              <c:strCache>
                <c:ptCount val="2"/>
                <c:pt idx="0">
                  <c:v>Expensive</c:v>
                </c:pt>
                <c:pt idx="1">
                  <c:v>Less Expensive</c:v>
                </c:pt>
              </c:strCache>
            </c:strRef>
          </c:xVal>
          <c:yVal>
            <c:numRef>
              <c:f>'PC Analysis'!$AI$13:$AI$14</c:f>
              <c:numCache>
                <c:formatCode>General</c:formatCode>
                <c:ptCount val="2"/>
                <c:pt idx="0">
                  <c:v>0.7</c:v>
                </c:pt>
                <c:pt idx="1">
                  <c:v>0.7</c:v>
                </c:pt>
              </c:numCache>
            </c:numRef>
          </c:yVal>
          <c:bubbleSize>
            <c:numRef>
              <c:f>'PC Analysis'!$AH$13:$AH$14</c:f>
              <c:numCache>
                <c:formatCode>General</c:formatCode>
                <c:ptCount val="2"/>
                <c:pt idx="0">
                  <c:v>1</c:v>
                </c:pt>
                <c:pt idx="1">
                  <c:v>1</c:v>
                </c:pt>
              </c:numCache>
            </c:numRef>
          </c:bubbleSize>
          <c:bubble3D val="0"/>
          <c:extLst>
            <c:ext xmlns:c16="http://schemas.microsoft.com/office/drawing/2014/chart" uri="{C3380CC4-5D6E-409C-BE32-E72D297353CC}">
              <c16:uniqueId val="{00000000-5658-428E-A7A1-C0ACC64005FE}"/>
            </c:ext>
          </c:extLst>
        </c:ser>
        <c:ser>
          <c:idx val="1"/>
          <c:order val="1"/>
          <c:tx>
            <c:strRef>
              <c:f>'PC Analysis'!$AG$12</c:f>
              <c:strCache>
                <c:ptCount val="1"/>
                <c:pt idx="0">
                  <c:v>Percentage</c:v>
                </c:pt>
              </c:strCache>
            </c:strRef>
          </c:tx>
          <c:spPr>
            <a:solidFill>
              <a:schemeClr val="accent2">
                <a:alpha val="75000"/>
              </a:schemeClr>
            </a:solidFill>
            <a:ln w="25400">
              <a:noFill/>
            </a:ln>
            <a:effectLst/>
          </c:spPr>
          <c:invertIfNegative val="0"/>
          <c:dPt>
            <c:idx val="0"/>
            <c:invertIfNegative val="0"/>
            <c:bubble3D val="0"/>
            <c:spPr>
              <a:solidFill>
                <a:srgbClr val="00B0F0"/>
              </a:solidFill>
              <a:ln w="25400">
                <a:noFill/>
              </a:ln>
              <a:effectLst/>
            </c:spPr>
            <c:extLst>
              <c:ext xmlns:c16="http://schemas.microsoft.com/office/drawing/2014/chart" uri="{C3380CC4-5D6E-409C-BE32-E72D297353CC}">
                <c16:uniqueId val="{00000002-5658-428E-A7A1-C0ACC64005FE}"/>
              </c:ext>
            </c:extLst>
          </c:dPt>
          <c:dPt>
            <c:idx val="1"/>
            <c:invertIfNegative val="0"/>
            <c:bubble3D val="0"/>
            <c:spPr>
              <a:solidFill>
                <a:srgbClr val="FB2805"/>
              </a:solidFill>
              <a:ln w="25400">
                <a:noFill/>
              </a:ln>
              <a:effectLst/>
            </c:spPr>
            <c:extLst>
              <c:ext xmlns:c16="http://schemas.microsoft.com/office/drawing/2014/chart" uri="{C3380CC4-5D6E-409C-BE32-E72D297353CC}">
                <c16:uniqueId val="{00000003-5658-428E-A7A1-C0ACC64005FE}"/>
              </c:ext>
            </c:extLst>
          </c:dPt>
          <c:xVal>
            <c:strRef>
              <c:f>'PC Analysis'!$AE$13:$AE$14</c:f>
              <c:strCache>
                <c:ptCount val="2"/>
                <c:pt idx="0">
                  <c:v>Expensive</c:v>
                </c:pt>
                <c:pt idx="1">
                  <c:v>Less Expensive</c:v>
                </c:pt>
              </c:strCache>
            </c:strRef>
          </c:xVal>
          <c:yVal>
            <c:numRef>
              <c:f>'PC Analysis'!$AI$13:$AI$14</c:f>
              <c:numCache>
                <c:formatCode>General</c:formatCode>
                <c:ptCount val="2"/>
                <c:pt idx="0">
                  <c:v>0.7</c:v>
                </c:pt>
                <c:pt idx="1">
                  <c:v>0.7</c:v>
                </c:pt>
              </c:numCache>
            </c:numRef>
          </c:yVal>
          <c:bubbleSize>
            <c:numRef>
              <c:f>'PC Analysis'!$AG$13:$AG$14</c:f>
              <c:numCache>
                <c:formatCode>0.0%</c:formatCode>
                <c:ptCount val="2"/>
                <c:pt idx="0">
                  <c:v>0.95863468997631862</c:v>
                </c:pt>
                <c:pt idx="1">
                  <c:v>4.136531002368142E-2</c:v>
                </c:pt>
              </c:numCache>
            </c:numRef>
          </c:bubbleSize>
          <c:bubble3D val="0"/>
          <c:extLst>
            <c:ext xmlns:c16="http://schemas.microsoft.com/office/drawing/2014/chart" uri="{C3380CC4-5D6E-409C-BE32-E72D297353CC}">
              <c16:uniqueId val="{00000001-5658-428E-A7A1-C0ACC64005FE}"/>
            </c:ext>
          </c:extLst>
        </c:ser>
        <c:dLbls>
          <c:showLegendKey val="0"/>
          <c:showVal val="0"/>
          <c:showCatName val="0"/>
          <c:showSerName val="0"/>
          <c:showPercent val="0"/>
          <c:showBubbleSize val="0"/>
        </c:dLbls>
        <c:bubbleScale val="300"/>
        <c:showNegBubbles val="0"/>
        <c:axId val="452654464"/>
        <c:axId val="452662624"/>
      </c:bubbleChart>
      <c:valAx>
        <c:axId val="452654464"/>
        <c:scaling>
          <c:orientation val="minMax"/>
          <c:max val="2.5"/>
          <c:min val="0.5"/>
        </c:scaling>
        <c:delete val="1"/>
        <c:axPos val="b"/>
        <c:majorTickMark val="none"/>
        <c:minorTickMark val="none"/>
        <c:tickLblPos val="nextTo"/>
        <c:crossAx val="452662624"/>
        <c:crosses val="autoZero"/>
        <c:crossBetween val="midCat"/>
      </c:valAx>
      <c:valAx>
        <c:axId val="452662624"/>
        <c:scaling>
          <c:orientation val="minMax"/>
        </c:scaling>
        <c:delete val="1"/>
        <c:axPos val="l"/>
        <c:numFmt formatCode="General" sourceLinked="1"/>
        <c:majorTickMark val="none"/>
        <c:minorTickMark val="none"/>
        <c:tickLblPos val="nextTo"/>
        <c:crossAx val="45265446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137254901960784E-2"/>
          <c:y val="4.8104967311348987E-2"/>
          <c:w val="0.83137254901960789"/>
          <c:h val="0.903790065377302"/>
        </c:manualLayout>
      </c:layout>
      <c:barChart>
        <c:barDir val="bar"/>
        <c:grouping val="clustered"/>
        <c:varyColors val="0"/>
        <c:ser>
          <c:idx val="0"/>
          <c:order val="0"/>
          <c:tx>
            <c:strRef>
              <c:f>Customer!$J$7</c:f>
              <c:strCache>
                <c:ptCount val="1"/>
                <c:pt idx="0">
                  <c:v>Sum of 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Customer!$I$8:$I$12</c:f>
              <c:strCache>
                <c:ptCount val="5"/>
                <c:pt idx="0">
                  <c:v>Denise Martinez</c:v>
                </c:pt>
                <c:pt idx="1">
                  <c:v>Ronnie Zeng</c:v>
                </c:pt>
                <c:pt idx="2">
                  <c:v>Melinda Rubio</c:v>
                </c:pt>
                <c:pt idx="3">
                  <c:v>Mary Carter</c:v>
                </c:pt>
                <c:pt idx="4">
                  <c:v>Isabella Ward</c:v>
                </c:pt>
              </c:strCache>
            </c:strRef>
          </c:cat>
          <c:val>
            <c:numRef>
              <c:f>Customer!$J$8:$J$12</c:f>
              <c:numCache>
                <c:formatCode>[&lt;999999]0.00,"  K";[&lt;999999999]0.00" M";0.00" B"</c:formatCode>
                <c:ptCount val="5"/>
                <c:pt idx="0">
                  <c:v>38615.374100000001</c:v>
                </c:pt>
                <c:pt idx="1">
                  <c:v>36033.190999999992</c:v>
                </c:pt>
                <c:pt idx="2">
                  <c:v>34661.083399999996</c:v>
                </c:pt>
                <c:pt idx="3">
                  <c:v>33201.243699999999</c:v>
                </c:pt>
                <c:pt idx="4">
                  <c:v>33052.085200000001</c:v>
                </c:pt>
              </c:numCache>
            </c:numRef>
          </c:val>
          <c:extLst>
            <c:ext xmlns:c16="http://schemas.microsoft.com/office/drawing/2014/chart" uri="{C3380CC4-5D6E-409C-BE32-E72D297353CC}">
              <c16:uniqueId val="{00000000-2A48-44D5-BA86-76B8CF4D039B}"/>
            </c:ext>
          </c:extLst>
        </c:ser>
        <c:ser>
          <c:idx val="1"/>
          <c:order val="1"/>
          <c:tx>
            <c:strRef>
              <c:f>Customer!$K$7</c:f>
              <c:strCache>
                <c:ptCount val="1"/>
                <c:pt idx="0">
                  <c:v>Duplicate</c:v>
                </c:pt>
              </c:strCache>
            </c:strRef>
          </c:tx>
          <c:spPr>
            <a:solidFill>
              <a:srgbClr val="00B0F0"/>
            </a:solidFill>
            <a:ln>
              <a:noFill/>
            </a:ln>
            <a:effectLst/>
          </c:spPr>
          <c:invertIfNegative val="0"/>
          <c:dLbls>
            <c:dLbl>
              <c:idx val="0"/>
              <c:layout>
                <c:manualLayout>
                  <c:x val="0"/>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601-4CEF-898F-18C6967CDC9C}"/>
                </c:ext>
              </c:extLst>
            </c:dLbl>
            <c:numFmt formatCode="[&lt;999999]\$0.00,&quot;  K&quot;;[&lt;99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Customer!$I$8:$I$12</c:f>
              <c:strCache>
                <c:ptCount val="5"/>
                <c:pt idx="0">
                  <c:v>Denise Martinez</c:v>
                </c:pt>
                <c:pt idx="1">
                  <c:v>Ronnie Zeng</c:v>
                </c:pt>
                <c:pt idx="2">
                  <c:v>Melinda Rubio</c:v>
                </c:pt>
                <c:pt idx="3">
                  <c:v>Mary Carter</c:v>
                </c:pt>
                <c:pt idx="4">
                  <c:v>Isabella Ward</c:v>
                </c:pt>
              </c:strCache>
            </c:strRef>
          </c:cat>
          <c:val>
            <c:numRef>
              <c:f>Customer!$K$8:$K$12</c:f>
              <c:numCache>
                <c:formatCode>[&lt;999999]0.00,"  K";[&lt;999999999]0.00" M";0.00" B"</c:formatCode>
                <c:ptCount val="5"/>
                <c:pt idx="0">
                  <c:v>38615.374100000001</c:v>
                </c:pt>
                <c:pt idx="1">
                  <c:v>36033.190999999992</c:v>
                </c:pt>
                <c:pt idx="2">
                  <c:v>34661.083399999996</c:v>
                </c:pt>
                <c:pt idx="3">
                  <c:v>33201.243699999999</c:v>
                </c:pt>
                <c:pt idx="4">
                  <c:v>33052.085200000001</c:v>
                </c:pt>
              </c:numCache>
            </c:numRef>
          </c:val>
          <c:extLst>
            <c:ext xmlns:c16="http://schemas.microsoft.com/office/drawing/2014/chart" uri="{C3380CC4-5D6E-409C-BE32-E72D297353CC}">
              <c16:uniqueId val="{00000001-2A48-44D5-BA86-76B8CF4D039B}"/>
            </c:ext>
          </c:extLst>
        </c:ser>
        <c:dLbls>
          <c:showLegendKey val="0"/>
          <c:showVal val="0"/>
          <c:showCatName val="0"/>
          <c:showSerName val="0"/>
          <c:showPercent val="0"/>
          <c:showBubbleSize val="0"/>
        </c:dLbls>
        <c:gapWidth val="30"/>
        <c:overlap val="100"/>
        <c:axId val="857801743"/>
        <c:axId val="857801263"/>
      </c:barChart>
      <c:catAx>
        <c:axId val="857801743"/>
        <c:scaling>
          <c:orientation val="maxMin"/>
        </c:scaling>
        <c:delete val="1"/>
        <c:axPos val="l"/>
        <c:numFmt formatCode="General" sourceLinked="1"/>
        <c:majorTickMark val="none"/>
        <c:minorTickMark val="none"/>
        <c:tickLblPos val="nextTo"/>
        <c:crossAx val="857801263"/>
        <c:crosses val="autoZero"/>
        <c:auto val="1"/>
        <c:lblAlgn val="ctr"/>
        <c:lblOffset val="100"/>
        <c:noMultiLvlLbl val="0"/>
      </c:catAx>
      <c:valAx>
        <c:axId val="857801263"/>
        <c:scaling>
          <c:orientation val="minMax"/>
        </c:scaling>
        <c:delete val="1"/>
        <c:axPos val="t"/>
        <c:numFmt formatCode="[&lt;999999]0.00,&quot;  K&quot;;[&lt;999999999]0.00&quot; M&quot;;0.00&quot; B&quot;" sourceLinked="1"/>
        <c:majorTickMark val="none"/>
        <c:minorTickMark val="none"/>
        <c:tickLblPos val="nextTo"/>
        <c:crossAx val="85780174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309764309764308"/>
          <c:y val="9.2592592592592587E-2"/>
          <c:w val="0.81481481481481477"/>
          <c:h val="0.81481481481481477"/>
        </c:manualLayout>
      </c:layout>
      <c:pieChart>
        <c:varyColors val="1"/>
        <c:ser>
          <c:idx val="0"/>
          <c:order val="0"/>
          <c:tx>
            <c:strRef>
              <c:f>Customer!$N$20</c:f>
              <c:strCache>
                <c:ptCount val="1"/>
                <c:pt idx="0">
                  <c:v>Profit</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545F-46AB-A91C-5D1793F11E09}"/>
              </c:ext>
            </c:extLst>
          </c:dPt>
          <c:dPt>
            <c:idx val="1"/>
            <c:bubble3D val="0"/>
            <c:spPr>
              <a:solidFill>
                <a:schemeClr val="accent2"/>
              </a:solidFill>
              <a:ln w="19050">
                <a:noFill/>
              </a:ln>
              <a:effectLst/>
            </c:spPr>
            <c:extLst>
              <c:ext xmlns:c16="http://schemas.microsoft.com/office/drawing/2014/chart" uri="{C3380CC4-5D6E-409C-BE32-E72D297353CC}">
                <c16:uniqueId val="{00000003-545F-46AB-A91C-5D1793F11E09}"/>
              </c:ext>
            </c:extLst>
          </c:dPt>
          <c:cat>
            <c:strRef>
              <c:f>Customer!$M$21:$M$22</c:f>
              <c:strCache>
                <c:ptCount val="2"/>
                <c:pt idx="0">
                  <c:v>Top-5</c:v>
                </c:pt>
                <c:pt idx="1">
                  <c:v>others</c:v>
                </c:pt>
              </c:strCache>
            </c:strRef>
          </c:cat>
          <c:val>
            <c:numRef>
              <c:f>Customer!$N$21:$N$22</c:f>
              <c:numCache>
                <c:formatCode>[&lt;999999]0.00,"  K";[&lt;999999999]0.00,," M";0.00" B"</c:formatCode>
                <c:ptCount val="2"/>
                <c:pt idx="0" formatCode="[&lt;999999]\$0.00,&quot;  K&quot;;[&lt;999999999]\$0.00,,&quot; M&quot;;\$0.00&quot; B&quot;">
                  <c:v>175562.97739999997</c:v>
                </c:pt>
                <c:pt idx="1">
                  <c:v>4421120.8402999928</c:v>
                </c:pt>
              </c:numCache>
            </c:numRef>
          </c:val>
          <c:extLst>
            <c:ext xmlns:c16="http://schemas.microsoft.com/office/drawing/2014/chart" uri="{C3380CC4-5D6E-409C-BE32-E72D297353CC}">
              <c16:uniqueId val="{00000004-545F-46AB-A91C-5D1793F11E0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Customer!$AQ$16</c:f>
              <c:strCache>
                <c:ptCount val="1"/>
                <c:pt idx="0">
                  <c:v>Percentage</c:v>
                </c:pt>
              </c:strCache>
            </c:strRef>
          </c:tx>
          <c:spPr>
            <a:solidFill>
              <a:schemeClr val="bg1">
                <a:lumMod val="75000"/>
              </a:schemeClr>
            </a:solidFill>
            <a:ln>
              <a:noFill/>
            </a:ln>
            <a:effectLst/>
          </c:spPr>
          <c:invertIfNegative val="0"/>
          <c:cat>
            <c:strRef>
              <c:f>Customer!$AO$17</c:f>
              <c:strCache>
                <c:ptCount val="1"/>
                <c:pt idx="0">
                  <c:v>F</c:v>
                </c:pt>
              </c:strCache>
            </c:strRef>
          </c:cat>
          <c:val>
            <c:numRef>
              <c:f>Customer!$AQ$17</c:f>
              <c:numCache>
                <c:formatCode>General</c:formatCode>
                <c:ptCount val="1"/>
                <c:pt idx="0">
                  <c:v>1</c:v>
                </c:pt>
              </c:numCache>
            </c:numRef>
          </c:val>
          <c:extLst>
            <c:ext xmlns:c16="http://schemas.microsoft.com/office/drawing/2014/chart" uri="{C3380CC4-5D6E-409C-BE32-E72D297353CC}">
              <c16:uniqueId val="{00000000-C319-4281-AA55-30D90BDCD866}"/>
            </c:ext>
          </c:extLst>
        </c:ser>
        <c:ser>
          <c:idx val="0"/>
          <c:order val="1"/>
          <c:tx>
            <c:strRef>
              <c:f>Customer!$AP$16</c:f>
              <c:strCache>
                <c:ptCount val="1"/>
                <c:pt idx="0">
                  <c:v>Sum of Total Profit</c:v>
                </c:pt>
              </c:strCache>
            </c:strRef>
          </c:tx>
          <c:spPr>
            <a:solidFill>
              <a:srgbClr val="F75606"/>
            </a:solidFill>
            <a:ln>
              <a:noFill/>
            </a:ln>
            <a:effectLst/>
          </c:spPr>
          <c:invertIfNegative val="0"/>
          <c:cat>
            <c:strRef>
              <c:f>Customer!$AO$17</c:f>
              <c:strCache>
                <c:ptCount val="1"/>
                <c:pt idx="0">
                  <c:v>F</c:v>
                </c:pt>
              </c:strCache>
            </c:strRef>
          </c:cat>
          <c:val>
            <c:numRef>
              <c:f>Customer!$AP$17</c:f>
              <c:numCache>
                <c:formatCode>0.0%</c:formatCode>
                <c:ptCount val="1"/>
                <c:pt idx="0">
                  <c:v>0.54538548097362693</c:v>
                </c:pt>
              </c:numCache>
            </c:numRef>
          </c:val>
          <c:extLst>
            <c:ext xmlns:c16="http://schemas.microsoft.com/office/drawing/2014/chart" uri="{C3380CC4-5D6E-409C-BE32-E72D297353CC}">
              <c16:uniqueId val="{00000001-C319-4281-AA55-30D90BDCD866}"/>
            </c:ext>
          </c:extLst>
        </c:ser>
        <c:dLbls>
          <c:showLegendKey val="0"/>
          <c:showVal val="0"/>
          <c:showCatName val="0"/>
          <c:showSerName val="0"/>
          <c:showPercent val="0"/>
          <c:showBubbleSize val="0"/>
        </c:dLbls>
        <c:gapWidth val="0"/>
        <c:overlap val="100"/>
        <c:axId val="995856000"/>
        <c:axId val="995865600"/>
      </c:barChart>
      <c:catAx>
        <c:axId val="995856000"/>
        <c:scaling>
          <c:orientation val="minMax"/>
        </c:scaling>
        <c:delete val="1"/>
        <c:axPos val="l"/>
        <c:numFmt formatCode="General" sourceLinked="1"/>
        <c:majorTickMark val="none"/>
        <c:minorTickMark val="none"/>
        <c:tickLblPos val="nextTo"/>
        <c:crossAx val="995865600"/>
        <c:crosses val="autoZero"/>
        <c:auto val="1"/>
        <c:lblAlgn val="ctr"/>
        <c:lblOffset val="100"/>
        <c:noMultiLvlLbl val="0"/>
      </c:catAx>
      <c:valAx>
        <c:axId val="995865600"/>
        <c:scaling>
          <c:orientation val="minMax"/>
          <c:max val="1"/>
        </c:scaling>
        <c:delete val="1"/>
        <c:axPos val="b"/>
        <c:numFmt formatCode="General" sourceLinked="1"/>
        <c:majorTickMark val="none"/>
        <c:minorTickMark val="none"/>
        <c:tickLblPos val="nextTo"/>
        <c:crossAx val="9958560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Customer!$AQ$16</c:f>
              <c:strCache>
                <c:ptCount val="1"/>
                <c:pt idx="0">
                  <c:v>Percentage</c:v>
                </c:pt>
              </c:strCache>
            </c:strRef>
          </c:tx>
          <c:spPr>
            <a:solidFill>
              <a:schemeClr val="bg1">
                <a:lumMod val="75000"/>
              </a:schemeClr>
            </a:solidFill>
            <a:ln>
              <a:noFill/>
            </a:ln>
            <a:effectLst/>
          </c:spPr>
          <c:invertIfNegative val="0"/>
          <c:cat>
            <c:strRef>
              <c:f>Customer!$AO$17</c:f>
              <c:strCache>
                <c:ptCount val="1"/>
                <c:pt idx="0">
                  <c:v>F</c:v>
                </c:pt>
              </c:strCache>
            </c:strRef>
          </c:cat>
          <c:val>
            <c:numRef>
              <c:f>Customer!$AQ$18</c:f>
              <c:numCache>
                <c:formatCode>General</c:formatCode>
                <c:ptCount val="1"/>
                <c:pt idx="0">
                  <c:v>1</c:v>
                </c:pt>
              </c:numCache>
            </c:numRef>
          </c:val>
          <c:extLst>
            <c:ext xmlns:c16="http://schemas.microsoft.com/office/drawing/2014/chart" uri="{C3380CC4-5D6E-409C-BE32-E72D297353CC}">
              <c16:uniqueId val="{00000000-C319-4281-AA55-30D90BDCD866}"/>
            </c:ext>
          </c:extLst>
        </c:ser>
        <c:ser>
          <c:idx val="0"/>
          <c:order val="1"/>
          <c:tx>
            <c:strRef>
              <c:f>Customer!$AP$16</c:f>
              <c:strCache>
                <c:ptCount val="1"/>
                <c:pt idx="0">
                  <c:v>Sum of Total Profit</c:v>
                </c:pt>
              </c:strCache>
            </c:strRef>
          </c:tx>
          <c:spPr>
            <a:solidFill>
              <a:srgbClr val="00B0F0"/>
            </a:solidFill>
            <a:ln>
              <a:noFill/>
            </a:ln>
            <a:effectLst/>
          </c:spPr>
          <c:invertIfNegative val="0"/>
          <c:cat>
            <c:strRef>
              <c:f>Customer!$AO$17</c:f>
              <c:strCache>
                <c:ptCount val="1"/>
                <c:pt idx="0">
                  <c:v>F</c:v>
                </c:pt>
              </c:strCache>
            </c:strRef>
          </c:cat>
          <c:val>
            <c:numRef>
              <c:f>Customer!$AP$18</c:f>
              <c:numCache>
                <c:formatCode>0.0%</c:formatCode>
                <c:ptCount val="1"/>
                <c:pt idx="0">
                  <c:v>0.4546145190263729</c:v>
                </c:pt>
              </c:numCache>
            </c:numRef>
          </c:val>
          <c:extLst>
            <c:ext xmlns:c16="http://schemas.microsoft.com/office/drawing/2014/chart" uri="{C3380CC4-5D6E-409C-BE32-E72D297353CC}">
              <c16:uniqueId val="{00000001-C319-4281-AA55-30D90BDCD866}"/>
            </c:ext>
          </c:extLst>
        </c:ser>
        <c:dLbls>
          <c:showLegendKey val="0"/>
          <c:showVal val="0"/>
          <c:showCatName val="0"/>
          <c:showSerName val="0"/>
          <c:showPercent val="0"/>
          <c:showBubbleSize val="0"/>
        </c:dLbls>
        <c:gapWidth val="0"/>
        <c:overlap val="100"/>
        <c:axId val="995856000"/>
        <c:axId val="995865600"/>
      </c:barChart>
      <c:catAx>
        <c:axId val="995856000"/>
        <c:scaling>
          <c:orientation val="minMax"/>
        </c:scaling>
        <c:delete val="1"/>
        <c:axPos val="l"/>
        <c:numFmt formatCode="General" sourceLinked="1"/>
        <c:majorTickMark val="none"/>
        <c:minorTickMark val="none"/>
        <c:tickLblPos val="nextTo"/>
        <c:crossAx val="995865600"/>
        <c:crosses val="autoZero"/>
        <c:auto val="1"/>
        <c:lblAlgn val="ctr"/>
        <c:lblOffset val="100"/>
        <c:noMultiLvlLbl val="0"/>
      </c:catAx>
      <c:valAx>
        <c:axId val="995865600"/>
        <c:scaling>
          <c:orientation val="minMax"/>
          <c:max val="1"/>
        </c:scaling>
        <c:delete val="1"/>
        <c:axPos val="b"/>
        <c:numFmt formatCode="General" sourceLinked="1"/>
        <c:majorTickMark val="none"/>
        <c:minorTickMark val="none"/>
        <c:tickLblPos val="nextTo"/>
        <c:crossAx val="9958560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Customer!$AV$5</c:f>
              <c:strCache>
                <c:ptCount val="1"/>
                <c:pt idx="0">
                  <c:v>Total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Customer!$AU$6:$AU$10</c:f>
              <c:strCache>
                <c:ptCount val="5"/>
                <c:pt idx="0">
                  <c:v>30-34</c:v>
                </c:pt>
                <c:pt idx="1">
                  <c:v>35-39</c:v>
                </c:pt>
                <c:pt idx="2">
                  <c:v>40-44</c:v>
                </c:pt>
                <c:pt idx="3">
                  <c:v>45-49</c:v>
                </c:pt>
                <c:pt idx="4">
                  <c:v>50 plus</c:v>
                </c:pt>
              </c:strCache>
            </c:strRef>
          </c:cat>
          <c:val>
            <c:numRef>
              <c:f>Customer!$AV$6:$AV$10</c:f>
              <c:numCache>
                <c:formatCode>[&lt;999999]\$0.00,"  K";[&lt;999999999]\$0.00,," M";\$0.00" B"</c:formatCode>
                <c:ptCount val="5"/>
                <c:pt idx="0">
                  <c:v>572077.04109999945</c:v>
                </c:pt>
                <c:pt idx="1">
                  <c:v>693966.67749999894</c:v>
                </c:pt>
                <c:pt idx="2">
                  <c:v>497963.77019999991</c:v>
                </c:pt>
                <c:pt idx="3">
                  <c:v>585320.92870000005</c:v>
                </c:pt>
                <c:pt idx="4">
                  <c:v>2247355.400200007</c:v>
                </c:pt>
              </c:numCache>
            </c:numRef>
          </c:val>
          <c:extLst>
            <c:ext xmlns:c16="http://schemas.microsoft.com/office/drawing/2014/chart" uri="{C3380CC4-5D6E-409C-BE32-E72D297353CC}">
              <c16:uniqueId val="{00000000-4A5D-4D5D-A480-6D8F908C7073}"/>
            </c:ext>
          </c:extLst>
        </c:ser>
        <c:ser>
          <c:idx val="1"/>
          <c:order val="1"/>
          <c:tx>
            <c:strRef>
              <c:f>Customer!$AW$5</c:f>
              <c:strCache>
                <c:ptCount val="1"/>
                <c:pt idx="0">
                  <c:v>Highlight</c:v>
                </c:pt>
              </c:strCache>
            </c:strRef>
          </c:tx>
          <c:spPr>
            <a:solidFill>
              <a:srgbClr val="00B0F0"/>
            </a:solidFill>
            <a:ln>
              <a:noFill/>
            </a:ln>
            <a:effectLst/>
          </c:spPr>
          <c:invertIfNegative val="0"/>
          <c:val>
            <c:numRef>
              <c:f>Customer!$AW$6:$AW$10</c:f>
              <c:numCache>
                <c:formatCode>General</c:formatCode>
                <c:ptCount val="5"/>
                <c:pt idx="0">
                  <c:v>0</c:v>
                </c:pt>
                <c:pt idx="1">
                  <c:v>0</c:v>
                </c:pt>
                <c:pt idx="2">
                  <c:v>0</c:v>
                </c:pt>
                <c:pt idx="3">
                  <c:v>0</c:v>
                </c:pt>
                <c:pt idx="4">
                  <c:v>2247355.400200007</c:v>
                </c:pt>
              </c:numCache>
            </c:numRef>
          </c:val>
          <c:extLst>
            <c:ext xmlns:c16="http://schemas.microsoft.com/office/drawing/2014/chart" uri="{C3380CC4-5D6E-409C-BE32-E72D297353CC}">
              <c16:uniqueId val="{00000001-4A5D-4D5D-A480-6D8F908C7073}"/>
            </c:ext>
          </c:extLst>
        </c:ser>
        <c:dLbls>
          <c:showLegendKey val="0"/>
          <c:showVal val="0"/>
          <c:showCatName val="0"/>
          <c:showSerName val="0"/>
          <c:showPercent val="0"/>
          <c:showBubbleSize val="0"/>
        </c:dLbls>
        <c:gapWidth val="45"/>
        <c:overlap val="100"/>
        <c:axId val="995903520"/>
        <c:axId val="995891520"/>
      </c:barChart>
      <c:catAx>
        <c:axId val="995903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891520"/>
        <c:crosses val="autoZero"/>
        <c:auto val="1"/>
        <c:lblAlgn val="ctr"/>
        <c:lblOffset val="100"/>
        <c:noMultiLvlLbl val="0"/>
      </c:catAx>
      <c:valAx>
        <c:axId val="995891520"/>
        <c:scaling>
          <c:orientation val="minMax"/>
        </c:scaling>
        <c:delete val="1"/>
        <c:axPos val="l"/>
        <c:numFmt formatCode="[&lt;999999]\$0.00,&quot;  K&quot;;[&lt;999999999]\$0.00,,&quot; M&quot;;\$0.00&quot; B&quot;" sourceLinked="1"/>
        <c:majorTickMark val="none"/>
        <c:minorTickMark val="none"/>
        <c:tickLblPos val="nextTo"/>
        <c:crossAx val="9959035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11636979219448E-2"/>
          <c:y val="9.333801781767577E-2"/>
          <c:w val="0.95370042119377552"/>
          <c:h val="0.82976790176689563"/>
        </c:manualLayout>
      </c:layout>
      <c:bubbleChart>
        <c:varyColors val="0"/>
        <c:ser>
          <c:idx val="0"/>
          <c:order val="0"/>
          <c:tx>
            <c:strRef>
              <c:f>Customer!$BI$17</c:f>
              <c:strCache>
                <c:ptCount val="1"/>
                <c:pt idx="0">
                  <c:v>Country</c:v>
                </c:pt>
              </c:strCache>
            </c:strRef>
          </c:tx>
          <c:spPr>
            <a:solidFill>
              <a:schemeClr val="bg1">
                <a:lumMod val="75000"/>
              </a:schemeClr>
            </a:solidFill>
            <a:ln>
              <a:noFill/>
            </a:ln>
            <a:effectLst/>
          </c:spPr>
          <c:invertIfNegative val="0"/>
          <c:dLbls>
            <c:dLbl>
              <c:idx val="0"/>
              <c:tx>
                <c:rich>
                  <a:bodyPr/>
                  <a:lstStyle/>
                  <a:p>
                    <a:fld id="{0F8A7110-49CC-46AC-8053-F816F923E524}"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2338-4D48-83FA-C61875AC46A5}"/>
                </c:ext>
              </c:extLst>
            </c:dLbl>
            <c:dLbl>
              <c:idx val="1"/>
              <c:tx>
                <c:rich>
                  <a:bodyPr/>
                  <a:lstStyle/>
                  <a:p>
                    <a:fld id="{3369A94E-F14F-4D54-95DB-52B3C3752821}"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338-4D48-83FA-C61875AC46A5}"/>
                </c:ext>
              </c:extLst>
            </c:dLbl>
            <c:dLbl>
              <c:idx val="2"/>
              <c:tx>
                <c:rich>
                  <a:bodyPr/>
                  <a:lstStyle/>
                  <a:p>
                    <a:fld id="{A9C29008-CB66-423E-8255-B7ED58DC269E}"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338-4D48-83FA-C61875AC46A5}"/>
                </c:ext>
              </c:extLst>
            </c:dLbl>
            <c:dLbl>
              <c:idx val="3"/>
              <c:tx>
                <c:rich>
                  <a:bodyPr/>
                  <a:lstStyle/>
                  <a:p>
                    <a:fld id="{9C8D222B-88C1-47D2-9F31-44A5960AB528}"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338-4D48-83FA-C61875AC46A5}"/>
                </c:ext>
              </c:extLst>
            </c:dLbl>
            <c:dLbl>
              <c:idx val="4"/>
              <c:tx>
                <c:rich>
                  <a:bodyPr/>
                  <a:lstStyle/>
                  <a:p>
                    <a:fld id="{235F7B77-1430-49B0-98B3-49038F2014A3}"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338-4D48-83FA-C61875AC46A5}"/>
                </c:ext>
              </c:extLst>
            </c:dLbl>
            <c:dLbl>
              <c:idx val="5"/>
              <c:tx>
                <c:rich>
                  <a:bodyPr/>
                  <a:lstStyle/>
                  <a:p>
                    <a:fld id="{84CDC4FE-C25F-4283-875F-654400D76C58}"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338-4D48-83FA-C61875AC46A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Customer!$BE$6:$BE$11</c:f>
              <c:numCache>
                <c:formatCode>General</c:formatCode>
                <c:ptCount val="6"/>
                <c:pt idx="0">
                  <c:v>8</c:v>
                </c:pt>
                <c:pt idx="1">
                  <c:v>1.5</c:v>
                </c:pt>
                <c:pt idx="2">
                  <c:v>1.5</c:v>
                </c:pt>
                <c:pt idx="3">
                  <c:v>4</c:v>
                </c:pt>
                <c:pt idx="4">
                  <c:v>5</c:v>
                </c:pt>
                <c:pt idx="5">
                  <c:v>6</c:v>
                </c:pt>
              </c:numCache>
            </c:numRef>
          </c:xVal>
          <c:yVal>
            <c:numRef>
              <c:f>Customer!$BF$6:$BF$11</c:f>
              <c:numCache>
                <c:formatCode>General</c:formatCode>
                <c:ptCount val="6"/>
                <c:pt idx="0">
                  <c:v>2</c:v>
                </c:pt>
                <c:pt idx="1">
                  <c:v>8.5</c:v>
                </c:pt>
                <c:pt idx="2">
                  <c:v>6</c:v>
                </c:pt>
                <c:pt idx="3">
                  <c:v>9.4</c:v>
                </c:pt>
                <c:pt idx="4">
                  <c:v>8</c:v>
                </c:pt>
                <c:pt idx="5">
                  <c:v>8</c:v>
                </c:pt>
              </c:numCache>
            </c:numRef>
          </c:yVal>
          <c:bubbleSize>
            <c:numRef>
              <c:f>Customer!$BB$6:$BB$11</c:f>
              <c:numCache>
                <c:formatCode>[&lt;999999]0.00,"  K";[&lt;999999999]0.00,," M";0.00" B"</c:formatCode>
                <c:ptCount val="6"/>
                <c:pt idx="0">
                  <c:v>12888771.631599998</c:v>
                </c:pt>
                <c:pt idx="1">
                  <c:v>2478360.2371000121</c:v>
                </c:pt>
                <c:pt idx="2">
                  <c:v>4234284.5858999761</c:v>
                </c:pt>
                <c:pt idx="3">
                  <c:v>4596683.8177000014</c:v>
                </c:pt>
                <c:pt idx="4">
                  <c:v>5646337.6698999908</c:v>
                </c:pt>
                <c:pt idx="5">
                  <c:v>12702672.72200002</c:v>
                </c:pt>
              </c:numCache>
            </c:numRef>
          </c:bubbleSize>
          <c:bubble3D val="0"/>
          <c:extLst>
            <c:ext xmlns:c15="http://schemas.microsoft.com/office/drawing/2012/chart" uri="{02D57815-91ED-43cb-92C2-25804820EDAC}">
              <c15:datalabelsRange>
                <c15:f>Customer!$BB$6:$BB$11</c15:f>
                <c15:dlblRangeCache>
                  <c:ptCount val="6"/>
                  <c:pt idx="0">
                    <c:v>12.89 M</c:v>
                  </c:pt>
                  <c:pt idx="1">
                    <c:v>2.48 M</c:v>
                  </c:pt>
                  <c:pt idx="2">
                    <c:v>4.23 M</c:v>
                  </c:pt>
                  <c:pt idx="3">
                    <c:v>4.60 M</c:v>
                  </c:pt>
                  <c:pt idx="4">
                    <c:v>5.65 M</c:v>
                  </c:pt>
                  <c:pt idx="5">
                    <c:v>12.70 M</c:v>
                  </c:pt>
                </c15:dlblRangeCache>
              </c15:datalabelsRange>
            </c:ext>
            <c:ext xmlns:c16="http://schemas.microsoft.com/office/drawing/2014/chart" uri="{C3380CC4-5D6E-409C-BE32-E72D297353CC}">
              <c16:uniqueId val="{00000006-2338-4D48-83FA-C61875AC46A5}"/>
            </c:ext>
          </c:extLst>
        </c:ser>
        <c:ser>
          <c:idx val="1"/>
          <c:order val="1"/>
          <c:tx>
            <c:strRef>
              <c:f>Customer!$BI$17</c:f>
              <c:strCache>
                <c:ptCount val="1"/>
                <c:pt idx="0">
                  <c:v>Country</c:v>
                </c:pt>
              </c:strCache>
            </c:strRef>
          </c:tx>
          <c:spPr>
            <a:solidFill>
              <a:srgbClr val="00B0F0"/>
            </a:solidFill>
            <a:ln w="25400">
              <a:noFill/>
            </a:ln>
            <a:effectLst/>
          </c:spPr>
          <c:invertIfNegative val="0"/>
          <c:xVal>
            <c:numRef>
              <c:f>Customer!$BE$6:$BE$11</c:f>
              <c:numCache>
                <c:formatCode>General</c:formatCode>
                <c:ptCount val="6"/>
                <c:pt idx="0">
                  <c:v>8</c:v>
                </c:pt>
                <c:pt idx="1">
                  <c:v>1.5</c:v>
                </c:pt>
                <c:pt idx="2">
                  <c:v>1.5</c:v>
                </c:pt>
                <c:pt idx="3">
                  <c:v>4</c:v>
                </c:pt>
                <c:pt idx="4">
                  <c:v>5</c:v>
                </c:pt>
                <c:pt idx="5">
                  <c:v>6</c:v>
                </c:pt>
              </c:numCache>
            </c:numRef>
          </c:xVal>
          <c:yVal>
            <c:numRef>
              <c:f>Customer!$BF$6:$BF$11</c:f>
              <c:numCache>
                <c:formatCode>General</c:formatCode>
                <c:ptCount val="6"/>
                <c:pt idx="0">
                  <c:v>2</c:v>
                </c:pt>
                <c:pt idx="1">
                  <c:v>8.5</c:v>
                </c:pt>
                <c:pt idx="2">
                  <c:v>6</c:v>
                </c:pt>
                <c:pt idx="3">
                  <c:v>9.4</c:v>
                </c:pt>
                <c:pt idx="4">
                  <c:v>8</c:v>
                </c:pt>
                <c:pt idx="5">
                  <c:v>8</c:v>
                </c:pt>
              </c:numCache>
            </c:numRef>
          </c:yVal>
          <c:bubbleSize>
            <c:numRef>
              <c:f>Customer!$BC$6:$BC$11</c:f>
              <c:numCache>
                <c:formatCode>[&lt;999999]0.00,"  K";[&lt;999999999]0.00,," M";0.00" B"</c:formatCode>
                <c:ptCount val="6"/>
                <c:pt idx="0">
                  <c:v>12888771.631599998</c:v>
                </c:pt>
                <c:pt idx="1">
                  <c:v>0</c:v>
                </c:pt>
                <c:pt idx="2">
                  <c:v>0</c:v>
                </c:pt>
                <c:pt idx="3">
                  <c:v>0</c:v>
                </c:pt>
                <c:pt idx="4">
                  <c:v>0</c:v>
                </c:pt>
                <c:pt idx="5">
                  <c:v>12702672.72200002</c:v>
                </c:pt>
              </c:numCache>
            </c:numRef>
          </c:bubbleSize>
          <c:bubble3D val="0"/>
          <c:extLst>
            <c:ext xmlns:c16="http://schemas.microsoft.com/office/drawing/2014/chart" uri="{C3380CC4-5D6E-409C-BE32-E72D297353CC}">
              <c16:uniqueId val="{00000007-2338-4D48-83FA-C61875AC46A5}"/>
            </c:ext>
          </c:extLst>
        </c:ser>
        <c:dLbls>
          <c:showLegendKey val="0"/>
          <c:showVal val="0"/>
          <c:showCatName val="0"/>
          <c:showSerName val="0"/>
          <c:showPercent val="0"/>
          <c:showBubbleSize val="0"/>
        </c:dLbls>
        <c:bubbleScale val="90"/>
        <c:showNegBubbles val="0"/>
        <c:axId val="1806041936"/>
        <c:axId val="1806039056"/>
      </c:bubbleChart>
      <c:valAx>
        <c:axId val="1806041936"/>
        <c:scaling>
          <c:orientation val="minMax"/>
          <c:max val="10"/>
        </c:scaling>
        <c:delete val="1"/>
        <c:axPos val="b"/>
        <c:numFmt formatCode="General" sourceLinked="1"/>
        <c:majorTickMark val="none"/>
        <c:minorTickMark val="none"/>
        <c:tickLblPos val="nextTo"/>
        <c:crossAx val="1806039056"/>
        <c:crosses val="autoZero"/>
        <c:crossBetween val="midCat"/>
      </c:valAx>
      <c:valAx>
        <c:axId val="1806039056"/>
        <c:scaling>
          <c:orientation val="minMax"/>
        </c:scaling>
        <c:delete val="1"/>
        <c:axPos val="l"/>
        <c:numFmt formatCode="General" sourceLinked="1"/>
        <c:majorTickMark val="none"/>
        <c:minorTickMark val="none"/>
        <c:tickLblPos val="nextTo"/>
        <c:crossAx val="180604193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blipFill dpi="0" rotWithShape="1">
      <a:blip xmlns:r="http://schemas.openxmlformats.org/officeDocument/2006/relationships" r:embed="rId3">
        <a:alphaModFix amt="40000"/>
        <a:extLst>
          <a:ext uri="{837473B0-CC2E-450A-ABE3-18F120FF3D39}">
            <a1611:picAttrSrcUrl xmlns:a1611="http://schemas.microsoft.com/office/drawing/2016/11/main" r:id="rId4"/>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11636979219448E-2"/>
          <c:y val="9.333801781767577E-2"/>
          <c:w val="0.95370042119377552"/>
          <c:h val="0.82976790176689563"/>
        </c:manualLayout>
      </c:layout>
      <c:bubbleChart>
        <c:varyColors val="0"/>
        <c:ser>
          <c:idx val="0"/>
          <c:order val="0"/>
          <c:tx>
            <c:strRef>
              <c:f>Customer!$BI$17</c:f>
              <c:strCache>
                <c:ptCount val="1"/>
                <c:pt idx="0">
                  <c:v>Country</c:v>
                </c:pt>
              </c:strCache>
            </c:strRef>
          </c:tx>
          <c:spPr>
            <a:solidFill>
              <a:schemeClr val="bg1">
                <a:lumMod val="85000"/>
              </a:schemeClr>
            </a:solidFill>
            <a:ln>
              <a:noFill/>
            </a:ln>
            <a:effectLst/>
          </c:spPr>
          <c:invertIfNegative val="0"/>
          <c:dLbls>
            <c:dLbl>
              <c:idx val="0"/>
              <c:tx>
                <c:rich>
                  <a:bodyPr/>
                  <a:lstStyle/>
                  <a:p>
                    <a:fld id="{0EFA9F31-5165-42B4-8C84-51B129209EF9}"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24BF-428E-A3F3-C2494C9B518C}"/>
                </c:ext>
              </c:extLst>
            </c:dLbl>
            <c:dLbl>
              <c:idx val="1"/>
              <c:tx>
                <c:rich>
                  <a:bodyPr/>
                  <a:lstStyle/>
                  <a:p>
                    <a:fld id="{C0A3EED7-9341-44EB-945B-7A036D3EB1AC}"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24BF-428E-A3F3-C2494C9B518C}"/>
                </c:ext>
              </c:extLst>
            </c:dLbl>
            <c:dLbl>
              <c:idx val="2"/>
              <c:tx>
                <c:rich>
                  <a:bodyPr/>
                  <a:lstStyle/>
                  <a:p>
                    <a:fld id="{A2678C88-57B1-4DDC-85F5-ED2E9F11FEBD}"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24BF-428E-A3F3-C2494C9B518C}"/>
                </c:ext>
              </c:extLst>
            </c:dLbl>
            <c:dLbl>
              <c:idx val="3"/>
              <c:tx>
                <c:rich>
                  <a:bodyPr/>
                  <a:lstStyle/>
                  <a:p>
                    <a:fld id="{A312F877-A6FA-4EC9-A1C5-BF85CD03FD8E}"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24BF-428E-A3F3-C2494C9B518C}"/>
                </c:ext>
              </c:extLst>
            </c:dLbl>
            <c:dLbl>
              <c:idx val="4"/>
              <c:tx>
                <c:rich>
                  <a:bodyPr/>
                  <a:lstStyle/>
                  <a:p>
                    <a:fld id="{A865BF0F-3C69-4BBD-8146-E216C2B148E1}"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24BF-428E-A3F3-C2494C9B518C}"/>
                </c:ext>
              </c:extLst>
            </c:dLbl>
            <c:dLbl>
              <c:idx val="5"/>
              <c:tx>
                <c:rich>
                  <a:bodyPr/>
                  <a:lstStyle/>
                  <a:p>
                    <a:fld id="{FD8E1021-E331-4BFC-A558-6B08C05E2219}"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24BF-428E-A3F3-C2494C9B518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Customer!$BE$6:$BE$11</c:f>
              <c:numCache>
                <c:formatCode>General</c:formatCode>
                <c:ptCount val="6"/>
                <c:pt idx="0">
                  <c:v>8</c:v>
                </c:pt>
                <c:pt idx="1">
                  <c:v>1.5</c:v>
                </c:pt>
                <c:pt idx="2">
                  <c:v>1.5</c:v>
                </c:pt>
                <c:pt idx="3">
                  <c:v>4</c:v>
                </c:pt>
                <c:pt idx="4">
                  <c:v>5</c:v>
                </c:pt>
                <c:pt idx="5">
                  <c:v>6</c:v>
                </c:pt>
              </c:numCache>
            </c:numRef>
          </c:xVal>
          <c:yVal>
            <c:numRef>
              <c:f>Customer!$BF$6:$BF$11</c:f>
              <c:numCache>
                <c:formatCode>General</c:formatCode>
                <c:ptCount val="6"/>
                <c:pt idx="0">
                  <c:v>2</c:v>
                </c:pt>
                <c:pt idx="1">
                  <c:v>8.5</c:v>
                </c:pt>
                <c:pt idx="2">
                  <c:v>6</c:v>
                </c:pt>
                <c:pt idx="3">
                  <c:v>9.4</c:v>
                </c:pt>
                <c:pt idx="4">
                  <c:v>8</c:v>
                </c:pt>
                <c:pt idx="5">
                  <c:v>8</c:v>
                </c:pt>
              </c:numCache>
            </c:numRef>
          </c:yVal>
          <c:bubbleSize>
            <c:numRef>
              <c:f>Customer!$BB$6:$BB$11</c:f>
              <c:numCache>
                <c:formatCode>[&lt;999999]0.00,"  K";[&lt;999999999]0.00,," M";0.00" B"</c:formatCode>
                <c:ptCount val="6"/>
                <c:pt idx="0">
                  <c:v>12888771.631599998</c:v>
                </c:pt>
                <c:pt idx="1">
                  <c:v>2478360.2371000121</c:v>
                </c:pt>
                <c:pt idx="2">
                  <c:v>4234284.5858999761</c:v>
                </c:pt>
                <c:pt idx="3">
                  <c:v>4596683.8177000014</c:v>
                </c:pt>
                <c:pt idx="4">
                  <c:v>5646337.6698999908</c:v>
                </c:pt>
                <c:pt idx="5">
                  <c:v>12702672.72200002</c:v>
                </c:pt>
              </c:numCache>
            </c:numRef>
          </c:bubbleSize>
          <c:bubble3D val="0"/>
          <c:extLst>
            <c:ext xmlns:c15="http://schemas.microsoft.com/office/drawing/2012/chart" uri="{02D57815-91ED-43cb-92C2-25804820EDAC}">
              <c15:datalabelsRange>
                <c15:f>Customer!$BB$6:$BB$11</c15:f>
                <c15:dlblRangeCache>
                  <c:ptCount val="6"/>
                  <c:pt idx="0">
                    <c:v>12.89 M</c:v>
                  </c:pt>
                  <c:pt idx="1">
                    <c:v>2.48 M</c:v>
                  </c:pt>
                  <c:pt idx="2">
                    <c:v>4.23 M</c:v>
                  </c:pt>
                  <c:pt idx="3">
                    <c:v>4.60 M</c:v>
                  </c:pt>
                  <c:pt idx="4">
                    <c:v>5.65 M</c:v>
                  </c:pt>
                  <c:pt idx="5">
                    <c:v>12.70 M</c:v>
                  </c:pt>
                </c15:dlblRangeCache>
              </c15:datalabelsRange>
            </c:ext>
            <c:ext xmlns:c16="http://schemas.microsoft.com/office/drawing/2014/chart" uri="{C3380CC4-5D6E-409C-BE32-E72D297353CC}">
              <c16:uniqueId val="{00000000-24BF-428E-A3F3-C2494C9B518C}"/>
            </c:ext>
          </c:extLst>
        </c:ser>
        <c:ser>
          <c:idx val="1"/>
          <c:order val="1"/>
          <c:tx>
            <c:strRef>
              <c:f>Customer!$BI$17</c:f>
              <c:strCache>
                <c:ptCount val="1"/>
                <c:pt idx="0">
                  <c:v>Country</c:v>
                </c:pt>
              </c:strCache>
            </c:strRef>
          </c:tx>
          <c:spPr>
            <a:solidFill>
              <a:srgbClr val="00B0F0"/>
            </a:solidFill>
            <a:ln w="25400">
              <a:noFill/>
            </a:ln>
            <a:effectLst/>
          </c:spPr>
          <c:invertIfNegative val="0"/>
          <c:xVal>
            <c:numRef>
              <c:f>Customer!$BE$6:$BE$11</c:f>
              <c:numCache>
                <c:formatCode>General</c:formatCode>
                <c:ptCount val="6"/>
                <c:pt idx="0">
                  <c:v>8</c:v>
                </c:pt>
                <c:pt idx="1">
                  <c:v>1.5</c:v>
                </c:pt>
                <c:pt idx="2">
                  <c:v>1.5</c:v>
                </c:pt>
                <c:pt idx="3">
                  <c:v>4</c:v>
                </c:pt>
                <c:pt idx="4">
                  <c:v>5</c:v>
                </c:pt>
                <c:pt idx="5">
                  <c:v>6</c:v>
                </c:pt>
              </c:numCache>
            </c:numRef>
          </c:xVal>
          <c:yVal>
            <c:numRef>
              <c:f>Customer!$BF$6:$BF$11</c:f>
              <c:numCache>
                <c:formatCode>General</c:formatCode>
                <c:ptCount val="6"/>
                <c:pt idx="0">
                  <c:v>2</c:v>
                </c:pt>
                <c:pt idx="1">
                  <c:v>8.5</c:v>
                </c:pt>
                <c:pt idx="2">
                  <c:v>6</c:v>
                </c:pt>
                <c:pt idx="3">
                  <c:v>9.4</c:v>
                </c:pt>
                <c:pt idx="4">
                  <c:v>8</c:v>
                </c:pt>
                <c:pt idx="5">
                  <c:v>8</c:v>
                </c:pt>
              </c:numCache>
            </c:numRef>
          </c:yVal>
          <c:bubbleSize>
            <c:numRef>
              <c:f>Customer!$BC$6:$BC$11</c:f>
              <c:numCache>
                <c:formatCode>[&lt;999999]0.00,"  K";[&lt;999999999]0.00,," M";0.00" B"</c:formatCode>
                <c:ptCount val="6"/>
                <c:pt idx="0">
                  <c:v>12888771.631599998</c:v>
                </c:pt>
                <c:pt idx="1">
                  <c:v>0</c:v>
                </c:pt>
                <c:pt idx="2">
                  <c:v>0</c:v>
                </c:pt>
                <c:pt idx="3">
                  <c:v>0</c:v>
                </c:pt>
                <c:pt idx="4">
                  <c:v>0</c:v>
                </c:pt>
                <c:pt idx="5">
                  <c:v>12702672.72200002</c:v>
                </c:pt>
              </c:numCache>
            </c:numRef>
          </c:bubbleSize>
          <c:bubble3D val="0"/>
          <c:extLst>
            <c:ext xmlns:c16="http://schemas.microsoft.com/office/drawing/2014/chart" uri="{C3380CC4-5D6E-409C-BE32-E72D297353CC}">
              <c16:uniqueId val="{00000001-24BF-428E-A3F3-C2494C9B518C}"/>
            </c:ext>
          </c:extLst>
        </c:ser>
        <c:dLbls>
          <c:showLegendKey val="0"/>
          <c:showVal val="0"/>
          <c:showCatName val="0"/>
          <c:showSerName val="0"/>
          <c:showPercent val="0"/>
          <c:showBubbleSize val="0"/>
        </c:dLbls>
        <c:bubbleScale val="80"/>
        <c:showNegBubbles val="0"/>
        <c:axId val="1806041936"/>
        <c:axId val="1806039056"/>
      </c:bubbleChart>
      <c:valAx>
        <c:axId val="1806041936"/>
        <c:scaling>
          <c:orientation val="minMax"/>
          <c:max val="10"/>
        </c:scaling>
        <c:delete val="1"/>
        <c:axPos val="b"/>
        <c:numFmt formatCode="General" sourceLinked="1"/>
        <c:majorTickMark val="none"/>
        <c:minorTickMark val="none"/>
        <c:tickLblPos val="nextTo"/>
        <c:crossAx val="1806039056"/>
        <c:crosses val="autoZero"/>
        <c:crossBetween val="midCat"/>
      </c:valAx>
      <c:valAx>
        <c:axId val="1806039056"/>
        <c:scaling>
          <c:orientation val="minMax"/>
        </c:scaling>
        <c:delete val="1"/>
        <c:axPos val="l"/>
        <c:numFmt formatCode="General" sourceLinked="1"/>
        <c:majorTickMark val="none"/>
        <c:minorTickMark val="none"/>
        <c:tickLblPos val="nextTo"/>
        <c:crossAx val="180604193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blipFill dpi="0" rotWithShape="1">
      <a:blip xmlns:r="http://schemas.openxmlformats.org/officeDocument/2006/relationships" r:embed="rId3">
        <a:alphaModFix amt="40000"/>
        <a:extLst>
          <a:ext uri="{837473B0-CC2E-450A-ABE3-18F120FF3D39}">
            <a1611:picAttrSrcUrl xmlns:a1611="http://schemas.microsoft.com/office/drawing/2016/11/main" r:id="rId4"/>
          </a:ext>
        </a:extLst>
      </a:blip>
      <a:srcRect/>
      <a:stretch>
        <a:fillRect/>
      </a:stretch>
    </a:blip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56676C29-5705-4D42-88BD-626670B75219}">
          <cx:tx>
            <cx:txData>
              <cx:f>_xlchart.v5.2</cx:f>
              <cx:v>Sum of Total Profit</cx:v>
            </cx:txData>
          </cx:tx>
          <cx:dataId val="0"/>
          <cx:layoutPr>
            <cx:geography cultureLanguage="en-US" cultureRegion="IN" attribution="Powered by Bing">
              <cx:geoCache provider="{E9337A44-BEBE-4D9F-B70C-5C5E7DAFC167}">
                <cx:binary>zHppb966te5fCfbnq2xOEsmiLVBKeifPdhI7+SI4tkMNFDVQoij9+rO8s5M2uT1tL1qg10AQvKIo
UWt81rPWH5/CH57My+P4JrTGuj88hT/9Uk5T/4dff3VP5Uv76N621dPYue7L9Papa3/tvnypnl5+
fR4fl8rqXwnC7Nen8nGcXsIvf/4jPE2/dOfd0+NUdfZmfhnX2xc3m8n9g7W/u/TmqZvt9Lpdw5P+
9MtfZjeNj6Z6/OXNi52qaX239i9/+uWHu3558+vPz/q/3vvGwNGm+Rn2RiR+y4lATFAsv/798sZ0
Vv++jil7yyTCnFKGXv/wt3dfPraw/1860m8Henx+Hl+ce/P7/z9s/eELflipXJd+FULavZ73L+9/
+8BffxTyn//40wX45J+u/I0efpbPP1v6WQ3po318/g/qICFvY06lSFD8m4gR+UEFkUzeJkhgJGLy
ff2r/r/q4J+f5+8r4Nu+n6T/7fLPok//8t8X/f5lbB/t+s0G/337j/FbJLEUPEFfrZ//IHuM3lKB
BOJCfBX9T+b/L5zn78v++8afhP/9+s/Sz/L/vvR346N9evnPCZ+BYRMmkCQ/Sp28ZbGgPBH895Ak
v73zq8H/83P8faF/2/eTzL9d/lnku9v/vsjf22p6eX5zNz1OL+6bFP59s6fybYxozBnlX+2a/mD2
kZRvERY0oZJ9VQH79u6vGviXj/X3FfHT9p/08dPqz2p5f/f/jVrOIP0/d+032fz7eonpW8mooIT+
bvniR71ApohRnLBvmeI1VfxtKvhddP/Cuf6hYr7v//ua+b78s2r26j+hmv89c39HMtnj9Jj/BoH+
Jnn/49XfPhiA2U9b/xGS+irZ4/OffiEs/u3LvsKO10f8IHY1j01lH9/sHl33TSHft708ugme8JYh
IRPINBKD60mU/PJmeXldieK3MaYESYEll+CQGJRqu3Eq//QLjt8i8WoLCaVcwCZYct38uiTfMozY
q/sKAbhBcv4de153ZtWd/S6P33+/sXN73VV2cvBgziCV9V9vfD0qp/CwBEPUxZJCzqMxuHz/9HgL
Jv56//8xTdnieSApXzqT4skP2yVtJX2ZIl4qb5xXbLOlSqxM9q1vyEer693gywMAGJSSNkiihhXn
ZTHlktdFtkTlrKSIZoV7yc+2olyVNk0+kpXtklVWh95srepWzdRUjCibXN2llr0fx+m0LkOfGlJW
uRF8OMxOJmedq+/KaNsvwfk+K3RxVXVhTCeZ7NDo1LgW+qKPyJAL3C9XwrM57WQUKRxVxoIOp9ux
4zrr1+JmXdf7wvqsjng6DXzXlsWyS3Ch72VV2BRze77iMsnaZkPZsiXkoQ2u3Pdb26dkYFW2ORrS
Ihm8KpB73/o6vlomQo+GolbxpP3SGi7zYljcNUrq7UscVZ+IWE1GNmwy1zX1kVTU5S289KqWMzuz
YmluAKbgY1vSMbXS+fcVb7tFzUXAp7jQaMtxHMe3TLdROuj4pq+WbO2TT9Ib/Bxqwyfl6tAumcU9
ulmD9TobHCvOBQk9hrey7WKYNnohObJdvug62em2EF+GEsd5WdK5yeOJi1HJvtUfO+GIVjQQd60b
wu/NUFCh5mpbr7vBtJcUvKJUY9uvKtacHl0sluHabcFeVCP/IidTMVWACH1OpmU9rrHk+7DaZK2U
m2RZ7RPN9ULT2ooknZ2v6pTaJUnpXGOfLbqVD6RmInx2ThdZ5AZ01bfUsXTyhuB3A9Lo0o/8xiYR
y9sNV0OaGNNMKqqTTk06RCC7oTnvqm3Mu5raSY0mtKdATHLlJWijbKo+11O1XRVjf8kIaks1UBsu
jaBURUO7njbNP/DFkuZUEWb3HWYH3/WVElux7rQln1pTZl2CUDqFrbqvCqKzrbNS1VSrHsX7YYtp
VhB+FLLYrtYxKU/rRnINt1B90yO2qna2l8XCzlmDzuuGK195VU/rAx/qC721uRbVmZ2JyLhIcl3q
fG4bn1Y6KGqjQ7nirKx71QuebuUYj8rHwwXnzRX1fG9an4qmyELr3vFapzEiZh8QGVXjw2XQVTol
x4ne+u5uiMd979dUk6eGbnlYV5AnekBx7W7nZr4qfKECG/YQjubdSEuFCnJmRqbQWlxoarPQmaD6
dVR9TfLJtj6XmzhUVV0cDKrSbRxAq5E8E1Vvj6CqnTfhzPQhFQkne9/EOJ3DitMloce6Kt3Js3i7
jkt4b1k3QUWt5vnATX8HbnOO6+tVEyXQp6oR70tkU7rF+1VU6TDLI203JTd7XKf6iogu7RueruN2
xhjLyuoLg6jCAy6Pjlbh/TLSROF2Um097FnHWcqLMS9K/p6bokob18YQ59ynAhF8XtarT0NTfemM
uTZ179RWc5HOaHjoh+U5KmSRD+CNR8LmsxDabA7m0g4OSvtqj6OwHSaKP6+2CfrCbAXNlsrN+7W2
hbnpGlRkTdSxSqGtSxc57DlaK6oE6S+nMKVd3VX66Ow20l3dF1FW+6Y8c225Rqo19ajfa+mp4pHc
6aFJp7LJIrTmqzN3uilfqgh9tiuICpeiuWm3Jd18k/eF33KbsEjVfI5u2Vq4Z7qNtyhCxe3YFhVR
mkSXdek7mhdG+kF5JP1FXKxNRvpoPCx9xxPFZ3PUuscfJCZOda3rHqLO+pSwscgju8lbW9euUg3e
HpvRyQtGq50uyJTyiWz52DusRJfUCsfsIiHorixGm8aVeDCRmFUwdTgu0s/KeHQ+VnV1KmkvT0KL
OWWk7s8LsgpVGpnXvUhd377DZrk2g8/KqW/ScZvM+VDY+qqwE8T+8j1fwTM6NN0PbbdjzWPV0TQu
9R2vVqJ4h15ElRx0Upys6w6+avZ4qiCr0CScaT/0edQMTxiTC9HMT22oXFo41qVN19yMGD8N0WjS
Vc+QfHB1aAOO0oWTvE+aXI5rq4rQYLVtrM8Fr0NeaF6lUWmZkqsVytCkhVBIlrQsLFXt1j8VGDU7
M9lTQLJ+9osR+7izz3LsTkszoh3XTdrGLO1bP6cWlXldtJdrW10NAypVPa489bbMG76mxdBnfeOV
ZR9w+LBtH11M06GpVAnSHu2iXo3O8e5e+uXcjJDVJlbn0xwOcfSxiuyeNlyrhGz3XDT7OvqYjO4w
D8sFZ+GdjpZR2XGwGViJ2uagupjvZ2RvRuN3rAvHTSfgDiRJGffXeuqvqJ7Pqt5vqqrtZ85Loyrh
LsiGjrMbj4tl2WrNhRzY+2IoHwoWnbyfTw0YcVd2Sk/1mU1kOlvsU6rRp2IsL5O2P7J1S1t+sfH5
vlqjE4nou0gyrPgYXXJpXzZ/Nzhe7rAvGrX0lVZ+ZV+SIs5pHe8L8sjmJhN1hBXSOi1CfMdo/LC6
Ly03B9/qi2SCMDNaiMSovuwMPvTFmCgiqut6ZorM5bUkjKWiNELFKwI3J8pzN+2EKC9KerbQos5b
8zSg6qj7OCeuz+q+T+cVbyDyZSfDp0qIlILaVRlimq8EX8jC74c2io4CuaMRjYqKWtV4Vag2qnT3
ZdBndL1fl3IvWr0LYU0jgo2q0dKfEAmdqrS/9YM8+C3c+NLbdJM2nwv5DE6blY7uC+O0QrxYj/FA
UVot0XPS98dSyh0ILAXTSFdTHrt2hVQo9nZc89pHGUrexdH4OJZoT+so2yBsaFQN4IDjZYFmhex0
S8Y25dSkNhqOq69T3sq0YEOGB1qlHcIpqZsL4bhVm2k/Nu5FmOQyWPdA8Lqbh/XAmngX91u2lYtJ
je0yZPbLVB819yIzG2pTVo5yPxoK6kVJJps5i+MSQhU754ycr0hahbC+mfn8vltolLXLx62dszYx
3YH6lp8FF9XwoXI9Te0zqPLYEJBJ12Zhbi/AtVRwdeYbdkpcESvpm8txQJ2yC79JfDumfF7qnM7x
Rc+HRm0Vz11JbnVfBNCEux0AaPjJX0clpMWAs7hcjuNWIiWRy8ji9jjEWbLMaqHuLlASZ920WPCJ
ts+cHeaMseAPm2MPUnr7zltmcxo7eSYjML/EI6S6EMXvVlo94O6d3MLl1NO7rgtZ7MlujqabUgxn
CSHnfFrU4gggTiYzNrrTtGKV6OGGjeRWVP4QSPVpQeJ6mttdJM/JEmXlhvakKtQMsjfMnbeLeMco
87sNTc+vAX3XshbyQef3JpZtOk7vB0uOaGvUKzbdNT2XCkHWlmWRj4KpJWkz7qcdX+9ZXSqOmNnZ
Kp73TpyAr1ZiqA5+Lssc8QrnaxyDqfcii+s2jyR50uNnW67VHqB6CabEaN6S+YOl7Ue8ik/EhOIU
c5MLSSAEYIgXpL6n1uaVTI6YA1i0DeQMiAt+szLFMYHMUTWxorx4nGKfzt5c0q5VgE5SbquUti4v
6LJzTaJCe9HS4pLpy6L6ZDsAJOzKNG7vbXSM3fDReQKZmaUD6dOoR5+oNrsG1VDzlGrRW96gLo87
ofrNRmpA465rRTYVpFEQYx6HhO7rsOaiAoXE0Tu+bEdb9WmfVHsoWw+BzpkmEoxn6dO2J3tro2Jf
dZA1apYPJk7ypuPFfmK9Glhxy4dPdSvW1ArLdxu7paKleTxEQi2N2BWcqkGvqa9ifKyR8Cnn51Dg
7YpYq6qZm1SY5sPgp6xa+aEK8jJeB5FG5rPELmX40XF2vTL+Gesng5KwT8oBq6E+zfieduQxbjaw
GfquGpty124csjYvVB2tFoClG1RnB/qpLHDxUegBEqkV9RCphaz7bYRCsiJdp4ZxvBsDLz6UXVG/
XtPrhQt9vJuqHjBEMnXHadaQMJ1tFGGAr6iONwgTyRllzecopg8LxGeldYGVjl5NMvG509U1Wenn
NvAqC9VwhwPfdd2yneTi7slQ3i4xG+9r1DzXr7m0aM6jqFUEL/txq27idUI56avLYkbPbohOY9XS
NLGJihue1cX4PLAlXcGEZBAXJCGXhrHcmSZKpeu4QqjbQ+bPvY7ONaTS61pCuUdw1FxYP9SXvRzl
YXUxAXRqRlnl3tSzxKqu2/ESKt1o562kx3lp4jszEbeTwpYPU8KbT0W0lcrYzaQVI+48MQDrpz7a
PkV6GtLF+yhPBBYXfovkQYq461JMeu+UK5ZkN5ktOqdEmCWj0YywinjVdhluN/bF92XvFa/tctnU
dL7S8Rg1abwJAQ7VDcmmtJv1oDQeyyrDc7F0uatIj887wLnLsLdNNHfyUHdhFlkxNTr+0KI2GVMR
ez3uo36NLopEV3uwtFZpu3kVqhpwxwYQ/LpffNOqFUJuWs5FdSkrukDxHU3HaZwr5Z23VjWmxCdB
xk2nk9HloMatqSbVdwxnICzsVeS57nIP9AdQHAAs7meIoxXojUApykyUHDYqvAMgVywhNZurG1VI
G0qFNVvXrDQs2S0NgI0FQ/AGkDodkrrq2SUfekNUqJPquLmoFMrpVR/WkY9ncjbyXddCJnA0iSxA
sm5rUzRosOimZbVVNnT8sphclFaJjECDsHiYAf0qP5b2YtYbfPwsmv4GKCSzinxx0VJfCRzFyW5s
3La9i1lVNdka4ggqSClLtUpcHdsByrWMRcX6YbBdSXcJA18am/UVdupVJTXq3ZneECQwzgs+6FRK
HuEnAWkZHSfe1f2mOh6PDT3UW4MGqmI84P4i8tRqnFUCBHUsrLTmvF4CCoB28eZTVG/YQ33NAx8v
zToNy9FsPAl39Rwb/AIFXMlfKish/CzOslMZF0l4aKttOZ8mth0QTtoZMFhY0jCK6kC2LsG3A5vH
IoVIgM8KTCVEpioM695OtSn28STGSi3MAFExQDSBeNZbcVEnQvQqmcgcZz6EelEdXAJIIHWrVc0S
0EWy1e4icd5oJZtoG1PfNPHnLqZMp3aS03wqgo3tDm1rcRxjWhYpHYKP960uAOutU1xj1c2IX/VB
xH2WSBzdJs7QF9vL+TMhlNysOLiXbgKEYmQTZ9PYl/tgV3fqke8+9hjbSoUmJttxQSsi6SwLXkEy
WUlu495Oe0u24bas6v7k60Lf1EVRlJkYtqRSSdDjLqkCOdrVuDQeyuqhMrU788GsN7NDY87QwldV
QhjwKtkKqB8ajV+mpJDH2Dfyrp9icTtUorsg0xzfIIZjqN3sgk+j6+cxT9pY3k9LHd8MdiGvZXfd
LKmJ3TipZHArEBtrvZ6Stu1ftb/UQIhUsbyG+ilOQ1TXR4d1q4aSd0zFRcPZLnAk7kNcTl/QKMDW
lwKtaUVLe2ehR31lqzHaDc1KzlqmoV7A5xUqgfXiDWCIFvftMdlWiHRhRLRWsdHkroFw+SChfD7V
uNN3xTQCHmGLk0BleWDbYgDjl21F5IObV8jebVXUMluLoB+tNeXet1Ab187hp4YbZtTkcfuhbtYY
aEYdUVX3ZXe5UTy+YG2vwI6MolNff4lqgcFQl813ezI5SDEg52SXiOoSGQQkqYX4AqBd9/NtPbR4
UdRp9pF2rhiVSUQizqdeJPc49IBmNHdq7anHQP1gKN82RqYezIsDbzHEYQPObyqX98C5LqsiC/IH
LEetmo4BSGZXNGkgXBnK9j2iBVd0ns1uDs4dgIajxzjo+HrEooBijXZHun0qx9tl1HVaCIrOgflc
OQ933NPqNIAXnmiy0V3Fpy5Ws+4APke4esHNBhAn4GI9ETPqa60Fu1uohQKBbU4RW7l3AZVQ+AIF
7XZ6jsOFmTWDsrW/3Rq2XuJ4KMC5qDiLPdRXIO/phkKEAdgx2nwJ72gDDAEBiuFg5EAUm7oo1WXs
VDICJQm6QOGsoRj4FzH6naF1kQ60BeteLEp9XACjOl3OS3mBDKTTuN6DW5kMjc3DsMZ3IwIk3O2j
IM9Cq58tM3tnmIoA2nBnjq1cD7NkACoKgB1bkaNim88X4QrVVTVOe9YRME7bK8GBcMbd6C9YtxQn
Nq4xFD8NfU7aKbqvNS3bHeqW5ENjIDpRnHtyXQxT9ZC4+mwVw/g5bG150a6BflkAONRqZcifDT1p
Hky3ri+GUfMRs4mdijXKRCjHfLRFs4AXrXw8+FL08jiZyNWACRsb9mCfbXn0iSQPhtv6mU5xedU0
G31iWzLUEJSjKucNM+9RQvHHpJP9JXWI6nSpXfSox4HPGY/CsSyb+R3esK2ViKS/WonebhY+FUC7
oyn5XI+sOZEKYCzctJ/jBR1QYMlzjw0/LwEh4XwhjYdpGgb0xDINV9Sa9iCGGO2rLeJQc/FtbyOk
ImpvQgB+aC7O1pVtykwlSX0Zyod1bPF+KVuSSjTbtO2uNKTArOirJE2k1qrQlTyigu4cBNMBbVpB
Im9VLV9dMlTTrtyGC7+0DrjnQSjt9RnQWnUqqE5yZjBOvQaOd5tl8mHZQh4sPfQkKp8nHteKde5s
ClWTF/M8HboiYVmzxSwLET/nEhh7Hcu7NnJQzE7OH9wKOQjrEhK7z3nMiDJd8R5a4/U+YUl93uEW
qdBPSZ5063bNXfcxVONL7UNWtw5qlaGGIsva0wxUfEp86LIG65Of2g+RiXJaDPSRrzMQS2Ud7ZIZ
YMEw77WwxbEXNRAxS/IeJ2D4oy/41WxrYFqidtwBp5Wv8wSQTkRDCgTveJX08Z1fdN8A+9h3EFeL
z0TYM2hGZEs8bXvURR+HHhjMLgTFWjBj2fsxjaA7NM2U58I/1/ECxYUkh966Nl0nf1PoZFDMgly8
aXk+C38fdDOCH8eXQNrUHwB+Nvsu9j6H8L4vKteooF0Dj1lvBa0z6AvttCm7nfeyyxnu1kNHfXxE
IsFHCWTvYbWj/7gS0wK0HoGsoDq6NvFDLLq9m8eTBmo3X1+LG5qsN7iR087r+mxeqT5MW6CbEs22
KTROPA1to7PGCMC/jFzRMQGauMIKN+BLnRghvdksAaJOLE9iW2IgPNAOyuv+iAnzagXecOENvjXl
lE+ItznRPuQRHnLoxnxaRbcCy9YDYpqne9YAdT7IYVcsBHppLF6uIzGCeQAOS6coaVJUcPBAHI4u
TAfDgHusy2q8WRawmMaES2gpTBDrknpn2tmct2PT38kCXUjp8HGO2ncOr+dEh+cQ+GnohzOx8fO6
rz/I36i+ZboDBI9U27Xmpsc8PGsg7khdjpfOi+hTXTX8KkGNAY5inA8Qd+c8NsacidbWAD7gY5a5
224S0nyeZj6oAjythO5iJiVDSrhGQ19HX7Zj+Z4BiY/qrgX+ngCyn48c0XRzzQ20CA+t4IeyrE3q
RYDstAD8ou2hcWPuovnKxlPeh/ph8hu/WYc5peNqb2o3xI9d8OI2lsRs0GkCsw0NMmdy0gArAmHv
AlQCqTHe5cvG1Jh0dgeTbkC4QZdl7ycznS+cngiQeKlHy6Ur3PxByqa8KiK3i8lU3WK7AeU2iZDO
fWAK+3VTpRSPwwBtxXToVnKxLBhYHeeLI+oYEGI4mwz6tG4DPlislagkASJw2S9U410303czhJIs
6DCeZttOn0O9cgCjTQ9GYW9ppVNkt3OBk9vI4c+E6r2BkCiABASNnujkFZF3jYWuja4WNS3kuBbR
mW7YkVjA57L71K9LWll/tkTtBEB8nDLWd03uNqAT+94AtQ6BXZrQAEeOnqi3WW/ga+p6eMaU3vZj
c9bR6sqUY7bWVVBA8Sd7qJbWQ1KicueJ+bAC+ehLQt/PrTzNQOTZZjFqbn+jBcERQknch7DW7j60
Ud4M0HURpevTcVnJDpdbfMbH4WOtyzPW1dAsgA73lg5TmHc8DDqHvFylCC0P3PF713Z3UM6a9/A5
rXLxMqS9OC69UQ0DxjjoPptrfU7j01L2ZzUQSNfLjKrdvMZXdfVMzFJXqnbAywyr33Fr0wAF4cfK
k/B5HEN85atleq70Mie5q2nIQphfmfRqkEUagQsy1UVAkiqYqJE3rS0mgMEiyA8aSpDoDDrk0RVd
hf3Y6Th+RK+cm4FTJnDTqz+JHo1RCrhtdDmRZMj6NjJtRuw6AYSxxs3QTcH7mCzAOhfOXxEoTzLR
l+gCJ0mzZSOHhhQzaHviJUAM4GPaFwCjGvqItU8nbmYIYAZrfaYpNC+BDH5Bq1YOcFA1dcueADBL
yympP9J5WZeLgtEVyE1XjxE0EANOTTet6d/OdvwwYvDUQUuv0uXvE67ff/754tvY7G/TmH+9/joj
+9dfV/2LvZvGl5fp4rH/+c7XYZDvt/51rPN1BOP7jOdPIx1fp23/l3mPf7j4rw2DYPQPh0EOMEn8
/ObozKN9fvP67+Ip6+yj+Xbt+xjX69jFb8/6OiHC6VsOcx4MSUaoIOJ1DOTrhAiHsR8Y/oxhApQx
SbCAqaDfB0SimLyVHMZHBKcxjXH8NxMiQGS9xcDZwuwoNK6FFIz9v4yIwEv+Zj7k9dWMJJJTCUYe
xzAx+eN8SML0Uvi2jY5RDDywbOtXuFJ8HOwaZ//Dzpk1WYpjW/oXkYYkENJjA2f2OcLDhxeZewxM
EpNAAn79Xaeq+lpkVlm23X7tfoxMcz/HQcPea31ryxml1hyvz76bn38jaf4DmfIXLgWfG0twKRGF
fByShAo8/N+5FDltou+kqs8O18FDH1p5VdlV9xJzaT50WwZPHekh4CRqgvITLTBnJeekyRx8trLt
HEqGnlzqmcc4WSNCLlXZarIfddi9MpIUZZ4w0f9ETxTBd8FFc7vOlftVch9+XbdyQCs3HyK9LRAf
yAybgzTzLe8hcbajeR4j0s+Z2QQk1K2iwesatNWDlhWUWDh/GhcZ9jf105TG4VAvaRmo8D7RVf3P
J/UvHOr/6R0HAPS/sfZ/p69QRHsw2b+TV+SKjP4TvJJ/MLw+yFuUhVi7IVDHf24rIv8AWRVieSUJ
arOQ4v/8721Fkj+SRNBIJhHqtzAWWO3/Aq8Cyv+QIcAreNhRgp0Qy//JtsJSBu36286KeRJDP8Me
jRknKFXYX8grL6YClafB9T9ui8tHNlrI1GWTNOhaiA+ziDeFzRMVM3EfrGHHZSpjK+YH39dVlUO9
BwHSkaLWeYGHEN5WJpibVBa+UHsH8h9wj6F6vilwrclzOFkIVGJxdnpOFtBbaPjH4qWaoUYdoZ9M
6lb6Qn+EfhtM1rqSyNQETnwwZkyN6md+UIuIPpKawUtWtnmtki7ec8+vIlvZvEUOwlgeK/Mppb/6
WxWus0TXd0Ehq1e1QHdPyBTmsZbsJWhj/V5Z3e6iYdYPo67aLCFkgjqFUjyN1hGCyogrXawOKMaK
V1qlKw+CDG8NNVOYgHyY5yD6CshpuB9NoEyuhw7m3lKIi5FVfNg4/K8ER0Fmt3qCTjDbZEdKx+6I
R4eWiWHhP8LBvklakAxw1JQqP5IHW/ikSxOcNnuwUy1aiBoGRDQPy2Gb0M2BHVPkHKKWd2nPO3GP
hqn6JC1kcpXor5DoylMLL/arLFB2gScSxZFxL3brWonnyoX4udHYehcL9WsU/RsK+CZb5w06RF/P
Z0t4lPl1cSkrZXwKONGQF/vmmcN7CjyM2g5KVsq2a2GJXjAveRvvOzUPl6mvzAEvDBYss/a5mQZy
D2Pltuqa54rFTTqtYpQ5Xari27aO6mKKCZ1phzP+x+gg14Nd2I6EgWpIA6vLW+6DZU7RXnVZUidw
mfHdoFgT3t9b65azTfC2Fg2cIe16WZ5mheoCd13wRXJXwuUgUU6iGrBJy7uDLMttP5Qz+s41jM9K
0ymthVv3rKE77SqJz7N3vFjgF7HyqoLWhyLpCXCdNcmFY7ftuAU5b+R6Iwd+Fw8tu4QlBKxar0FW
2pEeJk2LW0V9/7WtE3Onuqn+sUHumNLVzuakp8odFrZWOxWVwzfe6vBpa4EdDlKU3601Q243hjan
7SDNtrD3B06wAAN6GfHYHiom7MkaCvch2IZzuzbVfjTmBrp8f4QOjp5XzHWYFr6HX0TRCg0N7fES
DBolQblN63iddxy9DPZUab+CioecHXh6qOtigL+6PtNKQrrAwQFVvivXXAuoACYmly0o+7yl5N2j
nTlNhhVPkC2h/RWRjrMOiEnuAVbdC/gUO1aiiQ4DF2dahocN/vj9FEC6hrHEbhUJ5L2Ft3IHO77I
CrjIl60K4Rn1RkY/uiJi2Rpaf7LDUl2Gqkz2JLGvZCTFrhsaKN3J2t7WpADEwzhKYnGFYwqp0bjK
ehL7Ba/+XIQBq1I5rP0JvOfXVg0jDqhyTPZqLpbXaesUbs91Z9YBr7yslH4XwPSg6+PHprEdsXau
9NNWYG8tpMlVGN+LcjFwJUuInyMFnVG0VqTBONYnMBhDzlWhXzyf2XnwJLo0C8wpYht27lAYh8n4
g7rmsyJ98jCsM+zIIK7QD61wOm3boXkx9bYeknII1b6IEtmEKV7tMfBtUbTp1AR+/rSkKd2BEyzU
IR+L5QJSUJG8kO2dnP08wkyNyXGCZPMBfbPI9BTJbIDBcKuc02Fe6xAYXVkN5CmxMgHDh2c4NrvG
JeRmA1XZpZTZCCKQwYt8XGyxCEhJ8CSYJ13eOr1n3Xy7AMO1Xdgf6difQEDeB9usU4Xld4Q7Sg7E
sLyp1m994aDf0ozjM27CCnieSj6jCNJ4VO57yO/1BJdhiNZjqMu7ghqVuU5/mdi0pIvask4PeQid
Ff/3YEm4N17h391R8wWa5/o9qr6ECueciN+GjWRLEe7J6A6dAyFFITjVG/xjs2OmguEiLn1tUxPp
izPsopbuABUCCsJ4QM11Wuv+UNr27qqHJGOd9U5CBWf79spQsnXX+hm2VInjw9EsgC5PJtul/QJ0
JrT2HMTxkBIGDa8J1BOrFxwO9NjgIppbdeN1lwfR+jAFY7pMYfQVBxzM1AAUEEiEMkpr2BklnP5m
iUFyQDNixrNUzZDiqSkfBw92wIn2fmDspivqL41pUE+OhzGox3wwIT3GoY7utI7LHwGNtu1cNZ48
khGXbRk0Nm+F4s8DLUa5a0jznIB4OurR4xBMGAH3wtcpczhM96OvzD6W0PkgEABhK5IYjK78RdvB
wJuQYba15KaNiu89x5HC4VinrlRRBqFiPsnFf6qlnm5VGdpsmUd2aoZS3fOla/MhuXLGrDsvQqIl
Lqd5R2Me72UdnXEsgvX20Nir3noo5H1OuvJY9PK+S8Y1m6e5BKcounxgRb/rYBPuvLju5Mn9UFt3
S6rlBDJs/txalo+dvDdso0fl5YjN1H2JQ/UlDqC/onj5mGpepGZ0AxwbiF7okjKcoftSD3tfB3dk
CbdbncD1qLV/dLgXZdyyDEYZFvtSvNQOnPPikvMMsbdQ9jEs2M3gKQ5Jp49iZioVANhevOmqHFWE
P05Q6W/RuSQfPpLxGV5Ce1CTsgCfJRRnNmiAN9NM3sqoxsWOQxyUaDHvACqhFHK9+GVJT29gbJld
PFTNazmHwZtPtlvcJJD0ZwG4V3Uy+lnhK/E2pKdpmNsdzkCIozFEoYRH78pRsSvCmeygkmtw3nAN
oGqLNwI7JgsS9cVrSEd1jdOPg99v0tUBfO9GgFk+6swDp3OXhvO0rxkuJtAPL0oan8lR31/lzN7F
wfu0WZyBbAT/zm6c3+qzBk/nfPBGqmovQqhppbD7chl0Vlv2GG+G3pma3ZgZ9LYBgXAIahDckga/
bO8j8Mj+aQubpzmWPaoUgvXbXybN97Dy86WUza86xJURbAHPFZuatKi2Qw3h9tg4l+QlylTgUitH
UTfJdIIZ/WyroYOciUIMhj8ULcLeBDG/YlXDTzG1OK59f+FJLzNvhhd463FWgMFOxzpxILwhZfO+
YVXuonDA31SO/S04K33eNMiqZPNfKUUJxU30oQRZ0mqw26lx4QLiaMgCR55KK+7r+gpAqgGC6Vgm
9gE+xLhvppLsUBHrfFCQwIAbdj8g+gDrJDCynkk4SZ/xURUfsW3BXQsNLbkqjGVpG6w3UMmnxw5P
LJVVNIRZsITfqFpkClKe5fUGY3cNHP49+2ELjhCmTZcGRdQclY2DfJq7pAejZHyYAmJdw7PmA/Rj
Y8oiXcsB3FLdduyxtUy/R0GBD6SbuFd1M95O8RX48Yu6K/iyPUzIWrCjaQcQv73m7a1d6fAeLr4s
ocOTU5OEM26jxZ2GMsRCoypOURkIQC5JnI50w9pOgoYdjOiHPQrv5Lwk9WttJlcBgoHVY11ELvBz
o1e7Dih4tOZpNcXDfqkAS4myethKkFfxsnwufibHpl6WFujnFPag30bhwKGKoD70E/zJJgi4P2/j
aJdD6Orublzn9TKTK9yQkmUNXZHZrk0s2KhuQ/gh3iwA7apcbslE4KebTjypqDL+KCu9mjyal/EZ
yjQ2TDy15MPJofymmQKWEOglvumTMvBJGrnJH0xSFOMPFjScA4oK8PJXQku9a9eoZudwNhW/7bqu
bS84q2FY4BivgjyoWiQPxqpDf7GKaIJm7qYQSiGkTDUdRh7V4Z4mEK3hFvJBvrTLICx8ApBbWbmM
S/AEpHDsjxFEncamS0urGZud82EHNyRIzttc9fS1QZQjOvbwkYNsjFUS53PZ2vdl6WFZJMZUY944
6KqnBNcOfXDRNuFw3Vbbzmim0J+lwAPqebdxInps2KIMM9XE8WcUKvN1oMHoTpzjpPkyOKPoHRpN
XNPJwBt/067zABwC1PQAQ9+O7qOduxZwipqj6rE00vRnVgZxdwKeLuBDVhqA8+qq5dy4pp8vXqHc
ZqPB38VIlG7jOpiUFVORj22ARgZw+88VRsmJTaT51GUrgRpSWEjBFJ8EoiMPpRFh1s1btcf7CbI6
sSJTjpdQPTspYYUG5cNCnf5aFUBBAapiWZ5EHGx5U24cqJkN8yYJnlsNzda4PW0IPylmk+MAUIvV
trvHtdGnskU3a8rxtdai3/F5GHadweppEH1ILBme5graahZ18q7xzrx2nfhQ1opjxN23dmFDZoJk
zOeoIw8UyPIXFfIv2uB7jr153uay2xk1ZY0aztIUMqtn/zBVUe77nuyZDi6kGa9kHPtqKcnqqDcp
sfqbB4O7X6ul2W1yIBkMh8e1Y28jRHh0CSqD8QbntAdy0Ew/p47vlm795r2882v9ouY1itJhXibo
B/U3vOq3aSgfyi5GuxcMH7p76KbmFLfT9zrsjoavN9uG5IOr7Ruv8QIWmZlpy6MSHDn3oOf64VQP
MArrMvgG8+FpsOG+dOR+BvGTTqY9K+l/hrLnaV/I7o4G9guENKhioXkoIv/UwIYlA726J8GYbb27
XZS9qIQ+TEtQpCDzf0kKYWRozo1a1hvGSlShDsV8t+wqgLRpMbjHrdOvqxTv6M79kTXqxAcGTpOj
Q8I25GF/uF6CLRD84ReI+JRz9aAFrjLGdnqa9zh8XeZD/q6n7VLOyLAM0uUKdO0eXPVhQ7tRaPE5
rXge8XoSlL2toKla56u3tbQIgvnqtG7qTYv6e9S19ELC9h36x2kdQb/hkMzNCtKTdubbUtBwN0cO
NHzyEahS58EGnnDkld/DgorSlXXHEbdgX0x3SR+5JXN0+5giLMeqrfG9ncl8CyAZbjD2cojkFGCM
vLP4yhS/idr2jYSsAxjXdqkQ+sdYBftuAlvMcKBnlNSXRYc3IkF2pCd1Gmw90CfQb8C92ZNP6ue2
iR9tDcI8jsdHuCTo+AWesuCnRFYniupWbHO24b83fZQcxKS/9IE9TpVF/9Ieipp+CVG6h0txh9TO
t2Xw6lnPZqcrlScUuULZPLPQ5f0kzqULT10fwPsfj8nGj+M46HyEJbKA1y3AgR1C6i9uUscRXImY
J/T2zbOmYcaF3pGoOIEz+0IFUjjK6zMZARq6qLrBUIvz1JNDWEUnZoNnhTETWT9XP8GZRvCjNnYI
own4RLsDPvvEEHlBkAobHPf8kCYl2FkCABgbP9Pr+CC2QNw7PtxDRzlBsnlFjOWHQmG44YrOxdSo
u4pF803oHUlxi7+N5cousqftMaRJPpY4MWrXkrwuV5/DeJEP3oMUcXV7TYlZvkMf9W1ZCMsiRqO0
8kuTMzWZR11eM060v4CZZYdx0msKj/Nem/ALt4AuaoR2uL0VlfoaA4vfvJRPc1FCtwgQ71j7EETO
AJ1DIrXJsgQqz3nrozN07wyQ1y5qpuAIgQe8uKY7EMVfpg3rFko47jbEB4Phsg0i2jcr9CTIHo+K
gXxLcK4vUCiPWwBtRgW7qnbHuDXtYQiTPfVGpWCDPreofLWBPCdNv4PehI1SJSSLmvaO1SwbQ3ka
ChxXjZ3SgifnRG87YZCca/tTLSSgRX2MljC4DcY78D2gzIHSe6QHG6CiaURE3kiZtZH60VbDlQdP
GVg7VBMI96jVfRthDMqheLEdw4q1B4sru0PPCAbjAed12g4jsIY6TybU8SZhwS2Nmyel5B6wMEzf
J90np3EQzyHdcreZJ4oHHsnxNFN0ay1qdIKSlDZ7nsxINmzg/5OOydQpwCCtg9uKFrxDDTF8iHLb
Af78Onq04sDw+B7w2JzGQdNnNhwQKaQ/WxMcN7L9ArKY6RlRnHrkCIyG6voB3ZxOi/taJe62IPjq
dkAFrflTeY3biVrsbBtDEwynIa2S4YcbWkSC/HtTl7faq/1Elpzr7WXswQ1JQLqqR7HScwgzbQdf
2T+IggEqnC5rO9x61BwJOBJQst+WTU0IbFUvtWnuHRmzaLaXdojuKoRnb2ODsyNWEDHGhrdpoood
X+O3dYzum3i8a1e6pITKBCe+nrJxIicUEt/6ToB/Qik+d2/Q004LNwc1V/BzVcFOSvmbUNowGzik
XnrlIJaZPheqyycDY1/g16S8WW7rbU5S0VZfRGjeRIP4QrWEe+vtmpIKIZAGjvAUt2RPaAGKfoBd
RMB3xmCb52WexYmUNaRVEr1FCwrKoS/8XkeQuEGqjWi2+vHcG2QJ2rItM8h7nzNeQV5Jnxw8t0fU
gwinBCGydGAhkY5FwrbtM2fhEdf6uVWz9K8SbRRK2Spa5TbtN629HvBbK1BD+WIB1xJxREQn0OEX
Y0ujyS4Q/bLOQZZUI2NIHpRts9+EoT3iK8247X1A1JMtxQoCT3RVd4kA4ZYHreroeTMc5gC42TjZ
RZ6Tr6bXpQH4rYNyV6k4+bWRBDxKhRPWouXy6gfCAd7tm2aKfyE7njx1m/NPQyiaBqpksGCfo3pK
Uit6nBGFjmYonKDH7Y4XY/92ZRqarB/XoEMnJRCrM8Y3dxXv4S1IR59ROcsoowhzlRldy/V1SfoV
jWOhAr1PzFyiqy9xTuA7iuqZLoo3AM8t69OJ+YRnxdJu6tgMA16jXOoWK6KP4hHseLkl9lRLMMAp
XjtbdnNjZwj6rQiQMu7MO7LD06MX43ZPlqYos5ag5v3/NjcGS12t6b81uf/X9nP8/Kjqj/Z31w0/
8k/TLQ7/ECIMIw7POYKNRv/by46iPxLOYnjIsHMFDRnGEPzLdIvIH0JGHP4N7FlY4Veb+1+eGxN/
MDChMOo4KF/MSvofOdlXP637x0iEf046iClcCcIIPHZ4eCEN/+woI2VV1hB8w12yddUxQGf/FsyR
ufvNhPwPxjX5s60HP55ipMJ1rhMmelDMs4G9+Ltx3UpHyJbEEEhUm5zWBDFP3qIX43T1LyuLfnhY
E0c3UrPrbbs+cKDAxwVq4Adf9HTLNyBq8B0QQHXIkCAKB7NIjegX/v57/tnX/8fXjEmI78EwdIfS
+Ppn/Db3ocKwEUublu5AttvD0qGZRLsoiwsOu59FqdVtJZzLgYLH6d9/Mrk+gb+8iBgmKpcsgs0f
s798dFsTX60Chs9WNvrJazu9TNA6dhWbxz3O9iHbukl9GAXJSJdI6XY1so3RDDAfIZEd0W49/f1X
+g9LI6ZADRiOSSy3q438+8OoS4JBXAiR7tYR2YB0Ca55WzTV3//nHyNjjNq4rr/rmv/zxwyWTCay
07LrSjOe6glAUxz7cf9/8SnYL5gcgmqXsr+QEx3vcU3D2txVepOZLvsAep/6/PsP+Q+rnMcsDEPY
2HD8+HWsyG/LB+MVvJDwFq7FPbuNeLjmq2s7lEq8yBlqB3hOkd79/Yden8+fFg5OEBFKRnnIY2zj
vzjmsEQQ4HaK7rz2733TQVsSaIZq2RbvtGtVCoXC7K1hfSZdF3/7+0//t0Vy/XScIFLgqcoo+gsJ
s8F7W+wg6Y47/RDLLnngys1Pf/8hGLry1z8yQvgNv54BDki4vIILvz/ZoiceuxHm8NAFK+rU0iO3
UtRnQNugHdeiqN+UXFHB03a8HXERHzZqIpwxm871bH9KukzvfbjCUcakDGBhkWP+vZhJfNQq9pcS
wN55FlW9b6oGGUWFvyhR2zIAW1vrR9yW0HpAuPM3NaDTRZkeWqSJbTwho+2QQIs55sE0NHI8dZCx
n+cR4s44MXqxY6wfoYF43O0jf2uaDhJwLRNEM3X9Kxmi4Gsdd+vezd7lK17zmjU4lHf1wN05AqB+
q8cac0BW1DhxP9YpFPmfa2H7n3Nc37JrnHOuBVwgH6oOpgVRd2bpgA2zpU4uIWTzMxs4epTJsQ2e
r57PBj99xpSX+tli/6MrDyDNZ32BpEyBJ4WqEsLL28xrv2un9sUl05h11YDkDLBPMLOo2LKSTzNU
+sJBFlgtBPaCwhq0SGyLrZ32Uq/uhbNkzavaSPT1cIDCQtgxh7S9fRQEoALytdZnDlWlRl6gQl4R
AO3Taqh7hYgrdnqoegC44E7yii9HwWeId51uwARDa6GgE4/J1NYQ94LmMHZxMJwZXmGGoM9ricDB
DlJ/dIj7pTj2OMQxHCNEvxp0/FTXnOSbF+40R3N/wC2dPPVr+F7i5TwAL9tvG5MYZBJMDzWihbCt
AaRPYeeOHcaSIJPsU8z/+ILK9KmYUUIMIWK8I/JDw9ztt8q2N3NMPiJXI4AbAk/mqo8gZMCdU0Uz
30xLVGVlPLhdo+PjtDbLua4DTIUYOvueAKOHeoUIxYwV1KvUtPNNCVI3m331osmY2ya8zBX9BEWJ
XjGKH6rGPtWYrLPbiqo/ya6QD3wU5tQFERJPnb6UXXOHlEK8SxLmjsB/3kV9xPSM7xPTN6CKv7XF
NKbFCg0gbF9jZGtOosAT0xxxOWJiqCmFBIdRqjUDdkfRdRKn02KMZ5TP67Zzi112hMK02pDEmZY6
7SL6pYsjeQzGOjzKWQIkj7Z5z8sgVev0KNZYAfiMLLRIdh+K+g7ZNpqPYWR2NVIZad9g/EdKx9re
RYpQEJzyZEXFYFrS7ckGCHOVg1MPamw+F8HtoVpnd0vL0u3apljOG4Kg6QxyI3dtsquMWW9dv4J3
KVyYxf01i9Cxyzr44xAtbxah06Oo2tfWhdDawMHWW/sYtAyx7K5zD1SH8s3Nw4YksL4fEHp7aE2M
OJbHYAcSjBC0RvcDBh40K6R4adw/wAdHqBPKyLyp1MKKz0vV29wFMeY0bcVzR6ObLl70RTV4aJK8
O8x8SBO6fuimXfOgFZ/A/Y7EEofGjFKEtGhFpy/TAgsk6jDGxwmPrRVF5nsRrwfNkksxQONoZIec
+9a/BNXyIxACbIIvt1zr4BjBl7uzS/A9KJlCDFhitgTkh/V+RdGX9n5Fk2Wgg60hltY0qWC/cPup
Vrh0hpcHL8v3gJX3XTe+iKocbnmipz2sS2zQ6yG4xicagxaWzVIf1irWyNLIQ0MUNE8e7MAjPpJN
nwjGAIHRAdLg1n9sJ/2whB3kuJrFOA96TIiQOMBtcrAYf+WH+rNGdG5OQC/ExQyoxqwfbghgDUdI
oPR4xV0/v4xlgTk+dn2bZXI3z6bdDV5WeQhjYBexNvrkJoQoh+zhCUG559bWr6sP9P+hkEOt+G93
lUSEDuUuQwVAcDP/+a7S0I+aoYJZhXlb27rXs++RjFxcpPaxToKfAiyDtqkfVw5Tmrux2vWNGaCq
dHRQ+2WayqeqQkwQM1EYKXJtuu7T21l+KERE4z2xIfJfMGe+zr6zv4po6KKMBEEQHq0eVjAVdl7f
10qWn0G1hTCHmhXh5rgtlLkGzfpboCjmg0UkmBHm4fH3dkXJXfUaeoBHem3Jt0SYX4kOmg9goPCj
t05M+OB668E8ILiA/B1CeMhZV4v5xJKjYGjC8SGMgXal1JVFvF/LoIKwhEREZgqEqhwGXmCWDVK+
5lxZ5+MMOCmESiEWa/JgVs1dES3iKeynrT5g2pbrT4svlg94URNmD0DY/fCQowtcOnG1PZbI7s0Q
Csc+zDuB/iqXkR8SEDh+nDKM+wELZk2bJHsvVPf9Chr1e+kCpA382OIwiyAo3ouoXmog3yZ+jq3R
YxrQqXkQCMrjRoE2gocZCGAmhabyJmhKi3ACXRYMdYoiYjIL8sbnw+QFxpzI0D0x3iUGmtYYDUjq
JwhhoO9CbskAxzJ504zmtqK1g7HJrzOjMCVtmc4sTLzcjczzJTNhVdf7vm9Zm/q2bl6WJKBlXiGe
ieFFUydWqMY1gCRVGORkBEIT60WCXDT7MYYwnPACg6NoCA8TE4iihWdNPSCrpxFyhFtFNTwyGcc9
pllBn/oRJ0Aac62KIUb6fe1kHoP8+RlZjePdON1CZ1k0QnxaI35blAYSNwXTseyQD+wNrm2HkV1T
XRiMBjLcvc9rQ/mlMgs8opniqrjjW2CaGySkhVpAuLQAoKDbtxgc0YbLiJzIXHdN7ixY5TwoaHWq
HXXbNylc4HOJjvQlsF3FMlAbYDerpIrONR+iEeFygrlzM3JsqI4wWIbtJrPMz2Mb4kiGkrN88W5o
Gsw1KxbYv7EHVpdgHTwOtETQsWgKw8DSldOU9XHTIICzWrLrxw34FMU4tSWj4I9woGMIBElXI4oe
q6sZv/Cuml5L+K+PnGzLK35lMWcNhnJ9n9GsfQyrXj7oOsQPWPLjkLkAszuOK02QVQuLGjFBhvkf
6bwZRHvIPMoBh1KUvBUDjQVEcAkazPkEFgQOzirM6mnbarwMPl2q2S94XY313y3Cw1UeqBm5CctK
X+6Awo0E69XFT1WRjDzVQYcCCmSlkHsc4QnP476oX4JAaIVBUpgLgJ5yczcIZtQfiK1ZDEbjFFdY
RJYKk88GG3wjSuBBrD1Z3E6TwQlMsiohOQZFR8/IQE/NfUJmCrwpoMg0obS+aZsEmS6kC1WXDX4q
t9QICVU7YIW6HWW4xvveTxEGVxVWgNlrByz1qxmcTknj7ruiQU4kqRACP9jJQJ+N/iGHQvGXr1uY
1PpC+Ebnc13OGNI1Y8pJidGKCM6kzRwuJxQm4iOOxuV5HTsKbZlo4D6Vb9m0xzGBqQprHbq96xCR
OqzgOXCAzYjS0InDE23tmvzQK2j5/2LvzJbjRpKs/S7/PX7DvlxOrmQyKYoUSS03MEqisO87nn4+
sHpKmUFMwkp1O2bdbW0lK3kGwsPDw/34Ob1EQ/amZ6iFfqHsfh6dWDUPDt4RbBU2rOOSl/340Ouh
M67G3mt4LFB8szcDftgx7lQ6xsYYATIB89SHu75Tq2rtw7J1XzAjGq9rudXhzUk5M/TPLObswffC
XCUxYj9CGhHkP4mvAFHznGfjplaoRK6gY9A/aVBC+NvB0qqPY6eMwZ2iwDqwjwzT/dAavT5RJEUB
SB01hPxGTsk/Vxq0nQBOqWw8OkagP8adxphTmxV2sPHtfpq4soruDlBF+R3IM5NOA7OK4NuGerzn
lRF+cT0f4G7WGtqdrrsqMMRR8b7DPmdfJyPEDqsChhJ77dDMqVa6U0FXVk3BajUANSnWilqWz1Zm
QVlRGHoPyoq3VnlTyB0EMKDouu8+za9k5ZeSbmysXK02jpkCLzQZQn5Is5EKcG4CMFiNjqmCW8uL
exs2iB+5LuWfWqrrCSPaafUCb4V8nTAFz9iSDAwSdJTRUnBnZV+lnh46DGthAcVSFedPgxrU/rZV
YqBKKdAj/3rIOwh5NIgYjL1S1e4Ptej1V1kFTrbSNKn9WNuZ9OoYErDCSDUcbdOHXre3M4+bM801
45uceBmjiFrjfU6I/BSP5YLJi7K0pWEF2m3MjgxAmd/GhmHvpqsDhtyNjO6PybyzvmK8hG6YZzlg
ZaxB4WqCZsdYsdNkjvEAo9Cq06qx3euMjj4B7waU5gd97l1bFMfuqGmG96Xs0xJXjQwCkTSVGSDN
o0aBZ0lp4FTzSF+A/eht/KJ5Vb/zOjngBHhwlUiOZXaw7QT+U23UHqmVGcX1lhiSxZwRTUmu/Upq
zU3U5Ha+jkY6njSrKR+tqKyM22Lwu0c1kDxrlVVj9tARx3Cs6S3jqPaj6nbdQw0OlXleO0k+doCG
yDe4WAGcQFdCXmTybIK4Io6/+60TMDecyGFDG7SsnqPKtO+0MARTVVqMCtPw8MHc0IXwPSAmfnyv
lhHsABFYI5jjoG/hDeO50/B/7w/f81YFF5lYY/S5pos6rHur5kaXpFb3oD5pYyrpTlX4jyYcRWT7
of9VShTwnF4otTcJjH7GDeRPxYeIYsVDCSol3KoqfS2ePHrj06jSY3eXtJaRr+s+zoq157j2J64L
vVwz/1YBBbMogu0CswNFKkn0HSxoxVzaQnn4AplHFa/SJq7szzyMgmrj2v04PlWupqbXRlB5B4vx
yq80ocNorXEh9cCtC3fYUq2sP+Wh0Zfrpglr87NtN7rdsTvp2NEWbYdVBYcJJQjoRioaYKr7xaiZ
cbpJNGCEcWNE9tYigWiYHK3rbKMWdYtLk8TtNeBB9DSzofiqWYDRd9BYDM5t3lWjxNg7U10MRKjK
9Mi11NuqMUZj440+UPnErmQwufyD/ZhQ29mlal98KkM4QVZF0PmvVqByEXYJrPSrDBA8LWbyOSaL
pLLxtk6lx69+VBBA1KjwzCl7CQ++l8CQp9f0N6DfCEp3c7nWpLwvNTmOZukwKjJFqjpvpeyTIh5z
X70Fq0K9rXQjfVR1D7adwAighLGyPN5lha485kaiHEN9yNdKXpfbJslpjatgdag2OZV9DWSivy5z
KZdWhsowKNO/sqJtQ1pIP8PA7v/6zf837fT/psG//33a6b+a6lwE5G2MkH/lr84LA0T/n/fX1N+g
ZmjQ5Ph73ElhVFCl3O5oEFHrdGb+7rxI/Du6yr/K482xDEZtqfL+p/Ui6cwl6jKTUIbtKMo0avhP
xp3OPc1mbApkqw1pCP0fG6bzqbZ64mleklkw/3awzt1BzkT9MOjX3ZcMpE70j2rE7y0J1e/Rc/XI
guvuGNk0COWtFxygZgE9pMDUd8N1u/AInqq+v2vS7+0JVeFeYTQBvkH1WFt3ZAXXbbwBef0HRgwA
ICgj0DQ3HKF1xQsspOQ3KEeZaZow/qYmP0ol3PuZtmBo+jriagye9IZhsOmmIawmscqAx4mnHskl
rqlJrqGrBO2zEHhmrDDPoOtTX4/mniw0gGBx1YwsyfSj17fdYz24cH7LgQX9QqVdnZySj3/99FOG
88mxhAVhCvZ1uIWY53MEU1ZfgrThjToBw+21BdRk0+u+e3vZyowTWLrCm4X2Iu1PU3BvqhmQNpFu
HtOuCDZwVDw2Hs8UEFb57dBW+sIuqXMf0JgaBEwNqlO/4Pw4tbbHTJlq60dTl3mRSImVwGeZUc3q
g4namfESGyZVoyRjsLtWPkSRV740ZQK6qMqcygBiZbjdStInTHNr5dZLE3a5t+OVA6xz9MPwMeth
Rwg0OfzlF0wjbIJUbb96gaU2H9uhg72NqqWxjXr+cGF5yjkn/duZQplFMfBEBiSJaufLa6pO1r2x
0Y8a1astj4EPehR4G1+y9SsZ9kCQR3eJ3nzL3XoE1w6CtCht7Xh5T5XpUAmuQzeaeEqtnMHht004
iVlm7hZm3fKRVU1SNmpPJdKpb0N7ojFnjl6Si60BmiZ1mO0oebYumJ/5CGgDcERUdAAoeQrNQj2z
wA/DbA07eJ5BbpsP9GYeSA3HrV5DaByE+gYNm4KXQ3gdSaV2Z1i9udAlntkKWgUTepQJdPq1qvAr
asjfEriPjaOqRMUXkymaK2RzvrZtGF0FqtptB0qAtw1DJ3upqPMtz3jlqupj6fry53h3jrnTuMKY
48XpLctQz10i15xK63iM3JjRYO4HykCfRoMxpMtW3u85ZgzZIjSZzM9rYvONQmGlVWoj3YCBoykG
2D3/6fBGXWmIHfihD4JFsaFNKoNb79Nl23MrpCPPJUkYcUAQnK+wzxSKAd4o3djwrMHZ25nfLht4
F6Smtf02oAuXyDB6pQy5oXSjqvcQ3MPf00CWZCyEwin0nJ0a+AhoatIq1ZlrJvCeLyOLqZE4lePc
0INT1koAc7JU7oJSDTch7JlXgPv87T9e2JlJwTcquwSZGVnOjXUXF18V9cmOnirt6bKRdyFXWJdQ
6u4i32tbRrBvYJnu0hd4Urv4/rKJmQ0ieVNVBs8VPp4lbJCsmVUk6YHP8MW4Dj3KC2pDtem+1drd
ZUszvnZmSdikrgpTRR19/9go7i4z7H0T9J8vm5jxgykTNbnneVtQMjj3g8JuKVIUoX/s8gY2vbG4
tplm36aeeRO5+XBb+RRtLpucWxWXPRR56JzwrBdW1cawWhV5jUlIRIuh+1qa1sd/Z0Jwtbb0hiIr
MFEOpU+pnud2biyllNNJF44QzC5T939iLjBswYgyug3N0MY/clBdRjcBtg1c5zVukDo3dvGptrWF
wDfnehboLLoHisWorhB8Gnko1FjDpKfeyt5U47yXunue4X+yRb/tiC6u5A6zW0bnH82o3Oud0q7g
BewXjLx7bAApmvJK3tIwQAAVOXc9OXbLwGgxotyZ6RaOyWaI79pwAMXALP5SMja7WyfWBEdPosga
KRn4RzCqe7VJwKLLP9FlWGWUy1zIQCHNXBudtRD03m7ed15yYlfIAZXBbKXIxW7pP8hFva8cGKHB
mMLUoKpf2mLYwKu7UpRyFTQQlUQ3fgyu6yqp3HUgfevKW9Qvu5ZhHK++9TooN7NtaEY7qtD7SjNA
hNVMq3qo6Fx55fAHke50h6YdPEmtIEgr7CSW/WPewcFPTsEnhEYPerTk5fKBnQtDp5YEx+4MCnAG
fPhHv6FQmH8oRv+nV372Al9dUZNaX7Y2ARzfH10LjNKk6wg7j7AprQOk2ho1/9hCmYoGCuKiyIco
Y8k4VPNVa+1HjwdpX3yRwk3CqF18H+bQAJTDJhst2v2HsL03w2E9NdZta+fRVr78C2euMYaKf/9A
4cvDl+tPDKtE/ix2djIJ5ocGcs61Pg5L1/JcOLZlEgGLpxdvSuFgBHJvQpGj+McY6upNY+jmqqGB
f315QXOR69SK8MUHZsDc2ug5BsFL1ZS3HbOvg35I1GThy80uR1VxpjcgqZiPh1B70fPgvEXyo59n
G8ZzFizM7Y39twVqJuenIoAouStbllLTqo8c8P3l/Z/kMTDcUPLTdLj4aOudG2mg/BrLYPSPrnLv
DdpVJjMLq+ULz+7ZpRhTqs6jmORMWAr9nFRjopMQjOtL7XM+fkOB4vLOz9pAq5CaCAppsNmcr4Qm
hWwGoekfw/TWHZkdZyrUKBYuxvcPIC4T+8SK8L00xtcNGxLlY8+g2yqhkrwB4uhfjy7z70Go3ppa
/gVFrnXlGV8NunhbTyv/U/X8S1fu419R/bSKMRfFTn+E4OS94WkuJWz/OPYVYgExIw9Dj1BLAMk3
hWl487JuqUgzaxPaZUh3KDXIbx/mJEa7wSAXUcMWXicD5OMZVA8jdHTq3fBweR9nT/CJIfV8H43e
bMrWmkISCj+SRkPz6HFJjQxM/TtDQgofTq+Wtrf9Y+Z8qpn17JEPMrQDCMDtZUOzngnUXX57q/I0
PF8Rd5ujdRRSjqn05IXWthyeJJRALhuZ/Wy2whMLFLf2rnjfqIXWwTsRHEP1l+WNqyj84NjxRq/9
hUvtDVYrZhq2TZHYmKoA1JLPl9M3KSOtVRAc24l1eqg3drJH8Sf9DqBglaZXPSTfNCo3crqjZbuS
FrZt5muCvtYNxaJXwYCAYB64ahhY/bRQ56nWnnzeX0uhZO7df2ZDcA21lOu0N7CBGNaeLNg6oFa3
zXf1EF8NRbWXYtBl6sIOztwoNpoixC5KLFQdhNDSWGpHouoFR4jz78PC2DDB7q8ue8nsxyMNxoyj
G5SyzvfOBWIpVWkSHN0GVJP6JGkoMbrFgovMruTEivDyakwprHstDY4+/a4GniOHKt3lhcyZoAql
AP3mv9xd5wvJChigZacOjqN926SwibTmgoWZA8VDleq6SZ2YXongAw49Va9Oq+BYys+BegsK+8FX
bzU5Xigszm0JoQGxV1tTGCwQPlYA1ycUJwb+bL7qyYPUPdXxUpo38yih2fLbhnBmwETbSghx8FH3
x+bgRcylN5me7ynpH5Lc+hw6MPDS3r3vJn29yzu1tD7hO9ajXEjNNItb2R+d9jk0vsJbc9mEADyk
Qgzn3en6BG8Y7UDp+8oMjhLcE+beuDKHFSoh08SI9gqZFERze73pVjy9LNiFLlufc5RT49MHOLkZ
QbJ1jd9pwTECFsEgcWF8DkA+O9GPP7BD+sw0gMaSLSFX13NkPmTfIIn6YvYvXQtT3qMsP/yBERo9
gDvJMGxL+JJZr5shYET/qFnoa+0DRFBvmIT/d0aEL2amCiDc0eJCHJxua1TBg1mqNOoBOq2DCcPz
J+YcchfuXlWxBHPw2UvJxM5xnPTkKqaBzfoQg5QL1CVXmEmS6BA4sKMyjkLRSQivva4XTWlxb5QA
Tsio1RBeGPg7dHCTSXNzeVlzF/GZNSFyKIProrWBtbHcWJ8TWKzKGJTxigaTX900oQYR1lOXEX6t
LZg/WMn1hS87G1fooskaD4iJr/bc9dM+j1zFIkb2HvUClebJuhk6e1WC79qUiuNCWKPBXDxE3T4D
Ar7grLOh5cS8EFrQfoDmZfrckjOgSGsxtf+0WIZ9y2eEfIc6GIOI0yGHn1PYVCQYbAk44xSggfJJ
d0ULyxJjx8kX+OlQ/ftsPSnZNVnRhn7awqNmOtPvbMPToDj0EVXgqecfuJFNimJ+ExyfB6DHfpCt
YlgUs+jG6rWdZv3BO81GUPpvc0IKksE4CBQYc3Ifg126j8vXMXy+7LZzm3ZqQ3i8eLoEyqTHRt4e
suwlaO4HY+GrzR3DUxNCpLQl3y+KdjKx0dVbhhoL6coeXqv/jP3+r++w2TxRV0B4UeGZgLbC93Jd
pdXsAf+v/GZNSrzKPMT9IPRrpJ+Nnx9hcEfJpL2uo2hprnTyuneeAV8tXjFlQaLpvIs1JZuu9CRn
WB6pIngVu6bfwGRo7y05blce7Ip76nvKUSurbg9NmbfwnWfvXd41dAKh1lWtaVb39OoLpTgoZEVm
/ep9Zg7ZLmqKzdhqP+EfutXYAE1Cp46yoZbL21jat911kMoLLaZZhzr5EUJNT67L0gv0PjgWKGKW
5Uqu7hebZbPnkBk/y7aml49YqLaNKmrjOiOBKhl0T10EAw3TQyozHo1rKI1QFRiGG9nI9YVLf9aV
dbJCSIZtMnbhPjY7PcnaGMNQd8kHOE32IfPEaxuxuo3lGfYmKPql8df5bTVouMsWUV1+K2ueZDRN
jhxn3BSEdUO6bYqnqL1StW1W1ztF2jjUIxv72Y30baDEW6pK2/br5RAxLeqdbzMhhd7zlN6DNTpz
q6623Qb5TF4poXtr1bBowFZ52cSs05yYEJzGDgPYLyEDOsrZM7Md61G+1WB8uWxk1mt+GxHLXqXv
w/riY0RK8i9kp2H0qbeaVVIF923wI44XfGUuEcU5bRiPyYeZKT7/bKPrIjHk5KwpOYzIbsXxgWqz
nyzcurMuaZJMwYlNE14EBbXKaBcukwDH3mYA4o1I5dskh6IEy+dudkmWCuCCzhd1QyHBUJCyZqYA
W2Fvr4NAXdfZr1wdoEpcCmWzDmHxJFbZMEK6cNAcQNV1XhHKMyaUevenP+zUZmcbNyMjA9cOgF+a
bQHqu7q5dsmwzLTddcPPyw6z9COmPz85eBBvcJkoHLwwfPHhf6mDwxh8v2xj1impEk1FAAB4imAD
5j5m6ANis0N6ZthXPZpVfvHR83dWvnPHBWvzK/ptTbghPSb8jKLknW7AUsUgYIJyV+7fX17SbLw4
WZKYUiDRFQUxe1erxdp0v0FItrpsYemjCRHJ0oA3ZRUfLW3WtfngJe52oq6O4eVynidVycvm3jbh
XQQ8WZEQnhpYFcvebamxoV2m9mh0FUiX3GXB9dQKaoJD3mfRypAfQiPZG4i/+hkDsXhktAT5Wfi2
YlCJTAXZFFhAj34cwrN376KQfXmxsy4yjQ0ia0G3XizlMEjv+FY8ECWD5lfVAM8fTeML5HnZQs40
G0xODAmeX3RI5MUmH7WPXpQkYgiUlDpBgB0moMtLWrIkeL3iljoYOSylo3FVqNmB1g0wh02avVw2
NLs7J0sSPN9GXCLX6o6AMXrdKjBfowCuucs2lvZH8P1BT7qsZAL7OFpPiQ8PUvVdiZLtvzMiODzl
HUvzZdyMMRb4n36BOFhM4uZ3xXCoHpNX2KKGiBzqVcIgLikzBPpdOq6k5Ncg98c6WHC0+S/225Cw
/ZqXwnbk8cXgy2TO4NVGl1Uq7YV9mb2HbXJvoLO6ob5lcSeXRV53FrpTJN/wBFuguDSLOQG4VUPF
2KKfoNzYnhIuBKb5lf22OfnjiU2Yv4GPGths2hdZGbZ4XN7nC0Zmgy0oRyDOJimGGBByGYFeyGR5
VWS/olhbmQzuB6/Mrpfmrkfb6p97nqFy4QN9h+9F9AoUYhmk7B1q/X4q72HZ0De5G3b7KsriBVNv
ExRiWKeBqBsA4Ckui2i4qonKRgcTCSRpvKrgGre5tKIYUXhoz/M9gnTTI7KLKqjfGXcd7w2r+VQ3
+qGSIQmFhmY11sP+8vrnToXBDApAM0a2AEWfb6lqt6OTRfwmFHM3lvFNSX+ltbTqm4UTPheqDDDe
Bqj1Cc8oHIouHPK6t+PwGHsPg/eLJtjldcx5zenfL4TCEIaGzpYShBRTkD3Q4inRKvI+50OzLrkg
02hz2d7s4x9sN/BMZt3pFAgG/cjQi7GeFuR0xa4sIn03RiZSsEg2Q5GOcnsVO/DJoU4BR0ifQE4K
Rvfyj5g7jxO+DWgYZUfTFsOmFUGwaLJoxXtWPXlNK0wyny/bmNs40zYUZ5okIcxMf35y5qN0bGpY
PsMjCp1PFa99BiOL/A+CGSHZ1FTqCDLY4nMjRVAMQzak4bGoUvg+ZB9mYdBAmzbPf1R5y2XtMCN+
eWFzHkNLFnoymrOUEQWPpC5cIqMzhMdBvvWqp9aI11H2VXGTdZLcDghMXTY37YV4+K0Jua3ymkHg
S3ieBbFDj8JvwqMdWs/MCavN11C96tOroHc/KvlH3p8L3jFr0YR3TUcUjOxq8p6Tncs0OYilGG1R
lA/JeTKbAchJUiDTPUqmFqy5/ZfCsHeX1ynMkU3dGF3WmHxg4oBeJk2tc7OVkSc5cjc0Kn5YO8Z3
i+RGidfNd/eVCg06c05/RJpbhwBHRs7rMJrMBgNv8RbL8e89lx/Cmw7xIiBOYKnPf0gHmDDOvcI/
Ig/TyBslXXCgmdIwBhiPMW0WO0Gczw0MTLdqTEAAAup4ctTBZoT0xf1oDgVI6qeuh8U6X3dMwmuS
+2FozAWPeu/AmKczqSjoRcGDJexvkVvm4I+Vf+SuWU1aqh0d+YmcE9FR/St9xQV77zMORsDII96E
qkzVEJYbo5pepk3iHwuLufL2W5VDS9z9gPXfT8KFa2nOFlRigIbohnM1C6clZh7ah86HRlSbo7bx
aXyUrBEoNEQK/7h+CEcscnrkLXxGEMrnm+g0vgX7EQmApP+KQpIo+IOjYMFV3h9FCNuJngAmVEKN
GN/gK4KRJKEUVAe0R5KnAvIN52UwX6T0Vf3sdAsv4hnPwByERBPWeuorn6+pTNTemASHjxlynK4k
QSL8GRYWNbq2M4eE6ufCkVf5+85j27S83/amPz+JNIgQOkFa8cxXzHiXQ+HU5sZ17MMKrbTPKJqv
vP7XWH+TruMA3rDvC9Ynv7tkXfDLkiH+zh4om0i+dGXZ/Sob3Z1r5YcqOIQROmaNsa1yG92ReqfK
2QZJjDVvgIXTMZMQTKT8NIiYVZJ1dvn8IzCgY8OhzhuGQdprtVbXOvqv4fMQBwiIV2sNvnB4vFpt
6e58nwRwKJHSpTI9tYXF8S83kRVo1WPCHKypttOuaOHQ515y4ZmiBDB6WDOngQTqi6IPU64NjAH5
7eM4/JT3vrzJoW2NIG319YklZPVkXJv7sb1KJQbgF5qdM+GAMEvx3QLDjUMLoXwKEMXgBVStrB8I
1K3i8LEsX50QlrIfC970vrPCHp6YEnIqG/IYW+owVXQv4fCaGR8C9DhM7wH5Xd08uPYuyz4v2Jw5
P6c2xSqLPlpKTjOF8xpB3vPBN65g9A3dff+9Lh98Q1/xH92hgrZfMDy3WFpIVF0oevLIFr4rDAF8
7p6j48dHvX2Vi5foFcH3NWRta7t+1G0PRaylx/4UUYXzqsKHStI1TUjyGDg/KG6mlM3Q8z7uy+1U
2HVth4HckTnyhTA40yIHB3liSchd7aiCtWSqoyVQ1TPFKFWfEQmDfG6rOczMrpHLQ9bsxs/9j6qa
7H3nwR36fwzw4TdMOCUmUTinb2HjJDb2lTuGSKxQy5MkZQ2pf44s4ESNh87FemE750IBbxIyMDAc
eJTwZaGvH/1EGQJGaVGl0OqrOL+DK9tA10JHOUi3nxU43WMLBn7Y5qYuoRpHRx8CvVJ1ny7/mJkr
j3X//i3CtzfVNtSajL5cSskwn6SQnJfIKlfQ/q5GaMXRMF8vVreXPsD05ycf22Esa3rOE4PR03Jy
e9Ol1s7uXv9gafAPM5cFjI5Xy7mVKjcNhkgcjuuoXJX2XmucTV2bG1svX0N7M8LSETby1WWjM9ks
TyPaO0x+kWqKHd8sbRtT9hVqLzFjEi3cL+tE05qFW2zubJ5aES4xNZM8u+govqhSvK9RS2uKe62j
8LCEA5g1pBC4mUymey4LaVfSG23jNhLuQSFtC5wv32cwk+scQIjePHshy5v9eiTLcM8yA0S953zL
6hGxJejimKJCur0a0UtpNpf3Z3ZB0+Qh6TFarmIhKWoqkJQSMTwpnLVm3CpytpW8w2J1cS7PUKdu
2P8YEr5cg7Tw2E+GFN84Wom/LXwVfpP2mi4B1D4QsQZjv5Od8Adlh6//bpGCe/Sa4ZUIznO+xqsQ
7c74Y55BbucNC244u128qyhJ0QfWDcEO8lIUdAwmZ8in1gzraMm4vbySmRSZ6Q0mEafHEzSnwjWv
obMXMyrC5IOabmiSohuyMpUv6IHuctrNVr9w1c5FJqZFFPaN/7HEx7gWFxH/mMmBsN4OULqMV6ii
XV7SkgnBMQZJayHIwwSiFWHbbyoP4qJhaRR91s9PFiJsjWYgZCdlTAJ0v9AJWlnWPeMcY/5yeS3T
3yLmCKefS0hMcpJdGAdYS6/CbRkX26JHu/NDHzbrPFxwhaUVCa6QOCkNYWDlxyZHQgXCzcx/7YvP
alg+XF7UrCF4VKiyghmSReh8EyEzV8ucHvTuNnrxrAzaLUpUvVcuJAKznnBiSLiggHGVBmKhlNCV
nNwcjswNoMVvbloYC7fS7D4xnwoMChard927MskVJ43YJ3gB1oN2iOgSPtYhbTU9839d/nyzR/bE
1rTqk8tdATjajyG4EEuvxjs0VuV9Mth3taW8lpWF1HoyfDflMVs4ubO7BuuNTTyi1ipWrpVKTXS/
AYRgyXW2hfgZot/U/ZROFKyFj5b75VXOhj5YxY1JIoHQJ6wSuqpBLwzMxRa1ViOLuOwZ4Vvw+TkP
oXINeflED8T/Of+WY+nmFmrUf0H9OMO1dr8cxZeMCAcriOwEpl7cMEKGySiZgb2duOT++feaBieo
9FHCITE6X4mbF2DzHWodlaUVn5S2gItZCrOFB+hM70YH1PvbjLAtodfo9ZD23LoOKpZpWKDgo8Tf
oChPdnHshKCKlWHjlSPUsk5jbl0Vgt/WlfxNaprmtkU1eNXFpnal+AHiRv7oHaCOWRxdmfIYMW6e
/szJmU/OSO+pSElPIKBSXWfw2YVVjXAgRBWacWXrh8a9QXdrzWuvXqxxze82oC3E7W1GxIQvpBRu
7DgBHS1UYdKtPezSp8s7PRdrqNT9bUBYm2ZAZBOMVJlIeG6AGNrbUk+30DsllHf8O30MFk7+bKo1
5aeIC8hvld7zr9khER55A9mwkefONm+kbIM0BVyBaYc8M5R78J576Tq1edTldZZ/LY1sqco8+1mJ
BGR8+ltUOP8NcdiZje+q3E7KN2YnnbBc+dH3y192LrJSrWc8E5CxZRvCGUo9mEBUN6IJaG1k9VBo
FYy0uyT9BmLBqxba42/Vx3c+emJNdBTUeuRUI/YEqryz3LU8DGTKwz1NoG1b5zup/JZoA0lZs7XV
6vryUufCK9+SDgWjACqDbOef01GC3E91YlLa7ksYMv8kfJ/+/cLi3HbgbEj8/T28x4qaTYLmCxFv
Cpvvvt/JEoRzIPWjBNkzN4RedLtIDXYqmqtDcxXKj5n2bPSrxeR19uSdWJz+/CSq1AYKzNrIokL9
R9xLNqLt0QbGp001+K+hsru8RbMef2JNuJsSWVLtbsQbQ8DLY1HeTZdG45V/UJjhTkd4BQUgXoXi
Til2K6Mcyk5FL8XEtH74k4kQbg2KwqYOBo6GmNjGiJ0IQQxC1uhvMPOY2puieuyXWCdmjxQvJQDh
UxmYxOF8gxpgFGjjUOiKw+amzrJ1mDyOJoDdGjZkS1/ZWgedgk+JImj2MDovFYfntoxCHt1bjcAP
m/C5fQVe6iDreM0b6q8YpBNNlAbTl/1iJkrxt7NVZC301cR+l4ZiPDp1GClRbNY0KO2bfRxqG4oW
m8xHYi9diBUzBw2DvNVAo3ADiEkSsJHBcpGPOAKBW4dueKfL3KhId3qD82wYwaGRD7W11Ladjq9w
vEG6MpUPoB4aTjGhKWFILxqzCI+lQ+3ONKXHKohua/hON6lsxf/8qUAwBNIOIBT+EEMojCDr0cd6
H73hMmJalLly29n3lzduJnyc2VDPvcMIU4YA3DA81jQoB909RCiG+P1t1zyXgb25bGzWS6Y+BWxp
NEPELqXbkcNpXhse9fGtj5/UK1iX/Z3qwsmayd2LVHhomfbm62W7M0cAPO1vu8LFUut2PNpSHh6l
eq17t7L9Aun1PzfBskxCCYWLdy+RjDeW7MRdeHQ6+9Zz6xsq5m2/AIWeuSB5EcB5xgQApUZZWEdl
to3sQIx+tFRQOq8Z6smXVzHn3wwXMPDqTPhxMe72SmUwIGmFxylLhKIh2JkgMFP34bKZOac7NSPc
kpWWujzcQD8EMfQ18U61r9WrANVpPfxy2dKcx51aEm5Hym6FVg4syBp2UltOwsbyl95AOKlVYL3e
xto/H2nUYW/7/QmnX3RyH6c6XQSU98Kj5rwY1u0kQYLaOoM2/25hU3w8MYPEd12RLYZHtOH1DuYk
KTtOxZ7oOSpg7s7LhXg7d4ROliW2SsJWM2rL1fDvkS6t5VbrauJ4bJJfl9c1d13y/WgkMrhEOU4E
4o2R4UQpqs7HNgWhZSVfVU29lrvyQ5jVPwo48uXX8hWtLahiM3mJ2GXWXUA2gEGFDg3QwflXLd22
RNpSAqk2aVpUeboxlZQx/DBGOJlhtREOpx+XF7xkUjs3CdGWOyJwEh47RbmLG3KRFHLGECaPqrrW
43zre9kfxPwJv/E/qxTCCHydad6qUXSMzHCd+6a3KxP0qLNOkValH18lXRstmJx1H7K56aEOl43Y
V8xHCGPLCUSsxtuGNntIebIyFxoJs0aYwZ6Go5jxFbnReqnKGVShDaM3L2A2/eZpsW05u1s8O6f5
JwiTTOF0x7kfQorLiy/o1HU0MFwmf3fRV5eANapXqrsQj+dPw4k94ZhHEnKPaYG9PAjvvaJbjfnB
Hm+VYAdt/FZ21VWiXUfx13zpfT37LX8bFsfq0DiRIXLQKFgr16nOjKJpb2n+f7zs/PNWgBZOVybn
Tficdp24VdCbYG+oh1vZAakJqKf2l43M3ZpQNcrTpBJXpzg4D32fFdQJRkJDOUZlfIPq0ctlE3Pr
mAB1FFuhPYFB+/wQm6rfUXXBRARGfkhfdOcJVr4/sAGBEjMF/OJ3zerUSLLGCAIy3vogMemXDOUq
pPp+2cpcBgDe+G8ryvlKbK+FqwYVw6NT3qfauO0RRFWSAwo8CxfK26igmEufWhJiLRqqyAVlNRcl
GlnXUmwkyHla9F4aHyWfIC83nlZb9zLKMKtCT8yPoRrfV1331eosH62Xsd9nijepDdvZxh8mgfGx
GVE9l6FVLu3PtukxZp8xWV9pHkLmYcB8XxD7e6uvkbsDug91Jw+h1quWWFZm3YH8doLJ0+8XMSNu
rkFFQ/35OIbhGjWyLZl7YC1dVm/ooXdfkPFa3q+MOIP9O98rzR15j3nAnI14B9z54GjD2taTaQ4E
dXQ1fFLjT6o+oZ5BeZX3vhk+KyHaP+ZHLf2OkARqg9l11X2AFzmx7wHV72RUvCUVWa5tHX+Q4Dlb
4dS7yx42V67VpiQWkmJa5aRK5z87CWGYkH2ycTO/CbvkPmhB947ZteGHG3kYjwOS6HUCRjwtfLTa
EWbXs2ZfVNUqs4KNammHIVC3bjHIC9F2dttOfphwiiPNDPPKALJtNv26D5EpOlS6e3V5+UtGpj8/
Tdz60NFiDcx2FQdr6bnoX1N7oXoyG/CYTAatPdEViQOTRTEU+EtJbtg/hE64luWFcDcbJE4MCGvw
q6IapAADXbyB+hT3UtVPkfd8+UvNvRLUEyvTrzj5UhmSZOjh8dju7eu0PXT9AU6H+ENYLzjk3J1+
akd4I5SK7eBMBCLV+GBJmx70NYSgpeTQN/iJB15e1VzhGjwwxADAjjgA4u40o43sQYGXkQpp6rju
LOZnkQnKpIeq2oSlcsMjv5WWHgxTMHgXLE7MCnuWuRLyi6i3kcFubWgsdRLaVT72a8VHPF5z1iZS
8o1SLGHrZ3fxxK6wi0EX2HE0FTE0904G+cTCFAbiDMTlyKgvf9tZW0xYT0M8E/2jcHkNFZMmg8FO
ttYhriMXsTKm8mNUNd2Agu8S/e/0yd590hNzwg2GCGzQ6iUO6ngv9JUgGnjKkoVbfzYDZBACakOw
nWg9CEHeKRPdyHpmE1QX4Twl9w+jvVbGF5eJ6wQWF6/e54n0DGluWoZPf/I9/7Yt3mPpWCRt32G7
iz8iqHtV69UaJNAqt1+d4E+qXScLVYXN81upzHKLmQ+JVxDPkjjbN8Bm79NoTP4Al4tGB1xK08QT
nVbhCtIVpHizjkLUTW4gkpPDOCz3C72UWWc8sSHcJmMDu2DSKQR6uUG21F4PyYtZhpsOWnrafZd3
atYVT4xNf34SKzkOQ/bfpH1Zc+S20uwvYgT35RXg0gup1i6NXhCj0Qz3feev/5LyPXY3m7cZxyfs
sBWesIoACgWgKisTRNqRm2rFm8CFFlO0L95Qzdtm1oMXup/BqQKWAV5f7Ga1Lf0mqNCSVkgVGZXk
VDDlWKSHLs/3XDzdFdmhMGj6uWF2XvurnabPhG8zhSjgDJfDG1o+09IJZktWm3mk0bR4AcdW0z0P
UH+ToF0poQToTOUW5m71KEWVAAlmvCvRTnZpmMMFJpqgsgFVhVSjWjgM+55BZvv2+LasLIbHBPQ5
V+JsBXy1kOMqRpPFCF+3raz6CJAgM00qtAuWlUSgPiFVWuHg0cBZ21rGTDY9bdTi5/W/WqgzGws/
lEt0N6QDHilSFIhzbl6hU8LjkBsDOqAn6X8c0sIdG+TZVLXGkCR20PufAtRMt1pe10cEIi1UmpHd
Vedtfraz4nZQAmmECR5yJtIfBURlzXOUpf/CBeZEPPB0qGlr+sLRRohthn2PsyRpJkAV9mMgW//9
8p9bWDiZ6EdSLEKg3FW0X3kNxAM7leXm7WbNlYEYBYoKGBkV0fVyuqDuzCVcj+O+qg/oRB58U49i
E6VdU8ZrDOp2iSekOwjz2pn/mGZ3Gas2fGIt7qLFDcUh0JCCKGf+wrMFG2No7lUTFkyGg4PBHvxj
rWy1qmJmoWpOSvzyL+b1zN7S5ROjMZoU9rhU36N3nUpt4XH5uPFuWKH+kdG6J8noUgbnEGpel+Mq
/SRM0gEPh7YrzErzjH4kRXlAUg1MgB2IFAOdpHi/SZnJQbu9e263tAfmkSw39/kXLHw0jPiiy0Z8
gZ69tpViT6lB9WiLk3fVg87GufDTHAKcg9bAiqrYII7T+Y1zeWsUi7NfKqYKMIN5Hqs7dP/jjOyh
2n3bJ9bHAEwaaDMUJDkWPtiJEFSPGzxxdSZ9Br6q06AQJvO2kfWB/GNk4XgRWBkyNjfmIiEUluJB
V341LNtwuy0jiwgbK3Um9dN8xw2LHfN1sxiE3SbifNXKN0oM9IzgQ5ifaGd7Vu/KKNd53P1ytQTr
RwsKvboDueXEcal9e9ZWwwOa6mfhDsDX9cU2KoS8GP0IpgJBtbR3Djq3Q75Tet+S/9XcAXAFZ57l
+ZaUvkmQK0hrTXONmqeZ/zHDzut0I+m9dj7NqK7/GFlsSkluFBxeuPkZYqgSYeqhNtePmi3JaQZu
MGkLkbs6f8osU4j0zdwhcLlUoaZXkAPj4doqJyAB2UQUHTSBzQlxZWaGjJJJCA3p24u21rgsoVP6
b6uLY0UO0mJqKpSfpro6iPVEVYF3RgHUVnlmTZ2x16DULf6UO8MeQuML3SF3muK7anQ/xdFB4h5m
tNLMKHP7u1b9Fj2wqDcAfyos89eAApTiZOi4diP7FmtOJftUR8X0f7OyGLyS1PWolAZONB5vPVRK
jRd13MqSr/oRcAbf2pRog10Y6f2MT3HTjd1c1E2wPzIe1GvGCAXbDYddn7P/GIJo2aUDsRydSSPH
Rd+58riTD7zWQMA7/zfR8e/xAJZyaQaPSD6qO4ynMAZT9I2dKsdmskkxPLv71Zl4ZmZxWsl1xM3A
F7AjMNFGQfYebfNGFNK28eaGQfR8/IvjC7SS4HsAWwFaWRfHV8riiOdi7PeAvxsehRRj+hfudm5h
cXgVfR+UE4+wFfRPwfR77Lw23MpdrzkBukdmwTy046Dce7k6Yl5AejjGflayaBfk8g591pESbPjA
2uIAm4nuZ1zcZ3KHSyscp9V+G0exG9YjAQ+1FQMBgGqGwGWUKycSRRuLsxYclVnFcu7F1RR5HvbZ
OSah21eaWBOj/6eFdHc7si9/CjWql51OCwPSAiIT/k1EBq4LeiRzOw64yi+NsiEx9K5PY1eW34vM
xmHqcK9KQMOqcG4HotX5PLO08Aylz6Av7Vexy7renntQA2ZXegf6CsQ8o+z9HS9teeO6TTy/0ImG
Bv0lCU5X9mIuTX3stiUw0yjM5k7RSMl+MmJoUsUDb+HxboVxpG5k0VdzHaCt+dvyIiKOORuKDPSi
7liNaPEVIBHfjl7bCpAWpECHBUSEklMVfQLZvXHerW0PXE7mHCaIodD0fLmkWYLWWDFXYqgcxG9D
No57eYzfw1H1N4Lx6iDRd2eAaAWSxMBCXloay0DPkxA3VakvrJzhyh3QLs5t5bOW1GNXvKa9Ydb6
121HWtsnZ1aXFBLiyPQulXF1zQUvaI5ZwQFp/DT4BwA1N6Zy7Vw7N7U4B9JeBBnmXEVIARmpAWkr
K68OfRQFX26P6VvsdHkUnFtaHAUcxsTHMzqrykkWJlYZAmA0pL8BcIsZMlRaZ8d8QuQRdUjWv7ep
Ew2HvP855d1dv7VV56149THA0YD2APwqgD1crmur+akW5EjdqlVhQt9qSAv79njXfBRKI39bWExs
iNIYyGRgAZyjZhtrFiZ282Gw7p/oA0SZEHfNqyYmnmm4U4YD7tCB4iToSM95NBPhzsmY2U8dyaVB
JE3bHrlkq2V71UnPTC82oV4JYc4mvBSqxBYQv/2BGGkF8viG9uomNc+8INcL9s9AF2eVrqUKrvK4
VwfGC/CrVPVDu6ljaBeKvFPLTj+A0NLgT03EbZz3q66CZktUTiXINVwBhFkEbXllhnb5P3X2x/c3
NsbqDjz7/YsQU4RQpYkrIOKgf1NU1UnLHCXILbBDbwxk3dAsZQm0Jyrvi4MwGmNjSEZk3GUxt4Zk
gmCd4EyZzQGPf9v3V10DNzAwRs1scUu8hyJHuFnO6Lsm5elcyIX6thXWulVKillttYCs7rQzawtH
DKQ6RoESE8gZHtOB/ACXvvpxe0RXG03BvGE4wFNDDQ+tbYuzvRqG3hilZnDF6k4gpUo1g3Z3fOoF
NXTBLG4jUXyFAljaWwyqZ4La90o7uLnV2TWNTvmLdleajDREsHoSkK/UDDxjd3uYs6+d77K/rOK0
gyC3MstOXIbFSlAA92iqwR3LY4jUY9b5RC9/gJlTYl96Ysvtf8vMBIsQiBOh/YRiPOiuZlc6uxKi
RyJO2qwHl6VZegX5ediqmy2379LAfIE6M4BjGuwVKEy4veTl4PKtthALK3N2MYLF/pVyPeEh0TJA
CnSwkNqlLWgyfCtWJJKIGolAobclabb0+MWYvp31bExDX04xBBoHVyglaiheENEMCLvbvnCVUV1a
WZxgo58wo5C7wa1MwZbeJbv5dJXD+N5YjDC6xSTzfWlb+B7mUQW5Cgr/yPIv5rGp5CaVIQTg9jS4
751uD50nAv4Yp7YVRzZDyz/WTmXl7h2q8gUEc5R9aub218aolwfNX6P+z2eg1/nSXyJcFvSihb/E
0b4bfTJJKi2r2gKHBaTJTN5viYYkNr9FVri8yC/tLmc74asYFCCDm+yL595iP1q3eNxi4riilVla
WVzCcJmOkJauB1ev3aQ2hZaIfYiyUPdRtu9SiGMHQny58SnHChk7negiSD23Utjr7vvPFC+iDANY
slRaDPX5nm5VJDfcCOojl+vHctDk6Cp+uQ9sF4duAzkWTRWQKQw14mgNNlsolLL0sQwsaXjG+Vej
A7IkiUF5MP61Tlfaecf2UKun0+Tok90Yd7Ww1Wy3PCL/WghjRiqCvBVtVpefqShaNzYGtnCL68tg
5v6hNkiTWUywbjv0lqFFgK3USK+KHtxAld1zZH9od1tQxf+PU/0zlkWI5Qaxg6w4tkxjgs4Du1aw
NSKYwc8uIcGDqZAtMt+10xhUL+iDBJ8XFPWWiUVdQE8zAzeRGwoZGZKCVLgtJd3vFgVVbSAdm2FQ
LbqVb8/l8gb1vWhnZhchalL9UUkDzOXAPxk+JG3efJkBa7lxCl/xlV3auRK7C1A24SsZdtAkoSdO
cs91zviCfNnswcGPzv+oQQUngVNXxL9DutWYvnqkARP8LdY1U8ReOqdYKH6UqJhePeRdKeSsvviD
NJI9cTUVw87mhheO7W/P7fpxc2Z0EQCTtm/QtgCjmZg+6FxOlWCgUX6QIOijHP2O6uKrrCV7Hvs1
yKxg2mqU/x7W1QmE8A7MKNCXV4+pWR6iFycBoV9JM0dqUCKMrYZB97i0Zb6zWm3cg4ud+JIZxA3N
quIYC09dwFExyPexf6ymD83w2oQd0i203xXQ6dsnzj5ueSGsIp8DJxniGgp/Cjp0G+OetY40mAxi
wZiSR2HcF6zbcPnVY0mDlAmCMm5qS6B7luYpGjBms8ynk+80Ek1S3wP87+c0KJaucxs5wvWBnllc
+IE0BiKoCGBReeJ2zyCYPQwH8b40jX34tuFyq3fDM1PL03DGO5cDTNWpJdjPzFRNxbmzVDI5yZ3L
NiLxetQ6M7c49zJkPCKBhzlOMMcJKDVTdbk/XGoWDxkNnI3BrQarM2uLgzDQjThEYWZwkaXbT1O7
89F6qohEQdnHCQKvlgX80asE1GEGNLGP5pZ43004jqr/tjL+7buo8MGL8COkOy7jiTppXF74Ij6l
dcTOU8TnQtpwm2s/nfVjQE8K/D+PR/oiNOdgdJX8XBjd98RuLETErYvFdUz8iwcPeUD8gB78yzFM
Yy2FYwEDmp89cxWtB9tPJxLKVglQaCb/EIstctLVMQGmCZJX3pgxopcm2ch3zeRLoyu99wMB7+pI
uPv2FG2xL4mz410GPgzpzNBifUS+kcFkAEPY3cBNfiKVI+3GV8kUgPHWrMEK97X9u7I0yOZmpDKN
+/7zSf03K4gS0NyD/V3MvBwtOjrUQakwwaJKfVpR+ciZWw1D13sCAwVJhIiKB37fkvYYQOY6UxN1
dFNwN3atqZfoJTPrYWtGV1fuzM5i78XABEyVrIxu9MyrJKscLiXVW8U/tOJWGk6aF+dq8c5sLQ4G
TkB+uuG10R1skKhajd2YshOT/gBI5R2ZqGIZ81+0sjKi0dgpEN8OGTlUNCK4CG/ewGd7t75ncbMt
Y5DyC6mO78FTKYlsptboXaK3o9u6EZQzcGGQQWO4NDJ0ieSDOhcVALspIOY8YRUb87aRlYA9u8s/
VhZ3Z/RyloXKwYocvWXaY4/Uqi3jDpRIHwBEGFpKpUHZGNn8O5fTh5594LPmLBOK+pfbQA70sRN9
2NRiOzJ+Aa+gNXcAjRqp9F8f7RBLBbk4igaYRjQ0X1oahVSWirocXLBcVs8sIsmRnaqDcX97FleW
aiYRled9LaKxfRHFGkEfjbiOJ7eIeMxZeyoMdwq3GrNWrg1IWkFkdj5jYGR5ALRF0wz9FE2ulp/y
x8otMKq02EktCfnToJOG67BuW6fCSp5uJuIHPTacUAAOfeEiGi6MWgwMtqt7HDll+8bmrdxCbpVw
1u/WlgI6uoK1ldS6ji+XVuc/P0sAqSl6FQoFVmtZoWJ+zCIiD9CAf/bRUdWEu9sruHI1vzS38BQk
k1GDa2Buim0WeHKVkL567voDe4wTp9U4S5YsTh53YzAgZ/j5v5lfepAfq1yfNenkNr90pHbxKNhx
mr1raOX4djOQEBfwrQr89Ta8GPIScNqUE7DGWTa5WViADvu9VN/Gd5TRad//uT28dUvIystoYQBS
aRHK5BqsqJCSgpu0TxH3wrOPoPojsd85v7Hf15cRTEnAn4I6DQYvvQYE221YgHffjVrNRMOfFZch
wYHLIZFYd3aZ04IlZsehqZV7KD66pt6oCwjzWC6DG2YVRVu4C3TcAW+4/IIpmdBM0CSTG+xzqwnA
fbIrwCxssafg0Tgw+tQ+ZQ/B7/jt9hRf391mswaQ3UCZgeJoYVZM+QbEEPBf0FeqKmlFR5hsWUbb
QYIe+oP4eNvcyrlxaW8RFMS0bdJKRyyCPgc3PdU/c4r8KQ/ol46eoj3yJRuHxvrEYkKhsA1yarBD
XU5soUlprhX55IIBwFYtrzrFFGK/NNzLhJEvNLkRf+N0XI1BZyYXQUFvpaH2+2JyeSocZVM7KHuN
bGUiRHHNY/6xsizUVpofo8URVlorO4n0eSIBnXanx8+O/PBNgeKdThMnN0NTol+3l3HVWc9ML05i
beTRJAUhXLeZShrKJch3KyJKp2BTtvT6iIS/nFmaJ+EsnIPlvBFAvzbNCDZZ9E01nUxlQjn8OU/e
M/ZcBBDG6hyR92lRCHu8FOhY75v28/aA5/1/tTvPPmN+Jpx9RlVnej0YcCKD/QiNz3jY2Berke7s
9y/jzyRFDQSO57VMi0edvSbSSSxNEPE7tweykskBUy2PrTDzA4HIYTGhWaWwOqngNYMdUPl12g2k
2IFT3NTsU0akg0ARCOzsAB7M+m3T+jxPy3k8t76Yx95v646LYF09KDaqBzSlgR161U6zQjpQfABl
tDJlL/K4vXxEip1slQ/XIh4q3/M9Et0s6lLRIc2YkPs1phrCXBZ3Gmzd8m3FrK1iD716wVR72qCv
0QCLut2TLKebyY618IAmMhnwT4Dyr9qYUf4agS/sJjd/bVoaP1bP2b34U+vM7K5/E48NlWiHF0l2
7E/NRjT8ZjG/WoAz2wtH05REz2S+nVyQ75LREZ1qX90Pe/anc2vozJsQSiOS49OfPwr6quAV1NKv
kUTWi3P38qKTkBr0MSE/ffrDea7JPiSo8ZKaWj9dnw6We1fdibZCG+fppT+qj1t3yrW4cz5zc7Q4
24btlGhinmLmQH/vNsfUTTZJ12b/v5oggCMRWcC4hnTypYmizpIxqSfEbj/xlDxIaSPVOvpO+MQq
xInz0r6tiZTVHag4CyvR8nKfVm2E8pAv2bc361rUAb05XiCqIKC4vjicG74ToIAiTm5Y/tKCU7al
XXcddTBIINkB9DHwMFjeORJeF5gcKLrbyPQeODk3OyRbMLEVG7OQEg5fwB2w9RdjCMVaTrQ+Yq7+
Ur7yVmDnFK9Ee6C8Le5HUyVWQBKrf7s9cythbmbbBQYO8BG02CzJgBTw5mW1WDHXLgJrektLsu8+
5WdcqaDa4hQEuLi3sSE8M6cIqaNh42W3cjjDPgg90Ps3k73Ii2FzqS/1bdow92gkVD2Ir9xd/JF9
DUTcGx+G15v5c3nfONGu3ilUuufvthhGr4MM8JzfQN9ZGfOq+0wPBMYKUWWun8amziEPcK9w90iQ
IaHZb7VPf6cpL3fNpbXFrhEaMEajv5ehQg1Km1P4E2KDtnESnd4CMPAR2i527Kgm+jJISJ4fVdMn
93dvKnm7E2h63+8HizdFu3N4gAImS0Tcue0P1zsJYGGkziDV9q2rt3hpG8EUa3nsMzfISiI3+3bc
OMBXClOXFhZXopAvwDw/cIYrO5ytvNdO/lJYEKB7M16qu/wpc4T7YCuXtnKbvjS6OMxZmrI8HDCs
+rE5Tg483coo6C/oFqxiZRcjHQKCeBlZBB49KZdREVS4QTroeP8MYkja8i61pPhBFmJE+tsLtbZx
5yZhbBrgZ2eV8EtLLG/6RgsEzk1HwrzgvttLx+Qp9wqeyHt+z3bB3egqL/LRP7E7zi03rgfLgaKi
CB5/HkIrhgz+laWkhJCq3VAWEudySNH54Rf4rkiSj6SS0MBebgx2zRguAcjSYaxIZS98hvGjqOZT
5HtNvc/ucbrsUn8ielaawbTR5r0MB/O4zk0tPKUZq0osktj3JMb24aC3hCs5u6yRqPNBSBkhS8CD
XOH2Yi6vWkuji9veMPpFBcglamLPJz0yQ0/dx4i2cNHP24a+uQzO489flsCVCh4AEHUt8fpIRUpZ
EXDwh4R0rkgLOzEjszoipZvg0qISEAOR3E5Pxn2927A9x45btudVPruUqHUrR20L24Y0gNH2WZ2c
vt/5Xrgfij/+BG308Ou2ydV5xfXdkFXUc9Aye2lxzEWm1RzmVWgcUTHLgSf8ewQyFY09jnst3NgT
67OLXrC5Vww7U1q8Z/O4F5MphvNMYfKUDLlZduiGqH2k1fbSS5A+ieGLz8igH8v8FCUPEBWkded0
WUDQRNsVv8Up3HCtq+zi94r/803LptZEGCpeNTAHBjgSPe7EDq0Xv4w9ogQ6kdzoLrlr94UX8mQT
gLi2l4CMRrkOF6Q5p3o5/UHTZ20QF76nEKHyoMjyxn4Up9bRqO8OhwkdiGCZcqUXEEfutyQUv8ks
lt52bnyx9kKPVgK9gPHSwlvRGo7NCewQNKexB6LegOJyPh47i3+64+47jvRbXRVz/F3YR/ueBOYL
oD5nXoXLwecywmPbgwvVz5y0PdXBA5RORWHcWN8tM4tjQMr6UShbmKn/dIeJbkTD5XUAzoNCl6zN
wGVZQL7vchDgSwkzXJAQePXuBwurPZp9NhJ63+mX5URJ4IxD+hu5fUldBPcAnAV4Z3eBF+11p7D1
w2Smh9pTdh5nqV+1l4cErX/m5BUPEWEnhizNbodyA4pUiWegpn87ZqxtGNRM/vke8XLMSaaDgFho
Ud2uXjv9A3VAArmkZvxV/dDLl7E24TxVD03zr9qNW4K+8DB9gRzyxsKubJ6Lz1hMvY5WJi4UMS0J
YwQMlsSQHmTOjNuDFDuRsmHtqn6LlQYbOGBQ6LJUFTz7L0ddpYEGZuAh9GYqaRpT4a3JyDiSKUB9
mkwpQMOFJZ8GCwmHP+ORN4OS5EeQlO42pn9e7oU74EOQ3pVxvQCB2eIG2mvJKAVqH3rG8AQ+oUy6
66EQA14QEuziE5KfnrL1BLjqfZ0HjyuUggcYnnjI+VwOXhggLz0YY+iltavZ5ZATza60QyTb4QM0
iiXDlktTZc9J+AVhABLoLt5Dub6xBlfJ9eVnzLvx7IDkkjTufXUKPcn/2Qs1LYAXZfUpvWcpqvfH
tngWC7PILFVuKae83Z74lbMSonkzhhqCKKixLeLlUAU+QrUWebH6poOwiilUEcDv9JFrEQkFZmXg
TLlt8vsAuFhr4BIQWkC8LSJ5Ce27ywFDcKQsIG80eCnJkSCpqUprolLR6u5VOr3jP3983v8YzRgO
OZE3aCGZAWmQPymAY0CHMvnN0Y68TXSiABTvWmKYoCgn1ORxuT/6ZoFEWYTU2NZ7YplsxVMZrTIz
yACJKXRBLL57KkBs3wIC63XFcwi6raIC0mxjI1yF3tkGbvjg10C/PpQ/LucmCYLOZ3k3eK0GAZM6
A3J4K0uE5m78kuUCILcHGl4QumIcCyNtw/WJEQSjN9IP79iZO/pemdOv1vJ3yHqK9HMgbyH5SDGD
77JFTnZmOuoeuF56ej4ZRCBk//G8/4U2QfOtI5X19PAgEfPgdvTHn5Qcehua2+QeqSE8YBO6m0E1
d4KDHyvzT0d//mmtmCgkoT39o55kItrg6Sdfna3g/6WV/aSTgeok3ifkDkk25YQUveNKzltv/sjI
i5sQq6W3ffJqG2Daz2dkcYXTKx5I1NHHjDhT/axwJv9rAONozUNJYG9k1m1r37QLNxZgWZfkurxv
ZQ3mjt6Hx1MzJq852XtfH3vn0TO9076y8LdrHQ4/Hfd35bzvNvagPC/xrS9YHL8pOr/AoYUvUD8a
s3JVuv842b9t+94yLcR88mR1xFGJQ6yddefS151rEXJPDsT5aep0yyXnnXPraxaHL5ruZV+b8DUQ
l7HeNVpvDPf6in65vstW3i5Qw8joYaCp9gHwCjjk/rS/uV9qa+UpyeD0+8mqj/IpCR+4gvBm9i77
W4F+a5TztjwL9LWuh0Ja4iPy4p4HOBdYZzEGYzOURYg6PgdfHDtCTZnU3NEH9gel4zgj7ZZckrz1
GYsratYx5mcyPsN+zbCpvfdTTnh6jIlnYIc/E2w+Ch94t+3HBue/61j3B8d9epMoPb48YAd+bS3/
9UkMigdenssNSCyDPmSx/qzrjLEAXamXisDH7Ov6pc4zs/wIszcBh0QdmSnv+qGZjV4P7ZwaaPua
NEib1aYBCvGN3Tmf+wtvNARRRFUdyEOIsS/2hsZpUa9wU+K9c6QzzWbvH0H9c5ecBjPTibKLcDJB
ddKpdvoeE9Q4IKFnCJZmhVJpaf+JvOYl24L9r8yRiFcF7mno1Z4pXhdzhHxEVgtZUHthBmqOIC99
D4dRbLKC8Y4hssYSFb90hHForKaaml9yJhr7zMjTu1hLEjMZs8DOdDG0MmNMnb7OOY/XVN+aQn6r
W+T6pMS3ytCOg3qTjGzVwtMHEerOuRjVXpH/aCGs1KVP0bClDHEdwmYjWCmQ8CFFJC2ub6VmBGVn
wAgkwIX42ZhAXE9RJ1e3GC/+X4fjpUugvgCfgGgm8A/w1sutO+RiDr0DbnjGrSaQoTYuKxNpWSg+
yK0v/PTlLvo1BUPCU4hLdB7k55vf46ir0JNNZRaQfkwzt+p1XjMhxyB8VFkp3I3gev2TJ7GqgE65
N/A0lobWTgpcx3sjZ6cJqb7XKusLn8S9EoukgwhMhn9ynb+TUFRxek70B0dop+w5aKVIoZEaDBKB
KhmANgofQ/dmgi8RNuScsE+ULnkru17PzESqhoBEvdx8lUOkv1Z5GUj7IuOklgpNF0agA06mV76s
6zqmWpnmYwFBsHqAwEMWCnz0J5A05qPHT2eG1gFiWveTnctKlu/D1khHG0J4vRiRoG2jz7EFaxON
JalqzEjpJtwkwhGSIarfTCDbHmMprJAHiWXweqiBWppJHUbKnZzrebqvjQwNcUIRFjFhUtv2pqok
E6PjFAF9GXe1xFudhNsOlUqI7znipLbhDp8C+A3n581X48N7gFKW84SiuisAZs8DEqdr+MWki9Tm
LdfZgE2tNKF6lHtu8rK0FoJ9IGTDY5nEVUraXCmgF642ndkVQv0wpLz/Bl3G5rOSU5GneV8pnhjF
RgMU06Q/lZpolE7E8zlHklFuelMYO8WEsmEXU7+oo9oZCj32oZncV78HAZwFpqLlVWJCCKjEASWN
UWSPoRQzvP14ZV80qfi7VAzGOVDy4lB/zrjYCnN9mOxMm5d7kFpNIXqSNgGtW67xHYj8pM9M49GP
JIaKLxJwB1ac2YRaPSFjG/cybQyw01gz37GX1AbiWF/FxSnLguRJaZI8Ib4cSqGdVgVryDQm1UPO
QiE6ToFcYUxF0DhhX7BZVZwXx51WGs2xH/hRoANabX7Hah5yeylnKbKqVSPWdo7Ok4iMOa98RXml
5aTp88SwRA7czaQaeOmhknoW0aBT2LBrq1ZrSVXWvGAachz8ylO9/WVIHRqSIq5uStIqA9pp8kxv
Xrla6CIyqBPWy/eblqe+KlYh8m4T1PKgMNACNg8iI2Sq5bh6iWNIT5MSpb/R5NI6BDOxofod6Ttk
CCFwJYx0HLuwgW4hH/xR0CbpU74aFaeIAkGgEqflMMkDCKWHWA07F9DxYLYheMuINAnteOjDquU8
Db2xuldz6FuzhCzMkcFQJlmkqMSAxq+vjOeB8epDj2l8aPnGcJIMWGaaQc32q/PHOiJiiBQ5FfgJ
tbgwb6TXSQ6jl5QLkFZU1IARcTCQy2o7KACRnMHFoIbWqm982mtYUUErf6M3IsMbqZKmgx+F2PoN
Tr+YSA16loDeb+qETizPG4L0lQHFgDrJ0TM09PGr0MZNTJGrrj6HDCydApeOIfFTJThmWmCUVqF3
vkHnXrXdkBsD+EpUH9pl2jDGcBA+FUmrF+ADK6Ws2glRCwF2jUVsMicGHWe+rOYTHoRe3hgJSD7E
cVq+FIWStm6niwlmKw45hDRDTL+Spi/BANS2+NBwUhOdNkoqgO27CEWfyjlvjEBr6uwZyI4SBRGG
5gGQFCp4q0H7XflSKtbXZtYHBgatquAs6lklvGhoXxxNpCDUz0prcO+b6jyeKPju4+csTIefRV/G
AbpzI63YpcG8qBBCR01SA605SfsqkGYnQ0AwxKY6cAxdKCTOVASsRkzA+T5pEy9Bqq6KP9uhMDQ0
fjFesSSh9CFGqsr1gY9HhtoN3oM96XkpFqgsj1iIrjd61RIgW6KYgJL2eCfLU1NQnqXSuyo0uUwr
KM53xKhG3rAyMKZUJETD/EMbZbhjRrHf7jM1iF6DtNQ4R2uz9M3IJK7a60adOxM/tIWTKmUOyjE2
cbGd5Kmhe0FgQBcDQve+aHJ1KrYEhZj+OLR+NOeH0MpFqkRNvHoqc9WBNHfzZBQxd4eUcJw89SIH
OkyOb3MBSEFZctA55aPNDlH/HQVp8CtKwtR81q1mNBZSBOHPAbDUJzAg1hIRO115aFutKameadUz
CPhRFZGKQVEouool9C9pKd85Oi6Nk5UYLTLKoT+06V6WWa1gJfwic7gwUTsS+WX+XMUovO8EteVU
p1ZGdhoEnDRUjTsMmpNT7XOoszI+TUrZNTRN0GPwxCsVqhWyxMrCG+pC9wq1iIDEL7U8MKU8EWPa
62XTmmKv+OORa/ogMANegBB5PUpZZmV+Y6CYzvD1VIB/FlQFggnTGEUJu28Hpj3jptELJEHAmI5p
UI6wV8n6iN7vxi+oICKLTAOpqn8ACK095mEf/MCbrY9wQAsSVHKNcKjcumdlu4tTbniIAdKM7DLk
cQdKFAhOkmEaOYv/P4quYztuHAh+Ed5jDleSEyRZ2ZbDhc8r2wAJAiBAEIFfvzWX3YN2pRkSobuq
uirZLT+vtz82GNZk2ONwWLjLqF19n2dz0n5gVOQgiFLKHB1KaXbXNcQevyiyskIH9xVXdwnxxe/c
rSTvJab/H5mDYdqZSeC4MO5IxnBXatO6HvTgNKFC3yN9Bwzf8kHsG/M9Ik8S6GWCqpZ7GjmtX93U
YhWtSMWyvVsTGB3RmzobydCqhMgpqZnEtB4Wdz+22/rR0CpZe74FAok0zLnnS2FXRKEm1NB/oeRh
PYm5rJ8hKLohJ3nt4UrmyWK7rfIaG3SCWmwYAYaagXiV7bfkIZLYnub4K5edwqm+ywhKmmAMs/d4
F8kzqeY4PmzpLti13PHTSxhbV11cquzXemrk3Ltx3ZKzrgTXDwiJJw9kpOsfOZfLWyxdDINlC2QF
FV336dRS6xugiqrY7tqjKMQXReLNHYFKuELABgDQp8ozl55pSN3rUlhH31WO5KnnZt0Y/Vpam30T
VjVtt4E72x4qm0WH2zzCSg9TdjqZPqQNiGv1xQiaCZUHjhsbYGE9FARVah/tYSHssOv+HblEyb/D
LavsIyZf/BUq2Il2KNzb9DxavaDWQw0KJY/IHUOXrCp33nk6Idg4ke1J1bpZMXpsfXmlWabp2yHb
jA1Ispfo1fieLu9jGFOK9Ilx/oZRE+UHmoxL8aV29TEPx7av9HIwo6AALfAr79DQoAlOA3fyN6Ft
Td9H7CHREQJZ2OD3xieosDjqJ1QLTe3ju+LKZU8Sn0oNrg75d4vV8Ssbq3Q9jwf+4Zml4lVNaDG7
FnLeH3lKAoOZbKbeNqSdfJY2gclIOjbiVYA5vFeuQa/ipoW/07Gc9Z3ZRfKWhwYk8O3SRVm5ZM0f
AArsF4iuGN/gHdfQsxRUo3yAgSs7J0wea892BB/35aro3E/yFlemUDE8tjQJn8Ximqbz06bbgdtp
hNiuMniHBpdY3nmCowBCFCr+sDHFYDkyasw/sajxm65dup00jsalz6eysV3eYF4PbJOhsCcXdc46
dwjQvFE6ccZBlmz9NNf0aYbaCIVLorMX3CHV0vEmyp8qosyBoM+hqYiTxz4K/DhiJyiectfAgrJF
/7G4+De19fya8vHAsJ8Vn0hcXseT3hwOxmnWsDNBqdF+z2RZoeogldwxWpDHR+QjM/QuSX6IUzbj
Nlgta1/3UIsPeJ6OFy4zMDqkLS8cuSvfKeHiiyPSvSYmGcd+Kca0OOXOpL9algC5Ybue8TpsUwzJ
XBb82uQMgX252itk0NBE2xPTe5D32Q5f3dNUwli8C8kBBxLw/EUxbIU1/gmPCPX31BjA6ktrCNgm
vZJ7WqIxPpWB648x2wGCswZlfncsaVt2hAXM0202a8LJBt7WML5TDO0d/Pwx/laOxTSUu0qQ5MaL
Q6J0P0AUAVDHFNdSs5X1ZK5b/Td62Gp2+UbZ3huYec8XN7ebxbGF6+cR7ZcyFzOX4q6kZuLXnLgi
G7LErNtrDW2mwMbEnbVcCkrcPGDeG04v9ZIvvUx2GL64AlBKQm+VRpYvqNGSAI/YvjZopDuVNmHq
cHdWP3Ypy++5hYlXtxY+0x1pZg19jHX+ieymhZd1xXkJDgBSO+j9XTB9VBS5QYqux6nESQ3DNgPC
vatYKQG/e73Rrsry/YGWmLgWpcC3aguvvmT7JFpUVmlzr6c9QClZQWjb3eIjj44nbQDZONU/aDYh
MW2TcYfwNkSR9mUh2+eQq2LtFk0rEFN7yauu2ATnfbNMWUBNtMfPkdZLAsv6dpkHZiuHPFi1ylfF
OfmTNDuijarWiTg4axbZ71UjkYGD9aT6dprYOyYIi9dt8bY5FZupt04TGmhnRFY/EtbCOCoWIEoQ
m0PAj2g7oRL1kLH/M6Bu4ANRuOJB42dHnzjY92PGDG27yLn46zLPn1LOKKIfV4MtOVcSYbQLqiba
LxPP64Fi9AEzFMgMbbuycPElSdhskBqEgwYniq6/YuWxd+dhKtfhZ5QMCL9VkAbKzDwH5BCZ03Jg
InkICg8Av0P5F0GLZD5RzZHPZFwDt9Yj40ufVKv0feV3+bRXIBdoOpcevxQFLNrY4MqOOZ+wDhW4
/Q5DwPmthqklcKYJ5XCieKIuAmRi1rE10bHLsBumbixSPCyRrfzvLEyanIuS4hhkrmkjnKAP9hn3
7Xizky/ikI+AOPC/zPMDnqyhqAYr9SRKNK146jV5j9lS/E5VrpJTYuYKc5YpMoSGDJoDhJw4enzg
tA5i4HTm9jrWLCLkF53dz2YZi+Tk50o8i+kI1aklC/sZ0a0CFtpLW3Z6RTnULWxpnjGYK+FIsESc
upkhU/vmyz1Xl2LibBkwCpPsJ49ksFMBb0l3FWBSoaw3akk7pN7Qn2lROHmPZkKlKAl34JZTQ9Cu
Qlh5ZOjDFq1OdUxpeqJ5xa+rn2N98n5hn3px4kUBj2bXTPNcX7XY9Pq+tnTBZb0nm+q9kxCRLFoI
+lWl0kznhh22GBrFhbuzqTA/AlcNbsatbD+ogI1vf7tC6644khVtcLKiZaGiWOEqvQTNL/AgtPk5
Zah3mymkS69gGnPg8kBqZL8RhCQinQwnd5DJ9mwyhNqcFk4y7HuBO7YbFcnYF2VSsz+UZkfDiBFB
8CMQyMJAlwDAv2LsmB3wSUn320mJVIRhZQXCJpkV+dpVWIKA2gMCrgfEWK1u2Fgomt5M6AMGYMMf
+HXhgmEbIE6Mlvv3o1Eq9FYbhWaMgKp8FiTZgMBYwFFdGzDdcZ+XaZhQUVnTDCmyNTDThZWQ9Skc
g9Nu45hL6Op63lRH0T5rnFBbJh+qGcm4A4Jxl6e8Fe3aoTnCaXckssh7n9Ni7vOaQu/ON6rq06gO
Do8VIWFtOo1xT3H0TfkJGST8eJdeoZaUt6GWLuYj0fAtq8AhAGEHcd+gPfmbHIr8PHRp03OF6tri
0uRF3o1Y6xgAr3bbPq+MtiPAfl4/r4bCGnIyIZWoLjm+hsoZHEmUoVlzXfJS/GpTfXxkJIuY+HAk
/MvEgZAhgHcpH4oCZn7NGMe3VhOseJ9x3H81otpot0NR8J3MjUN/UXLAXy0gK42dLON5bXBEo3nf
b6fegTlLBAfjiu+rpUCg5A6Dr/Gyx6VeOpJNOGN3jjd6WmYyg6OP9b71fg5Jg8xo+H/0LFT2Z77J
oE5spqbo0F4D7WF+P343fs//yJhXgG9kmb07HTcYk22ojfpaFtjMCOBVeRcrxXGHtrn4dLxqZV/d
KnyAg0bgAN9ofpNjqF321qaYBlgQE9wlfkLzNAoYIaPvcjUmfDKunkcfm+OELJqVDsss8vw5DWOw
Pcdx8HdZeZt0rkjUozIyBzQ4qe17lpZLfpHJYR+bRqtpgG8pRrIntiXyseW8Yteqdlt6zqLPs/NM
HPhgxoXEJkvH3J3B9Xh4kZQ37zeemYQOxKX5fHU421/acl7IAGdxAEyAkuqp10eppucyknl68Pks
abelKRxUjFdr1vHYTEUf9W4/c2bTdSgBrcBkP4MgtF9TMTWIwy2y/+DzWuPdHFy7fkK1k52OnG6m
dybz3xtXuycRFXLhkmxVe59RbX6RnbSoXre93AcnlxIFAMI4cbula/XDlzcIMkAJeadaovzdqhKm
+zWmuToRuZfXFmhOHATGAhD8S0V6rXc0IKe2XcR0kVGIpgP1g1wUT0nzpC1p904zVFWqcwFHw1Bj
IgfzoREXNonAZ5B6v7xpwRdAxl5V9WW2OWv7GYVV07nYBAO4H/aUZ4bRJ9h/zkUz9qmgCcBlAWb1
3GoDZFijL2PDQltMtOmS8AFiTgFMz7DiYSt0ba6U3loLzQO22IgrAmJ3AJrQy9XC2D7VATHnu8zC
rxmrTPVuWTiK3rVB5NXasnXwLpvvyV4JArEMyQHC4CHy+43jBkSZVawPynFAOQFg6RNS7L3pW3Rt
V4Pczm3gKiBZPXKhvliGMHtIL3YICmAiAXueQ02fDWtwBtKYfADU4RGO7DFHwSQx9IlSRqu5azFu
aftsRNUGpMg2/9KprUxHlNuSS7bWuFrnCKn/ABOPRF5RiAiFWDKO/YTXhaogFqy+1BG48I89N+Nv
VGTIk2FzmJjoVr1m21WFdJoA7CaC3M+p1P58OPwLGc8ZOLgm33UGdx9gUze/mwawUNxjPUDd35hz
ibzEd65Tfu/pUmHMeC10ucDCG6cXdYGvr2RxNE06fyRT1jVzi2yewCGg1iHECMpqHx/mA6hKD3wl
L7tkUe6ADyQMhIcaEPGPOAVUSErN/o1WYvxRsqP81ON8yB9cosx82XCFlF8zXNrx7hh5yl7wKQMS
GpOtxNUGn7rsISnHbPzllTnwwqRev6SrF66X7YLQdOwvB3OzvNZ8oHAK+WkwOIXFUMjmq/YNxgXG
xAkUJ0kY5XtcucexJsQGjDXbIm18v1glYJ7QbJVd8B83hXr2RdjUHc2sSmF0hWwG+b5EkuJdrK6a
nvk8z2QoUebiTRs1vS2LmqDCQrfk/ixytg0AcpAFaPMh8hDVF5PLMmDA+kjEeRwZQXzIBq8/BUy4
pPs9rE3rDAe2ZGQgqFb9PexB0m9Ax+2jrtHAXTiqCHaixs3lYzy8+Y8uyLLDQLgs7FO+ID1yyFkU
QLDRLaL1blUDlh6/SdwJ7py+2iqEZdi3Orh7B7YKx/TNXwKVW7o/is3E9WOL1TIBeVAVxneBwGPy
c1uL64IQKnG1TkGf3JVNsOMFwl6envQ8NvDxg1kCu1/5gde1O5L8RK1bzd3c8AROH40owQel+XH7
TAVel18TWKwI5fHxdlHVDwDstu2EyrR0QyP3auuKFGbbV5IB8ui5ddX6ZtAjLaepwTk65BSeoOdy
Tul4wXxI/q2oUaXgsTUTGSa7xF8MXp+oIfd1HN3pgIbMXlLvlvnOtlshH0La7NXA5nqeh4pbMX33
B47Eu3lEeTMC44spSztcE7b8mydVAlXdkVZ3lha26lqVNz8x5Zv+EAhdjn8mS+vxE0hdqF9xveZo
QqK8KRONQJHEUn1/FErV4K6mBVWsBFKD0p6R61YUCkCXYepLOo+AtsAKQKwYA8AxU7THFSeVSRBE
IFX8Z5w6xAMpmfBnttbyeZtSDVkcOXJUaWY74CjITLb0k17l8cZRh3yQGQVeH6tq+QoSHVROj0zl
SO7bqXXN93XJ4ISkD9QSB4yxlrt44PX0a5OIdaBboupLJbwqn1ufTvASWfn2XzrlFRS50S+8WxHT
U12bfbHPtd/mqoubTU/VXByPYzbJ7LSOKPlOuULQVlCJqTo6tpBHFsjq+5MxntSPTuk9ARYFIAxF
aoWMPxw4G7vPc2fMW6mycEtGFgkGLGeOYpdyUQCSDo0AwmkbhlYkw1SFk+K4y3Qzf2XgzaCXJxXk
n7tb7JveVXxzqK6nO0gaAC9I3I1Vt64KHREbk+wDD7N5QYcRHrmFs6xr8bI6VTB3qadjbLq6EtvP
o2xt3olyQcnFdJVTrIJaQ6S/ThYAqTfVawocUwAvqGpMfWjdhA4gQFRd6ivylQNyJx1UnCOOezni
LvBA/eGpvMYaVq/JVBh8GoVplBp3NHaRzuKpxmn91cdV/jaA715mZ1GHIT0KQZLHUd5NC7Cn0xrR
6fUpt/hMU7EYPYjCJf+kSHPbFatOfyyMqN8042TvVhfEW4ECqxh2NN3htGXGvHq4j4wdrFSP7/si
UaqtjSxPB4s69OpWYIK/qPgHqw405aJioHoQ+jx+8GUroXS4AfUWjfcpQPQwoZbVsx9YcJMfHF+q
FvuhMO8tOGhgVBY+7v0GIEX2G1vbH5FBWXm3oPh/OjBE+E4nBw5vTDWB2bR38XkhBhB0Gpn7Tcca
5T6bFgg3UiBn95uceXX2qZzvxs0jzAYDUgc8KgBl4j2ikccaJUV7BQVUoqCZkaMcgQF84HLIP6Hz
ATPUgA0HxzYexVcy43ZHx7SvHzke5NKBFzO8I0aQCMh9yn5X+9Y8bYtewWCkWvOeNNbhEMsz82Hb
ZHxNC/gvNPZov8Zm5AmoHRdJl04GQP+yL0DswpSaV4y1lfMJpyOqEkFp+X3PPJsuug7swpDwPnUG
PNSXgEAt/H0ep/s8tBbsjIL3sukrVIB3oS2Egtlla//QGhxIB/BTfKtoKgGEATR8gxWE9CdI/7e2
5yomsLVL2Zb35YIiGj2EG/GmWczva1i+zZ0Ok/tEqBLmKHEpA6hNS6/9FTWkKwDSg8ruMS0vQJqt
RZjP6zYmL3rUSd3BnBtvs1EB73cvEm8vZlWAKOyEmaDgMwEuGXlG37gb539+bbXsqbQ1WKTZVl8l
kSqHRVuuPsD2H7JrPXrgXm5Loy741tkTZQUiODY/tRekuGGF4bjF4LOYpjejD0TbaG6xqIopogUW
Gq5v2ORRXVc9L6A24sjfmd4OMaSsDfJU7jCJ6pM8Np/HnGPwbIch/RsEAvxF4GM+77T0WBHbjdVA
U2x/KGLVFwAD9E90SP/tN1Rtv63Oj0fBM0A4TazuRXqbXXG2Ld9zxkpMbMil+ifDkbUnN++VfA85
qDaswbje7RbLyiRF9h29xQ0ydzU0Zo5K9aB3tmwA3LIN9VCS3bEljvVpy8sIJVrF2e92CfaVr8AV
OotuOZ6BT4YRKUR5+E0KKeU57mb9AZUEqp6GllM1oKwkJeQB+3bvM8QGdd5TpwFDTlrfcRH9ep5R
8r7XiKbWPyE53QmGxUrE5F1yAg1tL2qizyRQox/2rQXTXOXxtspm7Y5r5TNWXMFXZAx0eSLE3b66
KM+hCnl+YZYc2XVeWvF9xlYrgNSaMv8PWKxNv2GoNjc/UVtSqCs8XHzAf+fsnJFZpT0O7vQnAHhZ
XWzYpuS0KG/xAE2oCNoo/GmA+TXEZcikgHMDJNC2fEmgC0A5OI3IhisPVLJDBkb4ZyVBjQ8jzqjk
JBdeQDIBeh9ScnQf0xV92ej7JvixPR+HhTNTgYiZ6tLO6aIxXxY1QIraq79NCwIKyNtsP2o0ZQ1W
e4UH6SBc5D02hP1cmkYIiMMPjDO1uyfpvUZtb8652AGCd2LW8pukIGk+G/y4flinhEy9WfMWFycU
BDvoCCry4UAEPJm6COqjHsyBX/gFZ1rRPqzjNn9Duo8GPraP9UuJ7MR/O9LAx5Nt0jXtaJzqX41M
Mfyvkj0BGwwm/lyVM/HXmWFOBHJoNKQQMyWwQI5b4TgoU6sAGTSMk+1U+oBDNhDAk2eMJ1fbCcsO
qAC46gI6uiNKDNQ7go0qIxEvOSLrpuetVMBGK6AnUEIUUNfco24tYBCGEAEYtk4FFEQjrlzRL2Ux
yT43WUTlqpvyPUnbw4E0jmgly01z8Pai1h7NXssApeUJX86QwWBKPhaQHIH1rCWour1Jv/EsvfEc
Czx27kL0Y90hi6VKcW63pe0X1qL52VHRNx2pAZH6FhxvDzi++Q/7OEA0su4WjGSwGx1g4NHEbxk3
uPEb4S05QTq1zvcGOfBYmAcDLeYgo6hOrkLX2uNArXdMSdGYD/BNn/CA4owcJy6yPDxTv6VgeA34
ueNEkDt5nPZVRPYSDK3garSBgXopcwj/GM5TV+8vHmiaH2SpDnavVif4s6kSllxcsWT+rjUecL3Y
kH70AklVYNepWtoa7WaQj82mqEURTlo3fwOAxxEGlqxGveUmTkkE41Os09d0LHl716gapMu+kLLE
EwbM/J0inE9fZCqA0bdH4r/maM+qjqUm3sx32bYMISJu8dKOqgZ+NxNMnyuyhj/QigEOS/IZ2R6Q
+U3kArQyV2fOj2Y7jxFkqyqi/8/lZN/PKRmlGqRqYujJYUbW+0JBoBfxuUCwoLt7Eczt9Opg4Ir7
SfoxPEB4Z0UPjR7wIlY6wBEJICggl8LLtt/zump61B8ec0giw5ycsAcQ2caadX2jggGpx0Xrj1PK
S8xN6Km9CYsSX8UL1439iS6HvtaBgg/J6mnL+g06Bg3kA/ZbJ8ulezTg+Y+zIJpSmCigsPgxu9pi
Qm9am/GMlwwhnFzA/nYCIxp2WP2qWqgqEIwG6EOO+ks7s4l3RZP7+TQhwRI5lTYPEJUZrcKPBVJF
pFeabHMfB76let1GKPNOeyly9uZ2sOc/aEN4ARHaCAPvMlULau6wCPdsMDbwqImY7Pc0O5CLqSDL
w25zuHz7UU8wj6XpBivblcKbtO3GuM7TuxBgaPqxwHgBYGCQuwC12DE+RqkK0EV1jdQN8BiVvINW
MhT3coPM9gTAegrndW8xC+oQKpaeUaE21QkgjrwlEfFjvIsTNc8EJJa6RoyzzO87opnqj6RZWXYv
cfWwP7usG/uQRowtd3OdlOEaPa++pKq27ELHII5esoh0u62CEOUR6U6Y0YaqEl5V+3EAnWOkOdBv
g1SYvpGkzjckNtSqfbItafafxZrPWF0F9dn9gToHhq9jYUxv8GXFcFg/g46EYGSHL9SS4tbiY918
gbtS3V72AH7xuiy25cBKK1Rzvd2wfy5ggre9y0VWpGfYWM7xlnMxtlhltoYgo9wKdi8bj1XpIbIK
F62SSv5NdXJM0GvlELrZtW0FOLFNBfKtKbgoT/NOxvkClUbgAylduj7jVF5eVpHiGlRpvfqXBV+v
vSJ0ahk/5E6Ce0vg746PjutqfOR+RHkbhKOfKcFc9peU1ziZK2DU5AHsIWIKFuC9MGlYWTr/8aHK
EPqwqdycaFAF2FPg8OPdPAEYgGLjCGCkcHCH5XQEv6TnBGez/UpA6dgbbQO+D/VmA00iQOqR3e00
o59AIrwkHUQ3eRykiWPVOXB4y90OJgBsMgJjsjORLfHnMilhwR6zuaH3FVE2u5RHenyt5TgdVxLn
jF2cA//dbaYYP3lFIc/ZMXW+gCXBta06YDEAdiF5QbOB/njHmFVN1n0AMw41PnG2wvXR4rKGOM1k
NynJVtsrUTsxD9jmEDI0hyj4f3JBP9bFTKflybcuq4bC7SVgojRbK9imBTk/VKp2D62e0QJGS2DL
ZIujCHcuzCnAa1GQ6YzkTAhG8lIVRZ9tJRS/uCVxrSZrRFuAjHD3qTlY2IuC9jh0AkWP6RLXWDII
KWF6vY8ZA7MN0Ac0BgRamLBpQX2eZqmr+SdXNvklC+00MAcDHR50F63pjK/rn2CIi/pSNip9R38E
j6Oo5wJH37zp6QmkifCXIEH13M0yv+1lmwTs/VmECrRVFXBNm6LSvebGlA/kSBKLxg0T4PeEkgyL
4CgBbmcln49uLW79ldmzHFGIVKbNncQAQLySQ82gZAVFQUaQ2XurIDb0ohi/LttBjpBNoA1cGtgR
7Qctumndtn9CZcc/Ws1zdRLgVl4PVQGtaXeZYAx4rI8PnByYNNLoQ1/zFmToBXnn4ZsnDAP+rZLb
GwD99blt9DSiBdri+wRDD3+ZtDTHeUFzf0BNqPO/Equp7ADzoLKZ0jwWoEyPCuRi5VOoi9rG/ivJ
FosrrfYUXx6eHxzoUJzg21GX5DdIFDtBdbdWb1sE09bv7WxEP0oLRZmhiXuER4aD+woqlPSaxraF
V6GNUXc8WPY9mdrsJ7qz9ckJaLy73bcJ7x3UxunVgHb7Q7JiXiEcr4Tpk1hyOoB33TBTWM/6ESbH
FINVbIbIJ4I4+FZDCKiudYRG6D8DuHuHNLDGsoV+XEz3gCkKDedL4ZJuD6qBqoxizZ+gGfMIlkwy
LDhudAJ0YavC39oth8ZM3LaSs6UOqorAtvS4QEmWfHHYPXyQbelRwuJdgHlCYJI5m23KLjAAbSEN
kI3ITjIHtjbskOzininyOF3HRBkF+IFbeZFqgvcftismq+vqlpDKG5bcHXlDcG/W+eJg19CUD0nS
QqdoVgSR4C7ApQWFQWD0XO1zk/UuQ9GBDbbJ9WSTDHLEUIHARYt10w9W2R4wmqagWwKr4NOI5I4R
C3x0EQ0PaqMkXJGM7p4YlOISUBwqCJhhzXDCMICW/Qml8XwlbZuuj6DQ268t+P/lVBc7gU5+E1XZ
72Q58rsZctRwD+YAu4EckFWfxORRC/hcS+hYZ8BCfTVRLVDE1+FbU6E/6oFypvTiqwUcPt9aM51M
JYq0Tw6XgOUTu34zc4JCo6wb+dNX5QpJbXRjdc32Bp/ZhO0pt7z5W6qZvEOSU7+40UBrsG5Q+93j
wwD/CnO2LP1aeQe1uW7g5YQ2IH7aWpfyRzBrsna1jNnW8Wqm5QvIipzBSE8QkYFmoUWa3S3g6LDs
QC6nUOFDa3wyyVYe31gD+LYDAjXBktrmcDnlxbov5606yqcUb6ftVWkm/eWmpfkNSFwsvTj0tPW5
VPRtnA0qeoGVdQ+iBGs/L9FTnuW0be8MIT1IfYkgEy/WUgK0c0vGHzjvj+aMEvQYBzGugObMhh3e
14fkyaOs83jNj41CaxutRKk9WcDL+Oac/Kjrw6Dz5BOGZpzPi/GXBRN0vYVIlBBqYAnHS5mIDRp/
w8M7IYWNvWsAefySNjfoV1YNAz742JIU7vs4iQFl8PgqkC4NjVdlkD9Rr5grOedpZsK9wBH3FTxM
82lKqBvvlmbbfyHhsmWDLgvsrgz6Yn+dTC0wIl1v0b0qxBQhWorFjX2vC8/8Gc9W4hi0Oflwm66r
00xxDvd6sWW494qOpoa2o8i/eExzOIixTI4Rx6ms2w4owuHONR/b6uwmrm6wDG9/1Wva/Cf3LKxQ
Acv8KxFm+1Fo5LMi84/H+SSrcY89wkyb123lM+5bnDTmvFRzSjDATuExBQHHCnpWNjwfnyDInLbB
ugZWZSg7Sv0ONqWCx55CIdrXvoKlfLKuQLRtFMmvvXDsZd5YjvisPAJqXBa0a09Ze6xmWOkUoIbx
RMNdXNomG26THhoIRjAfmZeZ7qEPGb96BGMh3p1NE8WVgIPshM5YPIjaNrjUCgoUGnUVBjAAJy/f
ZbLaP6ifeUDarAFmU3u3NydiMsXuJryFv7ZcOf9VJBgHASaFk2dwuwdakRuDK7RdyRGGraTMniq2
Uf4bL5BBmo0OdR8CRuDhfovbWAxVXvDfK67H58Qn4Rc0uLzsm6OEfkmnrtz6Y0uq3/+TdibNjevA
lv5FjCBAgiS2mmVbljyUXeUNo0bO88xf359ub6pktxXv9ebGnaIggBgyT55zksbdldq03JwRiaFT
GV9EclbJUXrmlc4LX08/LDQMx6SEa/ajruPR2Dewos0VfL2ouo3xFZyf5oBS5jJyYlAFqrzgwWtE
NBlNP4Gyml+EQba5aT1nlDfJOObl0RB1zb02zoO16K2B+oiqa0vAdBB+Yt22k2r8FQTBzsEfp+3t
R1WONrYeMZfAbuZdoPlGMERw8UrZh9t6boZkE9pNle5UQyfFm54n2tiDEVMAFUVFHd4RditWvI6h
uQmkoj4ekIyBeXhB+xg1mmzdVHb1MoSlMy1Kx6PiK+BMPTm6jcSKx5CGhZZE1g61IqQc2mZexeU+
O+V9ORlwyR1qT/0GCrbgV/sTtHi6cIwQ7GaLS4NieJ9vq9oo7Du2oxusx5Y8fhkIgPBFhdLC3nIP
zt0yQz9r7LRJT9plCyuM5U3KbhmYg/GGiUP1lNZt3T3oJrXsdTGY/g+ngXESpSqlx2Luh7+C0fat
RdBaUXQY3ckAkEGSFd5JLJF/gGzoH33hnttbjqbyHlOyffpc5jDakm1CuQyKMZXC7slH/wQVI8wa
wk+lRs7i7PrmponaKdwPCvov95QZDiuztqppkw6N59+Zpi95uQZPlifao4TRqqubM38vdtzGe7MN
cgU2aTq9DkWbiK0QNYR3zy+1uOudmerPmM+TdfBtCDAb4cqZQEMI2bvlOkdkUXUwfFIIbqBg+ViG
WxVNqoTQUIgSPMBWLu6O8TwxkgHJOM+0bRyEAJYNOL1CIUOmEF0+Z5Qc800GIDAvq8aX3A06S35F
7Df4lNROXdIf0XbrzMgTg3fu3IQpNuPB+u4mVoMYSNOD9U4psBX8K5pwBn8mFhuGvv5RUgf7rSc7
R0QoMTZ8NMYpD8JFaXgpMEY51c9J3JqaINyQRnHbmknCFZUG5WuN6I3iUW8W3+Zy7J9rc+qsRz0G
tIIqyi7/Kuuss5d91g7mQuW5cL7SWaCEORrB5l3IcMzYgPNQASXGBFNyOYxq8jaWhxEGWh13Ljbj
1Iy30q5Jf6CpzeFxAKkSpMwRCE2HC3Hx0y5ngOPWK9qUXlQUALN1M3jzyxRq75QhVqqJl2XsHkzg
yuzGt/02uOtlGHtrWFxRcrDNOg8eRiufrZrwSUcZTAbCqwkCZTF6DxMU5/4LhXHxrTGpEK3x8DDS
ddjCdeGaDl0eWvCFYRHkHb4huVDhM25zSb/rBSxryjzjmB0tX571NmjuBhJAemWs/dTg1fDTMP5J
Yd0E3oM00OmTU2MW95R6GEYu2Ym8L9CrvW9tE2fPiUuNByVNRr/QnPxVbJpEO+wmP2zlEiJse0fp
l+y1KezsHv7zWVo9NnJYSDGpb7VrztmJ+ifR04jRcrByRZO9gVtZvGLUIuH+dKpAOSEA3nsn1vFC
zZGDZiI/E5zNSAzeHXwESm1p5zawo0jC0mWQRInmXS6p/fuK//oH+DcI9g4oUrGJHKhKRB0Q7bnF
WlGtEH6K7OCLNKTDMhEvJBgv7SFFpqaVDceAiDHaD248d1vTzOu3mOo11quzNfXk/aKPFm4cVr9H
NTpvoVmVXBO5iJdx7yWnwh+8rwIpyJtrxDVExEAgLhSu16hV3hXIQ2tRJG/10BniNlICnQRU9qhf
08u92SdDq7yFD1dO3VntEHVf41p1/oIj7NLTg2JqvXKdCIZzZxuwf0tt4cgf56lFLbwavVfC6qJe
OIgScHnyA3RpMP7hQ2p/GvlCbuePZ83GFC5YeuKtPmlVtUT+3ZoE6aqeVmWTieFb11jAg2lWjMHO
s0sbzag+K+8oJhHQLw1KSHQGLSb0ZRIS94Oqe+sAWtF2YKxp+zMfPRe9jQIJBW5CRjP/Jl4aX0aK
bd0mKEvC0U3gwp/N6RqcDivphCkub+R3JN92MnZLL/JpP9FURS5Xflgjs8jtMHsqtBOWUEcyp162
fVxh2y96o4Cv4ecP6DbZbFr25g2Buu+tTKMKn+hwYBu3s8xEvYrHzp/uGyfMiH3rUtsrDcgfEII5
3FUcCsgddS3aV1ppNc6yc6n4+VjV0JLX9sZXP+rC4XUeZ8DoWjpRB7XrvE2HILF/A9fwHWL0l/7O
7LqK2JtjzVcaZ0suKR4qvqTd01XEhpm1civbwGtjOAMc/nwOlarAQqnbaKqaEOoj83aKNNJ2mUX2
cxVUFf0bPQkRxwmCBjwtMIyOhkRd90zhN4eTk6JBAP+PaCLsynq4pT1MDCzKSh7JzpOj0/pIikCi
imypim7o1t4cm/2io+kxlGPDpKQbIfe0F5Q15S3YSPfWJ6IfFmMfT4eMpI/274nvj9u8P1M2qUKb
D6PJotz3LRWLPWW1vsQksMl/Qp4vSdOVyu9ZwHgEpYPbShkksuqN0ElBnaG3BQIjaI1oJIq5PjVG
V6arIC3I+A3Nj1gru/a+W1aH3AAoFBZ6ZsuOUDzAfJbOnTOab45DVsFOOFM7ByMjfTS93ES+C0lw
CaypXx1XOz9yMy74Z1Dt1zY1zTvS2GheFlSdXgKfkHlpD3OBdKDzk4cGEZtYeLAWQXkB5xbQycFX
eJTg/JbAzD+5fatgA5MeySCfZLQ2Y+SPYqEsWvWuRKCxAida6txDNJvtKYiM6RRKkZsrStRZtXUy
Pf7JKhQpi1i11A/pXtt9oY5RfkGCxDPlWWmidqKBhX9bU7n8mSU+qoU5sXq1Dp0wecRWtSflr6zu
XpWU6c90AJ7hsamyJ3usU7nGJQ3mZDCP8Y1PnzYUebmJr4tTKpfkX1h+nnMFR6U+cAcbkL98JT24
BMKIyjcbPhIOOKh8mvh7BCMSwiI7IrsRtlENq1opjXAkoN/Cg2mSh5/sKvfqG+6u/g+uA3Z1R6LV
hdsqU/nrSBc0Bb8rLprnuLQLYxPlqXcfgU/ytkYmH5aJQKrrTaARrAQsqAhlbFPQI01t7VuBJrJC
7pSO9rDOcpDMlzlTwWkYKezdAXWaj4nppfVtrB1Q7dYqreh+cBtV3/q5dSZmd7S2X6cj0TtCpGT+
iYyY+hF5DoENaSCFZwrFwTevIXbi//DVH8sF1+XrhgVtERmG0m4L6XBXz4Onl3Sz9494XEXduh91
8zAYo7D2imqx+OrXvvVst3HzfbbFUMFT6spwYaclKSuEBd26ECiyxAgXXaLpQ+i6vjPtazM151vU
MIX3gL56erLyBELEGFfI7s+BWXvTlG448hlTZH6oPaimjWnsGau4rGlXPkeD5a+lmfFYQKTyd5QK
+i+tzK1XoJeYvkFdG2Os3jgefb/DoH6bPc+C5N2bk7lA9BF9r2fdftNEchzA0UaOMkI+/SWJkCgj
NuA4S+jRY/86GElHKa/jVtxQ+bHsu0aM5MVoitq7FPErEjkdcB2RxCcrPRWjvQi8DMp0DxBR8CbM
lAg7yzZRTeCO6Wxskzj/QQ+D1icX1RAsP3cIHg1Qw/44OoPGnMEitclB3Q0Itwg6fWypjBxSTYZI
tV2aVVFbO9sKYaIl5BTuaqKwp5eVHTTPeaJ69HMdMiEqv66/7m3LtPdVU5SUbEK3/lbWRtNs+yxF
yxp2XboSdeQ43N5+XsHOp58g4Zb5rexnk3p0XhYArrGV7QR471nGVmdrkAnVcH7GOVv2sSSP62wZ
7oaUy+IGPbwPvz1KjOEr0U6G7RLFrug+gUDT/iaNyzHRSH3MgRZgpKnLux5O9yUqgpdBtpBn85ZY
YmFJOVRPE25u8PlmOKX8XE+lL8SkXbTH26v/lYQIlBYQliruh9K1vqncmO4Tc2ITFlFRJpu+6sov
YzxmT26UzkASQzW9dTzWv3poKs5ZKNWd8jAyyhUe3ZOE3W/C6nW9UT0pf4JDqGrPek3D8nwVTK6f
LRHd5Snfg1APHiDcykVUtTjptDa0sJXmd7qLibvoReE1AeOqjoKX1g+T6MmCz0X9n3s1farkGH5J
Mm+c4Cq23Ql0uC7ZijNimi4wvX5HQQggXgVtpjamQK67KAEgf7sTceaqseb4vp18FLoozhoYL0jj
nlM86Hw4uhLrFlqNTohspih9a+fSQ3A5GNBVeRq/mxzvegWJNH9zwd9xn0KL2K8Qc+BjkA+mu6RE
PbziEDfZaBHj+Ihfv6b5nmca5rYlxDzAjQhfYSPBqFflHGOvinXHKxKvvt5gURxUWx/WUwBRvEmq
7zPvODGYmVhP5JleuMysHG6/GTX1A9yTMbqBtxTwr51hzPcO5jLF3Zxm3a6a65pdQkkpYu/aDkRo
CgOvOPfzCdym7e+TubDfagnpdOHS+xgT3XoA6jY0gh4IRQ6sKaDh5tkmSf+J0iNrt5lfiz/4dlRy
PdL7ia5A1OjpmtkH56/RyQiGPaZmc0eFz5wVYpGypMBblbKwlm5STtinMwHj3q3n4gWAjNJP4A/5
K5dufj8SE5hLcFqPaKmJunrh2mH0kxugEwtEYaO+m3CtoGAsY30DXmypHVTYLHm0cQXomWYBGlh3
rUeYqJPh4Nqws7jySlxEo4qQahElKRdOn6rG+dLjyxZ+R7YShNvc6eM76FOWBl/E2YhNCzejBLAc
d4ArVbVrwg5bBRVDolw6Mqan1mSbrlzOpTugDVC5/nVmWB16qgjmdm68QRGwV1N9e8aSv0cYViRQ
FFzrS6KkBjsfh9A7FmJoqkeqVWjMMu9sbWBEiajvUytvk3Xn5uprGwcTpsNEZ0efyhOxPMSnr6WY
ELX0Mp8pmhvRlNPieCJF1n3SUwEogjQHOTpzN0Dh2QgchQqJo9nXxPtuNYn7vJmDI8498V0nHHTY
Cy64OnnKkO3pe8cdckGU1sYov5embRrCvMeEhTRiU8SV8j2ovZ1qfswZ/fjqFegtdNlF5tnuMG7o
99ob3QN0fFGJkzd16Ku2IpRRhqYHPWAWPOoJh4Xq1rNgBpMpkm9ZwdpBUa9cBCqow6M93fw8g77N
SqQGcWodVt+d0plNMkBYT6sk6kuE6bnj+pvIp31OvipqKbEljT2ibxygejP/UzZBBTOTqvUwHIxC
2/oJjvrsrWUxDEReZoSNglW0rr/oLDH9tvBuKW5mn4CDEoNd5s9D5GflTchNqFYd3SfeNOZN5qmh
nn9Wa3PJe7+MPhuCk3QnTeXGk4nGoXKM0m6fGJk7b3NroP/z2U8E4GUIsuD7PDl1tp/KIbR2LZhn
cNAD5p83uP5xZ8pmDrPVYMbu+NRypmlEnLuOgzYDR4SXqpPxfNt4ifIPKIzQW0kSVFRc1EQhQwhO
fysXEPKQZS1yTpcibkVCsgb5qI1HwBOkO2NCAffGwGJzXJh4wHB6ZjwK8DFKIecErZ74Yyml9wsy
7+EM9FX0wxyyHEqcFuKEiW8Cs74bxYyUWFMmgHcRf1F97XyXiGh4L8pBP4pyzmloLIE8JwqMiIXS
LCay4d3JScS1rxaJ608n21d2f6RAxRvGibS/NJZHC86AM37fG32P4QGfW98YqtY/x7AKfiQswLwO
IYabAA0gO+uudpqfWTgQPg52BBDqZlSRfGvgz4z8eUA5Z8v5WzkHhr+TSWnUO4p440ufu8MmdxzZ
bNvGH/v7fKyxXvFgFTz1GqAP8gRK4N3ol6hOcf8Z2Ctugvtpzw68nwte2NvQhQAEeZLbAcOg2F9T
7q53cza31bpoq+Jxmv577ywxfqksSnGrWobUMhHQ5M4yZFx3GQ5ajCDlKkFrUnX2uPOLJHzFdCQi
a+gyfYecFceTwU6LdWoL5S7gW8BVjRRk9AUAblfsuN5L7iy7x/1nDsMHwC5RL0jbgesakwzsDFwJ
a92gxHyikE+B2qpS4ziFIcBtHWRI1/1ed3+GwWlJTzlA5TqGVUGqDl5cABKiS7sPkIj6GD8UotuP
YCi33txCnR7p0U4DVTx85G1nlR5k66CBQWFSoK04UNkYr0OrbJha4LfznXQBQxGn136/HBqwadxF
xExC0mA/fEpra4y2XuOFZ5lWVZl3skddQAHBALcr67EfV2ZGxrUk/zVhUEwxjCy3aBCUBD1GC9Tl
4kXQSKtYySQYfkOgJ/fzoZ1ikhm6nb0tGjdASMJ7vS2wFp3XuIOpx7DCM2GFc0f/YA4ehe7O90mc
YOmxz1JYb19av7IpGeumWbk2iDMEOrN+wAAmAs9CuFDfuRiNvUzFMPr3BV1nXz1zqleJlF3/bbIo
fIOmTzom7qVqz/mmWotcFkNQWI51rxcUd8x8iSkmBi8iBopcwzyB6WphMQDtgtRMoNis1Wt5TntW
vsInmF/slNle27P/pTZdVM+Ub9WTW5rTCml5f6z6Ot3M0F0D2PRO+wsRPwwe9CGg8Pj0kWzMgL/m
mizePGI3o896ZaqlCxDIBMU6Em6xNlA5Yd0BGxkmIcwJxKXlTLldZnX6mmRD6t96aWqMML1Tc5XF
DnYBWnj8vS4VLmeDGuZDRdL+s0BsgFTdGOLHcK6VREqHOGYBD7mzqFbCMN7Egjo/+0w3t4UpfEnn
E13nj6UdgKPkZt78yUVf/iiAhvkFde6RpIMYTD96ldXu2tPVeMyAtoZFlPuW/u2YBoUkiwr9NhCJ
pn3TJNonTCScEuW4l5EVtWWewReorJvRrqmkNLkKg33hNN680hSiyrXXSfrqeHDvb8XZaGg9FWF/
5GLtkzXlJrhoguvA2J47t1n3ZdZNwy16AGQTAw4kYl9FKMQ0STVsQLNpfjiuq8c7dCPaOYFfaxt1
LMIOd9QYSvVGypFDaxga8c7JOqRgke2G39ENxPCCGz20xzAYneZgdeOZndaL6GCjoQiPSZdl9sHs
/ZGyCYKWKNnAZvDYuEOCMFCgAf4ZgQF/1ygvTrCH4HwTUPQuNkEaxSN/L4uDi8DB2JO19BJ1cFuk
64paVIEjBEIaQIkIptrCJ5YylpoeY8mmTkmcOFkRtcFlVFuGXDmp7/k33HI4eSrLOFOJMNfDjaaf
h+4ELR8jczZ+6WFpEszw/tqliuzOOgYNNYNwgZ44GnjUQhQa9VJwWWePYEAzCk1aj6nN0Oqg2GmV
IE+k5NZZmxlvTvt2Gii9nZFgyebl+V2Rms7hMkpF+2voKuuU2fhap0vdgfIcJhoNYkWVO6bPlRlM
bXUL1SazvwoMJSgFK8MYHoCowvoFzmSIoNqFS2CvYkgvcGIkRUKwQXxV8pfI7Z2fKRcNHBCLGoU7
9zZVn8HB/BFim5uuhhoyOpxwyq+brExaf58OTu9u8eqpm60eCFh4EGFy6KUZ10kJ49nROGqOddzd
FHmGJjnsa+swjoEZaFDqUFg/5tyu72QOuv/VhdYlTi0ERHNZz1PrPcZlW/l3Gqkk6EVpGPikzwyz
rZDdGl+F3fQF/Xz5055SF7x/p6uakj4aGAkJD5F4Ymcr6QfVQ2u0udx3YAseFkxSPsUyCrCCNyXB
dZUM8HuMsyAypxhh3hDzBvF+DDixu5Cv8tjWgixT1y1WA5nrhW8kmGOzxTazO/XSrZp1NDhdD1m5
NYI9yuLAXJZ9MaHpQoogjFsP8B7TLl+H/oOflPJnXBpBtS+9qvTgp2uyEAS+zhtXSou/UEvJDjen
wOsTwAbX8iihNRBjqq/FzANYoqLLwuQmDGOzffNM4m2wAXTw6yKaKute4U4X7ooYPgLGaLhHLRRA
Hg2C0zhIXjFqGYIzU1eZj0XVlMVRUO8oVrVlN82p0RWkt5lPZu5RCwXE7NJQVvVsd6VDobprAD36
Ace3VdaEdnYCNh/HG8uB/GP0loMewLULHzFb19tEiqMaDphOz79sr1cR5Nw2/vG5uao4W39eOml6
JlwSZUqeX3lhrpr0mfDgP7UH2MNd9CTTbJ3BxGNAKE7mYjaC52BON10h9t6uXS75Ulfcl8VH7qSe
hGRk0hyELiEXP6FycrccNT+BrnYTdtfBGiORFeyQQ7anYcUy2FztLnA2Z303a0uqs6W3hWTxwhDV
YFp96gbdYUirad3XdECpIWJRFR5oL4iaAGqF5lZLxqrbGI77LUe4tjf7UB4DhAr+FYvbd+0jhNRw
Sul375pYqF46masON52wKLoD5Y91P+3i7LcOvmLTdeVjv7caPo+D2TuLjfePd7HS8yA6iUKpO3gP
Y/tcLKdx7x6UsW6XrniO8kO9soJthh3DsqCb4zG71pnlgy/9z/gXnrkAIKHEYwEF6ncy6rKlo6la
I+qbfqnDsIFgvqNyEopNqK8ssPhw5oCYmu7YkrlfztyNaMVnth39V8rl3N3PuGaQ7ATmFgcCzUOp
SnQFf0g7gZ3X5Zl43O4n648cjE1ZJFe2/Pt1AIAzzfPnPnea/q8T/F/O03WLzLPHuexAdecYVBtK
aIe4evz8a384iKB5A/vbdcTlpqJGa40pMoaDsLMHGH23VvcY20//i0FIVSkDEJnJy9bjSR5YrWP7
/QEz2xftiN9o1x+80LrSAeVyLhwLQhBEga4GV1TexXl1DN2YnirxUopea/Eo3S9edWWIyx3CEMKE
YoKbsCJmFBcdL0TZazqLy/gIG7Vs1zWiUmdXpzs4Fp8v2eVhvxzoYisSQqvWIyo7xuVDmzwm/h+p
f9Td8fNRPlixf6ZzcdQiehbMaS3iY1P/kNEvTx/na026rq3YheGzCpOUWiUrltrLpjtaPF7TGhq4
U1+5N67N5eLrl8boh2NkxUc3+uKre9/+ZRe7z5fr2kc5/4S/TiRWbKOte5Zr8E8quOejmPHj1PwP
T8vlp79o7xL2FlIrk1FwElymArMM76vtPHw+lWurdf5sf00lQi1gQwONjxYClMT4jYkg8ssr2+u8
5H8/oP93JgSWljAlJ+diJvADSqM0nfh49iJbUDi7MVvkuJ/P5MOP4lGMVzyKDly3f2dCIgermYYo
x7A8ejjKxliOiuhXPZRXBnr3PJynIxUXjOUCpFjWxWlx+1yY4ZSkx6i9A92Imjuvw84ZFuFcfpsU
qB11LlwyN7M8+u7XBINvK/OWI5WZEAamxgzs86lfmqlf/qCLszW2sz0ZPj8onOU6xQQtUpJSb7Cq
jRJhHc1UXj8f8KO1/nsFLs4YLTB8pwEUOvZ6K7/n+EtmHnXNqyt92X7ucmIXB212K0DTKkiPCS6m
Gcxl9HawgzB901tM9TQCzGTcuCggPp/ffzvycsd6lsurZwnI3pc7tvMSYaIOSY86N47IJ+HVnbDY
Qw+AfZ/xlDy6P8gU+7vsxrnLMG0CBr/WZ+SjNfZsj5rcOdiznYs1jq1QdRMMvmO5Crt1aNBLBX2/
yq9N9fyCvJuqEo5EZ6Do7HOxxpPwfKiHbXqs2kcg3wWeaSlJmvjmL9wHe4OtFoS+dHllgS97triS
zk2EM45JgOVI5+JKSKB41QBM00li52GSxzZ4Q9CgOe4fneFZFLcAgzGATeduPfljrNLT+VtAgJkw
CSt3oB4b1WdXftW7N+riR11chm0UTSPGb9OpQ345jc8Rdggag7EO9EIUm8+X4N2leB6M2NrCXkdL
emf8e1+VeICqzGcF3OAR5GdR17//5wM4/Pnn1lDYMF1mSkCWUIxUOZ0GqniWhVG38e3zEf4Lc/7Z
O8zh7yEu5mD0o/JIzacT8dDC8e5C+xdzvreT9YB5N2XxPUYgfaWvfKf/x7hkYq6rCMD0xdkA88UB
Me+nU5Lf9+U3TBFXxlm8p4+GhxnSj7HDdPJad7d3B5LJsowuHQJpdEII++8HaxC0VNT055OBpXSb
IZDgTMJcOdjhlTP50Ui0xhZkm7TIoHHIvyN5le/XQ1CZJzvAgB1jKT/e4x4OUepKB+trA12uo87H
xA5S89ThMXCP268BXIl/Lgc33beT9lafb5gPx3Ml+Px/yYx38UZP9EcgIx7Nk2ySRdo+aeInPPKr
bP/5OO8eROmcMQJbSuBRV8qLT6UCuEnwXkxk8O6xVcm2rZ6DqsZYyaY8I099YT59PqJ8f3cwpEts
AypB0nF5oWUo3Bt7mMyTW+CumtrGj8Z3vC/ZTKknw/XrVtlWcdNQtruxm1n8Au2rdjYo6ArH2OY+
iylpzQKV8MIP4ux2bOG64+GmbvATWXRt+daie0Ggrdpdjz3FoqX0sTQG4z7zVLzH2TP8htA8vHLS
PlpICy0MtljseKkudiJkmgIZijRPYnjKv8UJ9+By7ldtfV9e2YofnGlyW5wiwVm4DsVlI1bKMUbR
lJrjhXd4UopN6TjraL6xvHFZ4rEzotQZZtyd5mn9+bd7/+nO1wg9zT0uSZfA7t/jVjSJpG3HOJ9c
x9jggYAHiLHps5sQ/lpjvX0+2H/NEP+9M/8d7WJJEfsLXr5+PtU/Iaa33+Zf4sm80Zt446/svdz3
AT6IC/09uwueu+fypt58/gP+a3fz7gdI0m/yVqWc/xrM/RXy2wYGPpBR59NwEzxSTrilWaRxrx6d
1bwtX+6jU0ZvV71vdvEBRtaVwd9FG5LZ25antFb8RZ5viL8GTzBHgiHszqegwcIJhdVt6KidHWdf
RUbtF7dnHOLaH/Si2KIcW7XW/PV/8ws0QCv7WlqABP/+glEq2PC4j5yaxuBw1S/gtnt/XA2x2iNX
f0MsDRff8ZJFR1z7+eAf7TQiHlpvK3H2Zr24l7oomOOGqv/Jyptn76ZxlzrPn7L5j1du/79G+m8X
/rXOIVV35CvOf3u6WNgo56nH32RzujcGdE5e/vL5eO9v9jNsRE4A0Kl4Hi++a25Be9JJYJ6Y4U3n
+BusoHGGKB+9/spIH14UwL+ofnmMefwvhgJ0DmfbzLiTjpVTIPz4GTfP9IWLkbwZfrmoUnNdFe61
++nDGf417MW+wWHQypKaYQ232dT9NmprBCzlIY39Z9+XcMrXYdAcgrLGKXqF11dnDDeRTtYl6Hx9
rf34OSq/PMS8NiCUrsKizbnYSaMs+gKXVvOUD2m01f34h3ZDw25MsAn4/Mt+tGfJgJSpBY2M1OVO
ymSuYLMyb5v6WzJj07yDOFkOXxQa5s+H+g/KvJzV32NdoF1zPZaVnSbmaVAdqi86yywpP+9sI/8C
qeJ+kJaxjO3xbq7qB4pat9lsP2XpfBfjabXEZzpeNxlkaIXJ/sLVeHblwkLSZR4DzKLDuX0IIoGL
oVHPqwIEEYcLCjO++BV6aiuhNy4r6a+dfoCULZsrF/+74gkdmV0eUcfTpgT91BeTc6s4gn5aE5RI
ha+x1d53SfdqqjleZmleLuFP/sAQeV9U9hu1wUPkhTdpXUh0xNYOXvZ85W1/n4DweyxeAMBSmgjr
i2CM0BME3O/MU0sssRiUjJdwa+0ro3xwXD0CBEX3G4t0D6zy3/u27DT9thJDnIoFvq43w7YY1vER
PnBcbbC++3wHvT+k/w52kczWKPkNywrkyavRT5TyLnPvZ1qswdw2d58P9fHEaBzgUBeyTKkvLgQL
K0irRNBzQhcyOJt45b6F99hxIZj/Mv6vJqYsLaVJ8KzNi4lBiJ6jDkSak0E+iqdiiH8qRAOkOJ9P
6/3FwgoSwnKTaypelxEf1kLp7EwMNHcNri2ymrct3a22QWEFV6L0D4dyTDahxjbFkefg8683yhBT
VnYkQKea+vcfJGPRMoiG/KcTOT8/n9T7O4xJndMBqH5Sm97lp8KWWumAkXIIGVA2lml/A50iw0mr
SK+UBsQ5gPv3EmMwjVezdjxBInJxNSepnTS0LZGQJkosgWHduV9oLrWz3efWfcsgEUTRCypIDFd3
CTpPK7zSnv39waZs7pCFcF17lAgv9koeoiCsBhqFeBNUdkKcjGp75vwvNgpZnGsTygi4mxejYHEm
KE0P8kRQb8KMseETynwpHz//dB+d6L+HuXjt7RpBPq2b5alIuQRvjOgBV1e4YJ+PIt7HpazZOYRh
Ruz7yxpv2cyl4WNJd4qt3xPcSCN5bjFUzbNdkv6GsLSwM7qrw/F++Hzgj87A3+NerOJUgr9b7iRP
AQVcO7Nv3WEnynbz+ShCfrAn/x7mYhUtp7SGORPylBc4G3i+tSroRbZuatD/MyuUjh5tvycLqu8x
845uMKDMDombRHcTFgVXfs15sIsDQst6bdu8PTwLly3E7TZH9j8E7mmCuQPWQOaLy84iqF1rjQVx
t/588ufzdjGcdsnNNc8PX/ZyOJ8yipPYmAD28ZuFqzhY2TIYH2TJjm1R9gTdbVg1V87g+0G1ieBe
2Z4DvEeawY/6625DStMjY0vcU1SJnZEv5qfUOg2TuEviR8+50c6V8T74wjhW2JpQ0CKR5V3/d0DL
j0c4lYM+SdGtKxxAmuihSvYYuWNJVy+qHtpJ98W2xNJF88vlcWWVP8hrISl7SDLPNx9x6XkL/jVj
jYTGi+0pfMi670ofkawu7HgroMQl47KD3jPiwsiS0+XAyB7gL87TwUU1hSFUhXlY52Q0pvylVXUF
c/poZVyPrERbNBIl573Y+wXKaag8wj8lSG6gUpkN8eMNxPQeYnxIZ1WAIcTGX51NdK1d8zu2yvkh
wBRcnDNt4qnLZu39bLUwb4PgYejkS1nvy2TZdhsARlzwD243rjUGrbWBCZWet0V2UNFJGLsgaq4c
uQ8eJQgcBPEkZ4QsRKL/fh3UN4ikRBI8oJlcWerFnEFV6qfip4S7cYDAaxbBEq+d1VB+c4Mrz+97
FOnfwS8e+jJXbY93RvCQ5N6mmrA5x3RB22//h7Tv2o0dZ7p9IgHK4ZYKndtu23LYN4Kjcs56+n/J
czDTzRaaZ+abGwNjbJdIFquKFdYC6LtZoOtP8Fisv7O2X955bDbA9iX4Jx6I49RtCEFmgnEyyT8B
wgmDhyG62gAnaawBmsKq0yzc9Dm4wLVDZ6Gs0XUa8HdNozZq/kk9AFxSDjfZcNR6gyRqbOflG6cz
LhpLHrU0OQKXCqja/FPRzsUooMtk+xZEfZjmtwAlett2Xqc1JTSeoNcIyRq8txHlXuoNevlEFTgo
0Wkaj/46kTejf5Cjnw4HGEdPrYwqO3DxC2dU/WPSI4VsCsNnZAGbiTNFbmVwuxqgyB5wVMuCM8t+
hUnBAIjmSRSyHhpXZ375qRL1ngGlIvD54zY65c/BGw5cvy+/S3ew202yRTea66FVnbE9V5EWJZKy
8j3IY8Fe2Eenun+TQOndft/e/itPSf19yqYCXE6rVQ9/X+4AOqKXJgaFy/C9a9/+vRxdVJHlVeEf
JTpk1buqycZpjE5N/yJX9VEvYJJSdTyFfs8xzukqFseadBn3BYEj/DJPHVNWKn3DxR7WpKXZih/y
BBCkJd7AU5Gv67HtNpj7ZERZ1281Ce1AiDZgDmCNkaK/VGN+xMMUAHLToTXBZWL3K2jnBrMPIbNt
7ep6QhKSq9L8oEaChg6LUwWDimHn8wdkrK1hwx1DU3f4dcjwateacSmGcmqjoQVpxIHtut0OVrxG
86rIet9eK/cswkBRA10Vc/x0uWdGqKU8J4f8odkgO21heInU1qd/b24BObX/+rcaeCGMrgwhXwne
vAnbFq8DyzDFvbC5LeBa7S4FUFc1meOjkf89l94OTH2P9gHGmYjXFuhSBnVdS94ARFIf8AftEXMh
KYZaMH/zMOyxfS/eXWh6WFlvhfdIeh/7T+PkkX6DGRRH27eMS3blcX+18O+z06XLs2tA/VumfcQf
attAXcEwjW1oaYz1Xj+aKCmzBp2FfD2ma2oAjUJDrN4Gap2jW/InEQlyWYz1LN+qf9ZDOT0An6Vt
F2E9mD/bRRZnaidxzVksMYt24kzndepaAcIY08YZTrC20c1jISEIO5G9dyuWOgqsE6IsEnAxgCXc
QZJ3MtatPV9izJecYrfYGUdxI5mlI76A+8uwJIbTYt0EKhoDgT1w1ERIFs3ALHaS7bP3kbU6ynZM
ZReXmOfiD5NjOOmwlj4QfpvZTiaCCbhSUz0a9wBsNVrLZ65vWS2R0URAhmZWRC2XallmkRwqQTKr
ZWt728QSN6WFPhIH3E8Mq3L9uJivwJksyqyIogciQhA2HOZDHO14ra09K1sHa8nOrcS+bcMW7cuZ
MMq+ZIouTfPg1GHzsGZ5yPnfXkTM1EIoi1EhaVVKaAU4dNDE0E6h97012Cbe5Vb4cnsdy9dMVTV0
jyAJgErY5QkBDyfluKzk0UMer4HYYhe7+L44eGbEsBtMSZSJkjkg0gcSJM0XrCaeBfyvbbb1TNat
YkqiTJQAsGO+nNfU292mJqGNeNCS99UqZzS4LtrCs82jbFQBbprEH4vZRg2WbM7uUts2//vW0RYq
a8dcV7AgoCNuhk1kNUT4MQHo9fA/agNlkIAHYgiRhAVVDnAcSE2MY2wKJtilGNrA2jnKKrUgvc+8
GCtq4RUTDI0gBjSbE89Y0KLx++eA6MKKV3CtpBpYz2DNzlfcoIhvsizPghVHVyACdgFGDrVs6nTQ
qo/yKAacISQwIwgZ9+l/uKYXMqiDmSIZBGT6r0oDZ8giDSH5htuwvO7Cfl2IoY6lMECAhUGT+VjA
3GvycH7gpGCc/XX5DY12ZxumUl7BBwZCOIVg8C4JxvfNZg+eUSuCrQ4BP45hksTUWSKla5t6IZJy
DiDpkgE3hYVJd+pptqucmQFJnrQWb21/WHZhye+hHGzgdYOcB7rGqH0UgA0Y5Z02+71hU7wVuwG3
SHsPLbD2MZZ2ne2bd/MfWXS3dQ/uUa1ofmWlxw7IzQ89rFGNdAS4xPbio3cnmPmXSJItv/MemMZ2
NtuUt7oQT+0sKPoqzEb+ip/NemKhffT3NpcOuBnMAO88hpGa/+KVRDQ7olMT+4vWYPz+LNYVBVVI
ANGHzQ0J5st3hS2TwQTluwmMY4aFX9RVvFbRF4oEoiIrlKNvaqTfmzoWDmmKIesAZX31pOAJ9jr1
J8Xf1ulJRIeS9ASKXNJj5FvjVNZ6Fx6Y84P570+YdftsvUJQhjGwZgW4M9FMLOOYfWDAun/z1qir
mvqR23tm/sHzDLm/I4T0Pp/LpRz2NCgcIDEgt7a5OyCLV1Zo6ea074/wq3vxOTRTQGiDvM7y7pp3
YFJZNauAt+AmUDgzVLx7UQq9yoYA+wV7j15PvK0VcPtawVP4ED7MVhaMS066B3cbmMeCh+xYkdhi
GarFq3UmnnYfXJ0g4Qbq0UOwV+4a61Dt5W2zD9eOIxxXIOd9B6vbzwTVy1YMHV+6VYqhyhjxxHAD
flJnrvS5yI81zvzU2sq6PgTw+d56NiMiEXfsd8JvTu7qtM8kUiaLV7vRl8JGOABbDzzFdm9qj/1q
DmmydW2ONh6WSNgAtWo3bPrV/JD11pNpAND9E8yKCSkd9vtIXAiF0ery9zYolKeIuBDDxRO2wVgr
d/oJ1f1Tu50csMAg2AJNffZRf4KKflWY4LXAg77Ew4JxEguR/sUnUPat98II2Gj4hMFKLHATWPnB
uxc3kxmtswOIqU3uiRVQLD1lLmRSRgfPtVrlwI+NYygKEq+l34c2ZuYttKv0j8aascZ5G2+cPd1p
oFWS0kt6JRz+SLsAcfkAJStMw2IKYp0nZVIacMWnCY+FSbhO+bE2OROYsCbAUXoLXNobxroYt0ih
HgIVwFi8aV5Xb8/veg9BRrrtsLz03oO98P/TI/Ti5KgXAd5ZWpVG88nhsszP0GFfm9pDth4t9Kaz
omimolCh58wPI3MelDPYd1Z6BKHR7+n1FrCItgXLIbC2kzJKQzOjxmswES0cUbfBmBrY2KzGAlaV
LW68tQcjwJ0UhNiFqUF5wBGOXBfzVBedwplRoCyV7gPGoFJxqmDk/c0LAWXK7O5mYyVbgL426/vZ
DhgWx0zmSbOvvXFT6NBVBXMhuJ9wvvrJ25ZHmEIbTJtH/6Wx0CaNXb9Dmu8OLW9rA7yypNsmz2pl
TSa46juibVsrOSZHELj+xxzgue6plKUCTbpuKB2UIbefa7tGjvN+pZx4wnKLi9EtuoYNQcW8B8Jq
SskxZR9HbdwLB/UwfWq/FgNsxTY4QtbMRO5SsHcui9Lwimt7tQb6yW8aUHgcnH7VbcCmC/ufrf37
hmir5Di7xQgXGpAx5LYJmVX6+rz/WSql8sAOb8F0APHtFjiYJhLHcHoRq6GVtUhKoyNV8kJAvcNO
mYjczewuPM1mETQGd//pJXS2obRLha0XgDcPWai6I6/aPXlWN3tPHJ9I5P/22EObJUYW0CKL5jJK
KxMpQYJpFP66rdFePwA2HvYCh7fpcB90J7BvH9li1IaQUQUegwxMS5U6s7TX/DQDseMB5Ik/gyU+
S83mqbSEVbnnRhtwS+vikDvBIcdDk1sprJh16TBhnQANoYkA5qM3uB0Bg5SCT+1g4Gbo0FD0vZrA
yrIQpbNeJ0uO+1wWtbllq/NJA+ypw7jCi/1gmMNDQ7Lt/8c7aL5n9EU4l0SFJAAFHGo5wqq0O4DF
v3dP2jqCQ9X3zU/1nh1LR0YRwDPHh9uHed22MQ/lne0m9fiBnQFobocVghz0lB87xKTKzrOqH23r
m9I3TxogjTBkLp4g+ujmrijQetJG3vM8Ia6UVoSf40h3l299G6e4wpw0v/svBsY4k0WdoAAImbCc
GmjLei6Ght/1Bg3tjCB2yWOeC6EOr1OUSogBSPh752fTibB+pSDAu71xLDHUWSlV3c+MMPO+xci9
d1ugwRN0cTMu+KL/OV/OHKecPYirsRBRsO5EFHa7u/ok7Xw7R6aqW8kvIWNenrUkKoJsxF7UJpB4
/9aQQa1dW+BLhrazToi5JsqnhvBxOsrxInzqHO/79myWB9MjwqF8uX1MS/lxzFj9o9+UT43BlZkL
PhZVWRi2OYZ2gPJCsEbw9j8qBGWJ82wC0tKs3IDr3885qdnuY1EsMzifwpVxOlsQ5T/zXKjVmVES
Xnr2afFafh+P8yMVYIoWkPWtKV8ZX//bLmrU21TqPKGpAwidS648EjOpOW2B4Gd6DHv0OwZGLQ9Q
LbyEVLUOWgC6Z1pLgYCcyKOIMmF/jNdoZthL1meDLoDewmz4u4uLZpePj751OrG2diEAupBNHWEN
YM0UgxHiYfda3It2vJsIMLnNzoRgxQR6rZ06yYq1t7OluLVi6kAbrZQKccCKpz3KvsDLRfIeNDj7
9H44qggypSfGYS7k2M6XSWd6agDbiUqCZWrkIFj+rnDuNvd2cazv3fUXY08XbMqFLMrkRxP6n+UI
i2ttcMbiwRbvI9KuFcblW4qDLuRQVt8YhhB4vFjTK8DD33iTQ1vAtNl8o9GXvL2JDtA2Qe4HdWW1
qskLpyf8NvmoGjr96TbPOowb0RhKbKbcHtOycuMkXjEObMFHiwK6l2RMK2DaTZ6/4cwHhOj7EaSx
nq/8X2WX+FDsmuNcpWc2Vyyv5x9ZlBMAwrcEmOVZlvmbgg0IoK/nyG5OPaEmaxkc85G1pJDoVZ0b
pQ30+/HU+tpwrNpWqMRDpNYYgbQ5/k1Lf1SNCTqxJEjk0RqLrklphlW73Mg2beNUiGTxIK86vORR
xURybfOA7lhbdJBrtHi4cMbhLRmVc5nU4pRYBgNMApnCnXdKH9rnbMPbkvUEwiSzsrPn5Jg+NUfJ
7te3BS8d5Llc6iDxFMk5MA2JB6CMgrDBqZXv2wKWwlXMBf2zm5QbB2OMr8kxJHDAYpzxkDXLK3a8
B2qW3M66Y92tquKjzbhNobzopVWBApjVf75kX86/gXLvANAUsgYTBgfe9Lbx7iO2fZs/zP4J4J0w
o72FMgZoN9Ftwrr5S700F+un3EUntiCV6yTxAMJYOz52G2kvYKS5Ix1JCDCER0t1JLsyYe6eGFvP
UirKZ8hCIWKIYPZUH4cPANOSp4fV6h6FgWH12BNWFWqpOnK+0l/re2aA0hyKBG4ZPL1MdTVZHyW5
+5NYG2CiwDmq8MzV/J7e9eTrf93k3087Ex00QKYWRmwyyJxQp+XItLl7Wt3PWZB38CcheXtipQ0Y
OvWbqD8TKVeiNqB8OpvbHiIjB8CiyLazXhDXgE7AIQXaxowBgFEjiUY61CouBE+UMusPmCSifefc
OXch+f6u7MoGVdO7b/4w9GZ2g3SscS6ScpNSAxz00MduolaL9op8WyLN02yrB3VdmMyK1qIJOlsg
ZW5BiNa0QYkFBgEy0s7hyf+9GuIr/6lsOauwbq+OJW7+/dm5iTKnhWkIcUqck4k/ynnEkPDrzW/t
H2VUjS4C64T3/7RRNmU7tHMT5zXfgGRdmT/gIWLIXLzqmGI1QLcmY7iAsnAcUizADVDFQ/bqg5ew
s4oXtN2Wkg0K4dv7R0nCaBQapBVFnMv4mMJUKHsmigCFNTIxcx2A4rsCLOodmOPWt4XQkdpfUmaU
GZS0MfhGJ1R7PimEuJAz9xltN9FdgBo6EMpAiGBugatJQOCx7tePZk+EjPW2oOKoK9HUVhqc5vuJ
JmXuznLa78Ca0C6VORPRu00GlGnT/EkO+Udf2L4T1ybjHGkAjCvp1Paqbd/HWYOFV5+1XYQYpU1J
+2RKz+jKMFq7ck49Oc2FmjVLsnx56/+SjK43FLgxAC6p1K0PJS4ATXSYuon0CbaqAdjzahmQaArR
J6zrz3UANMkE4MYbAFpXM0c4C4rvd6j27OL8fgJsHJCFVBElXjrNpMlJDzDxKnUH8Hnpqxpk1QAt
sEV7BEa6OX6nsTOCQyZeTfLGWMWH6q4qUWmWHRUk73vhe0ptcV03uyhcZ8r9bZWkosK/vg0TmLqu
AG/GkCm16CO/A3kin7qGAKZwLtdFTAtlEB0VJqgGWTWd2UZcbQVG0xHHYy6fpyF7xkqQS9VQUjcd
RtAxJBmRKzDn6MLq9rJ+wVNpQTAZuNKQhfFSKj6TxjiXO7XJXBUlqg8w3OXcPUZ3gKXDPwNnrST8
d10AE78H3dI23lSBw1XOBH/wOQwrjPVokZV49pQCWH/rh2CM2sYv4l5+wIgvCOk9FE5//NSeYivo
T7c/nZ4b+z2S80+njgRsKzFcR5u5umr1Q4oJHrBmkqQ/8Aindly0yUqSr/s7VpL5Fwjmas+0eRxX
wsDGFUpNGIMVytdgAz3V1MARQJ5iNG921j1A8Ezgbo2rBtT1pPwKV7U7M+6AA7NBcuATsNj1PpQ3
rcI4Rrov4K+9OPskyueg4y8IugGf1DjWaMv2+O1s1PtVBl/6WfzIa3ju1MF40woTZw+3z0FashyY
aPt7OygVCoRGC0phytxoo57i91f55y580HbqJt2HZrXzo1Vj/yBRaG7Tx9BRNkfMuN6hRwT/3xEt
VoKSThz+bgXsl4FZeozxXgFs8Vw+NmOZ5q4MIMxyA7ovAPaDHjJ97TqBf25C0HVaEiDS8dIXw+yx
nVL+GTjz6WsuGYnP8CdLdgNJKkXCrDveIHScOAb4HRgYcrdtgsnh6zwDMX36WTe88thVPGtYfNZ5
SjWBxwwUH1lCOhNj9vj9WXhjDBpoz2stdzFRLm/0UBCdgi8FS+PA3SSV4HhMqkRmaB/9yJm3HKjr
eC2j41MWYYUupYqjEAtF2+SumFiqQqrIxpWs8rX0UKFJZyWMD7JVHip1JwlrDf0bFYojrICcjpT/
+gjUt2TAuGoScIwuP0Iag1FUijZ3ubUqHESwE8uk3JcAYxwJdh2NjZtatjNQKLUO4ECLT21z+yIs
aR6MKKaRgBuJiiIN1iUHvqgFSpm7H3hilmb6J39qMCsRfjDkLOgU5MxAsjKIfq+cQ5GJ0sQHWKmH
PhEstJ6eygDM9NCmMgYXLkgzQE4nKAB65Uhb+eY02cpzDNCZUvm3o42/245ONAFgDjPs0dWiQdWZ
+HKGs6+cJt+620fO2sr7gCBI+XpmZAqXbD4mhAFSw0u8CrS+2Rad6XfVBeHgK2PuxgSBCUKAXQXS
k8xUjqCQbYmWOQVHWKERVVT8a4kwJ4D9BgQ5xqUvhYJ/gRNaMIG6PV/0FleOGhFbQV4X4AskXJ6N
ROtAA5YE+lNv+N5q6nhWCU5cuNi4XDhshB46f4Ws3wll5OHm4xs8j38ZQp/7ygbJkKwM1IvASahy
YM0jgOqfwDOJkq6R67V29GLFAE+p18WxFWM0F9R4Q+KD7nxs22iPwbY6tvgxFl+yQpJfQJWKeXg+
qHvMx2uhAJ+h5cLe7xPeIIbYB89eISrPVVZ36DXUONmVuqxgDREv+TLMeYIfE1iMGJOmW/0SEKFW
njHTxaKvUbXB56Z1AEWKCRhuTK78EN/wOdxWlEh+35cgORJM9aN/LR3VM3XBBFgaUfmG8e6h+15n
JQBYAr4HA+oIA2mAeBHEl1UbCL47c/Bo6PuLRTQ9qtpqAIfY1sdESg8ytmSwJ+l4+77/vt4ujTrm
NRVg06PpE7DOv5bvTOnL1pf1GPzSrvX6Z7SzDToGmg1H/uTkDzaC3NUYBSvNHGVMfQN/T4j5aP2c
TuYWQ3zWfg8ziNJZQt5Mc33Cf+uRPD5m5mNhglQdnUnb7dZ8ZL0nrm0ULoyEnhj0qOLbab8HVMi0
lAzPexLKN3DHkbrZxMF9MDBcz/W1uBRDZQ8CL1f0FgDTT0iz2X5yrAEhAgAhTOzuJFC53z4IeogS
OnApjbI+fl7C8cSQ5vfWaBYbjaDx5qfYHw4HBywUm+/P0SDDdjDJfvqJ71mdFAs341I+ZYiErql6
4FV5T5a6Qq/3wfmoTRAPkY18f//COwVREVCB7cgE5j8jjrl+kFyKpoI8XYx1LZ5Fg7ZQLn6E+C4G
mert/b0OJC9lzId9puegtPFTmBXvKUjcsi1J2DBuEp2a+esAFWmG00GqBOgqlxI4sJr1k5RzT+na
u/9eDdtuewSg5Req2TvFGhn6cp0rwXoURMYQN3MyUHvGl6rfSVXLPQE6iwzNZqZeG0EiWn406kuv
MCrziycE2zS7KQ00GOLl2jyxkidu7CBNwdRBvUq1Zwnt4LePaCHGMXhAfMEI4nLzCGsvpYwT6v96
xnFPuR3b6Urf62T746Prl5XUXTIg2BcZfe6AsMBD61KQiuY9rR487mnwU2cotlEtkbo+lM2/D5mx
ojNB1L5JtZyDGhaCjKzH2w0tFDIPHlmNhPxnkkysDVyyWOfiKItV161ce5XBPe3AIYnJFPGEblGC
9/WnYNqZbW7VHeOhvHStEJICeAfxEgDGqJ2spFJKJhkLTIzOVkGWp+DdflstFnQPAaAw5wZR4QSu
9+VhFUndgEU39d1ErV6qsNqDtbYlQZjat+Us3CjUUUGeguXgyfHb/ntmIXQt6qNuqn03q/MtgHPu
PCV+NbLwQypHUqadI4g841otZKWMC5nUgQ3yEASSnvvuwbkD1j7ABvBjQAZ+Q1YbAmdrbtfeMcGb
9pER7f5OKlGO/0I0Za6ESlHrpofo11fefFbt594E3+NaIZbjbAwbn/CBdLlPkG+owP+2ky0VA1xm
s0KWsF7vCsv6YWRmF7T34otmRTg7AI2TjEhpSt8NQ2OtTuAaV/h9OQhWWjVmXYuMzV8UByMzv6pA
KqVSehUJhe6Jqe+7MUiVRTtsFWByreNmV+Qp42IuOVfUlwVZwqgy0p+/zv9saWIX180g677bbkvd
rH1sqEQynWC89K65zyzFM2uPNBjZJj5mQT0ie0+Ar33vy4rkb17N+B66lX32VRffQ3kPsPUCXpsT
fReT4sLrIUJrhAPavJ8IXUOmx/CMVDnrShjlesGwq8QdaO3delqVD92eF3bvChJJymH8t8BTf8kC
2ChmuFBDQNbxUoe4oeHTMk4Cd5eSw0QEwR6/vnbPCXJTX/1aYsFTLkVtKCT8I4/KqUdeoHQ8+tTd
Ptp0zQ6Qh/Eu6BwNjMs8Cb018gPhBCz7xEoCyZLkXRfeCfxramzEZodOJp4U3FbLbDBkW0O2jz2N
Eff8PiDpe37+hVTWZgySyeO7KHAxMw2OQwdFDyDFEoSXX/7WPAp/xHnCubG/n+7unIc9hw5v8/Fk
vR5260f5I7wLrcxce/aXZvWkJ2tWf9zy1fhnB+kO3kzSikkO4sAVlV0kkualBgEs5shVM9K2wKbO
tyNAjsVqI1rJaVQP5VMtkOG9eeAyc9RORcBIxi8knHA3zj6IsgvIjYRhX+NIFdAdeG8CJ9iKsZa8
wuobw1VyJwdqrITcE18Bs3tbFxb4dY3vSj+AqZ4kHqsqtvA6xAcBpgCEIchKAG7/UqcB4jOUALIM
XN7Ut7Jdr6YX8T40+dfeSi3PwyAmz7ixS67wXCLllsZMNNImyANXq9ZqaY41psaz8Q9S8wErh7m8
3ShESCC0mMEKqRvUIsPbKSO2u5QdCfALqSU/VscA846G3R8TkllacFfzKAasJtBGkwRzcE+3Pf+y
OVTUmQcO5HcICS93uJ2Zx8EBiiNvVpNaof9H2kb+e++bpYj8bhZtUj1eiZ4GtvjaVFglyaXAF1Vq
ABkCsk2CK6KsltKpoKjOIH9cKaT8AUF9RMAcLZhm7DD8Pt0082shsdnI9YBsAOCAlHp3E4hxy2wM
XMzaOn79DMbw1Ausjj+J4S5SZ75rMwSfp/hWFsTnLF4zFe2ZseFLMd35R1AqPRXGDFQ3BW6rPba6
aehrAdMKA9FzazzFwWkca0vIQwC7OeNGxBNfrUSGD/xt3KANI/o7QVkB8w04N+ob4mISkqnBN6AU
6qSJJTTkDcOlx+zoum7qxBbGFsgPTN7pvyx+ziQDPxl0nvQM+VAreuPzKiyemdoaIKY4DLqsOtt+
V8yv/ENhpI4XfRSCnL/lUSce1ppcDgrktVs0s1ZP2X1sN3ttnR9UK3iv1tJx2nKrI1gfwJq1DUj7
gVkyk3Xk83bS240GAqDT4L2qABz38o5VftWKaVKH4HB9BO91eNIqG+Ruor/VjGMa7/0vbiuxmLQW
o9xzqZT3CwMFuIEdpAaS6bz+OQSf7ao2a+LMfvAVL/NsM5oaOnvU0L5XiUrGEMW0o3sErxepiPs4
vuxahuYtWVcd8+3gg4DiXWELGiA2NlLNC9ywWAXNU9XuMvFNwzDokBPWrs+Wmt712aggt6cJIJ6g
YmpQTxZTIvFI7/V2SPzteAiJDobao0g08MT9F98JwzLzxWKeA0iwl4dsVGhAlWIudPPWtxX509eI
JNrFAGwTw2nVez43Qwy45z8NMAr3aWSBwNtUZTOtVonBenzPwqi1Y3fBjCfrqB9eAbmhDFaWoS9G
rtGs1GQt8KfeW0UKI8BaeEZgaByZGAiYgUYpDRukSJLAlx25XbPlJLORrNgeg3t9+rptNua/Q60G
7SqaDKVBJID49nJrRbnV9UbhEjduCwvdxkCZJXK7CQ+VtA5Fn6DLmfHwXtg/CUVFGaNkAIDA0+xS
Yih0ahAPRgI7dddsR4c5brSgnBcCKAtc1dHoZS0E5Mdpl1nid7FD7wfiPfQVG0/9B+fc3sLlBSHT
jUgKrSA0qGeZIQRoZMiTR9LVL4p2zKZtlL3flrJQTkFiWpVU2HbgKFyxdAlpWol1GaUuBkPzijSW
RqKnZt/tAca6x5t6Ig8dKez7DKgyWWY3zwLS5I/r218xP99pdTn/COriB2hw8rsWHwHGeFvGNFXu
f9yWsLCbqBGie5BHbCrBwlyqRy+2mtDXJRq1BjjuaRMCEbUvTz5DCxcWAqchI1YBDCsIW+bPOHs6
V5mXFGOOhVRd+qzxje4IVVXYt9eyFIFdSKEWAyQmOZDBee4mxl3XbaW9FyYm2HkS4TDmr9K0qgcw
MLJiseviHyo/Z2ujfGJbgUp5KoIUkX2sPSrTTz2dovKY+U9CjffQJuoZscCCEUGEK8OIAOISzSVU
hrXKQ6PL4jh1e4W0TUyi+GEc3qrGGUQ0DgYn1nv8SkdgECEIoMRIGuPlQh1ep4ngFVTzzA3HCAi5
SYGy8Qo0SaGZxCJDUa4MMSWLOkJZr9JBiOLMFWrNikDMF/BOihbwECRHLf95W2GutBLCEETPaUnA
UGFxl1qZZ9pYayH6g8CVZPjdR1fVX7clXD/7ZhFz4wPmBJDrp0uVxYy7Iwgd+hTRWBGgJtS9vgqA
ilMc/17c7TiWMl7F5Jh7wPVCiwXo6MAmS52VVICoBSQOBcrfMFgY++YASeaTbxVT3xPgPhAM317h
9dOfkkidGOrw6hBzUuHuimH3AX6IVYdu4O/I6QjIzsxTS77WZvxp5azbvnB6c9IPTg2ogjw6AqnT
C70wjvywdPG6sf4YO0AJeQ7xReu9WRmRxWwiv7p2WCiaKYAQD0eq4LFxKc8Pc1X3hr505VWOYrcd
OODimGJSfA+MpOZVbElJml3umbWMUgNpRg2S2vArUa3HlieP48i4aazlzNt7JkSJODHrZiEpkUcz
k9eqQVzdsxgPJZYY2oWpXCxWnlC6pT03HkdIRBt2HBDhTXkKQ+e2Ml53f8w7B6x4FBl0GKxfr362
KMSJCshv1RLqr/7R/zjpH6M+thtgoD72JOlYKngV+0CcjHo/j6FnGQwG1OLUJqibAn2XLvpeNbIL
38vcqWXrRc0IRgvVlDnjdJ1omSXOtM2iiEAShuXy1HhPLmrgWlcuqmsjmfDaA2cPCHXuNGStMGQg
P2HEMLc0z+ySx4Z7SL4nVkR5nWihvoHSnC4EE1sNBjEX0xTtDBxuFSlpAhMYHdvtoDD0dN7DixiI
kkbtcaFpnVcaQ+VWDjDcdyxY0iULfbGjlMXk60CXcrWu3DLc4F4T6+DoJeHrtyG21tK99sTkMJxD
7lsroiwmhuNiMffbys2Mg6KuuldOhPZE6an0tkaNtlnCSgUy1YaKUSKtUOJGgtpI+UHgrClF++mL
bBepE30WGLrByD5A+FMR3dJoDCQCF5vSG1plFOaVuYqWcJzzhN7MoIhMqEL53KaP0YHIpbUr+A8p
AKL0jGjCdvLMBrCJ/WmyWTX26455eEGwNf/yJ+Hu/+bSzmwCYvixDWOvdofqNUY7nJu8KEhJpnOb
enTUiXbIdiBNm7a6IyFRdNsiLcQzIImCPQL9nAx8euqu8HwnRYlh1G7Rvkat2Vlq95gWRJcZchZc
BqjQ5lYCDRENhjwouxC0qS7kaeNG0cMkrTXXrw5QpJ4EAwOtQ5ovBKW+oIURUJcxUJ0B5+mlKORE
SrADSo3L2y1yMB/oM9Icfxu6T4eowoT1+1ZE9gXoMgAbW/l3mWnaD4/V9w4ztZieYw0oLsUf+Bzk
osAEB8gUuodiKkdD8Xq1cZPWDMD+6aSlne3DnTb84GTXAKxcTcYubjbKtBYD0iPfzlnyUf9JXquY
4RCu05HQtfOPoa62P4VR11d6A6fafWGQELB/aHMlAJJGGIaKByEx+tICWyM9EOl2rNTNrE300Sgi
dACBJlhweOpohLpQO64YW7dSwfrkGdJkpgUIrW/rtLjg9lR0OuJVPHcaIsC71ICqTyWvBdqaW00V
AUOQ+JxUm5nIkdSpHQG2cx0Aukkj/mTL/apEM3UN/veIdO96/xLou0jeta2ZB2+3v+s36325fAEN
zZj3n5+Y+Em5Cjzmo1ZLxcGtBKI+eOCDXnWVLX0C5mgNtr7JXwUyGQuzL/eTaPW5LUh3SURSfq1l
Vh/v0AzerkbBKuovzwKdtGyAl9P2pq9YnMzb37qwh5ffSu1hmsR5LPj84NbkAK1EguEPqgZz58AM
FxDaT9muOCrmY2IikvhiCL8Oyi6FU2qKLGOo5+U04Mn6JzEPo42cZQzKh485efp0MMifl5C8vSsr
wXTN48s7Q/51J/ZMuzYzM+BxND+/qKQUZ8hDppfKgDANLAOxPa1TtB/GlZWBUMC3FNJjxt4zGWKv
DdelVOp2pJLR6LJiDG4zHEcF8VlSg0lznQqsziTp+h5eSqKiNBFMlHJYY31OSpw7689oDk5rTxgV
a9B+YZt7ZKk/AMlI0hXGtzExXhGT35mw1oSVp76eRaH2ev7WM/dnZOmgloI3uOlztpdeZMCIT+uH
BKIC2KPSbKBw/pcREeuEsgFQMRieicZOAYLa5WZQt3IS0HYktPgAv/wSml0WkEbex61MxOwtjoq5
8ROQ4ISh4tc2ClIF5GVm4m/AClNJEi70AQcqcFg2ET6d4PH+z4b7bDaRo5Li/V3S0A3r3XlHiSQr
3iczKiXjA649Mj4ARKlIR8LtwyJd7rvih4Y46f7oQvyYkANmcp/irU8evuWv1cMmeVxhVhCTxx/y
8Wv9AyheVlH+enJr3ni0JoFtGLMlaL26/AKOSyLZS9PRfd693h3C3Qf4d453KFWF5KHYrVaro/04
ku32vd4c3W1iBwRNv6f18+2NmI+XNsrnX0Edv5A0Yu6JCfYBCIjVi1bHBAhxjONeunA4Tpz4jG2B
vvDLpaL1oNCquhjdcLK9WrMTwbBvL2PpOM8lUFe6qr1cDapydOsUkHNKQiQJFzde+YJmKTGemyOT
Jfk6dpzL9/8sijo/YYwGYCzn/0falTVHinPZX0QE+/IqltydTqfx9kLYLptVgNjh18/BPTOViZkk
+puo7o6OrmpfJF1d3fWc3s2tp8MBxYKM7PrTy8vhLTCPj+zwiCfeSgXzoSObgWy8jU8epd2GmitC
bNvNBOIGgLRE++r9+hyRrZ3eYTjW/U7NP9btzZmzrNLIzoaRTIyHTjOEMjcWaCkuW0tHMt5TNLzl
mGqm+sIxz8pBizViB7TLgh/t+pgjbxgiOt6pHLnwMfWpw7niVTRQVN+3VzSntWNhHSM0aPQC4eO1
pNyT8qY34t7FH2qJomBgUBVb0iAD+v8S9AtGp8XeJeMlNeirJ+4q3pWEl9siZnft71p+cTe3rARV
bdSDhhrIz/6eIjAQ4mc/X6rVLWzatMG4qRXfwGvau7XcIcBKcQ9T0JGyONjcXtHcdb84HWNyGZUq
67legyCvRUxloM6fVf/BuYD/Ei4uTOc4UXStALUuyhmfFL3bxLUlJGge9e+UaCFdO4WQ/nkbL6VM
HolWAwctSyEFqaI9HYOTl8ORt4/Ofb5uyEO3e3gAblRjv77LInnniYX5jNtb+VMvm9rny0+YmE70
TjSeXEABc+tllxHNgJk5OM7xAU/Vari7l04p2b+DEOa8Rh9FYi6Yjrmj/BmckTAXiP6GyZXuRUwO
/uh/3aFJPEuJHr/dXuGcVl5KGC37hQNU5pHqRx0WWMboWQgs1X/KhaUOvf/jJDHN8t/rmBoMhYpa
mUBKGK0peTpkY3fCcfOgICPuPrT3nzJp4Xs0AHkAwIo57iVmMBbs48JSf1yxi6VqbQRiVx0fUY32
0fhS3MR3/v1uooiH2A8DlICTmNwLoelYrfk97gWmt8tUcTymb5ix1C8+E0mjWIieHqBVIa2BQaHr
U0viSJZqsRnQ7wLca+hkt8HwubWJD8QG/ZlvFlvtPTfXS8NlM9nNK8HT6hrI3FIVlJ+DK5EiWKnv
Ybwr3/h71hAPg3Ly2rjPPm5v6ZxrAScRjLt4PlHTmygoLxRRJWXl4FI0MfWpLaMpIKofECe/xdFC
9mbctulthxzM8mMElUeQfL2taQ+Wn7IVB1fvU1In51rIrVwi/AsXnQwp31K2NLMzG+xdipycZFSl
WUZLaUCwt+uB8Y12IdNfvwG8yvFdQmszRd/DUs/QbNSBrBuwbEGhirHq8apcXIVWTONIb/TBHWLH
SBzW8aSLM4tKzyFHWn5f1zamVTe3T3Km/iDAZfgrdXyKL6T6tdGlBvMGtwHJg0rSxkYTsSabTf0t
mAa9B0MuIADoiyeub0uePdcLwRMzWiQN48UcgkXjPtwK4C6JX/nsNZBWxZYuIaDNOaaXq5woUaZ5
imakozD/1IISXvnKs1XSnZZ6S6bY4T/P49jZx8MKaPAhJ+98jMFan0rK4B4OpblzkEVaN4/M5ewV
phjN0OEtVzA/e8d+P1GYiHqdr74ju96dFh6p2QUDm1jGDDMu6k+kdXGsAvOksDWMwUWmXtKdai0F
Jjiglyors4d4IWa6r2VWy0YPMWl+aI49Iy0MQQqEN914qkBgcltlZlNQKmCf0RkEhxpoANfKWtYC
aI3zgHcFstlw9oNvPx4/3hQMjR4/NpuHDcBVHJ9b7Ev+/eJraGZDyQw5OpRRp/xprK7Tuq64xuUH
0eWU3FSkJSsn/X4IRxkYKwWqAhxFfqI4WeEHrKij1oVHg5dYNY0PYYeXmKTHzVe6/nwGqTn657Zl
Rc5r1yPB+n27BnCOZvnPC7v82/u+/pTJLqPDINcSP27dJ4lIR4B/EMFBAIcWIroaier4zer5FTNy
d+XxfGJLfaq/+5hwFS93YmIHdQ64v30M8br70n9j9t88CsQZhcO/U/efz/IR2JZ3d5XZk+DtG9X6
2+ufP+2/JzGxiEMsl2pc4STy/plWR6Yt1MpntPh6gRPLV7VtovkyFphbwGd3XhzZHMbpq8on93aK
Ms9+a67Xf3R7kZpjVKLrt/Ra8uS66jXfakWWtHAsS0BP8YhILcO3qBGbCYBctHJtJKtAOBbKfZLu
aL44bbz0AZOXdah0fmhj7K1EXuK7NxRjAutRWm82RLZWNu9s8+0ZFnHJy5zxza4WPvUBtWDoYmGU
u2vgmgHnK3Eevx6iZwDib83AXnP3awzL3tajmeT+tdBJqEQ5LaJiBqGtqdQEwHNvh4/m/BifHrPt
ZrNS7OcEyeuU8M4rnENSC2MJviWL+HAzj9L1h0wCpl5p0yz8sS3MHq9za7+9VY8GacYEzUE1HyPr
YZXuCN3vXzPFvoMNJ+dx7Aagvwuv/tLt/vFHLh4m0ahZlqVQfm799AK8CwbfSjWdDXCcAaX/8KXZ
e1vDlL9IBHd7MqzTwu1e/IDx+l98QN01PaUBTmUEAwQSGbw7vB/YhJAA2HGVr+85zXy27S12IDmc
gtVCBP37Zb4+jIl563tdoQ0H+QHGC712p+euAGgTLzUjthBH/sacuzalP7PjF2uNdKPujNGUMpui
pHeQ7eMGLC73trC9M0U8JNaS0i9u78S4SWWe13UOkehKUBzB2gRnnzSjX4C48gHtTvs9tWC4t5jo
f/5zkv6oD0tz/TNp5Ostnpg5LfY4UO6Otx2gBruxUQHdCvy22OOgR3Drbhebmnn//AxqCkBI2FJP
bPAEpsQ75gQt6jj69Xrh2KcA3/AMrz9qYvrilDK/aMaPAlPREblGvO1Ifz6sPgkMX3gPmw9s7z/S
5rYV+gkbbtj8Hx250IHBCDgaj3JjIh8osar9wdEwa+tZDw/dw55wJ6gCuuwQly5ctQVN/zHKF5I9
IOt4MQ/JEmMb5KucPs92YeWbUTw4WSPat1c60zZxtcPTdreiKLOA5pBXWC/s/SDt4Q+SVeugRHeP
JZ59x1o41JmY7Vrk1GszApGLE4jMLe/grRQn3Hpr+ejt+iW7ueAf/qjXxWYm9H9esHFW63Bo9kNG
jscUgL8+8fare6TcUpUAT/kMNVpksFg6yonRqoyuzIzxRql0VZUrDxP3FFSMw4aLF/Mo4+28pbAT
/yvWvTwvDMjqV1YUkhc8UYw4KD9hoZuHe8381M+vGeyY5X6fAG+wW1BbafYDNAASgchmZPecHKre
J2UUpfCSZADi10htMtN5iA8P+mPYmiCg2sSnTeBUO+kBVYsMVyd0zPQ0PlZrfRh79hYbOWdaRqBn
F580ebSYH+pFFeGT+pMcAwjlAFNONtqA/lHP+SR3SNGdTcQCC1sxe+wXYifHjtFAyqiEowA8laWa
uf5Kw9z02IoK5u3L+9NF9evUL0RNTj3TFCNpDLwbwDs+NZ9jcMzD+RfNjxRToDh6/C3sHgtowQa3
+u5OtFD8zVABxJSuUzztnyW08fIAC2rIV1GRB3HzXDuv0Z2ytQESZJ0wJgDE7r3aL23SuPe3vnzy
4olJIHayTFu39sS7OuZdTpCW6vMzNfFRAdDNixYmfqyRXnstzEtZaOij24SMlDZ6LMhGebj9mj3c
oSMNUx02ZljWKYpnO/9jzRbHx37rgs6LvKFqEnKo48Dq9RcMTCwbrULBsuYTK6qqTe1xhcl79E7U
NZLyWmLdVglhXNP1xl5JnBaaWNoIbRSkvWtxIom/oghs2PLuxFlQxgVRv63rtajJ9vbAqYqHAItr
TX6lHHc73dwdgIUFnyWw2MKt+h1fQxiKpLAwY/5r2mEnNFlVNB3W5QVmyAjmXa2F2zTTPTmKUFEH
wmkBxnCS8w5LTPv1AwqxgNcYh+7f3vw1YAkG8twf9ZrcmachdW7v4YyNQuc8QMSAjI/5QoxbXiuI
gZpdF1X+gD0Esygaxj6OD8NatUoHfb7ZhphuZLfkO1pkR555hdFNL2MwAjBBGFuYzjF7MSIKrlZ6
N6q3fWvnmgpooruyQksXcF+16hOADSTNl5KKv9+Ja7Hj7188yY0oBmLIIBaZUxs/nYOTuY98k1tw
4X5jKSjXgiZXL2KF1gSYVnefkGRLrSPyIfHuETh5mPkzdqX5Ua6OIcgABWQbR27m42ZvizvQD7qA
G165maOum9V226xAanSuTPy1zZwzT3jSY/Z2qZFlTr0BcYR02ThlDPCR621Rq2hIciUYXKE/pzvG
XCN04jZYUPGZQAObciFmNMsXuy/IJTOKFuombusTkzHF8ZmQlW3fjYWq73Nim+vKWZ/X77GVrG6r
+pwpRD4QpljWUe7RJ5ouspzmVEoH1/d8szKOnoR+tGjHSRTjkPqCsJnAYSQINkRgNKMkrimT6N3w
IlQhM9QF0j23ywGSBxXgEDw8aOYHanTPOk4RpJQHZE+K1VIv1KhaUxt8KXxymKJXFkWdIMHrJ2v1
KVfh7GjI8orfJcxWweCAVIvAE3N2/1Lm5GQbIzAan2LBwr7DCG++1jQz5IB/XEikRzX0mWmn2wc6
Z0EwgKSCzg9dGghFJo6O0KZJIyVC42rPMPmANM4cJluycWhcj27wpt+WN7OrV+Imzk5dgJ3L7/jG
lbeRhZk4YG4K1OTKez9YedUCqsaMtl4JG3//4qLIyaBUSYm1yabGOX1qseKFHSt/oU43u4fwDMZO
XpRsMZh8LcdoKhUsAVXrdnyS3KtKfNDbjJHA6xW7ZgW3aSMqEBkI1rQOjJUi90tUZMKoGRNtxUUB
jj/w1caO2skzjg5V0ExLRuOGncVHKyUfkSy5LX0WH7IP9iG1hH7cPkl1xnO4EjlZNQ1VIW88iJT5
VV681h+c8CGHZh7u+JQIzApjEgqboHvlccydpeQHlp5y4Nimq844JN4T7Y8V2ikVYN5+xQa4TtOt
DlrQ/pB5DzL+byOxVXglODzl1L8BukDtnGCwaGaWILHQV0m6qsEUfx62EqqS1Z8IqLnblDdZ9Rwk
n6rymbYPam1K7UYpS5N6ezW3O20TblnUAOOkMgHsqvZL/DQzjwC2BcYKQ02Y7VMmdqPpatRICpRM
5Hw3nEvB5JxaPsb9OFKVBdu6A5CzLenAZr9PMYL93C31os08zlcfMDEiSDz0iZSGSHu0ltwT+t0H
3yhR02ZVqwuaPzNfAFwFkIGOwyFwun505OKGSXxeiRUeI1dkjkJy0DTnIG9zomPjFE66SjY7PTAD
Z9hR13OGBGlFyfQcihD2rL39MGMDB4NbeDfmfMCrr5oYmSTvODDI4KsAb/mieOSAttmxfZazXzgA
9ZXhrg5WZu4u2NIZcwNMHV5XAVeugO9i4qxQNVcBJ5x0bjqoUFHeTEFwniKlzDC2F73cvn4zF14S
NEzDoig3ggVMXDAUYPUka1nnahUXPjWITomsdt6CNs+UD3RJ0IHRB8BLoIhMZ1UUIwtET0ebvgbC
GvAYOIlnGV1gAaopb0ihuQPKq6jSe/BwqRVKaIpozaTVTLk/q8W2LIFdV3DrPLAFybm9A7/xP4Ht
poEHF11/eMDQ5HJtdiPdF/p40Do3whRU5xR0Lys5ObHgSwQWBoqVQBRGLF1aHmcytvJ5cvsDZkLT
6w+YXnUahTDIaB2nT0D4ct5a+8XyP2Jy+l6jsrIGrivzTfG14Qntd/gvSzm4mZsOFICxYXqk4sXM
9/UGiKxBsFUgnCrQu45skddaoNd0jgPhj+qx3Yf35SbarhdWPfOEX0mdaF7VDsBzEtG4tKucBB0T
JL5jRAKT0eMDXX1VZN86+0/NRFtru9l2B9dc+IC56PjqAyb3DHsB91Qeo2O8A4IDSJ/G6t5FHy1a
Z+v2Yud2GIVvGaABGKcHKOb1DvcZz6l+z8MDxfyZgkJF95QOjwNd98ZG05cu28yLKmHWDo3EYMKA
Tk8stwpXIS07YXADakov9XuMNgok3+6Jan0+P981NsZjAZ34dS5irHRpW5ekj79/Ycu1gGN6q0F6
xQ7A4ITdlDD4QwxvIL1kMrgyAHaJ11pgio8Bu1sitp7pxwEyE3qoQVmjASJ22uKQxLEa51WP1irN
YYdAILr/jUaAXYBINvH2vnIcmrUPWkLe/teHfCV4uvCi1YDX1CGeitaisPVVIup7TW5IJppBthC9
zbgHmKQB1wiaUjGZbkzeJoPlNacXCCsqad98yMZ30T0a2sKKlJmnSBbHtICuKYAMmcZpDBGiUBl4
HSTy1IPWUXmJ/qjf3V5wgHZvKg4jb4PTWLw57PVV+y6AqWuF1obBzN/xSrN9Y+9fMeawtVf7vf3e
bwRbBm3T5nkw96/b7fcSD+vMNZNlDWD8IsAdYMomhlRLG76NMrF3k/wEuEqDWUaMSZsKhDNwmm+f
9kxZCFQiF8Imt6zAUCuvhRC2OxzV98QC3LpLtIdq/bla2ZiKBoAkB8x18bldNNgzpvNK9ETTGkOq
0YIp9K64YnCLQvLh7P48HUpMkSVPxmr7zm2UBQs2Zy2vZE4Uri3z1KsUyKSEPWnkJdochLv8KVow
H3PBuowObE0F9AhSBFPFTuSq5IYG25ohAZZamaki5gCkNL9BAFvC//KcytZfqMWO3Ea7/6M8Avbi
cYnOZ6YUhtO9+IzJm9h4kdcHLT4DgPECcHzvKmyuuB1ebPnIuc0HZi07DO8B83VzFjBPqCyo16g9
k0AMLej4pWLEAnADkyOWvTLDLuDm9dlXGd2V+sNt9f1ppv0tAMGFiOns3x2oQzSgmNqVnYt2jjcw
UFrDXn7St+jdV9FOkIC13l8VdrxhhaWt3DNKI4b1PZIEAFyNu28wwFiBPQhclWTpFs8v/e+XTd5l
hMCMp13VuaHGl7vYV/Q7RU/Ot9c/7t+N5f/0dl+8UlVrVJKQFxDiia+i6NdPLIV3iaml9HBb0uxy
MO6GVnfAsP/Krfo9Bhdqho0OouDMdMzaS0sP/pKI0S5eLEZSSqWJvLpzn+repCCAwJEec+enJ2hP
Nxg/VCXzdXtGjfr22mZvq3KxuOlZiR03CD+SX8TtwRkJRbPVQ7iC424xy34VoR/rb2OToKqylFmb
PcK/sqfpcjWV9IbVTec2qrJu+Sfe+ODVwb69wrl39mKB2sRz4yuuAz4RlNHPvirP0rpnIXSigFr/
gRiMnIzQIpggnMIfdyUAfBqp69w89029+vAlp8nPJULv23Lmgh34C38FTVSFDjFwVMS+c3WhtGmK
aW3FKwg0KCMpBrcDNA7HIZJpkfgtRZqZA3mvaVCe8hTZYVq38UX5yejoggaPUn/dxouvmqiRpKAZ
3uBxlAOKmI9iqcdOkBRolKzQfxIELD71jfxRcLq00Eo45+AoCqoemCHE3KYy3qyLm0NBDeIpHKai
y7w6tWJoM3bqhyclFXe8sZRxn2mLR3UHowYiImCMh04T0V3KIepnyMt6JZplQkstSGqgY5yUINEb
/sgVRvu2yXMFJBfAdXTfKjUHCciHC/nM2bcc6RbMAvwwKk5vjqI0Bohr0AXMvqn/4gmylUh21hwi
6V2TnagDiQ5YdQbjZUH5xrT+9JhHELOxqKbLqN9d73YQiA1Inn0ezR68mSFNfODuckLvvedgIYcy
l0sFjCXyZiooDtCDMHFX0r5r/FSkg2sJzwJATT5WNYrdKSmf6wUbOOOM4QUFEQ+KhAr85IkkKVaH
wktRy4g2VW12VokOOHA4Jw9LkQ2Ao3/vH7qnMfGqAIVBRqL9ev/quJSrOIfTb4Cx5GB0g6faZYVk
sAN4Y0EnCavEwGSDJ3dOImrcB+tk76XPuoZb8XraqcQfA0MSB7gSZiYFCmBkG5XLvjopqOLHOgWx
IWYkdNknvI/mdxM04HH6oKl+iaajgiEPESZZnuz1SgtVW81lI7MziuztH7DXe7wDNjlOR4JVz0JT
lxW+twq54dNjF1BlpBzDxLI9jpSmTlqjk5WIIBbmbAOkEBLx474Pra71I3XTDq1xkmiTSMdMy7pk
J/eZ6B+KICw4Sw04TyLg7s751ZChjrIDsIIYHWlaKcWLlmlNdt9EYWFsugrdkquiTKQcT7saokd0
aBPZMbpEEnZZ3vfFVqSqN9YQRE89iALPMJzSepLgpEnpP8IGBt2Z9mFSHgJFCTSzAOY32OwUBsDZ
rAgjRHmGDNBzQ5XD6j6mbR45AzrG6hXNDL2w5CHvMZrRU7DfhR4XA4lHTPjaVjxRCtZCoXchYJ0Y
H7uZnDTpp6JQdLKTYECW7IOKuQgus9jLuOAO9QE5P6m0NeS11gGY/6SxOsBMWV9IHBErkWV2UmpJ
j60vunAw9ZZm9C0FYpVqh0gYlJ+VLvrFp1zW1Ad61VBy6brOZKPd+hynRE9AtAkiO8AUbPKYxZEY
M1KUmKQDowGN1Lum0ZTQBf2CjzE21IAwRG/EXY56T9EYSMr7fq2B17tUU+HBz9p6sBL8O6sIU2r8
MzfS1I0NcPjabe43/q4skBj5TnwhTNpt2SRKcMfVtaq84sfkaI+gWtu8VVJVVaCvS43HZEj6nnQg
MxRtVtMkszwGQGZbxE7ji4xI6+6qggNndN1HorrysySM9rVoBOAJE2UvVvZI0HDhzis8Pj1wCRJi
KxgQHT8UE+Y7aZBrjtCmyTq7D7MUhPCZVzJqlkWmxKbOMA8M+Ksy7YtHH+yGUgTmFKNNz3mea8M+
1RgIRxKxSzhT5jAetZbSWATdsoZNEkiOZEVr4Vsqf1OBXzUFWneaCnbNFRLdsYxPsXlBWylgS4VX
I2D0rYr1jmBY0uBIU7aUbShtBXYPBIJEQ3tvz/p+7YVcyZ8VvUPLzGCohf7mt5oWfQxZkSsrv+fU
EoUPNWzsxkuM3hTFsAkcQfVjCUcldfLdoAIlCXejZlsh6FWAVuQgqF8lZZGkQGxhgvHJpRSECLxf
+4o1gO/ty0CKJ3DAYukHx6DIA+5OKFIhthPqs8rm9LDLHCEU+bwgDc8lg+VjGEX/btOUswHXMjx3
gPbxwXrUdl8Lj8zMkw64ZFR8gZWGWZAp9pM8NDFe4Wxwwwoc25GxayKX5zda6KJGSQzl0KVvjf7I
4g/04xAWhN9dl1uG9xVS4Lwa3wufM/Pm/YN8JQHBDQXvyfNQ0CFFo8lY6vYdriIgrRNWSCfrRFAs
na1uSxt/2OSBRVUdyT/UjLD66ZB0aggeB9xV3k1VnToSpz8peuikfB1ZEd9T57a0mbADTx5orOC1
ANFDmfjGUjE64A2GGPtIYVZahb6NvpnX20LmSpKA00L5AA0xgGr5aTa8cNGkqtYjPsD4YsJhwBzh
eJ3fCTW2r0JyXnlUBgxiVASBV2UnPiA1jMLKdN1SF+dTJ5uLmjYgnAE6JeANRpfMFDp0EA1wHALJ
bC9H54q3JOktCreRe3u5E29iIgR4TtdPvI76SZBzOngY/XeuOEgweKJqR92X4LdrDqSOSbc0FDbd
4X9kAs5QxOQUJnx/soAXOxx5aVC0kgdT2T22yj0nFZZRIEGsAx1tQHOgAg7RoNByW8kAooKCJ02Z
netpuc3pUspxdpOROAMYuTHCmo4u0MW3eFwkxFWJbwlpSKohPGQ0MjuvMmN0Xd3e6on6/rPsC1Hj
p1yIyvu2juvYiPZQr1XJo3wsLDFpT2zRPyKATQmseAFYsNPSUm/kQat2QbyXyoMYQCkpsmfqYOJd
Ipz6dHs9s8IAOQeUpXEi/eeYL9Zj6HXDVTmEFWXw1KnbSi4czq9XXLzR83qpPDzxRf9ZGtp3wGsC
jHbUKa93D7jSTRUbkMbRk6fFZpFuk0FayHLPHhFQvYDxpmNZ06bNos3LWNHCeE8r7k2JtP6e12iw
EAPOqRyWAxoTFEtAdj/RgyBAC1os5fGeB7ZmRA8YbIOd9gNExPWCqLlNQ18H+glHXEA0o15vWmng
8YyiIt7LWyACp2/Z879XgcufP4nuW4XmGIxh8V4TLB6hYwr8YT3ptzmf2W0SObelza8GJa2xbIpV
Tey/wZJGgRsf7TteJRSZQykyzCZdIuGaxnI/qgYShP+VM1G1lO99LhbkaJ8k+xgkPgFfmVr5jJ5u
InjUEfSCdPlXGS8ZxlnFQA8EYjsZeVh+kpVokoTmVQBblDZb0N+aAXsO6J9kcQZ4Tsu1v3KmYV3R
cFkFGBXIocciPJZLgePsOcEpQP1RhXn/yQldGAY99jWvDKN4z4RDHhe2AbIQY6l1aM76gP7xf4VM
VLuBjx2KDFc1Ti0v/hMYyVmI1ZLU3Lat+IWc6rT48o9KXEibKLpH07at+9HW9U7KpSRQShL7pvCa
lys1E/f9oB8T/qyCdMhvT0Elg4eObXLDHgKwy/tvtDjRGqVX0xDMMnngMUjOaxXpmLKQZ597zzUk
EFGORXCArq7rGx+mgqeWMvY+TUyDexNVzlaqP1yrEY7blJLrxwuZj9nDvhA42Rm9LRGN1jGsWYGJ
QDhBURWTtF/o2Jk97Qspk6uhBbrWhTykVPVX6qc2F69541GJrARk2LetzOztAJaUgf5kgKr/zGZe
aK8U9CHX9TDPjeZ9onDclN3nbQnzW/ZXwvgFFxIirxMqnZXxvs0zOy/AbgLSMDOqlNC+LWjWoKCr
F775WKP+GWG/EBTQUg9LsYr3RvTmRaEZt9vWq81o4XZM84z/3I4LOZMXjc/C1lc4PDM02XZNa6bN
rgt3esvQYNfYfWJ6yUcgupjKN/tuZ7T5QYv8U5WXa+TNSJeVCxs8qy0X3zO5BAVDRrRSscEd+uWi
dato54wrCWP1ykfUsODXzR4nggXwS/+gyEyei7gpPJVrMlw5IyE52xbNQNolgoTxGl1EWv9sMaBw
FJkHHv0vsLBUyo126IZ4r2jtCwvkE2jTnSzaq5lVM9WJtHAJnWqKUvMjEh3bmoFfAKVQJjd7iIF8
qDYQ6euS2XLrhm499sJptamwnZpllizXpl7CazFV7fXfay7cMATOI8j6r9gna42eckkK2dw9yrMb
I6vsDui7CC0XupHm7shfSb8CIFXmSq7gcXrCwLZByjl6cWoN5R6Ry4KeLEmauC96H1WaqkKSkWAU
zeiPiV8dkLgz+RCM97f3b04nL1c10UmMENMw4JJ4H6IvouXeCv2+W+KvmV0PUOLBLo2AGSXdazMG
frwgoxS3rGpXshzs/PIQZwwzhuWCRZ5ODvyjiReSpGtJSsFxPg9u1H3X66YcdsAP02zDs7iCWkKp
/vHb/pB0xcqg9B6ZOJNq6QmNf/dBNNjCwK/L97IGH1LUOD5674igreL2NWiHdc+XBknkbhNwFaZt
dNBKDvySWzd/kTCDNaYuMF8xzdi3qZ/QOsTnpy2y9opE6nBV9J8Cekx1xSy5eFcr8p1C9V2APiGg
NS7Y59mD0pAvGTscMJY3MYd1VuctBmpwmagXr4RIVzdNRqUnCeSudwWXL5HkzCofOhzBVoCaAppK
r48LA1RdBL4jKF9SlpbM16pTpbSCUWRLmESzvrqOVlIgsAIUUtMmStiovSRFHGRl3j1wqVeDpmdm
luRnUGRteb13db+wVa8BZWR5f/uOzTkKl6InWlkFVZf3TIj3QALNkPNsNLNrxHx1W8rsZoIfSsUI
H9oipw6dOAQRfD0Fhj/HGAf3VlcHHmMrt4XMacjIHYpfoOjGA3N9YiB+hT+SeXBv02ozaOkmiIt1
XKP/BT22C7XXuW0DHBAAgYCUryIJfS0ri6WSaSmHQF6Mz1qnm2JWRgvrmdu0SxkTDRQrLlWDdlyP
X5phd6iGFLykCz7p7KaNrhU6h0Dnpk+E6IyKVEkMWKUK5S//Lc85MwhrJ4qWXo7ZLbuQNDkegITW
teLpkCR96ynwR5rv2+c/u18XAiYWImcoVgQ+9ivkV0jHoSTPm4suzNJ+TfyJOtAiD7DyeC+4g5Qg
SVQc+sYR+aW5xtnFjBQFYGQY/ZeJHKXNqorPsRijOGU0IUXvDtHT7Q2bPZELGZN4xPP1GFS0UOIU
zVllaMIYLKjw7G6NLBa4IwKQ9icSmrJKCp3GyZ7FmV2U1aqSTiyubB8ElLfX8lOhmPiWiHUkjKoB
xm4cob++kaA98lHuqmFiyrAlYgCHjuPQCiKgbi+g8ubHu8b3eBMtEqA18KoXqfcOdRIVO6WJQwvN
xuhlVlpS6Jz6ffvbZs7y6tMmiqlxXRf1JaJ8vinMtttWiUpafSGEnd8AcCWC02JsUtAmJonzG1p3
NReBcdy3/ExeR77bcoRhPifznooeBeYtpzVE9nMzVJFf2EUtT1AjWDjzudWOA7EYi8AsMFyF64MI
NaHhtQxZBq3gnAp16hhYcJn777f0Uoh4LaRPfV2OGgjpkdoKMQgZ6jGpNH59W8yM/oI3C/3CGCrF
szztMEqCLtQ1FXytXKRZdcqBJcTioMoSXdq1OUkGxkkA5Dnyn/CT0/OoUoKLApLwHTbjAiuoc0fQ
dkq75MmN2ja9KCBCRjwk6YCHnloWX9GkiqsQTyMjHlpiJYORvQH1Ble+Ik+VmU2Y+wuXc04lLkVO
zICRqxRdsMhGgNqQ5F7/kIC+048E69+fFsa+NBHNBCCWnrpRcSH46YCxlD3XjhDUTVCvWbMO6qOi
JPK/j00Q1qHcgjIFKKam7rDXtzrzI9hnGSCy60R5XKppzRhnYHfDAQX0gYw4bWLPhLRJaqXyk30S
gCUrRdOr2RnAbrq9ZTMncyVlYpr4JGe8kIYJfCanqzsSw2xW3VJj8KwUnMrIAAbQ82mxQGEFE4Qh
SvaegLTi8MCKg16xBU92fBEneo3Wg79CJksBIAZw1H2KtybTWht4b2e+LRQriCqdhHKW2BVX61Y0
RO//wRaiLw3LgsFDIfnaFEVBXQ+NgSw7L3ShxTPQoAJrz9Lqfx8AYX1/5UwsRMIZfqg22MQ0j9ZG
+hRoAKzPOlNrFozejIGAIEzTwvQpBlr8rhfUFkwewqJI9kCmXHu0gpGQ78REXDecIJB+EaR8VjvQ
v4R2MExCI1tyLU8y6iLQijTZV1R0EBhbXP1dJtqCeszl9wBzCb4fFeDB/0XalzW5iQRb/yIigCq2
V0ASEmqp1ZvbfiG8tNl3KJZffw++95uRqglVeD6HZyLmYZTUlpWVefIcROxcRJVVETBEgGccBxBo
ozQS2l2WbYxURrtLak99cBrMH0NivIeAEnbzIdLZNk2gtvJiKRuprV7NQkTPvuL0bz6JGzmAQ1qA
/El2HJsNw5MoLbzlHmN9LHiurC7pv2PXuAK5UjJzmlibHVnwOgbUU9oB6a7SKcZt3peC/bOWKtBk
wELRE02XeJxzXZHadphaAN4A4u7egDlK9vWgRA5TqOpIeV5czMrsnwoSss2cpIlrKup3OtDkUrNC
hJ9c3V06ZFmB8KCoF3HHRs+VrExm7C70DbxIco0LyJDdIhUp9/4JMHn/o8ggvUW6AF2RvN6yOavd
bEmY42DOBhvJsB6ORysaG/izRg22cgIGK9rvGEUbrryj6e8cReD0Oc0uYyTY7GuDvvoWHqhPAOfJ
RhUbK2nxqgMsAWrrgBwKQs61XXVthYv00FCkllOBdZbTLxLgbtRmdEe0r6Kq+RrWAu/sf6aWcNFe
OeYRcvM1Cpl23zhds/uoWgcAQZLZ07NR2X3g/g4Ebn3tbF7b5Nw6JS24uE24C7kimxxVgDxpnTp/
RYFTEDCvnhfAHRZQANwu5SPmLtGtUJKxWqy+GK2Lmikc0qwdlGSvthCNf5aMTao4CXu+f3Ot5Z3w
YPjXMDevFRlwn8YD5nUMthI7DICxAcY8bnVoyKMgKCPNx2oRw9Lq5ryyys1s1TdZGJk93ANwoBJr
7SCAvJXoPbRqBXTNi6aggvYQbnOGbT61bMaeyebSDVvTtsBiNfyXE4BC9yJTj2enwTlwhvbqRk9x
5nvlW0SaHdQg8R6ZK8kGnlG0TZYv5h0MOv2XzqOFwIk/BapOc4nRIj+atN90qrIHSsYL522nP1vy
PhjYJgTRav0t6QRx9dpU6oCrgfCFwDZPdBQjfg+NuM2PQXUaQpTeBqCmRUbWnMliAbDKBRDOpwi1
Rsn11rDyY2Pov/pBfmkrth1z9aUCfmuMRSHpp2gR3mQRo0XT4yKQwyMMpxGZZikJR9/IHJQsJVnZ
Roh/WzS9EroL21Ewh2v2MDRcMku/OOXfd2beZck4jIOv9lb5E6jVxoHLC90Itb0tK7TvKF+ZXpm0
IgE9vm8BWC08hcCRJRP09mrguL4Nr+RaD8ZGHga/6/XkMdei9GlM9S8xnS0P6uhnmdS/+k5Wj6RI
2DEC0cQe0g6qYPd+Wl58BXwb0bC8iAp4Zo6haCdwmUejn/cE+dhvRaHZmVXvrMqXUei/79g++W68
nwF80vCUBkUGoOS3Q26YllZhamBxxxNhySal2gMAMV5c6ILC2+dbH3UdBVgFwNTw6PyUp8uKMEon
A6a6d3oYHiQwvMav4Wv6QB+Tk3SA/vCP9oeI739lfDCKjC1yLMgQf7re0XuTN4Y5+hPwftNQOuDo
24AS1M4jEUJlzRQ2DYVy+HL4+XfuNLdmD7nUyR9TZlv1Iesiu1IeivTt/pItS3Lj3DCPILkgoO8w
kMPiWfeMvNSh49VPvpp8Cev3RJTnXjsGoO0C/BKuUwZLGHfXWSit5SQ1Jx/9B1vJeEuUwgF+zUnK
4mhmhRsBVS5VhjOr74MuYtNaG52FPwhAkeHBo/52QxK5n7MytkYfj33V6cIccNCsFslKrawVgMxI
ACLZiZwEH+p2oxI3aQdwQitrG72TL00sP5To1rIbpK7ur9eKP1s6dwgOM5qzkN+9HZGqzsVctyGm
U6+Y2zG9dlk1QJiyVPMfsRHLxxLL4SGIEjEGfLqNwPGGpDgeFoDPoRF3+bJrPMhsxNOUa6NfZVDp
UtAioTzUuuCxvWoEnafwWsi+4FzfGpGJVCqZGk2+nAZ2W2sOjKjq34aYy0jQRofXNi4jmX+RTkon
k7SPJ7/PPtK0A29TgijFESn1rLheJMVQdYN6FZwhn0lCCxBFm4I8+Zn+E1RcGqpiWXagFjpemAhG
smxk7hjjaC3PLIhXg/NqmderxdGI1AVoIZh9FBZ2eRW+oCfvMJHfiQxSVdVRmtdeHwVB2NpaEQ0w
VJQWgYnh2XjGoQB5BsHhAhOYHdBLYWaQFxApJ67NItytASpUE29b/ghbwBxFZWxMfgWATCptqpZ8
ZFN16ivDH7Jic/94rTiMpawI6Vfwwy1X+O08ljJtmrSZZ7+I++bDzLOe2cDliRra1zwGWAPoAnwg
WLUl5LxarnbM9DKh2uTHUUvdSrfgMyBfeGYpvH2pdOq3+8Na8xomrmT8gwoBSgS39khHByswyOwr
Re7JlU8i6SdrQGWUbtt63rZa7Nw3uLIfEQssWbmFHI7InJtqk94yUhrJPtjoNpEybwpIUNTkTW93
uboZqYvqlMDkypzCpAFMOTpK4KI4k12ftFKewGRUg67ZyjdgPSjqDyKi2V/ZkFAxh4Y5mHEQCPD0
X9NsIIml97IftEoFLr+EfitL9BeBLdHcSRnNzvIMzuT787mygEsZBLBlSkykprl9CcbauC0Mdfbj
8WK2/TbI/FTRwFMDgYcR7NyFd9/e2mRe2+M2TIU3ONUKbBgttvPNHGy6XSK6ytYm8toGFxlMU2Y2
QUlnn2l7I7sM3bCx1J2ePVSdiMJzxVUBBbHUd4DMRqsVd3cVmmYU5QRCKuCodlILVHHONs0QCHqV
V2YNTyh4wwX2BmvcrHVj3RUTrSZ/GkGzEQfNZZQ3Sc/8rhLVNtdMLWykyPctOtV841iepk1cQDnH
7ysn7dJXiULfRWtV19RCQVS/NnnXpriDVRqTSnoFpjLtCY2ENm6WYH66v99W9sIihYwHNlYJAEXO
BkgAZLlLxsnXe+gP0TP92TPgIQy7EuULVzz8Qv0JOmZkPXFdcrsO8p9KpKVwvQFk5SQgTNX54/5Y
Pqd38GREcAbySVxaC/7x1ttKXaQqI1UwmLC6lPFjEHpm91LJ+2aIN6xeSFUPqfxy3+raKqEpCr4P
+w4Olwt1sSdnCJ2ouFI0abKlePYISaE5EfaX/2DoD+kn+k9BRcCdpYQkBE2bGB22QxjUbtLgJW8l
m/tW1icRotB/Hq+ww5kx9aGZdAnrVJWJO0m/0+D7sI3P0BHZM+k0iVAyy89xARRKLohvsTOWW5kz
14VIyBno/fSBcHBDGWDV3JZSY5eoh2aaDhGRBANcOcAwiFeDKaPnCjig200SyOUcZW01+3TUAMYt
y9c4AmAiAMZiW83qT8F0Lsm9T+MDQAa9j4g7YPPWnKWGkdGP7ezXNR0OxBhSe0TV0DHSYfAqtEzZ
EwWXaNxEpp/GI/GIHBdn3cj0xo4nq/NT9IYKbuyVo4jSO4IgdPNRpAu5o6gqszSpXYdgq49kxKhW
4rAaTbj3h75yMGAFO8jCswKFY+40In1chGHdz/5wkC/Tr0Dw8yuRDvThkYQE+A1ILj5J18lmSOVy
QGgVGLsGvHHkycx+Zka6H9Dbij6PLt2TsRSc9hV/iR5WRCCg5liEObnTLvVwJboxYep0kEy1hcum
p7zAVdDObj//uD+Da2/4a2t8GWtoepXmBcNePRjv9dsImbqt6U7vJrjy9qrI2uqMIqeDvwge4Ulv
t2owoonbaDGjjdH5lSp76CD06kB/mfqfWXbWgld0NT2Q1jVmF3QKNXrqh+RY5wj6QifXnnI5kr1Y
KMqwdmCRujSApcS9ASzu7WdFsz6joxb7iJAnqj4k0Dii8ykRUQyvTDaYjNFwgfsJ+oPgX7m1E5oN
AQAWnkiHJIn1bKBmX2cPZfNbU7q3JKYQWzwH+kEK/v4NCcMo14HVR9WRNFz23NWjJMznPjW0Gqvc
/qgtZocIb03m6NpH8y3S7KgVAUc/LzRAHAhgcEsqKnLcy8m9MjjJ+pildYMgUy5O8JEowPZYwQos
CGi3GPZJpQxupk0Ct/PZISxmFwTJEgigKn1rdrDmoTA6uEI9+yKRXWc9z7HA3X6+TRZ4CnytbODN
+ql1Ehzq6C+LYKIsNgtPyDQQm1pv1gSWUlZug7/G+Rqwh4BjYexC7xEfePZG1kpg2MbtlamqB26O
ZI8XTPRNqWJBguZzOf+PKehII5kMLvxPz6xppiOuktmvfhZ1scul3u1pe2y60e7qyB0YnpRhgQar
yB/b09DVl3w+6jRzyj5kKPcPDs1EcjJrGwkb1sR5AQgPf25XNEUySYEWFHxw/hU9J/YE9mmbqV4b
HjskGv86Hsa7FkcUKPQF9sKnTOewNvVEl2c/KE+D9BsNir2oiPb5Zrw1wQ0I5ZcmSKmCSR6+sPkH
+fv3EJqB0JWDEiQ6/VSepqDLdVCdLG9lINC34D/C0Yv6N8mIBSjntXOASiecJlKWaJHnfFnXoyU7
DWO8yYFu1nc9cCb7qjmNu1AXRKWfL0SM6MrSEv9c+ZLZNOBLa1iCSoedKP3WsmIXvUf+FEZuYAlc
iGhc3F1AkT1UJgZriXT4UDsnJI4GURARqfeapwLADN3KyGuoKAHeDqqZtFzrzGUbFIkbZFDCRvlv
nALBaD4XwnGmgRpAjQiX7lJQvbUDVpwGMQyyCxJchh7bA+ntJIIA9xjV7hD9KqzmWRmr85CGO7D3
tLFlCyKMZXluw9PbL+A2PM5uESCcwVXQJVspao+L17RC6zClW7xiMrl7y+JqGweumm3SzhllEeR0
da5BHot5XtjV+Bdo0Ld0YB3mQK5OJrAGpXaUur/tqF/mGSomCCOQhUMZ9HaeNYllVceQ8dCH78X8
hJ4nYQJ9zXNgHYFmwH5B1YU7B4NcdB3uCUQpLvOa1/vL9DkEwvdf/Ti37XOqtuFs4sc76ZCWT1X0
ANJ3aIjft7J6lAFJQ4oNMRASArezpIYoV1ZxgNi28YLS0SQfFDRJ4/TD9r6htWsD71es+dKvC0ju
rSF5MgKlgya5j7rOgxTN5yxIP9Db/0ZULwjYCxhyDNsoBbnYtY2GNAeONfzVUi+6tZpIGUsHOZX9
Km1BU/YgqecC+Pj/MLQrI9wcanICHI2WyP7IrLcqhOzpyLagJoCom+qYqbppDGObl+nuvtk1v4h3
HOCLCCLB7cD5+3hqkawfavj75kU3HvW6h0TOGTObJHgvNF/uW1ubSbRtobyC0t6ixX47k2pWTdis
sGZ143srhb40tsdcSvb3zazt+msz3KAKK+rqOqpkPy42GnPyxE8K5LPf7ltZ24wACvzposBdyfvg
0EoJKs6N7IdeppzU2tanLdsEklvswLB239bqxC3PVVRGgXvna7JTTfUa/JGyr6nIHUfhRkm+WLhe
7ltZnTfgwlFgXoiIeGSJ1Rd1i9YI2Tdjb0KXFiNnA5U2lgqyrmujAV0NSHiQLgILMnd7NQEJk6Zl
CGbgJGgEHRZMmJL8+PvRXFvhNltTkHwhsJP94dK3H4rxLk079a/7dnBBILLGux6ZUBPPzNsdHQO+
ybJSlv1JPUzTrpOdoN/FvWDC1hwsNhjqMujZQxF0mdCrWEnC6oNMkMjoHD0VGAPtW2cMHYtNG3Fl
cvlk7mYH4w7gRfi3ggLN4jKujBWjigQXtEn8eUbI3I0ptEGKZny+vzqfOTZQk4Eey3JtLEIIPPQE
3y43yRQwvwY9nfE+FNug9IvqaKpfJeWtqd0gOUwf9HFIdnnhx6D6yKaj+RxLh8gr0ZiU2oFDf5De
bTPBLbOSybz9NG665altrRFdpH75ne0z92neTduv8lH7en8KeC0BVCtv7Szn8Wqmk9QqAjOCnQ5M
BfMDqCltUrqGtSnIPmpt6+uQXijxolehP+H5uT+Z5m7SFEtPBgbTTbmP5T2BNi5keEMbygJa6+XJ
F2gkKe9SZNgTJExzJ34ppcdqC6qaBjxp1tOsI9saHlNvphvV+ujUXaMfm/khxP9cQvAzek2eqtAu
utprpUNhonkbWmSFwGH9STh83qv/biJur5rGwBrCLOaD8XaID03yagaKrQ6vnaLbKSotBtSlkW8C
h+k8ONH0UT60ebkNpac42aVAkCfl3hzftSraU18L30F/CLkjjRZ2V1F0xLnZnDpabxfmayL9bofQ
jsEqkQjufl6k6tNqLFfN1UbQo9GADEI4+LR4RHEQhIEz0W099BbymdlmTvka/cztZm8E7gx/2YNG
+ayBvB6rUPsZMDKRFxsnyUnDL5PpMmvfschNk7cSOlO6353jC7iVD+qGguHN6jeYNBvL0hyU/Lnc
lo8SJAymM72Y1iVPXlPpNEIsyx6ex7daseP0zE56Cp0JcNKjYfAoB2crd8F2I6YwXnzyp/UEsoks
NFNLt/XtRFSTKbUjUg4+GLMA+ZvydqNDxW6f1yWIq0fwJidlltsh0c/gPB1e8rYHf9s4iRrN/9C+
3H4IlJHAjY84E6E5GH5vP0TJWN2zIR78GdsFGExH0dgLQ74bmVVnbjrf/KgNajcAUpS1ssksfUPk
vTV9SzXLTgayGaGTixxLZ0tZDKmhdAOOMW9J9mZRateyXfeS0+16vfHMJbOPPlkz97tW92RdEL4K
x8JNqtqXUES0IuAapcMUOca75kEKMynPxA/TzRiawOBuxtGzejfOQbUVIVuM0mS5T5VzciaGTSUv
3sRsV6ZOoLqs/FVuowMSjAa5lD2oT0db++sIDtMP9BmCHRRbcBndTn9UlWwg4KL1v9H9I3n8a797
++vchMQkwqMyw68H3Yy1gC6RuutM4NZLZ6lmSArIcOdNN+Vfe3JsqxCPpkiUu/3T+P5phy0KMugu
xFbj7z8zaRI575MBiJLpLMnSI/jA7HKIHstUOxTxbIObF+BluLESBYNJdeXaCYJsV6rWU2/Oz+DR
/Yn83UPUQF44Y+0DqwMPVZunIMyxqE6sEDdE76IEOmLFK+Zh05EtMX2jfxoKwKEN3QklkSP7dHwx
sUCC0aXAAlAOd6FVMmF5ZhaD3yQ5MJCJW+YMxY5NgJrH/TXk1WzhMm9NcTukAn9x3YTNgNhBf2rC
Ak27wKyU+gWsIK9Ei92sgKKhbrgymR7YkL0zKKEXT130kbWdDbYZj5my3ZPvQ3MgOXUgkLVTc0/w
lZ9jKXzlgjBAkIPCKE8AH4TMLNtoHvwwi43tJLEtOHlbNw913S2kLjmWUnACZhw+P6Xg6gXRaUdZ
4krtZNl1VigOWJQpDl7fb2sASrYUNBTHKCxAPjEWxSauTRteMkeeZdbxZOz0bavS7un+MHipuv+d
bMTSQNODmgKcEbfHEY0PYOSw2sEvQfpoqCB97METKpXaHny4u1bbm+ZunL5TybGih9pKtiZ455Vh
ayrTvkIkM6Tf1XoWXP6LUe4AAV2DIh6KIOgpNLgdAPyeskzt4A9m8FRYu668KCHd9m3uAZZaMz+a
O0FkuLKcMIk+0KU0iZBVvZ2HsUa/sZXKMJk2zpwcQB/5XwYFkQZLB6ANbwtya6HqjEHqMqDfCwQA
UbTr1JOhZk7LQJi8LftDOQlw2cssfZrFK4PLkK9CD7RIFlpZwuAwbqCLZ6KFQNtBEZSJTuxKmUwF
etP6Q9OAqhyPxW4saRyyEZOnGF5SJh5irAftFMqn9mfzxrJgGyoCJ7H48c9j+9ci9wIMMjPI5xAW
48RrnfIn8Ob7XgR3XDWCkAUAWwPYdpPbE31IU1MvlcE3qwAKet+sQNrG+ROJGCjGvzFRIWB111+Z
4zZIQfO5KiOMKdsPD7LumOd2LyV2cWgFG2Px1Z8m78oQtzEmlU51OsEQCK7VMkc0+suQjiDpEpyp
ldcW9sWVIe611beZnhsmfCR5z3f9R/AVsnK/Kfo77VZQ3FjfglemuPspU+cOPeQwlTw2j0S2pU2/
zV192xxwgRiCoyyaQM4/zci7VsYIYxDNeUIb/3AGi4TAMS+rfW+RuEgmIagtGM0yd+fokXV294N9
6d3oIG/7PQBt/ReBvc/x+e1acRcBlB2atkQsAVFFNAfUr/mO7ORjZEMRDIhiEdXD5zzRjTW+blfU
o1VSYxpQY/BYf2pH7MVUNIWC88uDF2LWd1Ys4/z2kJSLndwrIruY3dlXCwf7AloJvrQzt7LtGmwT
fROcstUhYs+hlgMgOJqAb92vNMbgrA/gftGNcMhaeHoIaBSiRsKVTANm8soMtxetJM9jScJhDv2Z
uNAaKt0RmQa2ZcPWikJnquH5ow34rUQ6mKIBcjvUkFQlSZYrk6YbM9lF2s6cRYr2K71Fy/DQ6rD0
+SAg4Hxwlfdh0jEVz4ViT3fJkfhlBqGx5Nx0tt7b5T7byMyWLrQRBLzrHmXpGYPaPIJrvmesA7tK
Cv4QbFFkQ5g6e/27pUFbrvDNFNoZMrqOqq/gTHMGGgj8yx/MOX/4FwIbdDgu3SX8GzWbO8gKBRqu
tzq60GzX6l+MjO1ocZzls0ZAOhv+aChEfcGGpT4ocezS0O/b3dC8TMvHWV9laxtS7+9JYhd1bxmo
RlAjLNhQzksEcclAEZuh8SR+qobf0vxtGt4EnmhtX/1r4xNILFHjqAPuZvSTo6Z74NbbZn500u3R
A93URX+2hz3Z3be5anIJNsH+BZgIzxskS4URVgqGNY3fW/U0ljtqXO6bWHNGAOH/Y2L5hKtozCAQ
5evRgeUHUIOfPQgPnMZDJArF1mKIayuc09FAKoXHRzrC5T0b0LDUE2k3ZwC86LtG3redJyQD4wUP
lxcEjgfB0wE5fx3sI7cDU6sBamAqBgayjE3phRuUF4xT/aAdLKfx2GE8GI/xj3kLWZUz2d+f1LWL
+No25x2MvDC1eS7QU7ZjqJ6gO++gv9438bnxfhkfqv4LgkgFsQ5nI0cCSKEtbDQu8NaeuY93nZdC
qK7a0Sdpm29NQUlgCb/4w39tkIsDczmlY1fB4OCMtoj5aHXGrkbDxX4tyQcj6XLMWD6gxb0+K+OP
SGInrKDgTP1BH90bB7fjxyaYgpFhHNLztn6qXtpN+B0cS3tmm/vZiw+1mx70fb0fd5mnvicn42tw
mvz2URAarp5twGpAqwJ6U3TrcfszCWinphixBnbvUyZptlIVolBjLVpDfw0AXyZMyXz52gQesSLL
mlnb+LV7pgdzA8JpLz42p3bfs61gTy6X+qepvTLHXb0k0dOyLCp0Of5uPeu5w8kj23ij+JU3PA7v
0Sn7/oz8r3ff7OreubLKOf+0mLNYt5aNCbr+YQO4pJPXL2kvSOIJzPx5VVx5ylwei77UYYaZntQ8
s/k809MkysyvpZkAy/hnyXigGoje0d8DiTCf1V6eu+au2uu1DeVYqG24yqF9pvYMAsVHbVM75MIO
ysH8/5tPPraZwhLUan2N+dTf5XEXRRBYa0bQ2ArCidUT8IfCFQ0QAJwsE341odGM123ZdqNfzzuA
SFHHFkpYr/qsKxNcFJobIOANkOD3RysBOvWkYCrvb74VYBT88JUJbs+XccWSycQo8stQ28VXDeJo
xUPBnoCa+9BldI0CMS8wqi716s8HbWG//d+p47a8boS6knUYF7LnoU1+zMfpu7lrPLDgbY0H+ScC
Xv1n4h3IVzwnpMoWUTQIRg2U+e3a0a4fU6tt8AHTubX1Q+vov2hltwOSOTY637/3IoLy+7sFGbFb
i1PbMBkqavCX8caUdnEMpUDBDbfuvrAVFcPAIbO4pcxDiJw1GtyXiY4O/S0Pn+tHcA1Dik6wfqtB
PE7xP5a49ZODemihxDb66dtwABvuVt1XXuBVDnhK/pNTRvBloD92ITHmLpqgnSNZ73s4FNU9E2bP
pU3eh9P8xQpt/Wgchl967wQ/Sxcv3SIUPVdWb6Ar69whD4OooJKBnZrkDkRcyt8WUn778CNVbWQZ
zef6V1sIizmrDxWQ9fwzZu7cx02l1gyQH+DUUdm0wqNMXNLuk/NIZMfMGtucLoW1D7Mvkf7DiiLo
/m2DYR93P9Ow+BIWr8nITt1EvEnURLSs7KeTe/Vl3B6rQb5V0mpZjeYLVSXwJG1maM//LOILJAzT
//ZSvZ4KbquVMTi5Z4VhqwUbUrsKbuXa2aMMj+sSlR678I5V7sYv1v6/OMZ/R8rnUpSAJvMMKWU/
qffZYzOFaKX7ojfbkL00yq86+8YUhFzmpRNiDdZj4yvTnK/oJQuNUgmWX74ED/oFgoEby4FKo2va
tTseGlsVeI7Ve+bKoHrrnDpLk+NgkEc/NEvFraURXYmBRASpm9UI5MoKF4HHqpJNajJgWInXQC8R
bwsrPVDhS3eZnjt7lC8UalOZpmG/uFowR+xV9jWXz71C7SSwSaUvZflSOpOJCbzisvXvmeUcFWIe
Kk8ZhgfepNSxTsHW9CaIbX65vzHXLhL0ZEMeBUUVHY0lt2uVB02UZN08+iWERfVxxypEjSIamFUj
aFdB8x4YrmDp1sgoKWWRQI1yQWlZleLU3UXVRM0xIiOcl4tK0KlAdhVPXPIW9qYt6/uueLo/W2s7
W7saCOevkoqysFVhwwyeg+SHBKG3+wbWHOK1AW45hmZAn4QCA8BXmZPTQ3un2uj1Ho0iY4lmNcGF
tDoe5K7Q4IgiOJoWbxcmqVqlV0qYq/aSI6KGWF2Qqx/nFmSMtCQte/x46qEk+C4JXiB/Orb5E7I0
C/2/j+cWY8lGjmON31cfcvsynkfIE9n1JfmuXMKXzvmN/9jeX51VV3ptkl8e0zSHzlDwgoxfwQME
YF5w6Iza6XPIfbZgiGo/QHdWTM9V3QAiKINdtentKfwq+I5l6rihow1lGTiSfBZ6vW/XrQlC2iUG
xYHK4txwmEaq76YZR4dEnbJwQzNNn+x4kAEqUzI5fw6iioK9IlGUcZ82huUx9ClnrkShTAxattw8
aFoxHjvN6kPAxCoRjn/te5eeUqwWfM2nHigzMTOpG5ZtDcFdSNjk0s+yrrOdGkKztgi0yDdmImoG
WTW6eBuoSqHJiS94juoox2B8x4uKvarDd6vd1xXFu+dXRZ/vr8fKTl/6yPHuWbL8EJS7XQ4GbZZs
yGApHQl1aR3pXqI2pYOHgSXY9SuDAncXWNNBeIu3L7/yIamknspA1UL7Ra5T9HPOR4hyBdLDpOcv
94e1cgUB7AowCVIlSxsDt9snq6FBSwMA75n8BZlXQK2s09KSR8qTnMwuiDQu9y2u3OlosYIU4MI6
QSyeGJuhUIn2dkVGJ4MVbvM5tVwT4nb7HhRwLfRNdv/B3DKRSCijbZZ/20eFWZRDAfSwBcpMgiKJ
1NFdKpsfoQFd7vu2VhYOfUlLLwsU3oFU5iYzNnNoqg2Z4tMyAHlw40Tj7KToZNfp/NJ0opLT2top
INIDYAQwV/Tp327JuooMvQOgHVxK8zaevK5tLDdOpI0ZGofWKN5rXfm4P8K1xVsIXjCTwJWDIPTW
JDNCWQ5yU/bT3yQnv/OuhtzET0XVfv8HO1gygE4U9MLzud4ubgwo2vaKX6SvBU0dNKp3it22teBy
XDnVcB14+YIYWFnQkLfjUdRaK9KOgWixjN4Nq9oOs+aC/lSwCdcK8OgeRnstOBsIXqXcUpVtChV2
cIP6qlTNFyjEd26OV9hWGZVxY1rM2Exj136YViKBJpeFewY9cPf+nK7szkUieCHDWpS1eXKFXk3H
MEat0DcBT+1Sts3MamuG4UNnqZso/XXf2tqL/8YcdxgUGpUU8hWKbySyU6EoWRm1S8cfcKFWlu50
XEA6DZ2x0LcRhEgFR3H5de72hHXw/APiCGwj5R5E46QEdQE+Vr9UStsIcOXNwW6wTMClH6pql8n0
VyZVgibYlQOJ+xpcN0vfDQR5OKMmJW2L2Vf8vIheoKhbfCkY2UvyS6llW6JXAtTp2oJqwDWCwAIG
Nf78m0oRBRYDYBfETm6RAFweVMe4Trd5G0JQVQsECfy14SFwRZfvIjIk8yy2ajqrcqnnqh9Gziyj
Ego4YFg/sBDM0c0xAYDl/hZaHd8iug5ePYryI7eDumnq9RI1Z7+ce3shPraOWhZ7OVDZuSoi51rx
bOjI+ccYn+zW52E0a6NV/Z6h94cpNRqa8KjN4zh67JhIT5HzOyYIfdB/jTQqukuXrnFup8yky0C9
WpBLQzsnSs4GskPD+HZ//rj1+mMErCa4idAvuCzYrXND5ZYYAW3IxRy+G9ZlHlo7jI9psAepFCvl
v3Mv/2cNQQQcDIiJ/vTIXyW35bapmaGO5JLOsWQPSbxR+6zd0NhwKxTQ544JUhDciv2vQfRP4y+k
FAFnvx2eNY4NpJIVcgGsLukvDYD6RXYIQSV4fxrprSv5PzvwnEheLs/nZZqvBkagcJeVcOuXJiG9
s5S2bBIqveCKWB/Nv1a4zV7Fg5bETCWXCNVTrd0tZJJjWNvQfr4/nLWthx5NvC2gT6R9mraszesk
sQi5UEl2coDL41KzwZ1x38r6cP61ot5OWggcJy45DIdq2nZIT2ghsXWlsYW9vaLhcJtcitB0WVIY
wu5D08ZTVL+ZhsDRru0AMHwuJxX8BhjU7WDmaY61juAgtYAQI68bs3NKMxFX39pxxdWMhDUKduh5
5PZzafXDgp6jl956NsOzJpfsyQI5f6Wy51Ai4CFSx3F/f5k4F/tnb6OLHnEW0v+4QbiRkbrqE4bu
u0vRNBuz+QikpxnFDHSOuZAg2t43trYnro0tH3N1kMxgbLOkkrAn1Icq/kqrfdQ4gSYg41gbkglp
PwNwcDhXXlJIYiBP0suYXkCA86aNmxkdJeoRxB9ep4r4qtZsLb11eKIbGqJIbslIVscQuRroJXqJ
2TcdN2BIfuUd2ySVYO5WtiC23kLYjaI2HrvLMbiaO5WGEzXHRL+EwdzsAfJFd0kGJfD7K7QynsXL
4fUFaBFcHXdqm8ZUmh5k1Zew6FXw3GgXpjQOasAgT0MuTIvD9/sGV7YEWqIhhguCSnQj8c1I2kxT
PU1y41Lh9LkS5P8co9Z89JyjJ2wS0RmsWkOlGVUhsNCp/BXVpUNbli2sTZ0W5Q7yfJB9GrVs7J1R
nc0fILCMiOD2WDnV6PMEVQUuxQWCyPn1vo/JRGfcUlL9QECJMaOpr9gnhXkqA4DnwkawUVb8IfSZ
QNeOlyi6ZfkG4zpHd1TeauQSgCdIL7/n0ejMoyipuDqTV1a4O7Eg3VzXJfwG4HiEAU6JAHsoUWr7
D7fVzXC46UvkMdUSUEdcFDoDSKyU3/UBKUAjqCPBQv1Z/asnw+IL4XaRwCZgFiEopd0esZoMUdkn
ITh7u3FH54s0xY91yNAmkEFh4GQRNPCVdg1dnMZk/qSdyeBKoRNF3pyD7a+uiSD+Xcb26YMgGgFe
JkD8wP18+0GFmjdyUAXkMlt4owW/p0x14hMoY+bgUrU5dF2G0Pv784gHBV4VSOGhC4Vb17Eu1VTP
K+2Sgf7mf0i70iY5dWT7i4gAsX8Fau0V7G63/YXwCmJHLAJ+/Tvq92ZulZoowvfNcmciHOEsiVQq
lXnyHBtCkmP+qZx/p2hZ3ja04qYY3RcU5Eg1gOeS1tZVs6320KsIZ+XRAWoUHJDWxmtsxUevTEgh
M1vmBg2J3grTZaEHp7JOuZqPmHkuTA/Rpt5Y0UqEhtqOA4o220SFUOZmTEaeZsQB5TOpaXLnzk3p
6VVcb0TotX17Z5YWCCchGHHtE84MXa9+zM0w6TNk82AOYBQcwlvP55WLQEcPBE6H84BwKZnpLCTx
M5QgwtTYZTaGL4HYXiCrMxgvKmShb/vCip/DGPJrvJqR+chOBxK9AQzBzAzxmj3USe9zkLizH9X8
0hXpXoW0Tv76LyyCGgEAAZATAvtwvYtQfk9Go4bFOSEveprm56HUXzrW2wCHQ0HaLmh6GmdFCRYw
vQa3ja/cCDrElUFngHvWMlTJL6s5T2Ka1WZoGXsz/q4Hiq8ORz6cs61ZqrUTgKEx1OTxKSH5Li2z
RZoUq0qP06zoXkm+TUPqFXHn5254e0mr7gJIE+bE8AAE4eP1floun1DijM0Qg1W7Xv3d699tFvUg
p+Fbvdo1U4gZ6MLoug0BAylwuB2ItRCirBAYrYcl8Sbfcjc+kFytEzeBEG/9rw3pC/WOnRVaXlmh
M877jLcviQWqAPa7rkq/6VMIjE+HLomfM7oV8te+GDqoKIGLki6e0dcbOVQTT2p3scLSgibJotsB
4bFv9u6To9E/tz+a3Ol6X+alMck9+oSypcpmK7RIXNMDOimquoMAc3Nvj5r7U1u4BcpIaj27+Xge
MRT1oHRD/m0eFWefag6KMjF8PPG7nLhfbv+21X0wTPB4uvgn0uvrfchSrqEeU1hh3NY/5/4bSUAQ
kJTfynhTq1f8VdItiwIMaG7BkifIsCXfzeK2/d9rAgJxHtgzFS2IK/vY94q/aF5atd5Qd7/7qdwT
7fvtVa5dGZAxRYUbXSVQFUqrNGg1WyB1skLMrh8KvnFVrO3h5d8uJfNmbCqaVeBvB+cEeFNyv1gO
xcvtFYiTIG8e6p2qhpMIGllLen33ztLNDlh0Q6d+TDDAPZHzv3l9Y2tw2PE8RbT8MINhFn1RqbUd
xuVdjbVAr/32ItY2CmxJIB8TTKa4VK+djc5TYmtta4csFVxGc3KEwMYmwczaVuGmceDPJkYZbfHn
Fy+42YrrvJsnC4WqQ4rBrk+bKmOrcevShOTKM4QMnGmECVVJDrYDFJJLd7EDzopsR9rEZ5N6ooz7
4BD9+3IPaJrEMxjCYzhEUr7AixiFCxG36njHMjfQOtuDmC8Zxo3YvHZ5XhiSy7RuMSr5OBDELMw8
VyM4I+4VDQU5hXlqqXmuvlFkXP1q4L9GaRjhAYol119t0NnsaI1rhU1jekDv7hMnBjh4i/V5w4zc
x9b6RefZAjMppJSeyk7jRwh0/YRO90autRZywPoIED6eVaDUkkKOAu3CFsVnO+ztxCv7zOdsi9tn
7Tg5kE/FC9QFeb0qxZ15wcQkWxLEBKXxCe+gYhSWJPP6Td2fFUtwNxxZkLvj48jw1bmZUvTqFCu0
1VeOfHthd6Cmgb7mRmq/knNc2ZGcIO6nZSgzrKgAPYwTYYzPG+wysEk428PGM3TFE/6xBZixlAG4
fIh5JRxO7XWPYNTKyXzHOP51xBOkH3itoE6ATqC0oGVOR1fNcDUgUBhBrVcNqC0X5mts7jxG7C3M
+IrXgVcNtLBg5EVqI5fQ3V5zYoeg8NL2P4Hh8ivt0+0Fre7ahQFpQVkCIq3YgAGqfc2Lx07HgGly
um1j1dtcdL1RrkLeLsOK87JPumau7NDsT5r5B6AM2oQd4Au3zYifKl2p2Kt/zEhB3Bh1TWEDllJY
NN6ZDHyE4NsYvarWqN918/ehHsxTa9Xup7RoNsKd3LUVOaGBVzMUXIAIwayV5H7QP05jzHE5oQm4
BBnnYzWC0fsFL04PRHzHNP1Eyu+DGY3GsHHIZIT9B9NSaCKt0i7UhmkdNjW9PzO2HLQ0D2xEqZ8V
2JKTeNolunGs3OKpi4uNNGB97QRACo2AMAZoyetYz3MIQ7VjDoAuCImGKTlDN+qMIghoau4xW3pH
rPQuaxpwtTl1VOdvt7/72hnBJSO4mjENAzLMa+ttYeRjjdsmJGMHcteC5D5V1a10d+X+RCvQBRQG
LoxKhQh1F1nIstRFXbbMCZEZehP7Cq6nPTeiDLw8nO758Of2otbeGGgsgIMOOaIYG5EOpokBKWWK
VQe8IcE0fcqdoK5B4Hhs1PgIodmgt1iwOJ+VcXppWo+5KZi1thora+EbzzkoXkLuRuzt9ZqbboC3
9qUbPiT9PlaPI/MdJSi24DhrZkBnhYY8SgrAx0i5cA7wmJ3MKNEr3NpxdzwCK7Mbkl1jWaeEbESJ
tWCEURg86mHRAq73ek320ELqlRtWWEwNSGAq9COLTjdPJWmsPYFG18bpXAuwqCHYaE0B4Ye24bW9
eVYSJac6HqYuhntUs9E91PTBmpZtyXKtrkywl6J+DViarKvggOvRdEesbB57QJpsUATwWvPa5D6l
1sY9KI8Vvccc88KYdOTNHqK9HTLaEHKFoFfgc2EdG7MGa50CGaYA7IyjN7ZGF+gJrXfaVO5MkmGc
pCef67hWwWJQz3uup8Tnsa09Ax/a7qai1c94FVVHZc4wKE+3ODbWIoXYGnQ2QephyRIhKRq2KgNb
edjW8wskwE/YrY17YN0EEisoeiJRkBtBedpWs4O3ckgL63ejtd9mdd6a6Vo7LwIFIRh/IXMkY69I
kndT35vYe5P7RawdnGG4m5zYTzQGUp7072YJ3j81atrikYIGGp57kgcXeUlB7GWFS8m1B1MXHHez
yw8GlBV/FNM0hrdD35of49kK9Cl8GOAVKRy4w9xZo4vkNAXNkDkDodfVXgdyRLfa37a09rFwXkD0
j4UhpZOcuFQAXOW1SINHm+5nF8fSstotppDV9SCp18Eqi6eDfHM0HaYkrEakWBU/5KQG/yFo+hq8
woqtSZrVBV2YEpfYxSXlmJRqk4U2JADFY0Ah4ug5pbU1fbEW0pCMghDcJBZaHlKqQwTcIoGcVujG
DfEUq++81F5GEGvFW0+iLVPSF+K8GNFVFUl9bR14aTneQDGVVkzLRh68VgKAVhhg/uhhAYgta17G
mBfMLSPD46t6zsY/it0HVnEopj21c/AN5juXPidbNBmrroH6PfrtyFt1+fU6a+ChczMYNZv6XA7G
M3PqZyMF3afVRf/C15FNCCoAgRSWXCNtYz6PBWo1qlE86ilagupfTle/Bwq8jgXRgBB2lTu2fZFY
zC0nOxzb/sRdts/i5LVJ1XtIR/y4vZq1EHhhSs62C+7k7eLAVG50Z9P6TfUvZGj3An+9qaGz9pGE
GAj+I2jPZC5t5AkjijSOHfJ6l4DmuAS38a7YAuRvWZE8fdFUzKQj8Qw14jVL1EwB6tdNvb+9b2tW
AOyEgizeyqhxij+/CBBYo9ZoJSIeGcp7Ss8k0b15an0F2Ky/toSmFCIeHsni1SdZSpzFUTTxHmqg
xuDj0fUG+Zid05el57jt1uN/xR+QQaI+iCoePFCuNsVuos86S91w6uihWlxkIPia/qzU/pQPv0s9
LjYyoJVQa2IQHd6uowQOscHrnayA5muHqXZD0yp+t7QEO9OkbCmDrDxpAU9FPogVgdXPkZyiK5lZ
ct67IRt8UoBjF54Bysql9ZpvdbO7/cVWYq2JfwnWQrAUIXe5XlGpIatw6OCGWrY0npqRxOss+rkx
zMNtQ2sfC4U0A+8K0S6X74/YTdsl1ZkbZtrvrjq7TNlbMFbUxLf1L7dtrS4KdJ/CGDimZNlkpOQN
RjVmN0yGCCC3SnvItwjQV86UeKf914RY7sWZyrOUQhNixL65ho9GyT4BC7KaVAHl6cahWts5PIbE
+wV1VaTY16bIRMuWt1jNaP8YM/1cvzBMKC9ivmmrobbmesCpoL+soY30YcK9YLXljuhmhSOFwqSf
trvH7Oz0IF5GR+n2N1qrH4DV/x9b0ptszh2WzEzFDhZ+eV5+AMHpRvRER2+ngJlri2Jo7YP9Yw78
+Ne7yJO5rhVQ54c22E26O9LeT18s9dftRa3vn2DPBQgF/WpybQTjDErnzIYbcv6to6+a8VK6Ae8G
z02eiJEH05ZwwapvgF/sPwalgDSa3HQSsrhAhCWeY4FVTHvLl+davR/bbiP4rZ0qC4pdIvzhInmn
dLtw+XpUtRltMhed+LDjn8f6mbe9f3sD174SUnNxaMHMiQ7C9QYu1jR3Jag3Q3Cn+VoVmvUUxMaf
Tf32tbXYGGVBNguezA/tpQqTU73WwdHjtM8DgEmbyGVq+VCR6vAvVoShAzw10C5Dv+x6RdBuZNVi
xPA7/RWDXF5NI9RW0n/ReREBAj0EvL/RYJQujcboa+6qLA5ZHOSmP7heaX++vRKZMkukerABQTqB
qRSjRtdLKcvewOykGmNU2cz22N3u5Gh95zOjynwwP1f3WpF9IcRhO9TSFp+DOvZc1XZ1GEpNecpm
bQyMJV0OZaqrO33Mgc3S1fmBpKCP6TGTvbv9g0V2K9WG34EcKGZBtRwoxuvf24KpceptNw77RX2I
WfJcKfdV/KkYx4OJ1tTsfr1tb+0wCuDIf+xJES3O0qQewZ8cAmLvgmMabeou+Z5siaKsvVou1yXn
pqqC/dLMOA5Tk/xyYw0KQ1kZMFROAG0BO76Gp0u8z7rcY8ZWXWDt4ACAJpp7qL5+ODjOUuRzjtmt
kPLv4FfzlP6H02zVOtaiAMidYQZvClRVJEezwe6s0z6Lw3K2QYut8Pyg5frXvjVAKKpYW+RiK98N
Y09imgWCJpD/ED/nIrBpnLhxnyLomGZE6J92GMUptSBcVm1pEq9cEHiNCYwG3BHz5dIt5DYLUMFN
oYQ5RA+NGvST5exr4/08imFk38hjf6m3bvWVb4aaJ9gPXfEOxNV+vb64coq5aGxxDmagw7xUSbwt
p1yzgWl5oU2GsjWWd22jZcqUKbOhhBknhxHDJXFF9m6+u33CPloRUEEUjYVqOeShpO1LtBYD7g0c
g+B8Janh6RAZJcZfDzBcW/kQS2PNBZInDq2K+7FRB+mWPtlHBxcW0PY1MaoOsRnJ42JVwBJ5FYcF
qA31t5ingdI/lOPzv9muf8wIx79w7IGrZazTGueoUtgddY3lrMXVsa7cLWrhj0foekFSqKVTZ9AB
AnyhDbaeLkgD8+Aepr+cycQFhE4T2rCo1+g2wNrStpW0QwIyEleMaJWx46vq3gaiKgN1Y65vZDsr
+amYt4YtTUCdUBy63jymT32pNQ28oN+Xw5M6j75p3M+89JVib+XPBfmccGVfuPUGOmTlnhWWLcEg
bwqEp/TZ8HJpusbEZtbdDy17YbpX2VBfKPeNdSB6tKT7rgXCjjpP8XPF9qqyg3qGOz2paf5mxM5n
Vm5Nq30MW/hF2AxVBz4Sg3hSBIEikKlT1Pgx1PWtAhE7tfyxPuPymV7IkPpJcNtvxV93fXEDGIMC
AqbHMC+Ck3699Sgush4ZdgzKIwRFNippkNWNsZFrrgQTkaYLNQ885iFdeW2FK2oCsv4O2zwjXOU7
pIReuzVVuLJzGEPB3YLczkReJu1cbdOcKwoC/tJOe7fzi/EVg8wiEWzmYJ5/lvav23u3kh1A3QH1
bYB1wdYP2O71sqCiZPRVz5TQrruJ7VpFA0+BglEZ8Kcs/fTDGllGPMx7lJ8VNKYGvwV8t8e0eO/+
PZBBOLBr4wqHvDkQ2Nc/xezGVnEqUwm10kRzvm2/T8a4NXAoU0mLqAAGElwIeBqjb/rhZTePkzvX
OhbsFB4h5cmwoZiETEifHd/t90UFKrgHR8+fMLKwHxTMa/09eBA/QSB5AesC6778NDIr20rQ2FVC
Ts4Z+wLFNafzod9x+9OuOeylFWk7GzbnZuzaSqg0b53zrENdtVk2bHzMmbESUQlCgoKOlXwoBqVn
GkvyJELphBaHg81fsjqYP9V/P/KI4oygbBHkDyjCS266gK6AL1qZRFlyAHg4yJsHd8n8If/695t2
aUe6M+zOGrreKpIozQB8m9tzK2b3mo3bYuX+u1qNFLLp0naJaWHbsmxBc+Rcj8fYtLwqBRXN1ida
dXibuDjcBkDPlir5QTu1zaA5XRIt9ddC34F4M9Oco65oz6ZxSpsiyNizWbTeFHakPQ1Tu4W/k+nN
34/c5S+QPp4Fwccm6fokeqWWBySC7lk8KMPhjtpemvsNRenIZ7F/75ftxu24ttO4lUV9AMTqH1gD
WlIIgboxiYTe3rzLuv+TOJzmjZOwdtrAf4+nDsqiePpKD/cF3A8gZNCTqGBPTbNzhkPKN3xzJQ0E
afc/JqR7jismqePFSCJRRFR05ln6o12kh82x37VbCAwyQB3bAq4k5zIuCKftlLI06p9neu7o74nd
9U3r0+T7wJ5ilW6Bg0QiLt3giCL/NSi/c6oFctBM7dOosixvXH63SgYNQSwwFmQI97WWegRU7EXW
ebeP+1r8EvO5FkrxKKC/Z3UXKa/ou0JZHoZz1uxzx0Sa9IWjjTwb6Ok9OMMWPdnaJ7y0J3lJ3Ze4
N+0ujdwBjCtzuOSxJ5hqtwY5VubtQHCkIvkVtzr+j/QoaUE1MXUVTyOSH835S9PdpdZP7tQes+8B
OUMqXCcPBKKUVaQt36bqU6fs23I80PZfnIvLHyKt2KapigEWkkZsvCuSbx15TacN91k7ekLq3UKt
CReqrC5auNm0pERPowZ+0sfEV0FE2Y9b3ao1X0FPzAFdBuZHMC58nZ5MA9Ez10ooNLgCrf42Ne2r
Vh6zqLf777nz+bZjrjnKpTHprDupwXLeOynSd7BMTsZdrj2nzCNdv/v/GZJvh1ID8qiz04jSPGjm
31pR+UanoXBCNizJ+4cJNNzfYsoABR9oT8lXa4/TrMcZD9tq52bqvtOCpgV7kx6ky86NN67YDw8y
2Zx0xw4aCEPpnHMoSxjI73xSBVr6Y7F/JlZELC1w5l8z3Zt0AwkjXzjADOkqOGMwnIOqJcQCrr2E
NCY1zVhXw4W1+0KBYKXh8IhNSumDqOjUU/XP7Q+4ZhCvLdSIRLcWo1XXBkuNsdHKSw3IWUiuVdax
UF/tHredSf2Rbsn+rVnDYwtFNvSrMNIhfUTCa7vleqOFU04r3+zsH3Gl7mPmvA3jHNLE2HoUyHcR
9NrwGsAAI94DgNrIgAGnbOquwQhEuKi5b4/mfaUvr6pSn1HX9pNieNbbeNe3zkYtRHymyxtJMiuD
B2YKTuw5h1kkFn9cJCmu2r3e/nBbJqQQnYHzAs/MFPXfnJzLot+j4blx5OTIKOAPAKKjwI5jBC4A
6WuxJkmbwaZJ5CblfrHdA66LI2Vfbi/k4ye6tiJ85uISNSyXjnGB3FydCihv1n6lu36pfSqKHDLA
6NS5D2hEfrptdGtpItpcGAVtY0zGHkb1ATOtCZCg9c5ttY3TLDbo2g2wNGBAQYIIzCRaGddW5txY
msmEFaPqPJ21vt1xH9OkRbYFy9qyJHlD7M6Vks9VEkHkFNWFSd1BnyXfaquv7hokhizBjYTitbQe
blbD1DWwYkJGqXLB69IGm/fxh5oC3A6FSoHuwbFF5V+y0iqN6hgTcmE+2YDVJ4rX2Rg+Lp67fZWn
7zPPOabnAnBGhLe94uOZgmU4MdJWVMNAz3f9vaqigojJ4OJ7paREcpOB9jUz7P1tKyu7iCoFskbk
GmCfkKvXVmUkXYzbLHJJdQKHgtdrySm3nm5bWfGIKyvizy88PFFSkoODLI00x9ml1UtjndO+2Svt
xij/hwei+Fx4v+OBiNITyk5iuReGJr3JdKNEYqPH3/MBUi+pE5hV2Ex/WvZYdt8GVfNm88QnjGVA
LbP8W2KUd/soCAPFgk3FmNu1fYDpAYRNKopbUgtSSJ9W08v8CQj9rex77buJCQBxM4PTypTOGElK
p3NTvCSyeDlUI6QNRuVoG89//90wiCjUUoH9wdvzejkTsINOkU400kwKZhfbJ/FTpwL/vKVhsOYg
6Arg8QI2Acw1SyGwtypmD85MI9M5QITwhJiRqpAMn+KN0ufaqQKfKKrooDtDD1xeUdImeQW9hCjW
02+Q5809TU3y4Pa2fUjYUKJXAZ6DK2L34IXS1wFJAdTCqyaPyuGlnMPBBte+1p8KY+/k9R7wD39p
Mw9PmK2hoPeO1nWUFzhs/NuCAKY40ddfjAyz6iS6nkWKPXsmpBQX56BaGEp/mpTl2Nr0YDf+QO8M
u9urfRuw4o1lW/olHzcZAEKhEwHQDoBcMlsUo3HcKDTOozqsoi3img8lGGwuBt9RnUAv/t0tr5dY
GbxRMjspoqTELMPJhTh2HE3DcE/H/Oiquxz4O/po583BSQ9Qv3ly02PdkBARZ8OZPh5CTHyiG4xX
Nz6y8a7VexFtmEFBrjPOZTQXP/XmF3CSLd+IaGsm4EmA+QFlaqJ/er1YSqBQ4AKDHrG3dnjSHv4a
nYbdBP/PPwakiJmmhVmDn7iMYtP0lPau8bQZCfdDhkL97VOxuhQw62IiDhcpVGevlzJncV8OvC0j
PkwnHh+tunosDOV028rHSOKIrUI6D9wJwM3StcmWnnWDoZVROltnA/0NUvyAqshzOf+6bWglNYAl
nDFRmcAjWi642LRRkzkm+DRF51Mwkw5vfQWilfxcD52vQQDJMpBExluouLUDcGVYer0vieXMSgbD
VhOlvPXG+oUa52YyDkXZ+PmoBA3+J/ehcK/j4hnmP0hdLZQL3ej2FsjPYOE7oE5D8xvUBILN+PqL
gpQKIO7FKqN2HLwkS7yEf675yULoMWxBQr3hQav23vN/gJMB6ZUWDmZtx0ZRBOdNm1+MpgePedFU
DKXWyTpxXcv8RauKfVYb4/H2SkXYlMIq3h8I6GgvIcWQ4eRFPSoTmHRAG2gMZ6vAS8AOHDWgjvFl
UqYNY2tBHFxgLi5CUfIC29T1vraFySCovlQ4KSWSFcBOnoysocHQxEGm8MYve9rvzdLoA0zCKYfa
sYt7KOewk1aX6THp5zxwpqrYGPZZ2340Z3GuEDFAxSSFCo7Bx2puG4R0t7o3YvOltIqTXsSnuYkf
2+qJZYAv3t73VV8Hby2gRaLBhY709VaY0BWfBmpVka09Tm8pP4w6wvvUHtD4bZPD2KZePT5b9plo
nSdAMvlrcW62GAlXLjS08TB8JBj8gKmSHL1ugctJ4qqGuj0G2ha9dXYaxK02rpO10AVdd+hvoAmM
O0XKGnrNKAneTnXkHNAOei3sQN34gmsh+NKCdIB0c2ZkUWEhRQpCya90CY0NE+/OKR0VFI4w94NB
D6DFTeFFF5dix3vCUd6pokV1PXRnDOUt3hH+0zg40CypmsCIjyRVPV7tmHUuiu/gSON3Mehtyz9z
/VY9gp5hmXa8P3C8uEyyH1R0WW671co+YIs1HDCUuAC0kvahVwaQ9mqYzrWy+TD3QgYAnKMp26qz
fphVRoRENxrzrGBnc4Tw5fVmLKU5aJUxVnjaG6VnNw5411UfiPDdYJ7VHw19bdAdb0w/jwNlE7yw
4lBX1sWfX3wKt1oWXqWoi6vgq3IeF/6oaOecfv8XmyleOy5qomiQSVU7KAzmMwCOCAuxgodO7vXQ
IsjSrRePLE/pvO+leIfjhSAGk6XjoVaQc1dShIJkOXYN1NuSpxG1/871FsCtePbAmkO2cLxga991
oorugUEEDZoPMUmPOufshdKnZNr3k681gweNhkPl3GsxOyt8o1W3Ei/wMkJ1GHQ3yBBlblHac3BP
EbuKiho0UKaDmcihybdAQWufF1gwEBK5Qq9HBhk07rRMo2VUUcu/J5N6oGBsrhcvdf7c/sAfi2Lo
iQuaT0w5gQtNnotWtSJ38r6oo9b+5ALwSrs/Tpz7M4Bo7g9ehDy2Ns7nynV7ZVGK+tnUF1mK1kfk
gE+urYIWuslN/oe0ZTAqdMPY6iEFrRPQ3QBeAwgpObCWQqJgMXgdzbOf1VBjbl5r+9ntuoCx3k+o
9ZoPJzYaqFkYYUs3aiNrj0VkFIIUCfcLwPNyjCiAuEMZBrlc3XgVnzyVpg+xM+5bW3nmzfytqhPP
GMbP5dRB2L1bNq6dNWfFqUIVHHRmSHGkgJ3ONB5TwCSjSo2Vfde31Ze5U9SNUsKKFcFIC5A23ku4
TKXT61ppkRVt3kRT29k77izTqcyYtpE6rbgqqiJInvCyF0Ns0l52itW69mg00WC8FckjtJUPsaod
Nart3cb2bQ4kxPiXoEnEJcDkgGoEwBRXnsw0x9raYlBOaqMy7x3f0mrdH0dji3Z05UjAALwDTDko
1r0rIF3E8mJJq0RRujYCQcpntdjRZDzaCfep9XsTabByPV7Zku6NxsictkZ1IDJntB8X4y7t5rPp
8g3P//ix4PRQoxYIIhQKZFCjWZUq7dqKRaqxH4ZJPxqkNfZsys5Z1jwSyr71vUr2tpNujW5+zGRh
GaS3ItUCrl+G4BQ4CDPkyVg0l+c6wxPJfUQlSMnyQHcjNd6a+Pm4n8IcEAhi4Ba1d3E2Lr4dGwmQ
Z7bFotIKuvFOqR8BmtmIYiubiV8M8BoKEuhmyWPXDLY1t6j6SOPtHQBwT073Lad3IJDco8X3raY7
fTO9+XimXeHxqNcBlY9kT4ocnHECKYSsx5Y15n7mGfGVAQDN29fPyu5hCl8Xw4eosqBUcb17o8Wq
QiusIWL2T8UMK7P2yuztto213cPoDQRABP8y7uxrGy7PW2o35hBluhaoVEGimqfnsSv8MxRS/uRN
ArDRluTQSrUauHTXEGwuKCDgv9dWoTdkdXne95FZ6k917wKtqJ/cMfHQ/GlT836h1Mvz7G3I08CK
aTBmj1nRbQTmlTqG+BVCBFW0evG6uf4VJUSis3io+wjKCIE17XBRekOx6+avhv6oKapX16PfYibg
9pbLmm3I567tim9ycSqU3Gk5n9o+Gv5wJ3AML1eiBqQ9S2A+pq9Qukl3E7pTuudWvr31TFm5da+s
ywpFZbKYuHRhXaXqdzb+4vyQJIY3ad0OUXzujiDTAgdOYODSvb3wj5Fc9JE0sCECZCgEda/XPaG8
aWcjg+Xql2meCD/lDTqag7d03e62qfcK5PVj7NoWubYFMtA8xwsAHiY4mQ5N/NQbrxUHjQFEMMAM
PbeK1/z4qvOnqktQ0bgv3Z9oQjK+mzbcbGvV0hPamNHX75Kxj0g6nkwXbBCQkTe/l8S5nw26YWzl
rSDWjVI4whL2U36EQoTBBslh2UeNVZBfjs7VM+pF7gyNX5X9GZaBM5/Ocb/scpA7DJ4TZ6oGOTxW
1Xtj5MNuibOyeW57tKiS0jR+dFXWFB6dCvtTXVakATFDzs3dYhEaGhkjXQCK+lw5aGrRlIe0Ngf1
NHVWpt85SpU+UZ1XW4zxspbv+wFCKQa1QCipoCijXn/cbnDziZgzPq6n7urDdMye9KN9jM/qDhqO
kIHw+HCw7j7VP6wESsKBvVGbXo1flz9A8mTK9ImZ1dJH/VuT7Q0vCcmuzO+m6eeiHrN28OwTa4Nc
20hYP7578HF1AlgKZhMwLCA7dcOzfEix7oEOhd9YcewNpCqPkx2PX+wyTqKNUyQ28sMpujAo+25e
1cwFzVCUTS2UftojAQ7HJqfcroMeVcdyei2NxYec+G3DK/crWhwYOsA/UWGVyZtwTiG9pZE+oiXR
/TzJuWeOS7K/bWXlfkWBAoEItT2kzPL9qpg961W7GKK2vOvp15j8JvpGprdSxsMD48KGdMfYcWKr
CbSMIst8U8eoLc4j2/Fd3d5zUBZ0dwDCdC+WN9yR7oG13xMAsG8vcjXeX/4C6bapCF+SgecDsvRz
mgwPrNODnP1Oc8xE7/o7R+/vGB8+9/kWV8PaR0T9B+4qZubBk3R9Spu0I67C2iFSFkf9VGdIXzAZ
EL/cXt+qFZQUUIlHkwj10msr4KhJ2oawITLNWj0VhLUnE5PEG/DElacyqnpIYEEAAUQm2ivXZmI2
ZnGT60OE2b298d05WH7tQ6L9Vff7x8rY8H8iDpZ88C7NSXuX6mM/NJQMEacYuTXplIM1dhq+GdxK
g6XJhvuGKcsTRgkxsq9r1Z1uxagDac7gg7CH7pYl6QPUNNRHjG9n6GCXzqmYqnGvpgvfdwrmcA0S
t69t7haPtbqAXj2hWyNEHxMsAP0FXh3dAyADPnDxz3j6GB11xqhUmvSX3hapX3GmPdc80e6Xrokx
h60XYDaAVgMIeJqlP2tgk/1520M+HHP8Cjyz3kelwbQnv7YG3R67OSs44OP6iYKXhKXJqe+32JI+
OKIwAzdEjQ6ievifaw9R0hlALTJwnHSzeEuc3prA68Ix63B7OR8ugXc7KC+D71kUp6SYrCtVnvCZ
8ahFFzoo9PJPNYIR0ChmqFTROrhtbXXzQGr3H2ti1Re5Kskcs0qQMEWWW8W+axXKbinA8s5QKPnb
cPy+MLSZxJQxRmalDazylk1x2/EILQevJfG5KMfApsvG5b3+nf4xI12iLUA/mQ7erCh1zM8YbY/P
ZHTTjbi/um0gAACRMBHpvhSVqDrwhqYjti1jhwoSllbLztzRdre/zqov/GNGBmkNrpE7I8ZKo578
7sczh5DwmH1qybRhZ2M5srChnS+NqZj4NA4mlW10M7Ju8KyebIQ9EdWuoh7qSDhDKEcC3YPhQynI
Nm5OaB5PPFKzNv1a2zEYTVMWjx5XrXFnACMexJTMAaTFtqoIKysEXRa6e6CiAHxJftEXDVQM7LKY
okHpfKfAQ9BiOw1T07c/2NoKQaCKSAF1CzCriZ9xcZxSjWLXtHpCMWvXGBHpoFBdTJrPUixtcAAT
L7cmd1Z8RFDnY5ITcA0kzdKmkqYDhyBZJqBG9NJr2QC5TzX7TdMasxlTPx9vr3DLnHRzOUzXx8zi
U8Q537v20nk9+AO8Ji6nwIydjXt55TBjwB0Og+oIZnY/wKd6wio9VaeoKsqjoY4HNLf+Fj4Kp7w0
IR1lYyAcfHFkiqzii9HxoFMecuN7HG/J46x64D9Leb9ML1yjYgNQ2USforz4AlGSnZa30CGZNwKT
tGEotRDMySAjQ0kJMH65AZjiVZjbRkvuqsbO96oZgxUj7ZfgthOsW0HDBCzQol8unORiLWrexYOd
M3KHpuh0INT6Y1W03LgI5TrK/64FlTFhAew0smdPebYMPb7PXQ29qcZjfbY8Vyqbn42u6XZpreX7
uDR3SeMw+F+X3yt1wf+HtO9qklTXuvxFRODNKyTpoFybavNCtMUIEFaYXz9LdWfmK5RMKvrOeThx
IupEbiRtbW27ll/MxRpmM9CbMyC9Xxt1tX1QNs/B/S0QPf///XWcJYWTdKC/c7sHbj5jekCf9CjL
Vkzs6L6eeSdie5dJqw9VGSUWcKLzMeq7F9U91a3jp+trV51cHXknR3JP+CV/Z1nfPga9Whz7BhTm
SPZtP0ZR1KJSUHkHP0Qw9j+8qvA7ekqWxbeJRNTe2dvoGUBGDZPAN1m1DPmlnuqKFvWKNZ4JdC0o
ydxI9PiN20tcEebk0WcIHUPpQ7CkZd01FRtTqFhV6me66uZ5SjJ2tmZsb+7W6ofVHIoDddMvNME5
W9mkniZjvJgJ+QQYu/EyunA6uwXkTdrQtkcQ3IEAYmJGYOKX/aJLMHBfd8rBHUodOV6g3faJVoau
S5WDZ6z2mVmgPKjrVjsMk/JqGaS6ZExLsK3q136czSMacbPwvloJD8jbQaLHS8NkBNpSb0BaW4cS
Nq2mHrXAnjmPrppEZtOQX2bWf5sq5p7BIeoe5rIz/v4XghGJg8wRPQ43NH0Z8Qw6pJ4erYp97JLm
sc7qY9N3T466nI10udJShlm/p0mAjwOcKhp9QWIgeLpKPnZzZpZGlCGNCy6v69wvsuqSGB6/bShm
zjCYgjYu1BBEdxDAcUj0G6A1rk9Lf2xP2Wv/zVv9PPGn3/ZPIiMGFHNHNwKFVaGyo416AoGFMftp
FWo/FeKXP+yPJPeNH+lzahzGxJcBQu6LRS5FA2M8lit612ZDHK0D/3A0Jc8sO5RP5MGOmXlUR197
BHTH6/jcDZJnQOzn+s9a0f8Bq+MA6leE+O1rc55VTOFF/TgG6fpQ5Ac6hZb6xS2Q4i586vkGfS1U
xS+Lv9KuuV0TDCxN8JyjXRwdZUKecKYJKLmnRI8UxQUEVWFiTh/QqGtguml1qSiAwZlqr+Hqav2v
LlXaY5s69EpTE83zXvuxVrTUt7UBTRZ53cV9N3+8f6mEN/8/+4N5KICcIJ0HO7Y1y7mnoCSjIFeq
Ne76gVb9GOrGYJ2oMcnyQHuGg49e/UcUEl5bUehUqdFOmxrRaoR2nqFF8+LpyB+W9AKnINZlgaOY
MRHWBvjHrcCJLHanE6xtNJvr0rKHpVKPk9I+AizpWHQ0aPRIM8qjYi8BmjmDrv5xf3N3V4wiFY/H
QVcosnsjOc5Qfs2NyOzRcD60/ddGVQ+6s35vbIIQZk1PdU4kDv6ezqFch41GhReFeLGpwVaTWUkL
V41y40pm95RYaWAu+qO3/h6+pOD3MA7G/JA6TYTumcOKD2md6bSg9iW/fjvqhfuORxg+CKisRVSZ
JPWSOltLLXKq6phbn5JeiVoAueRhyR4XtJfpjXpVm6fUPndoqq2T59T9riap5OnYcT7gdaJGizMA
WNpN0OOkfWmYkxYl9BEnDfOThMuaoI/pD/Fymc0RAhCud5DmYi4K5W0PgJ1bvQNBXDs1ia5Fbtr5
ljYfq3o5uQ35MtmWj5qTkTSHHCx8pT76sxU5Tnqoq/Rl7vrnvB5CZZElhvaeGJ4DALkCnGGUK4QI
jC12VlHF0aJObV9X/XNmYmC8rD56DGj5C+BeZyQ8vHS+DMYXvZZ1n+/tPs9+wQwiXwRN2O7HSGx7
9Gb4Y0xRjtVy1XoS1lPpY15dk/VFczdScMqQK/o/spCQ3coyOpq5wKHRIq2/Lq9D7U+m732xY3u4
5tIi8o57wCGKMCWGf/E+/q2wAkfvlg3RI9MAHQpbAg/gstnvl6L7RFHlm+z0wR6WYEEjWocBheRl
AUPKfROz9wkAKeTjhSpaU8T2WM8eC2KOHi4Y8n0HpbaRInNKWZ1CzAa/qTSqXUgrIjkGN0Ww3bo5
5xhuyRG0seSkpejBtj4ZXR/YHQ0dI7tSYDuw5MAGclHb2k/mqB3XY9M0f7NFO3mwQOWUA/nhNwUh
2LxWF63J0EGsXkDmK7l+t0aXO1EOUCnRFoEwQLD6pdmANZL0ejR044SoK2zTz/kQ9sZFTQ556vy5
fwA74uCLAsgJeV1MUYnz/IZdKFo3I8hqUuYF0wI8o846dxYNcgaa0qFb8IBPsgLkjjMFawpQY6R5
LZy66JlqXlbD1Gk60BC8sLZ/Vgla072DZxUPI9rknddi/VW2v8001HjShQyyDsj/xxdw/kfMxoDp
VthnAKJ4yqQsejTnU4GBB3opmiQeVZAguz8r7W+mFB/Tybo4Sv8HOTO883XAZna6v/23953vg4uA
BE10gGYRbMuclXXKEWsi+3NlOWFmggG6Oo5ohxk969ySF7Qy3Je4Y0y3IgUTU3c0rViFAMhSxvGQ
E6M9OutqfNCHYgrdBaxjZmHWv3sTQ5BdaZTBUOWur4yNjCudC9rauu2HCO8MLVw7h1HXI08plONc
Zu3z4q3l0eyY+nJ/0TsGALKAioFORVx/nPjW1NlK0TOKbu6oy8xjYaKj2jbzV9AI1swKlP4pBzy5
4dN5DpuEAoT9sVT89XWwAzt5quajO/9Cl8WiockTaVvig75Fdiy3r+72C4XdSNOMoJqq61FKk99m
lvtgEgJSY7jMfpLM16b8iLm2Y65+SdxLVcVw/1LtMUecNcpy4mLVCdZy+ynCc7t2gGBcsZnRiL7H
jyCo1dSAGZeJncs2qJpDV0gyhCJ6338koqEeQ29wcYCYtz0e4C95AJ119Ug1+smfpid78tcp7hrX
Lyztoru/26I5a+hUQA20Ho6d9mkBSMuQgQOyPS5pNJLATSVf9cbKKSooPgfJX56FAZTG9qtavWmp
0iB8Br1T+Ulf8j6sUzYf1GV96BJDeVqtIucgvM6HgvWY9vdqNUwH7UVLHKCqmfY3Zxymg5fYbtDS
rDzknsvOmdf/wP8UeQibn0FB8VUbHHIdnLJ+oUSvHkcUuw8zetoCc62WCxt77b8wOpysiruS6MsW
E6X8ybcZU95SIBPzkR9cXqjmgbPKpEpAXfvZ8FKAUlJV83ygTbj//sTBr+ST95yq9KYUbLrVoBvA
iopsZh7aDvVX23ebHEy4vrLYPqgxZFUDsZuJKxjaedAmjbNEPf3NPrzLp9qO4iQAWzaiyh7B88vU
7uPMXHoY8zL7BSi6JTZMthR+3pP6jDo48LhWI06J1qFjI1/Qzp16P6Zm0NDU3ZZ/PAqmybpss1hp
ExlexY4lwNOPrA3nyMPUmPAykTkti1ZjRgSsxVNr6szP2lE/jOBnCPQ8kVXmb10wlJah3eCDBmQA
vOytltcz04pxYGakDF91M/epDPxo542DwQA8I7q4MXvnCeYE8CudmZaTGSWAjyhoe2hRpjHsF5AP
cuySc0n8/st9e89/Uri5gO4F6rqDaQ9M+gprohVlTjMUZrSihH+uDLV4KMcO6IaZqwXqWBRhM9rN
8b7QPbuJpxylDrhSaDESYWFsGLHBLHMr6lb6FeCGl9bIPiW5d17H8allUZqC1HvNr2YySEzVjheH
OBVttIgRkfAQ00SzV3utxVwz8jrduwwADA9B/w5EbVD1HnOC3nYf0w9/ujrtJLaE20Bhp/mzyvlQ
4JciVN5qT+LYowt8RSsqmecTWkFXX7tF8nzvqCgf4QHiFBxiTKcLXhI6mZCIQh0jIh0w0VLg0vie
0spGu/Y2Ed2VKLlwzg3A7GyXMlcKGroXy4rUgUWTaQRO9mNOLlmahc2SIFUrpVLimyNuHmJK5NUQ
W6KDWFgXA3v2ODSuFc3pIf3AiyywO6oPzvlhQSEz6L7/rWTp052rAQ8IY5iugSEjGJrtKvEq9GND
Kzvy8s91dVTJKQeexZJWQU1mSY1hTxZSlwDRxuSGZ4i01/rcpiOKSHbkjPopt1GSazUMWCkno658
L/v67/fvzb8DRxSS0eCS2C5t1PpWGUzNiQblAbDN1hDW+YlSMLXq5IWNbuyZh4rKuB9v1QY4qthR
TMDwaaq3FO67p6Vr3TyzlsSJqmQK01pjAbMQL3g2SAzn6WAbVRF43Syj2by9E2943rgVUB0McQkX
DxAeK0W86kZ6R5ZjoxXnjhQyQtqdCuFWipBrXxSgpVCzdqOxzb4aKfFXDQglSnFIXHo0+uQAStXn
6YuBJncvi/pE8Vn2mxV52MiAXG91CV8Cmw7PQdUwDcGP4d02O0pbKOqYulHTqmGVPyDl3Syjr3sZ
ypCSrMTtC7yVJRT7Eq9vmY23Iqqz4hnsWQjD7dAon5pylRmdnUeDy0J6FQ4RRj1tYV3lPJmt1XVu
pPEtVVj+IwdrIdD7GnIY044E6CDVr2llo78BDR8PdkumL/cvzp4qvQEeQD4qrWJ2ZCZ0SdjUu5GS
AS9QHYbJNxrTPN2XsrtS9FCgoQ3qioZDQZf6KTXVtR7dKC0+zk3jZ5Xll8ZTBajVWa1ORdLC8rmH
Iv91X/DeaSLpg2Qa8g2g8uKa9U5zdIfNY5Nih2lbtZd1mucXK1UfnGxWHwx7Ui//Lg7QLS5eQ2CN
4UHZiiMK6BcZWd23F1FRnqbue54heNFkSZS9Y3svSLAA3mzQpW0XN2LAbkDIjNEr//5SZBKEEwNJ
4jJOFSSoZqR7r0smUYk908nZyJB/xEt0A5E+o5feVAbVjYAw4ye/2cv4ZKwnwDtZsqzarQ/K5+KB
d4RRKjztYi2lrohVzaPiRh79ltQ+POkxPZRLGNSzP1n/NsOLYANOGMYx4X+aKgrNgvnI3Q6bVtpu
VBEMp5s06QIQnFoSI3XreYEsCcV7AEuguosRp62escEe567rnahWPtNZDRaXBuUiWYpMiKDMDQFT
pZoPTlTomd8z1W+0h/9vIaIiG2PtJoDoi+oyDfTmESNqBwDP3tflnZXA1UIEyIHVMW8peHeehtBd
XzI1WvL0DCjFKG9J0Jrd4b6YHZVGFAVTgwSuCoxUfqXeGZtOnyYrxzx+ZOf5wUvpU5PGxARYkvll
LQH53M+Sbswd62bAZwW6BN5EnsndClzqtVphsdWocU629ckJqNH5nixDs7d74EHBdCO8RvTj8694
t6xaTedxqVY1gu/Mzm5eHohSO8dsltV69gSh7cXlwQwgM26e+VRR1UHH/qHb/Xtnt0Gdec+smySW
Z1cMSqrofoHhvcm7ouBpA0YaYgyMqWbOQ1Z8HK3P/64KeHfe8lnQBdG7zxqiNqbXq1HVDv7SHWvG
Qtb8YfUXsMPJqtP8EduGEiBd59S8AKXgzGZ8we8PCEGRizqoGqWPQ/IwtPTQ2jaSdddREmruvAmY
nkF1kJsd5FMETQDZ4aoWzqBGiv3TTP4CJ/r+rsl+X3ite00nZjbh99fl0aU//rvfh5/FE0Jw29+8
lHcbZcxaUdotAz2p2/YwmkCdIF53vr+IPfVCfgvUeMAqR31DsM2tVWVdU2hqROif0mgDYIyBmU3i
1+we+Tshgm1OLE1BO4+OlbAc0MHsCXqcWtkPQ/2O+QCJK7BnZt6vSLDRep+mhA2qGg2sPxn6j3oe
fWKTgyWjd90zoDDR4ETic/gAEd4qsrGgV5Th6CJg1VM/6V/n9QPmZw37WMlyF7uqBiuDVwHJXUA4
bEUlQ4rAtfdgqzkq0wokeVkzw96uWeiIBpcJn9QV275Na9JWhPhqhInCH/pgflBBpmAUfpmS432N
25UEC423B81JsAHbtWSKtToZCp+RbRwr07dahKPAN5JNoO6dDrfOKMcDgx+Fqa0Yl7Apq+D5RNbo
+ePjoIUKcsQac8ArlKFYLfGl9+4RquHo/URsDehewao1OcmogRRC5CTgwkOlGv9PSGV0FzudNm8N
vXht4Bqiv0B4tKsCbUSWk/MKf/tQp3OUE2vxi9o9DtbV9kZ/yFNfw4jUQNN4VstDIqM+39tXYNEC
nAbg4PAZBYOR6KmXdxrRomUYfHN8pe6zRyBqOXX2gZYv95VFJk1QltVubIwOVegwrTK/M5uwT9UJ
5KW+mx5XZQnbwaASb3XPWCElAyoFnplBK9tWcdSalJ0GgqKoSU4moOXciZ1070/RlQEz55//vj50
syOghj6gh0i42GpbEIbBDjUCBgralb1oRA7GTZdD0frowfStvJSYx93lgeYRIIUYfUCcuV2eXaSG
NlMoqo7GYB2IEKwGw0d1RtYZTqasa2LvWqBlFxYSDzG8WeH8XLtYUSrstagBH4R91ZMHq5CAce2U
ieFOvJMh3PRqzalnEdSpQFvgo98L188MBvfTpGmHxQQZUn1GPYzlvwYZ5sXeXnLfD/6MhbFS8YXG
izrqPabceBpvBXgATX9NthKArATupsRs7u0kkCjAaQqXnQeG23PTMmaMSwpZNgDUE2K91m0TDH0l
0f59MRaSgwBL5tCHWzF4goCHoo0o+tEXY8S0HvGnUoYpuvcEQBlQqURXMxKCfF/feTbIQ7YK6jBa
NKVtAPrHVFn8zn1eZ0lMuPNsmjgXsKYiGW8g0t3Kqe2mV0weC8wlWf0Z5bqzTnsZUcLOariZ4Mki
ZIxMMWuzmtoy03pWI3es5jA1zD40Vs1n6XxI3UaRWMSdA0Jsg+QiwLA4qaWg7XSilpFN8KXM4mPh
PKz9BylL1L4IDpUBI4gyg3BpEwRMYzLihQYgiQfaa/uhXnoG0p9ecj4yQcJaZrcnTYvFRnbzF3i9
TfayWBInfVcEKjEcJZUP9AoPJuahND3na1nW2neXK94vv5ZxNu3qGdCtOEoqLoioZ5WSK3k2ZVpk
aAmIHhfPvKBq+uX+U7GrZgjTUTGAGQDM1FaZJ8y3WERrtKg0p+HQJBYJFNNKzsOa9b9zD6219+Xt
2VXubQKyGiBCt/MHa+9NFh1rLVLXdryA5249mFZbBEj1qMgVKVno5JUF7tYWis4KjFVoegPssknW
AbW3cp5vVpEZA2WMqPKDl8PnUQq4HLTwU/2h95JXVh9sZfwgWTJ3XoTYFKGDi7YOBF0uEM63e6xj
+HAB/KcWrccOU8vXwThnpX8in+AyDhLN3Hk8gEXPO8p4tg82fSsL02secybIQueXbzXnZIGDAXZf
p2mOpvn5/sp2/CjeUYDuRUDtY/BSWFiDMeJZ7XGWtIqqOlJctOTa39exObjG6+hKbNS+NBS3YN11
9Abyv7+z7xpK1m3WYWkdXuAqBPhjH5i/2+6gyUD09lQDj9T/lSRY+GEoYPwrSGIgK3Z+NtX3yZoC
u5ac1Z4VeSdGdHrLycuBSQunqXe/AKspULMfoPm+f0T8U0Xdey9DsLrpDOxZUCpCH3z3RJvT6ISP
wxqMv6dSspo9zYPLCTA+gHXiUgnHs3puywid4UoYjX5w+7UOTSfvLnBRx6CumvQJFFuyV/JmeeiR
hLeJ3ln00qCMLKh7D0xQp0APRKSvq68n6WVK2ddhPM6ed2Fm4+fr74lkr/f39ObckGbiZhk+Blrm
0KS/VUS1y03WMV2JlIo+Ke2lUKsPntXLPNAbs8HFoBeWd47wgFMMGQCHo3hmokRl1R4075P9G7w6
LeakMHqXHse8vcy1JJm6szI8BSjkYmAJYzVivF6TFUMNpprFBC1InCaPrb43SVRSJkR4chYYf9YS
PYtz9ZLlITgEDPfrP5/QZh3C1iUg/DUqCyIyuwd/3N8JN1hGvHDzPPNA+d1eCaqntB6CumnJYvta
H7t/fjPw62gqwW1CyplP6211jOUlft7BSUz1I3L6vvXFc76V8zGdrwP9m4IB3GX/rtY8b885nVBo
RgJqK7K1zQbUdGsGvmJ0P3sdEIedYGYSM3FjW/nCkFficyX4cFWwrVOaoRQ02FkMHztQVIKej97X
quvC/t7XgRt7tBUkhlFq7dpKD0K4GMArCH6/VHmc2CcMHgaqrMPrVqORCeIgQEg8YU03j26iGECy
tKo4x7VpUcErUz//59cCP/xeiHA8rDeRIFkhRMmAU+VBgtIfq+qfLyekYBqWu7XuLTJuslgFY4VZ
xav7AwBuQV1e60xyMrddFXwp74QISxlYRpAuNKrYSdEwVU0hq5xD15Cvi8sevAIw1lPS+fpohtmC
LkSjw4hh08boUwzmrsEwkix9sXeANo9/TQ7Og3G/repn2UBnVud57GVxYzkoU51a2Ui7RIbISmSu
i1lkWpbHs/e9U72A3+F2lOWpZVKE994kmUf7Divp7M9W3/hg4Br1zr9/tWRCBAs+1f3S5FwIOJZy
kM1oy3Cw8lQSx72hsG18F04Bg1YJ9PjgciE3uD2VXs9zCl7yKu5Z6RM3Oy9J6hMTsMaBO5IHdWxC
CjAKIAPEGv0COFej7I6sr9CvTQJS/oHynNXevOh546/ddLi/CbeGDPE5ys74QuTPDfE8PTWbGvRx
0bgxe7QOOwo5jppdBTnoPcPFGPPTfXm3781WnnCyYGVJNeJkNAYv6sFce8B9/H9KEI6VlGO2DhOh
8UzSwLb/5LJ44dZb2y5BeJaZmiyZZWEJqGeysfO7AnKUP5r90lH7gLRoaM+Sh1S2a8IrDZBQhJRN
SWODWgfNemCOKtm1ncuw0QP+93dhiTfRjo5JQeNRO82rF63W1SIyqOtdIQ7CRyD+IvfkCEezWHmW
lnNDgfiISASF26+sgQ1J6u7Pv2sZf/8RouPCoaq+XQ3JVYoB15bGVQaYT8zM5+YjpsNkzVA7lwfl
IDg3yASBdEycW9Z69HErGB2OK/CNOYH7deoxaykDk9+TAicDMAecvc8VQ/x+KL0xh1cTEyWsGvUF
0Mx/gYaGnnVZM8qOmuFkMDYH9B/UMMRB2XrCIDKzaxp7a02jxM70o5f3r/fPZkcJeLlTQw4BzhEa
X7ZnA5IVtzErk8aFmvaXGZzrP5V5KvwB6TuZid/buveyBIWbXKIjNQxZ+fpZbbuLZX2b8SabtQyS
8rYtDkEjMrY8DQOv8AaLc2ALMifMxg11lGMJjyBYyXhqui4wjPLAVFCmtulTmdmXfni+v6E79mgj
WthQJJUqjgyBW4WquA/d1w8lXNGMhkP52ys631HKeMwXWbVrd3OBy4xBdTiLoH/YHqRGkl4jHaVx
78/uS6n6WXZ22OX+4na15X+EiFEqACKAJcJwk1VgBCfN57EAiXDtMFlla0/1kSpBWh+jwcjvC5uI
PlFwmYwLtHLIzKtB6XxYynb276/m1pvnKTSAh/DRENDA8r+/s7K621nETNIG3hPqgkoVzc74iEzY
rxxjrb5n6pLoe3f3MAwCfQQnHBCCtvIMOpo1IP9p7Oa0Dsmy0lApO/dI1UwGWra3gcA35EUYjusl
2sKejJbdGaSJvTY59XqPsdfEGtEjc38H91aEtiIYD7SgYkZCVLpRq/AFtIl793mxwfiJSKivWHhf
ys5ikDzgrV/ok4J9F85pyEsXJD9DE5vqCTjOkPBf+F1IjMAlBCI8IF3EpzAbCqXMOtbGJG+eXVpG
NFv/mHr2x6qNf37aAXeBIRpEBgA9QfV2qwRjWZFa8/IqLoofCv2CqMB0Xu7v1+2pbEUIPi7ndRsZ
LaoYxb6Z5T6GLLT6830Zt2YOMjDvgEQtGk2hAttlrBloKjobMkrWXhIbAOmf2+nBTT8Y5UkFPo0q
0TS+LVu/fStP2DagCqNspkOeh3yF+rAEpP48uRdVRtm4t3fwhsCKh5w6UjH87+9tAsE/yOBXcQMm
mzq1ozJ/MAHOcH/3bqXAHQLwHfJhQIKBoK0Ut6CprdRzFc+zGc7LB2bWB2ky6faIIMQ1UMw24BXB
i9gKaVsYz9ZGcD+1a0BnxzcnzBqwv3k2Bxi2pKeelpJ13T5CW5GC3R4WfXBGhki/sJRAm14ddOlB
ISZZ2n53/4A0ilQp0j1oR9guDY1FuT2rOuRMZlhhQsoD0oC0h3ZnNeg84IimbzAVImz50uARIrZT
xXpTBk6iISqrkDRQP0qP6tbCwUq/kyTY0WWt1GawIMkbv+TzgzfJuPpuBaAjC2wCcA5Qj0Mr5nbD
dFfRkFBakqitzjXpj0sua8+73Sw+jsSbP+F7oflTeNyAa29oTU+9SBm7kCivabViuLu+cnT2+5fn
Fs2G92KheQnYLRhIQvi3Xcyyag0AHdsEbRS/6+Hgqa8oeACzP/H1xVdW/cyUK4adFXf52SCT0Axx
2l2MIQ8t2QDNrR4inwV4Z7Rt8dZ0cVKvKbxxNdgKuLPFneLGYWW4TigTdJ5anSWr5hu4tYAAluM4
WSgQo9XSE2xG1hXofSVDglrIcGrcP0NWhMZAz7OiX+eqfLZrFZn83mflT4AWf6Z6IZk821ksNp3X
KDw0qd4gG06AWusR5ShRY7CDbsR5+rlOZbmmWzuPABED4nCP8OajCrg925kCP3gakGFtzeTo2bMP
65gu3nHJvo/Gj/tburMgKCoKIbx/wEbIuJXlWl1rNCzNY2A2/iyd77X2Qmrr9b6QnZsHA4KnEm8k
RjlFkMO2rwbSWiSN87kdDyvAzoB5Ysr6VHa2DXi+eI9RxYRqiLZeL8d2XZCcRrfdA1BZHo3+sTBf
tIqBdPXn/QVx72Grh4h6UeEGpZqGqUdD8C70Clj/WaIgUeeyQ5X1FySnE6M/giE4KJu/rS1J7t+e
EuRhqJ6fEm6YSIgyZnCZ18zLwXG5nM1sja1GiTwAadxflriDPDuN9ASmtjk4F/5zqwy5Oa9OTkYk
OfOKRW2vtCghVfVRpQp8Z+CGBgV24x+vFEbvkHjBhAH6fvBvkbK1KtLSRBRaxH19VbTPvKQ0/L2/
LlH/IAKzsJy9lCM03hQW+yR3ap3kJM4cjOfQOf2YWpVsTPt28ywEG8AagqLrKGDyM3znNeWTW4B2
cCBxghY2F70ViaOHC5t+USAWFqBIvb8mUSX4mtBQBPgwNEs5WJYgDqyjqgUct9jpkaIFknyB2ZZv
92WI3tObDJAGesgpcfZAQR+c0c2LzptJDObwYGnQkkN/2PMzsAz8efxUdT7rvv+7REz24i2B24ng
TchkrpWeV41LSqDoa7+6MV+fQZ07Pbkw7Ie274pLltjLaW6n/kTaXobIJV5rvl68KkB0QvoCiCHC
etUZILWdWpSx6QG/ohjcczNaXwd3OozTfDLWq9Tp2dth9AjafI8x6OsID9rcDWYOwpQydlcQtmDi
1wiSaTiaauv4pUKKwCoNGladmoBhivWS+37jRWDBiMPRmwwzhlye2D2rjMrozlZZx+vowlnN2+5k
aSULTNDFHJx+ak7q0LQh0ZvxrDWA+fbTufAu9TyPhl/b9RKCjZp9oENSRnnV0Q8lCNQkyaSdy4v5
fJCiwcXlPWGCrWWpBeIbQytjMN2QsFTM7ntpKZ0kL3GD2/S2FZxQEgAm6KUUJ5EAI1a7WuuCtfgz
bf4WT+h3pCf7E4AYkweiBw04A/4Yyvm+uu/YDN5Wj6ZHuDO4YsIl9gxQ560ajr/R/nbsT/aoK9fq
Y/H5vpQdtd5IEdxSc3RohXpPGZM6SuEcETCqO5+Ah9Vapa/KYH5s4W38z0b+z5qEK2wZg5M2hVHG
Q2XNwaR3KbBrLDVMSmMN035ID/dXt2MI0SsC+A9cXYC+iM4FSwnh+D9lvFCgNeK9v1am5PndOyYs
C0hPHDcFv7a1tVZJxh43qIzp2IA8VS28BwRF2bXWSueZ6uXqN53M09w7NDSpwBjCrebY91uZyCDl
A6mgj2PyvIRglPW19VfW/i3+3N++HQsEfH3kfRCxmMhfCXIWN2tVp0MY3jMFQ6VgHPsAMr/+oUnq
Nlwmxbog3Zo9LlT5ia5ZWWlsVzpHguUxMxBGBGVRCKbTAYtTxe1Mjlk5AY++/ea06M/uQqZ0H9c+
+14TicbsaSica+QfPaTKMAKy3drJnFr0sdrIPCTE57XPOXtJuo9ueH9n9xQTLzRqMXDmAbPJ//7O
Iahza3AmMNjF5XDtAUZjpA+NrOS/p5kYnXwr5GLiUMR5mwxrnBaVy8h954zmBVAWOJ0/yegp30ZV
3nu8/FaDNhqtYDwuQff0djEg8zEnr2rqeGmec5AA1qkaAIK76F8M1Vdr4O3RYzWip+B7lwy+0jxR
75AoXtjZqT+BzzJLDDRZDw4Go/OnfvqqZWdwvF6bVRYZ7+36+w/lO/Zu18cGn8+Kvo4NgOiiYA1u
9ONKKsnZ3qoQghngPnF6S+T/xGF8dWyXaSHoE9PZZ/LBQMy9auUZ0OSyZ+l2OUjOcxBL9LgC7UQ0
A0M7opuxUet4rqivAbNJ0X62Y+GrKw04Jog1oZ9oyD5r5KOrKojzCbpTV5+N1jFTft9X6B13Abwp
aHDFI4kM8U2wWE8YBlvsBP043XGsw+Sx9E7D+juvrnAQjtkwnatVB2Y2KObm342Vv7RGFyz23yk/
3v+SmxYGXNvNlwhWa7XbRtFBnhTbzsFcQnQ8PY0hO7Jjecme3Su7GB8o8wnz+/LY0MeV+Ji/uP8N
NwU28RuEZ7Ux0A8CbGqkmA9fpzALSOiPX4dH2dV7a5LZXr3tWgUbmXeDolSDBxsZjqF2ZPFwMUPt
k3ekV7x1V/KSX9eIRcPZCZ+BHntUTkANPuFundKnv+fqY+djLOrMTvRQh0AbPjoSc3r7UuH7EO/g
LvD4zRbsXDt3RQsg1DpuCemOxFhx/12nC7RyHE+qVRhhn9lJWNeD7Ah2biEk8xyJjpjBEUMuYy0L
Wy+KOiar4g/NqR2DrvT74XL/pPfEAL0JTfV87gsJz61JqRS4Berc1rFqlSUiH7BGmPShA2lWLkvH
7O2ljegDtFgIWEEmuBXlwZa7XgPrNXcA67PQLDqy2EgiIKmhH6f9ZhGZgeEfL2oX9544Vi5mFcRp
iNUtF7RQZXVcgp9NbY/K9MfBworvCYbYEw0D5SVQYtPY0s6TZOT7ZmaB36B3ssWMDYYhkwFdsXXc
rb+87NRrSGCn38p2AJuQ39KXcf5F2TEdJRGFVK5gPRLwtJGCQq7n2kdn8g5V/0yzi3b1oEcgy15H
4D8u3ym4Qe5r0p41ByEOSpK8koc08fZ4C52uNVs6XBWlK4KM1AUK8cgZaT2V1dj2NAnlWQ6DAtcK
bO5bUZm5TBiYNOs4twDz62WZchqBkuM7ybQeqTcUYWE7I+AI61ZyXd5cRlGl3on2hJziVLVriT72
Ok5tKzCI+dmzvw/TUfOKIzOHizaAVtEMV+BsfvSWA+LLab7m+pe5Kx8SuzstwzMS9Wf92W4RZd4/
gJuRXK5y779NOHrHzA0HuCM4eu+qO4deO6cZxlQ4ltcxXZ69cEbMgufLk7wWb0Wz203hk22AoQCh
iyB4sofWa2tsSvUBiZTLEzDQk1ebBn86XwuQWfGHoAx1v/G/fAPbSUAOGDMJmiA/pkf+3+QAfypM
JG4MV4Kbj0LuCNl03hRtCZZt6AbbU/4Xade1I7eyJL+IAL15pWk/rjlGoxdC40gWWfT+6zdq7t0z
3dXcJo4WAiQBgiZZLisrMzIi6eFAs3Ub504+3k10lafZOrJLYtnVtEQTd3kC0CnIFgFIVaT8+Go5
tFwGuQV724Gkk2YbVbgPLDG0hajcXF/pS6d9aggp+/P9TyqlltWkAayvM/dBYryEoPOqVNOpxIVJ
VC8mkVliMGVGcIsGuHNLkCjqkUUBUMNqozdkl1qnS2m0cMnObNxzK9z+qVu9jRq9A7LLsBAENo5c
fFpl6eBF54z5ZEcaZNFaiBsIHmQVarvQ1IXc3OzSIevNuN3R2fX9hSeRtab2kzCwGTWsJyRqK+lG
lJ+uL9ql08Ig0XsMf6Ugg8DftHFp1lkg9vmhfzCaXekUmj1FTvAriRb8wOW76dwQW9OTsZhymRED
ePxDY6Et3hWKdaevtEexWjj2s3a+zzvLcGNE53bGRFFL0oqYs0bDaXqRiG/VrRNXOxNEuNcnb3bH
n9hi63cypihoSrMIYasBO5DijVLkhKW3mAy59BmYuhMz7DNOzJC2EtTAHADuMpxQt9E6DfxT6PVu
2HiDvLo+pqX5415zZmhWlI5SftDjLzMiSEweU+T/BH2R6GZpWNzVPLYJzYpUBqyrzdHNld0QY6hs
WR5sGWjnLlsFo3Q3KuFCZ9DSANlnncxm3UMvK9UxwGpSb9JA3UCI3dX6DXIUtqEsIL/nxwinaxgs
x87T19bSEAI/rcHY8BXEH5rc2Bq1sRklGjvG/SD1C1tyfnQ/BrnlyybAPsYSkyppbySwa7N06m2g
3unH69tk3juCXvV/R8atnt4htIpAXHcg8aF91gTzcWy8nvweq2499RsLcbuVtFu809EitbBHv9tQ
zm9RdiJ+jHNrCH7eVMIbvDgAup7ZcVEntqAlyORXgF3aoT7+MqQRxQpgMA2PJBbILJUyfgl0nbg6
JdnObARQfApg8l6YFnb1XHyZDuZFvJKQRVC5s0pDqxOCHmg7ehvvS0cwbOEpuW99mdrT/d/YYj3b
TFIKgATO1WkKra14xPUQmetY/aXkthIMju7XvdOIr7KJGKdY/5VNC2k8ZKdYe+T56bFS3CK1Bl/U
rEZR8wLrV1f6MjSglaPQP4XT51Au3FBsFPyMguUN4GqkDtE+xl3DhSTVQUfhZKciu48s66aRRu/6
qOZOKepfwHawnPMFd0QvpiAwzEzsZWPTwA30dB+1vdOL9zRI7aj5Xar/rgTLiAOg7YuXLQNaI7fH
nR6rJaZRNwbET8PGUZoPqX4KpoUjym6fk4m7sMEdkqKNhj7LheEIrTiQEyQOeLOdLni+Pnecw/mP
FVBGAxXDcBq8UG0mFEkaVNF4DJpJ9CNkTlykl8mmLCTqCVUs3+rB2C8ERlzU8l+jKPqC3A0cghp3
8ZZW07ZInA7HqFJ1xssvUOjFRuU4rqZYrd5BAaS+AL9brPpICOrt9SHzeahv8wCAwTLoq/Di4w55
KUyTQAXMbE+KW3PaCMpBA/Y577Yd2kx7mRxbbWP1/y6y+a9VJEFBqYXAhk+i61qVTaQn41Ftj6qQ
em3kCu3vXt/10eP1AbLv53cOTECGDdwg0GripjdOgICKrGg4GhZSLmZQrYI80W0UtURHCdSlJ+Lc
auKFjmY1QMhBucndWQZNxj4DTuw4hkp9tOp+iG2NVHq3sqJxSlHzNqEPOIYjmHgCPQ+nv5hYBNks
p4X2f13jPIyaTomUdfJ0nIoKsMXYNam1GRr6mQrDq6J0S/K2F0cGOjAowIDaAJQ4yHJx04v8Q0m7
smuPEWKdUYNMBgrAVfcmRO/ZkvLbxVIyW6hy4/mgIVHIp7ckZarSWjDbox73q6yQQfQIHGYXbmV5
YRYvTwVMMU5guGg0lAP7eX415EnfGbVSdahmtZ7e32C7rtVgWLXBR2oUdtgWdhvFj60uLMQ8nPs2
wbksw53iOmJTirL6uWGDQmk56U2opRehM8RvZrSLI8CCoB/92gXaelFXZWZSwagABCiuCvTK6Mq5
wRQP9SnPYvFYAZ0JHakgKh7kgeAZ3y3c8fOWUNAC+g24E35oZhRXVZIT8SjHL4UMpN2ahEhZCEsA
uJkpRCMOdDwgIsJSV9wUhlI8DNFkicekMm4LufEQJR3Q0loald0QcigG8pbThSLv3OBOjcrn0yiF
kRa3wCAcwzp26mgrhh84/6Py9i+9GShhAK/CfYvxAUjI3bUEgWJbjhhb9CFC4lMmz7pcOqOycCtc
eLHv1klGVcJIB3AznY+maMK6l5JaOhZR9CqPKpqZXKpKt2rUHQBnaCPduz4uPqmKfY8cOcMtIovM
4ghuYGEnhaIyqOoRp3E1Qd8NnYFrM7WcTE5tAlWWwQT9eFv4pZhAHOt9wfzl8iEjAdwVZpVB2GS2
p04eUl0VCLmmT+axqVsI+NxmebLOKtTNqZeLvhV/FcMrmR6ydalsSJx4uv5bQJvDwiwwr3J2VyGT
hvTFN/ENy+NzZ9EaMyULUj04pkIVMYSMsO8RS2IupCXc3KXfBnoeuD+UlnFVoSnkfMCxOaZSqsuR
T0XVVg6WcFfWuJYKJ0ieFuaWfTU3KpTmEV8AaIH2OB4j0ONpQo2xjX2lTrVdGJa/+j6WbpMxk1da
JtAXK5XBHSNC1KtOxWlbSvpdnfT1LsmavaIL8kLAdTHLGiYY7cFIEKE/Cim186FrhRIbhYTv6cy7
unvss95LDGW1MOqLIwQr0FthdS0GLeFHnaCvR4q+Rx269Mu469y3YUO+Yqd/zaGSWzimnXqGaxF7
uF8kbry8v76tw60Dn4XWBR7eX8hSAM35LvYHM7Hb6dGgftQ+NGYMNNZXXlSejGLwuKQRxD1vGLoa
bZZA0aD1FvUufv+KMmR2AaSN/aQMPW0EM5+WuQvzyrz32W7ibLBvODmpGBVqIBFbvV8IrWSHuJYX
53b3VdjFk7GQX5mfx5MRcXtFiNNM7sQm9luv7z0iOLrbuqEjta5B3CXIx9L0cWdS1QS0RbcwJgzE
DpSPOLIWogue4+G/KwQKRQAPUIb/royfzJ4SWLQNe+wLpHi3yT58sLxuB0BA54luddNvhEdwBiyB
Ki58DVsyBUEbyjYQRP7WfD8xGueNoScyxkVwEztgjHIjI8V93JjHOk5+U3kpLXbhzTmD3KqlaYT8
VYg9EmahTa1wR+S3Sv+lF93C/phzJYjTGO8QDjpY/M83Yx1XaSJrQ+zHkopinA6lkRQRo9Ob4hJF
25Ipbt8bUSqD2AimxtQfBQhiWIGN18bSBpk9Xng6oCUDGb6L+FOnYTJMcoDjJX6GubTWo+ahpspN
POzStNgqf3q53AqpcJsYSyy+PIjyP5vzxDYXQ6WBUqH7yYp91XCm1IlNt1iBpaoK3krhppRtI9mG
HcR9bTxrrnuVmQ0DVmwQ+uItylpmuXUMKy3WpQ7HQjTybVKOR0sdLDtFO4PSNmRhjmdWEtA8RumL
hxowqZyxNG9QNIuxkhWEux28Fo8CQLTrzlQWRjVz7lhVHmKiBmj9cBud786sN1N8CNZSutNav1S9
WEG61qP/kkOFrRvLDgIdj5gFDQZc7JZq4HjOQIvoIyLfCNZTkt4SU1rIMl1E9cwI+uvhRiAqAJj8
+WBQ9auitkqJDwbuiRzipnIF6UikNVQv7aFoXEVYCIL5zOx/xnViknMjiRLJeKeDhD//AgA/yu1f
mWu+fsofkuHotmzZ+qZeajPjc9H/NYrEARoO0J/FN0RJ2YQQMaLEnxSHfuW39Lfq9etpqztFsqWd
Yy7AKObn9ccetxtropXAT8Ne1+6slyJ9iESwJDlqCXD2egkDtmSMW8SsGoWGKAXYTCMLmqZ4/YWm
YwyuIfjU2vaDiafFkmzS5dPie+f8jJBbxk6rSJsSjDAMekAHHkvRHhK3UHonVQYvCT7DflUhV6P1
C7fD4lpyF3qqp4o4jNiz0nvekm0nmRvhqQxHnzSHDupqHeQ0zS5yLHLb1ktMA2wuuUAJB+Zn2Mw7
nNy6KtqKRQq+f39UhcxLi25CnFRm3nXPORch4cEG56kxLXpUKc/NVLQY845kxM8O8BG2bKzTfBvL
dh15lWD3036pKjS7h04Mcl6NAooAdnwsp+5MGxLZEMa10VIyvnxcHxkPRPnPSTwxxF1HZQANR1mC
ofh5/Cp8Y29+0j+ghuq99E6i9ntqK7vXg5zb0+BkR8mRnq5/wPz2OfkA/miK6kDGBtsnH+3wCMld
5aZfiaveLR+btbF1F8yxc3CxYU7M8YcT+MypG2BucKH4/Fv+vFfvCk+JnGF9sO5d8qktWFxaSe5g
FlGjUfAPE78KbjoV0Hi/R6pBYhia6Jg/ErIE/Jy75qFFyQhYobSButb5XhWkLkcHCFa0L24HQIqy
r/R3la+uz+P8NP4Y4Q59qYRkDPOa+EEpQzR70t8iuZKceByWhLDmAiYGHTFY1hBgfz5LmSUkqyHT
RvxGI2jK2I2rYKsc2vpJ03cheS+rzfgI/T2QzYvO9UH+H4fjxzQ3SqOWQewAMVPfHO6C9LPW90rj
1BBiLkN7FPe17Fblu/7Y/iGto9bPoRrZwXsK4vu6fNCsF9VcEQCZrn/U/PL+fBPn8SjtS/AHYzpC
IgSuVibtikJ0ywVfpy9MvXfd2uIUcGEPcsQ0zo0cl1kdrapvaoC0s1PrLdS6+6ZBTXzY6alTFLvh
KyLStjc3g7QiCYRXgSqOHXnCRfugKNs2XcL7zJ+sn5lg/37i+0FKCGYWtjoi3cs73RnotrOtp/Be
XGKVYE7h0mn8Y4nnW9NQ99P0nE2CVkn2OFaxW6vZElP9/+EKf8xwTj9XrcgsegzIsp5kw0sOXWUn
ik1d84Xsos/rK8vrMv/H84PDluXhgTHgmYCEqBWasOlwxVBPtG7B1rzOu0cmYTXKq9J6Srekeupr
Z198mPV+bFepsEWFXnq9/h3zO+znO/i7VbeSoRVVuJJM3+STowE2v1anm1QfcdrvqH4LCEBT1Las
uQMUOoa8ZuUQEPwekvpBCDat8Eentnpc+KyZ1BaaRf6ZHv5dQbqpUFKAJvyui14Fc5XVmzGCCvsd
Hmt1mj+obelAzWNXFZvEepfJK+3sWDoi4T8qxMtaFf0cm2JcZaWbavE2lW9CmrtTZeyV3k7NEUKa
S2WVeVd58s3cZd6jSzjJUNfw1af8d+onD+UNXQ9e/6i+RA+JLyzVAWdvgRN73N2dMsUgSJ0TvwzC
aTXWkOtUS0juoalnUQ517rTD+0PRx8I9AO2D89OeUshuSAYOR6YA8p2D7JCGW7E7KpZbiJsmmpA4
f1Smld44k9nZAX0cIRwz2ip1agT7RmPTcGHrzoaFp9/E+eICfalC0ZSYbwjr1tOrKuCzSOzmwrRS
mvckNe2i+40axur65pxd6FPDnFfuFXlSywZnJgr3eeYr4GVW4jujhBLAXR6vUJ0M0IjrFsYBQt/X
bc+9t09Nc1636EvFIBNMF6IA8Vk0VYcHWkh29MuUl7rQ5vzuia3v+T/x8HpRWaTBL7/KJVsVY3tY
OjJzt+mpBc7lqiqRahSbiE/lcZOO8paW9WbKZUc0ogVk2ewTDWBzUFyDoAACeJytMNbHQhYxmjrz
cCt6wh/DKdaFM9x0N+NClDC/NU+Mca5gmoymKrsexkTI5zp963ZGsS+8AIysSbsRpl+jvqSLPJtL
OB0h5w8EHcXrWoHPlDtqj4WjNZtKdqpH6w5CFXkY28hkmK2DtgVDeAZZ6vWdOeeNTq3zof1Qp4Zc
w/sFpZmvQ+SEXGtQcW/1CO+vm5q9qk9tsW852ZlRkVVZDq4VP8z3+uRQ8UYSK/AJ35itLQyHro+d
sLrLV+ZSKDLrBk/WlXOD0mAMUzLCcGRsBuWrRArDcgYbhC/r2PgwHq+Pc+4SPB0m5+ASwdKqAi9f
P85uKzHzCEBW6F8MOmSKwgnRsHvd3vzoGEscKvWsCHw+rR1IaoSwGeHktxrTC0YzhFP0a9q4pq9U
i7lYduL4uA5goH/Mcfs1VBJwxJkYnoX28sILb6Sj4UB+DPEE9MqRhV56m806NGQQUSIEvyly6efj
q6qspVVgwmAkWLbSx5M9aUgiXJ/FuQKIxBjw/tcMdz3IcQY0YIx7maR3kYKu6JVR3qGZHQfUVpnq
7idYc4CC1zM7HyNbkR1DX0oLzXrWk2/g7omhsNC9QPANPTTD18pekmzxM8+con6pPpT7wtWT21R6
NItdLWQovS/lGPl23O/49mcS0Ct2Ptdh1MVC2kq4nEUUWXfhU5fZmvnUJkALrUtIkiSbJjkm/cF8
yF+SYm0JuzhFG+BInE4ma2qAEU++j8vX3jwSOq7/X2sEYfXzz8vQ+YfkCz6PiusUXT/tbdSs2+Zt
SlYZVBbM1RQ8CMmhEbutCKEaMnW2WS4xoM6e738W6YJqcgoGtetlHemztRW5FHotD/6SOMfsvQeR
FuiOY0cypfXzkaay3JZiKMe+tU8IKh7y6KnxBzUOWfObVK3dFpJbmZ7WvS5MMfMW/PE+Ncwdg6lP
QPraj7EfJM9t9EUfbwGK34mNHY4fArHbt4frBue2POhtwNGDcgSjUTsfaNGMERTVa/gNjaBF606k
T3WIDiWyFHfPuZFTQ9zA4nRqRMUsUWsceruIe0czn68PZW5jnFrgTm/QlZrR1BhKohWODM3uqT8k
6V1P3spspXVL0sOz5oCKBmEbMlbQGjifOSrFqqCxlWqk0imLzA2S1Kb1CIIgjTggRJVchVSr62Pk
e7W/PQTrg4dhsNqgWnVulUiCUUBDE1bd5l3wwR6rBe49je1uU7rJh+I5cuds/i0KnDfLN0MlQzGJ
UwmzLXLzdnUX/laO4mr6Lb4IfxPenoyQZ0CSYpr1eo/iGEkDR+/2iuE24YNuLYQJs9EmNAuRKWZg
Ezz6zmcSyBe1GxWWrk5aES8QYXBjOc6f0P19kPWseqjGZLRpWVoH0NQ092qike311WRbhD/sp5/A
DudJRGbVpiLQlhDfkFy1auyo3XbZaGfmXlAXguu54wcE4zfsBR1tfEayFRuwIJVIB4Vmae5oUWk2
Ul+Ce31AswkaA68FbE10O6M36nxERt3luMjxNjFGvwt3ffmMc6dMX+VnBsgmaNvaxI4/Jm1F3gLR
7a1NUHjggXq7/hlzgz39Cu6Q5KPUCnWN914YivpazwugUkWIjFy3MhtQA4cKqBajDUSX/Plgp1bv
gpogeE8jD2zcEH+RPXAICvk9GqlwbzuleSMeuuZjWMzufZ9zfuuc2ua2TjMNvVFZCAP14Q5KHLug
EXZtTrd0eJLFXSeyqiRxhvpVLt7jLnVGaZV0h1FAnXnb1W+j5nZko0nbOl9h/7th8EcoyDaRyEaN
KcQ2hC0ZEi/u1n81Z3gMAL0LzDc/Z7qOxqhmRLTcU/AHveXizTRpG8FWQXE5PUfJNkY+tCpWxsLl
wNbicr7QpK2iRVUCsu58rZrJgrQ6YiS/jlRAbFILZBZKVK5HAVLR18c4u/tAu/i/ptgVf3Kq9bSf
0q6fUK5BB4EXNcW0QX/J43UjbAtfGw/3DOjMAJjNRsSztZA2yS6qRkcPEzsKAz8I/wS96RnhEgxq
NioCrfg/I2MjPxlZVwYALlEsnimF2xCqAFpGHEPBc7WN3VDJ3QjoSH06DLUtktG9PuK5FQSVEcMp
AQ8NUqFz4+imy7oebHy+CpoyT861bCUkkeAmRM/+wi8zqlcRERFIOXkOYwFyX2ilt1iqitoN6u9x
54KryhM73QuzhQhsdlxggGQ8G5BH4V0mMqylPpIo8ZUggvpWBIht3Nex22bT0uNxyRTnF9VsBKCF
0sQvm1RfJ3gOe0kSxiuRmkvJnFkHxehH/zssnXvKiG0iBDLRU18sqlTxGrNqUju0aqNdVXE3lTfB
JPV03AkaclmO2CuQn+vjPgCL0CRpXoJSYewVuhwrG4UEibSlkxG2+8aSB9mVY4K/h0qmlE7bGwJ9
MMI8rr4kMSqRR9TlYT0GGsltLav0cW/2MiivQ32oy00lFtCf6TqxbmwQZOSmg2OEpq2ly2HGCzCh
DgZdQlYAROLn29UaaRqXspIgYiq9t8ku3c/aie13dKvbBDwA1w/H3MWLqBBPMoDPAdfmxS7KKUFT
otmkfmV+SHq1M3AnBWoQAVEh+kL+WRcgaxKQek6nQztmN33sqclj1gerXvkcBD/QPqDA8XH9q2ZC
ZAWpGLTVAekKxjPO6WZWnzZDEVJfjSpbFkQ7E7OVnoL3rFiBUMEu+tfrBuc8FCx+90uwuisv0IzA
sahHIaZ+s2okO4MQqmN/Kn+mp9aHdvlfGAPvLVP+A7MlAF3nS0xaauSgcQIVz7bz6bot7e453Tn0
juzKBTDQzMkFhuPHFNttJ543j2BL7ti4UlzPkWl8RkX0R5Pokuub3UinltiXnFjS+iCAGBksjbs+
2aBpGpWIYHyCUAWIvza5cJN5kHxX0ZWJFuNnU3xBVzN6m0nxtDC7c5sH3tACEy9jeeVvbGpCT6+g
JfWH6maQvWRwUnHwLJBOPcm/qmNZetlDmDGNdiqOdhofM9mOhrWWH69/yEyQzuAz/3wHd+9URjmR
UsipT2ljg9hEKqGeyaAl4RIl1JzLOLXE7Se9yPQeXb3Uz1bxQ75UhP/uwuJChrOBcHvICONxzAJM
aDw6Ru6Sak2SRwJqqX32Wb7lkd19ToAkOOLLuMmezNseC78UM89VTlnHAToLQZ/HlA3Pt1eTqhHU
axpsr+C+2urmbdE6gyvWttXa1WvVOVL/3jxDtjGr7FqBYNl92dnS2qjw2MwWMeuzxwqAPkhGMkYd
i1tbmk1dKpf4mnY3QGB9Cl47YU9NFKLGYtMIe2ACIu1V1e+GtlnRrgZ5a7zTon9J1sRe1wp2GAi7
AaIEcSHnJ5spGQRJ6aj/LKl/oIhkmybEdDov1UAP68rdJpB8VXhN1D+9snRRza4I1N8RVUFQhTVj
nq/IUAZlZZoD9vcRLZ/eVt1Ob+U6XtOt8dB5T6CCc8Q3yxXBgFbv2wW/Nrflf4xfJDzFqKuyQp2o
D3ZgIBXqPRUXofVsEfl9z96iYOMFhhmiYOcD1NKxBv21iC037fTCSdVVjWIHtE4d7bl6siAqbXjV
ksLVd0bkmlUuPaShSRGkw2xkbuf2XubGYNBbNXeqE4z2YLduci/sFO9129xph+FxnR272+E22mhf
uYsK8DF+u+7GvvMZ1z6Ie5pHaO6vzRwfpNnyrv5TrN4ip3bIx02JjoPObT3NtzYQS/ssNw/53sI3
Vnvh+F67hheurSfTBVZg22zCm9R+RTy3lvD/JttYt4/ETp3rH8sTAX6fiNM14zZlk5dNKHf4WBBg
os+MPsS6k/qNI7jyiycdNa/dBLfiS7ttnM1105fXDpDMCP4ZMhtFTz7HLdelQVR1rPxUgMAHiCat
aIWScQv3hCxbgKTvdXtsJOfLgpYn7E4gihlYjC+vFEqSdWVVNL75hIF223dANKtn6i7lX2fyXYxO
lOnagOgVQu6ck9F61aTokIOheBsBYNAeLfnQ96ptDIUrJNuyRZvwAjacHS1+cAaIuVi2ElTUInej
1VYXlnmeN75KtL1E0LFrRR9Vp6w6ufi6Po+XngR6biIEqCRYQ1cXt72DgaqxCWiVH9biAbQSeEkt
SUpeRgLnJrhNaZI+K/SxbHyjH1ZpXaDGtylLNzYlYGQW7oSF4fD9QNmY6K0Ww9bQqMcwTVZKsISC
XjLBbQix0EkutWw4I8QEQ80m4cv1Nbk8S1h8PNXBlovfL6RZojrIy05LsSbFCAUTNGfVkelOce5q
ae6Rsv+yxGqh33fJJnelA2+jikFAG58GxFH0cjuaoZ3Re/gTu+2AtVE31wc5N40gSwCRARO4BgHP
+fVCFGJkaoZp1KZR90aDgBFKF39dNzKTa2RT+WOFu076sFLTUsL2Lu36CbRgbnJ4CVp72jla7A4L
DeHzc/hjjP37yRsgbrJ80qys8UdnHO34j/W7GUFb93x9TJfB1/mQuONErQrs+QGsDKvoMXpeuoHn
TuvPjIFD43wQUo9VCBv4Hq1WPWHyNatDgOejU6NVF66rOTd3aoo7SX1SAHA2MR9evxcg4QE77ZPw
b2lRcSey+TKAe4QcCtwc50wltYzqOIaVaRBcWqxjSVlVCnlrWtO+vjLz4/mxxLb8yfpbVkSGXG4a
P8+szA5kyBZL2R64o2ehzBciwNldgCZzBL+AfqP799yW1jRDQrQRe60M3SwCGk96mxCUXR/R/PlB
ZA1OdCCyL3QAemDoC2mCmai6CWuAsuXKE6xsW5hg2I482QhvwWXt5KHyC0TL3hAOr9e/YHacLLxG
szUobHhFxjikIOnIxMZPk9fcwjDTQxgtwYuXjHAHV2+hq04jCaO0hFXUR/tU6O+pEC/42JmnJLSa
EE+Dh4Cxy0qcNwpCS2gNNcAGoZ8BMkuiCUbQ1AHjI60gsJpQO50+5R5czQpkxQaPdNRrc9QjcnKn
Jbkj4wlaxo/FFG2uz/JM4Hj+ZdwMAK1Sxm1l4MrBI9IVKjc4VgC6fwWTR2+NTS8BFewaT8at1q30
D9M3g9rWVH/pXXPpfPAZqKnjjSuDB59vaGgbNTODoUNzX2I5kXw/yNI+pbuR2pq+WHRjV9p5lMUy
1XhNAxTNCprcmAVB0MZaLVqGRp5ie6TbKvmTW572Oyz/4I1rA+kp0E+wCS2c3curDzAkcOqA8gVx
l8WTDJvFAJIQAy2MkfFb0/dV8nZ9NWdiVhhg/AQqynloU2YjP3FEVatOeaqSzm/qvtNtq0hE6aZL
UOk/0Na04jX+br1JgtkqrkrNCVL0SWlsZAE4Lff6t1weLTTQo9bH3gToDuUr4GIyhYkZRIOPJLUU
u2DhEDdk1MXChY7fEt/EpQOGMRl6JexRwFhnzsfdClQKwWU5+EKablU61k4hwWcMZMDbMVsKnWeH
pkANCBwmCmqZ/Gkeprw162LwAXMRd2CC128HEN5uZUMkC5HFrCmg10x4DYgc8QD+INbFJFM7DGwE
dRV6U9ONrOUKKKnRbHh9wWbnkMm+4LHDHh/sU073jhl3ZRTIg0/yuLZDeRMl4B0dx8FrtXHyrhub
gZEyXilkKQEFYd0Q3Byi8t4jmi5GXxwE694K9bqzcy0EsxUIhazJCY2xSO5xjlMnCcNqZdDGqHZx
aaRvRdvhzWfkQTpAcFjqHpuepvT5+gdeHlV8H2NgRRswU2vjQpSqbcFRjZZAPwB4eE8NNWOdXfLC
NFzO+bfGk4jNazI6HO4yN6bQEEpFGP0SDV17dOGPO10Qom2T1/GjqPblAmJvZlRYXXDiAIODNmru
lXR9hi63JuPO/PlZ3AwhQSQHeqiOvv6gvCVb/eX6j58pTZz/fM6XgdIlhLQcfr4MTYHfyT7yt1Zt
owmseKIp+3PB3uUVdG6PWwuNEqUFT+0I3CakSvZpvZZeiP57qNYDsKKmehwET2pscVuQyEGRzu6H
hyr6KNWlHv4Z5P/5l3DebCp0LSwGBd21oae0e/2PXtzISMeVf8iqzBwx00D7arV3fxZmgEX45/fi
uV3OA1iyKkyo3Yx+a/0qSrdKNvW0osEKteqX8D1dXzc3t/fRucjwqxJLQHDPGaWDLA2ts8mPExnV
9zwega0O7qy4DOxOzpcoiGf3k4JLF9EX4/jmKS7iumEU//nkt4rs6vFnAm79x2D7OkmbtjPBOh6b
q+sjnDttOnhkQHUOCAUeIecedbSkOlZ6ccKzQK9XRCTFajSapUQV+yn8qp1a4eaxTK0oGPpu8s0q
dyopWOfFur1Bz78d7E2LLISyc6cEGj6g5MTTHfc7dyrTJs0IJNAm3zJDeivinWCnjVFuJaFW1rWa
+x0h+fYv5vHEJncyO6nqezhp2BQ7ApBQMaxpmZubv7GCEjwSYkCyXvSoIdZujCZG9VdWmxvojP/q
gVVaMDK36Rm5oMUkC3UEvOdbYkggPd+KKDHLzRDehJKxkgPlmBpm5o6xpi5M3JyLhocG3govOA39
tefWkL4U8qCgoj/hirN7s23eMc3ZrZa15cJNNhN6gtAMmURGZwgGRZPbGGGnTmodmJMP2KOyHYYM
EiFJnTvQfxidLBHD565B3dHooUNTVhBoNnpLX4iWZmcXtXMF0Qv+4KMl1pgiGT1yFxPypjuSQOQ+
VtrRTZA5caLJ/PiLHWMChcuiBFjjFnNKZDoYAWjVjG6oVxOVRNusCsH591bQR2AApcB4TXmRVY0K
cqn1kejnRv+QJUlpt1Z7/P/Z4H2I1QpGnGLvJ1SQ7LhrQqezlmqZM6VyYNgQ5WjwiMhw8/y6RmJk
pkIHWEEGf4du23pvmKO1DYaxObYiEnOJWUMrKwS1f6pWwJeGo25LQTh6JYDenhYL1qqve0hFlOPk
toIeP4aFmjpROsYLnVxzRwccMKhpoB0ROsTcXYhSeplZVBaB/wwCN8H15HcNCJ9akib+9cmfNwXp
QwCaQHTK8+YKRM7COrFEvxba0ZHTqHvKa1O1tRFIkOum5m4kVC1BTshElSG/ce4QBk2L47RWsJfE
NrydCJk8VW7Ev9lNJ1Y4V9BUFOIi8NigoG7VVdQW+VZPW3UhfpidNshDg/MXT2pkis7HYsrp0CV6
KPlgtgADZwfsYDHJ5BYpKX3hCM4022Dn/tjiCbYLFSAcIpiiT5FRQAXIrLLuIEHsot+EyiS2h26M
FQiO11NXuYpV0nGjxJZY25Cnr1GyT7UWKbJU1W0x1urQbioNrc+5StCocH2F52fFAPWqaCBrx79N
obHQCo0UiGiQS4qd1Bjar1Hs64egza2FkgubYD7wgBYpgHx4vwAhzR0RQOKMorESCejG/yHtunYj
15XtDx0ByuGVCh0s57HHnhdhgkdUDlT++rvkfe92N63bxMzZCdgYoEski0WyatVa6tO0GD/aRn2g
xmOsoAEEt+cVW9IJrlRbwwPZ1HrGQAYOQlTni95SfWkmBptjW1PQy0PqqpYoDQCeiAWmtm46IAOH
vhrWHnSW2rmpGdeBQalq5ZGmYLO/6kxvinxoz7aj4E6wtSlPDa1/fvLwjqIoU1O7Wh25vCto4uZx
IUg8bRyMOJ4A3EC+C3SyPLnxqK9P7dUrYhYfy47tUrB7EGMsAGx5uuyAW/dsVGhX6XbsBQvecT6c
eWipMw0Yjgyuc1eNB8/sqB4kUzvd2HoruV1SjWHX6qjsG/a12dvz10LSasGsbnR+IF2CGgDuqvAV
hU8g1zl6pyHTqwAmYZK4yq8nHb356nNrQwRBVdzmqHcg+IlVb6zxwp/NG5b3fp8Pt0VVHaQyngRb
c2O/nH2QfT4xdVs50qiu+4W6pp4Eal5dRZiFfh5JBsnPZg51EQh4w7dgE4RwFsIB3ljcfrGnGsJi
CYPNuPD09E4uRb3i26P6sMBtkwlPLqdrYUFvaRTkqOg502M/Jk/t0CKZkdzXUxQ2zih4h2wlkM5G
xrnZgrRunbed8jiXv8zsq3QDkQdSLfOXVNZ3VZqQqvPqOXEdrfHRUXuTVSRxBASsG1USTC50q1Vg
noHR4knSy6XEnVpCjAAqSwNOpZZGN7MMtxwVgDXLAsnH6JiaXRApk0nKVAu1SSQ0vLoNF4bPvoFz
K4vhRHFmnIPtmPXfZUnGy68chv7rNOCmtIDsOxyzQfWWohQJZ2+GlZPhc0ewOdqlkqzDt9CNINk/
cXt1devHkouSydtB5cMSfwA3bZPGgCwjRj7mkJGHzvsNktfpc/NlvNV/iHhTNk4ZTClYsVB+0nBZ
4nZNGyUJHdJWeTS7UNceJRbosyATt3G6nJngts0wqHk+jw2ik/kTIwLLoFp8j0cbx9nhckDeXqSP
wXAbpStGYzRNbJRicYEQ2ht2QSqzus0nwYVs635/NibuQoA75wzhJYSCHvnZJju0RWAy3dX0NxV1
SomOnqK4UqrdQYg2mOxdPWDxEq/V52AezK96ob0Zifzr8vA349PJWq7Tc3K6KnibKYWBibaVV5p4
clQTHQr2yTcm3ZbKrUYfL9vbegij7owUqwleZvQccgbLPk1S5ChwbxhIC1/VwJLw3fxVqMQGUql+
YCIY7HYUOrG4+trJEItqkedpnXdGI79uoJi0OLsagqhzvNOl71UWjr26qyu5Imx4NjpBKN48Y07M
cwGoL5oZwqb9Crl0ILhqKylhcZP6gnnd3JSQvkA2A/SZYJQ8H6VVTSDMK2HGtF316aBj9y+g6ApV
gmwNyDVc0TNmc4ueGOTcGWJECSpl2Dg69EPmvCW9rfqS8lrU1OuWl8vDE42O85q47+pkcbCGdVV/
Y31eunaqKKTI88y9bGlzQ5wMi/OW0ZqtcZ5gaTE6vzDuM9tvtT0zQ2d263pxkYwSWNyMQCcWOQdx
irFIRwsWraHc2dF+Hl5Ygaa5Ibg8Mn4jADCH3sITySBuaNrS6GpaRNBB6l/QwOkqLSA/llJfqUgH
rTopasI83alImTzY7IHOUetd/oR1KCeH8acv4IcaN0mHPucqxMMX0n1ZZlCSmShbWMUVtMO9Rdpd
Nsj5zf8aBEgRaQrQVvJoZF3ugCSLMGQ9Rxo7cmmxj2yRigi3gO9GwMYEvCU4rwG45g6raSlLexrS
KpyMX9p0FVUxaLFIbAjGwp/y/9hZB4LuYmRhecSOPMQUxCfQznLi3LPVF8fNlcpVDKK4jrpTfwzV
Y0cTwbWcfyi8W4U9oJ2BKkfzBHeLkWe9blH4qML4WZKOaQgq3PSLbAYF8PPablYm0vyKkqBpds3s
TrrHhFRPq1/yXqMbwGEiK7Pmxbj7hrzodaRJFvQej7cNccj6rxY45KUigQp8yLH+nrw0Xy97zpar
6hZARMB44yXNn1NaP2mjYkGuLceFsctvE9CZ5XXlFslO1a7rWNThtmUPtxBIR6PFDc7EOVExMmOQ
Yq0O7al7qtonvUquy/ylxDvekiDtw7r7ywPc2ho4lqBJh1QwsvrcrCq1UVdORZtQbe3hZlTn/pCP
1jFvZ2V/2dK7yAS/gEjmrxKyyIgAv3l+NinQZjJbK2nCdd3ifXeI9/G+PYzQKY8ZiXbATR3sY3zV
HbI9nr37ll7HeSh74G0Lqah1nb+BvDv06ddwM620S1baedqEWvVaSakb2S9pdJ1G1o6ZUlA3xhHy
K1AAfLo8C5sb6dQud0Iz3V4i0GI04TRNgV54Q2G7oMCJpiessZK5diN5TvwS54HyMKD/trptIbTW
i7bTxm5CAxTK2+/6ZwovizGYaVTWIz4jc0Yvta7TdiLK1BPNiF29EuSJ39Pv3NIrqN4DBgKFaQ06
GedL78RWp0tm3YRX1rpzn0GI7AHRGlR7A///7YdCVvRp7NPgn78z9w24Shd9UX5EYtdwZU9xJ3+G
uLFMNEFBZOtE1JAihQQcYDjrEXz+ddk8AAwzYS70fiGQXIUQTPK6GNMds5aDnEpoSbgGGugwZrM/
G/m+ayzBBG2shobs2coAjjamTzWZTM/Lwh4LFvYjRHgg/kja+UCV2xSv48v+txFgsM8RX9CNAJAI
3/Cc6FReRjQdhaN904GdQsuvmdy55XJsJ5AH/tmzat1ksIZSKM4pAyk1bpOl1qjWEJZjIcuJulvw
vCaFSG/i806GD4Pv3oZwpQUXs7hbocEqmjHcN8M8/qbmg5ftbfTf5r2XqxZJGm+o65tIRNfMXRAh
lQCjwHwCYGogj2xw52EiZaVjdCMNUafM/GVQy1BC469vDW12XRZq5TL06bq9xqBusySCVOUnfwED
/ypNrqwouTXJe+6xNI/MpZoWGs451K5GVPrcTC8i34Hq1TEeIbWbzX0huLatkelsE6PldlVcXquy
aKp67wU6eUGlSJPZeanRsFJlt4mU14mBl/UP3XO1ATj9ihqDk/LnbaSzflIt2KDULw0fnTKWE0SB
nn+LRbnPjTk8M7X++clwtMy2F7s2aQhXeUy0hpjznTE8SI1+p5QPl4clssWtV6X2Ra8ZOg3LgcT1
o/oS/4oGSLkKZm9rK6ziK0Bira2Q0M07H9PQy7NtlAr8Iv3a9iYkkG+sZpdfxZmXXxXdsp/qt8sj
43E460Y4M8mdZ2iokrTCWL2inh4AqLrKcVwlk+GZc+faMfSrkw5CetO9PMUEDPiL/lZk2e7yV2zO
78m4ufNlYF1rGRLGXVlexYJsX1xbElrhLltZf+XTBlgzXWD6QPsRn7QfWLrUswqPYRS9wcgUJdb9
ki2iRVQFZrjBzFlXligRwzHZDhCfXbJUxNGknZLcJ941+l3K6qFdiLD1/NMDZl3Jk+FxcbRSi1Fy
Itil6hu1F3+ZdHdMAL7uBNHr84H7bsmCHCiATSixciN0FvRQlEuShJmtx35S68AXKxPS0Ev1qKRK
4hZZ+YpizM+qQ2M6aDNqd6blFw1IdMHZvzVmwCCQ+NdxOqFMer5hspZO5dxgzJlaH43Et+0B3eAL
kQR2tmInVLLQbIFqD65d3Nz2TpOYrLJpaGQ12/WV+tUa9UYQoD+d7ZjWUyNcREuLSkm12cBg2uzN
HN3qZ61nbqyg+zoBzWDdp+7lDbE5eyB+Wuu5ULDkb/Q9y7RkUjEqR77L5lfHqsGf6Hbq42Uzn5+8
GJiq4nYGMhPckmTusLWN2LRTNOmH1QAxqZ3SmW6ago8IzYVA0oCm25XuQGQg2Ihb06kCUewAWIxn
Pe+lsZ6UpdFO8FJ5T6cgqVzrRxu5SBCOlYjcf8s/Tm1x/jH2NMqSArZQTHXHAv/WguAlssA5RxxN
6jzNsACqRXAVtyTv/yzF+X4SAFVuaTpw5ui/5nATNi57as6WJERHqydK0G/F3tMfX4PmyWmdD3MK
FAxcQG5adzK/GaDjK9k3gaOt252P8KdWuPPTVgxamsM6BBSFvib+sP9pB7lvkv1lQ6LRrIt1MhpZ
bQ1JlrAYNH4Cf/qukRtia6Ki1/aSfywIF2bzyMnLWZ+TcMkMkvT3hf5frjjntZFuVnZaYbrQzeWW
9J4puWAPiobAea3WdsBSzhhCD07vGfKJXSIAaGzFMBVXeRwBONNxrT5fCklRKKC1WIoGOk8NKDnL
1PYd9q2p/ctrvhlO1uyZvJJNAat2bmgwBgb15BJb3NYPRpo8O9ot0x5wNuF1vzagzAIn2zxm1ROL
6xedeNmi6o1Rx7BI7yRkVfSc1I/51ewZFlFcUN4OleA82HTrE4PcXI4yGlVNpKxCxXqKs8JvIDJo
iozw3BLvcQY5BIDk0JC9gsHOh5W1JWsbJiehem8C+XYl50R/in1z1/vZVfHNuNeDnIxf0u/WMY3J
oUkDU+AzPNTpn09QdXDwr/kMdCudfwJrpGJSmZmE+RyM98vPwjObKyc6LvW9kevhrD0zZLFupZ8x
rYn1h0pvn6xzE8BoHo8z0GOhzL5rQGUnnezKzbU9vhXz3xxMSJvjrYnuQgeQ8POROrSiRhnp6xY3
HbKqoHhgPhGVrre2OW5fyLHKkOAGSuDcihGtdE9Qag0B+dg7Tnqc0SJ8eftt7XNgXtH6BRTWmqU/
NwE8Tw8YjI3QDt5EvQriF3N+niZBOnX1cP4AMUARtYrCG6B64A6Q0dYStYsjWEFLeklwvQw6vXc7
AMBBirDMg6tREa/F5qvv1Cg3tEzDNtdNGC3mb6jbjJFM2p3x1VTezHgOzJ4eouH58mxujROyryCo
RZ0RWXnuOO7AnWZGqZOEuHVJSObG/hLad00R/NXgQIeJ9DQufmue+nzdMiOyq4rRNLSmCU+hHYp+
1pwQE/l4id7TSSNpApUuUX6Ur9O/bzITdz9kyt7lT7hwXTHWmJAyTUINp06iMwjrFqAHN0D/FrtN
fDN/lZRb0Nwc1ege2rfqD4juNEH7lppfLM0QOC/fgfrP17zXr0CDakKp/nwWJNvJGXrAknD2p0f9
uby3fyxB/xDfjw/mAVW0PSYG3fvDfQu+/R8oUFxebnVdT96vARlH2ekf+9xRktiolksa7OcVia4N
z/g53QF6TMb7Dri/b8puuXJ8yS9GMkQ3sQv2p0O+N58uf8Wm0518BHe8qAw8zHIDP1fHp8ZEo5Fm
k3Zx22KvWgFFDSEHWeVlk1uH9kpihNAEqjk8As7nvY7TDPTxkJHPF+1oQgvd6q+H0muoE8R3xY/L
xtZF/DzJH8a465STjA6NMxibj8k+fexVbC1RGNx8S5mAAwMXtk4lfw1JlL6XKigkhsMKbizAV2R2
v+MI+tC6dqyz5m69lmpOdh1HrwlQuJeHuL2tUEAEXhRVaPznfEKrOm4jBpWycHYRH7P7KvXKx/Rl
6ci4G+/aOEhuZdd5rR6lV+l1dDyB+fUN8mmKwcUDkCfIqZCUPjdvqb2yxOhiC8376ZBkXvScZaR5
ie4i0pQvvwTWNncN9u5aXAD9D98fSVmdSROIAcK2m/byeD9e2z+TnqiVTaTxqWtdw3sSNYlvbhI4
KmQjULcEMQA3QqSd6xIcvmH/3dr3T5kLEFPioolAMJWbO+PEDvfaQ+dTWQ/pmIaG8ewsqNbZXumE
uv5dOgztJIg/m0fc+gb/v1GtM31ylTVVOG1Swlrn/UZa6kvk9eFyg4KlMIW6esAnD7FWDCq8Y/WS
c0vF0jlRJmH+KqgATDRo0GPgNnSf2L55GJ4nbZdnpHpm1rWKMmkkSoBvXVOApP7XPBfoSyjXRXWG
gQbTDw0sabEgxmy7x8fvc4E8s5xoMRL8vnqtz8RZBT7Ka8v6ghcPOipJIzD3/yzchz0uZqeTjaZ2
wCLCkmlvaWrtyro4dPZdVJlANqOr5SbWQMYlemwJVpEv6Q3KJKtmAbNakIVH07+8sbePw49V4mmv
qjJJI9ZgFodg9qPvXaCj3ebAnqUXx7N38ZHmJJfJ/DN6tb7pCpGv5wC0e2qzu/wdolFyu0IdhnoZ
GD4jRp+mLH0bhtu2EeVE1tvjpw2BazNKTgqyl/xUSilFyFy33uLFx1drP7vGVfc1caOr9j55bPxU
MKjNwHJijwsssl7JNlgl0zCrdoV+v6xsaexBG6+N+bZCp/vlKdw+D0/McXNoSO2A+hrMAfZO0gGs
cPpuqb0mtDLXqO9aISZ7fQJcms/1z09CWd07AF/HmM/RLfz5HheJIwt/oZmfTD47/CHy/J+L48nw
1tU9sVZp5oAz4t1aHaquDomk4bfh/r48i5tR68TK6qgnVrTeime7ndKw2Nt3s6dfCeGbIgvrn59Y
ABlKWVINFvrv0xXu4tfTVeHXfgrwURZAL8YDOfMDhIEvj+tdF+LSYnHhGHBwPIspvEPfKQM67HXQ
/zIPUDXgErKj47Ma/dGzR72v0k7ea6/UbXbVXr5CKmJveOgudufgD6Gkn5aUC+HL2JhlbmNJI72A
HcMC6LLoRUCBrW2POwtQEe/3JL7AzWoK5BOVoL0Ougka1cgwCDb65uQCVeWoKCGsSjHcQJDiQX0i
cfC0CwaIR+/043hsdsOvfJeH02N8VYYOMjnMbfcsrHfd7+qF7YovoIn0+0Pv1Tfxz3onTO2s+51f
8dOP4g4sLVKTOJ/wUdJtG6h+7TEXDbI+eJHd2tWDy/61WT09scYTwMxqUrMcL2kcJLqbgMq7IT9L
UrglyAvQKie4s2lbsefUHBdbFxXlS7PA4Hpwh4776eWXElA4NL0dv2u3sg/Vpa+tXxyNnbKPbmsc
W+k1rjsqQQvfrnuyybSXdgVgO5en4Z165sKk84UkdNX2WiTjuzz5WrqVDsDDH7TeBYVFC8HtLwnE
COZnbV9+x6PvaF4BH2PdUx+qgW9mTRieoV/in5or38lhSqIbKnBUvo3mfcedThsXstlSGFKVYZU0
oJWem/Ufy31diOIe34Sk6wIH5Gl67LjOGz2FMfnokIRou+AFmo8k9b+L3oJb14fTYXFR2zBiwDDW
/Zfrb31+p9W/C1Gq8jPcDYm7Uxtc3O4lOdVBcQQHR9SktxIZCDjjgzmIvQmE9cje7J5/X/amzTfm
qU0uaEO5VzIcBpuxPQd1X7tJCahZlO+6eN7X0XKUerZPxu5+yvpb26E3Axjr6xzMXsu805TGjxX7
aelvJVE1QzgbXMSb5j512Iwvcx4zAOBmX9v3EIXLIWsvuYMvefNLeawFu37zDn46H1xI68exoeOC
dZZ3ycOyByTjXveKoPE6wV1x63FxYoivpoPhIzLlHsMbfSNcrnTi7FJ/JPT+8gJv+i1IkVBPXykL
+XIwy5g8S0WchVnSeq0ChbrKTUWNOu+nz6eY9GHlfVZPbhw6ZHiMSqJZqLSHJP2tTHRv2XsHr6Zp
Hu6mpCbUdCCMVbtp2buDNu6p4hbR7HaAuOVL8WWULFL23U6LqgA8jijy6fuskfw4bf3O0m5XmtKo
yR+dDFwuTMQ1sW4s7vOBvEPPN/LpqDjxeYBaGYHqLToa6mhXqLuW6BD/VOOnchSsxpZ7Qa4MOR1k
B4Gt50sERTdBPCWzAIXrmn1l57esDZLMd+Sdmj2BQ40NMRr2RfmHDSfA1cGCPCb4pwC455yaodcE
LzyWhDHAb+0APmUTt+dKJFImMMPnq+ZYz1hfdEh8dke0u3mzQt1OzgVbdMsKIIwrLR1YQQCZPL/d
YiGhz6gj8cbgP34vvwlLtRvuAITkh4X1C068uZGcqtMZCqn5Ul6NlXEs7Clo2/l56eXg8vZcgxjn
eTb2JcQNUOoEOnH9lBNTUbs0y6yiKqzmfjYknj0rmp9P4KJI/clk+W6gtgBRtEb0zyYNTQUBCJCJ
Fpf0SsYhxeMV8zdOPnS/SZuNkGg1Se6Ue+Ad3MsD3FwtSJD8nzXuFqVYbLKUClgEffQ683sW/YhE
NyLRgLhXKbCcNuslNQk7a5l2Ecg+PKkA16xRTG+9QdHVqeuiJP+mTXRyrr0OaIE3OCdUaMskKUep
TwE5P70OemvXLJBtF7ypNg4J1MU+zHCeyGq9VuMKtdOmVR/KEbQEceRKnbSfFsVvailZsT3SJNIL
3twAOhIYjvreeM8tWq5Cb9ZgBsAQ6fhzMpado1JvzPLKzdDGctlBNncAMtxAKyH6QoDhfAeAs0Ud
mw5DTJRD42pAy2ouaO2bIKp3/50lblSSbs4aK1GXQQuVEj+1MVG1MPXn7qoUWNr0jpMxcR6JtoSu
6hXUT9dmrdJnydEu3Sh7GqO/iYUnhrjLNojbWt3OVkOpvEurI4Qs/KIRoKG2sBE21IP+XSLO2cdm
cKRswRJRvd9Bvj6ovtNhZ9qhon3Li11poZxmUhKz2WWtYCrX3/4UrUyQc4Dh9J3ckXMPPZVMo0ER
Qlvelvh+EvWYiH6fcwpLi1g3oJ0wjJPfhvxNeJZs/T64DEBFa0H4QjVXVzkJ8IPNLGfuCpxWNahg
qbYcJ9UR9Slu7ddTI9xVuTOKvDLq9H0PAe+VoQMo1e/s/vflDbQVy9ESuIILkYD4VA7T525MTCVL
wta5zrK3VhUpj27tGyQQQU6Ferlp6Nw4ZsNmkDjGZCF3ZbbzTo4lguhAlOIoQSfn8mi2Xqq4DX1Y
425FNLP6yM6AwEnpOGaghQLBw0xjtNHknQO9e3XwCznrvlQpu18sKONgX483fV8aIJ8tmDeW45Od
LbkgIG56zMdn8cwE9tJWFh1X7FMSS+6oy3qQtbJIx3ZzLZGwAnULAF1IKp37ZcuauRvMBoBNbXIR
CsWLuXV2oT3vXwvczhr6cuq6HhaAWX6sIKAgTRFJ1JGYEFnVdVKr+rH7Q4WINfsArjgNVX/tncKQ
M6p0VFlL8zi5TPDCDNkVY/Vd38uu0q29QjTeX3aijWk8s8dFessupqZpYA9+RKClg3ak67n5i/P4
zAoX5inN8UBRYKV2rvXpOu9/58l1bwpepJtjQZRFSyUoJgEXO3cJkFdomQz20RDM2fscWrtoIPtD
Bst/1ge8ZIalguYO/alnNi7P/VZC0AFV178/xk1+D+Cbmek4l1jap0EZJwcm0fiOdZU/pwlo57Ky
Ciqr+p0NWRamZgPcmRZ/nVttObCpF7VqvwNLuLMK32OtOhvWSvV2Prj/mLGR6EWO0zh28qvSbI5y
/L3Ooq9JkgUONYlZIwGvoXVzISnUvpBxIXYeVJm6s7LsKtfHVzk1f1yepI2Qinf5qlMNvDuoKLlF
1WKnK3INcyRJXrL4xlUzfEHmiopScSI7XDBNo6YGGyMuV7SujtD02svLQBpqHJRKuWrTand5WBsn
3umw+Be7nJuFMfZAHEHnFzC7IfKi6NgwweNFZIVbUGZB/26mWNCCyNHdS2Y9R5oggGyb0KGYiMa4
Fe96tiH+o6RGF00t5k0Fw9A4HUcv11604f5vpuvDyrp6J7eQhlo0G3JYSSwyQQUzdDJfGKU2Di6s
Cd6UKz8W3rK8Eabrab8AfdbYdk/SybDcOZtE8K7VYT9tshMrnEMDJ2OXuiqtl5CjZY+uDprYaLlj
ckoMCOJ2It7Gbcf+GBXn2JrFUuQDEhTlje4qNeunLP9W53eyyYDiFnEKXxwcOPC4U7lQWlCerhCq
VFNB9Qep7jwn8ktf3WYgrRamozYjvoH2+bVBEq2Z3FwiWWQhNYSxjbWLc5K9junTZcfT1y3yabnQ
Y4cbMPR5gNY497xBt6cKXEvI4nZx4qeF1XixTSt3bjKJzEOZfulL2SB6n+V+kzZZAHn0l0ljI3HA
1U2UmkGD3sTi6l3zGywjMYFoh+YuyVC42DuOCx3u70bOetIp5TOlc+ZZRRqBB1SxCaNaHKO9E0Ra
zpLMz05fR+6gxPR2GWPFqyp0ndZNbpOyGVofSRGwy07mFCoUlBG6XFq+Eo8SKfXWBFWDpgWXJ2d7
+j/mhpt+ajfZUqdxGtZgMqrp4Emx4Om2GV3QOAZwEzrxPlHnIerYPdKyyGYb90ocavM+lwdiiG5d
W2lNnC8fdtaRnsQXs8+ttJJhxzwWjg/6KclwIx135WPyUzpolWDiNiPNiTkuaFZLikqEBaeid6QX
8GiJpoxzWNBUd2qk4LcrIEb12/a4vF5edZEBbtXNoWvNasZcxWkEopyndrTcGAIl6fN/Z4cLXGWu
aXXXwE6UH7t2ZwMRzK5lVbDBBaNxuIjVV72sFBqmK3rqb+y75Msk6JvZDIkfa83dGP9jSRAyaID0
RBlWSQiT0Se7pz/GzndEE7YZ6U8scddJYBc0dSlgSckDtJH2oDGKCdotZVE39fa+/3e38DTPaqzN
KJ3DEHSPrCkhA73G5iGXl39zNChlGO/sVlCHOd+SOht7rP66/O2DA4CVZPbYlTax3kwRZcXmeNbn
Ov5CnoO/wzApLqtyKgH8kHe4/hJtKkgjwpFtjscCA+2a84es+RoTTkJMDjYDKTGaNLRHT0PjX8ks
UliUoPmvMQXXpU2fQ/ITWWtwS+OBcW7LaaBfV1VICrHCTxN/GgIg8KoCjbV+LcI4bcayE1vrBjsZ
F9LxYyr1sAXFWSDTqOAEEP08F87UZSgifQSEue+RFWKZbnl9HAmCwKYDnIyBC2lQHClaS8YYyumm
M96M6lgnVHAX31x/EI5AQwXPU8DLz+cpRokBr1YkhpBxpwtaDnOFtDkllRyOuWD9N88zFaJHpg5g
MDSAuEWJ617qF1xbQhXFEn8elhtrbORdzErFi+c+cdGcdq3bs+7N/VSTyVZqQfTemtK1ZIuGYcB9
wH57Plwo8a6kBRWmdPmVxl+mv+gRhV7Vx+9zp4Np07rMWsCtm7jzyswkVvmj0QR+sdX7BQUQrJaG
xD76krlF0xpwtVANFcF6vMrlpnGRrQ677m7qISmrNlDbSUAYDAQLFjQr7tPeDkajI5NxZyUiPZat
GcVNEa1X7/JzMjejUD8zo4niWxRI53jICTVulee3AxM9hTcNrSQrgOyDsJjnpWKVE6k2COTDYVHf
lqh0fC2Rei/BvvMvx/h1kfjLNYjKNRXUMVBk4Ou6SdVNtLZ6NJxV2dNQ92E935bygS6qy9hLhVbG
pRBsw63QiBkE8S90uBAhuVk0pj6bWjbhJZnFQbFvIU9IU3eOVagqxyQS0R9sXS9OzXFuSouuUltF
QX4tsQ6KU3zJ6wIgA6UhrZwc/mI2P4bGIzIgEQNGgAFDs6tntOsTOrakdBYyPWjqvUYXTxb1H2wB
akE+gscRql+gpuF9suyaJF0StGeWU2Ao2VUFtqT8wYZgn+1Awi/16JWZ3DbJKLgcbJ0KFtpdDTAN
GytLwHl0KRXVHEwdiQ3aJPFv5OMh7DxWyl/EsFMr3BVETp0FpxtGZwzpvtbwxEmDpauDy8u25SKn
VrhrW5E7s9znsGKp8zeVEVzijqAlcxNdBHPZ2tjoxgHxFe4fSPNxZymDc1BdxnM5QrpgD8bJH2hU
lt2ETn9RAwC/FZ5t6O/ExYbX9Zsauxii9Y1gLjY4NZeMejlrREI/m17wYYVHAqgzxMI0HQkbSXvT
8SYHLYzAzzZTokCegLgEeBcbHELnjtaVaH7UOlSmjMZ3gPbvgupJlm6amEBzzune+ukw/0I3vDG/
pHHp5otbVAeV3V12ka27g42eSPSaomUWKN3zr9AWqe+spkYTcHZIxjig1aFJbgZzDjQqas/dcsdV
CAPCUBrwKfzSSVbbdnULRMcQFbuBua9FHrsJtBMvD2krDp+Y4deOKnZRW/KKq3jqM2KOxP4lv0bp
bSZq8tk6Y04NcZt4GjSjGXqcZtnv9hWmsok8LJJvRp6ovWBre6HMjKhkyqgMvDeSnNyEbbDK4yqE
WH/bPoJA7s9hL87pr3M1lBYYgzwy8OsFMC6LHELHImtRrzFe22h/eW22BgLyPgNpd1xW0fR77m6F
VIBlbe3QLqf2wWyMB1p1e0N6+wsrqDSgZc4wdPBtnluZKX61AwFQWHQpqFOJPj5a8yBws80aC2q+
QFuBJhlUptx534+ZzKYc4Jqp9RsULbSm9wznSwbO5KKEqs68d4qdSXdgOSGldpRkK7g8zK395Nim
iX80IBB4zolMblN1mDGZVpv2aBJ3ghrYLC8rypbEUkz/OP2DtCu60d97+NHVxs3q0ktRUTt4ynRT
4w4diB6bcb8mToxacN34PDBYwsEFp7RVSGmtXnTi7kvvWHHTou0KD8AEDDOgmZGT1oeqBVJnu8uT
+Nkjz21xHrkwpWd1ClvFs5mTBcuoCixsjwbX67X9HBypXKAvbKkumYHnWTYC7ZkqWrovq4KRwUwc
YluZ/V/a47bzAqJ0gw09cCESOlyc31r5GztMyHiyPXFIjoOMCs9Bi3P/rm3iatBnvM6l+juwq3cl
y2+kOBfxJ21gbN6FsfHZgGeiTrceYSfeEJV2YZcxxqPkJVFj6lqFTEy8TZo4xTW+I6aT7nOG1hL2
va8PXW35l11kawHRtfbvB3AjlQp1NJcFD8LUeVKM60y61vxRBNXbuPBimHgVof6LnmJIIpwPUy6Z
LjE8qsM88bu2JiiB0jH14qZAZEELkE7dwSiJ3viGCHu7tZQnpvk7L1ScIDW99pKV6MXLdwBvKKJk
y8Z7F2VtFbe2lbQX+ijcLoBiXiHXU4dJ7CXfaPf2a40+eFQ6QAzi0fnnNHuNMbjg7dawon0GsjHI
eRTq18truYHqP/8ObneYeT02LcN3ZM9vzDWPrWeEP6JXGtTPzrEJpKN5VzxaX2JPYHeNjucP0nO7
3Hu/aWZlNko4EcS/S7/U3RXnUa8Sp+pR7nz0nJWiPOdGrgY2kQ8C6cVKCitzNmWnqMYIIglhXHbo
wtddBp3mKfNXLJwZHfuhIVof0kXwEN7oTzi3u/rbyY412w7iFwrmuCJSRW4Hc0c9/a55AhoTt73u
obGJGROakfHr/EMwz6sffZpnUEkiH2aCoYXve6mTDEwcEqKtLhlEbn86PfUpnXaqMwU9ra7TrrzL
IQikDBh4/s0oZ9G1cI1Hn74Ampa43K/YXp5qpK2HqEmpjPzRPN7ILdq/HPYDd6yvDZOu2aC/Cka8
6VlIxgKGCJFQaJ+ez3a/FM3iZAvoAeTKA9L9mEgjxBpq+8F4slOXyV/b6WCA05VksmC2tyIjfMtc
eRBwDvBsOK3VoKjdqyhh3sKXy1ut9HNBkWNzNk9McL5k4R4TRZaC6E89u8hI2YJ/yiT/Q9qV7UaO
K8svEqB9eaXWWuyyXeWtXwS729YuUfvy9TfkOfdMFUsoYebAg8H0NOAUySSZzIyM4KLWLNfAgtev
PvjtmS0mFsjUSQpGTUZyu9V/N4ZMIErxdHu15sW4cg5IXklAnGC92Fz9mFcdkl1wDsiEEqnhbBSf
ig68asJXxN3pXEuKtZtl6XSXsEIqJNxAjsRmbCV1GvlwUhFNKdj+6i9wPAliu3K+LS7TmZH578+2
fFwVFMz6Gh7MmVHYsaEGdmfwZKpnEWmtCUlVZuGKzUXvQ6fIDy8Gkm7MvVzFOu6PTIn3g/iS8yHR
kxdt+FUAhHh7zZbGBoJmPLEgNDOzOVyOLQJxHBUrbLABI7GAm+z2o690ljx1kSn2yR+wPQgrNhfP
7rkwDR60Ofa4ioH9sBszA3dyr+7K12F8UKHrU0WBKeWGOaRbvXzMtJW9tjShMjCAINWHm8A7Lwea
5HHXSTq2cwg6Js70Y6SguQcI2q1cEIsTemaHcZYpUQclVWGnG6pPvjjWSegaryCvdEbON8jt1ZMX
dhxIdoG2nNPBCEAuB1VOtEi4Jkr22qsAeoU13vDZydgNff7rGeeQqCgOeZ8l+3L61Qc+oWDAp9yx
5bZiE5rj8HV7NEub+dwcs0QU0RPArznayXqFFP2jDqq2VZLPpUPq3AizPrXRhGVazcDAzgBP1YPf
p5YwPCqDZeh2EgDytQqkn9Oqt6aR2cs51wxDBcXdfVC4eeXFwQtIdUmHHDNXvUJEUVDe4kl+vD2Z
i/5+5hrMzUlBbTlkTZog8QE+LuEJHTlEEA4Tcjm3DS1GREjcaJoMaVM81ZmscluLid9MUIeKeLdS
wTvWpCToDYiPtOFh5CI3UlR76CEqnmw63neEbLKLowKqsIkvdrzfruzAJTcCJSQEnuYGK9RyLzfF
IKSNwilVsh/5O01+xhNxtX1gaXJ/UooopUHRkx0yBKrkaEiVZI+cBBG675npOqhVIgprs7vkriil
IQEGNRu8LZgdzou5wZWTmuwLUDiGm6ATdk0e7NK57zvfSlNy6qoVQPDSoYL6AHITSOCC7pp5RXSa
NPK1JCf7ShpIjDfpKgBtAYM/09/OoQJAaDiOmYOlqgy/j0oUBfXggG57M+bu5i7R3uqzX9NOoOiu
klCawIuUt+veadV/XB6HfcQNP+oAc9PfpYuUITfQbH4UJq2eOyHlnnPD/+eJzUsjzA6UQ+imgR8P
r0I/d6QqIZU2mOv8r0vufjaWn8v2LDoJ6tJodAkPobQWN8HwiNykt+6Hi1YAspwJydHRwsZ2lBq9
PiN+9vGERo1cAAC3zIUPzmjX6J2WLh2kktAsC5LkudHucm2o0aLwqSPyoVxq9qnhQgYWWnugHSY4
hdy2DngIBISH26fY4o4G0zpoPOGOCs9YDSIFJSp+Dg+qzchpuxLNHy2Wq/xXw5vFG0BHyYMxSLwc
noTlqvJ5eADde7GkeeDQUmI8biLJyYoRegRr4dbi0p1ZZPYzj7bZsFAQI5fJuJFKtx0h2aKshFeL
q6bhgYFmc4husCwdSlVKftPBPxL1Db0ztaP4G6F/KSkun2qlrrN4QM2VJQkZah3H4uUUNmEKZXDd
QEpH65uHIBO5Q5GVrX3bIxZHpAM6j2cnnJFNCUNWXgNKC7FViyzjXP+AvO59W4ND57adxeU5s8M4
BF9rSTTqaKIX7XeerNyFi26NJpKZhhTXFAuj65SgLcpQR15bRJelOJnNANlx7qHIVsINaemiAtcv
pMIh/DAz4lwuCo9dO0GnHUd63evvDZco1ugPhgnsTLj152bVeAqQNgimfVzGoglijZDIcqvuaMfZ
yL2rFp9mslcOwnPICRBBysXUoUacboRRQq+8TyerruL6NWoGxQFPBU/0CBnSYkqfuqzqiZa0SMWE
Ij10Mb4jGFoBgiU08oa0j8xCBeSOL9TRBvoncbsiC3cBfjORYoCjoHi0JvY+nxhs1DdrR+HZDYo8
xEWXEwKS51IvlCnZD1xyHBv5iFSG+pgmUmqVNAjfQ65SVlZ78V4FwhkwDTyuIF3EXDlVoFI1kgbE
JSOpoJJKZNN4FU7aa/LF/87+CJoVVyYQdLc9eHmk/7XKFiWjTEh4KYZVahVGvR2096D64qRg0yvP
ty0t7XyQvBtoqUQRBYQKl3OaKOj3rgvMqVwCcFjxyanyy7VJXArXUTb+oQIAMQQbPyLHVQktNyZo
iBK9oXlNjOqBBzzJGNzS8LK8J3xakjY63R7bQs0N99qZXWbxIvxWrjMQd4UFR0nPJ8+TEJUHqvj8
LhuC/DHIgxhtL/1o9brCbXxReMsDQbKGMaMbQAbClXVdfKeffRHLa6cDBVdyaA+DhhKhe+0zEBzx
d/fBk7aw9HrF2tJRhfobdDdRA8YbnRk+V9dC04YwFsRo2as2aYbm3wxC6mvd9cuGgPhBEgClCLZm
FYXymBg4dfeQ2uFRfRCahmgfa9rPi5sCmEXQfUD+CnKQl65ajzXYPyucQxr5BKGcuU3dFX9Z3Axn
FpiLY2yrtssBzEJ1T4IGzWPjgcXEk+w/IRktztLBH/Q/WmTO+FTRkrjrO5Aoa78rG0m+VG7fubzx
hNADdBqpy1G/U7qCSNAH0FLS5WvKP0uX8owE/f9ZnefkLNhNg1YZh3lWQV5hgU51k7jRKVzzkJ+0
8tXZfWZmvrPPzIxcmflxDTMDTlGiQHkR2lduRIJfSPETp96jYSuyXpEHtFEGsMpNcOjs56/JXoP6
LY0XSTcUpBHQoG2DGW8ndSAsEX3cquVkxmDNqcAmTsuXUbazWsXLrFjZhUvRCEJgJMnABI9XJxNb
IU0YyUIWp2hDhiKGwUd/0GB5nyVrabJFOwriBGC70R7P3o5jBRgBACawUz8OdCvrG9Cr3nbXBRMz
rTBmTZ3TAWyWUaunNC2LHvqYtvKa7sI1xt2FHS4gglegaIumeNxGl06CkldLo2JI57yHDNSAV3bQ
iDRF/58vyYUdZklqudNy1ejSfUa/gbEGHcIqGn3hSAScBD3xGAg6gVnB3CBKEp1Tx3RPUw0a6ndz
22rNf60irBeXRDVmcDOq3Srb5B4GBsenrZrue8FV6rs+tgHE+RerfmaCOXcDPdWHKoYJIFfqfAsT
4MC/bWKpaj9jvACLEWf6KLbJAjnehktbYHB8V9n5TuzguiaNOXp/ntfyP0tRwYUt5pRHGr2Twhq2
4vhZ67dSD1ZwgEQNqSB8aOWqBerqqrD79ElKf6+lMKRFxzgbKXPiR0Gbc+U8Ui4kxm89JeMuuO/2
/PPkIEVrprtPwWusYdfYkdNa7TE2U6+0iufWhebxbnRkr7JRSIhm4tYjmOZWT+qFYO1iepgDMlcr
KmXz9LwIFm8PZNqIsKaZKqlM33otHnjQvLwYJLRv+8CiJ59NDLP5IbozxRTx2T7tfbdS7J4XXX1y
bhtZPGHOjDA7f2ihX61SGFHoCeF1xj3xw6tgjsaKQ/+gqZj77mIW5w85u++GSC9kZR6NYLWkvG+3
gqNvVFPC+6EwQzPeCF5yT53J0naqVZrC/a96W21CMPK5kgXqdIu3ZAcUbmZ7hPaX6KSPArRpQ28k
KmZeIokVOeucmPPasl89lxrn1DPuRzaLSA1/LMUZyAod8cobJ+v27C+hVgDlw6WLNKMCCmBm64U+
32opBzEFioZ+iUyZ4yfoPG5e6tQOSkJToqnZIdNW7q2lPXdultlzosrVqRJhWFqsOc2AZpdkEPeC
2n6oXbimWLoQYGCMUNOes/czofvlyqtw40BSMMZEVDdx7SLLJuSBk3qG4tTaSsi65M94myKphwgD
YhHM2SxHvq/QuS+1rioz5vMdctt2XTxG/AAe63+ekZr7Ff5rjFm9LIVyg98Bti2F472i1XdB+65q
nRVVJeGFxOnlNTGxxYUzoFuFrlt4pM6cCXqAnB/N0XQV14D2jbQE6bKKfqW8kgUSozfEu+2gy/aQ
kFUgVgFAP7NrjRhUZEaHdqVA2PzaxDHitYGuvYZnb2M3GVIYKKagTotEEnMG8dEQiPXckUSFF55S
p0PaRoyOYvkWypu+3QRiSFK0/mrJVyl7WfV6e4xL5+y5eWaMYx6NU+pTaCj4KmC7BbJX/nQMyurp
tp35dXk9TFTA57Qzsj3MpqPgPgqArEXrl/Qu88pOihuvyo6i/lEKD2mc2V2zRjOxPLS/TTJbLwBa
GAAQoKbQL1FboFj7khtg/DK1XBnb0rZDKeK/Y2P8MpAybhIyLOEYV26jGhYdu8dGp6EpqSXhoDFw
ey6XzuVze4zLTBHnoyls9kswGUXyU6v/uW1gbeYYp+D71hD82QA9KW1o0uIoKyuH8Jo/zOfm2Y1Y
xmjR6Er4Xd5CniwFHWyLW45/APGelKTQVfqWgPG6PazFdRLQYoKtzEMtlFmnEdlNTpQAQqYPA6KY
wEx6L5FIQz9u21mcPiQIkQ7Gy+iKxdAv+cSfZghbXGufo98lpi/4d8OwRtm56AcS3hMzidvck3w5
h0qZKnrezHC14VltPU45/otxgF6Cl3VoLkB2+/L3R2FbICUGvFEPqqlMAXIFuFK+W6MdWCpwozPq
bzuzr5z5gs+PCaf2qG1wAkz5TpaAaRLN+99Iw7m9JgI2U8pmWunv6K5qSF4/KAlQ3eKwz7CYAbpj
b4976dwXcRgjqyzOqGtm3BI3lGPSzxUy5AqVDdL5U0L0NSGgZSuIPiFgBho+VgeIg6Ywp0wYNZDB
Nf1s8CSU+wc5WYk9F50R1HL/b4Y5LLJA7RvQKqFwBMZECBwnA/qB0jXc4jwlZ8c7Hv8GRoFz/act
Hv99uYRyJQpwxkY4ylVGwmMfu3wjk0AGTUhUWkLWrmxlZlSsPTZz6g9ynDRKLRwHdVNrYBb2czLx
K70ta0aYcArAjsgfIwxK7A27lc0EiBKff77tbOxj92oo4uXUiRy0HfoKVvjH+gO6Xu6T/6fyfsf3
Jc6NlZuK8bnZFnrokHwCphfygGwHftYbEsj5eOFYVJWyN3xfePILhf8M8aS3gClRViqJy/aAq5jb
yw2JTdLKsaQDDgR7neaOym4oBMKJOZBamrcyi8w79T8j+9sSM4u9wRdVj2v4GBS2mm5KA2Fhfhdb
cvlepweEbn0vrvggc4X9ZRJB2wwWxh/YQrqMSt1QSKNwpPnUb/iKok5W5bljAGxrNy0/PSlxlY4k
k+XBCwZZ2qyMefY/ZtOhiCJCLwG9jOgkmv337NxEO0PczCXwY/YS/ylrMpyU+/4tgwRBc58PK6Nd
2AwXxphzhOvSRi1g7VhHdJfxlZ02iTmOjb0yqDU7TOyRGVpBpQJ2+k61lDA4tKUObqNpW0IbrhHM
pIUaFsQQiJrmB9obGz1JtnyYuEkgWsLYube/Z3GRz+aYuQvQZg9eo17BsIPpFMhboZjuoqQ0R0Ha
RSlQ8Tlvc3G9MguL++bMKnOcQvEvh1Y7rPZp6zRq4Ph+ZCW56DTduGJqZb5ZeMvAFbGh9XCiBjww
vTy9afX9JGtriSQ2z/bXbvl7SD/JgDNn7SDUBjgKhsRn35n21lXpthV0MgmFHRUiKVPOC3Fl8Ork
FJxM0JlgqsmaJtfKav6cxWcfodRFVwQdnItDqj/qlS1ymfdyrO6UprOUst2kKYjxpbU5XjrjsXlm
GjcQqaGiMC/Cmd2gTGROizgcFe9Dg4IY6chkbjs3f6RoZCDd+22nZTMr/5nsv+0xm7WMwUGKzCoW
NdQ9CiFbGkl2kXXmQNHqJCN5hHJSBia5AczQtRE5K/YXnQpEGNrc7weQJHMaG0aiNGWnC8e8BW5g
jO/6MQbkrLufUFTpjN5VRuSyRnVXT4D4oXwfQ5k28lRuIq20gjxaXPOzb2FentUgNAP4AIWjlDo9
j54G0J9Z2mij1Dshb5r8mysPvG+YXaDmkSC5XGpw65Yp+uSF4zi8g3O7nxwBik1rQvc/LU9XZ/+Z
GWZU6Omt814rxGOeQusAmDGwNdIKWHmZj6Fk1FK0fppxXxukrmPfzBRgvOqG9rakF4ZV61OyFevB
d8OWG+xOHN8jbSh3GjRLthByku1JBPRDS4rJQu9Pdx9kNN7cdhLm9fLjo6A0RE6Mh/ySwNaj+8BA
NC8H4jHxy0NTFceg1dca5Zf8EHVoEETPhRcIBV8uRqTHbYf+D8ySOo5eJAXaRq8FtOT70L+8PZzF
Aw7PGEQ5kL1EBZW5KYp+lJEnp+JRS6RfSaw6aur24r0ogUERWiuRaKX8R1hGZprUtjIgp5oXhn37
I5gXLp5pwNGAGgXPW/yD7Xc5Xm2gkx9pdX1CXy1eaqmJlKDlS99UDaxAfLpt7Crmh8QCOm0RAeGt
rgBYcGmMi7hRFriuPnUJPXKl+BgN0LSmTUsoP224icLv+Z5fuZDZZsB5jDhUZiaAOaWKnthLswHY
oqdMGupTPY2O3nQuTfdV8oiNxtWT04xvFcps/Clo7E7o3L7eTJD1Uhrr9uBZHaufz0D5E/wieFoJ
QDRefkZSg9561I36NEXP0yGXTMCf0s7VWuKjadwe3YCztRzgtmLup9pFqpMJdvtIqR0q22aEFisp
96HgRhJBHdwvwMZttcNOSEnLHerjWu6DLbn/9b2iBD5BdKEgZmTOpVArpTop/fpEN9pn9hXZnVlC
/W/yfKvZ8Q+VLeE+qr3KaZzea/eQ4Dr2u8aaDvz96MUrfipcHcqzPMfZ1zDHF1fICadHmD3RbW3k
qM3WDghnIl7HxeiT31+jFZPvwFp5JizsDxF8vWAAAQEVlFznvz+7h7N2KgMj55uTEFmDWpit+DrL
aQsFTkycnbdd5PpEgMgEVI6R2gANLZyWcZGyHnu/aeCpcUc9La9OefJuVNRNwgY6UMG+SARrEiBm
oPbfDffV6q99ugZOvQ495o+QZ/AYMub4YXZp7Ddix1G1PiXQ7ijUCgjV+DF4VAorlkVzbKyCC0hp
dLZf9nOXn/C2MgsLxwRyYSApAVYA1Ks6M+d+lEe8nkfNSY5ffYjl9sVXHIgbKctJq/FEoweahJvh
pa42Pb2jaeBVYWPWkqUEb5EAJlFRXokIWBjfvBckAVlvGXkRdLZpzLXA9aLSlpnUnKQabGfSvqhM
LnAHRKNDTApDsYb2OxpcNX4o+YGAEsROJHEluTDP+8UFjm9AvxTy/iD4w7+Yb1D7vMp93E+noChR
vTCAlNR7cQ1DcR0JzmYUdGXN2kiSdiWUUIUjmIW79oQW8Dows8RO9JdIutdKJ+1PfmGh77Nt/6ys
+XyYXA5uFmGaseygL8ThyKx5ZwAgysehctQnD2W98X4cTHkARaqyM0aCiAB1y2HwptXXzPWeA/gB
5A86nuPIqQEXdrnDOfAji1op6keL85zNZ2SjY5kIpqnuVo6S6wuAscRsrFRUGkWoYGl06b7a5NZA
vnKiWxOKurIJzQPTESAz13gdCrWdHbm6pUJwTrAjK9xmDr8LnOlhrd3wp0X5YuaZr5ojorMTrlCk
VlFwDhxbczQHK/6jb/NNDm1HyD0QaSd4qZNahfkFmBXwGxY6QlBbVh3OFR3NFckI0cfEoW660hBy
dd4zn8U8SKZU4uu5y+7YmyAINjU7JxTArjVFLrZDH3Jcl8vPOJ4AlriiiH/sFC9Qccegc+sUkN+v
HxXxSb33CU9WvP2HFf1qzpHpR7IYeEdgfC7n3OC5PlNyRT9OTo85lzzFm7zIFLbx/WhlFkqx5qw6
aG0xr+7tnTaPhzE9CzIgBgHmB8yKjOlcLBtxiDrjGBYnXbwroRcYV+8RvUtRIb1tamEJkeJFg6eI
u3NOe12Ospc6NaxitCdGIylKE4DzAA1ZFHEL8jEWvyYZOH85M7Jzc6ySxiSEE1y55I4aCqBl/JnV
/3jq5uo1dDRAPCbhocZMnVIOklAB7neSGkokpSY6dcAMYCKAMIVgrWnueqFmVDVoXGc1JmTKmQ0g
c0EdIwECa4AR+xKIut7FV7nejWuiuYuGfoTwsMvhGfPfnx0AqTx2Rd5I0UnUS0Aq7OxEkT8rvTJa
uUWv/QFzBpQ4iGl4A8ctc4G1yH0qGhfFJ+2YqoChyKld+A0pOTMtSMSLNph+bnvg9aMXvQ/qTOwj
AMSsXC0ZMn0FjZMgPjXQPG/vPuXtaH5zJD5kJloi3QT6le+81bgUP6G9VrBh4do4XGAeDI3oiwEd
Lw6ay6nV5YZvBimNT+pzaU4WBDu92jHb15VRXj1aGTPMFdYLZVzFYRafMuBiFaBjR7skofk5EXFT
2YErk/C+tSoAZFMgiN6fqRlYa/eIOPvj5fa7HCuzO1IELFod4SPoW+BxBIJBZkdaHN0TBGFla7Af
JmgEg1+dUFcnOFzRZXXgSb6y5EvefD7lzHWmxpkQqDymXCOjcJA0U4Z0K90l1fH2pF8FqZjzWTsF
2XIN0Rh7GNTyqKp50sQnBYlBPQ8h+SzzItGEx34D9eHbxn7ehuzknltjRlW2bQRylTo+1R+JnZqd
YxC4k6nboimamgMwBGkdagtksCbr8wnAc1cFxD1yiz2EJgEHa0j9rpJ2w5PKhcal25rfFYk9zopN
SNVbg9VY3EZfWQsWrPjj/9rM88ejgw93HfPZYRx3VSLK8alzJKvbbSYSeBppHyeIVIsAao8mv20s
uind2Aken1qnd1RSbHhHSnH3fmRWvh0Gcows7mFNH3lx/XA74XTQZABtma059A1ui2j+tNYAFMhr
2slqSsFTEWfEEsn4p9tLuLQ90Lui8iC+RS+WzNgT9cTIuK5M0ImnbvIpNQt/o3LanltL9F0H8PDM
c0vMaVC1JR51AyzxI5GcoHTK1vG1XVq6ssUht/DGF5v/bWzM1g8rg0pcTjG2Foo64UM73HfRQJoV
/Bhb9oc7oRdlvnxBw4yqJKuhG2VJLoBeIT6JmlW1uyw9BQhGpw16VIgEGH4rIx6ddh3n9W5yFMAF
8lWvnenX64hvgKbKzLiDOIqFOPJTHyoCFyUndfQq7eBHO7+8E4XP2zO6OFSI0Pw0qgCtYTCx0yAO
eHnzSXIaHOMgvZd29k0fYkvcJLbmAghlQ46kIOVKKnrF7FUCokcLWwBNhOTU7FtXfiwea6t1DHva
tg7v0K1m4eQ5iCuDvT6yESBiF855OuR3Wax7mgZ9mohDcgo5x7+T7+vEG32kGIQVlAarjjz7DyIP
7D5VBWnsVcs0H+HdSwM+PU37+vFNIyVBoA8xFAfcwuTJfdjvX92vh68v/60/JAeOkm6N+3phqMgt
QwQA+WsQNv30bJ7FWhlk7EGgVeYn/1fucB+CDUVta8V1rsMs1HfRiAt4jwR6AjbsHqlQ+l015Kdx
K7+0v8JD8Av4ClfxuKfxT2P3R/8VB+tdwpOCWvHaHp1Pl8ubCtZnfiY0jIHQmE2gV73UZGUo5Sdq
DXtUBXaBC4A0lF1w06d3a4DLn9ztLXPMsSqMkFNKFBXmNpmXPQ5Qszb5jXFf7dQN1DA9ySqflfva
gUyF27jRMX82Tr7Ne+2rFhP9nntPn1cXYG0KmAOYN6KYo8b8TQDAU0c1Szd0AEi3RKtw/Ps1kdPF
9T6bceb0pbSLqqjQ8hPHNWTSH6X0ThkPcmsa1bPUmyCvvu1g19Hm5QozlzrlOm0AD2p+4v17sUst
qdxF8j+kRJ63Kjq80fWvoLiIbCizrpEajJJW8eGpBmeP8ErX0lwLgwBpAsI2SJriESwxg+hyA3SS
ohCeFO3P0DxwuRv5a5Cjhc2OqB/VTPAzIE5kKVsHJTMGWS3i00GyZPtJJPXKg+o6LYm3xbkF5pZA
WjLnfAoLQvCEvieixw9CesePbqH80UWnOMnBTt4rHwZEmlDDve0HC6mTc+tXlwUqUpkojrAu/wpK
s39JvhRn2qWfvRXcEckbY1veRHRDnyWirslZL1zDmFURdFxwEkDImEy5nOdSK1UlnjwZ6fHY8apH
dQ2iNm+c87MFIQZy8TACikwF4iPMPq6nPqrVIihOwciRRLnXkRFdmUJ277ImmL2bt77WBBlM5Pv+
m/uN4byUL+JHtg2PEd5KyjbxyfSd3mcP/YlfyUdeJfr/Mo5+P8wkxshmGLqqrwp9jGH8JO3oa2iG
R3Wf2twDNkNI1m4Gdsex1ubdcnb1JcVQ0mG2BnoAa2j2aYi0Rvdye0LZqH42gthXgAYW8k1XEEkw
SE1lK/MFjl5ddcrnJDOHCS1SayTWVy971tDsn2ejKfsmy2g5FSeJ+KMZ7IrndCds6b3urV1xq6aY
iVMnnuoiiJlO3M6/o5v0ELjBPnyKyRr54dIKnU/ePLnnYzISHLsqDGkKXuz+nxL9J4l7e4EWnQ6l
HRlVYARAEHW5NCKonJT4glCc+q0MqkzSfdJX4xmUus/agxKTbKVocvUawkIh2QnBOyQikbiTmYWq
cNPQOSQ5SQcxJf1T/agfEGnupO/osHYoLXjfhS1mpRrQ2wchl5anZBdtG+J7pdO+rhEszr+EOZUu
jDCrFKr6AJ5/GAk36YPk8Qdxv+Zyi+MAOhBSmHhLouh1uUYRAOhiQsvyNP3uP6T78FOqiPjqf9x2
hZ+mTGYkuOJR1IUeHnqC2YK4qCQpYOpFeUrfQnPYPbmOM+wIIsV7n7yaj15MWu+2yYW5g0Vd4HHa
zfVc5tYHw2HSBnxdnrKnoCTioXHhdivE5Qu7aFbBwEsGzjb3wV1OXpBzSVlwXHXihbs4NQgPYHoQ
rFwcS0ZQngN6GugNHvqQl0ZAWZIJHQ3rUyRsYqDDQGmoA0hwe7au7z88l+bsPYqBeDGxaH4lNaqS
ljmwIRpFwTGFlkfRpqn9v1lhhsK3HHrmwUeNeuOREwtSDOPKOK4AIJgmDMTAGYDSBx5EzEWuFHoU
1z5MtMJ2kj94znBU0VRVpKMe6EhGpzG7wjSCLSeBQ2uT5ysusTiRMlQI4Ht4FrE1FyFRE0UKsvo0
dBA0h/RmZrbVKKwNc9kMMPWAFqOWyuJclLD1xzEAvKZC560CSm+zmMy8M6HFAoik+MYnv7rpF7pm
oHAprDHdsAHZPMdA2cwHO1qwASS89MiJywDt84HPoGPlKfyrr8b2KL5AEXplmNeuf2mICZkEQNgA
f9fqE1j3zAx9fB1Fd4d72ymvqqLscOavOLsLOUUo1LAACEIhoAtx6rvhM/jKQeG9yT2glFATjCzq
elpPBqeyHkWyDUlLFGvOvgdItB9b/PH2Ny0tL7SlQMUyU/tfFarDqVCyDEx8p1qLwifB4A1rmsJ6
5Yi8Kpn8jByIflwiYBs02FNZm8Yp1HWuQTFB3wq77MlyeDN3hJ2GzBMwqKmn7lDzFS3T2Kxc1j8A
sMsbAWt7Zps5O9uy4wGHhW1weLzeoRhtUqvaqNvuUDvICDvF5qNwMuuFB5dKah//3J7gn2aGW+bF
y0VPOyoJbRC0J0AwHd2lBwUpIt6lGz8lyLE7ijt4mtk7KGI8ifvhPt+uVb2vMALs7LPbqM+Gnpcw
A4FuFs2n9jrUW197a0JHe41lUwjxyKudpCS14Obc5GYNVM0sPv8zSqBmLfYgE1W1AqJgnFXUMXgI
TJWzMgP/d3pqA7cYvhRok/Qgwy88g3duT+BCqIrUACDbuJTAYIy65+UEKn2shlEL7EhAzYju68BW
uR3n1a/5nbFfu8yX9gNuPtBBId01nz2Xxmgr8FXJ8e2Jbz86OSFCH1m3x7N0piEsQeECuBu05jGx
YxRHsjbESXtCT2i6HZoi34ApsDL51jAIIPDlir2FYBXQL+BvgP5Cr43AQu7qMUF7e5q1eL4o5C4+
KnfeEZC279vD+qk1sH5+boZ1Mi3Vci6GmdFFe+1WOSq/hZ3j3AmW+lB5/t5VfhGXkKeOPG0MO/6w
uc3jI0/CX48t8B5Hao7ke2Xo0ry3bn3TvNpnBy5f1ZNitPgmdSSJvos1QMue+NAxUMVANRGZxMfs
GVUtepoUp32DfAHojYDI1qzSG8EyV9vNsxTvhO9G2NTip2GJCqn2/miFa/mvq0rnvEfPp4+5G6qs
bvKmTtuTmOzq7k6iJmgVvgMnNw3L7Em/w58gp0FiO7Yr1xSfrMdUWNlqP2iGW/PF+KY4dDwn+kV7
6jN3TFwA0wv+E3itoDINjzMea2VrZI9ZfyjpRKR+l9JNxH9SNTVTjaBekmWmxL1NupncaZVlqNZo
PHXAuye2jAezvO1FJ+vB+PpNN1UPBgIicG6VHIrEHnQTqvVCex/S+8F/iGtQQtdQHQTBR09SKM18
JZnb7nVqT6ojbaLfcRDt9ACYZhIMq1Q81xkUUQOtMP5BUW0usl/6TW3UHejm2/r09uvwCdAMR5oN
9CwfOPIJlWKUnufyM7L7HKhIAlBUzT+Fif/G/+QAKrq/39pbnmw/Uu9ZssGJiKv9CBEHgK5GpKz/
+um93MQeuL0Nl3Y7pEnQ8SsjLAUrIXNatlWVZYM2IizUNinP/47U9k5+jT80zlMNJ6+ak96+xHG1
5jrXOw1lAXHuaAaHBt5DlzMmFVHqI2vXnHqlm0g9lb/k2Hjj4+DOiCZ+ZV8vXQkgIQWrPEpHSOey
JWAprqK8VWfcrpTusvFUK7VFednSkJlW32LpkHWkLtdyk0uRxIVZZnuUUslX4gwXNg7gmqEPcknS
Y7INnlWrB25NsgVTJNyGtwSk2bhNDU6a0gv/aTEEJwXKOXOCecbXXMmD9FpEZQ7clyeR30bE0B0x
DqzmeTyC5G6QAFCw8UA8yHQlep3PSuZsQDVNhPgN8EMQe2VWOBvjTK54xDGccleIAanFNczQFWry
Z2RnJpj55cISOanBb06l4FIsJVhKOjF0u8BJuC01C4rwt//s3KB/ub1rFrIGmNMzy0xyQqWxaGQh
BodHjFNtQEeNnfzVkd+/gW/AcgpmhUsqsAz8rOEwruqj7LCZmEOUg3xqwxDg2Dt526GPE2dKsA1x
pgAPL76hNwuUlM64xud5BRhk7TKP5F7zq0DnMN21XQGqEZqqKQAymOwVoOClDA8SnxRO/phYBoAv
4krh9KrOwJhn3wRG5gddATphpCDpnrvX7o2n4f9I+64mx22m61/EKuZwyyBpZjSBE3Z294a1kQlM
ABP469+Dsf1YgviJ5f184XLVuNREajS6T5/z7jw49/N++O49Zfdbabv/xyojhQu4NRpFZBQyTfXR
TmecnGT2q0/lc/uS7ZaDFzQ/Mgw+8ytoRnwxXl9YpKZ+FSYPbnR9n60kKsU++/cLpKVWDSAKKhNL
3RqRQ4JkD8Gx6lCC+bPwE91PHtUuUqefG1bXrjM0qaB2KrrtwMp27pxdRU1qgyEM0n7MNzb6WaF8
/1WNTGOXpzdo71afNH508bh8McnrwICI1YO+3Fhv4R8u/ce/HyHFYhOziJrZmHyXDFOUafDVU240
wWi379fHu+qphDoz3gouOKolS146e3rTWmivWH7pzb1K++C6AbFKF0M5MSC5Qs9oB5A2qf3rfFQ+
WwcLD6G75c3emLDVW+5DZfrvcUjuUFto7RiT1r+Wv40fyufyl/fmHs2X7rFuNga0vi9PRiT5v4XX
7ZIbMLUMvv4VEoLVPcmCDnDhO/U433vgvftyfQ418ZPyJIJpCGUwqIcjUyt5H0cFWQ34N/vXFhS/
X4Bb+lLdWhYYN+dPENxhd85r9Z7WUMnbyHis3jInhmWpOJOpCsIKD50geITTo733Pnt3EBTCk+B3
tcufthTD19yOSGHh0kRchE0prWNRowu11vHi67t7PKozm+6t4o2ab7RbDv0cNagsQUaDALTK/Vk9
mGZAa8OHZu/Q3NIqCeqyPjT1rtmiJlqbirMvk5Z9mKihJRyPDrM46N2dhe6T8SnTv9QllIEeEmXX
fenvl1tSfL+++BcOSUPfHEDIgqYDsarciEzdbOoHhFMx+tE8AP3tAJfg88CfuoRG2pSgo38LN36Z
rwWmUhAOYwVcMHfJXB15ykwUzlsWZ8pjyuPEU8LZfKx7IHboLX/PwINnH5thZ4D42QsLvleHX9dH
fZkFwycAFoDON8EeBrDXuR9uWjfLcq9n8eCg7dhXwCWpfiV6H2WNutMsJbAdvLUecn5DuhsnC7vq
SVd+L5yjdat79KAq8zNVwLobDMrGglx4NPFl6EASFDC4hOSq9GL1A0XfKIsNloWjeeyU3z17nfjn
3vYOBq7L6zNxcRcIczZItxHBIwz4ODEn7/K+qRSwg0wsttMSUgh3HhhhbLaFOxPX2pmHkazo0nRb
bkW4PbN4qn47/ej3PRjgxy5kKjJI6nNZ7gr9UCdV0A2HenmDCsCGW11f8JNxii88Gac6ZJaVov05
HrqgyOq9o/RR0dWQpOI3bGlCLQ/MsvUXlCjLL1/m7miWX/v+DZQyUZKFSXNrOsz3iif0nmlpffiD
RUAyFhtSBXOuHH81eq3mdrFAAQMQhCE9zAkLyHjz340g2YWmL4DlIfwsvaQH181p7yQsHl3lO2M5
PZTOQvaoqW9RO1xmObHcEBTBc10cLkCozyebGUMGYjWtj0e1/2rnSZTO90sOlLK511MWgE1CdB4Z
h7oKmfE8Ds/GfGsNh/ypuysSdE9V/XEhL5m+AwVS9jUPimhCP2yVPI7dTTPuG8efwPvRBV23hdhY
3SciNBMAUGgryBQqzQzF5cVz+rhUtDtwPkXKNPo84885mlvMxgwq90lhv4WAasYQmjrf8Q73Wf40
5UAWQySoJDv984D3Sd+GxFRD6Bxv7OXLEAHT60Fb0EGTDyoxHwmsk71scl50lTX1cTeFEC8pcSMd
0UWeRCP1uxfnJyCcPLy+eVauiTOTkr/stSK1bAqT0I2t7gfgjZT52eDxiIdK/W3a7BcUm1F2GAIN
jPo0Sq2mXOvK4SCRcUqHePjd92iOt33vuUqe+dM0Ux9x6iG3NhrSVhwh2BMgpoJ2EtGGKb0HZgMo
1dqa5hjZnCWs2gn9IqleQvHS2ZKvFVGGNDjh3ZFDR+sxugykqFhtPJppfJljYK7CVoeglZcGTXcY
0g1OvdUxnRgSfz/ZKNqop7Tt1Tke+71DWr8vbge+xXp0EeMjgDgdjRRTuYzhjmUYzVS+p8X3Nvl0
fetd5tEkA9Le44lm50UKA5bma85hHIKM79AWgbInuHGXh/HTuBHvXy4QeAyEB1N1VMYxuPN5M/WB
lE6SzXHT5M0+s9ryrp9UHroLb4BM17d4/i/vfJQ30ECDhB16f6Gue25vSawCkAw6x2nuHPpHYqZ+
krCo4kO4lNjwabHVBX65aAAwAJuhwyzSd3IP9miCpgrFuDkmroe0aY6W77J2tqxcvizAhPDxsIDs
OpyWfBFwArZIN7cwkWPn3FBSuTvgGPRgUtsyHGjVHmZFKQ+E4m3BeP17dAce5bMz+ikEOCKwOKU+
WkzGHSB6aeSWM9kbKd1KMovpPT+P+ErIjRoik+eiOf98+vPRyr0OpLWx106+5+WBCtShNrmhO+0K
b4sFYG3qT61Ji808j1k6R9w7dk2YMutgsnoDOLo2IF1H6yka24WqgLR/oTBqDpNZ8tgA2Ct5yy1s
o3vb+KRqz9fPpn4Z2ME746CY6OZH7CKrppYkyS2zGnictc0uI19VuoOCu1/0wfxIn5wU7Q3ue+ZO
IVSGcGy/5sVzle4L7w5MBy16j8cf1pc6d3xXcHLMG6H0pfsDD8dHNd1CJhxlhPN1naAS7vFu4nFX
psfcAhTE67jfZfUWa/vakgIN7+JhiZQsjvC5IbsZHH1Seh4vbv+QmvSgV9nb9ZleNYH+SUwz6gkw
dG7CUUCHak4YS6ZleLLUGriHO3VTbFsE4vJREFhYXEqiEVaGhvHG1jpqWzxuEkiJJPAL+9TR+pBa
TR9kg8vfrZyNh1rJaFBxziKIr1a3PaUsqPpCD68Pem0B8T6Dhj1e7DiY0rOBkKlpaaHx2GLOo4WN
Q4bqEfRG++tmVty9EOTVbLBxobItQ7oIcbA3bJXH+ZQ912DFKJc6ovQb32IbWzuXNtSUcLmIIroc
5y8Ws/XOKJeYjcUvWnphjX/5qBOF+uK9dj3bKs9chm14058YlE5A3+up4U4pDA79ftKKQGt/mPUr
UQHc9nX3hzFG16dyJTaFRVSfwKkC1D2c/vk+XUDwWFUAKsVVcasNRqhrt4lNwGjW+yme1an5kw/m
ji/po6MWN6xON55Sa+cEzYigVBSZI8TJ5/anQusMcFkuMTCUS0CNtN2D4ndLjOAyYY+LzQHeDI7P
c/Ciko4jp5lSdbmD5IVTHrQ2HHlIc1/vw6Sy/eLFcPZoWgYL175VvH07dKGx6Hdg9mEozebl18k+
FFV3S3vjZWP+LwNnfBj6ckDlCT50nOTz8Vc662lt4cNm5dEGjEU3gkyJ9O5RezPaXW59nbZyvGuH
FBMBQBGg2eh8kt6VuolSeWkaC05PGimJsQOm4qYmWy+QtUMqOnJBommAP18ueunQZZ2JuizxPI8E
zeUF2Cvcjvp2BgKlKft5fR5XIjIE3+ByQoYKG1kW1+uztvTmPlVjrenVfZOXby5RrEBNjf5Y1UW1
r6jmRKM5bzWurJxYGAaDKCSTkY2VYxHAnV2TswyGX/Rb+jrt9SlY6tv+tzZ8uT7ElXU7syTFIZVa
GVpbYIheVd90Fig/QC2Zcefpupm1AaHYIYjQRD+l7BDMiixeXzc8du9JgDPSfXpurMDIgkb1r1ta
W7NTS9JtwWsQ3yQNLNFy59m/ACMMqBqX6N9W3Vc27q5bWxsXUEPY9ACeXzKrpVmrToVHeeyoJHKy
FEAsLTTckLtQtFaf6xYF0uT1us21EeJRIqCYoMS56JqCbDwoeSsdI0RHghlztHSDOa4GQeVuLDbA
elu2pIQZSV03IR7uXjVQHxrg+EFTod81G1bWHClaBYCl1lVQKYAj6NxfmX3jVG5n8ph7ACAOzWMz
1aE1F7uksG9KciyUiAKBMj1Z+bSvl/6TgoxD8tOzH1QLVPcBjbn7c1h+XJ/oFWdz9lXi7ycP51nR
JkXJEQbNKTqe3fFGL0CMA36wEsTB102tzvPJBEjHMHFxCKHlyeNUN4nPalR99BTCkXiJYOcWE5Z4
SxF3JQxByRXi9WiPh5OR4x1ep2VBlhweu1fjJN23iRp52c1IvkM3/Pro1pyMIFqEmAVuBvTGnk9k
oi3lSI1miQGuGw5T4vKdYuIpWBhLd3Pd1EpZAfBZjEkorwr3Ke3Yhtvwm0u7xCV5ofqnqvxFnB/9
o1uE+fLQ009Eea/bu74KgakEk12xv25/bagIPIBURH8scBnSPai6CpsywjGr5lzuq5r9gFpqGi0M
6gXXLa25ng/tMFwRLu5DaXfqoO7zuIYbd5qD6tl4afijcbfoOQgOdmm2tUFXxyWUyv62Jm1QOi9t
qjT2Elsdao8jQMJuHnVDuvFmvYTdiWwELna0VOBFiQ6O863ScwToqakssTmGUHdXkW5vY8/7UtPW
rxiAXm1UWIdRocFU/KQsTJAdKZ8Swy/K247ddHrhg/uftIG+PFjza966fjk593a98ShZO7DIvgKR
htZVdIBI65zMnTm7VrLEQGyrvkGNpwHU88FYUi3wsnwMGciwg8bt/yBLhB4DZGyQF4Vqipz27Thr
mQPuvNj5DLUDU2ehmwIiflN1c1i9X99iK4uOKAslb8SSwKLLvYMlOp04Hn9qnIFIMNKySvPbvskj
OpD2cN3URzZCenOizAV1bjyKkHSzxYSfONui8KbJdiYtdp301SZqFTYJImcya3qwcAoxQXCNhzNV
0Mi/2GCotBZtN1C1OqRwZM80n2uIYOfUXwa7vHMR/e6ccZx2Rp6nPiXecF/oZh26RKMQcGjcqKYD
pKQWO9E+G+M8RMg2GxGwENUT4Wr2PGepC8XZsQkJ+r02vNTKzQJuC/GgRcoJhTdpl7dD3xXZUBtx
Mxyrnt5X/MllKBm47sY2XXOHp5Zkf1RledMtIzHiytkBvwAA6YJIiEZZ3Ry0/MEhYAaDUlyZ+Y2Z
7oqvPLkbau47s/Ll+gKbWD9pfQULLd6EKpS9UQ86X98BtT/qefgQVatDZiLBvgWIu8Rt4VicmhDb
+WQL9Uq1zF5dGnFp3dnNg0PRYIBYYhr0vTMfZ/bgAAmIpCrhx97mgQ52oiIygPopnv9krHgO4UbH
pSf3VGklK1lvd0ZsqcrRUMYAWuNbTzzxhL6cz39tSFuooIOq9X1rxDyojZDY+ypoSODs6W1Joy4J
yef/rzHJG0kf0V5FKowpR+rdAjILEOzrFi7xNcAGoSUFRwJ0PWhFk4ZkzLRd3FoxYzbfzPZvZr73
vsl/DZB++dHpkbK7bu/Su8EcWsZQfhFeR5UuUNbrC81A0BdjZ+7y+nGuDiphG0Yutz0UXVWoW9lw
kSi8SqEP5O2YXYLFM54ytK7zugcrN6pKG8dczMz5ZgD1AJynqCXhX7aUb1FY5aSNYltxv7M70Mgv
RyVQ8phan9+0YgsfuTJvaKtEDwg6sJHtdKRQgJRjyso8tWK7q44doGNKWBvjf0bVQq3OQfJICGHj
lpP3G50ddTIchiElLd1BpJpCN6MHCyxkgY71nOWRbS7urisn7TC1DqjeBid7cIy+2Xd62hwmqyw2
1lIMTJ5ldN0hoYRLH1eidEXRpQAz0dhaMYtc57Oi+p35YwLcTNlf35hi453bQX8ddoaNHBqo9C5Y
pPrFBiU50+IlCy3V8Jsf9ryz+FaLw+U6mkCI480l9AfQWyMNJxP0R7yyNbwgO7IHnRokJKnhRcin
0cP1Ea088IQtca4N1AEBtcGQT1yzhytUtZilxdrynjPv3ZiLSEdpvVTDiUWjkweDw3y0LPbuAtjV
Prf1Q2n6TXOTKwBovVIzLIG/GX9e/64LdgsUvtDGi40sZhphtOQDOhu07zlqV/EEEq0eTKDD9NR2
n1m3fB97LeiQsyQjyGpTNTCKx6LJUfh7pN17o06vHZAidq3/NBZ34+F5eZyBhzIxUfCGyPTLTkMb
p4mC6FCPNeXWqRp/4g3krQKXZrtm+TQrfss3vPtKnCBMwprYdOIaPV+geUprrcBf4uqZjxXA+klY
NKTwU7UMlB5xg1q4/vjQeb5dGo/ZFKlWESSjc5PSYeOYfSSDzvc/aI3ADyyavsBNLO9/t2vKceKZ
GU808SLdKatdl2jzYeQdixuzVf22URKgxczRT9zGPihAbKMPdRp/b2wP4Z0vvgTHXRN6bQCuSo/J
krLKTpXcjB1t9q0scpQvPTqwmVv4GhiEyUMfqHcdhIid6Lrlyx2AKTgxLEVLal86BjMxBaXXglOS
N+h4qfCSDSrvVimfWLbx7lrJ2IOXGVUP3RKS3aqcyk5cRQMIitpxdmyy14FPIADfK3GBFKQy+XVf
+9bkM8/Yqe0G5GLFN8A03B0EH0RHs4yGLo0qUdJxsGPDyf28MnzP/DolALHAOagZVIwJaCZ3tI0M
5qc/4CYaGrVQSk3aAzfv8+ImTUnkufPGd116e/FZcPZgToHgm4zP0N28rwtzsmPF0g8Gu2lTUGIv
Wlg31i757yBYzTI0yFGgFd/EVpN5bcdMMyfD4k48oAW2O1LwpIpsYsF3RfHCgf99pNN9Y95kBb9z
tK1g8vLGsQzAbFRkTrD+F+nZYapRIvFGJ+6NaALNpZ28jFCgG17I+JN0z86nGXTZ9VzsF9EH9g7k
Fp832ufFbSMdtbNPkAIlFX3YdM4nJ7bbQFN2evkJ2FMkT+/d/q4AR/j183V5950PWDrYhqsttaIs
Toznrx1MLSSbnJYDS+I2Ww/2S1AvlhYFIsSBiDKRuJWCs6nul6yvTCeeMzRVtp8ylN7sO20Bltts
+htkJwoAL5yQJPfl8HR9nKsLe2JbmlVo+xRgpzWc2HP2efvUJM8pVOA3nMfHCZXWDsgOA8cEpIno
7BazfXK7A8Jg1YwYxbOpqNghHUnMPEydZAQPQs2KLvQKDYXkvjOA6ch78PXed0yb3/M2bTu/QCd0
cphVln/rIFjzrngeVGVQZKkfimoGm8PYcGgVefif07BWCfoyxjyrk0NfFqobtAtZXIhlAMsbjunk
/EJrct4GYOttqiCfNfrmWlP12cy48q1ZRDYAp2Bx9oVR4Xa3psWxb0EYogw702yRJtRyYAIDpTbF
j0JwPpjKnnzrFwZtIjB+gKzUSCCTRCiASHZWzu+TOiRTWOf2iDZNQ6uCujDQrdP0nVMHpV01nwtn
HvAisxrlqQKdFzjCUCC1Ag4dQfdppojdf4Gi3MAmmGZkMIAA599pNbHan6vEqh8W+Lr3gQ0EJPJo
2ziWGiFd0NKkCsE8NoFecHDJDIqsXjkuqpFCPAoZNhbamJsynKxl+m7bGasCVo0ovgy63nh7ZbHM
9FvltfA46mA13S5vTPBr8qoZjTfOTHLkCRBqG7l+6eQB/YPqIC72f4QnpdeDM5u8zhroWxoE5dJc
seMhr0ffHTbubukG/cuO4D53IXwDkL9kB5wzybJALPbYVIl3V3DPDYxqtsKurHIwnEx0Tz3m3jR6
Fyoa/Y+sYn9bh8oB3jCiIiqd+ZJXZZJ2TnEcj953VHuvn2rJV378OiQi8ERGtCYSZufnrcj0MjGq
pTgSwiPq9De51QcTiltV+6qzfWP/NwThhT3JW3pz6naOAnsO9qiplOj8a/zNNiHpwr2wIsU8Tcu0
WtE0NKvbM1bIu1+Y92j3/e3otYei3PCM4tdOfNZf1vASMZE9B22xXCIXnEgc8hrFkZqLGjRVOgfG
rC3h9ZWScxp/mQFbCl6MgPUBVnq+VG3TVD3afotjZzU7Uz0ogA7qAXWn/YKcNCckRBd6yIqt5Ibk
+C/sir+fuOS2zQzFsLFkdvXgjfu+YjuvfRrarQGuTuPJ+KRjZpFS05tOiAHPPn+ZNt6Na84CjQf/
mz1xEE5GoXi4PEcxezpDnlL5pqYq8H9bnDqrVgCAFKpRkMNRpeM0tVbRzZaCw+q1+0lnvl2ZCHP+
Wzz514qcWJEPkWdl6LFK0c2pfbKTNuh1uGmiRg3/xYy369tu9Sh5Luo1SJ4Awyqc4+m8qQxuFszC
RyShLd+wQDBolLka6jQt9tAkB3l8W24pJ6xNIwgwhcMFdQJerudG0zrRsM3y8qiZv3rogyN3jm6K
+PrIVo2A+w9pO7Q9X/QSJhhu1bp1eZxN7WG01Ie0tx5m0BpcN7M2gdDqgwwdgNN4iEqLNVbVyPWy
K48O35X0m2Me6zQEeWRYbvV8rQ/oX0uS15tGNIQoOiSlse9uQJWH1+T1oawaAJRP6AohwpevonQy
5qHtYaBTq8id9ypH1026sbnX3A3KUf8zIh0hm4CiRR2a8tiiU6aMmvTWqffLVlJwdSi4UpF9FI9V
VVoVA4DlpVQnLD6N1A7RYR1kuM2vz9faUBCki8YrvP6AZj3fxuXSJGCYtsojzSITrZZJ4OEZrkfX
rciv3g93cGpGOqIqAizmGDk5qhQN5kgyTQFdtC8ab1DzXBI7gdh5RUJkqLJoTgb0mPUOWu5NZfDV
HmqMDW8Dw+H1Hm9UJeqpDeKNfE7D0VjGwJpHaM1xY3m9/tVrC3Dy0fIrlWptC6Qm5mYaj1q3N5ZI
szfu5bXYRkDSLexVPIcvCsBjUaQj7VHEte+G4a0z80edjT4ep5DL/DUZdGMhVocEnKKHpwtylHLH
R6emTTNoU3GsvL4Ix95S7wwK4hmPFtb++uyt3ZVCZu4fU9KSU2oWc1EMxZFFTrTFf7c+DsDigKBx
weglXfgLmQaNinkj6JVHPSDI2iXwpg33u3o4UKL5x4p03VODpwsxYYXpqKWW7a3FSeAN30DO8nJ9
slbHg22AzgtcKrjHzo8hA1i/5aDVOPb5N8uJlzSeyJ8MBuAtUZtBg4IMS7HJ0HHSIwRE9y+fTN9Z
0N7sxZvh89pTRKgK/mNHclumx0pFXxCLVYMRWS16DBV0rSk8YGDZgRBb4Gmgxsw2JnA19ARKHJhm
BziRiwYjjhINpAYRPHGrDTLyiJzyHpRd8zhB/yIPsuSHnjqBy9D5en3pVvc53iXALwI0gATu+dK1
jV7MxoRAgBRF0CW/vWare2J1c5xYEH8/iW+QxTJpxvC4m5O3ab5Fctifhk/XR7HqiEQBF82Ylm3I
fJJZbtuTXeAJ59Z7NQ8SNPpqkcd2BQTUtlBDa+HGR7H4b1vSjLFpLAG0gK2yBV64Ad+g+QhIlmPS
nW5tAYdWl0ekNYHHRMVDzkdl9pKj8QQhlJuqKphL66emIRvZPFnJ8+N6w0+LLjpEayhlnK+QM4s+
QVqUR9QJPZf5yOWx/HY3u98UPeqbT+YLiO5U8o7+8gLSf8zwwbA1z2E7lX6p17vra7k2v4IVFNAz
0QwjP5gHpV/4TKryOKp1VFexDlgHB1+eWwE95W0EEGubEy30UIMS3e1IFp0PvUmQ4s1VxI7kplEr
v/PuK6iUXB/QmksRB1soaYO7V369cs1rkxkaHsehV26LogI9DIlaqvrlqFEMC4T9Ve83lrLVKb62
eQDiAIoDkFd01UiBXm+XvdapSN+oU/1SY82muby5PrbVxToxIbnLcjDtQQGz6BHJPdsxXzTrvjDo
ru6GYHaMjcXaMiadvEq01yqWJdJRu3KCYiOYdmi+S835OJruhrE1l3I6eZLbUoZZg+o2jJUtf7TI
Etq56ZOpipzkgZE6IvpmmLm6GQ30QSCUEixRUsxRiS5TvWXlsWLIc/g1sntDwMDjCsH3TAcW0q4p
SMbdqgbd6aChC7zQGNRfeaN/N6ve6fw86wBBRRg6/Kiow54qXuZFZE0834nUKySO6PQr9SggIQ5L
1NdsdvLEt4cyeRqI5iY43Eg63islmTdCxfWxeXjVoGwEOkUp5NHcuSwHKL8B74f8kOan/QHsLBsn
bdUIeq2A6MQ/6JI8P81JitovRzrvqCSlry979DD6qvnt+pZfPVUoAH2IhMN3yrtQITVeHCUegRO0
hnLQs0bNDDD+dStiPuSUF/w9ZstFXwzUBs+HUrjLQF1oKx3RMDFMaFIBiO52E8azOhbgih0H4FsV
F8C5lWxmNXMcuD+wFXrB8Hp9DKvLIXptUKIBL6gMCylc8NczF79ueW9l8eBk1O+zT9dtrI7gxIbk
wFUTOtR1jhczg4DnTdLUit/lLguvW5H5tv66IvGWFWAnFPnl1ODSKwlAjOLNvOw48T+799wfUwBX
D8jRk/LZOqhVEajD3nq7bnnN5wGWhjIjHjxgrZNWaOZgMrCJjQsqr3jE0gE8E04NbfZxae6UST3q
Vr0lQb+2bqc2xd9PIjZtUOuC9Sb2Xj3tIHZwDyqQiNF5Y1LXhwahNwtpcVQaZJeQM0anySmPmWmE
0FEOu8IMdbV+8gbVr+hGLUNGKnwsIZBqFq5DbPYLKBR07EezTUfsdUjKjg8ZhIhuaQ02k9vB3vef
D97r9ZVbm0VkklEpFl1nEFI+n0VnrlHr7pE06JonYutIiYKaomii61bWJhEqocDGAVaOeEmy0uZG
bVWjgrWyeIjea87APefdjWp1bJv6D/yr6BgDkTCQByiWnA8JFTk8JRcDWvcFuP66fQ+58WGrAWF1
RCdGpKhFse0E2RYd4VIzB8UI4Ge+W4w5SBI3NIb4+vStLpIJeBgA2uJgS3uw4XUxdhn24KhSv5li
UdIbt9AJW0bEiE/OU9F45aTWMFKifFcsyR796wCL5RvnacuM9Ar3DIIypoJj2w/+nO1L5X5LynPL
gnQpjdXCWUpFSgmAonYEoz0kfXNnA04oXJp89UGi6Z81kRNXPLXm1OgwXa7FghGUenT5gxqZCLCQ
tEIVAd7nfEGsKbGaxBGHprB9x/teFGVYgzjtD/aWDYUD0ZUo2FbPrWh113uGgnFY6u+a3qf5AJqC
PzqSJ0akJWlzMiQucctjzsBKYgGdDtbxrXLIWjCCtpV/RmJK1YKyzacuE57a1W67byS500i0Bb1Y
teGA60gQ6QsZqfPZKgBDcFmVIPjN3o3hd23sp+zYmRsrv2VF8mAad/MMvadwytp9HaJTHeH00zhu
eJV1K+iNE8zrotP2fCx0xAtWLwpyZFZ90LPbsvcgoLr3mm/Xd5hY3IuTAontf+xI+zh1c0hXtOi5
A8bB071AbRmeKNx3IaWXG9/JqAabAdfW2KQYuxlQ6e7LCrnwr4X3Njw44CEB+8n1gckQt4/LGgl9
BAWAuQlg7fkMAoKD6xJzcayXp8XVD7MBcmB2Q/rA6PFeUX1m/mqX124B9Mwwo+vW19wcGpdxbwOh
LSjvzo2bS41XujcDjgBhZNDH0nsn/3TdxGrCT/QM60i5gPRD7qK0S1VjXoGqX2smWaCrZG/m/MEZ
wSFDng3+OIBntAam02L/sRtKTK2O0hLyAeI/ENCejw7SLga6ZOD8luaLArxq51vktlcDlLd/Xx/k
ylaB5KWGvBxMoe1K2p4LiC/4PHdoCQXyGqk/c+h2pDzUWxm5dTsYiQspWtORFWC7RWmLTqPk6JrK
22yyb+Pk3NQ8vW3wHN3YmSt7A2P615b4lpO7PFWbDqK3PTk6/a2VRxhVNm74qJUA6MyEtEB6V1q8
cTCcscMFWOVg39ON4omSMgadzsGDWM31dVq5cAFgB925KeqOwKqcj6kyjI41Jvaimr0vgMy6W2XN
FT91ZkAaEXEJM+YeceOiIGCMOp3v0+rGfUqbbGdTtv+vfNt/7XFB9QD9G9QLZLLilvaWRiBndZxS
+5eiW0+QDd8I71c3nVAdQMMd6LTkKGX2FkeZOcbUD0H9s+3vUu+Qthsh3erKAKYH5icIcgE/dL4y
M1MTCGrAwddoeBlda5fN/z3YwhX1rwXxBSf7eVFTL+lygrOT2T5qN+jg+JMTc2JBnKgTC8jNGxVf
YMHW4w7wHUJ/opj6B0ZQFQLhjIkSFLbxuRGrcLQmJbgvKueu/T54N8nGnbC2EqcGpFHYU8vNsoYB
o/HRwTqVG2dw7YigroUuHVSeVPAYng9ApepookyMAahj65tWikZK70B0x3dA52pOscbVF0vPDteP
/touPjUrncyZ92Sq25ocs+ReZb8UE/lvtGWmW2WmtfsO78Z/xyfdqTNSUIWtY3wFcfNjUutK0PcT
CcHk9USsR8K1R557X+vJtFFMT7boy8XPS5HSmXkpTE61cTD1FuZp8riQVzRtQIZiAF0Qt5qAJRu5
hvVZRUEBGRuUbT44uE62fD6yjLQGrEEEJwPIVofOO7mtrS3azlU7uiEsfOhLS7seL2UtMz2sHjAW
y3BrNbc1uYUUyPU9Irb2xdyBjAsQno9EjbR0imMWNF1wjcNEMsUYyWapesuEtDwkcxiYx2DCNAfc
P6XzDoT3o1tvtZ2uT9j/hiKTVJaOhw5pF1drWQvoC/RUlm7n/ZEzQpMfIh68Y5GOls5yCxBhR0dy
7N03N3VDuKOp7TYcxqpDEhlB4GbRgv0h33OyxzSu0ETpMWWGotRh1aEYohTWf+S/+rhIcbshCnZw
QpGqOx8K72u90VpYYZodYvFBd99p4NUeQ13b2GZrA8JVhBoOeHWFGvu5KYCta6fqNXL02gb6Nw5R
A+S/+ca0re00QW0BO9BAuYAlKYtujYByww/lQGEbyRfBwkA8davqvbbT8HrBsUStAwBu6eZux95t
LGJgRwPvsy8n3zWC3Nl4Z64OBqnhj2qECLPPp4xoDe1TXcfJRBgyfgIZmcs2XNlaMAruun9MyNwJ
3CB21utYlQpiurQ48PHeTvea6kByaCuXubYDDIG8QD8d+ktUeThGXnaLNVZH1qU7PLxE2vm6K1u1
gDwp1l4HLsyVnpVEV/BmzhCLGErpK6AXrP8AXId+0H8tSE//qh1ny/h4HrNvrKxu6+G3St5Sh2xc
3KsX6qkh6XGVpU4OjgQMBWDHJL1Fx6kRW2/IM/NxZ4LbbPqDCOvUnrShi8HwJirCODF1AsdBQVOw
8fJZOzTgpES/ASjRcEKl5XHLgQ+ljceVnhh7hdp+ySAy0n9Nmi1CnVVLoOUA2h/nE02U5yenqxrq
DBpctKF+aronD1mF3EANrNoSilk7oiagFXhdGcCSyZC1zOsTsKfMH+9Flhs32Azl5rW2tq1PjUgH
B16gbIseTi21LWQNbkFo8AerD45lTdRV8eJxxDBPbpvCHJJxGGFhqhh6gwAQsX6p1sZbZHWuToxI
96aRaoqtV5grM69Cb/gtDiiYRsLrPmDLihTyTuaYliyHlbZGlyAZXSeY3Q56aaA12bhsxLzLkROo
6OA9PXQlIulyPmsdN2swcMI/j5/t3+SlXkr/oECfg75vFZvW3DSot0FRAvgT3qTS+hAVkgz1UlRH
j4Jiean/j7Tv7I0cZ7b+RQKUw1elTmrb3Q4z9hfCEyxROadff4+87zvbTes2sXOxwC7wPICriyoW
yapT59TDryYEn04UicJpyvP3Xu94NNKrewgxDU0e4NYxBHXtnRQO0C5PkwxHKUHrc3TqpLGVvHf1
4fftT7ZmSdNRqZeAMsV9ivlkVIiEqsjTLJC0oClzt4xOIAe2hZozHLcWGoB2LbQBkNaAJvq1R+NQ
l70V5lnQeaRyftQ8hhfe32dWrMx7wawz+CEah64IALsO+4fbS7UWcpcuMHsIc1pjXkKWdqnljMMh
eS+GAzC6Tqf8RmsA05P72/bWUg+IAgCYhDoR9OOZ805CSygHq2OGPTuBoEe1u7/A9uE2uJRKgYzB
TYQ5FOSmbsYQwnxBUhFM+VVern+nrzVoi43CyRKeUN3qwQrgzwLBAdIfGe86CLIZN88yK2CPNA9N
Fp0KtAhCEZOtsS7YY/ojzD8G6ktk5ny6tSi/NMwsZd0TWcoaGG6iGhN/kMGmvU+yU8oDBq+FIfgI
l+L2wvjK0vu0VNPyyUKYC93GKPak2/xNy3OhPPxjgon0TCznscE8VfC5WNSZun0fftwOPZ4bTKiD
sycORxB/B5BeGWIvpUdj3PzfTDCJR08jYtWgx11WCnMSWCm14GygdS8WdAwq5Qun1nW4KVoMwq66
zQJZCWcfzzDI5SnGhzZJoXfbmbXUgHciygU4KdD6ZG4JcZiXUt7Dkjm24ISopB4POQ2IYqseRciq
hO2xI3q1natWept7mdfYX/X0X/ssHKhMoZiiQWo90MU3fC+SPP/d9zJBJojti6TB7t02FNKlj4kt
ZJaOWUBteXZU3mjA6j69MMLsU8EccAQbZhbQcNiE4egO/Yma8kM5/MV9CNisP94wV/yUWKI+ZRoy
EQhDMYGGyovRcK7caxcH8LwC/w06EVyGWRsJiIoqjWSBEongtT42Zm3nomB7nFvXWgEOZ8TSDhXx
LP5SEssh0dIIyqcvgmxD/TN6NJ/66Mg9kdY8urTEHOJaqze52as4AaH6EOXPpPpQ095vG2KXPe8V
tnxr9oZnLNKAGoDn4Hlldu8AxDdUmmAs+ShAUIdRi4PiPpidMxE7fdO5Kp9re+jSHuNcn9GeSjFC
Qpm7wOj1EQJchWPmuq23kTdhfACI4nEzWL/Ba+ZHg7xvO+27JY9OleiczLW60KhwLAyQkMtlda9E
0oOtDcpMQSfuh0jxu4Y4Rn5otUcyqLvbuWvFFh4Gy7zSQnH/BXQJQYrJxOQqDYTS0u+rSdRtJYTm
gzBgIMtosgKaa0XKSZisGMZS/VIWSPxyDQCtDMvto2VGS6FeQQMMtzjkBWQi4AofLbuS76ey8iyF
PkjxMRV6kA++jQMqytI3qei8NvpQch7VzkrawY9ZCr2iAZpwFnylD5bQaX1JA9lq/dzXGlB/gHyp
KjhPvXU7SzUJRwSOcOb+k2taJOZyRzGvEVc+pm4aW1Xp6GEea9hizK3iZIYlZJktBNE0cfkHF3xM
K10fgAJIWBf5Jixyh0n1OSG5243afxQm+OdTXlhhkjaURamhxLCiYPI5r/2I+rmecqJ0ZXei3ofK
ItBLmHpkmzigNmsitR5oAEb3jSE/ZKWwI/Rvvs+FkWWrXDzFyyzH897s0UTBbGj8RJTf4INUOMfC
ahAsi4bXPsoxbHU5AT1jKRnwpJeVfSJ6v+cJlFYJp7j4+Tr48u0vzDDpk07aJM9kpEGYRE4i7RP9
nqrCptQmZ2jVRxDa2XJ4kvLnSdxZje5YzeiSqnFV+a7FY7r2rDEw4ncwjhjmtla22MuBkDS7YgC1
rHSv7YCe9bpS8EhzNHk3t7WcBCApRvgUAEVMdvqxl4eqiCSFBiBjq4VDtUte+9/lX6DIsOv/WGFL
lhnkovtWhRVcQXG3cxJQrXWtyqlUrPqCOgXQnRiFEdky75hJ6DIvVnLFIWjwzLMTPpAW7EFP/z2R
47gAiho1YsAvlsC7iF5pNISu7dAC1ACnfkjN8FfdUtmdSSZstHBCBbvEMXLb5tq2vLTJ7Jg5Eoa0
6eAcjgxHz95HaU87zlmxtmEwTY8RKtQtNYz6XPultSO4YlIaB2j+gP7r2Bg/CmMT+rc9UdeSJeaV
cAKgDodCKeOKFKelHGYwU3nqpg+ELbgWcpfsQBfkgG0dHHC2YUt24aR25kd+4r0+f6sdZf/ce9o2
fKidRraHnbEB2Y1dO8kucV9yO3fiTbrrf3N+Kzxm9/blT2VKrP3URYQaURzQHHeh5kekbG4bWAOJ
KZcWmAeNMPZNKhMshqInG/TjfH0En6b4lMqVN4KbzIz3tbaQUxsGOPl4A+4she3nkXJh/nNq/CKU
yZCEudrBQRn8zqBD62a7eQP8EsoT9/07+d6+j3eQlY9OKPnd9nw9CkBIDOjYChsk9Ip6MU4LcLxU
UPlN07x0I0PSONuGJVz8x0Gg800cZRhEsZgzUyd5hQO7BrmY4GvxGxmoZ+jxtuzsBNxG1Ibeio2G
YD657Zie1WGLHqQO6S9MeIYgeJq4TY+1LIWqwp8fxGwyK4PMZhhiotmAun2NuQdIVI2y4agEtaeR
c5ivu79QV2CngXZWZ1KVFkWZCOJnhFczOSVJ3FmO7IR8j0BT3h2VY/5jlAtb6X25j/3xKJ3FyQ+l
hwIVG6gt3v7iq55f/BZm31cx1NQK8EcFUCA35p+DAO6nYlvodpnwutdrsy6YetQA2UFVd7kGXqey
FOIPljZgyp6IpxxMkm3U2ol0FKo9mQyfhNQmrWtY0J72xoXWDyoTQ8+pxK5evS9/BBt7JUU3QMJI
OV7ww6FH1nLm5hjatLDDp/bDGl3pLbYnDDw8NU+82b+1A+PSOBNnEfAvaqZg+H8KM3fU39Cycrga
Vkt2+pIfUT1fqHOxyOxl0aL1VI0zPKx3KS6+srxv8v2Q/RCVoO/fAe34ixMKcyjAmoI/GewfS1K5
SFfaXOYW5DKxedp9RdGZBOqTFqj78JAJaxVUiDAqUDVC0RbPAuXaUhiXRAAELw7ypHfy6FxJhrN0
8wio3qweQxzI0ngknm9vkbUBH1DRg2xmYWpHYZOJ20xJYiOLMO46lpZfzakzpz6pfw21LQVJbB2t
+RnMdvuYc1VmOQP/SZO4yQD4jHsauiHX7kpiVCrpIMeBJf+M5RGNxMLTNGoPxSGPQreOVGC5JruF
HG06z7ZOmy3eWJxKxNr9A1H050cwyWokOY0bDQQCovENiDtnAE0BRj538X9kO/30FiEEmBqQohK+
8bW3yphpJvQ0E3jrmq0/v7epHfYO/WliL3LeB2vnHFoKGAUBLs7S2b6PNOqZAAEBPHWo9hvCcgOU
sWKDk1qXH8zuQwOz5hiyQxEDc2jXDjXJMGc4UxA2mgd5zajylPciCjpQCvKawWtZ/NIUk1cAgEOf
toSpwSlepCB9LIEatf9iG1waYXafWkRzkgwwYsjuWzdA4tjunXi2ZXAAA452um1udfWgcSWCekmG
ejRjzYgLMzZDWCOGuJvUpf1sQxV1lMDQAcbfhhPma5nZsAASQdMeW519DRkgtl8wQkiag0KdvCJH
K00/SE14h//ap4K2CbSM0VVFfmaiAkrGoZWI4BtplXqrSRA4yQ5zu4EWuRQdIEoQVrlN9TvZeoG+
UD34qahvm96J5qdQ4mGW1raBCU5SgI3xH4jVXEfoWAxiDfYrcJ4pZbIzjTb2aNhInM22dh5hkwFB
CyZnTF0wGSQvZmUqRzUO5p5solTwcgq4ftS4EJi323zfVP0pNkrOQb/2QTHsI4PxAfcK/OvaN1Dh
YPgDTZAg6k0HbA8GZGa5R+3aAl4aYY4+SSpUaQCGPpjrUzm/qNHM2XTyWrhcWmA+EZlRsNEKLF5k
3Rd65xIM6mtZsRdBKpEbs52Fy7M664R9lN3HyVHAjTXR7LhKFu30ASNuqo1XvjekFDBO4y4evDCd
fVXZNJKdS/W2lX2D8ubleb+a+eTJVAsYnl4+eRJMBTTfTQhuvNHUAaU1Z4XWvzME2sEnCii7vETf
xe0DJBFaUlg4JMEEALwStQWUFFPJv52NVj80wPLomuAWgIGGayvQiJD7hMBKVJsAmlMH/Nu3Laz6
cWGB+dBCI83j2GLJCglA1UF3TJBw5zx40roVAxg41GEXVchrP7pQTbOuwa4wRsPt0fpZaljjtLnt
y1ruhkDAHyuMLxklVQTyAXAdzUeZaK41/EbTr69TXEZB3hv+N43uz5sDFOKh9gVEDKr4TLQVwzSq
mQWuEJrfoZ6XjcmxA8smkHrh3wQbYFUoX8uYKNQYx2hNkrwh4z9UlBNuDNbwLEs8Ztfl97IXBwwb
/LHC+ANXZ0jhzQi2rvTSDnqJEI8Rwv3c8N77a6l5KTFCXwJzysD8XoeDoSd1axB8qFSnSCeFU2mO
ln7HqEapJp7Ue6iQ3g6N1cxwYXEJnYvtSnMjFCKKjdQUvUtk2Z+sKrTNPtwWbfStJrxWy2ooakCW
LWIamH5iv1iRZFUyw8Mkry1ML9fadtSbXZ5Dt6FKQ+oOiCcITMW8x8ryh798xAvDzEeMwIQ50hzn
vL6MmHdHWf2NQau/iUdo3KqA0C08hTKzmgDNkZmALZdYygaI0ARVlEbn3MRWPxmYw9DDRfbT2RGY
kIA0mrbIGWiA2p0S78ZvVg8ib7XYWEnHuTSzGhTLZoYIB9o1CyHGMt987ZKak75pBeRBs6R2JM1b
8FVaeGn16IhD7LVwoqO4z2yvS9ONoXtGdb4doCubb1Evh44vGmLQm2Yee1GoCJKWpglqUyi/gxH/
exWBZrsYDIeEBeeSsmoMxVZMYKFoLZrM4WV09ZgmAihfBnHKoWuW9k7RZgrU5mni4ULKI25atWcC
nryQfqBbzu6GxNQGbWhBgTAqGHDtpX02NY4IjWuZRj9vL+TKBgDSGjIC0PDBuclWlLPKlEsRmw/t
ckwPhOmIshKG4121JDEnaHimmKTSTEUcCaDOCSSCCgDtbGmM7RriHLc9WivMIjKRSxZKXTDPMnt6
CGk5ob2A2Vr9DJUKp3CTp2Qn2uS+CEqn97W94BQ7YXfb7Mr+u7LKJGlcC2IhE5eblBM5hv3b2CTu
bQvLnmJyFZSj0DRZaO7QYWQsCCnUXjoDc5r10IN+RoSiUjS83raxctTgSMN0sGrhnWWxr+EI2jJG
qWFyUq2iETK8xkEME28uIOgheQXNXhc1MeHjttG1wAAyRAXlAybm0Xe+TibTkMZFoZi4h2IuK6nf
UtTxBd73WTli0NzCBBqqNBiYYMG4mV4bcYsHVNCGjZNYsi+GZ20fGY4oPHPZb9eCAYhfJAswH0FM
gnk+ZlOnQ14Bxor8JbM0n74pMbGHOHMA6PuLxcMUEBDzCw/rF5a3sqxF0IvAr7hQ7JAI4gYgrMwp
64mn6L3q1YUp5rEmzJBFUEtsYApQgNi+DcN5Mu9r1EmqkncwrwU7Bk+QbFHVQvOCSfBdX3ZpNsAt
Kzz30PHNCpVzKq/VKXF0LWyfJso/GIi/Drs4GSJjUHCGYIrYDq0Kd94JeJrJSaBiQ5t5Q7NfGorf
lvgXM7EL1yKe8qqJ4V424BVBT4YwxvBwCYH5175y8KS/HRVrRwiUaZDQEXyQ+1i23MUFDr37KEZF
DbxYU/qUdiPkuYo9jS2P8trga5v30hKTbfuITh3UqMDs1taQg6E6NJDJKDumloqcBMgzxSRAiHfF
Y1GAh6SKPsrso6/fTJUDalpfNyRybF0U53Vm49Z6ZqWFAW9ENXYKIXMAkM2L0Kcd57hY9wWgseVF
jIlfNr6rMp3rEr4Mo9cX20UjhFOYXnflXwuMK6ZSho2KSAvMyfkBzBA5/M10CxBJ/5pgLrZk7iAr
vNAnEfk1Ku26f595hx5vnZicAyqVPAKXIbgDyp3qa5C8297eKWtJDQR1C0k5hIy/tA30coqsiYLt
A6oSdVdC0emYkN1gnn7dtrOW0C7tMJ+jVhKoDuew00NIAPyqQpxt/rsFkGKjwGKhOoq0dr3nTaJZ
hTGCOauWXOBhJuXl9t//BGmyF5BLA8wFzioHQSbJQqsA3XOl8WSvKBw06MKtMT8O9GPOdzHa79ns
DX3plN+gRKbPEOZ7mzLLjvdxuCtd8AsLPAKQtRgB8TTGRnHfA5iMcXyahLZuTPwuwwQjrfB7DE9c
MO7a50M3Cw00kIzgrGXS3FApo9EbFs4+SO6WGDtQNc5+XWs44+b1rwnGDRLKmVUIEH1qs3gbyscp
Hhx9dIHUvycx0OcKEW0JoMexempr064ek8KFDNmmkBJXic4aPdQlD9eydmtaMC0IK6AA8Ni6jqlJ
Kfuk7/CbQqM4yvpjNP2S4uog58pdrag7CLbwYOqLl1+CDPCW5d2zzJoxC52Ks9yD0BF8EcWDJFV+
afzqlop0dtCz59sBvYY/g5TaMgcI3B6ih7kBlBCHKkoZ7FnmUd/ngbg1j4rb+tqh38qudkqczNMf
6bG9n3+AptBVbYiCuQJgPa2juplvbESbL428Gmn//ii2/z4KGWTVE/woImMTqfEW126nt9QtFc1N
MjVuCxJKtTuOk+qYlJ7yZnwwW/MbkL7+7fVZgwJcrg/bBUFnpCWNiiNEuM+2wja5y/bEl76RLXgn
g3jT7XhSycvHZT8+vjoGMjHVDrZkJkmqJCnlcTmzOkyzRoMtj9/6ErThnOrBWlRfmmHOrQyRLgsR
lnjsH+XKoYWHQzjZIj+1HEtrXWkVzQ1QS6Nuh3vSkrsuL2K12iuxgR5mV6mPllb/ssL2oKZaa8/0
yYRUauLlgDWQ2nClWuecbWuJEU97PETwopNwKlwbbzohkytw/AaJsiGz4VRt5I8FD5W+tmMBzQaU
AUBIlCiZ1QyVSdGqGJg+pApbjysBaEyokFoYkSh79WfUCJxW1apB9GtB3P2phMokJVSm2nbUsabR
ztxp1M+c+pTzygira3dhhFk7SR5CEDWrQA2iV9ODhrCy3mSTs8PW9jpGDf94wkTHHPUAYOsaDXyb
8+k/qRnYrXT5p5k82pWNkZTLn5681M3s5KBs4hIINdVtA/F3c8of5oP0XfHjnergtfgANoSNND63
dG/yoCfK8kFu/RbmZLPEGo8dC7/FitzwEP2KHO275gM1hU546pG9Ekg+DrbcH4KoPYwbYIqSB/WQ
vY5ecU9+ZvftXeIn9vhsAWzg3k5yq7eay4VaksXFDu2jWSRRiGhCevPACot84IVgtfMm6mQoeu/L
V6u1TQS0M+3obhTuhl+tRyEnuzU4jwJeYDPnkSFPMp2XwM5QokpfqBvvIs5Q0VqG/ddbnLPX3gpi
2UZQoUJYu91R9+sjZzlvRzR6cNd/n2ppIWoCPrXoeaFz+1PdXh7MC1z/7VwlQ6EtXwq3yp+FOzui
y5tnvb3rodh9bcISEoILHn6+rh/EbD/oW8l8uO0Fb4WW//8i3gR97oZ0gSML/R571G4knmoEb52+
ZBUSoYOzrFNq9wp4QaGe8CsBew/qG7d9WWt8g3D9/ycw5KprZyQce2FvwpRLijvZ+QDQ9jV2kzvZ
ewoPwzOt7N/gaJT95EE+THhNb5Lv/XO65U3t8taUSTCxSFQ1ASQkmM1jMeKWFvEu50vc/u8pDJeH
a0dnSQzrqsNxoAJvrdiJK720G3Qw7yG5bNznm9vrygtDJhEMUFNT6hQHdx7447eO089Y7d5cfDW2
+KBAYLQOF2faX9Od4IyPySZFJWqyZad8xOOObuvybiiOE++qsFqbv7TMpAc5qotJquBYYZeuhX8F
cW+HW/m12VW7YWPdYZRtgGAcJ06X9brx9T6h5Bd7Tu0jjIYShOkMbmTTLqjfaHbv5tOHYj5GHSdY
eNaYJFIZoyCA8JkGtYupze/9NtmFjuRE3v8pSFi0wxgJ6kjlJZEIbhWVfqKkXqVzzotVX6Aeghkg
NPowRnEd96nRWSUKb/AFR3e0B5pM8aLRyb5NBx5t2npYXthigqOO8kgPY6ybKACJMsq2Ncv2OBqb
3gJcpp4gkvJdKuwozU60MwCETje6qW1MPevtNuEBwFdzysWvYU4bc5SjdjJxFBi0j515NM5qqXDR
1stf+RKZF1aYWDHUaSDiEpnkmLqzb2xFXwnMANcN6vc+b6B99WS4sMacPeakjDqqxTj9qZ1h5mNn
DG5p/M2l9sIIc/wUQyJZo7js8Vzypup5ygRO5PM+DXPqdKrWVpkFC1b+lg2HQuQhLtafbRc+MAcK
ppAibehgQVBe4k71SLyb4s7PEg9YEjrspah3C0g+mKgY3t7VvA3HHDRFqsdiswRE9kH32ab0pIPw
rKLys7tt53/ZbZ8YxwVey+bEmo71aIUd0KhyAv7fvNN02aFd0lGnHLNcck2xmDQ86JJpsCH+PJxi
yYSgcDUbM6RmCqXcdrKU0w3JMx3TsC3FcWjlCo9KbXH46w7593cyOyTq0eVFlQIZiPjqiPt4Xdpe
KD+MA2dFVq/G4DFZFEswLsS2nHRplnVlmSeqE+Jgwgbi3j4ZKrcXfnOWfnXTX1hiEp3YU8UMpxBo
7SZ1Yh1jMxaE5Z/Gc4tJxmcVAhU6MhrEthTp8bbpVR8hsq2peKqDLJWJa62xUiFXMkg2yplNY0Wy
e9PydKLs8Z159/XVL3dhjAllZRaLvhsxtRLR+W0aQmVn5OPSXotEp+oxKjVB38w3p5pXEF7dQ9DL
hbYt2tiYwL8+tKB+WmtRBphwS35YqI7S4X6Sg3Dw6/A+BpoIoJTby7rq6YXB5Qdd3C9STRJI1MPg
1AwbsB0Dr3Q3gg0nktBF0jQ3mve3DS459MumMDFmAbAP5qzY7zhXUP4AtAeb9yNW8v0kNS+6hHmg
21ZWjwvoqioqOI4XUr5rtwoKYT1zbOLAN6CpN26geRWrdsjjMVztxAKssXwwTNpD5PvazgC84GQU
8CYHo8GMyUX5Z0E3k5DaUv2AwVS7qACl5WFSP1ne2EWE9AziA4OvaMEx7tEuKnoIpiwTfGMwbfV9
tBmO4dtwNga7O2UnfYdT+Ics2POh3OanyS9Q/u0eq86un1F63/BeU6sp+fIHMevQDrGZhMsPmhzD
t7zEM5xiUx9iP3lW/eReeY1PM/eoW/LnrVVgDtMonZSBEBgV4X/88IO4tSdsZkcKfmYPvIfNWkRd
esjkHwNMN0YtfC557v/GcJmde7dj9lMg8JY/zOafG1WjdIAJNJvuLKg031mNE6DSepAf6nO1LZ1u
iyTkS3vyGu7qfbcTv93+CevxfBFYbDrIoByrd/gJ6U5z1U2yb+3aJnj18p4Aa+n8YjnZhxypZZIl
FgyBxqduT2W5Bw82BMNebju0lm0uzTDnFYCFM9TOkN5QKBdtxeHBTRVOWLB3kT6ca1PP4YdyX207
b0QThjjlq7q3jbviTt2F3rwfN8qj5gz+5NJNmtuql/+I/flucse7KBi+4b972U5+RNvc0Tg3g7UZ
L4AM/2QKdswlnuMINUz8vil/qQH8O6pOGdk0heSSQ+9yVzR+EOug45lye+FX76GXhpkUNTahnoFH
CynKGRzRjh3joNqmm+1k2+RsnLUz7NIUk3zmvK+yrFxiydN29QPKAt5S8eQ4xAslJtuEaqtAawlW
juOvh2Q32o3dez1i6jdkNnbWfcapdfC8YhJOL7VTRSPYa13ds/zOXfziqULwtiGTclSxNKnVw8gs
2cLdvE9g4/a6fQJab2Q1FqykgfcHbmAaGeObqEqXoEt3ir3s6a72Ut6Lu653+mN+N74USN/dr3dI
wNz+Bas+YqhzacsCtqQw4WHNVIyNGWe0VZ8wE2uNb43ybHSccsNqIgB9CsYLMRYLJpXrm8CEQaeQ
ZC2A55pd5Z0DebbYcufQ4SpKrx+2GBDACD1uHIBUXpsqwCSZZwqmBJRHA+z3pj9g8sWkL6Mk+b0p
O2jB2h1mL4xOBc8QhueOWvaegYHk9rquNlkxsIfpTQzQQap1eSxc3B1jMdPHmMBlqXWG8leo+1Xp
9VCV+E7FtxpUSvo82laceZkWzMqeh4tco1FQQe29SDRg1g1Vnmv7SO6pqY0LOr1UnS75qU6jrYIr
Mh+2w0cW+wOkSIedNO5H6xfH9dWvDe6xZXAQWFOW8Vk0I00tI6DIZbO3kVfH4pWCMgGzSIK6LTrR
b7MNmtDLcD+ujU6rnsS2sueptBd1FJ6W1nIqf9liQBxAFwwM0aDYuF6IHApqWpkus2hJbtppLTx2
hfVIW+jpWRip9OI0juwB6G9QbCWvnKVYjtBbxpkjNmnLuhZKTFxAiMyNaulJVV77MMD0yW6O1bum
A2NaFnrFR/QXKgIqsL7o4AJvroFk89ptVDnCou0wlwPpl9Y8UjMYyvuRx9a4trjLAIu5cOFixzFR
nhe01lvdwulS94eQ5nu57OBZ9VRFMl5L7ftcS99BEPfz9rquRdilWaZ4QJoZ80UzzMqbFoMJYZl5
AsltYlTHduo4W3ntbANoH5Fsga4WaPrrlZx0RSjbGSuZlB8QEywwb8tVjlo7z8B7BKrVZc/K7NO2
UdMoElDwQmSETqG84tanFrmbxN7UgR2okDhpf7ViD0J29NpR/8WkAJMmRbkq/hnNKTV0Rpv3sAL5
f9XYeX2ytl0q+GWELhOmpkULHQS6rWQUbtvZM0vzvYxETvNsdYkxSQPiFageAClyvcSdIKaqEOF7
KmptC9JzomAi1+DN361eu8Dmo6EQBGJEvK+vzQxTXMqJKWBPgNdF2XVtYouJgbnI3u1jD6QraunQ
3EHv53a4rroHvpWFTRc49c9e9cVZQOZZy6I2hgpeby56C9qouwPhhOmqd2Cc0CAphDgC4v7aO1lq
5VQpO6DTKS0OZi4qTqI0kWcRMd61s9z6qH8qh6nE/1SYr8pQ6YcO1XZOLWqN5APoKyBtF+gecPLM
XbCt+9gSUHEM+ukhTNyaDjZUE21F2xqGV8yeJihHCEVVc+OGefQqq1uiHgUUIYpFy7oNt/998S9/
DhPp0MbWagzcAGpqxNsOpC/z+JwLvNhaS4TgwcQIO9gaMDPPJHpICefDUOGUyRrDM6y3aawPhYHh
YB0kjk14Z8iVXRU8FmUmsIAyR5FjGWHCTrZAUcXkQcx7N5GcxfQshfoDsDpemLwLxsg50Jfdd3GI
LVZQLcLfX+hXF+bE68ACV2llJaEVnyHT/k0g7R0mpHg1KeYe+o8NE7NfIO4HEwA7p04UqQ/VUYjP
eEQ4fXTIhr0JOpi6f7odDat2wP1jobYMWRJWvlNQSJsDhpic2zh1xzDyTXpQSbUzKAfNtLpoF4aY
3TiOYS4RSKOfxfYHyZ/n+vm2I5y/z6p3Akyp6/NUJGfLSH5Y4Ha1dF7Dk73D/vNR/vVBZT48CPsK
ICyz5AykwbEGDwL+kQ5Qd8OjdTdCWcypVLzLbzvGllm+WGXuFKTSUkER4Jn+NvrTb/Kg7oAcDMi3
+fW2pZXdgxj4EwssSXOoC72Okzc5j2bji6mJsUra+aMl8ib/mOTw/zwCkG5h48VcALOOqI4CcdnX
yTlOHYxQxKBWsuvMVoN8wy/8rXv1rzFm+fpIy1HYgLHSvM/ehzshtJsKYjhubkNr3hmPOSqcbvff
suwXF5lMFFJ1kgehSs6dWgbTjHocMIpg1OJReDAXpU87km7hMgbWjAVIfJ2LSFXqUUkM85QS+WHG
O46UGs5yfT+1pzZ7pdx58LV9JoPCAmOUuCvhWLs2SGMQ3UFZ0zopw6Nk7icoa96OwlUDy/tEtUBM
8oX8RBb7RgcbpHVqrEA17+eQ98RfWzJcPtBTQHIF6wCTiTqwGKa1QcipaGWHSPcLCT1tMh9gJWDv
1ErkPPbZC8DnN8LTWwY09p+5heslk0qoictVJJwgjJ1Ntp6qbkdf6uGl7KddBqhG5Xbdo1WgR/Qi
UrtQM5tYvlaVTlxwsuTXzQBYPxpDYCbAGQZ2yuufUhR9UlTlKJwwx+0o9ehl0N2zYg4HAltIhMeQ
KMXoJrodGNTGW+jaTCpURkXyODwffkzn+Lum7+eNBpTjjv5UidOU3J7C14yiQ7kNDuFFC6/YyiXw
BbkaaSk96y1K4Mgl1bzJH9KPiEp+mPuUVwpbScpg38bVZkFwQ7GSvQMYgjiOeMPSc6FoThNlG9X6
Zv3UIleTnE5K97MRHWcM2N3eG2tmQWoGyDjqGBghZccGYkMpQLzS03OD56Crm+giZVZveESph3Oc
VfnOsAbUUcoh2iW0kp4tPPL92z/iawzhTWaqmLbD+28Rj7j+uEKfQXqsmem5pJPpQPsb26cthF2p
ER5rMvOuRRxBcmO5ZsnA5FhfmO6Nfhp6SYzzs/EYNrY/7uNzE9z25mvkXJtgvFE6jaR5v5iQbFPw
2s42UJTLzdM8p4c03GI43/vvFpE6wTWJ4stCyHW9fn1IM5OKaX6uwS0W2rNl50oQWm7ROb2q2jqv
Abjm4aU9Jt8pWi4piQZ7Kirq4mxHpSdr3pzsF8Bk+iSfb7vHVhw/P9qFPZa0gKTlTBMKe4LkmO27
Xttad4gw1t+W26xweqAO6K6tCuQf1YlOLfDHPEE/to68/AYokss4o3BBx8TLEsMXL8ysScU+MUh+
1qvW1oJ6uuuFdxIepe4pKw5d+bMpf1iZbX6M0qktTC8vJKehqa2M9JAUhZ2G2X6uRc7OWTkJlp+F
T4/8iGE8dkyiA+kGxVwbflbmCmGgm0H2Kr0rTmTY4o/wscnseqMdh13jy1AR5iSPlTiAccwvgDUI
pRtWDSxuU0AS9bg4S52F0oXbIflvxhJXBoyapkeDs7G+vizgK54uy9sbWJPP5/nFJ8g7NAdrRcjP
kZo/JWfZxDUoew7LZMOJt5UksUzxg+AHTz+4tlwoLgw1Td1OsZwW56F9V9XBtshhcLGvMu/1A4Cd
DwrMmfnUaKhyFICbHCrOy+aTLeDqPYjxarAhQ2cRXxWFBuYHTJ0iUr0R1XPllUFxl+7Uk36S9/Eu
3Ju7+WS9RefhSdsA1+PWjrXjKY6whQ4TJ8GVfSbYNRPy4xkKn+ccnCh980grCrJCF9Tm+M8DFPSA
brq3Jowp9jzB4M936C3flyi4WPy6DPMRGVw9y06+AzgTWK72kG/bLcYeDuOWbsKd7mPODyzl8kl5
SPzCl7fyJt3wRKS/Ho3LKqAeCd4tsLuJ7BTXUImgwA6xCrp0VMt3Vd7j0WQr4k4TNkpxbjV/AMUb
J/ZkuMe6j9F9DLkvHFaYlLl2v9LLcqxopZ01W/4Avyk0So9hAEGgB2IX9zz8zdcvjYsG7pG44OCW
o0JD8tqcOJl608mCfv6e3odvau50sa3fl0c81ebYFTnXuC8bCxgx3BNB2grAyjL0dG0tQa84CdPE
OsuW1/W7FOzvqjPZgqLxlnHVEugJFsVSeMfuoKavmrorUuvcb/tD/y1/rI7yK8GcjLlN7uNN40VB
/lttOGZ5Vpl9k0wp2lUEVqfog5yE4eN/SPuyHsd1ndtfZMDz8CrZzpwakhq6X4zqri7P8+xf/y0X
7j2dKD4R9tnAxn6phldEkRRFkYuYwEWalRFUPL8/f+lKTWZJXqyPsZK0rfx6qCHJokIHwZsvgKe8
1En7XImoAqfW+CoHP/FKBHVdt+hiynj57Zs7D67aGCzy/bSP1jX2xu0VeNVEVaz33Gooe1d2MfX9
1VF/uW8OC8u8Qpmt5cIZSIlXpP3Ue88pcd/+cRqEWQJz8TTbXBBFlBE/t0fUaxoP5/7Ra0lBkIZf
3V/G7fVlhjLgyjUwdeG4ZtZRJiC4FXrFexafROTff1tudvJ+iBsofhRS78165E1FY98fQMqKewSI
fcG7BN49cKlci84bRV9tNck/CWt/F3b2sLNA/L1N3VO7Fn9VB/OYv2m2ZnNWOpswo5g69AEDs8BJ
IyI/fQ2rIUU7BWoQnFLVxW2lphgpoYA/X8HUidLljdld0EIQTiPvD4c5z9plDK6sTKvsszA4YZrO
ykhJj26MBy8lIqcz4Sb0wM4hzMK9E0WDcFxMxKvncRZOYLLCpQHtdJ95d0LvPBkbXs3uraKAB9kE
hDG/YswsVtfiq3JMEvPrIDnh0c1c6X8qkQRvwZuA02AfusEf7XP4Z4UeqAG+RmQ2bJA9H1XOfnKS
fmcF6d4wsaTGYyrpeG80N86RAWIUUu2H0hd9LC30yUC0ZwMD3pX1ffW78RcMBhs4yZ2RSDhiTt2j
5SAQvf917u4w6gYCS7OMFHw+OOfHmka2cYz1dftup7YmIBIkKEXgQM6/+MqemBUxjr4De4FfT4Ds
nV/9SyJTFK48OWaz9ejnE8b93oe7iegZtHkPL/ytJXaTUc0LLKF+CfEeUbuPaG86WI8qr91hCcuC
pwAnl4zHFbZ4VZJbq5RqGXuVExTfCUix/B5baq7nzjBejcKtGFGuAhCwRKD212IH8wSDEk+9H/cn
UwiihzbqazzGGjyinVsVh2vA0wqeIYGFwpRr8QViI5R9kKmnOLU7zdFwKdw1+eOkPt3fpls1Bw6u
ezhNELXdDFxVtTFJIqFVT+B3kRo8tQo0NH/cx7gNDVHqfgnCKHuaTmpZ9oN6eo8/oA7hc+Amb9mr
/rv7iN/uY91eeL6xwBeN1hHsEOvHM5T4gGtvUk+NO8Q/1Z9ZR3CxtpTfqfcYxxutGEgS73qMoUHO
W3qaqU+r17raWOizaEm9T3jEmos7Ccbd//+DGLPrtUmKxkRST+VrOjo5xhNFKuhbwH6mbDhrn5Xi
2sIhZ1QQ4VV5TjmyqU2lmNpaxDzB066n7xaa+n6qzoRRNIEd0oH+qM8fH18jObWE10N1c3jOQr8A
ng30wtj9Us/iJlAwL+ol1lEcGX34Gx6/PlslhePlEgRcz9cgoppNhjHJADkUp2Lzy9vEKwvFWNYK
bNzufVHeJooYMOb0xAsA0rOIek9dtRaRGHownhWfrEizRU8v8R+7o+7ZAk+Oy5byH0HemH2ST9Yk
RhBk/KqcZaqiEV56Mg7CAQlV5/4SbwIRZoXMIWoVZSJF8Aonu3zadK8CJ8VyGzUy32cOUEMa2rjx
oPfyU1rSSLaDxzG1W3AVEcOpYZWpjZaX39PoqNyr77w7jCHgMLBAQYn2E+SyGH0sFKHHm26gnao9
qDB23r5xvAfoyare8Sicl7bsEot9toisPC11zVNP4mrYRzb5/ajRysn3w+P9/WLJiWb9vwJiVLJG
C48qhAZc9ak6u0pDmp34Q33MdrXd2ibqd6sXVIsURHis/X8erlxjM8dRVw4KBrJY6qkKHH/nPT6S
aSX81FbTl0L9gHABFxzK1VoZ5QQrth/HFYSqkckVnW5trSp0fHMkenuUX6+KUdG0yMe0HAT11NNo
kz2WB78k6L2AQBXavQTb9q3mRJULh8HVupiTEKW9VQbOb+1krnKyHxyOTd8sCGwPuBJiLJWK7IjE
VkyocTOgnFYFSRRYDaTiDaxRHJHdHDEzgiGhYmmuVMV/1044tJJ0viEap+Jd/DLcKIIxCzUZ3QSh
uBPbAS9SvtEEjLbHsBPcy5CnwOzN+e8XR0sV5loaKpJ/BguSdEbvOuZOwbgx1caIXLNCpYMGHvDn
zgp4zvjGQc7IiPVQGYxEscG2XgVK6HdTOvhnI9+YuOmWCF379pMj0Jtb7jcKUsOgHcM1lw0nPc8P
MI8E69PKwFVCp0LfcVOj8GCl1tNGN2I7WUmNv7oPuyRVtHrhRRK5BHAtMtuooLCmwSR0/4yCITrp
B7ya0QLD6/JgJUW/lWQi9/Fu9H7mm0eLF/KfcMcYTXS9i42iBJUyysF53IqOv/U3ktNzUt23SdYZ
A9o/c8OBwpx9+0uFIbTCTg3OwUbdDvthp2/qveqiLJNjxLdHG4PESM9TytGIVS04V64AUi5QcG/L
Q7WOaeGgxegp3EhbDL7j1QbcBkAMLCPEGNN3234CbL8NHsO1SrNH6elHdCw3psutSV/QyytpMr4x
C9pJEHI9OMfHs49pcyfM8XajQ7nOedKcpXV1WDPLYnxiKYu+F3tYlrA2V4YLmr1PXHi2kiOug4PA
CewWFfFCSWajv3AnfWoqQZJhWeHxQXrLPnKXt545trhdDrgQYVmow2MLVzPFSrRYVIKzSHtH3/rr
YQ3qrwfkQe6b1G08ALnhpQzlNfPN90bfkfTP9VivwnPuTK5MJzuxQZu30+14M1GFwpjt0EUb5fqV
A3yrGvPkHzygoTkED/7sdRsl+brhoVD+W/1B4YyXlOTLWKk7Hl35gklfIzG7pQ5S5ScdkBq720zE
cwvnTXHqXc45N2+r59BPc7mkWW0u1CLo89Cb5iUpuDYdf3aPv13T1g6jGzz7P/AwxjtGeSJkTrVi
jCYUqgNvhKcSqOG06ItCRpVLMbAIBI4plFDr6Ohhi9XDJFVLkPhHZ6Q18bxuS0fzQXLQknlSn++r
BUt3ZqJcCUWhf6GYoDsPJyNByU10Lp1qn7glTeyfnZuSdI0xheu+IOOj/GA+lBvtm7drfB5+f6KD
hDdrlvc79FkkF3sZpTjVywa/o98mGwmW0ezNJ7x/iXR0Mtd3/FW46d32Pd4kr9HRWim0QS+qseEq
1ayd157gSiAsk3FgliYiTPyQwm7smkw1FZ6bt98/QLl/qFah6zmeE/3jgq65MwxT1OYqYBlTKBiT
iVM57zTMwjt3LqoblH1Ap93kUdMWH8p987Gl0VNxKN8kHmnGrWO9xmUsKE2yOZkFXP9D3Uo7WcJ7
sshRsVvXeo3BWM1QBCHqrL6tBh3h5Jdue6fU5R0R83nDbhvacMCFr6EoG9Hstf4IctiMNQYMnTNt
X0ePo/bpjTznzVLefRvLJQhzvBaeVFTtCBBxpW69lbjtv9/kazdEgUW78lb1qlpL28kxVrqb27nb
r3npotvLAuaMzXTLMy2mJquMpoxW4yugkU/OOvh0B6UjcUzvu4R5P1hJXiIwOpG0UVRGcpWcOzTy
jcUxNTPajY4QY2brs9Lk//xExABoMNXPmg9qd/bFKJKNCDOb1PhcK09DSxsBpXaO3z8LCjjDJEdD
CYKXipu8lVcVyA/BtoXxwXaObspirwegwsrd+wJYUiXcIDAkGL8Lj3WMKlVy2sIUZYjYK1ob+dXJ
TjEyxYm76uM+0m0aAnY/E4rgYobhsLCTa63tJ9PM9b5Iz+1XfZR2Kd37m/K39BIdpEcO1JLioPoV
vRN4GgT5uHwNVcRRUzRhmZ6nZBplOuZ+8Uft21CgLRqj/hhNkxsYh9xMe3RQ1e+jPIw6TXyvP+hS
k6NtWrAiXHRqIflda3pbrji/b14qq3aXv48RRahHo++XTXqO892QjXsLzBnBhBZ2MbTl5DPHmaBq
GUbXlrbyEgwoxOif7v+ERQnpIG1GiTCIZ9khiZoYCn06Jem5MLWtBYpboQah5j/GAF/yPLAPE41w
eWSOuSJNWx954PRsigWKViPZp1beWRwNXoqMwMdjzCVEcFqaxngJ9GWgoWVKs3Nld/ZkSwhnzY1u
qyhRt7Z48F7rnMqO26cxuF6MP8SoJjw6Y6gGcx/IpFQVwGqUnUH4OhOBogf+0fkoVmvjkRdgLuwT
oAz0maFACgfm/PeLUEEzurJovBw1YPSRl19dltzFx5l1WN5gZGNVZGevbvsHS6jkd22MqiehaFsa
zDtLJLHTTVAsGwV0sqglDHJGYaxCBx05gVVjplJC6yKZa8EDqw44e3v7VqLhSo4KYQXvZnBRbCVi
4xmjX5hGdxYLaqK+JED/F8ilnkr/T4OuY5RDWc99t4nk8ISOP1K2GClen/02oCOmTHm2IjiWgjqH
cl/xaNK+1ffaiPHbkMXCazlqEdGOd7014iSWiS5U/Vko16UvuYX3qxXhoqNnP0Ar+LQes9qJtZKk
hhsK4cbrULeFSY1pSQTMKnkfrPdG2KNsJU9cXXOCdJ0EXy1mApsPJtjE8K/b6gAqnbBDkflUEDDq
6WND8sIRkNES8ahXvAsqSAoPZVHbovc7E3MnOIZ/0m5Vxb/06N3qSY1y+PtWfXtkaiCJ/q4XxyhQ
mfWtcKJN1Elaf05RjUAyvdMdsU1EV43Cr1otQZItm59dK/C4lr9Pe0beSIYqaDxAOgh5PeaslkIQ
njWiiWLA4c3Ths0gurm/ybPnMX8Ww0fFAEP2qzW8hgLi5YAUluQUD8ovfSML23QvniLDjkyTRkfQ
SxU+1aSHoEYl50bdqaar6bZ0GEMQbA9PxugUTvgoWy6mAZGiIsMh11ddSEvlxfojW/Z9gd6W2yIc
QE04bByMCUg/MUFjptW94VVCfxbjAAW+YA5SH0DlXuvUUFfBdGjLAhOhbeNJo/pO80+6cSirgRjR
yjymAQliXq2rMrtMVtSXv4hR7aFSh3gMvP7chRmR3L504/IxtmjtN7Sw0tWoY+y5jVeRfK9v9OCj
e/UCUgmPmkjT5l3obMwf9Mw1lPEwBs5k2HJ6yMBJItgSCpe9dZyU0Bw6NjvfbgLe6X/ztoLyesxo
xrgOTNpG3RZz7sR9XAyTPMRnjdje6IwDbq7OaSTaI48o+SZ6YpCYB49YNkK1yPr4HHmCthkwc5xW
02DavQRer/tacnOzmKFQV4X2EyRuYAPX3qb0zC4ppwlTyohtjG5HUSYDtkveHfnmvJlhNPgzBcep
DjL6a5jabKMEFdiAsVBRjwippbLZ8E6175zxlYIBBq4D2zRPpAL92zWMZMlFash1fq6rQVhnvpqD
VVYMvXgllXqu0Xw00MuTNGq1mpK2rWiiJqFJ+3iMK9KVImqfhCk0C5phPtRIM2/EmDgPo5pQ+1WE
dbSK2rbzj6EgBAEZ0LIjEUXx5FNZKBZUE2OHOprqY52QosX0GCoGcQ8vW3kWElKB3n8klhB5bjtl
gUKnTOh+hjlI66lYjQaPqPL2GIYwFFSlIk+F+jV0dV8LQ1SrrE8tKTkPbrMpj4pdrwI3xBNddPxQ
18lAWo4u3QYwDCKzy3rXdlPnI+pv3GJ/CJVt2tNwAwc3YWqFYHvP3Prim4h3PirR7TtT0YGNg60W
accqLhQUROGecWzcvnZRXYxBbq1bd06Tvaq7+jNAKwPi4Ptmc5ugAzBamdHNoOLYAEHdtXClwvRG
KUzTc+0YRN0eAqpvGmc8c5z4fPgwCn0Fw0g0MYIxbTCN7NzS9OXH6YtXUMZdB3P61RYoFPwCAN7K
2DVkf1SciNB/XtLIiIs5i0Sjm4qintfhlCSCmzHJMUBBBuVsy5I+XG4Lc8Jo4eTVVoptQRGMiyW5
rk/UjUl8amwj8k8psjAUHVqAuw4e/lB3gsHw11rQVaJZhcoMZ/dOs5H/1DbpXiuiv33eX9hNdMQA
MeoWDFM09kWYnt/BQbPzSeSkLkfVbl9ZZgxc2uCkkViHVl8vBjESHnfGHBjuA8S22cf70xM3L7u4
Qxco8jVKZJYlesqAgrSDRFxpjf5OlJa8vBT0i3MZXRIaagdm6mjQ/OBN4hpqkMw4kUI/OwsBec8H
MMBHPlmv7+/MwgGK7B5aXEQ8mFoI269B8spSSlVpcZMi3k/lIdt0RGxWtOaQbi4a6iXOLNeLG1uL
0FcQMuC8Tx6xDsQ/NwnZnkxeG/iS0C5xGJXOE2VQrBA43pNMa6o/4EHF4ajaTRwITbvEYLQZ8z3b
ttCb7LzzNIK+rs+Bx/V4mxViIBi/JtQGUgJtDXElG3klUsERfir0xHt6naXB+ufLlczSvNgVcWoU
LZSwkmijb91qPzcpbozqWc3IKXjhJU+XToNLNEahJamTrLHGotCN8BGHhH5xNmYW/J3lsPOfEiQL
9UrHzb3ZqHa05Xx9KT643He2G6jIMJISswGzs77FAHHN0cmxouvPkSqkfLtvljwFYFOiRqX7XRWU
2XmkCDjJPNWktNO9hF4Zbl5wjvzviY2xTTCOd13eVfO+IBBw5YjEbugKNkfbOKbJJm2iXh+EaoKy
NfZwwsD3VUVDmzeT5rYA8Npy2NxIngxjP8YQXPkVuermj7XboClTc+LTuJZ3Mq5Wr/e3ircsJsbp
I0HzixGAdvj8J91v17wlccyGJSzOvUT0FBEA7yqV1urvhPJeFHgIjBvoi1JoJxGGaR52kzsQXLZ5
ts85Z9jDLFD9KYk1bH4Pdo5yVTlbXNEJ58RcjAH+ehh00F37sxGkWrJRd7Mmj7Tbgyb7s3e3a5MK
m8/7u85xBjeEPZU/qWmlwGjsgEbW0955EUXSE/WtDkhGeV0unPPz9qag1L4kCrNrc20NYzho8ZHa
ybagPBEuBTiXImScgS/7kucX385gnvNh0sqdbG1d7cCt3lCaUI4c57DsvzsfdPFcb5lfm2peKbP5
xOSnsots3d6/xA88I7p/ZqOt9xqm8cqob0bID2lDdVNjpvmas5D7XlRl5/lgkvQghxV0DxfV5mQ+
BjvqUJPXeM9VhNmWL47srKibXgD9x1n8IqR2J0rB+kh4R919j2CojEfoMkXKRh1hVE/xzGlSVAA/
BDSkKuk+MtxPja92L6wyh3ehW8adaxWRqUITAONMY78afGQn4L2dyj7UBDPTOe562RH9RWDkl2ph
L4p5kp2lU/4s0Gar4KGWx6LPWwYjPqnU+koEBwSi6p9Ixbtr5fG+tvEAmFBK1IcQWRMApBNJSEbM
39HLfYT/omj/ERRbjmG1aJcZR0AcetPW6XR0lMzZ0pFXozzL4tYB/MWZHcSFQoP8H3FVFmfIEYiv
kW0+vCQOxzY5e64zl5x5qpKKAY6zNltEQIfb4GyLAwfkv4RsfxfCeM6o6LSxMiK4GNdcpah/Fki8
qu3omKx55jn/4HsyY5xm0lepkja4Gkb7HTinXVMhHf0xHTK65mXFlh3n31UxjlMqm66PtBCvetv3
kOgnzlJuq36+47W/32csPrPqUKpa7I1Ubw0iybakEekoHPF2Q1K3Ik6C6qfn5/hPSI2ByIiuOA5h
WdEVJI9nDj5U8jIeQdY6rQja+TERQ7yGjUSMNYqNwB5GeWfdrAE323aBxLgFdHu2SaHhTVb+U/q0
QkonIJa9Gw4FXXOC7aX06fwc+59VMR7CSLMkDTusakTbC0ig9x/USdbbr1cFUYrM0f3Fi9dfMJay
ALmxHulggAWb4ERL974rWnR2F19nPIRZWrkHB5GdX39OAXlOf5/uf3/RPSAVOlMuzMl3ZltKVAWD
AQLhrz3YdroeX6KUILK6DzJ/5GbvL0CY/SiKsiqkAXGOucJBunpBz8e/Q1CY4LcS0IIU+Aixg/eJ
YIAKetjFNSc8XNzov6tgpwyD+vT/Rb3PqyeOxi7u8sWnGSctjyHqOGsISH7tVxoGEqhrzj7zEJTr
k6ZoCitGcytcGWrrGufkPf/LJTBu2UOVG2pkAJA8drS3He4VetlXXQiJ8cZgSOvHwICqgmjn+VdO
H3tb3FeUsw6OrrLPXYlVgWpKBcr49P7L+kCE+fmvjIF1uYElNFIrAyA4T+t4tc/danUfYfHYuhAU
Y9Pj2KS5hiekc7LxX0RMhOOcW8un/QUAY89mXghlMt+T1NVrZSs7M5h9BubOcqyasxDWtRpqP0Vx
CbMoj5ise84o72a+sNkoN9IwoghFTyIqCq+tIi09XCgaJUfYgps55vS4JPN5GrUkriuUeZkXUV6B
lnIL/8PTpqO4vySywQALPNWMvPB+wcavcOa/X+BIeZkN4rwa3P83s8BGnu4ubIiG4iaU0IM4R5fY
KvpYVTBrUddy3MRdOUE561Bytnwph3UFwQgLLP1gWxEA4f1snf71oXDrl8IRbemVxp8B4Vj7wvF3
hcaIzCpyaWoKPT+/ewdXLKkKBg3MFKDVn/smycNhTLKSzb5J6hkHNeaYmX2k3pF38eJhMFaJM0TQ
9A6SG6m+8p6QabRRO1+R8nx/LQvn4KXM2Exz3Bi9Ec84YE8mecdNJixkRTQJVb5zYSjK6diZuVbT
S5IwQVbha+/UxMT0bKIgXuSb/1Ii6wqKEZkn9OBvkwGloQvWwKXFDTDVHBoQOCMR33gJn8Ud+ruy
7xPuwkDrSGnjaF6ZRixXoB3FfPIvzvGy7G0uQJiIUVb9oW0HgMQk2uxGZzoiT/LCiYW4KEzEMmqN
ZQQiUEpHXR3iXUn9F+nrZXzjAPFExsQtQzHFKJP4Fln7Ia31k5P9/Lqvz7fVViCBQeW1iEZNsJ1j
YMG138x7qa96Q52vyN4hPhabcZsevdXZs8NDeEApxP7H8Drucxt1EM597O9vM6HxFTZzAvkoVxYx
8g/JjIAmn5Ud2jXGuNhVsEodX123YHkv0clf9dvORik45sh0ChWdkYIzZPiRpzNXSLhDm4b6lW4N
p9wqbpITsyLpwTzI2xhz9/6UMakikv6qFExoIdF7v8982/fWrZ9S5ZCkGBy5Fj88c4XJeeqbGdNg
+EDVYVidm2nVZZhgsml00vmcd9GFwxesFhp6K9G2gJofJmbvsgwE4JWE269kF7tJIy+hzYlUeBCM
LXQGrraK1c85cZm6+v7jxGu8WIpKr1bBGIIiyPooN2J2zivyXjoyVXySaZDjE6+3d8lbXUExttBi
cqOpV1hN7USbIqHvYEOsaJnQ+d3F2KScs3HBz1/BMWZhBTI481PA7cQ/KIWSftxX/SUXcvV9RvVV
U02aCRWj5+kBr/wGKroCmpH1a76Wn+9DLQRGV0hMTFGickHxJSCNK5ke6pX5e/3vAJgwQo21KlL0
aX5EEukv/bHiLGDBC14tgAkfBqnOsyyCqSA1vFGdKiEf6y/OdvNsZf4NF4dT2Ydy38ZQ5BA9d+7Y
OqOy5uWb7m8EqgavMTAht9JzAxjt1yFfqXbx6nEq8e9LCuTc1wixMjWmJ2InvJecdOfeIjS3KeeM
5S2DsXmv1DFduMQydh0S9S/9P+Ukm1kz/uMYbzpwEqkelFLEa0pODiGJ7GfM9OR1YvCWwBg3WPQz
f6hH5H1EPEomNuYVc7r6Fu4KV6tgzNsTMr2Xktl9hFvUCbsyr+yc40B09tVpiMNa9jwgCDtxe5hf
TUClNbgvvs3rfb1vG7rI2LeIHP1UG9iRsiQmoT4qEco117/P2s/EAlcSY6y8yA1NiRvsyTvuVjJO
eYOWe+N1ywmp7vt1nSWaQQtarmQqFnPeNIR3CeFIig1xodWqFSX4uNjZ7kTSP+GhKbnJZI6kvjXj
wlflaarWfQB/2FPF/Tn3VeokfIx4112OM/l+cr+A8VQj0LwcCqYR1xVP9DN3OE53EQGDv0D3oWJE
w81dRzfBj9ApMBID1VT5RLQn0n9yoqCl2mr0ZfxFYVx7nSlT6FsyDGVtELtO1iWyDy6G6NogzM6J
h8ftbiWiqDhHYBEf9dW6QSt++/blfIgPW14eddH1/P01rIogFg8VQcSaY5L/LO0fqK/mSHVRCS8Q
mEMgl/PcLz0gNA2xqPC462Gu90/8Re92AcEcAWiGLDI5A8Qrtk0HSu6R+wi8RTDRXoTHIUFtoONJ
ZbshMfeBTgrKUQ2O/n2/pFxoeNIGpdz3ANFI0JEaNw/rwUVbTH6+vxgeDnMYqK1Zh2UDcY30ZzW5
FpoiqKO93AfhSYwJ86rBDGsdu3LeVXsXtYl29Vpx0lM83WUOgrDrhzjvAWE8uN0uWvM8G0+t5iVe
7EetG7lV1tgPNBpjnDHIhU/3ZcQDYFyBlU1414b/P0+nd+25dbl11Yuu+a9hfF+2L1agRkMQpzNF
Pbj3NxZ5j48DwbNmsvXd+yvhbMV3o+AFUDsoaOgVAJT9zskDLD385Nj493TcmwP5Yi2MkddC2+qt
hN0uncaWXJFqeFfC/D48NIfoKe0qajw5FTl98orhOZrMDvTT1KCdeyBnIUp2HZG3bU+0z/vy45gk
yxGOGUrFWJTAiDa9Y77+llbGavrz7/zL9wv4xSYNZmsVmQGQnmo5aLdsif6ojv8ShLF7xSvHBLQr
sPvyFQ7smG7QdEV55TlLr8qXpyjbbYgDthm7WeHswVqhHbajm+Zcvseu+munrnlwt2wL8y3gQvkY
VxDVXtd3NZTvvdtLuhPuD2d0IT7GA7qLh63ySukw2FinFDtf6B79HzMbFz+AcRVR6ycaiABmJTz4
a3+rnkxyMmzzf7mx/YVhn27VbuizYD6s38XVbvwuUkEnYf7rvrYv52kuYJiYYAqMrCg97N6AowF1
cJ8fHs1WHJtaer243LTvSOxC30U4i9EIIDPUkvYOxhd5GMgJJlOQ8siHiBTwHjzuGO7KmEAh9EID
zXEQoN1kJI/IB/JoobvG8JN/KUL1+nAK+qgc1RAixK00fQlXbx8ZNR55GTWO72Pf5BJR8IxU0r5L
fgfibzpHfP6XC2EcBtoph1QbAHFI164bfWa1S5P3+yCLy0Aj41xZg6nQbAsvJruXQ5WbiBRA6vwj
B3mcvg7/F8d3gcFYaBGHuiAlwMDkIwyPp9JWfR93vCTq4kHxF+XmRC81DQ/W+hy7RT+UJ9Thz8W+
Bmcty7f5CxjGQHUT7BMG4rezPdLg0SIY3E2kbXNc39+X74qWm0P9Aoc51DG5wfSbHDhxscIo1Z8e
mVnHCHXAobnZHuvzLtoIrrmtiYEbUQGiXnRUc67gy6ncix/B2GwOrlC9COfFyvnOf8IAIf2EM+Qt
IMIqtXlnybKLuIBjLHcKPDS8jlCU3UFGt6wtdXORjLziLWsx+LvAYcL8MM37NK+N+WqHlwny3tn+
dvr6ur+DHMtiR7lWaZeEvggQtKGVrzu5J7gZoRnlPsrsA+6pCRvpD1bggbwZJTkgGiI9RtH8T7H+
hbDmdV6cFWOWBmPZzYqoE9VGc/Pnv1sB4x1CuUF7U4/vD+gFOWbcsobZUO5IiD240QQ+jrEGCX0/
07q/fCfc0I/I4bEhLHU2gObhP66ULbwKehlZMQELmesaZPowEVT9Ytwbt/6fo1ns6d0Nupd7PlaU
EhA/05YET68tmoSFh+Cx2FTiqsOrMNp2jPP9neJ4WLb3XTD7bH6Gnm/h1kl46M7gC3D1wOao9OLy
QDY21/qhyJyVI/rPKvhXC06nfW128eYltrlefNEDXGAw3nXsw1joe2Ds9FW2F7eSPZBRoR//2z3T
RP8u+CpBHcWyH4A2Kw59DCLHXr0mZxAuv/okBGcKjqb7m7N4z7wAYnya3qVtXYrRDGRgngu6A3ll
xssKfgHBxCOY5DxJyRTPZUgSotPRqemfgeIstwPCyzIv6toFFuPXhmYYMWMLcutiegSrH24QoW3x
YoblE+cChnFu1mROhREB5n2yp/2j/tDun3JOmm9ZbpjaiS5+aDPGFVx70LqbRgyCyOZSh87NP/oP
xKW0tsecqK5sc1VujkBuHN5fOGPW/QuHXUcYFyaIRY7L7OSOr2ApJI8T9d4lh3PCLUvvAomJhUor
s7pIA5KIidgPga1iLlOKBfGUYVG3L3AYa8XI1VZQMDrybGP0goBzTuC88S+uxECFBgaCzC3q7CN/
26td3KcV1A1skjqd44453cyvZF86ry+BGJFlnjfoqdfMZhofQ0zM6iq72f8aSGnLv6ER9b48N/R/
2ahLVEaAotB46jRCgAqZ3lPcKxuQzHfICfGA5g+xuncJxASMg9QJw5i2+dlAXjD5odKaPGdkcqpj
seWkCBfN6hKLiRaTSPSzpsSeNS4iuNGRZqtya7uAt+ANrVhyR5dYjHfVxhZKqGPbupktd41OjtwG
Xb9934dLPO2Y/35hukatWBjsDZgC750z6zB4TR8wqQIq39HGwRQyH26QSwvHg2WcLWpkJaOx6tlB
TW61AcmhrX6oDmqXGyc5Dj+lV50/337JqC9FyrjeOEH5cgw+Q1jClJP2dXQM13Ct9/4joD4eygyT
ipqTPnJbjbiKw/jjsFMGU6uw3ApSRgMbLXagkAF3bLHiklHMSvjfDeJmsoqSJrqcqLPiuPLMnL53
pb1OU80h44mnPUtBzV+JgmzpWntwzY6EBm0yUNLkU3Z88ru32423e+Jo6fyde2tivEnfF32jJ8AB
C9Gv1AncP42THWUMkeDG1LwlMf7EmuLC73NATa6K538MGMLDdoaqR25wM3/p3qIYb6IJqiwGJTbK
MCOi9Z2rKH9G9cnC42Mm2hXi6srWu3XfrKz2oyy6f0xbjTwqBqaq3zxqIDdmlDIxwrAK6nEuujTw
JqTgMHUK3Pgzen/3ls3uPzjfJ+GFi0HErQl++41T/+xdyclW/0P9KGgzwZAFAnUTDU7MUgRTFZrE
GGY9RO/jvGfCQfvgTzFc0kPMfDXwVi/KaAtjPIjfW0Ltg+sWbAUidTNox6O2eondz/sSW/QXlzjM
ejSpHoPOAA549H9j1C4JN6NrrSQ8Pvs2r9b/ewNYRbxAYzdoCFU19WSgYagw+TXsfk+vWx5b0ver
yT0QxlVMXl+VweyWeoyoS4nyG9c5Wx8JuIzsh+fJdnF7ffQ3quoMX9F6a21401oWnykul8k4kSQU
5bQT8Qumbqvlu5fdk39siUiO/QZhl8nR+qUT7hKN8SPe1MaGMAFNA+sAEhnte/NxX0uW7OoSgfEf
gzoOUFIcKv4Hauu6gBqb+wC3M5fhIS4RmBjEkEex0WqsobLlmdRmsjPUgRtE26Tk/eA/hTQhvfuo
+vbw4tgf24x+8bzk0tX88icw8UkrGNbka3PIBb6BGIlcmXzxuN15GEwwYoQpZrnMoVb7uimcxvnw
bd4yFvOal+tgPEdZZ81oat/qYGD66RlVxI5nd6g2eRF31uP9jeMtiHEfQSJKeTq7D+XBnWEGOuLh
4z7G/I079swmvxs/9+qxwTmJRJD8oZIUo9swW4ETYXB0nH3LlsdJDocQKD3UDuTOU0CPX/9uIYxb
yNShNgUBwrJDBLskphONUTHFqytc9AfgizR1UBeqGnslt6JCyvNOzM8/FXfaxI/q+v4ypEVR/QX4
P9Kuqzl6G9n+ocsq5vAKhuFkhVF8YUmfJOac+evvoby7moG4g1rbLtvl8u40ATS6Gx3OoR/hBQcy
57CcsI4ssB11o5oDQCAiIuakglc/ZJXJpEubTcwvJTiTSRn1SEr8SCvhd4EIb+ZExbD2HN2qVmfy
jlke/+kaqbMSy7yo4hSbiPhdNjmQIooPiROb6qkz3wKbW/PzgGu3YmjhsocEuL4o4g5LEq3sXV9I
ANsUkHZYdVb0UpsBT/LTJhqY9Y+l8BPQtv+RRO0oJ8MYjRIkKSI0vnEUsh9ya1q1InOciCWK2sxe
U/NBCMTZQzmRFe93G0Dos6uw88/81pGfFVGOEHC+oZ5KOLM6dpEuBvezTOQ/gm32k8PSD5YsyiUi
oM2KKMGSJqcD4ngUAFJOMuvjbYgRFVaOaLGmfX5WlHuseyVLgaSJUR8gMEl2ujMqJAKa1fwqQcvg
NndRLjOD1fWLvmh4zzSE8ohAZR1yvoNUSV/V9WPR3ujNSnngkwe+dVKeXJe2WH1EuhJ8X8BcRnKc
2tK40HiOjyW8Uo5rB+12/X43oHvs71Rsz8VQewkKvALQhvL8NjdIKxNhW7yq76x7PN+e37r4sxhq
7+IG0PGCj8Wgp68kwfM8DLrziPYIdMPr+7Z8Sj+SqJiiBeXvVBt49PB2an8mZDc/IVkxJvNw5kDg
7GlVGUXrl/PhWMlun1lA2Ienl2zWtVr2XT+LoeMJT5M5NYCY7MZyBqu164dyzd8Pbz2JzMpqGenr
+auvnBJdP+MSUE7kHm7x85SR4lCguzNjYkx92+xfUmRwmAPtdKaZns3j2d4JHMBHgxIaN0PpCc5z
aJmPbWjGruQGjnhCZ/66u0tsj6WEi5pxJpey8Gh/kNUigdwKFY3X8uGmvLm9rnuL+3cmgTLsBboY
I6WGhK23x/ChCbvOOCHWGiibPoL0HuUySADrSur6h8EDPNyxr12//zvTu0iR/5wTZYCUrPLHkocs
DPBZwh1PstUta9pwti6XugAQbxkz4gI4r7RfE3ey7DdJbsjtyVqz3Oz8edd++vK4rx/s7xDv8jOp
g1Wmdgz8SWqBqFI76b53TFbBlbUR1MH2gIDufRkb8X53w+pLZf02dZDq0KRqq+G3U5PJE7bwvrrc
Gtp/+AbXAky7PUnWXW0Brsfe+XC+9x/3j9fPYGFm4FIS5UMKWEKum7coJmugFvdkC4Nxr1rEMe/v
stX21cJ9sy0bo4c2oyPwuxB9TZkor+JhojKuOijA3nntH8IH3U7NT4BP763ueBdYoHtfm254b5ut
de8eUsszfcdYf1zfAdY5Uk4HrLER31X4COcOuVGG3/ztai53l3I1baeP/KjjxwfyybrlC2m18x//
NWWnt4pS+77Snh5jmzukq+I9IcBwjx4sjsWgdv3a0+N2/2TDwXd56alEwZsqRZw3/IZxlKyvpK57
ydWeF5bQ5X/8y7PkM+/aTa1keLOpAnY0q7HzugKqNGzjyPFp2I/4aoUQwsiKL+QpL3WEut5ZnDah
MesI0O/vasMW84fb5K5xkFK2dh+7Frih43YnPTaKqe2D92Ag0S5iQfGL85H+94v+a66uF7xR0+c7
BjJrUyIxWBed3ZzXrknmls7zw0hWrv31D9WButmjpmUdx2NjB2IyflpiqRp1sYcCjZ+xit/Goywu
SXybrzb2cTeSO9O6bcnOfTM/7tutubJmbLeNFFklK45lfAKV575+J3/TLekXevIdmp8peBgIGOeY
sJ7ta0tQ4Y4sZ++tKyIS+xMsANelgWfvukJ8m7Yzcb1oTFqfQC1LsrYMsh4s7j0mHzFKprXLkXXl
YKwwJXlJZNmKD3s0yChrzl4HznY9Ir0t+kR6PyqH5yYzW3F7GgDqD7bc1N4rhPdJafuF7U5uu3qu
V0edt6U/6q0AdreVDArflbGTwKdHAp2EIJ8cNiWQLYi+F+6ACkL8AG2pybpNSHOjfgnoolwDfgH/
g8kKtwOYOkH9tUp2T19ShBK9fqgs4b7OrOim80DhcZftisbOHzUnNxt8LvdHf1Oi746IKCP9SnLA
LVqb+c5DcildCeD72N/kM17a555fN86qcD4NomDCdY2KmclvSnvfQ2gYu4MVtahpI6WhvPP2tB2O
Jenuj7odmEhkg4lMNQOrcCKdPK9LAoJpeLPcHI7o4XW4hqwdZQVNNVITz1ETsMESedutXGBB3Gmr
0LY1GxnpvXHrb4sMZYxbfZPagPbsnQKl8+RdAYPeREZrEEzjU9uKa7khSoqK7+EmsPKBrNVw7ptS
t0jQ3Tag1+w960PBdIZOyt7cvfHv6WrzVG4PpaU8HsXO7sg96NMyKwXek7TmrFtvUzxoJ6UgQFwF
pDFIg2wOofEKgMMC6hrqoeut0eXtdbt5yN/T2lRWgWXqLXBjQkc7wPfZjakVQPLCXBtaNKAjIBOI
J2TvvLVduPc9kYCJm3199JZ4dD8e+idFIiTYWOpmXOt3GLjYoFvWJdWn2pPVRoXyTxxp9ibJEHmY
MkzXH1A0nTSJOBWoK6JPzTTW0QGtLkdi31cksUsrtoD01YHj+KkzO/A4bWLrqxUAA+VWZL2R9uZ0
ewgdngh31UMAC3hC4Ivz6A6HNf7PTk+KAZuGzFWHb7F8E7vvqh8HBZ1Bpo4fxU5w5nNgZe/TygE6
e4Z/FextShxwLT1xKPZ/eHb+3gPiOkFzrkx6KyxsI7EP7pOZfMqrY749tCZWCkAJDSXhVQh+lFOx
Mm4EYZuQ1oofPuHlRmj+ztsBPLbYf2BQlMgF+eBdkdTupDmbVbLJyZ3x4Wck+Aqt8dlzHrQbUFYX
Dy1qrpscI8cWLhpPBhv5epdIq82ayyzPh1YGdmtmexS8V6by8RabQI+V7mbYn01r1bVJ3IRga/8g
E8qtD0lDxmO9TewqJsRd2yVA4g0LM9O+Ld5wiHfiY0Hc0fSwN1+wVcAjJc324eM5PT6mznAb7KM3
KxucyeVxGdpkv1Gx/usGbcnNKgAykjVZkjHkS5tPNYg0jgu9Dj24koOrP5DX8DA3ZCRWkxL9qDoz
DLyxxlFtQvR9M9wRUz4VUwlTLVWJbHSAjxRSU9iGp5MTAk+/ddA7dJOvC0TO0o0BM5rtGS+I77VR
zv1i7VTUpaZBxGc6ZJcjeT0ZQDEITY8gS+le3+SF5h5MIJxt8uwQz5wGz/saxsG57vRshfYeqDfS
oXzGZVFA56uxa1y/s2uX4qg3mK83yaRWONOiIE8vwmNEtoKDC8Ba1kL8h2VJoFSRREkFRN3lssSi
C8TO8/uTQVDtz3gHFhKj9PkNet0j4GGVN0wEuYUKwLy2H5nUVsZl1Ka+DplAds8CuEFwu4TOV89Y
GytEuVza9eNn/Rb1yYOUi1FXIEKx7hhf+Tv9cxn7UAcd+LVQgc5tDsANEtvKQQFwf09yhhiRJYeK
xQFBlnN1AjnPDgDVCNkfOfN1f/JtuDrigmzpcWvz5P7RZeErLmjYWT5I/a61nV0cP65LIZ1fLyhm
sV4vrEiYHoDS9KHoufn58rjtHCewThH6SDLydEIA4twR114rq81jQExAxX+M5sa3WO0y3z3glAW6
WB8VjHuymJTNgPU9W9b+7uN4dEvygtDS2eYktdFE6TjQ89zcdlvPAtUU8N98Yk0ojppfq9vBtO/t
jby9h2sgN6F19wVnvd58up8HHh7qSSL7fYAQzNXt6xr9PUl65bvpOhxndDUAGxAFC87Rs/brvdXj
U18dxa3xbMCwWupIZAcGw/zIquAzbtP3e+BMJaJJABn1nPZJTZulbvLvUtzFhfp+Dp79uNoH2VDO
jwnr5JP9et7plWm/n9ASExCEaZnVWtZHiLfgiJzOHK0plonQSiV4OjFyu98w/tc2+dIG/Z9UqAkX
i/gY8C5Y6+e7J/9WXj+v9ta6NPWbhtjuyiT3+CcmZ9BWoNo2PtBcufcg2QRMhsvSVsZlpCtQXKDp
ajcfOhAVWa54Xgu9VgPpfwlkqRiZ+OVKgtFPmxSkuXiwVALCoP5ZdzEmyln1lnXKS9bsXBZlj5UA
fWWAtOtgNUO7c/945H4+y+tXZCm4AFX1z4oo2zx6YRoPqgKEJ3Mf372nZvKGaQYmAvwCBAC84Zkc
yjYbiV7nhgI5Gh58vf0qvVegBAHabQbgcg4t+WA5JfbDV+VcXyBrF6kUaFtHqPAm37vI2/6rBt9z
r/WE1RTHEqNfxhhBZIxTWGB5VuIRKSXenxRKkeAGXl/OYqYHgzrgEBWNb5a/S0FKoMW5N+iI0fYC
hrfgDyqXw4szQHNQhVdEavlO72rr5HNGWCgZl32ponAunbrrQiEVY1jO0tu7u3qd2R/Xl7eYcj0X
QCn9mNSVUEsQIKROOlq5Zoue+eKv+do2HkfPwtGxiIv+i0zgQ2qiJoDrnDo7fvJibjRwqfcG4InU
TYTEeGNPtpk9/K3V/Uii/CgHttZWirA6y3uMJqu28HiNrdblcWAcIzO5mAKaZ/3+tSza+QFCPKu6
EMsqLIX04JwUiLfmMakECH8NqESEsbglp3Qu77Jy9X+xPEx+KmBxycvkKoeVKaIQG2z8++tylp5i
sCQ/66KfYl5Qe3KI5xASKbkrW1LncHaxRSuFuE1B0JXsPcQVeNdvItTQ1UOpEZZRWQrvL76BugcB
2F/qYD7IEQmj2G5cfSfY9+X7P95U6j54EcdhOh2HOIJDB/MjoNJxHvTD35jkn83zz6ZSbiASxdLo
xu8FzSh2KYAWegfsWivmiubb9NuF/kiiHEGo6vKYDFjRzBdqADqrw3g6pucO8/Sch1gpQp4ixEAl
UzJLQSlXkPFcZRjCfM8dQFfeqBa38iFRuLmuoMuu4GeBlDmJ5CDjAh9PvxQzI/EqAebyW8jsJhJn
Fbu2j5QtaSXdAOUSTky+7ZFRBeevCQBhFBgLBLaG6TkhoEZXHaznJtlza/9Yu6x+PsZR0o0XCVen
oifDt45m/dC2wIxR/cJSA7vzvv7nPQW+rSqLIgIvgNxSR5f2Y1HlHBbbOc81QMIqTB7cs3zrcv7j
TAp1cmprTJMPNvDTo0ECMx7IAMRWn9SWiCaZxA4d/358Z0pdOMiLtVEHKaeJJKcy1LJzvmNKvFUF
G7lIZ8Nk3lg4sDNRv2Z9ak8M/XK+eynhMRur2KJ1z2rBlVhCKD8gqGrp+wB5xHCFsc1eMuTJGle2
y1vjbrpN9HmEGf1uZoFAJXe/qlvR3cF6Z2TzgBypZWEE1QJ6jcW7BrPJfikKvdgA2nfk6Zhl8wlj
r3ndLE0DvTzv3u7ms9g+FegAJKo7Em49eqiiXVfhJZ+hCGgGNWQMz4D+nZKdKbwfRxHswmhiFtDb
7d4KZnj4PeFOWYULIZRjSvuoRz8ohJR2ejAO8rF98DfqulwpdngbY6Z39omHzHa3A1LhXy0asr6y
Ww4pdDJi0IKVvFh6Xlx8D+W/jFgZylrD91TOXrR5mawGuzs0aNBijZcz95dyYSmnFa1aQ5TlzXWY
GBjID/fGC+vFtGDeL1ZE+S8e/baJEkDM/t3f3OhQmZ6o9nVdWbxCZ6pCmTuxLflSHiGjuPF2lS07
t3jDM0J51jooYxerQuTzDbKv++gmtP9wqwpPsL/jcy92izJuGOMRo4rHSkq7tnO7tdGEDfeesgmV
l8L4c1F0Q3viC4MCx9ufMKNMtK209VFyO+RO81DsWetaSnpcCKOMnDGhF1rmsHvCUXjmYUj2aw3V
T8FyMGz4Km/Gvb9JLBX2xHpp12b2pri5yZk7W5IJTJtHzHK9CfYS6lAogtmec9i43ct1LVpKf118
JG1xgk4sknlH9AHDCk+hhOIXZp213sk7N1BXrURyyQqrFTDjI+EYjmRSzGAyK95MUtuLUDxC4/xY
2FFgRdOmKm7rcsUX94zPnD/jis3SKJsVYSfVpkHZgTe9jfLkb4fvyufK5rcACHYjYmKD3j9KAKKE
ziND+PJVUzUJQxYy2GuogxxUdVTyAAc5mv3bM2qVPWlQMM+scNPvEx31vcksJmKHJ/kIz9Xiv8ak
3xpWYTG+ZJb0axvAAasizNHFX3SZvMhJPgdmSQTGUYdEuYAyOKq3n+X6ZnBDjDK9oPZ2HxF5iyk4
izXUtGypf4o/PGWpM6nyjKDDs0pqzfgTxKPpGpf0nrHKRatzJoUy0n5cqELmY7t5s/rgzPgFWXkW
Lu6yJzgTQpnoBJBQoh5BCCKJRxVDOiFeg/2JJ7fXj2whG3JeL6PRrFu+5Cu5gBxgDt+J9xJegO51
CctG7WwplJWeqlRPm1k94dS64+dL4uYWI7ZmbhdloyUFo71VBhkjmDMEt9h2m/rDjFYsHoTFq/az
lu/vOMta+0GHmtm3hkG7hzV3pzodclTXd2zZ6CmaJKtIkMnI0eKanUkJZT7M2iLukTYFtoj3aMSm
tEWvCMJq3Ulc82V+j4nozpKRJVAeq9UHQ8WXg8yzL6B0XA4Sv5mkoD89DxkBlKC/6bYGOhfmsbqI
8Ntsrx+AQwnm5WzFfE0sGtMz4ZTuj4Ykc0MM4UOLIe11RrydTTrbZhjtpbZW9D9rqiKD+NQwZGqR
YRS0UqBUPe6YjE6FLsSZAkzDHDJwse1DV96URJms5qmNSH0Ci+C2KGG2+AhgkepTfI+/uwWra2zR
upx9FLV4lHq0SU06xE3gbEpiUz49APC/frquYssXRhckDLgIsiR8c9GcqRi4ZrIwAYHIadxMqCS9
mA/MQsO8fb+cgQ43wPMqpg1oqnMPpAhD4A3zSrJn9XUr3yZHdT3cDSnJwNX7estqpF3KJygYiZdw
nMgDyRp1oDnm1xXOS/pT+BU/zryzc2Y5NHfO058Dqjg+0fbC7YS+m/tgVUSEsaWzj6fXC1BR1CF0
UVUkiYp4x5zPh4hPe5jSEfMV1Sm2gVm540HeOqzuWZPKwmwEromjzGqYC0Wox2UPuBlwQ5QHZwCE
v4fuK5NbKSw4tO9a3y9pIngVFE3DdaGxe/ys6stMh75U1uBEpyY1fc1UIS1xbXP38jIhGMxfeExE
fzC2dUmNxDPJVHTTeJOXh13d/wWLj46q3ZzZAAXuh+iIpESGj+ESl27guUAq5PRHycu5FksNPLKX
dglREsI7DcvIL1k5qKohadqsNSqlLl08TUkFAHF0s+lEAh1gmZm1fJsW4DDm3wbdUTnDxKidaQDr
KT94yUvKuaP2FgUi6YpNLqC9Mes6ouauEGCYn2d84MKsn4IW658PpBSsFvNQKubbhKukOfHGJ/7+
0wNkxotv8m5SsmE/l4KRc4mUF1ejrJN0HzsvAfmu3CQ1rHItzV2InPesquvDtDdQEArMDjE+8CiY
qLZL8asIm8gbqmooqkZ9QBBykjZG+AAFeJW7OwNDBYN54Jh53GVL9SNIn/O8Z+ZX76txamYdewSy
O4ainmMi24aT3QvALt/I0ATr8CZuC7PNSLQxbpo9K8e1VIXD8f5nrfSrQerELuZLfMJ2xjPv1v1n
uS+esu20StdvmCIFvb1rR7YbrbwDK5G0FEaJsqpiulLQxF+AuFPiiUlSjHhSl3PWDL1+zH6WheFw
qO+ZDOosZT1BD14OGfvmJovNOZeyQeCyekBekqCFhrNYKY/lG/Mjki5XeUJZ9GM/9ShEK9sUr7C5
Wda+AWB7sOcsYV2+Mwt/i07nTCRlHT0vLkYvgpO1Zlqz+haM3cAcw6gxtIYNBrMoTZFAkqqosiHr
1J7yU9KBpUSGS187IW9mFuCP1GO/a16jzchI7iy+5pAr/7cw2uV4bQr8lBrCHjXkWlAbFkDfJAKY
KGFFgotZ83NR1C6qYRIDq1bsT96q+QCAVHAQtXWdO/iztAOU44YHZTUh7di3jErLUokT7Lk/q6S8
jdEmo9qnEN04GjlGot00BH0SyW2Dngx0hbOCpMXI71zgfMZnpifNyjQGX8mcY4oEpBhh4ACzRji0
Lv4dz62oM6GfpGuiSoWyMd5kY2oocwAIKBO0U81viMH8I1puYLP7ChYfmggUZBFvMPylUNopxSrH
AYEGVmWQ0Aist1w3Eb6Kp6OaggOZdG1uNFaRagAh7bwyLEmTVEIFIkS9VW2vFZsvidOEP9e3QZrF
/gqdMHKrzyzJhvjd8ne24fwUc7nQx8MpwZNNNoX2eRQ3iUSGtidGkDs6MGWSVx4ArAIma/S7aPrT
xqSUbhOUiJJn5c1I0NOulO+JcCtmRByfkLqz62qfS1+pWJoJ2jLF97ggMY/GcBJnplqtxnoNqAZN
ZVTkFw03AHIQZQMTyqDXkisRr/VSNJxAORipn919lgOW9C2+lx6u79ryYf5IogtzpSb4lShCUrQ2
AP+NSQz/fRw2MbiwcHqvYbCKkNXq1wyxCwVWBdW5fy/wexzx7LDmaM0HONmAUUcBPXao00nmpmFm
+pcinZk2Ga0aBvhZNSq2igZp4jnUkE8hiEynQ33DyoV9vzZorTuXQF0GXeLyGOMzw0nL0a/KeUQd
7dGuMoyDhJtpNxikW2fHQjaVZzFYJ8HKKzDXAnKWkLSDC3i22hQli5dALdrveeTTImjrZI7FWvdX
3AYkkJ16SHSrLVyD+ZRaio1hEyVekgV0VCm0UZR6Pk4LONLKSr/2HWeq6wJ8K7ZZfHZ7dti3pNXn
4iiTOGVyX3FyP9vg+eW2P2WABNPsp7kuottf90iaMpMcSxpwLpPK8YyeMtToVO/Bm4484hFoYDn4
XdR1CvCOXWzlFmI/V2FB8iwGnudiqSdyVrRpOE0QmwPLGngQR0AowBQRuUd0L1tzZMS7PRoay22+
raxon9uocjLSS0sWcU66oAdM1UAfTulmrrReqtf83F7wnliaPZlvyYo1b7GYwzqTQufqsgiPOL+U
elzlkrwfOYISigmqvoY09/Eu2mola8RiMQA8F0nFEXkjJoCIwsJGW/6cTpbzanU72fJvupXsxn8C
m2GtluKxc3nUPRm4jEcnJ+TtC/ArhYX5OR1iEH2jIDO/zz5Y6c+lt7gCJCdBwMXkQcx9GTs0XFyk
Y4eQTO68xAo0vFCHsElMbgJ84/W1LevIjyjqedyPHi8KrY6U90p6rhVSapaGIS0OYL6iM8kMaYvu
RgHEoawBPFpHC83lyvxGDb1AxsoshLb1Xb7xLLiXO3UbMfsDlzfxRxRl+9tu5IQ+Qlg0gm1zWI8l
8Sx0F6CEltlWfc+t0TTAUpSlh+358qgbx5fTEKLBeX7Y8mZ78O0/rTWhdSJjlu/lWQdox3Mmin4E
VWVfS5wEUUkKvWhMQQ6sRDUF9GFNm7i1iiyxk48h3ed5aLat1dj99BzpE+mBQZZtJHlv9FbvIUO4
Ceu14vtQZbNqHa81jdfWOCX51lPtLvnTBM91sTeCjwkAJpk7xk4AjDHfzvHyqjxl18tHvj5Eg+sl
DDrTxbclOi01QTMUWQJK0KW2IHGs6wlQmE/P21deNXN0dNrmrWF9FRifs5hNSt9RB72n5/Ko4/N4
Ka87yRuAzT2iC9IA9sgjSnvW+m59p5k39tOLNhJTMRN306yATwLqZP+IWYSP63fyO+j69R3o/UCb
nSgpmkx9Rx6D7jbT+/H0/IycxQQAVeD6TS5aFQaMjZAdsd8idBN0q/vCLFZfYBZHLXJ7e/0rKG8N
hHdRBhApwEt4VVVEjTJ66IROxrhXol2hIf7tTJyEOT1qg0TSdDLFyTCvy6MU+l/yAMcigCxBgtTL
wx7rQW98cAzsjPgBwLJOFG105KBanbEuyi78JUfC7upgftUVmTZBYe35+mhEO07+CjhEVuhwbUSO
YQoWpQB+3VB1FJZ4Rb5cjS/HfdM1WbzL62SvtJ9As3P86fP6llHBzV9LORMyf8RZFD2WaVm2UxHv
ZIz7juUXj5Ft+WZKrayvGJZ7/t4zlfwlinJJHJeWQz1gPYAWBoVpy+cMAZQj+iWAOpasjsMWlA/x
Tu2lJwEoeIB0sYdKXmt4eAW8vNa9wQ4jrSLX93BR7c72kLIx3pAbg59hYX7tfTRaTJRw+JhUbjvx
UslQcToB8tciFSgdr2l4qtM6XgEhSPPBbLzrGlsObvnB5NWbLHX07pj5b7qAPMS017SAFOre55/9
FMNpXG8OCYszeFE9zz6EiqCUwhB7uceHFGFkCuKDqMakmFbXt3ZRZ1CT0lQNb3JY8Uv1NOIi7/0O
6in4IHABpVOQqAytWTy9MxHU6Y1TN6pcB63x6+BQqYqlVbUTaPJHWquMw1vcsjNRlFH2ylzuu3k1
Yf3FF4AOCz4Lzb6+Y8syFBl402guFejXuFLIQs/3Tbyr+MzUuc9Kx/Q8q+7NEkKdfWI0adHivu30
6ZbzYsJ3+27UGLu1aJpQ8v33Sijv0acjeOsMCBFTEPUWq4I7AaXUnLrczP2Xv7NrqETqqIGKqCld
6pnId6PfVFCCOctUVg+FJpMqZmja4q7pooLaJp7KoNu5FNKFad8FRRvvtNrrSQZUdVcfcs9piphV
M2CJmv/7mVnv80QQvBx752WPWQtusvIWrE8Mu7d4OXVA/uhIHaKhnxIyVuh98KQ+3tWV9tBP+icQ
exg6QL/T/jJ3yF7xvCJovEGTLKVaoMppPca7VPNbEgfdQZDTbZYmlt+0Tpg2Nw2uqdhFe4wumGVn
q5kf2nUYWLHk73rVYwSUixt79j3UGYpC3HmBOsxrHkne39bKZxE/XlfGBYuk8Bgf53W0iAH1jTJ6
VdZhnS30JGtbd+D1aKWKBTK/CULHnme9FOm89rzFF+IoA1iIRt75A44xLXonq2Au+ndh4h90vn/K
KoANJ+sYE0Mo70lpamcFutUExjEvBIoK6GZ4nceC0UkjXaorN6CxPxs7hDpRRfg6JQrXojFwsgMR
Tw2gPgz/u1+5EEgdY6wG/GhUU7xrRAnYzaWGNICX6QwpCxbsQgp1QWrQXcgZqHR2Y/6lR0BzEZRV
r/qkiO3rGkM/iv86w7MNpOwX4ow2anKc4djeBeptEYLqQtoj3lduYtwVGXTx1b4BJ0DbMYzAfxEt
oT9HAmiZoVNnJ/OJzse1BKem3sfwzn7haCHh41UshLaujKAQ9vY6cHJU8YAIkCF+4T5ii1ECFiVJ
Qj8HFfJn6OMYs1iMd1OXWnGDZyvokJK769u7EFgqvKQpqIJqKrST8tt6keiSoLfRLvxKQVp468lb
dGWTZNqJiPZS9fO6OHro7K/T/JH3PZF9Zr3LOvcrvuuiXZA6fbYOdrEb3LaJ1fZHFElIAkyc4bUW
TyO6c4Tc9uXPqv4QlKOXmJli+TPqjC0cuRUgYP7hl1GOXzQUoYkV7ISakEkk0ou3gisL3WBn3Bcn
HxnplX4rAOzaIPxc7yBKYPP8TealpovetBdjff2DFlwQevyg+DKgRPDEp75n0KLG6NAIsCvkr0F9
zXXGUSzeYBl/gAMYPX504xkXtVC+gI92YKreBv1j2BEROD7KF7g+jteX8j35Sb2P5n5FXVNxi2R4
1EsjWIi+0IghXssCin3cU59agvwoNoBpqmqY3hPI1KxE1nZ67gOLyMmGY6A4ZdVaHMJ/VX0dWAXP
RauM1y0mSGRVkBXqg0J8aDAY+KCW3xjdSi2A3QWMc8cXX9vsLkm2pYbahG5lxSqUH0SraF8n2Q2S
CLBUCeOeLx60ogs6TsIwDGU+qLMrofFBPAHZNdoNam4qyosRMpzu4h0/E0B5wamShMwYoEle/djq
46ovh7Wkb5TyTyXrL4P0mABA+/qJL9quM5GUWREi6EHRQWSWPMjhxkcjdphI1nUhdBX5L2OC4pWo
GcCIEb8jrLOdg83MhSjVIaWIcjtpJtWOwc7ogN8HvtZoGscLs4n4/BBbIaYMVp0QdgxHuLi5cw1B
QsoEPefUNU3VvuyDgIMBLd6kJ2iRjXdrxsfoGZpMXbu9vuRFvcU9MlCwmwtr4qWudLzk+amHFY+y
coS1soZxJHXvKl22iW8GvmEOaOAHf93cM4HURfH4PKikAfmgrtn7Ex4QAkv9FzcQtU5J0SVVRx7z
cklxWAhKrIfxTuJiEiVvaWsKtZm9q7HtZYA0UFix/bJANFbNyTQ0uVJ+FTgGeChJuPuaEsCOy7to
mGw5Smw/5cxIsWTeDmTfvH5wdCPJX7qK5xEytVgosK8vl1k2yNdGfhDvgqZPrDIVQlMbCtVqUa1Z
pS1Koeh1niwu0VaVYkSuqI3V3Wj4IUNfl24mKieCYgAcFe6FCg+lzGjCuMV3ABIPbssUn64vlCav
+V7ouYD5A84upS9xvTDkOE91JVnpm2/3K+E5dTUn+NMApuaUmxGaWHbAxLtTTEkCBGJ8iNboHKiP
yf9I9vjrW6jYUeOTOokCfAtCGnUl5LwtSF+d0jtpdVu1r4K3CxKGsV0MGs/XTx30MHVc5gGkcrcf
E1I876fKGlFVAZga3nMwC+ijZhVUlzyIgDo+nt7IJaFz4HLLe89o5IFPkLOINRKUX6L6cv1Q6T7f
f23kjwTqkuYVJ6nxvJGtGaDHFwUTcALtpBAzqaFr2JJbeyQcQ4YXYYiVeOqqNiPfVnodIxHXkUjO
3sTexihx271kebcemqOYEH949LMHP6nJxGMWV2UY3OXjFFUDSXcDJoOehpPLGi4GaYyd2hSfcZcV
RBsFJ4kwhdYMx0RLVhjVVoLQ5Hy39sWNmIkuY/NnF0LbYAFxmi5JOAGRbtIdo2QoMAiMnLwQPGZR
StQItnHizFQVXRFDZrw4EOC1m23EOYP8d+zluXhKu5KOxwbocAGKgV5grzBLpUTjsxDIcxcMX1mS
FjE8+6KROlsxpW5CFCnlUMxOtX3LQsxsIhHn8yz+3CVHAGxygMuJuiYLdPgQZk3Oj4IX7fwJGKo8
OhYDu+qfJf+Vz3epUjqSXDFyLIshi8T/P2lXthu3rmy/SIBmUa8autvttmM7cQa/CJmsmZKoWV9/
F31xTrppoonkYG8gDwa6RLJYrGHVKtxT5C/5xGvB/JYlOnmzXodF8nq4CF+HxY/K4mteo9RLMbuX
3SXz9lhPs+L9kZkIC46+7UKNMDBSkOuhhbEDzzBSwaUbkAVerSpc5bZU1FLbA4+/DsoG1KiEuzrN
xtqXGoxQ699ZAPLV+edxQU0ufb1+Hbj9vCZHdLgyc8i0FMl5TJCKqiHJQ6uy4DibI54VvLCIJ0pV
T7TM7Tpfm+B2DVvLdNIih7qVO9J9Xn6R5mWMTDYH1dT/w0nBPbA8NC8SpI2EfUwZhvbMBYOpbV61
BPy4zsv1DZRdLsQ9+I8g4ACrzeVr4S8L07wNafTtY9HfaUsa5UOvsNxvBfZ3p+SjKE1gNHWs5FII
iDbT1K+QvBjywTzkCVmjNW+GCHOktbDXLOOwzqkWLzQHuG2qRhASDUbInM4JTMLal2oqH0ufRE2a
JGHmzdxbWlm8NIyESa/VoV+llmLnZRsDpwg+Ib4akC9hY0o0YhW5rsE1Gpaw7G8ICdzJVeyMVAjQ
5ij84I44b4ChM/dIQy1/ysuuOm150NYIdV/s4eH6AcvuOh4s3EFTh08gwgfzMUHxPMurU4WMvzG9
0kbF0iW7D4jiYUkAPoCKij5O37d2pmMRyBWFGmKPuk/D3r2DuR5N1MpmhdmUbtqZPEGbbIr4lSAl
dErNR1bbu6mZQ2VuWrYoeP7wdVCWsZH8v1TZzJkcanp9dSpM9BSVMCnGFjv6Evs6241NcbB7FdOm
7KTORQq2zJm0vikmVp3a9Dvy1JFOGoVOS/2XcxGCUvt65QwsmavT2E3eHs12ZpjrGRqvuy7dU0R2
IWuGbd/qXnPU8hbJFwvqUmfA+XaDjzbDv9fN88+xLje52ipt9BysOEO0VxK0gKsQDLJXHeN1Dc7q
xx92rktnF8whs915zVCdhuYRz08SGcWde2pOmhMmirkgMrWES4gh8j56ddAAcSlqcElS1VNbnZzp
1jQfjTELTO35+obJnlUPMGfUDtBWb/jCw12iN5QlBj+/xg8nislP1s1ooG1edcek+4ZHB3AWD8UK
0fqNDJR0E7WrE65IuC3b3tZfCuclo84xyZqIrV6clargX6qeeCZ0XqfhM/6E5QHkA2Iuw6tOJkZM
67Pz2NA5zCu0wlqf5mmLrfVL7ZWhV6BOms1R4neq4EnmT2AMFfAuCJ989OBeHiKeoSkxtoSvO9sC
Xi4K3I0W4bCQ4+rRWANn/vUjlRgaF4PkDA5eNF2TCNZss+emMZcaFVkNHYvVrddGk/1h3TBPsXrJ
Vc+9ZH0uFoYrgRmYrvvW5312HxI6dtlc4Vwz82SWX+jyk31vm/tNVdqTyfE4IAosE2jlfWP6OJNT
0tJDGditTjO9tZNT6Tof1r5/dkDG75rG9+tbKEunwLGwwR5qo3SKjtDLUyv9nHgTl9Z7NYg/JqON
2h4MGyUrfJS3gdDz6+k4V94QYsCUG+qZPe/Limn76x8iuZ5AD9uuBUYi7uYIZ9m1BtONsa5PGuvC
qf25jRGBNzqqugIltxPcGqgEWBi2jYKUoKWD0ZR0Wdr6xGwkOech6MlNd2P5obEFtv2bgmTr+sKk
x/lHoBj3zk1Pu8zgArsob2JU2Lcv+nA0qvi6HFltwIXW8OneHi+RCm8g7noysQQ72BcHimEIr+Dq
saMhCwnww08pUg1ftv3yiqkNTniowNms8JakJ3gmX3gg2yKvl9yB/MJF7KB/1No8MvwpGIpNsaWy
e49Zi7j1NlaMstqlzlqpMWPQi1OdmiTW9GJXFuikcdxsNzf+gRYdyMR8U3VR+IMqOOIuHkGCXB/g
dmCfvhRqcg49kgz1yQPe937p9W9G4gI84SeZH8xV04akLetdUhHnfky3dm+ShT4vJc0iv5i3GBNY
EXxfP3PJu+miigS2Ax1AQ+vtcp+ZCntOqEmSsj7RdKp3W12NYZ7BIHmTqYLzyNQYTuqb8QOUQ0RZ
sbJlBUhlq5O3/XbZepz04xwhmNtPmgqYIsOv4Q2xMTQP/emYbyhocmtYuTHltD4ZjM33U+YlcaLr
BrCHWRqDMyA/NLQhcQ5EQLgaMzAfeCXiZR7buJpZHxsznQCF0OfbZcMcCL3vGsXGS3fDhYX2MfzB
Qt3kUhkGi9b6urIa1dem2ZdNa+0dmvm7snGreHPs/MFOEnpz/bRlFwxAT46n82CvxdRDP+TWNgCN
edo8gL4962FdvzJXbwI9Ua2PK7Oo7HjLwaZh2aaNku3l+owqz9OZQtlbdnTcx6pRXWHJWjwdpQo+
sBBFU7H3gFoYtrClOOLWeZryJ3Q0zQZm1KiGSkvOCbzEcCl1ZB49aMHlOoY8RSLFWHFOGd5Tghan
LXAWLVjN4aZbfl4/H8mmeQDT6XAxbeCpdUFtDVr7qZsZuI30QzHc1VQ1y1YmABTfCKxh3WFp+aae
Xfelp2VlFFhN37QkLi0Ds2r6wdtfX4bsaEBWg04UHvOiynIppUTjvjMlkPICJJ2PNrIiqFQdGrJz
OZchrMSlLed95CsBWggprjKu0SUPHIAK3C+xkJx557+LES7qCjVeqxGCRpQMrGULjeUZCcy/NwcX
UoQHSe+ntU4aSNHG/dIeWRrY5GZrwrxRFGJU+yZ4L4npdtpsQ9C87jc9tF7bl3mNXNXtlCoaoCwO
8iou0hL872eKNq2dZTmUYCC0jUo9Q5AYo4pmKnZNpmgOLIDlolpvoSxwKaWvl7FBub456X3y3U8e
kszbzSU5pFWrUGmJFgCWg2wqwgTLw8jrS0mDxXIL4wlwPm3n3TK7Bx9fZteH3E6t+K9vDxAIEMFR
/8hLCXF5x8gCul2/PhENjb7dc1u/Wj2aKJgi+SgL+FDs5QThPobIAFh1uSanpq1XtmZ94nnHJ83+
PLpgsD+B1TOYtVsSblY4Dw/aEF1fnyzxjnYRC8Yb85SxRsHKZUvCvQurPunNcFizMranJ5/OtzMo
TNwlvWschgzWredqCskSdQEwFpGRA/OHvnDzcsHp6CcoYUEpeYQ72FaQNt8WjGczn6+vUCoHtDjo
VEWi3xTjr1Zj7tIZOMG0Q8voEjT9cWR3VIXHk+mkiS3E/B+0vbx7mtIe0Ox2zOmpMl+7+c5fXoxM
YS3kIoBx8G1wGKER4HLHxg3+qu7V9LRoL9R7yYALm6vH67slMRXE9BFAotuAo6wENczqhWSF27wt
w0EZsa//5TjOBAgWvGn1hblFR0/MvwPCe9vQAMrulNUQ2anzChbuFEAoGKN+uVdtarS0sFp66ow7
YHYtL0KElqgMkUwKcgg2ilbADQCMdimF6uvEwHNKT8Z0i4GSgV3+mNKvefP1+qFIxSDNixw8ssrA
il2K0VZTZ9040hPQw/s67sFw2plD6HcKCy62zvFyNnH+CHozFmcPxeqVJdOaCRo2+oFFhhgCd1WZ
P8Jp7KdbHvfkcxdUzqeiAlfmlron0vvHDYSa02/d//TXywac5809Bo4Jjtjlsp3NaNchQ+WM0hd7
+pa4T5r7kDt//5hcSBEe+7Qd58agKGRX/nz0Y6cES2mrapiVmVkf4SY65oFZRW+u8I6gs8zMPRvV
KyAumtXDIEnsZaeDkbQ6OqAvyTGs0KIKQgiJwYBQQrjlAypKJIQo6tboCjAJnXJ9n4Eer9AejEHx
cEl0k9PHIUthOJgLK07DQbkWU1rHFS1e9hpNMwhVm2ZXouEqQa/zdX3gai5EMReihNvmM8DTOwJR
q37nFtNtjsmCTL9BzivU6O+sp4fUiK+L5Cp2TSRf/dmFSCyq98sA7D9ZnruINree5wY9eAeNVTWh
WbU6QdsztoGh1YOo1omTz2vXPBTuLR1fmPvQld8Sv1XspixV6CPBjEonNAPMeMIDjEuRsNUAIH7r
HwvdDJiWgYu3izfbitYsC+w8mJvQ9BAw1B35+xLBhXDhPiBGrQ2zxVma9HU2jcCwHt3x1/XDk/lU
F0Lsy9PzhszJCOErRP6siNzvmhF6YGbTA5IFvh6sGsgO953jKewo/11Ra853VlBUBMnpOlMszpia
aGrHKHU7xf5xq3RNhKCY67AlqZ4AL9Fn4bwHANEFK1l/oyrwq1YiKKVnuMCJpUZ5mo+7ReHOyH+b
z0vE4ESkOIVXDR2UfZP42CXkaM2T6vGQvWU4/P/+vMhQ1fTuZCS80l7drM/2vv5dH/2w+ggEywcW
HxstXGP/hhPFX1c6xap8wfEo6rFvZxuZRG1g/X2fJn2cGJqSYJJnOt6f/5/VCZe39vuKVTVWB5w4
KKP5rNgmtDHAVjXtTGaWOH7XMVCLQppC0ACQWAxGWjrIjN6h4KPdZiBV7iOU/5F9UWydSpTwEqNM
Y1E2QtSMEcSWP4dpRiKDIe1sfu2Hm3J8oqsqM6aSKSihpq+M9R1kNqhls3kHUFvAil2/jgfq3476
b1+7+QcF+bOhYg4rNTMNRtnGKo19OezRqHv992XpVsCg4WggEOEEssI2Zm3TJzRBd45nhf7pqb0t
j1rs/Wj2ffDTAq3Wk36wMc32ulSZq3EuVNhHQmdtnDwIZVEaP6n4OGXPMKbyInVpA22IPuhLQ27m
iJw12wfY0PxmNHe6rh/c+hnBT1X8fdUD8dUfScLmJV5mGFkBrIvXRU2+BD862Fa73l3fLanWnUkR
dgsB1oSnIeEPE4ZFz224OLdbf5uWzybFFC3GcRaqpNZ7w4RcJvfvEd8hFnWElVEzzQno31EZBOBh
Zxjz48x0lRpInAouBblZ3XzD2Qjmz10r8LtVVYXy2OIGlbYrprCznL05GUGf/lxBq0aX/Hb6nDiK
e/XeEYVkpNHfkqmAsAt7Cv/aHQkF9mYyMGbNRMXEKqJMAbhRCBH5U9y+zeFPA9lgm3dzVfHQtbee
E1shRtIDe7EYsfhXLblebSaAPVWnH5r0azG2CC7LuASslA1fzO7ZQNbEX07rp6LeT9QD/sFoD6vW
Ktq/pFqDjB5q8jp6rd71wWnMclmNBbv1vYXio7M9X78KCgFi45tV+6ztqgY4DlA+JfSlUPV9SkIv
7CUnB+EQT14WvzQeJbHGmnnYSzMDz1Pv7Nr+gep3E30oVkyDp8dq0YN0VfGk8ft0+UJDLMedI+2O
l1M0w6vjcw9kgdgqRgjGfpnaQ53X8aCTSIldlO6ii4QHICP8+gnXbikMWk4LF5Z5gac9IJhW+LTv
DTyWw4svaFRDSPnGXXYWCRWJY2ZbBgll5sKDxqQK9EE2jSoFoRLDF3omBgk0wDy5mBoQK06Y0NO7
1Rn/aTEcuUpAdIYU5KWUgqE/ekw21JDqnrd0o51SSxXuraTJGhR5UDmHZzcB/RBCnKJC2dPWSyzl
3q4DND34PcLG+2Lc2+aL01thmgxhtpbgJwFnsyrtKTUh5+KFnSwBPM6TGheLYHqa593X7kczz0Oi
32kVBv1NkdaCLmV8IYUTD2Z38EAWWYNDLHCVlB7vn2/shIGMPTJYLicoutxuTGYlSW3jBtr7jv1M
c4Z28t8FOsvVm/7eL74UJbxyS1o5WtFh1QWj+wQE5On9mpe7Zl7DOo8aUgfGHNKff2/DztcnWJg2
cYdpXeuKJ2Y9+7mZVG83/wHRlgAXgS4HeD94w4VVdUxvdH0DOlDXcYJe3OVPafqc2gd3vzxrmuJ2
yCyXZZqw92DUBA+LsJxq01tqr5CWp1O2M1qwbySrtkJwX964o1eBrBUN+p5XRdf3USFYxNZ4zKIO
KMZxY3i945DOUWX8XJy9U37MgAK9Lozr/7s9/bNK0WQSZraFW0LYnP8i9V2yKn5f5iqc7aIIJy8q
AEn7mvsjDQkc+zl10gDD4QKDKpxJuaExAdTjqT4XQKjL6+WBvcbTl6k6rcgizsNrnQ73bXbX/2y0
o2n91Ky9aSWxDgbCyTqCkf76PkoPzeLeHlLHNrJGl9I5aq8eR1hsC72s6Q2SKcZTHw1hN/++Lkhq
Rc4ECcucCs1uSweIT7b8nuzQPRU07jGEBC3o/5sgvuKzN6io12XcBqyo+JbtshVzFHI0oSjCNNlD
BzAG0qYoZIKyjavnmRCz84rWarGapX5BG3ve39Hs9fo6pBqIoiWH1OMBEmkaSJMtrV+b8PgxFa0O
jVDl4khP5EyAsIYJYJlyMSGgvTFAAZ6Geagr/M+39ph31/RMhvBUa7pXLY0FGc3RDZ7toDwCqH18
8OP28JsFVZhgZFYfs/AXRXQbhiT8au26+NU+aIovkR7Y2YcIeq5vRVVYKz7Ecm6K4V6fd3r38fqB
iayoUAa8XmcyBBUH9RUr+gYy2MlE//Jtd1t+z35arz1GhcYgnN5NocOC9kn7SA5dNCroCMThju/E
C4o/liSrjQ3ix9jbQe/DLaiPICWo23C7tQMt8MJmB8RcGhSf25hhim4esQiD3XbGnn7fPps/6h9G
bNyY+Mv1nZEaGUBwOA0AIAwiF8BYl1YxahaM9XcrcgB5PBkH98bLD/+bGGED3EJPTbDSwsmtjjWm
582vDFQx9GB1v4Cq/RcLcLYm4ZndFka2hAPLnSUNhgQjjpDKtRTlGanWYhgoOOxtB3xKgtbaiV9p
ZIQQL3tG217gap97Nu2ub5sk0Q69PZMi6K1Ro227MIFW93A2+RiNycGyT7PzbfJeUHrtBhKCFq8E
bDVTFYWkRs7XCRoWAbAG1cClHbWahOZagiPLjXHZp5tlBythRmTUrKNBRywVAFjSfIvFogSPaPjt
vRWsnk3SYc4pQWxub9GIsecTBmGBO9Wx7uYWA0+7JmRw9p3HMkXxpgSKwlZojvQ2nH2BYBMNkKSl
2ogv0MPZ+cJK3Ee6r44Ab3iFyhmU7++f1QoK5LvZjEgigUnawFGS/V7Kj1oCDpDi83Udkrm4IPrA
gCh08yJiEm+D5wDbNxT1yfmaYVqRF/XeF5qvD076wRyG2Oy03XWBkoZ8zGTEqwjoOHA96Gy71JzF
dMCTVGUAoPjMPvazVQeDNRRxPk0z6MTKGvxQ7rZDiJ/fjGuTxWje0w7+0I8f5rK1QqPBpJ95SLRP
jZ98p149olyOjLXTreBpQF9pQEHsEE/1iP4iOpJjmTEbGKXFvyNG7t8CxpreXF+T7LA4dTdKzOD/
f8cUWaWN1gNCWp000u+QjQ3aIQ8HvYwZ+XsmE+ye7SDfgJgEUa55uXsTBkmWLtheTw4eJ5PFKe0C
TVeckTR3w5GRvMvHAiOkoBW8KTDpMxiW5ef4gt76Zo8C5QIPE5yyvcJUSjfvjyyRV6oZChs0zLhV
SMzT7ug0R8e40R1Vak8WoQIiC58M8Rya1oUl6fbmeinH1W+pmYTbvKZRS6ZvNt3y0G/m70U5VjuD
VaFt1yCknNb4uo5IU7RnH/Bune00oC8EKPM2QhoH/S+fzND/Mv1Ip0Cbo+lfMjqgNiIYOoo687u5
bybp7CbVsd4asyWbcN05vmpF0i0Fhhp8LGirRdHvUhdz2237btZgo1gERrftdqh3lX2XWY/kS4mh
Ct+u76DM7eWQ7f+IE167Yqly4LlhElGk/8WqZyOZ9qnZxm5dRMOgcMq4Ooj+L7rc0NMDRhb3HcnB
Mgwt8z2clqWFG91pP6t+uS/IjUOKD0CpflkaR3HppMtDmyzqbcA2wRu93M018bqpz6b6VNZDlHa3
7oj2MrSAoPqXlYqXTOae2AAcodUI9Bz6WxLrLApiY2muRgkMfNOxXae1sd74xwaDUv7hxM7ECAqC
oY02qYuRi0GHUJPtJ/CcAFkUmcl2zDcyKORJ7xhHLPGmQTBxixMc9SwB16eHLiGz+bwMhwIEloyy
g50Cr46JErTZo3iVdV+H3laIlvkG55IF38CsMpRQ3aY+TWnUOxXmsEVOuuyHXjtC7UJ/fry+tbIT
BIeZieowHCLzLTlxdoJGpRVmZ6N1wugfqZuHNL/LGxUFskwlz4UILpe76JhVkUBNKu+QNUZQFE00
g3K+3I+1CtMnXRCeTxu9eug0ELtVDJc19pg5QPy6tR1OxkrDTQP9pefoqmVJRbnuGzcEViDSv3lb
b3jjNEMtrQnDDIxtjRqd3JgA7CvuNFdw0YqgjYF3ICISQKH28k431upua5sA5UvaQBuXaMw+66Ag
K9v479UBSo+1QBdgtaxLQZgfAPp9C00Ta3lsQKir3+T/spQzCYIuDCMdyGoBKJ31d00ZTyyskxuq
yt7LrtH5OvjRnal1UeoYpmZgHbmz07Yymqcn3Q66Z5LQmIzTp+u7Jj2eszXxv59Jy8AIP3oc0I5Q
cIm33EKj5OiFS+tlO9tDQHVdnGRx0APDRDyNNhqA6C/FucXs0MLGm9JnS7Bux9n9AZJLczjS7r4u
FQZCsjYk/YHfBHYPqWuRhMlvxqadR26QusPan9APnrlJOKmmaEjuEio5eP2Br3yzRpdrKtH+kFKg
yk46uqEdEnbj0dFUF1Zihy6ECBuH4sLiWLwboKTxyMJ1ugPVNu1AuaKw4jJBqLNhCCOn7wMnyeVq
rNXZVr/EfUXlMEvtWFteXK0KRvcFaGOFNsgOCCBbAL5R3ANgWlB101xrrcDsFu73JmVcNEcQPG6T
wu9VSRG2zmud0ug3SKmNo4Ox1Xpgdo+FytmUgF94nQRNnRgShs0TKyWj1oErhZX0VJso6lqfCEHG
arTx6nvNye/tk9W/agCc6ahlpzZ5LXV7j/FaKGlkxq1FVUUAWWYEXDLAW4BciJMumJcHOdB1oDYa
GFGPirMlCwgBjFRjd0aTYmjag12Flh+N09fUxyTtyvh9/aK/0ckIdh/igcsFDhj92I5gLG1tWJe0
B6Cblvm+TY7zfNNptyzTUPKbHvHq7NJ+RX6mD9ky6qFDn2e9w/SAu8UFqcKto/1OvN1Y7ufxngLT
OxvHyfpNkdTQzNvc3NfDDVHx/EgockDnwMEG6IzUgSkWtozVujZmWw/ovhdVOWonbnqoMGYODT5Z
iLFJTtCma6wZW+hpU4CvmvSgye/L+c5YMBlt8/YIVz/MvSri5Xv1bi8xARecAbYDqihuVc+MtL64
E2JegLQ1s0njBU7yvrW7QVE2ltx8oiNfj1Z2izd68L+fSUkXm2V+mwOQVh11EBtb3xEv+d6DqgQu
6S9HQwESZzyO4fzbgqDRSHrbYWBb8D9m83HKfnr0GwUxTmMVYaVHbN5ulz794H8v2O+h/p3l08fR
ZAHePk8vD2hNV4QCEgPBCyFoSQZ4CG1dwvfMUAUPUHLOx1+GQzW+jpu53wrvaW5VZlwmCgyP6IdF
yQwTzgTrOiX5lnR8lkGdlxHJbkyM8sR48NCnKtSEXBICGzTs4EjfkVbZW07sFrD/r4O/n7v71v26
qoBPsqoBGDv/CBGcO5RwNTqPHWD+JomqxA+16odGaOikzr23/Or3hYNswjrtiDV8zJI+ypLDYE27
FPlgHCeQYNpp+HsgHSat865WlLZ424pwnIVGXNZuAARu7KuR7PL56LbfFlX7muROXkgR7iTVW2dA
jyBaAvbtQaGQ/AuF+07QDg4fls+bBk3A5U10jKnfhgQQ26E/ohG0Pjr+LSO3r9dNtMRvgZlD9zeC
RHTnivnrFfRKqO2DgA51QLK1AbBcQfL0DzLwHPqoLREgrQWn3GVA+mNeDXLk5idnO9UpuoBV7QQy
Tefdpf+RIbw0q17VSccgA8ldACbtsCh3uOtgv/Sj66uRnTmfLAWyPjwOGN9xeS4wFFPrZgCD5s29
nYN/PFWx70j8Y8yD/SNB0KrEB36/riFh3Q76AkCVvwMLFNoG0BjhOIrlSDcObdmga0FTK/poLpdj
LQwbNwEmlD85ebzaSKZi5vb1LZOpMlgG8Ps82w2C30sZQPUwc00gw/jqkR/dkzc+dyk6PhVeq3Tf
zsQIqU2PIvT0Ro60e9GA9gzcBGzw+ifde+pVXoIkLQYfAYOPOO4GmE9B3RqTpmSjwG3Tqv/g2f1H
P9XvKxf1F1K4nwxN36N3Hw0s9aK4r5LjuhAseMsamEGqvIXFMdMl6m0T+f0+AAdtYOtMYYBka+Sz
bvkMAkC5xUxxam9eqk3gN93gM27GjT//aj9gqITxbOl9WLnm7rqWyFwCVA3+K1CMOpBLGctqgEuQ
NJ3x4HhDuissWt6ny1DHNRuLHavMIRhLA90TCWZAWUCdhP7C1jAHEVgwT/m0W5Gw/1TPVe6iQdGh
zc4ESeQOQ8cWRUFelmS7+Fzx5oB81SIpCFhJbZ0y/znr8ociAetucpv7QY/aTVGn0bisAXH+Pqj1
uemBQgOU9W48RInOxNLMsFMOIsHBWIPJ+EF0lFddTWG7TW6chWeITw+CS0TAxoru38u7m1Daea0J
Z8XqQTHcxaQYgsUhEchSD1Z/a9W3KWbRoSYY9oTuiywwvB3tftL8MCR+pLd7HzMQF6SPQVK+DkHh
t1+tUXXzZXHO2Ve+Y+cc1j6tkmZEP0odT/03ZMyCdf0wWeNOA0kugOBfMkySpOymn+6tsXy4rrkS
wwNMOyYPAn4EDm8ROGZurdZlJdysijOHPboJDbU2NKY1SBPMSfaM/1GeoHlVO5faNuNMhvyEHqPA
mu2b1L9pBwxARfFP+ydxQOOBIR01/Leg9ywmyLWMLKWHzQVFaaCRZ83qA9ebAw1DPzTz05j2ijfp
DV/+TuneiE94ez7e9Uula2HMqLNiuIwzo+o7lWhJLPIgs4Yj01xMCcVMTQz1pM+sYIdq1nd54oWk
257rNblJjKd6O7WWBVLk4sPQ7Bp/l1rk8/Ujl9lhzLnlzzSKFJitdfmFxO1Sj+VoozGnCfgMDY39
pjfsWnON3c1aFe12MlOMrefbD1cbGJRLaVnrjWaDcQmnsmliG/PhKXA4LnrKrPShwwDcvjd/b9Q9
XF+jxDfkZw6AMhJnvJZwKXUYKNiYgBAGcdInzaPBthy87et1GdJ9RNsu7+8CNl5MmDR6h378Dv6n
V3wfBpd3NHCq0lw1oUEmB4EAKOE4TgRgwcu1JHXK/p9E1iyOrb8GGF4e0nHnpqp0Fv8hUXXPBQn2
UjN7i6YuHNE+G3d1l35ayCMmmEz2sF9YElt9ur++gxLnCpxWAE+hV50D8AXdALilmYY39G/yvKT2
HbXv9ClsiXesTRXdnVQWWFhREQfREsjLLnex0ecpHQy0Y5DcBsf7PMYN6Epb/34o8wMmd6n4iqVv
LJIQ/xUoqCBLhmqtXeCp8/rXpu2qzH429B+Y2BA1Y7ikj1thRwmuOdiI/2FXXZQgOR0FhpgIMQut
/KlfRrRI2TSqAtsK1yyqVaGEDDrrI/pCMgc9d+ArFc4OVMxOX9iAejLPTw+TxmHxfbdF3jbaKC8R
bU/dpLqlZZfeum63xAWZHjMj9T/mnencGeBGUJhe2Z3H7FyejgWkCo0jlyfce1Pmd9UMrHyPHgv/
lbDHJVV5ltJjRbmOJ7PwDxreLqV0g+dOo2UAQWTP9zMGEjaLFzlTfTRSF/8OezP3o16zj874WA7b
7vrZyrcdbDq8/wLWVGwqpZtFvWX2ECikFSa/JeYUdWtexXqbIXicuymE6RtCu6RJVIwLQc/TQsPB
ReA6ja120jeMFr7+TdJ9B4YNOSYXOXAxqtTrpalyh+PIxiooCy/Y1pdyVLFcy+4vTpYYIBzkw/6E
+0t82o/NzElH+y7aAP6I9aL1gyQfi3031vd9/Xh9WTKBSHJBjziNK17yy4P2XZAVTxP68frCvavn
b4aO1uc7e2NHNy9vrsviHy9a3nNZglJtvpssG2+06jM+GNZMtDhdbU/xKEp1F3MhgWVE/I+omb80
Z95QY5NqTn3c2cLv2h0Ia4o4y0iyAyccJrmu83Jw9HGNrcWgsVttvhFQmrDTSmp3f33BsqeGt0Rh
fgCqTjjPyy+xGra6E/qwT/bWgod3AuAwBTH2bkrLJaysbMAIA//TnA+TwkjIHlO4gSDAQi+shyjk
UjBNu8wuEuz0ZL0yJOx9+64fi4j8A+YZ+S8fYpCbcN9NgmjNsl/sBAsEZAhODrHLA+oEXTSsqSqg
ly4JmTYXUEMdLJGCvV8nPAJ9i5fNsQDvZcNdaWH0b/mK8F9hfWQ3HclSQJH4eCpY/cvNs1s7mXve
sFCzJzTpBzmmfJn1+g/2BIObLDD/QjOQa76UgpZyEMVOqLE28NLvEC48D1bmHTY/TYLrWijbOfiI
yGWbb5A84YqbTeanDkGBteDmvAu85n6pfjqZItyWbtuZGOF2rxud8oqA4hEVXDN/TWcn8FVVd+lS
eBUAxR8MGhA7jwD0L4c3/KLPHrOkjUC752GuXFZ/v75l0rX8kSPGiyjWUUYonr+8Z3yQdYbhH22p
sA4yc4iQHWVcDpF0RJY6GKa2xEMCc2hYoEqqowTKdn0d8v36I4L//cwUzqtGtYEChNkme5qQyDYf
0Eio/wOIHIHBHzGCLhP4f8xkWEkFpIXxPPo3LPl9fSWqzRJM6cLY2KToKDsZGQm0rgtT3VMYTfmh
/1mFcO8TIFM0u+PU2IYHLkeWRQTNZuCN/xcD48O5wZProuVRnPEB9LmfegkEjXa5s8zvVon+GPJ6
fcNkR4/yIPjNwOiItAff0LOjb9yMpuUMSBSuo++99I4WoN0nWopBocZ8W8RXnbOOIfj1gZQWzWXu
tmuy+SAIdOEZVo/59B399Q0mjWTaF7aksbH8tcsCHDhY7wGcw//v8AhdCZSHN+NylgtaPNaHjfSB
ngLLb5Y3M/v2t9uIxjX03LxRViJ5JOhduXQgHKHAC/QUgy5f1+bUzi8puLKui3nvKYDSGakKzi9s
4LQE46lV5raZDAkqc5/HUO64jY2wUtyh9ycFIXDn0QaBGTa2yCyiN17t+wyIkRn8Hq4eEb3esanF
A7eC9sgN8YJgyvJ6uL40iT/G6arB5AhaVg/ZY+FeOda8znWGVDyoa4t871iv1pwUAcBtoQYKnNIu
gyVvwnJbT3ry13caspF4xK3G1qJr+/IW5JWOLFCFSg0e15vWAk30vKB1VHUH3l+2SzGCnbWbfLBJ
y4PRrg+Kejcg5+8aTy7ZXd9Lbkgv79qlHMHQuk5n0A1N2Ccy13HZAX47383WEC7rp1lXjQl9bw+5
MD7tEAoD30HwuIxuKwptzuBx0Q9V9cHoB7AgKBjoxEiPcPI5h7MfWOhaxvQmwTlx+pE0fpHMn271
sEuD8T7bYZ7uLg0xUuxx2b9e37+3sRhnG/hOnHDPBn3TqdtB3Bw2aLwJ7jC0uGYhi9Gu8Vk/xea3
e4b0LAvCkxfGz/nudQ7qXRkdVekLsZby7kuE3W2aBgjgVZs/3REveiG/y0d/tyTBk9fehs+vw/f1
FGZoXby+fqVU4VXwq3GY6hZSo/RpVwf/R9p1LDeOLNsvYgRIwm6r4OhFI4nSBtHdasF7QwBf/w44
c0dkCc2KNzO90WyYyKp0leZkaUuY4psZHprgPwkaO2YNSSxvo3CumS1SfOOW0cMmkopcUHHu3TPC
9mqykLE0B3tsaNsQWTinT21O/bfqpfrMO5diZ4FvaqdefA22MhZY0yL4+fggGFP47XsYhfUCxQvL
EucQI1FNLMFU7YxmlBMSX5/rj8SN0dcSVZuyKUCm0cOeJgthqdTE3b4E5EdjkGNNpN0FNYjDjLaL
HtOTyrtvxZvZeSuY1pv2oyCF5RBKm0/BvOjbN8Gc0z2vvszO0Px9FljhMpRIkM1nJBGreMIwEdz2
FBLYR4q+NwOYPAuX/n9Byb5RYqTPdy5xmnWg1Jt6ewqQtwufKhqanGNnPc43Ooy0KWKr+qhHtKe6
IO/NIsNsaumTZajbvI0M3MNjBGnelXUmRWBJ3oTbeltv+q1mZSWJLJ7usn1v37hihKmQ5VgLCnCV
6RPUWxQBS3ca0s4WU4Ukn8fWszFilS3jmKIKlKsklxeBTwsskUZ3AscRsQWgvz8G1QcJaNRDY8K9
Y9USZANmCiQ7W2/UnqKcf5h6JNw8KR1JzU/Vpr1RLoJVsbnYHJ/+B5/xRZuJyeS+xqM6x0G0ha7+
aOtV8VSINC9oZcindC+ZFbqikTJ8bDLGyWIPEMII1CmQfL1nuQ3leQNA6sspDLGxdK9Ux+AjdufW
HJj2DXaQALr11xyNVFK24A1RMOHhX6d9Q5rhWM0SvxC7wW1p20lN1YC0na5Jqy7Dli4On+O05AFq
HNkjRPb3bEouwM/aBjdbmfWyx6ZIki9i/ePxYfKIMG5f1JwKawnB0GzpWNoqIm/Tl5jDyLhuYjTw
f5wwzj6s01TuB+s7u5zg21q0De7EzqriZdetlfRZdTnudVD2b+b+hiBjSXut8OZpDa5yI/uYL6eU
hzbPZUm8v5yq12YFdndeThLR8wNiTdjQ1mitkKPfLDrQ3xL3dXaMCXWyeYkyJgiploRxfQNTLnVC
32ZkGWB8+/VCVEOlj2WCHZz+myYaQbA+CfM1KnNfMWZtkNAHzQtVaup8YlbcewuNp+hHkq1iPTKO
jwkOCvv9ur7oMdfVeULoNB7oVdIHyuXP2Ts2yTbPWpVzCP3BdHxRYq7Nw/BqmDReezr/dFGIpk+i
/hbZF7u0eVuZeDwx96YlfuCpgYYAT3r1U3QKOrTkdCD/QQi/uGF9niCmYjUEDMJn+OxVJCGCXq9c
fcIxEuN+HEmS/wkEY3HjoJhVfYdj8z/PMLLmAot9On1GVv/KUqB1BqsPB8FjURA6QQBMgJMOrhXd
TPZOoa/xKSD2Y3kbd5o3ZBh+mrkrVoEKMrUEhGEqReaEpJZ8eg0/KiM+lxMirwE3RBprsvzESGW+
4m1eHI17b76AcSRNX8zcQsIXBHj+0JaUQOZQyQ+Xd6CD/f6mWjd0mDd/ELhZpebZcKAeDUznCbnH
xVu0v9i8VhsOR6y7mqphMHdKUEoNd+vRg2OHC4CLc2wTjwrjr/o0CoK6AJX50TvJNNBzXTD7z8/H
AjJuAb+OjbWAGAsNsj4EGef3fJcSNBX/1gxVd8zJPjKyzZIH3zxumG4IMiYwjbPSlWMQbEyF7NJN
ZbvWfLntiLZYTRePueOdIWMEhVC4TGsXtDQbqDUQPslYi2fe0iQeFcYASj4gsJRBlWebSU004hLh
qGxUknJEfPgdVsIxtoblL0A3GDIk9574Mq3KudiF3akSmjlwN51Cb3w/tZrsonHCitFXOyr+GM9B
PRyYYQPPN7ncROqbSMDqjZNC3FXzlO0A9h7oIlGsqZE6xCGy6ZGVioXP7//qgXNDm532xlJFURQj
0DajnbdzvKfGqF8FTVcNJzUeC8io+N/SYrRMkju/1DLQqtOV2L9HDol8vasXkaE6eig8yehqDRel
PoP2idZ/JM5EH5WDyjRQs2FIPp3NSpcBm+7iST7EV+gMMrQ9h95YsHjLLKN6nRBEjRiDXqEjS372
jQkVFtI+WUUO8lFvLv1MHcoDYxuN64ZRE8ybAK8Tb6h7UcrVoZUgGlzQYWP62IFJDzLxGzrTj8dP
3gqf0UjhlhoTKfhYKY+0IahhN9I2C2lpuUhoLPuOF5IMh/VNG2/YYjxrkbpBKMtJe9LnvV4YMzIj
tv3pGPKW9wxnO1mvUeotT4ziZwLQQf0SPJ2TtULCrfhjHusqaQyegPB4YrQ+lH0PVgaEVqZHm1dl
5S+qd1t3KHrY6WNhHDOaNzyxILvYOY99FR1IuS9uTsr1RNe558ajwSh3V3qRH11A4+VCz6tw+z7X
TU/3nyUjzgg9Ihn28pipa+74gVCIjEb3ripHdQNzstqVNDR+/szJYmO+zz3jJOpBZ9RrwNEdXd2m
7YbaCVJriw/e3m6ewomMmjtoAp870+EWN5kZutRdoN+c2rZrftgNDzRwNGK+vUjGxxZ5MS/qHix3
9KyQaCfrMhlw/RSd1xrHu07GkEhOVAl5Dkoh0f2tqLsLlXzMOZ6PnU/9S9kUGRiIQ9VKZJFb1EsW
RXkxhV6LP6pdNDPqt+YnRtHXeIAe5kQ2bP1Y7o70skLyCZB0F4Jz5aUTR139zUcwxqVqi2kK3HdI
rr4p1t7T1DTrHzlpFodXJNtcXoffaFAm39BjLEyYNkWpBKCX6S9ndL7R/NeW0j2Pr+FnvqkHxhtR
iNaA/caebdx15TyLJZwtAgvjsvAI5ZXUx6X/hgZzdFkY+F2KqfiTHv+IFaOxNUPW19PnZU1WmxQ5
GU4n/GjGHW22/zDFnJ1WaUUr+CAovL8rZLYMXdMlh8OhJ6iqLmNrtzh5eg5IpWV+/LT36c+97Rn0
mRrtZ2O49Nmmxz1sH0+QBz4fnTVjy6NQRWNBLsJpAJF31S0eW7pxn/TF9dUP3wSIkZdKSpzh5zGA
61ricbm09/s9J+Id1fgbIowBjxtlinWHIKLHORV1YNhRSOVjTgb7xJ6TIgCmH0DQgGxhI12hmGL2
RO4h+t5hHk71LJxxXN1Y2IWN2egAx6QbYncmJHHTMBODNu5OySUwsduLSjkWichojuZ5PBaa9Gq8
FCx0HyA0sCCWrbcD4a0uZRT5Tpufc9nyiVKR+PcBjRGmZohPlkWNo/D6WbyHv2hhBcYnlipiI7vx
wbm360j4t0O9+Q7m4urKa+q8QY34rG9SkpNduESBTST4lIlAiUULcsRqJ/z7jDYX0jbGinOt0++n
LmN4Fav2MBuP2JP1ghfsCG9Ep7qcsEMKXb3LZg30vIBkK39dGRrCa3QU25jD4lz2d5G9J8u4Q0cu
mv4igaxEHFyAulhj1MjgucLrDrP7AwYZaAaMNpL0EjsjMQWWwNypu8tJtrCO01m6iaGR5NjrKAdo
RPsZYEOXLtJsnWi6DCzPH+6vxCVFScR807wEvMVJI+bg/nsYazOp+grrIQI8ZUJNavRUybXFtJYu
n5mQiYDMnyptSoppnp+0rlEBVTtXfCJc6plPHDHFIMlFjBOeCWQXLkEdhq+S0U4P1R5WwUH3b4xU
rAQzB8gGyMWTlEw0IPUWmJjdznalvv1M6HOzOQab9PWxQfnu5O6JMuGXMAeGhaNMUQOw8ufSdHZH
hEL2YxpjUnZdm42VOoPSMxUTbaZeJhiRGaSsM0LD0yULa+4IT8xGgjv5r/Xcf9Nh9DiKK7/MM9Cp
aWX6L71ZvE638SIjFeUlhsTvMc89LeaypmGnBFoKWpdlsj5hLfQuR8eEogNDdL44w3wsVy6RgK9c
Y/dspcvLWax3RnpYWK6nBz96QzR7avhrzQgcXdlf1h1B87WOzbgbnZuj+O417j+WueS6DcWog3xD
sqJFbmxOqq4Ys4VMlpnlUI45HZOo29tmbEoh9FKEvuHhts/Q8M2PhHIZGk6XNSi3NJjg2gnqXpuI
OP3hngE2ipJ8ZSt0spksM/r/z23enx7jEXOly73L5Xp6KdlVK8c0AA3HCaLHHMAtR0wg6ORyilZF
EMk3UwudBbwuhnEdRAMRRoHQR8c2ekXupboAp2ho6Ni5v40fn+Xq5d9o+RcF5pjqsp10YQsKCrQ8
0DNbJbHu6lwzOQjr97v/osOcVFfLSjEZWmUkc3eO6DklpvrWvMQmNzgf7MUjSkys7DqeVLTRlaOd
bwV6TBOCZ/DF5j6CxxX0iyfGIZWCEMw1rDI/lUZwygmC8QsRjzJBy01guXq+4qFNjGSeBqH+hyKb
tuzyOJMCDaf4Uu5z+run23jn6pzwYtTR3lJhLHLgiWGjyaiESaQ3f3q68OaspxRtY4oechwZlyPG
Ivty4gnOcFsxqQ0TFdmP7USv7X93csMyJIRrA24jY0xlYeKW0uzaZvLu7uGfM4KOa6RfCa8rbOR1
iEu6IcWY0kvSKnk4vZJCtsJMqfeKeS5zsnUXNLHikuYcTz3uQm8oMoa1lIHfniWoKAaLVv8Zbtpl
jzY719zzgv9Re3RDiLEWilMmpRgiu5sbZyCEkFAHktfisUUaLME3/b2hwVqKSVP4gRa2qJefI2hT
tOQcF48JxkBIKZr6nQxZ1VW06O2GhAtUhnjAfNfJ3kdsMMZhOu+lelLjqJJzYXb03TtuSoqGOUQb
6KpZCnS6wM5FPSUZeuRmH+KbQmUimqppvMk1/ij17ilcLKXFhdfPMfD34MvYZ3U9lb00zyEtG3HZ
42E9LPrgLbW8PmkfEWFsiNZWdRWLIPLSJGTz7tAIMYuEvQkb9ckR9ZYKxDO2ywPRDN8STnryO7K4
Ss+56auhu4nNC8V3olC7GjKNCJsN6maY0LPf4sX2mabA6JQPvMh8hOSwcQBjtQPy3Hfcx6gtsU6h
vpzOvYkEd2WXenrkRB1jFmaomeE/rLgeELBwwzd8KQA18p2hjQV7nUykE8xmBV9AJ1ZkeOTToR+P
NZKF2hreOMB+AzE02mOX3LdZ7zARJ10CWV6VMo3x5NyYKboqEZC6ALwwpzTWE0s9xBURDo9JX3Fn
GTm6I82wOpklvpSIMKb5J4aUke5q18CCGb7g7G0y/R0NtmSyzQn+8HSFXszZk3hs6Y/w2G7FFaXp
eqktBslzzchSnjjR00gN8/5kGLcyk5oCoOY4GfR50ymeDsAI3ErGJSC1eVS3xtbZSgteyXmk42Kg
ChAWjA1iIPJacby5/0QqseXBhwWbgyK2lqBeY0bYQIp2MIWigLo8Yt/kcqIDMxAvNp40jIQ9d9QZ
byPFeGgXDnLkgjWzNjNjaiOKN9plRpT3xEpfU564D3fMyoCM8TgsTEaXHnr378U9dLKmdkSwK5EC
K3dqC+8GIi0ny8HH8d4Ns8GHfaMGOJUBmxuOXGIMdxHVbRMqKG3gyaWsTHNuzpYKCXbFyqfBdmJl
hmHv0U5ODPrWEewXIY9FflS7BzyXvz+AZRdBZepVQ22lwttzisghtrDNdpNeyBZQtUBdIaj//YuY
DxN7aJdGMgu7FNmJ6baXYy+bq0iDzpaYIjZNJPa2T6hqur8eszdS/JDvKDEaXWKkJvDnDkosdote
kAgusDdzbGqau8Sn7ilB+3RPn3zDmLwH1NVnLolJQG3lNH3i1uYH0WEv+5ZtRn+lTugSsSm6k+a0
7TIBwtW7GOYiyfLGWxWB4lNHjTG8IcSFJWaZaDsXtLxzToT3EUzAiAl2v3FznP38GGiLCCP/DcGq
r8asJT2STOdNwRY6Ukc0QzephvZyE0BIAoxas3j8JaOG/vY4GNWuZ3MlqmsFlZNcn6zFlqZzS0lt
MaSyLrTLTeDRrtsq7sKvVhGdWQLtfipznfMVIxHgnYQwUWZRzQBBMNUQoEASdVnHUMHawaathsor
RBB7XnllzGffcs1EnElciIEKaAYoXIqI6PWtsTrCY2ok6rpjiok6E+Rr8SoAU/MZAZLObJoBOMzw
F6VCsSQzjkMi9k9T7bXWPoLGlP2DX50EQc+rfSzVnO0KI7nzex1kbFyIUXQpSgZt71OyiUlf03d/
Gyw2ySJYFB+uoRiZovsLxar1hLxhkbFuqDHVefmNke5/fAh2nACUA+Cv0rcJQacSHMl3u9NLe35X
N++onWs/ImurE0TDQ0Ts67wk4FjG9o4mo/OZEyiNEICmsJdgWKbHjW+LBvbgPHl6ZV9wPZiWcigv
XTAWEt/RZdR8cun+FmsFwKtKaU80WzkqyTswUkVA0xcmOicbNEmacUjzaKUm5lwlxex5Pl1OAjKP
XzFA5JWmdiFCv1KykuTVpgoXWUHd42MNHFXAAaYEI2zaAJN773BLQUZlJfe709wU6YRqyy0vS8Oj
wGhDn5XNpL143Sm2A12j0ZZqH495GHPjKE79wwMj4lOAYWhCMfBA5j9pa/HEaNRo/PP76Dq6PyMn
ENJZ1YEDvcchZbuKvFHn52MeroEc454ACzGUDgH7AcxHxh5HOWozeAh0p3I5s0RDAqUDoIvpbxnt
cc2eG3qMXMsdPcby9mIlibMJ6GnHIRuP7HiJrlB54VoXU7MAMW0KaIc4PeZyxDIChgubm9DigacG
O3QTToH7XnQo5NWzfTLBkJG2FYspqSs7cZFfzzgLj0Yu7o4cI3p56aZaFYDcHGo4URUiJvtaVWkw
TYkWvzpaTTP/5TGLYym1O6KMNLrTXPbQ8tGh+SF9qa16E+Np+Ktcz5999Bw+JjbYEVZobs7zanNv
XgfdpIq1KESB1nOLU5h6etF59n8jwbzuxbqbYSckSMQ1dp8UP4No8S8IYC8kRvcg+5CNe+3SlLR0
60Em1BCBqJJifY3+mMKgOt9O6YYC4wXUia/4vtN1JxfN6p5+4agu7+eHS7q5hGiu1vN2DgZ8oMLO
Ql2Do/UVnsKO6ev0hgnGPpSTOnOV4R6kCDg4dUJmDsaBEo1qgEIpOVHDyJgxkJRuqDHWIZpGit/H
0+60Wm2uJXfkvE/Rr1NKyYL8WjfGOlyTN4x00sRYHotNQpPNB3LG5L/dHOOdnMmsTQMfnyH0DSnn
vy5YPF3lvHfgqBbdMMuYiTKSMFIdCd0J3dKoCLoXs5VnHCG5rot7JISMWQg0Hyv28AZBG93GvBx8
rFR0ibZtSXA8HOYl3kPrhCzJ0U9IvDt+qofPlXb6WHXW4xMdy8Lf3Ow3HFNlUoVNG0Nahb331C7i
Q7Ob2vGHiyQ5DzN19Fyx6mDofQOi5PVIbhRD9ONamM1we06REHX+4dXcQGvUodyQYFRbClRfjjuQ
QEiFovxm1y9OiXlqV8j9WZaxvugZOmkrPOGP2uLzg2PrRzX/hjqj+R7gSaRAwZ1qxVnKX5PEiEvO
fY0yiNNDAhAdP1ineG9c2i6QWr/x+xO2mPyaBb5eay112/KjzoXKmIbYB+Fg9ftjIRnlC7uuZeQm
5AGA656omKPRq/fD/lTkGyfcFtXTFOC6/40Gw1idVlM/LaP+FKg/07oh2mw5cXn7m3mMMEonapET
CVoA01U0dD5fNNnUyBH+P2ZlNHbDOguAuQDrD8hes/vz6pWsr6d92l+raCvVmpApmVDHTMjESnWg
HHIIjiWuhlW3V3w4vKRY3FQkJjpFbbMeEe+mQRoH60rXxWn28nOX7k2S62ulIG/FIX4qSLc4JtTe
P+Z4LLNz9wGMfxCltsrjqOxPq3PrExeR3FNnbH5mphnTg09z3aj1LKfJD2M50wtUqPwdirK8nM61
KP7NqN6cAyOopdi78hxwlqeXl022fi/Jzy6lLrEm1MJQn/u0nWEULdQ9tNUGeBZw1H9UN2+oMyKs
9pMJdsoU/anJ9qJ7vGBPkpA9O1JmzBoEtc7U4Jz6cKqP2GXEuRU0pxMqsLtC60ZnvO8082e5acni
t08tI0AOuqDp8bif6HueJ56PqtIXsyyimFSHdTzTBtqrs2q9Bx/v4nOPeGpBLKMxLvrb8sdxebE/
lwKhb41hPAeEVwwZ9SdXgGgsbQTgI2NuK/HienGX4Lxnv9PJoRBPj8+X9/vDEdz4K9e/iJOsgRoH
8XuoPss8sMGx358JwJselsAAMo0JpYtgVk7bSu5Pipye515x1tL2X1huYFgNyHJo5gNq4z0Ll7Dp
+9wT+pOT+0TrFrX0knb642May6rg/L+IDHzenFMvamUQSD20TjJlKkQYxCyOp9d4prtPlXEx0Y1Z
x0Q5ccgOVpSV/gEQG2V9UQMOE6PsghLEs7SGr78E7SSgFw3939R1tSoFoqqYO6SPS9+h8RzGeCV3
mrbxg6kSkapF5yap/Swy8yjFkufH3zUb+S4AVWJb9rCUCyPezHf58qVI0EIxhfWfzKiHFi4z38Sb
U49KwuQZJdeALLUloFCWtl3bL/Zj8mPvTTQBY9kdsHTxBwtfNlf9OHaDfnrSzxuR+kusUjCWn3uO
rRtrPLglw64UytWwUKUeXOZGTNDTE79jJfIbv9NmsGHMLd/RYZTEkSKviy+gM7ERz212P1tACtHe
MmDcyHFv83zImPNGqwjaOAaHhk0HjMrMXTfvmlyantA2mhJvt7BgTNeCaSw5uvndXSiQDsxAoi8c
u9IERm1U7LPI/RoDl7pZku5tTXteuDMS3N+TYCyYo3ZJeykiBPfLfkWM9XJ77DjiPiII9zQY1+/m
fj8BnDrmRlEZzumCrDvd4BzViFDfE2F0auYjvPCAzH1aTYj4tkULAdXR4sLzatwDY1z4RECTIqJQ
JKU3c8ypJAfeZD7v0hmX7XRVmtXFcOnlvjsf5QPHGHN+/8rgjS3WsLOt71P8fomnZEJoZR059mWQ
/3uFvLuKqzzcUPDnDToCGlCQyDAJ71PPtu0P3k3w+BiM7A0VN+vjvJFwEeEP7QdQy3izHyOl1ns2
BjZvCHgB1nT06ArG+1uyUwtHtYRUdWTPQ/cZaaa/p8TouRSkyEeLoNTvNueans/vHrV3Kf2525gZ
hnlaTFvuEKVxYnKezrAZZCFzi1IalH96fn9qCFkbRkCeOZr53TwPzGEKAoCvw1I9RmGSQK58p0gx
EoJmDBhmPDBI//ZY5EbA1u6JMErTa/lsUk6Tq6V8PuwAtNXah4O7qSv9sN6Hva5lxEXrKrK6HMoc
9kQm1e81wxz8DJS9dX1Az8u6zIln+lZlqzjS6WFNXo10gfHcZ/SZKm+fbo9ZK5XOufowUi67O4Nr
t8yNvGYT4DgVAg76RX1+2cBjmAvypNB1YbwaW8oT2j8Ywn/ulR01LdVSc70E5PIc1Q2U4lZ7/V+Z
qi8SjAa2oozJtiExruckTOkrYPEC3lrZkbL2/bExyqdVWAZ8wVLS00Y3TfP37Ml6WhvDmFdAX2JO
twr3jhh32yqeonQZDg05vd7cmVNcklXYib1GzSZDBygfY+j7M+yeP8b7NkJUXDLUUE79qjapdnos
/3+wkl93xPhdqUmwIjYuwdE53G4wdXxCaZZ4drbVuX0o31+z96wwpiREb10wS3F6+qYFGkRgYuiB
EuPoo8NM03kOYKQQfk+OMSppIJaOIEIyVquY6Btc12Lx1FDrd2UfEF0uMWCsYcCD59j+EC/9c6Ts
cE0nlJhFmoDN2KXS+xKiqKJRrLQ5wjjuQL/IMHFzip2rEsa0kQlNibCQd7p94TU2zIbf+B4KfNFg
nHQXd36heYO862ezpOhmRa5F1olh0GNmYWKT9+jgMcWYDKnzLmGX591JfpbwyjQXMf0t6haG4N4w
8so7Qu5VMcZjLk8rJZUgIkkKYDJ3U56XmK7f7zlXNdJKeCeK7HaDqTfPXHegAzGEzUAdAJ2xlkEN
W1tgWTIvT8XzpxJjNAIl7zUhyuBLYjToXn3J6Tf5hfw43lTUdnX9g2NHvvc53XPI2BHNE0VfdkEx
JBv9silN+JSdziHCcdbshqzAQSq2ziAdZx09bCeyQM4fI72YHV6pBk+PR3Ku9ywx9qMMy9llqoKl
Fci9g55nHshvx7SMBP2B0OvP/ceHwFnLNWruZzMVC8oE7My5Pl5vogAMUZWI7yEpSk3SM6BUHx/h
uEbf/D7jwbJLlzjYzzq0TrxgguH9fbdAQk8kaAZScZS2zdPoQWO/mZAbgowotkANmCLxDxVD+Qso
ZcPDnpqq0bw95mxQ1Ud0GAGMJKzlaWocnGSL+uX18Y+PZMAgCzdcMK4rk4tYwaLM4dgA4IlR6PV0
OadLW3u6EG4oOGoEb4gxglcrXSljcRPK1xHSBigS8hIT4/boiwLbRuDW7iRVArCTIYe0g1n/PZgj
JA8AKcKzfaOW4YYW46eaeYcmSAcXo5nBLrNR7fTI/oMXXHD05pqzu9GbKvrf9c+PAGy3Hl//SPXj
7vqv9vbm191SaOpoCJZfVn91tL6HtnnKrYWFRPy6pxfd2G5jPTZtvPJ4rI3kG++pM15KUbuqmmk4
wRWalvtFNMUUeoHhd7OitPwJuET7wz4+CyvuSNCgMw90ih1RjKMCW8uHx1FQ08h5q0iBBZgz05tz
jB5H4K+W+OZ4tWSShC5wlk/KTl1IyJpyZHA8br+RQcY4FNN+ElbpcII6ahmIcnd4W1UoZFx0uuxs
Xt2CZy6u8nTDUNEAnRoQ1UPKTME4g/mXkdUNiS71f5UFuOGNsRaSlohKog7wEJgSUOjUeqPL/b7i
mNfx9+IXGXY8scCmhCwcjtBviQBRuACxEDPwM4XzIh/BkrmTdhZf/6LlfwvdShcMyXaWu/z83Lxj
jInr4UfD2xuemPC29afpNM4HsYjJS06qtSmtEVUoSAcD4MkIz0vus3v4yQcqxSafO0DhAj4Ut4Ws
FNFL0q6Ko4btisNy6cdGa/xlfMMdYzbKfFbHUgCtwutnePz8BpoZgheD2p+rPQ9RYDwJdkONCSwE
NehnkgPGdNQKNmZsoHVocSh1621pLDtytPE8WX08ZnE8zkVWCmAlooqd9oxvmTWtXGVTvF7nwE3c
ZcfTAu+T2YIYuD4bY8Gfn5drxo9DdtzZfJFl5Cbz5pNMnV3Jns87LCPGFgIDQT2VtkNQTz/Rx5uh
z1ywUZbhFRVH6heDgnxRZ95IPpr4o1lRoSxGq3Vwet8sSEtB/7Td8tC5/hAuftFiZCjA9ipX6kFr
9bKq9KEzzCfmwapQaoDtNBB4Pz7aPwjtF0FGjHJXzIVieDwPL06YTcCwyrqF/Nde3nJocaWHCU3n
sVZigczg1QXrjJm+zRAMO+arZWx/GIiGDd3mcDf84nft/+KO8UON2gRBO0Tf8OQkhsigdcP6UVhc
lP8/xAxflJiANY8FrJ6bwLS9VL8UMod2LKzE7hHpv2JPSE9FE7BRHPb+4Ga/iDKuSPHKv5OppVHp
Kw8dKuqaWJh1rSn9kBZ7V/944XWEcdQBdXac+Y2vrSpPbLQhli10/SzQjWLv0Edd6q1Vc/j7g1v/
H38Ku1t15ilxHA9vmXdt5+gLIiLnTq8val6j2Xw4qj9LiiIwJqbyL4A68IbHp27quyFEP8SW6a/e
keREBgb8rdeGPaX0aOvAWbN9fR8981Jo49nBf0yNwk7Ww6QrcaEMDhK6b558gnwM6ZfIH3DPdtwX
f50tY2maiTKZK8UgsEAmwKBlYuOBrW45HkPmkWHsizp355fiAjJqSDQP02fnjs5/xaTSIx//N4y+
YmCtJItExWcsflnW+m25xLvoaBhk4ZmO/uvXKwZYzuiH1fbpmn44eDQvlwaez9hBz3mujyeobi6A
MVET2SkDZ8hu64DVyxaYcp4gbNhzzNL4E+3r7Bmz5GMKs3WGpEOKkVs6eRdMurd5oF6DxXkk0YxF
UqZJqrrDE7pf5LpDBqzTx2yMJ2xuDosxP407q2ZlCzZCguTh/oxelQE774ApM1JBVbcG9Z8ALXnc
r7goteNpjn+OkC3LBpnkaMLwQtyAakk1Q/hFl27Fiek4Zh0buu+NXaiWYYAtjNASZBIRYyFatRqy
RkK2oEeAQvBKOByTjtWw9wTTrsXLN0DKbfWeD6PYCLAOTzIQnGbkc4ndCsfAenyLPJG/vg9u7Hmd
tWhnutYC5aVzIdM97IB0wXtD/4+EGItTeULWVcOzOrWcN7h7bDewj1zBeBwrKmyRNhDaUJ23EIyX
VQYMFG0rvPnHiO6vseFjjq7v8QcqdsW0uzm6ZjJzfWkySMfLZjOFy8diHWKFNLFRGz5Se/6m8ASE
46euLvOGZCipl6mW4BBXHlp6aam7pz3PPD2OmrDk5V4GXSDZV2EMtja6byP1sYvPn/krlmvgScGF
v70uxXl0iIwV8ar5JZkmkPjW1N9XmJvc7E6Lg7/5fYp2B/QmdXPy+zchtESLOZDEtPXqGB472+ad
LCcUVtgkXVDidZoMqlfoq/P7zjw9YWcPnP5xrywiygmGeWp3fQncXGQ39/soH9ie2GbmEceeG3TA
puVcJscLsHk6yQ+wT3qocgMKt9HFjZqRPtIFnm7zyDBvpKB2/i64mKZko5Cu0QOhP5ao4UP3eCEo
RweuT+Obo+vd/xmS1QaVbucJgHGPFZsXeLKJuKZClqeUoWWdpSOhtFsEZrX6Bas/DDrwer05FovN
xrVRJvVqC0nwl78xKv7B4YV3NUywIWXx3M2HGrqO9u3BnaB93DKGm0Hl7YVDbPixB8rMJuK8NrrA
W4IXIBG8n5A3ddbra5ljFf/kpZP+kLn6JwZgoWC7TPPn2SDbdawLEklkO5DsqF1H2nGeQ9Zz0Uqq
Q4eBN96qcc6Zssm5pAmnQjMFm6vL5+yt2H5ytHZkvvk25/Bt6WVd+1GQDGFz/GOD7vOQWgtzI1om
RPHgWig/k62BQaYL+USDFUf6ucSZGCSboPe5KMFdapxRrji9m/pK3Exz/UL7zHDqvbqj3au+tz+P
0SZIYbZW/9E6smm7qg7kXkWnxFD/ASgzomS0e0T4x+H1D2nWf2ToOqd3Y0uKZD5tS3G4Sf8H2sgU
Ojuja41DhScuzCMIr7ogxQJb9P6kNLNlkp46Xs84xybOmYdL5ymqL4RoW8Gr3F8qls2zUrx3P7vc
bppogeSWoHDexFuBvpMMOSkAgluTBceIcAwi2wJXz8WqlgcgkQvF5ou1S0LrYD1tiwMq9xxSQ/z+
wF5d0wI31++GdXi5wJ2cdP0ikx495OQHMpkeJ8jmCIDI5EyiSV5Xfg+O8JhMAWuLx4rIqelwsmsA
Ub6P2uYTIVOjDknSCwWwjb7DxlaX/MZ7mmCKdBtc2xBKrGXjgcSPP1nm2MimSRiiU6+Cc3OGM3fq
KO5ghjX7xQyNk6z/RqLGQNV+yJbwe4pHw9Mbeow2Oe3EK4MEdyaRVWtrz+HPx0Ix/ui7IcDoUoXR
iAgT5pB0TAGZ7z/x6EPVMSLkbYta2X7176TwhiDjopO5Eqq1M5wgWSwsx0TXFHGM7vCYr1G1uqEy
COnNPalZnLSpP4T1vQ6cOJ7JHk1q3Pw8G8e7UeRp+aBK8t63InItCXAMKU/W2BgdGyX+fiyc/4+0
6+ptnEm2v4gAc3htBlHJtiwH2S/EeDxmFJOYf/09rXt3Tfdw1Rff7mKxDwO4VM3q0xVPbcHSRZvj
/yAc39m17R+RGeLptJhl+NaJddL7STGjnmbHo90HPo2BPdBbHVwuliO9XXiVuEUInwljnl1NtHJZ
/l9hzj7zxN++w9NnEe5mIhg3PdNTy4qvWU7Vlh5fkeVHgMpzz69h71+gOpOi/jS0Nusu51jBqWXO
O9b5/BlAf0VAz4MWnrB0bxs1VxiDBlXYj6NiQphzOtW7M9n2torOUE99E837au1fWo8jkf78W+qx
8FDlMmj0IDEFU36xIsgOExRMfG3Ns3be52JwAfu+4ErThl4U0TGog5aolYaS8w7FEoSl1rrH4OvL
be14RsiAhIDmkbxo6C1WayKkmD3hlpx458cAhRJbZWdRI8zX8X7YWvaA/uEv6twl+B/H5JdzNN/G
yLrq7TTolWVB2sseeX0cIThknUcQYOG/qDxRhgWsFWiJiJL07aNcLtHORDMvciqnQjJaMJQaNKWU
qNRAnrS3rWN5H5Lx4XfvdZtpo+zDFC6079+WvjytMJPOwklaFd2Z9qtu389/Lp4GCz2Y7guPNmM5
kTGTw2CKOo2hXEw4YIUEoLS/O/dYvrPxjzEvGbucoJlJYnAllhurT1Rqm3vaHggm+RR3YYO6ms/j
fVnu2JrJYmBFPStnTYzgA9TOqXVR5sLD3BCsosCYHEpAnG/FuXV/ee9FiAWwFPodtD5+hHDc1o8o
hKB1ABvnufjMealZT17TtUBoRkhr7X1FQldaYcEN594tl7JmB8gAiQGF2opmzttNtsPagy9lq51J
iIV9d9ih88X1oXhKMagytIEoxgbkXaenM8d6Fx5ufyWeX8h68VOqUKUgwrs/u0hydeQ3WnxNcodU
78FXnm6L49gE68+DRzY3lYAqtM8c6S4n+iM3g8JxCdmhlDbuR7mhh4YuO/L4h44iuOhWdg8159Hk
CWJAotCti2GUELTHBtt1zGHT4f11BhjKRJEVkyastzr4TC/r2x+Ch6TXTRgzxzmTrTK/yPjzrd1v
nIEuPP89baq1veW56PRS/O1a6IikVIsuuGYwO9bQIVUliOHMP61jFw52OfA2Li5m6JRvEcyXCARd
LswcIjxpKz9kRObCC08J5mtcJsz7ngN4LWh53u/b98RRQNjwOpJ8hU1s6IZCvojzhZYdpW+lGLQ2
zbSvlREi5fcMa4R3D+7bxuY8qMuxh4qlUGCTBXEuO2ciTWYkdWVL/b4zGe09/DH0yzQE80+YA8Qz
xPEfFgFgJo9xH6ReOTd01PFp+p1hcEfZADc558YTwdibUndx1Vkd/VTgE0Ab2T1mJdbINiLfhoc1
5VUjlr0x7PdRLMUC2TLLRaZdRrWYKD1oa59JfCGTT+lEqFf2HjlmvA1+b46Y0Yi9fK8k2wOvgW3R
NGfiGeMf9SDv2gji78MDXJSvkPOQLydhZgIY2xci3eykgDKTkmi3j+x7L3Ha5zV5FD/RCTisjhi+
yp55KZjlLOZMLGP/OGwjHCd9eBqciZyf4xX6bC8NvFqOfov2MpOj/4zscmsQxLOJ3XkvLwa+mumM
99UrxyYXH/KZDCbooS2GjVFBl60TgLEI7S8oe2tvnxwx9Ev8BbUzMdRUZqCO/ax1pNK9g9VjjGUt
j9ceRpSsjiNPIXqJbkmihzqThHJVnxlnKJR04CRrLjbx0j/hKtTWvNDqWir6z6JktjdL1syo0ieY
3xZNofqfVAbftRqv6hDZ8yIi2NxCWb4jT7z7dA5GgtnsrcYxkWXH798HK7NNW3ncXC6jhIN1nKwk
BA1+Ockfj0fuuh2O1ctsz1YJLpbUCrBucFt2W1TOzsAO31gfOJay6F3MFGJAo0+yXkjBCvaUZF6Y
h+TSZSQBjW+3VkUiSZvYUfRt0JyehemhUbzeXHN+wG1T/ZvXQmmiKU/oV92Ldvl2ie8y8I+MBnKE
gWuUvLh1ufo5U5hBkwkFw1qycK5qvDbFnEip3a7k3/VLq9iiSuKKDKuN/DlsJ1eLTjovzlv0UGbi
GZCxeiPQexWEyuevOCXxwybkPeXLkeRMBIMxIfZEG5cENoq5YtA8pVs85QRLbIzNL8U9OtyhLJ5K
DNikWh6KRka/oNP/wo5hmh7vncGtiW9zgE3myWLgpguxNMeMIevFoXseChe7X5zibv/eTrZ5JMV6
tyvd1tPvtRrkBanDSzxw5LOdWXGtg2T7AuvJnebjzsUzdPs68BRke7Lac1X2VkofodMp2KxjF/jt
yWsU7miKwyn8rb/RPd92uKkOank34JVtzhpAdh0X9GI4+/JzPZCn9k9IvNIPVBvU2r72dFvT5cDj
20zZ1iwzTdBhNFzlFaR3I+zFSHe6lyNNxpF0+2GX2RpOGWvY20oxjvplo40VtLvS/50R2nF796vA
AmyH490u541myjEoUxR6UaoxrnnhvqhfzabMyIY7y3Xb4ZOv2ePZ25tZ8aVVJzh8mIAXfqv2sDl3
2At9+/Q4D8QVT2dChs6cyoTebu/x6/ZfXm5xmB0SAxxl22dVSdcZ1E5rOGNsp4+GuqoDt6tI+WLt
0RTV+gWPB49reAyGmJVQ5F2DY4siOHlkBbhC7xcSe7yhGc6NYus5rVIPQ0q/T/orOU6//NvHx4Ei
tnyj5HqsiCM+zD5YeYZ35kAtx7jY3irTSKtYpaeEvr8Uhf03kLLdVoBjWddwY2ZZ2ihIYVlAgWCN
6Y/L5vZf50RjIED96ZlKXduNRk9vx2nfb2g3drPLY++S2SCURKvp4Wjb7tvd46rUeICzGLF/Gzbb
YYU1RLKlNRRwNifzgEip7J1P3izscsg+k0LNb3Z+atlh/OsMBcGyLHnvlOBgBVJllE+w78bmdhDS
87rxPlxfrpk4UIfEfZzS88ycuiG2THCOyBajMMl1s3kHyCCDJISYwxKADG1NTqfifCz95GUKjhEv
5uMBNdtmlQp6U7cU3mrvsg+Q7KhXfCKK21Eftnv//FKyVAShQreljFi09Frtq47YB74YzpVlhx3z
4SKbrYxYrN/sddt8SO0O9TvMc40OTm6rPHD7W3nxEMtdK6aKmJ1ViDR8ZIxdgmkG3w69T17bFu+t
YHumLE1MpAu9Ur3mFFije3f81D5RUKN1wv8yJmLbprReEaeqgfWlKGjFLx228nVOh1ViIzjeamI2
G1f0bqPV1Qe5cbuuBKqz25XGaREGGWQqLchDHjPyuwFVE6iHOK8GB3TZYkzRKrIqJFiqZDUkDsiF
B+r/Ib5CFwk2tZiWyk75VHHX5bKFpSlgC3FyT3hM92829r5tjrHncPkXl8sWIPX8lzgG5VujMFts
eKeFBDpReEi3T+Za/R1jVaHl+JuE+Ef/wHka/8PH+hbKeHdtKUrWmS4lme633toT7OkRy+y/uAhP
g++/jeJbDoPwl/HcKZ1Az3ILcs77deCgZZwyUtXY1gYePa7A5WzOt0Dqc8yssAGVZRkFEFijHZLO
v2FAkxJoUk8Z7wqeFYzTOxzTX3ZkvoUyYC9iJqlVTJjkyxYivX3fY9fmQ3CUHRF0+vah2vI2h/4H
1P8WybiAlVg1US/iA4Jg5kLMhx2lugPJF0ez5Sfz32LYaDECo95U08DjJdvtR3vykC8q9mNM1wxz
x0E5xnLVefbtrIugaHIi0OVgnveeP6m/0pQE3q+idTl68S4dGyqGqdjkKl1RhbmhcKt5HkbP/TXZ
oNfg+HzXrhV4Brz2nmVn+vssqfoz9YRSClSzgJWcDSfA+uko5mjFQy42TDQCrJ42Ogol2LUqk5O6
QmX3pTdXuod0usN5ZXi2wWBIYaVhj+IbgHiLUb/49bbpXd/6G9DBxoZdoIR5ql0hyjnJG2zRxpLR
D0q5NWDiJLYbjJfvzmv09mSg33KyFeY+b/8E7nkyYFI2ahmnAzQsd+e7j9wBhlx2u9cdngOf11a7
GOIbhoktlyYWnbLOfoU1q3JZJugPvYC/DJsUPFCaIAN8W6VFB2smhflm2dCr514GR6bQ2JnmVoWr
YQlYsk7K7bnhmONio7qmKwbddoQtayxLP5gIqkgf6bS8A4zqPgob9GXAf+vuj+48oD059Npt6Ol3
nyEIT02X8/mW7ttcPPP25Fplos4F8dihWqAzK/pz+ywXq0lzAYx5SEE8gmwcFcDt3vvw/ujrxqcN
vSht5jDGzxfBuy1wMaM+F8i8M5JxzvX+jHogeIq2qlv68YO/fbktZMlC5jKYh2UYGtUSY8g4nTxn
AD9VUnGi5sX0xUwES6WfNnWfKPTDbPflMXmtfqM/I7zYn9ylyEvv8lwQDdJmiNu1UmfGlK4BYwrB
JnAe0CCUkR31SX3d5RwcNScWr+bCqGcyE2YO7aDEA4RdXIxru7zXYzFQMRRNA/G/hPo2my2RwlYC
7bRI2xwMTGRLDTFBvFZDl4NQEoxecPRZMoS5PEafTkYbdx9DnhKT5DUj0SEHL+ptY1u8QnMhzJsY
SnU/dDKE1N5pC2+tdd/zt9iV3y4WideNhqR/D92+/EC0k1XFJYa4viLsV5v/APrIzb5aHzaxrgkT
QCJFfmX/Ua0IwkBpRSbX9yVOixL3GzLwe+kFDYUNqAth7t4Bt7v+RJN3I7TkoN+ii2+oMmrLkm4o
ssmE7IosCVPV0+8HxU7S/4FgckfGVx5mXMP/v05xJou5aCMGDM7BBbJetgbx3ssHw0/uB9TinBp0
bc4xcNEEeLR1DzyBeNS4eeTlg539AMZY0xQTdL2EH+Cc3gPwICLC8OENGzyfZ+mSzw+VsVc9PBfK
uYScLbhfytfwePs+LN65mRqMNRapMARDjT+fIU4S163j+jWX43kplzPXgTHCNioKkGlIOCt0e72v
SbzqbNXZveaYprVbIq17jqO4mPqYS6SnOrtkU1gUVVBAIk1HnDxPcC8eOR65M1A8zZgHeYjVXsaG
GErxhHlvC1Lsjfp4+xMtvl5zZZhHWDXGQcqQt6ZeDUY2sZBeJfIrBxgXXc+5FOYZ7ktpCtFAACkl
upMnmMPZzrcr93njhx4PKujt+Ov6wkdD05RpYkyIEaYXOeasNAXCGrpEw5VQ+PQBiJyTo4Z1Qwyb
RLQCK1FFSYUY2s90GhzjTiXoLkdt7h8d37dGbCLxMmRaYE4G1cjb5w5q4bX9YJMILvXn8P/oy19G
25lABoDCSE5lLZTpeBdGyE4fiqM6GTpPv3iqLbatGzNJDASdMzGx0hSniKuEbEP0cAGrwYQWku2D
iMo18DU+ilvI/dRd3kXmGAqbVyzM8mIGlQ6KfSd4mFa748b/0tamzft89L24ZSkMRIGB3kqnDnK2
/cbyMBLwOh0k+6ChZfG2TS47ILPTZKApjuX0Ulk4zZcUeXo02HkD5hkte7Va3eGufR18074tkmsq
DEqVelMMVQpTcWpHuzb2DZ7iyOv8RXY2vJNchMSZfgxaKZEcmlGDi+B0lMdAuStOggaU5zZ48y43
gyHqpFd5YgLjRSQdurVwl20vv+++euQuK+6WHN5nUxnnphOkMjkPOMPqXXnF3JeqkMYlz+6qhIPf
gArDN9XVAYl2QE3FzRAvPtPfh8r2fpdDosZSDekvFxcrxcM7b9+ulDPBzqnp8Ca+Hl54ncfLr85M
JIMvAShBcxHrg2nrGEDz8Q2o+YU1EC/cD8m54yqDL9kZs6LVRcPRupTetWyI4Kqv/uftW7AUms1Q
TFV/ugRoiRSKoMe9q5RV3KwEzFOuxVer2d8Ws+ivoV8bC8ewyVETmesNx9g0J9lE5/FquvP5o6HL
h/X995m7nDairHc6/n7lOuCPpssyWm90MId6W49lB3emCHOPY5BQdIEFQWhyt530MdyE+0m09ZbU
+wMq/3fa08Bp2/8PQPWtHHOlja7OEkmBTA3k20R0scgZRejfJtlEFfn85LIKLNqErsCMRQnnZjKH
qWKRcxdQy6vhmX7k9+dnDXMVDVKxzXNph6Cx5o9cUh3+eml0yzTR0Y/c25UgbeaayhhLaKwA+0VB
pgD+b4FofiTZ8nqosSBnJKnnHzJbFv/RGzATy1znqJ46K5aTCZ4q7piU2K/Ptt9ufYULzBq9r7c0
ZO6z0mAXj5xAlKO/F0TxcgfLR7xHDEm8/kGB9cF9fRs9yQ7I82azQcfpiYY2cGFQ/fr8BJebffeG
WOoAoOG8vcv2NTsEBgNCJPxTs8Av2yu+BkS7wwJF0GVIa87doX/n1gkw3kQrgmZNpN8Yqu2LvayQ
cG2X9pfyUGx1lyNs8R2cKcUgTq92eiVnUAqe5wlbj5BMuJNwgJnNS08vkiJiZdu/bZe5L8EUdaY+
UlFgwTFXJwU7KcLUDXY+ZfbxfRvktg3Rewz6Y9Sf+oVYLIXxjnaLeJybn1qE2tmvYRHKiEItE7E0
9+S8T1ul9Sz7+vxHz2pIuBNLV1fz1kdlwKkRjEaSFYijVdrJibz14zq6N3MbWbE4cXyAYmCbsl+C
lQJmfNzQjVOHF55HvOgKfGvN5jLFXomkNIZt4RP07vsFG8KCnbLCdD3qm3SP1+c/C6NmIqnzPIOs
6ZKYYzZC8yAlXrUREyLAB1m5MbZ1+Npby+0m4HxZgwGrMIgwbiNA4FZdwfmQzqi5bMRtjA1U4Kv4
5GWTltMFMwUZxFITbAqdOioPbfLJcbz3fZB5ctCHA/wGAz5pGQ+FZkAICqhnUIiiTMvNP3Og12CA
B6l6OWmbkK4p3nqWp4m2i4cMvK88TgwelBoM6rQC3k7hAm1e4I9ip8pAQvDw06F3zrFd08w37h27
G/vcGx26ewPaOdDbyc7AXBJQBxlb6U4Edfdl/XVAKSewdZfrmXJw3GAQRgvaiyjUOM4Uyzqc+KA8
0rlLjJ/YuUD+Oxg3GHhJVD3ExaayarI97eXcFj9LlNixwpRozj+LCb9Nnk3WlnneGHlKH+n3yyp9
DvcgYDyCvqknwo6X7Vl2s/79bJgMfsR5dC77ApC1B2Z5Hzki3nwLjtP46G//oYc804wBD8zkjqkA
dh3axBjdTwipcYK8wTGe/ZsMZAyDJZtFSGHYSQ+DgboIGiQd5At42ye4khjcaHvZlNsa9o8Rq2ua
EfxHOxQLtlycpydz46aZDHoYaZgqiRpNKCihdwbUVJSEG34Lr2eGh7cmAx5yXmZCosDWt6fLviO5
XxLwEcnceebFrouZw8I6+IFa5Pm5w9mNq6ggcMZiV3ANyw52eUPK0SlropPLDt7S5zaK76zOvn2r
r818t46UQRDBsIogGWEmSPZgRFS3lS02KWdO7IJGbR1UdgCyY69HY6gcu6Ft+nhRQ/gSNN7hMyVx
bYkBmVaSz6le4daPG8+rbGvEqnhwKwtrVEiwVfG28ssp5e+byG4wTidpKhQR9oQE5R4Lo9ZgeN4/
vpoEu8us9SdHGjUa9qhNFWswdMXEHu5rQDvzUqpW1rrJyOAOKk6xVzAouPLj+9z+TPafCHM40pbu
ylwaY8ITknhFZ0EapmpI7sT26wjvhBuhLuUl52IYj3vKig5dKeer0yCQFHyQ/vjBqzEtmsVcCmOl
eZTHea9d/R80+MfgcAM5PapZ3AL5YgP2XBJjgGOVSGkXQJ8a5cFmwso3zLXbtNER8cMXYhYL60Z5
32opQpoJvf6omWVkWh6MkUa/1cnpROi3iyhPIgKkT54R8kQxT51mTjkoViCKJndPjoX0RU8uJ/UM
aS+f2em/s0J24sCQkL2o6YcLVtFRmYh+Rl2XVhsSHn/HYnfU/BCZB68GC3poXqDZuKowQrb1MFls
YvMFeh1DollOhS56W9xS8cbaQItxcE36cvllFv3B+Q9h3sM0kruooTfP2TtNQyAda8rxny/kDJCA
/XzhOKCLTTCmalqI7jQd3XTM7YjOghYL5QVONSaoYa3/YlrifEv6u//Gr28xzNUIraYVzC4HfmG2
CwP3oMt7puUcnjfGkcPeBlWapMakVxBxSHgIsa4oBtkhwcHdVmjx8Z2d2/VDzq6dEaEhIFSgEN5d
jzItDf4AHnhk8+ibg7TAlpfjXZzjnIukqD0TWWrYY2VmEInGZlDZvO8V77zR9u1aRCUuxrvq3NZx
sSt2LpC5FUrXCWbfUx2z+wo0yv5hXHFE8L4X/feZTv2oTlnbltDpNO3SiliHBN4S7Rt1PnlbhKTl
R/TfRsiO4WSqnopiB1t/OQGyHB0dAaA38sG8wNGKWvMNa79Ors+00kwx1OW4ovGjI9r3kV1UpPbV
J2PzdTTe6F7Y/8dmWJ52zGsqaLIOHicIne5fsM+BppgTp9ymu/QJvCq81sdFzqi5cTDAETZFnGcS
tcaT1x2TwIGbh5VdqAm/fn59cYn7l12S72/HAIh4CVGBViGO8pGcHPiavmH3T1wAWfRJTEUGI7oF
f0tkDHK8nAe9Vk2kksFe1h80V9vYiexlK278vajRTBITkLRyqoYmlMIBaq8JBqgwPCWswVPAgaql
YpeGDlhJxaIXycSqyp93TI7OeRM0Kq6xunoqP6zH/q2u0Da0DT9u2/1SHfGHJMZBGGpdEHJTg6Tt
6d77eGpeHy33z2+CSB8k9pndE43rGS/cNcy8SaJkWjotrjAfLBCjoipCa3rSkat5EUhhV71tgkzX
rZznY7kvV/83y/nJA68lfw81MJADyIaiimgk/Hmw8TiepVQtRACyF2ye6Hpr8jY6d7+wBYTL7Xed
aGJA5Yc0Bv7DMq+zcWjFa4q2wEoy3PBflnchHyFJvEfw2GTXnYNvv+o708PIX2mDf8XfItS6/ZmX
Qh9dhuIyWCgkQ7+awQze4k4r27yPRFTPtnvZrVQUwuFVi5Dof1lruoiJI5GCCaP7D4nMR27EMR4G
rO54yh5QGDYM8K0iHYyep/H1AL/6hZ9oWfB1f0hkbufYCUk4BYlIS5F7xQmeKPMZ0i3c5cZLnsQP
SRTXZ6eZZ+cJJL8prKhDfvZ+mhz589W3W996+sQ7KFOCQRvdorxXSl14MHRZki1Uh0HxBBP+Kbgu
ZAVhXgaD0sjgdTDiaQc6HRer7g2CFzKxaXUUWRlMClQr881EV8BH9mqt7GSw+62PZTegxLajl/LR
Pt8fnY6XNlxqef/xC5mP0EXnvsZKLPzCdoPCBFZV7GFvU71qXHAF4mhsYpu7s0o0umvT/AAjY8fr
e1+Czx8/gvk+Vaqm50jEMYHOWiMY3kVNwjNJwnW36Hn/ZeSz78E84EkSWkVt5dAWUXd3lN/OT+7z
V/XBC++XKl0/NGKe7n6a4NpF0KjdOI5vNSAeR7U2OOy3GlFIhMHG0kv3FqYK4NGusMJ5jz0lMAjh
xUh9m1s1Xgp6fvwe5m2XU7zEekc/s+N8qG/Th+6AhwVslw3pMPJIc0bbwOIkcJZivrlUtulFuATy
JZOo1O1+vIsPcgVawMh5UNercDcgTYDNXJE7EiyOQPveZfsZOuO2/eBB2yLQfH91tvslMcJosEz8
jBFFRGRBVrUfeAO2rFpYvcaBUeqw37AwlnGvD4vM0rNKxPuM6x4kTvfoIzHBHXRbxrSZUkzkILeR
WgvtVZCHtHimEClEWnywBYxzYKDDhnJhzt01dj2sWwoykJaCjEksuhIKFmR0001hT35IPu69qCQa
Wm/usowUDpzUcnXcDCv7DpxNdhuDDosiLA3qUbI37fT1nxSvflgbA2XlpZisSMedA56eUL3CjBd2
6/HfLQ6IXEF/9poYSRqCZQInHxxGqSTnICRm8HV2wsSLil99QMLJERKCdRrWZlTfOQa24NP+0JKB
sKK01E4McP5IRom2EHvqpxqjS3QqPN694bxeKgNiGDjMcsmgn9qhi0PdENP6OxrOtX604kEm/d1/
2ZWi6KJlSrJmsI1PQiu0l97AqWajZ5Gsv9ODX+LWMNx/cn4zOcz5GYMU4PQg58VzgoQgSyKid5ja
JUfQIhLMBDGn1ytDb0WXmp4efeDTTeu9RXgNbotZ6q6Fe/h9bgyyI2PYaEEAMa3dON54p2wDkDvu
yO81Xpac+M3+mrnI9txkyaIlfktmR20T1Qy7roXkAWvRXv8EXviZkGmwMwAQdw3b4qWbCWMCgVYH
F4ZkUbiT3Ysd490KADNYnnTkVvMX4tP5iV69ldn9zsouwnoV6KWQ/VZCI7vmvtUrXgKDd3oMfmtG
oGlqCSnCPbyrN0xDo98F7Rf2bftYSmn90IbFa6sGAyy1d92wHflP4IBPWy0xpdyuBcf/pK0u8f3h
wJG6+OTOPheDxaacV1kf0zPs7Oze3LWefGrunPL5S3A+oxV3ffVSCeKHmowLeTbPUl0aEAhSAsm5
7NuWHL/aD2AVd+24tIiLM+UYCLlcctE8a1QWllK9V8RbhyQD19uRmx9cImD8oRYDIuKUYAjhDFGl
03h0y2lc2Rgstohup67weI63k10fvqZn/5ivvgzaOsR5BaiEG7h8ta/ZbcCWociyqP3QOLSw9d8v
vA60pSB/ruT132ciTLBwnKsGIlr7ugEY0bYwYbT9ywd/pv3Jo7pZdp2QdzIRWYuSZDJX4pxqwqXH
rMqTvqlL0u+LP+n+/Pw78jdN6hzbe8S8W1rQ5JzkUkusLs/kMpdiMNpEKhvIjXbbU/2EhJSyQSLD
PqKJkHMBF1I2P0Qx10EMhzq+CBCVkuxJukO5//jJueKLiDzThrkFaRDWpWlCROns77tXw8Wo3NHP
Vrx84XKIOhPE3AGzEjOtVUd4BrWPxOSZpF+oCmFuj/YQym5tEumxdlsnfXLdEjPonnDoEeaTZ15P
89JVUCRdxPo0FJCQmsFVmdlpbERioOkTTUaVqa1UxOE5QYt5H0WWEY1J+D+VpdK/pGl4ERuT3jbv
MejcAE299cr+OvRoQsEIMOcbLjldc3HM0SpakYxjAXEpcd7fJ3K/Avt0Ru6efW7H0GIIOpfFOCrC
KOARv1DVEAPvT/dPHuiuV4GvguEEyXOu/7X4tb6Pkg0+MyR+TS3736PU7eEMZwiR9lO4GlxQrH4e
Il4u5RrbsVA505CNMzMlmBAbGLjfMVE+0mkjSG6MXe0bc7txVxjv+0N2AbnbEMoypOubg4NU3qf+
CFq0XyHYSRzO110CgfnvoS7IzF5lsxYqiZ64eHbry3a1eozA3/v7zR7RCvllN7L3j4Z49blMxq0R
RiXRsgvOYHs6RUgSk9e7jewHdxz3iacaA+GmIpzrKoMY3P5WwmqreDg08q9QsMV6ZRm72yfJs12W
sd9Q9DBEhx1u/lNI6CI010rs9WpF0AKOUC+3kz/A8IrL07PkaSgyGlIkiSaDdeY0O9QisTckQLAi
gFmZnEA6h2nHYiBDZaM0wzOYJZ90Lo451XOH1+lygTg4Ud1uSOzEtw8BxtjWt89z+Wp+q8U8hIFR
FN2FGqbxeESDIiZGb//9xZd2rgjz/MlBFoNwS4AiziDb0VFa6aeN+oG99354zx3uWvSx5+KYpzBs
ZD0xKdRgKW7mOKXqj15ou6P3Vq03zbvPHR9fYlrENfs+QQa4z0lvYkQCCqJQnTtY/4MdRJQycvVA
dwfYtDreE9Ntie7yznYpPJqLZnB8lNNQNrNIenoZV3iOsbwx7YnOM32OibBt6nVhXpSixJE2x94B
OQUaDDgQshg5zxQxqKIzeKwufTlOWPMCB4ZSVYLg3KbDlI/mDuQR2M3364hVzZ/cb7dU859/O7Y7
XenicSjMEAfotK6AL4es3Yrnti8Vj39IYaAjn2St7nJYyIvzniUEe5rDB5E8iwS9E6FDt2Px3Fv6
F/9+/v5tk2yZcDCHUqktnGdbE4kE6+lMezVQQUDN9Yvz8RZLBgr2ZqCuoqKzhqXqSaZarwbtLD21
o+2IzxKtV90VD7bp8ej7lrpN9bkoBky6ppE73cok+qQ5YriOMTTptvebUXK5rWaLCDxTi0ESU84a
7M/IYRsnJ3VrX7Ed8JZxgoNFr28mhAEPvR96+dJCiGNWRPyt+8fzKweA6Uvxly3MRDAg0anllKU1
Pk8PW/BD9+lCKttcG++SvWl0LvXLsrV/y2PhoipFue5NfCPU05St5JcP5dkuq9IVLCc6b4fJ7XpS
e1bqgFhfLjG5qSRu0T7cVvvqnt9Qm4WUPMfODAVJ06ftxcWoe9kBVejEdBuSl2CFGQeSfzw+opjs
JJ4Gein9KT5hhmy9cau1XpB2DS+f25OzCNizs2HcQP2cl602JtJTaZK096fJRqppJF/6mfOs826K
wWCOVWm4KgK+Qi47kYWxUj86+JvnTVUSLvcetaBbR834KlrWGud4xFHTvMh+v05AdtaR1W73ttlw
WRqXevjmGMAOxsTCdEYqF9L2Q0yw6zKx1VPwyqOQW8xMKJqhIDcBbgudXXeut2GjtEmBa2OHd4pT
rYK18pj7w6NKl+7WCGpRL0P9RPlMif5823iX38OZcObOxkmnB2peSfBiQG+8v9fte3i7jw1yW7U7
2LQ67zvq4z96Nr7FsiQbZSZVDbZhSU9a6ef+nT2EtrpFWwVdLvKPCsCzA75WLGdv/hBIjRJIOGA0
suw7ryBYv2V1DvL/Wy752aKF6iqSTODHQ9MOc56aAvKJYKzpu+HJrm4j4H38TbBObHP8AlHq7a+3
/CB+S2OPMZaDsj2PFwnJJVqUCzfDBx1RTUsHfQQcWYsPyEwW4zlZZ6ucNAWa7fdJ6Oi9q8pooq28
5+b9mGItzIr3Yi3nRWYSGQxL6iDXphraKaTzctnebUBv6w6ubKF443xOx9sacj6dwgBZUpdBMSm9
9OT1q9xXvaPI2a7N/VwMfMXndBKyHhJqwRkfGvDLptigs97ypgaXMXl2ckyslUeJqrQ5Ts5Bmi52
USTGGCS65fnk6Isu+0wS4yc1F3AXaJdBQjLp5NBI9UkiT9VzYa/N3eqXbaf3/jFzj/A+eX02y7g5
E826Ta3Wp3LfQMnt+/7dexorgk2KxM78iIi0V//g82CLdwcYJ2pKz2WgNtAW56pJtliR+Dnf0un/
49iQY7JpP4qP21a5WHgAK8S/EIXdLh9JRqSUFmSKK0ToaE/r3Xhv1bawsi/lJrP5SbRFf/RbIptE
a5U+NyINZvoC8p7IRr/8tKrWlw+TF1Zer9Rf7/lMEoMpSf2v89QKsFKgwuFRdH7p3tCVtM8961F7
/PP4hK2S7fPgCxEahIq13qN6xYtvqZne+iEM1MhFo9aDRG0JrA71febloPQ7XT8qpThFLwfnq3Lu
DctfYoR1XWQJbmiDzn3vvVlb5IK0/baHp+Ft9A9U6TgSFyO12Vkz4JPVbWwpQ0tvqnSPBdfjtQVN
fZpqbpSt8I6TwR/5ElmiOUFW5dYeXQpxynejbYKbuSAYopNWIHF7G1z3daWCUgizNViIi9KP5Thb
3kHzjJkBKE1WdT0KcX3yHbWxj4ut39e4sNyIkep0y4QYOJLQAn8OLOgMInt1BdpEsK4lryXeyNy1
/1t7ZYCoCSQpVwwISzJ7v/U+Ks0uy5V556ArNbHjf8Kwrc9ASGXcmoJyN+oizHUL7xBxXUwsGy+k
HyDbdNtOr+7ujXNkN2SWl1HVipi+KC9OsYnuLwmmvtbr+9ypbEEjzcqGk7jN7GgPxs1s/8ntir1u
2Lj1CxhUCs9BouvtiGfa22+x9WV/f7E/YpJu1pQU3s38TUlk7+35yJ0647ggGgND4Xkw8y4EDO0d
9ONeXnkP2BLNyvw7Xv995goHnYTVrVKH79h5e/SqKV7pFc+95VouOqcQtR37j9y2u9UGLaCr3539
8PhwXrXoSH2OwOEDho7VtBLv7zoXG88z238Z+tXACagXM6tYw6rTaAiN/GxXUHxpDKEaRYpUgo8B
5mw9OJfU0WJPyEi/tl42Ndatbw+8/NJiTXoumLnCQxdZjRReBYsHjeQxwcDHaS+OIF/YtG9itcdo
PS8luegVzqUyd7kKM0v6H9aubDlSZdd+EREkJCS8AjWa8lh2234h7O428zzz9Xfhfc5unM2pjN37
PvjJESWkVEpKDUslwIbOyAw+35zS+9i3SYpuOiq4Wqth4ZISd4vTsNGBlDRTMtHnTu2ssTvI8qhu
yIm9XL7Hq32gC2J8pxBwtVuaxyB2hREkv9zGr8GNfk4Dpz3YOYPPKTd7rARLnevNtWofs80eF1tn
lsjvzQVa/jYvv4O7zXKAh3dezUxXgSPdJ6NlF8cZxegyv6sv6SUd7u4SPyuH1JzAL8bIbm5K+x5b
r3bM3lhH+LZ5PjuyRaXjNXuxpMk9Wdom74JyAm9Da79vIxQD0LB9FGKki1T0sxFnYTZKGv9HRa+a
B3X3AsjBO8MWeeo5ALl0UFzQkEaTr+OwIEDz5nSKMYuNjt3AnNtaf4hrlvNxXKLGxQVRl5d64IGa
V1mYrj8eu91bcbwTaN9amLc8IM6imGHXZI1PyFmJD9I96tFTYHuSaOJ7bUBIX5LhTIjWmkqXGbPu
PaE16QatSYd76/bbBtBKQBS6EgNSi86KsyTTQKI6SuazumocRwPwwyP6q2/KbaCh/1aYVVmLXRf8
8U0YQ58kmAAHOaAomdvsCiMS2DeD5ojLd3i1hKjrmHrSNaoQjY89yKQFRAWC4Tmf9mxO40b29N4H
zuMRJfwIsYcwg7MWKS8pctapIbkU5ERF1HhVoYlYQsMCHpPIhN3dSYKC9qouLpjjDVQRTG3bz0oC
KdLM1iDEp8sCXLVHCxKcPar0TsK2AYWcpdYqT9o3IO60doiFt3/kyRaEZv1cGKRskpMo7MBLbzvJ
bW5XlTXP0V4JUdnWovrl+XBGqfED1nkhzueq8yxE2cdrbHeOb+4eZvQgYSVoVc8XbHFGSVKlJhok
Cl/FvhcvBAshUuLEsoPkiRA3UaR5nGkKgq6h7FMdrravN5NVQh1QQQa8gfD1IGKLM0+lnJsAOIAQ
CwcoRZOT79ijdISZEBUI59vym1FfyI8zSzIAonOj0eaM4ak7k/uj4jzOnveylq9mnhZKoXM9YXkR
VkaYgQwSynT3fHp9vTlgDAOrTt0NKpKP9lWwu0xSZJl4BMgulrJOjqEZQIA8VXjKKpug2kbXV0Vk
4TH0LwWpc7aiN6pWNWWQe3qWLHpAdwE6Ni6zJDBHfJtLwMqhIRFIBJHV/5TRNWF3ikgj1j0jKsZs
nqlmmslZJH/EIpkYiL94UXk7+MbD9vDzNrR3cIwAX7KxkFScP1uNOBc0OeOEDY60CXwdtxjjX6+d
O15LgPgXxX6fQdfvyv6LNc40Dc2gBGU9k8HoJmD9JqvYYrk2clWeLWqumY3BJVqcYUqrvjNSvB7O
AOMn9551FD761tXhFzecOQqVSiNByWbTh7fJ86ncnIYAoL7qiT6nN8XuYy+OYtaN+y+anF3CjqMK
+PXgCunG50qxmsBim+TNL6wH5KsFvnHd3v4ixtmmSWn0oEnA4EzsFB4u36bVNLH+t9LpMmeThraP
olgFL2z7jlbq+/tDtp+z4ej7y7HfzRaQWw2fF+S4uKUwaO9NGshJiCae+03xkFxVT8BycQSE1kw6
Q3F0BkemaN7k9ELugywZ0Y2BMV7He7lNHST2MbcooLLmoZZUOE0YMEUQpy2ooJRgIqlPrY26wT48
ATerPYVLOpwSREnZq2MJOp97ZAA2cj6gHxbzvm9vWKQuagZdbU5dkOMdVaxMgOFPQQ7YO87WRzxx
3t4wq0UPy2m8Q7MCs27mUQbrvn4ZbwvNut2MboWlqRgJ3menu/Ib8I4ui3o1ybL8Jk5zUqyELoN6
PtDBOZ0xYW9hHSyahmCRAUb6w3QF946u2a4lQc6XaQOLVdTYFUQfyi4eLfqK6CD9QIWh35xurPB0
n9vJ9ny4vwec/mBHT8jxaTYQ2lMTjawbstlk1rWN2pkIpW/NIiw/jPNNhTZISpXjw54qtIGYYrzB
Nfu2JMA5ojFr83YoZlFvT7WdyJa6+wvZkLyIvNFq+mNJi/NGnTlktTzfUzStYnAQGZDMOZwBeCu/
fI++6VZ+KDBu/1R6ohY0kRTn/y+eArTpB62bdVzFznnzOtlc1tfVbOSSMc4AKWkS1OPnKV09vwZY
/nzPNi60NcKmeWFaYs0LMmaaioltdEAP4KTIGiKPA0KWc9UegeekbJv50IzYNZggiF2NKJekOLl1
ctuMGUZizlfAGHx9zRyg2mzMXepgcllgXkVccSIE9HAwaBlIybun0zs9x1uBXV1t1Vkyw9nvSWsw
dp6AQvHQbTBZMANKCPRg3UX8OhrOdJszQD/zQcKZ7QYWth7QoCPugV19XCxY4bvahqmgamR2sz5v
t+PpHNz8tL7PHU6YWf0Y9/toJzqe/2GS/2aN72CbgAE0yFMLr/R82gJzEbZwd4sQeR7cE2U8Vus7
S/44c+wpRqcPBPwBGOOc3/mWf0wCNNdbqAXusG7RfihK6wPA59Lt3M38Q6CLq7nMJX3O6s5TPtGk
gP64Q8cCjCKaVfEKEPneWR34iHlJhrO9TGuYNzVQF8y91JZ/auZ6iUAn/4fR/XVwnLlIDKBNRCV4
QRoEW7OtuAWoZGSlW6fYNfbxA2N0dx8htgMI7sJa9LdkjrMdBWL1qs1BF+oCG2+8dHv5vX4XkRHJ
kLMb4/Bf03vlGHfPpnVq35o9bdCVFuHUgDy8m7tnBLytvd6WvHGmJCVDkCgheMPSgxOW/eVW8CZi
TCQ/zpbouhcXxewscyu5paiAfA6uibRjPfD5Wzt4uGatquLWUKGC0HNte3iPj5gamFyEe6aN6x3c
Xx/t9opeKVeYkRBIUcAhD9+sZ5oEiw+TcrUlV/7RtMttuL0C1KKAzrr3/8UjZ01QKlZaMkGSV6hk
Do3VS3MThYNcFiA039MG1XDxPsbVSYyFjvBAzpM5yLLZgrsZNQ29R59Ahdh9hnGM77c792UTbD6H
MWrhQ0VwJfgxVrnQRpSmZ7kOk7M9oLUQqBsP0u3c3w/EamE1XnSOnIWJ+2lkuQr5ojUD+2PVPfaw
1za6/F/mXQ3+Fp1d2EF9+VBF/oiHek4UViC7ASYxGwwYSPja888dIHPcDUbyRSJdpWYQ2dBUSvCi
1SkXQJpRKnnxzOJp2iJFhG4Dq3S+absjOETbrSXgbk2kS3q/ibQxaDI/gICEd0TysLbOaA13RtXS
7Gt5e7QxqGiiEUaUw1mLwjD9zBRNnYNLjXzlU0mKoBux0xlKu21fGRrUC9G1X9POJQnuNmpRGRK1
JtBOx7l577cPAuO8GhwtCfDOezJ9RUtAADmv+ZGBtgy8nzH/tMHMCfYZCeitWdAlOU41pLwrGymE
yIzK6nz0mv8UEFjtcV1S4JSh1YIB4x+ggKoxKnfvVjpHQAARvKx0QjqcxwYcWee1HejgZf8M5MzA
Pu/YHUIf4BcISM2fzEc+S5Y4rx2EY4I01ydLDgxjsiU7oObhKokyaqtPsyUlzlW3VRlgr+w0Gyd0
C5IaEO20mS1/YB2B7OuI0e7XgoMlRc5xG6zLKyRVcFylRc8I6MQeTXBN+ZxN3hRBrPUg0c4Neogd
EY0jY/0NPRJ3H0+Xz0qg33xVIStKNWLhAAGOmyDcGkS8EHrd2v1tdfhKQi6ldZ56OCOt2cjVUxzt
2GAFkl2FdkmAJskSR3GK4XyZMYEh4osLeTWaWT8LEWgdEWCpjntbtM1hNZe30AXebyQZppFxr+aM
x/OzblPAVMIUuZvwfI2tzEJtXy1lLOlxpoK2cWx0szFynsmz/JFb1eEGnarpjvb2hPGi/TEn1mMZ
WHcPP4RXTXSMnP3Q6olO/TgTd3rsbpoRG0V2Yy2UW/LH242hHBNFhqZgdKK+r+15rVp6e73HKll0
OQs0X2QQdc52dKM3Kkkwa8jzaQA04/ZsOPc7a9g9/hCEM6vJiSVjnNGoiwxba1XcMqC7q/v6u/by
47K2r8ajCwp8zmDqsDIBu6XBzAl+V92HFoaDH+7nyRO0LaBzb/fQY9nqlaiyKzD1fOIg04ZpIhGE
GO7uhM2QIvPOz8wStYtLucWvPzna96vggHw1qpHdmWp2kgDuDmkeYVXtf0SDf9srfpwtSDxDk/xP
n4K8GFaaAAj23d+8ALPlbWPXB5FnFphgfoBWBfT4wKI5oqluw9sHEZ60yErxQ2wxYVWCRp1Zz3PE
F/Em3dfWyQp9S/Ut2gEvvo0RBIhus1COnMEo4nhQAQkxqyS2XE/7wJkXd79h2fD+Dp07//I68wuf
5G5I9anADUB8c9oS51xi37CGTeEHmKofIlMl8NH8jidP67UyUj7vm7Y9vQY//Lv4Nj7nB9iq/4eL
wBmQQlf8tBxmcg6CxOfTk7x7NrcRsf3c8u5REAuxdfKySRFdPj55wCpvAkTspzVG5mV7c7+j593m
ePwc0BMivQncC58uKI1QHTMGDns01TyfTh7KzPlmb0abO9H+C0FoYHBvlDJtmomqn2fn3eYu0gOi
us5qZX5hjvn0QGfkaDmYn0FAi8djGYjqL6htPaBcIPItq9nUJSnuhRKnZTHSDNcMPV0AJsPbHOlb
H0tQbw3XstwX7EnBth7s6pkXA4mghETGhV/+hG7iwFcIGAUgxDZxqv1uZ2/QIYUXzNxZIXjEfCIn
X3hZ8HmBTos6LR5BrrWRqEZqHBuiBwsjlrc765ubvSHuehi/PSR3xYzML5w4WwVxWAqbi1CSlOkD
Y6AfWxk6cKjjhdYHHgECPkUBg8HFJkCdCSVJnW0nauvpJkCvvSg9LdRRzqaMusSwZWnWUTwxpr26
e0TniCN04qLQhN/nRJDqDEkJOtX2Gc0jeHeeE1SiPef+0FjUsVBctTf2PpZsUTJCpC4ml/DogDk6
xSpIP899ONv3A5agwSsM+3mz7G6487Y73RqwM8W1rzH4YNVXkvsj6S1RxoezOIwQAJmZgPeSKVWw
HZk7ztRLBjnyg8Sl+bUy2djvI71F0iZP7fFMmXXZcHMh2W/E+HOVq6kwiJ+4RSTfq6VpGU15Uvpa
ENQKeOJfqWll5AbNwZOnWflkTbI1YntPYvuRVeU2RvT+FVf8Q7XsJC+VZXClt4mV1KeC3OlMEEVz
749PyWFi2zAwJKdTmXfqLeZR+mBKE1eO9vJb/Wq2aJgYf15mRESEO56mxurdRAWRVO2w9PaepLGt
09gezT84IJ0yYgK4jgFVlMuUlWCn6JI8cfu0tvT4MBiW1v3siXZkkrYtUsVO0lRAc405XWMadjag
OxA5xq8ZRlLpbJi6InFZhJYj71AY/jbsIqfWBQvT15R8SYgzxKreK72S1omL5VJ2LB/z8IesqwJu
VonogONDHxhWOPGBgqlNMtNmIkoQQFg/G2Vn+sfL6rBCgwBaUMHqGqaiyYkzUbVqtJFcy6nLaLTN
yuNooqIwaYLbs3IuRCGUgIIMSLFPQ7lokaj6MBk1k6Zu1kt3+pA7Rm3YTHuJht1ldujX1N98hUCI
YWzLZJRSvtvS64w2w/rC1G3aYWanZIWAwnyyixDgLwoKhimpSQ3sWODuj+E1VdQXJHVJfRf3hW34
lZ2Ep9L0t7UmgN1eOxzlv7Rm0X1V52HU4y6ScThZYm76aNNQ6hT9P1dlLPyAsGQTtIg6f8TibHyA
anVeoaZurbPGzdQ82UpVJ7u07vzt5dNZ5QdeCAvJkP2nPKBdlMmZpHRJ5obyrmlSpzUPIRrn/zkR
DbHJ7OlUzeSFFhqaoTZZlLl+eNeUAAKa160R1f4DKpRRSE5XmMFjNVA/1QM4tsx1pHr/TuLDH/w8
RkBMSokMFB3u5Duzr9oizzO3CjZEO7FsR/M/uPkwy3+T4G5+wyI6xhE46KcNnZ6z5Gi0H3/AhU4I
WtU1g6gyZyVjQMXJhQoSYTHZkgzLQnVb1gQKvGZcNB04iAAkJ6bOB6tRRhDgdKBSE93pQ9WSlDtN
e2FR+CdnbmJ/FLIVio79QF9vCsDAC1b7JHPHfGPS+VC67O2yxNasi/aLxGdSY3EZWVeXNImVzDX9
e40+1qq2m0LdkjEBKknF5jKxNcHNUjMNxIXE5K1ywowKyRkzc4cwO0Q0snEfSZ45wdQJLv6aWV5S
4mxMS6Ri8ls9c4n10gvuu4iL+f8LkYV6OtGgYJmrYU0uPdXBpk5PQyWQ1crBYMcWVBhrkTBo/gk4
sKASkcwwg0JK3Cl5xbKmA8n2kxzu00SzIiJ4fq1w9IUWd23kUTekQAKt/kjH0Glku3YTItLmNSrw
LRomzYD6a2qc3CqllnKpy1JXxo5Mq5R8rDYtv2N2SnGYnHoC+fHpuNlvzq7sb3IcU9MYBTHTc5B7
rYPaqpFgT6st9T2rqXa0PGvDD62y1NFKo63hu3SnS07du6bq2zAjjjzuJZEEZq3jXPmXT+KfRX4e
pZEJCQTdVZu5U38T6PvLV2xF8UGCIYZD5ztaMpSvyjkllWpORpG6yggEaf+eVI+XCazz8IsAF2Xn
Saf1wUyAsdqK1ENW3fbm9t/RmJlc6H7JKnWspSp1W+Oh8x97w7NwxS7T4NMB/9GPX4zMjC6IkJZ2
WMyFMETR9NZWSNg8GLVpOLoGaK4hL5sbtfDzbayTYAOUP2Q/JJlsQ9rEh2YwExTZFM1usy6+v/xh
ohPkromf+gaLZwEbxkM2/pC693/3+9y9COVmpAA1T109mTamVl+1QSyYu1zVEWPefGgAJ1PjW3Ym
qY71VkZENDS77kEix7s/YMHQyQyWgCEJjTu6boiZL8X4fRKgmTE4DrXopq4ewoICdwidGmbMG0Mg
qLSVnYYYGxA9HFZlhGhe/usZxEfBKtyTrwNvz5Wit3A4ytlrnQlswfyRv5mbBQmOCRTg9GysQKLF
yFxa2K2ylR9Goxb4wzVZqbKKTRFYZ2MSHq6JynUXlS0eKGH7JjevtToICKyJakGAR2cavbYncojH
nEmLndS3p1SXgcgWf1zWKhEZLj6t9diPeh1kaMeshp0IavbMuUxDICt+b9bYU1UaJgWs+K1FjLNi
/LhMYO3MVQLgGrwSDKQkuNudda0md7Os0Hy+J6byU5euC+ZP2CIu6q5a5UXBCx55CR03nXsykIyy
AOVkvOOKp6HDvIMmmg6e/SGvwEBD+ZsCdyJSoZkDC8CMN5UfGYtjLFI95GV9ZvR5iE8TC0QURTwp
X51ClXZTy5SZpyS25OQxaUVuZ/7m33lSTU3RqGlg1ehXCm0aAfqkZ6nb+UnnVCT4aSqVM8W1aqnY
doJcrGw40aQ95/J4kD1je1k/5vP/nTwg6rC+VWV4E38ln43FNA7USBFWFkhfBsGx7OiRZU9TT3eV
PGSCJ8y6QH/R40y1PxV4P+nwsp32GBU/u07gClb1HVtT/8sPJ85aaadcl/D7W+WDPr8Ifn3VJEDg
yFZglNb4HLRaxAha21AVGavUHaStZmD/mHyV5CKdWz2SOTshz7tfoRhfj0T18eDKmZ+56Ri9lwlS
y/6w0et9gnKLKOPLIwh/Rj2qBtxVzIwjN8+jdZK49fsmREakT7pg59HRt7rRn/aTMXY20STPlmNN
f8BIOboo1DzaRnV5V0TRS2dIWO9YTNTufN93iBmZ+9hrEsMuizC0zXYQveFWha8jljUUIDRhHPKr
XFK9qNqyifHO6jSr/hnJLSTzz9MeCnpDMQKBrfVwlVxEPiQ5ZVWaIZLwPZtMpp2D1hA9Xb50q0q6
oMK947GyXk0VCiqF7zQYcqLXU/VofL9MZF1cf7GCYVg+DRURk4zYQpm5rDk25jbsH5pIQOISHzMJ
zh7LetTH/iytONsMxTGjp6KwhSkJESP8fUAeVPIDUCnb97F47Krrttr9O1lxjxgtklSGffRgRLlD
Lcckx2na/AEJw4R2oSyA+TZOVjTL88gIqsz1DO9aHbXQYpIcWMh/OZcJrR6KiccelhDJFDH312vi
e2o5SRmekz2ttgS4zVlALMxbYH+GIKyf1ZT3HfPT3WAGBvWQv/9KSY4aRSYNbAdrMlvyt0bvGN4P
afzeG9E+SN9G5gl4W/MeS4rc9UyMsZ+KOs1cQ8ZCU/PJK3NBbCniibuaRldgMbAEClI/7KvuFhDr
VqMfS0Ox6gq9tZs4erl8Xmvm/tPaaMwkeMJwUkz8SM5iE/d0kPF+sUaM4hpO9kq982U6a3qBJDsy
7ID0Jr8poNrnEytKKOBk7IvoJrlqp20cC4isHZAGpQO4JcUIJ+9OxjSN0naisGzspxqhZTz6g2uE
BJhhKHDyuslDhdct0SNWwDkOQZa+sKSsgJiWBm7UtZNAFfgmhE/fqGMFPEPJiKom43SBqVhuL02w
Cho2rFr5HRbgbf0o3MiKW8jkbkoaq9J+pobosblm8MAcpl+Re8fmrfn/iyijjHJW1EGPe1WOmyIK
bDP8GU3/PPuuoiCPyhtWvhk6H62zIOqBnjHELtMS/aEq/GGrDupwLJrOE8W4K3E7AlxdpnPemqLE
85UhgMW0vW+MsZuH3rYMwhs1wFpwpXGmcjewo5cPCDXk3mrUR2XQbWZ2d3rXWtnJMEuriUlqKSba
9XKvvfnHd+LLh83qvJC03neNHJtd7BJivgRmZ4WYvNTDaB8xga3kkQdnZfpCijtUTBoDUbhtYzdu
x20mW2VwDKfH1jAtVb0h6t4rXH1IHD3cDHEE9xM6f8KqSfE0M3GBPiE/F6zmWicnHjIl8NW1Nfof
SizjhXZQRM1lK8oLPn/R4Uw06oWjWeta7Kb96N00fZoetHA81x1Qby9ztEpJV7AGRcYNZTJHydAm
SeuLKXZVP3M07TUIKisf9O1lKjysyF8HtyDDWYGu1L2kUJTY1SdbZWZoI9tgTZm3nUj3HncUNqDc
xE116nx6Lef9lpnNjioDViTL08bwW1vu2eHyR62yjqsLM27CZfBgtJWuTyXrcaGArmcpB8+LrUhQ
+l1xSzB5wNQDDKmmIm75ejWmRMrRZ0ZwZ2Uj3FdZ5STa8KhX5V0qt0/YeiMLFHSVoKHOwdFcqTO5
uzh4fRng5Ra7vvQtyDVHnqz8BXBWTjx8XJbeqjlaUOKuoqohNtZLUBrHswL8lgh40FhnphtI9mON
Yn++TG4ts6wisYc/JEUYrO5XUUaxGQVlJMVuH8kTINPTaKMVwNRLVNm3myHxsNcsbhwSeAPml5Pu
AATcck+LDF3DQfzuFc3gBNg6+Sf3x1QhCEOlmslnZY1eGTpNxmfV2RF1ZqucKktpHy4zv6qpCyK8
rMe2DcjkgYiFaJC6PbEvE1gJaygCXYbCGGKC3wALMyPpioiw2I3GynToeNfOmTS/uAtQs9xcpjUf
FBfwghaFJUeDBwJsLlTLsLtYHgrYNi1TX6uq2QdtfXuZBD+VMZsb0GAIBhFFwWly74Qo7zqZZRBY
M5WHzEgtr8OjW7fMOrYzBb0+5VMeP00poLz15EXpI9sfBoehANGT3M5GlK0a0TetHOKXb1K+KnCp
aCjUGcDgMGP1eQqnfYKmCZpifkm1+uEhVYAUTDqna66rqoYyy2+Rkr9S2MqYhoJgYsVMfPkWzi41
HrrOZR99cGgnpAe9S5glx2NxZG3hWckkpdshnfrd5VNZPXiFAj0NSQEABHOHkoVB0Tc9DqXUotou
ghqvDyJP/9yqU7SN/E2FEzO21xZG65sIyYKdGd3o9SHzni4zshbTfqHBia8PazMxCogv7R9DxFQK
Yi+5+jD8D0827Gqs7YCpewkgNZcJr15TxSCmNu+8Ufj5nLhVqqxFF5ZL5Z2eHoPurXmUawGRNUsL
7n5R4c6pyIEFjDGtxJVCTUEbxtBskiSM91XRkMQJOzJdMd2svkV9VB2KdpCukd3CRmmpBOC05EW2
EdWtlUeeJwj/1hXo14dxR5vUeZD1eZS49aa7lQT+bPV6LrjmzlRv69GDEUTbppxZtVY64/AzFKHl
iA6Qc2I9jdW6MqA4re9vfB8QWuNHDaxb0wgEfklEiXMZctaYQSahsXYatr5ymvbdtK/Uf/78+aIp
80cswuGmjvs28qGPQ3ss/cLRvYORxAJ9XLVVeMCpRKMoTRpc6Bi3JXLdc89uE3m21m5hLqP63UyO
Wf52+Xqt6tcvSny7lpI2Ew4fvpyw/ji191Go/4lxWlDgrpbuI28/KjBOTiZfk+42Fy3imoXxm3Nd
EOCuiJ92UdREEBbpNVjXY4o5zpTdRvJ5Dkx8WllYMHNZauvno8k604CxT/hMu54TLwpG9LdOXVrv
ptrz7+rU2/mmZ6UwVoji2+jxMsnVu4ol2hQlChMBCyfGHGYQCoHXRElfYvOq1iNLk0QdiPyg7F9B
xIIKJ8tJN4ChNejwJH3g0sHOI6fPEmugslUoQ2ZNtMau+fqhRQAKpNPA6uPaijO8WTrkcc203qga
sBk07CSrBkdFS1ajOVnrIdfSPjCC0Y/LUlmJyFHqmMv3KpYzaHxytBu6uRsI3xsWgaXXo9MH31X1
mMjPzUlnoqfw6hnoiBU1FbkIgN9/vfthE4GVdo7Hjeokwy3tmlaxS9qbgj4qEaH5/wsj07FBbtIc
cRNaB2yN3bEGLw1/FAhv9e4v2OFMWaAgOEt0sBPLe7TSt4LYh5/5+UuZcCh4aBsovX7Otyy4kGp0
nkUVuCizIykzm2SHOGvtJkUJ5pyFuuM3mweWid6D62yZFG0jaKJFve2r8PIkLWrEnbGrKHeU+SfW
mQKnvKp1SLL9lwKXQEgYGzCLAB/Qmrk1qMxSQvk19K+kokwsI3AHKgqk59v9m41bUOQcwph5YTHO
oylJIO0LPUitrtuwNkNk71tYGbTX+0NEZGcKkm91KcoAX5ao9ltFiCqJHDPwW+nZQWnSfV4KvOqq
6/6bP40vCFVRjdBvAH8A+bTayb81QnrTUN2ikWg2QcQMZ+LaoB3MeBZliHrNSfRsFf06F1K1UiNP
yQBRlcdht79s7NYvFMYpsKgYxRPUSL5qdhdKeT/F+PS8bO0q6nZdrjvBOB2yiTyHuYoJUK95qMz2
IagCN2hFXf2rzGGDMHKqFDtm+Ly20UtMIvNgTD0mtaVgXOU+K6vh/TKbaw2XyF+jO0IBBAm45Kyf
qQSpmkRZ4iLzaU+olg+Acp80vBp9xc6LK7TQNWNk0SPtz2EzbeJO3npJsG9i1UJD13Yk5aGKyHYo
Q7cP9LfLn7cmhOXXcVazaLI0Cgd8nVwnll8bVhE/XaawFtDgNS/Pm5oNBHqcAVNbpsZFiVmgNDn4
Vb2JwnLb9aMl7xEd4D3f7TMaOZdprkU0S5qcSYt1I8slNsvcf4s6avsxMFSKswdxxvXHZVqrekww
64KGCFOBm+AuSUeTKmIE4RNTn1I0EKalecj94SXuNHvK9BPtNqTyN0OgvYZxLgre+PnsT7+0JD+f
8MIvGXkUpIY/Ji7myCgz4h1K9xhXK3ddKZ+a5t6XAmfQ0bhbXZWoEGV90FkVkgdOGzhBW23RxLk1
EXtN3mTTTLRrYs33k3kwwzDmxmO+iEOCpg9SDcIh4zYPr9NzXAuii9W3PBZjKAzcGegU4Sq9cayr
VW7itZuXWGzuBXZX3xMtt1Nfvq8NQMt43sYAJJDUCSKOtWIGyrC/KHMWjCTAGu0UGca3n6ywHq2g
v86an0Pxsxx+qupkyRk6zMorCWEl8eimFhmX/8E7pvtkhjkI1Lq/Hr6s+EbeAdjBbeXCZuVdbmRz
Q67djZM9KehZN9Oj31xVYSew3qs3DBkgioVv6HPj8+JNqvVd5/cQuqe4qYa5mFq127yymFHvylA0
xLiqRgtynJKjgSOpgB2LiMG/j/tyJwV3pnCuRMQTZ6mnsNJJTlukTVTssy3NU0XeSHrEvtsDidPN
ZbOxSgwzWBgpRN6Z8sBERt6XmJKD7iiVaYf9psKKmUh+LZDIm0KBDxLR4qQH8DIjq+Z8UJhtohrv
ufp9lKwWrx+dloXgVqwFP2TBGCfFIh7gU2ZiQdptJXbE8PUW7b52grtwWYTrlndBinNeatjJviwp
SCzo72mVX8XKladJGz/K7ZG9I3TtIvTKl25RdIIIb1UfKRBiKbo8ld8GXCdJr3Qzg9ElBvai9h9V
WNp9ISCy6jnxOlNQlqYm6pVfL7eRmDlpWkiSBMbO8I91lDpxB2PubZvujFSi1RBZkKtZPb0FzVmV
Ft6EobtMB9Zj4prVIVVeM4opazXdAY7//vLhrRKC6NBTwFAL/7RsC0IYesOGw6aEi06GcZePXYcw
qJicWvZNq2lzwZtj9cAMZAf/Kj/zSBxB41dl08MPJX5qEeWxCytLFyUHP2M5/mFD0LyKmJYipv1t
Mk3GNrGmgFXszcRpjLo9eAzlWK0gdtoaVq0nj1Uk59b0PaqTXYF2io5sgzTeT76Tj4aotLUqYxMO
SsHoN2TMHWbVyEnbmtDSqr0u63SyjLy1KJ02aoQg4PJ5rglYIZivMYgu43nMKauveXnrKRRREDpO
QarrHjvhjZ8NFS/fJRGOIarITR0OGqb/g8KpsmOKnq7LbKyZyiUFLnIkfdQrTaDjBPPEVtofpNth
F53VoM6rYPjvMrG181GoIWMpDeqOaKX9etlGEy9tH+Ebmk9yu8yiYzGMhzq4VlvchsukVo9HI5qq
Ggwdzp94movrVqCFBEGAkbixHtmV4mQ1uqtEI4AiIlwknLJmTAMdwtPMx6zDcthwk6TJv+SEc2bU
Iz0LVQZci+5oSMTWs5NUiW7OqqItxMWdTBZjGKioIC65t419mQp4mLXoNz1Go7uOY0fcpnE8TG0U
aeaEycJOL89Ir9rVFD+2LT0Oiryr8+K7H5gCkquKjV5tWcNTW0aH3Vdd65ROilW8Rd0wLF1NR2uN
eggLVA7R6Ywk52VtWxWfjvZhwlD0hjv5SqxQqVfWTYzhfLmBL5ZZvzMitRD4qlV1A4ItwzAo5p14
ne5SNQukIcXcYGxmdqSU1KZ6S+CP+2x3maHVm6obmE+Hs8K0NpexGqTI1CoZI4pmT7cFfaoCfzu0
scWi68uE1nn6mxC/eLBBxyrzcoy5FdgDUnXDxuwf41YXnI+AHR5tomxqvJmmMnU15ll9arxXxm2Q
lJtU9zeX+VnTBFWeMW+QX9R+G6CPxzypqe6nrt9M6LjSAV75f6RdV3PjxrL+RahCDq+DwARSokRx
Jb2gtEHIOePX3w/yuWfJIcyp3eP1g6tss9EznabD1z8wmcASuCXpluHaEZIh1cLTx5Z0kty2KrxP
P3a7kYOLLfziV9AKT3KFynjqPd9na+kAYbElYx51R5cxJeB6n/o+ttmlbllVZqb/ikRkT7jayfrj
fUKLtdxLSpSpSDWMIfR8nboRgHZMcQzQMW3UyrGWddXxeR2rXseq2ch+3GEOw/jVqp5vthLPAXvH
cCOuVM06lfy/0IfLr6KsCRdi6eIwQB8K6azpPwX+A+W8IGUBqC1pg64gmECEjdEMmWJe7LM0QHMi
7Ehc2Gqznb1J37AwhZasMSAq0KeLPq+5h/vaWqmJrgOUEwOBYl77RG8tv83ftabc1iJnRy1y0qHA
UIsl+YFOYFpA0dEK9bUz+cIdV4rfZKgjphiknCQSdI+ipJtCiyUUQ8sykyxa4jV7aChrdGUeF0O3
zWsW2m0SWT4SAp43WfeFdUkLkebDVD4adkSBbtpB5JTz3KikriQObqQIrgd0K6FuVkmiOkUSM3pg
lt5H6CXDZnA0QaOjmzLKslDJRdqgCXpMAaWltuqhHl6l1tgFyk5CCxD+r60xqAwLTe8N+Uq4oY9N
VDH/pAF2hNJ9OUjUgQswZqsEyCoFzdEL64cMSYJUl1aSgoztlJlpHu35st+pk0fCvv4L82MY6MhG
Sk3gDdrciWMUjqKGOVxjLLd9qX1LI8ks4m6tlazq0KL0IHONpmVcLVq+rqUHMhnngoLphmwa3cHo
DxqaA7tR2evM2HuBFKoxwAvS0ZyPZz11n1mTAZV/RKO5np2xkM+s2sEqMw39Ai/35XSREF6CCIQA
8YUptmueRKFQslLDDZbCXtGVxyz9zMYtp2p//uhUeEwaAEhEEJDnoLJzSq3HSIthikLm+I2PtsaU
r4F6zbDFC0byigqVhSzlIaj1DpMTBdJWkXYMFWBA538Rsl5RoayINDUB9gbjcrqOe+jQk6lyzyLX
zAXCrAktT2vM+5e0pGegOMP6GF8+gLqlYux7JSzmCR5NbUmiJqYRH1XlPKrw6IWdY1da7nek5L/5
gJnDgM7m/gcsnSuEAyl95K2h75Tk50bGdX3OQ8/lgRTpJx4afwP+o1zSoJ6btYrKiNiCRioXBKVx
SZeJkjJqPIuMoMYvIwsAn0P3d4RJglpkATCbSPzUMqQiqmNksJotlnRK5AFgoqM0jhI5dVrtVPJd
mSe5O4VyvmpHtSBeKv0q+PIBiFoVw9MsUhN4ASgHqCCC3LUGt5E8KEasYzbEnzaV2BC/LJ9bKbCy
jLX5ZP5w6q2mADoEphbdMZgQpQSfVwDaGMp+7gbGCzZzT+kmUndav5YiRlC+dE0i/BiyNUghGfQo
SsmLRaF6XOaqZW5nXrNFfngfd9LTn4v1JRnKXAyRaqAgG+duPeGltML6D6NnzJPMmnlzZBecUEcm
6vUApPMod/suIUL32ZblX50V0Mt0dMrgBTjLx0X81NYBn2stmFDLMwioxgvffd4/p4XoYp4F/y8J
SqC1odGnEJOwroABZBKOXUWMZkJ7gh2Hw04bZIsrix2Xquf7dJcifuR8MSMkoLSiIDV0zRtA4v2m
0RSAbOSVtDKKtFgVodSS0GuAg8/rML0ItFbDICrnXtIwglxoZpxFkq1HmrxB6TMy+WIEaOX9D1vS
OYxia+j6xqQjms2p76r6oDeQtXXFclwphobHyOSM0j6fWHmxpe5v7KYBBt4c1sFFz6pycb2D0NV4
EEAVhEjZjHrpTPFGKnVb6w1Tb0wepdQ+NNZA+jH9R6NRHE/rrTEPH3t9MMXqWZVZzVJLIg1gAg0T
IIAHQDb1+ouqEegRfpjnblYqJdEr2TcD2esYPm/JBFxSoRSn6nsx7yTI3DDUFexnpZhiACRI3RsL
5/5tLrpX+FcMEUrYiI1MzTVHUp6LoTBlOZJBnxo2cPRoMyvCuUjZ80Aw2hXCehB32AxpFoa2Ucvh
L0w4evP0GfIMgyZfI/kXd1z4aaSmWZWjdLkdxW36XhcFYejw0nniXafhKSJhnxOd5xj7DCjfbYlb
qzkrTFZT5VnBwHiGsIhQl6YMKaAjNDCSo70N8ZeO/XsiC1xvkQiSDXBFgO3EG+T6tgzeq6VEG0Ak
OCInYJbVPuv6v7gS9MOgCRTVJpwXZXmMPp1yhDwFBvLrnGjJvuiiX6KCicTkb8IFdEipMmZYJR0F
g2t+6ggwdE1TFm5U1aso476P4g8hDXdQ3vtyvuC+4SFkCWqFKhr2t14TGiM+BO5SkwMlp/GIUXAO
1/hbXcPTIuotJf12n9zCPV2Rm+3IhVRrjZciD1bnrt6OxMs/hBh1prz8czuBidyvQpOOwI5un/WG
tOQDj4dcoyc4a+qVvw6VmOHFl9obVB0zjPP9yJiYnHm94MXjA0j0UBRuzemr3pAfA/+laMO9ivHV
qS6sPP9AK62ZRRWpPWyfyTgzThqGdi0YXpTTgCL7hSKKBo/rj8AgRZaEbV24el5s8qraZizo3QUJ
wYAfcuJo7ZytEaVaqFq0SRslhVvVCim9QyCvfD8jUhoQb2C5tgV2kKxGWIE6maTp9ACIpvqZriVj
gdSIIE0WpL98V4IAT7b7crjEFKrqCu4ORG56unu59aZpFGEvjAargUox26h9FjldJgvEKzDnp0+B
zBDLBeYQi6PCBO4AnE3D8qeo+/UdQNpcJSnseGqxMyUS/2L0HUcn46rm8UiJfpY1AtayGINRYALD
0FdNwcXbMDC4rZwPNUMDFg5xviVVnIdpNIXGyc0qvkVSF/WSEP+Bg+3S0lYu25Cokyo5WRYaRMsb
iZE0WDpEEEQWTUNxCHiq1wI/NEbLpV5WuolXfXDB3KJueKv70rFgpdB0j4F3ZOow+UjDIYaewldD
IJduUO91QG9UBhYlYPzjz6kgR6Z/NViiS4pS3VjxoizXosqVgJ6rTS8oCVec/b/RoJQ38gexlqK4
cpNcMlcl5v+EmNGGsXQh6BzAqxbRkqHSGbCmG8Va78MKXjFa61P1K43+ZogbUE2YCUObHO6EfmRK
jaBUrVRUmGRWV77GWULp223rre+f1iw71w8zMMHPWW4ZTwsAGl/LVpZX9QQkTzzSVd+t5HdVqEiF
3ahdyALcZFGaVevCdzRRkcC7BzlGL5616C31MGOnPsTc232Gbu8GDMEO4GrwWLu5mzrS1GaUOnj3
78JIGtaTnPXzVJqhAK6T3yIicrlYsxTNymKVoSMsClTIJZdq6ActGOjtGjuK7p/OrZrjqQK8e4RX
cDpAy72+BDQsjE2h4vMrb6UZGWmasx4wbOQiDeRqkTWQIFh0FzdfZkgM+xpuoDrq4RnQxbz4cp+N
pTOCDfkvCTrAFqvaLwcVUquPJOvOAKC7T+BWWIFCBYM7qwUcJq0WWJsTjIks5G5cDxUJVL51K6FA
Vb4oInPg+onhJ79Cims9vCZIaUcx9BhLAhSNW3WmPq6KwqpfutKufIfbhtle6BiCwGKQkmM/y+SB
R73SVXNPMnW59DZDyr1lPBpTpSqtGBZzFtpb9oACgRluDSH+fKEXyp96XJC10gT2OKm3sgajVjLi
AKGvbLH7WUqNNQg5R7yxZ9i3W4c9nysaXHiEVwrGx68Jd94UapKHVxLadtLCSTPfwk4Arw7MMD7e
l5klHuf6wYypjgEqGu0co2NRm4kIsAytclOg32n51sPuBj11RC8iua4RlRXU3SoCpgsBKQQvAaet
0ivi8jiXEOTwtStJv5oZYpvRSr1wfFe/Tx1fJkZaH0v4/X4IkXg4eCTyH/KQxDrj8BbkEY4Ox4YI
BL1iNBTEDNFpSJNYI6j/2ScHyIKCmbyUmUhaZGgmA3BtxDn07pM0rRVtGrzaDVRlXWjARTm1XG5O
ZbdNFEZdcD4cSujhwkEIgQLeSnQbej7i9SzyYQPfGpIcsDZygNfE232pWySCPSRz3nPGeqFCqirn
Jl+XQcTHeeXRuWudpD7fp7Eg2bp+QYMKqTjsvc9aP2kAKMObehJtSzS3DlgTMYa8HRS/pD4mQyOG
jBfLonDrGkJexFrQLEr4qk721HFMG6CPPGXZse9ZOeNFocNrVsLPI5NHb19K9BzDdHnduHz5mAwe
cjSDBYs0iKJ9/wAXOEF9WENZds4USjecZCUvjf3QuiEgHGypL7tN3YQGy4nM3psSOPTV4M2Kyjc6
oGiv1XBN4Bmt3LpjNpmJkZzzQN93guD0cUPUtH8a2/RJnrKtEq7UeCvoZ7V7v8/praig7QrtPTMa
Ld59tKGHf0RlU5U6YKd4mR2gs8CJOBFZYbH3SCXGiR34KM1jtclGGcZ0c5/67YWCOhKHCpZaIJdE
a3dTICxsSr1zMXBndsZEEn4F904KlfEkuzUj14QofyZ0eub5nta5cbTOEqcvnB6jPf6eU1l3Ouvv
9Z2i0g7HhWojsIoRpF87sDr0Kr1Wu95t+qiMAeKdlFteynQ7A3CuGU5AsDSM1DPRfV6RYvAFh+Pr
fHX/XG+NDD4C0zR48OI1grrh9UeEQqpGDSTYTSfPGnwgSEQD4SqZofAL14e8LLp7oCgoGtIJ6MHz
slHpAceo93b0WPvzqKQbFBmDzK2Mzm93AIBiawQeP8r8GRfBSI3aSaLFFVAFlZLfFVI77QMOs05S
l3w0GlC51ZGv13IyPqMRXWIEJPRiRCRqAdOK6RxAzKEpXKOZLKZu0odcE1wFwEWjjGVY06lI9snP
PrLinTE9jWJE+M70WkeJt80Tfmg1eqfuM5OfY2/Dq6HJwmC7PXd9HmMGyiLmEpH5nw/s4kBSMVMw
URyIbjjUhT1WfKUdjSzqSlMJlByDeQUqOgyTuDCoBHA9APnMAxO4aro83LVi0jXJhHVGWkckjJ6l
BhZRajoBqCmRS8PKE80ep8iu1D83xyjaYmcIRg+RCMOU3jW/vhAleZ0IgiulHLbgxari1mFTnu4r
zcKpohkInVx4PgDblM4VlUnVof/dx6lmobDhO7XiSI5xPNJKeGj3gCJgGKVbLYUPQzyIJrIZe5TO
g5XRNOgaFt26mK4UAdmnAkvre1IpVbqPhjzUGZK88GZB9cv4wgtDhf+m/JdXqGtEeS24vGqlpSlr
2OZGCskCfD4WvBmHFGM4wx9b+GuaVCjCR55S9XoufIFhFP1ja+VKaQKD/P7dLZgIoMRCKtGLB5QS
XbyWkLjEowKZPsHVUrmrzElphNRM8irDuyWJy9xEvy72huhFM1l+MGEELeUA3Xj/I26dDGLvf4ZH
gAFxg+uMxWU6N3AdPoITxBVyTLo1APPMEaJK2yhT6PStHDLUconmHIMDlA35E1TjrhkHUP40AF5P
cIdRd0c12I+oAJJcMiqs+uBd34gYTC6dNLo1UPDT0D4HiLtrggkn1XIDLEM3y/ofQYBhRaBNiila
LAE7uc6i2OTympRxxZDeBWWBF4D6w7uiDYbu1xWqQKzCATYPXYKcrQ9985GLqWE2Ud2NDCe+YAkA
4AEnjvkf9MjS6OhGmiLQxDYDYDz5T02HMfa4tFsVWESITe7LzG2kCa+G+inSLpgjuAHNjXuuqDoA
wmETgBx8lGrVOSJX8YzDW6aCRDGaOqH3dF+er2D9swAL5KKvOiTpWLTruOhZneJLV4TXO34IYoHC
4HysF26p75u8T7RIcvUknVxeaj/lwG/MEp2UDKuyTGkeFUbrLUojs1ZcUCqgaXEUJ5LrJcr3oVee
R6U5cJ336/7lLJKB10fwgRAdmGnXZFCORvk0SSU02ogA8Bl8YzVnS9ZFyU+MJNzswq7DRuxZBA4w
sFywRuxGvKeAV7jaV0VgwidbNEaZUvmtrHgz7R4ljlvh7z9mDRU5WA0BU0uaTLNWapoYtGjEd9vh
LZsSYmC4TWTBxtyKHarQkDh0YCJ3qdE7pXk5CRUAhKsAUZYxol6Mb5E6xAyDtEgEHVcotMyrDHTK
IOVhBXkefBCR65a3yjJH2a/XCz38G0IAB4eSK6gm0SMxRhsXeaaU6gyuWZpiliLu8aes+fmnN4Pr
R70Uq05g1jH3dy10/FTJEZZ8qliIWqe8XRtaV667ESEQabNSiJ7+nBzkjkctDpURPKyvybWNVwHT
LdDcRKta0mndsxzoa/XPoTrQd/NP8DFPi0oUmakte4BQh5obcKU7UwEI2x+nbwz0eiKzhm09aEqg
4X2MJFXzhPM1t2vCFzxaPFT5tJ9lorMm8W7dw0wIqLVfSUoY7esjkyOUfz091lBUfK9j7pRjxVEq
O6HAShAsEVJQz4ZnkLFtit6QWvUt7xUBIJzV3DD9Hgi9PsbaeSA7s67nPqWbVZ89WjT5lsf1ADbL
Fpt3SS+svgUaps7yrbcBCwKV//KEBZDXhxc0pYEHKShJ3l7IqwOwmAquPgh+iUcqIxu6zBWMAlbt
Aa6bfov3JdR4KnF+YhQGZuaLgVMV4WOe5tku02uG4i4YIjSXoc8CXaZo86E5awHc3qZ8j6ghQGWe
cIJ/1tDp/OO+vi5SmStl6B1BBEZPXYexqHiZWIpAJoqKkmSSWK0EBH9/7PoAE//Vto3jQ2xJyXhZ
CI1fpACIb7QksSIDYzsJx0tmqQqD/RccYQQE0CuYA0Gv/bVE5KEoZH3dILKTw84ERnAH/A9NZ1Q0
Fs/ta/kzzAMM+PzvL0IGwO5Ouh50gLqIUuMJE5aRo2aBbt3n5Ua6gdwLo40BNo1HApHusOR6APH5
AD1y29QnlSc/YWGcVUtw55r8LOU14+hofDxUEWYZgLNGsyUmrOg2AFTu4yrpBPEUE2u/7zYl+b45
bUhpkYK8HRTTXHPWkcEjnQm4ITqnNS+OkpOEwhBzEA02jWWF2+pzu979vH+QlOre0KCua0B3SoRk
jHiy3r8xgmG6b/Lmt6mwTmi0MPYS/LazHzYP/iYiW3Pt2QwydOLohgylQh0nerWBRvvTea+QnDwM
ZLP68egS87B+XluM8/ry0xcB5A01KiRuvKmqtPlSdtar4Lzv+6eHzdOPlc2tDo0J6C+TJQZf/vQe
xTmkvRCDEXmYuJyP0doLTrWZrPfA3Gw2pFjbJCOdLZkvEXn+NDYMVuk8xg2rlMGYZH6M+WomDKjm
bxOEvF8zuZv90L9zd6PJnvr/3O2Ae0Us50SG9Saynh5/fBsd0+Teflr3JX75BtHFOy+pRzZcpUIk
tNy3U6Vy4um1sfZOTR6eAutp9YPYBRFMj2yP1plzGDQXubygSalyi/5az4s88ZRt+Gl1GN03nRzs
3KoftmZPnp958rw+36dJt4b/c30XNCnVDpN+kAxk2k5WsEF/qjkR+aewzX9CWNa+dTyyxj+W7dUF
QUrfvb7FoU+GeOpNXyaiZa0982fEyBnMP3IjLxdEKG2PfKmfq1biSTb5R+/pfz00Sr21XM0iPBrE
U2FBGuPJ7k7D9zFy18lq/WJWL8fEZJGknqQ390Tpt9SnXNggNDiNZp4gs//6wzSzvbY5rrfoq3CO
TGmknOcNQUqvY6NFkif0pZOl/lx/ngVG0oDGdqF/n+5m06axkvkQgrfbc6Q2c/xZvYnWNiBriyUO
X/NLd+ThZtwg9nmlm6DN2O1o7lOyf3h4OG2e1M2vx0di2h8fILvtifWTlQpd9ju/JZHuRAu4oJY4
AZR3r4O1D0xns3kkrk7efNM0fzKkhAZHvDlUyoIIdVsPCo9LC9yd9f5emz4ZyKN6WjUjMdfHn/53
5tEyjBbdRFFVmHzoeBUM7hz41e45sepVYKEMI3yOpN+t4+eR+Fa0YjoFhpLT3SmVnksJ2u7FU+Oc
9/vgcR+vHccnmyfZWrnayjUFU7Qqc/3zeN9mMjSDHpbygZCXxylU8fspJD5hdWgzL5GyLmhHqJJs
dj17a7AcZyJPq0di2/b2+ZMZqSyHXxfySdkVTU9DP+shMbv3+ojFhI+Wb60ZMcK/KAGiROSfDEw+
UzZ/CiMhkoRYAkfvTmJNEMrNI3zpNiKFeVwfjxK5f0X00Nd/FOE3RcoBYEh+EMaZ4i7ZvHcbOTMR
eHX7kayPLFCFfwkVftOi7qsKW38QAC96SsnZehesk/MEy/JjRczEfnk+Hn8yjvOrQ/bWmv0mSN2Z
JwuZX6oRTLP1vX16mAArbmHVvVkOZCIbbO4hLhnsj/B1u372A/IZkOQ4Pz3W02NM4KMYD/tl1/T7
cyhPYfSFLMQ1+Lfi9diTdJM+W6z9T/8ip/8lQs9+N2XmpV0DnvN4XXxTKoesX7brc0v+N2a+RPki
jtbFVmumHMwo3+OT6ZktURihJT0HQsvmlzxdkCjkCtvX00A6na0HNbJ7a7u1erLuesIQlOXYHMAl
/9E7GlUyTbJgKjDJeJKIgj+vvY03ltBbFsPvMG9Hvn59dFnWREEBQjvuOXj2Wtsja//5GPJkxyD1
L678N0+ULSkGwNyH0Sz8+1csTCejCbZy8s7b7+lLsvNPxwLBsmkmhzfzOWJMz3wlJu6oHp2J6Vs9
9fg6nFXv1Xl3NqcvW7YixMaz9QX+Dn9Y8rLs535zTNmXTvPrSZtptuZZ3dayddgiXOEedz/XzHCF
api5kU3KtORjW0ZxAdnc7UZz73DEcTarjqxsPCC3eCjfN9MMy0HvdezLvhwjA9SswCPCsTmvP1kc
sURTmjm+0DY0sgBxhp85wuqB7X7uCz8VOwzgZTLLdjBpzbHSJa0c9d9BmDV776jA4DZhfx3uxHpD
sfwpnb8fG08t1K9beh1NdbV//05O5PHb21tvfeABzrglJltUVAkMEcDQxbPQCwjxdLwNzdBKTIsR
V30VCu8ol0RZkdYIkoz/ciSv+2Lz/p0jeOMjoCOavSI6+YjIS4CAYSQIGRhmfzGmQ1JfAQLCPOFF
sahgOk2S5FzCA6G2p6O1Y/z+7ANvWLv4fYo1FUswU+CiIzA38AJBKr8h/M9xw7qpRfW9IEMZRxk2
2FNmNs4IhrX9wZ4f1/d1dvnhdkGDCq06PfTq2AArKWkcGIm9E5Jup4dWfIr2waqwBkZnDpMiZQCH
2Pf8LM3myxFXjfVqEMxwDyZeNGuWe1kOHC+4owxg2DYaNuul0qlyKmu+qcGtEuvleX38ZGVVv4Zy
7wkFFTjpk5/2soyTbEHHcgJLdW2o75HFFEP46CqFKPPyJKvgKcJgxOn5syf+d4ZQMATvKxK5tHxF
pvVFChLnvWyWLx1JMFOtO0xrPuvJnSP7MlUXdMS4xBZoH3TG1e5VXb2nW24g2WG9LlmHthw8/ZYE
usfF0Ks09xTczn4foQnWRlTRkxIul5n3Yx0eZRwSjysBZwtKpf1qPTjOQJ6y3Y+E2Ihwzd05X9+/
rGX3ccEZZSWwkQhLRgscokRS8or05ubpSTMfG/Lovq0TUzeZ1zZnS+9dG2Uz4nIaGg+9G6fwrHKr
wbTX66NxSr+hnY/x8mMyRxmLPPH9CLP9s7FAxKsRcLdZPclzFcY2t7AYDK/1BaxwjzfKYpS5F46c
CoJYQfe+2z84m4ZMh/qHuf48Hv/iJNHsgIIZ+lPmMir9Duo8Az18coNwZoY5djQiH4PS6sQtBgr0
b/cF5avYd83aNTEqnukxRNAJcQmt3r0ifYXEzma1Mo6omeAvhodcyERfE5tl6EK1Da4rATo+E0OK
k0wu9kcF1obYh7qdS0IscrPI3eON8vhlLVfd1IMcFrA31miK25IANdjS9i6GdU7KgDeMyfDPLJqU
ovtyNsZRWEkndOylmZ1jdrznn9Gty7i322jm+igpBQ+yME0GAbxZr3gZAeQltOvR2Wb283o9ccyw
99Z+XZOjtFuIOEPoW7C1e93zKsk+eBeKdp+nWx92TYNS66zqQr/HFNyp7C3nNTDlRx7LokzzPpUF
939NhlLmsRpyHeAjEqoTOx4oQHbuk9QcH+TWbAUEHCwpnKXsnhRSIYCmR43K1aBnSQ/76hRzZNoj
H8a0UgzJo19B44QW2Ur8uqL0V/XCErj5WO6wQbdJFQgxJrXE7cQjeYUQQIEROf147SzZToMnjUGP
Id/0+4czDHEq5lPbn8OPwOkfM5ZRZ9yLRFmHzo9rTKyCofH4uotOcm+pnJOcCyQWdgzJXghvr2SO
fvZwSqilkw5a573FkT3xNp2JJ9ZzT1gp84Xi2zUpyjBogdiouoeDQ+d+1JD2MQAdVjZoIT95TYWy
B0Gay02ug8p5/9qe30fbIFOxba1KnR+Oz7apkreEkAP3ttvvuIf9zjLLB9SNUfn5X/0ljTaghjng
zYdZ8EOVtKtfAL5CYLVm92GwJIayHDGf6O00wjH3JmqCfbTRTGB6ZSqxTIsh/gxbKFFGoxUiv278
DjlKsrOKjqDX/Ef8zDJNDCWTZ6t/4Y+nGgCIfT+LpUL2lr4yyPv7w4msVlgbHZAzw/DOknfHgshU
qJFVXhAD11A6vQ6+rZDKtQziA0XDVo5dsGfXPWQGPSraqMW8EgOAg6Ek8RCUWxfVVM20hEfDalkJ
vIUCwZU+0IN1fCnWfDKfJJyK946QOyfOwwZlHX8Tblz0BjG9JcuP0ZCsWus1ftmDPQvm+GFP0n2/
MZmhL0tEKHPi16XuNROotGa/TUeCpFeTEsK9KCtYShQaWGaZEWnQTe31OBrAJoeUTA9n/ViiVNUy
U0ELD7/r66JCjSrIG6/v6zmgf7UmZLwGy1vt48C+L/Ksw6MMxoTljE1vzFYyJdMuY/w6y9TfjKUV
QcV3HbhIz7lK9G1YmLW+kTFL7RhvBsuHMS6GRlDO6noEov/XmXUWfzYc8WcrEnFdr1kFZ5Zo0yB0
kZ4AxkgCKWuP4FawHH5fO+UbPBkrKbiQ7b+SBBrptR2rEN30IKWiZ+BVBWIl/jygylWTjb/ln6vM
HlYl1PeT+RxiGQ26wb3M1FoaC/gTCWWOvSPa6OcK8SJK95ptrNqOmCJ5MVuzsLI9wxgz/Au9TkPM
4jZOZ1eWNLY8mSfOTHRLmVivIeZNUuZD8BCSthXojLOiBRaeX4mDnCVCLAZHC6m265ukQhKhnsZU
GgoJHTvnPUao2yflML0j2eaj9MZMuC2U+K7JUSZE7DB5Vs4PMDRF7IvvOpmDuR2zyj1/9R2nSY/g
Y/o/TXkFZHrz/Ko9OJZo962NYtRk2+tGMe8brIVMxzVXVNxRifkYq/OT+awIiO93U0H4VW8CfcTG
hJlJIrJea5bOIju7/jtc0kC+fiKnwIyaDxNblgrPNHkSW5++w4qOlw0ycPEw/4k6AN0uHOdDVPXx
iOC4NbE5gDvKtckKqpZ5+U2DCnM6Q2hH7HCcjddu+GYjxUE+WXWUf0nb/CZCxTalnlbD5IHI69wF
Wpub1ETT0QEdR9tstf7L98tvctRbSYt7YJyMiAJ2+9d9ujdry3xGGpFxdLMxuJWC31TmgO4iHFXV
TFInLAA+nQueAP6KZSHmQ7n3+5Qx6hpRj4UKvx+T816yhMMBb7A1s0NrWWV/s0EZojLvBm8YvgSg
/jCcabd38BeaTJufhpkdypD0rjmu4c10x/yMXhgqvOynf5OnDNOopZ5ctSDvPDjogLYxAcwIBRY6
kWcr8ZsEFdeEWakGsjJz+AoHjUbkh9MJTW/+ykYTPNpKt5+G9ckQjmWDC6STGTfja8HftXRwsdwD
5HnCkyggkRsfkjf+l/zQbjIb+4C952jN7F9cOEkMsWCJygxhB7BLis1BSQ3f6yb+NHr1hL1ckv/m
xw0WzUcFjxrfFIpurhvjOjRELKPDKOgBMdIfTlmhXI+dUBiQV+ahSGy6pzQdfWKCwnEifyrqY5T4
RMpsPf92X2YWXkpzCwkgUTBEMe8nvT5aLfRGPq9L8TTEJ1VQSQgcyvsUvkZ/KN0DiXkw6J9hMYoN
XcGEgVhWIsL6mLwmG2Tt3/3KfEhQY/QPDxth98SZq2ztflNJbxUEnIpO69buwX7pVs8MYVpkGBjH
2CQ3w17RYPgxgJyVrC3QPBwgZSCVllKzsDqW4hGFB1wNoCywxQnAINeHmqSYd/YbH9FdY74CtzQg
hkb6gsQ9QaJ2ix76IbLUg8c46QUjCuC3GbtXkjTAoVMe3NdFX24rEWRlieTduhuAkseM0GeJoK4T
MIIAigZ2E5bo0m1HmBlK/DI3YAEeyvfum+dy2+0n8P2VR+u+4Cyp/RUlyinESu9PRQBKlbPTSHQy
7FiwYmu9a4luVs59akvPAUyIKAYWJcxrSOgN53lSyggQYNliEpN9mdmdSCYfiREJXTJPnSlj0qKe
Dtx+UEm3ekGJy2KI5lKRBB0r/AxTMeNv0Rc4+sNQyR6HkHkrHr4P6yYk4RoBusav0o0ZOplpTQ8s
GLiFBhAdVLHgRZixNAH+ci2tkcI308in8kmqNpGxbnvV5AHuZ0ZPxcpQ3XY0Ww2wA+T+eS89xHHW
mP6CrGI2kZ5F43vgQmieYJyQGLe7nbgpNwERvx1Ztvyrz4gS2HnMd4aXAqIN5tiv+Uu5SM2GUgIh
axxNq/zg5/6C6pyQB3Xjo6mSI+lHh3+S9kJgfsOm5NKStjxBOylw6YRHlg9dirSvPogyD5FgZE3C
icaptv3DPnHCbW2++2uOaIckId0hsvOAHFmdifOv3jsGyjp4feApPqbUT0lIjKfYhSI9r+/f6UKM
fcEYUKKvT1poAZyYAJv6NHZWFgBDfjfs5E2osKK5hTDrig4lsXpr1LXgg84u2rT2aJhd7xgHmdQn
004yCwP9ZIu1xveZW3g3XxGl3FjUyKnfYsT/BJqTDUCejrdy76MZ0EeqnO7TYojIDRhp5seKXBbq
LLPitv+QrL4mkZOaikoOW8m01dfcYqZp70uIylP2NugTLppSHKtVbTh7MA+Z6TNs+oIyYjkQBu6B
maUAaZ6eouTqmkvy3jNOkiWRbIVdPoM1rSbTf+Eemk33TVnVLxFengrRlL0fY2GpE8emjwLdZnoq
3hNSNSROTr6yYiFQ3HIPUFMeS2uAfMSDeUqo+GbwU0zne6eptNQaw7jpJpcNbGRBm3CSOBoLzPZW
nkAP2ySA3jFDS6nUW2HIeCwmKWPv9Mrbp1NgonLxynLW6nxl10p/TYSyfSpaPo2iApHz68Mvx9np
5g65LkewhI6k63y1d6zdHmMIDxvMtPrr4OHxbbu1g8PH4XCQtukjXuNHoJ+T7TZ0zO322fxgJW++
ynn3PnG+l4unnx9Ovuop+EQLHfbfv/8fad+13DiybflFiIA3r5kwBK0okRKlF4QsvPf4+lnQTNwm
IVzinJ6O6orqrghtpNk7t11LQ/a80VO0M+9ycrL2azRNDes1RwdjhVYBMIksPUSj4v75AKBZaMAx
QIvg9NUdfFfii8JxUA0cTHAJS6th1b5mPYlW6YF5XephmT2Sf8RNEx4xQMbCodCck6hmNJAvUr4A
zjDjfuLQryRMbrKbC0CHaSChMBPbL8lbTlgjX+dUo97efc1I91xQfsH2/zZHT7cR+CYgtQZsGYvN
vD1HP8/ULkkTcZyKTUlORHrwiflILPQdbXGdzuiYWbo8M9M08CHgi46AJMA++a2+Xl+eMnKC0m/F
E4IKTkdDKdpzct057N9bkhq1ocCXe3q/b5x/S7aTld4InWguZtkdTqwgtNChNSXBWJL/7ei2ubts
vjT96ytd6W2zylOozTqh9CiDNiojx//+Gbxd/ES5wefcMFWO7xCRCDLTdaT7R/foPNikvySG/CJ+
MKf7S5+xkTcrn+gqz6pSH+S1eEp88pYJRLaBwrzkBc/o442QiaPiBnwZpRKE6NrhTf5+BGROZ6GI
dry/lr/Oys3uTXutvDJRuoJvxJNqeYfHB2HNfN0XsHQ5p9MmvZ8pDqtBwnBg3yokggQdEwW2RUR9
263bS0TouV2wZjMTFFiWDKYHAIcBGmE6sRf2MWBvox67h1FxzDC4xqncnQgzDgtuHi2FWlSiT+ym
J35Cfo6CvbDo2W29kj/JtDFiB95sqRuVI0YD4ljFMXN6gvOys0P68DLOWO/PT97aM5A1XzjTmeTo
7eonqgkPLfED8JGfmov/Lq+hmd0KDZcw6sbDyza19wBq8JbaEOZM382eTxQRsT7+etzzcQBVNw/S
6mTLDObgHhXDQFPJ+qf/GHfc1fXFKtastlzt90Qlhb6Ukc6AbLRjuCgFPkdPNhmOhhE/vIvbAClo
qv2bfojbfZ7oKJhPG2UArRtCGDPRTzB+logWzFdl6T7PxMSQhBQciE6RUQFM1u2zImt+kLgqhxOF
+nxwG9uKyBZABAbqEb7ek6Xuoxmcj1uBY/7j6klJfVepuAECN/ruDaVA3KFHVX+UdQstpvzos1Ik
IBarPbOm9Wqdo9twLRbtCmjuh1j0l+wykxPtaM9vv5TT5hi9jUNPSwWROcfrZmcnmqoMcapoHSTW
dKOb4Sq3mlX3klLt8RvdQ1aFStP7+VzsQuyyZh+lg2KrRmSI+wWDP68+V0ufKC1feRLnxfiQEB0v
O7OxgTeNwRDL3263wjoj61RHZxH7H9Rh51ylmz2YaG4OVjVOCiE6N57Rz4a5itQqeji87Oq4OH81
4/HfCJuoqugITdeU7LjO4KFJTnVKJYUUrBHKBzlcCFdnsme393iiojwjMGmWjdIG2iSwg+zT67pE
m+NxrIrq983+0kZOsdYBhsu44MiG1uwQXqikQYUNEz3jPA8QQxbM/Ewb+M3apkB0agHGY6GA0VN3
+RooL4RYmCbCMBvGjmli+Lqy8KzNNFzcSpyYodQLQz+sIFFCAenNtEJ7tbCDsw/nP1qgTuxOOVSx
GrWQkOmmtAJH794w9muEO/B8lpKd8+/klbCJtfEFqRCkBMfV6Oq6JDzVT7/+wYOqW4wVrWKT0Rl9
ieNo3jm5EjsxOZ4WBzwXQmxMNrsdhkngD5m2qhPySbatjlBvvXLNr9XSMM6SiVEnJiYCfVTUpxD8
fNnAJTFNDhYmPTMGsT63BqLK9ROjJzSiAV26q+O5/YkWrtY8MTFBFZWt2EJ0SrwHmXIEEwt4TLZo
kzTeDfqEVN9R/Rch4LWpmRJuxL0aIJcNoew4UoWzPcX00bYc09rz6KpauLpLS5yYmsALI02sYWo2
G7mlBQrEYyX634xH3CjhlDWikgo19ACsf/JevSf+S0YNlXltyea4dFF/2x/vHNoUerfTOEZmQwH3
xdtKh3CP2epd/VxsOf3DHvkdyOMj3sftnsco/l4mcOe3hmK9AsffH5E/wo//vx2eps0Ct+WGetRX
3uAIjpOE1NpiatczxMf7omZak243eWKHqkTi5K7GJkNDGcK+m3ZHCPEpruu5szCjefxZUpG/1dZb
kRNr1KDfK2ITCTFLZkYH4MuyNvoZVpTRNb3dPAF3x9W1V2ZbLhUhfjsl753zxCAFgSsVUYXFgnlS
B1M6rRj90URysrZyh6C/F33LYz0IXbLQo42+eVo90dfXF7gmA33do8Xo/u7PtIvfbsXEUIFmrvAy
Fq+AvMuNDwaRi81ZjUGRPanJ131hSx7gtDKislnp9SX2PfwB4qmBhJsJLCzbt7iY8J+v47iiskUy
Q1/Rd+SDYSjvf8C4u/d2f+IQyV5YJ30g4lH9+AyXqAxmCky3WzmxSqWQCq3b4mwDqC0BPpuxfzfu
L2AhWABjwq3X3g2V37EDLJ/kbsychKDVePAoxkoYlA0Z0tYWgrDqMSBGrq1YkpwXVGfcoT87CPRD
mUWBHQiV3K181qldPwDxyWmTbKUP8ROoUQsSZt2SKwkTx6fohQo9AZAQekc+3ja13jNUYsjz/Z2c
dyCv5EzMDhClFU8YcBdZivqjYT28vHB0bL6Er7oUsM9fjSthE4MTV+BzHsOtU6WRIjuoP018Br0z
6RKjPPWbGg21S+jjo+LeO6mJpdHUvklKDvvo/1xK0M8w63qJKGo+Vr5a1sR4FF5QOlysopJLLiMM
1ohf8Xg+jyBJC8e1dO8mTg3bVa5c9tjAjZ/ow0bUB1XXF73Upbs3sQ8JHwZgw1FGd/GCWaOOJdFH
ZwAew9d/2pUGMKPnxX7EeZkKMiqgAhTVKWoFG2h4ikRPwsyWHh1gCPEQ/bQbBDGrr8WC/6g8fy/F
/wibDm4VUsOkbRhIiCr0nR6B4ENXCQV2xaKk2ScWPAL/b1nTGa5c7TnedX0J0QUGkTSSXhZxHOcj
zisZE1PRF6CwlnjnN4Xx1ngEzRMWT9YAJ4qshfs307QA434la2Iu0gHUtr0DWdpqpwvoyzJ5uzPi
1329NCouzGvuP1s3MRZoCQFHFc/AAuKQxtLU22FXG5mtl9Q8PT4+WhrNjK21fa23e6BYrH9+gBC4
OGcyH4FerXhiQDrN8VynwMXUzGScIndss7b5zVIT4UyH3+3OToxI6It1HTguFGDT6ECKRoA2onQk
G+SDUDta06eEHo/6EtDWvOdztb6JSeHaJnKEHut7vuwuilnvhuP+PF4fuhgdzVmvsc0HXNmsCDz7
yYk2dZMLThtJp3KNcmgKUiOkR5hn3xYvcLTgbH5t9PvP2/gTp4oOBg9QKPDIjYpTZAOXzbOiiAXp
JMopuNR80i218YzezFQCaA7RJYj6GwDmJ9dDSlwnVdhxTSTjSEHoO/e99IbNujvXQiZ3o6m9iFGb
VMJ8OtHfyvdwz9LLJv7ZXUDvLCDVo/fb/wD+ds5MXoudXA1RTGUnG0axu0r3/HHwv8TUs3OqSKlb
AIMyKrrGpfy6f2izWZJruZP3R0zrgWn7eDSaCtb7C5YETMmtcQau3ZJTMncpr4VN3FU2VauqiDPp
NNRUzfexsx7evcjS9CVEillN+0fSH6e1KqXGARkntvOCXmjhJdyumzPQB5dWNJumuxY08U6bOJS8
ehQUohIEBGET+XSg+1oPmGLgTWkZy2j8gf+7EqCPD39/lUQPRLUS6/HAQgIkQnR505+vZRSKxQ2c
PD4gAG+iEgErxBT6RbUUlLsVtHFlG+/RDYiuL+3k79DnvYVNLNYQuLUkgIvshFz9ZSchVX1hVmxO
Bk2XP6m+eh6xavs1/rWOmLQ9n9fGQF+SCE3ZFPA2S98z+9Rfn+zE2ghC3jW9gO9B1cmMjdTqHhtj
JbSLYcHciYITF7hNqACB4mRyogXw4OoubiGISchOu/CAkzVd1AeelpR9zvG7ljQ5VLFhVC2oIWl4
gvvMRFQhmtnA0qANFOZ0TGQTXKYFEzOn9ddSJwer8X2sdHknnQKN9KEeW2yF1NnwgHrPiIbFI/v7
tVRvGX/m9DKB50JFY7IEXPdpp1MDqvSq6CXpdLlwgFtK0fBIOOKZkqZnq7zQHWJIyMQeab2KHeCF
9tbCopc+YHKoIC+Fm8iL0gn9mM47uIf5U7NiPerG7yJL0V+bYpKgzy3BX5A8+4BdL31yyEHRMUwX
YelJqefPqNCyrxrdbmuknuFqEMV6oSz6Ir3jsMSOPhvgXouenDQSsq4ceRCdffJGV5xE3pbR6l47
6INrdf5VfdU0yjqbEN3i0TrFTNnCrs9dcGXsKsahcyBXnKyd1RIsfPAUJKIB6nXYPaeP7tGLyPnc
vnioa37dlzcD+KYhNvtH3mTBcYx5jlqBvE2QwT/3OCrrDXEwCJi9oJ0Z+e/e3AKXWdtKQC5NDc/q
Mfq1Ev7FZJuGlkNeFHlQOY5e2O2r4LZsKAG8TzlFmFtiReIpx9aU1tVYW+lX7cfxKA4EjTtLejaj
2zdyJ+5DXCieg+k2BeE4cKkBmnHJMdJ6+higa4+iLZ4+EyD/roe3dbVbMfaPsjgrtvQFE58iB3tc
n/D4AnclvWAM+QMzrcfni7i+bMr1l2v2q4VDn7vl42SAAk4+8DdhZud2r/sMuBox2sRObfjgn3gd
BZ1+E5tjGudYbjxLer1/y36xOibG7EbgZIl9lPhu1DC4ZejtBhOhRw+d7q/YxmDOsf2+fnL2T2uD
eM+/9SU0DaBloAJgdYgZgoVPGR+9yaeIoOvEzBBmM0ETMvmUEgyWndaWzEl1zbCLiaic1I+CsQr/
QcKcEpetW+E1HRQitT9xaob1MWh1X+uIz2Yk49/zbCcFBQlgAiMgga7CYNuCQi45NCptOpuJasqr
p4LZe4ORA/b3O17qF50Lq6+X8FsXuXKg+iztqwxsnCfuqfwRKpvXPED+1trO4YzsyNi5Q5v6dH/f
5tzEG6ETN7EfZK5V45w5MaxewHcygy+GM6TNAHfGpEQ9UG7Hns4selmOS92Yc2H1jfDJWxR5seJF
Glac1Gg2fgojVncfZOGxz/Q0B20w88gnC2nvme5uqMg/F2UKGZELai52asacJJ7mpemolONBC/fd
bD4AGSx854VdfzrkU5HIIMIm5gG39Bgs3FVxYpyHiMHkG489F3ga8PT78TCWJjOjYwyMkYKPYrVw
yOM+3igHtAJzSSoIQ8Fi/wfaTK1VlmGLzjm5KjV36T57Eo3AVBQSoV64N2hjoKOHxocFpfy9sffk
Ti5XkamB5PGQW3J29VJsQCQHEPmSCiskUvTTjkVBLTKJVZrWKdFNy7UCuM+BZz9FhiajeTOxIio8
3N+Nvwno393AtA02AuBMUzMpsWknyw7vnPJnzSdqGZLmA8WnjzzWC+2JYWsiZwu+z9+bPpE5MU9q
UzmJJwpotFY+hY12lOj6vAR59bekdCvkT0YzBXYoJu+cE5Jk8QqPnkIum0xvPEN+CC0M26gPimNI
IE4GLJCJFxhFvh/ASPDDf33Dxy9Baz0YpSWBw3/cvkRa3jcRn8hYruCg4H/4OIyA0kGpJw4mbNZe
t3DT/mbfJwIn+8vmUuHFjeScumJVVWi2br7qnbIbjGK/j08w2aaP7CC/WpD718+6lTvl2kiaLHGw
485pE/5sLuE+JbEBstjwzTFfQn9slkOXwRi9aA/Hp+j4dFy4y7Oa/c9GKxMNU6M04oRSdU6pRNiS
VCypDOYYP8CrgcG+L+zv/Mi4WMyrgsdVk0FCPMlA1W6tVazoMaeNaDnH4CHZOkZPAgM9TVRcAyYc
faYgxXCtAfNAr3Ez1ucxy/X0c/87/vo5k++Y+JTgzlXTlGMcwAlYYQ7yaoPf0lD3dd/8CYwqJz8b
2bgv8+8g7UTm5EarHsOBLthlTjoIKnWz25rR58n0Q3Kyd6R9EwXyLpsrfrPuX46rVWQo7++9/n6G
l7vk2Y5XeWpUwXiP9mKw7yGemLwempu7pdPD08HsyLOLJOBwag7eJd6LNFyrVrtrObKOjBKhpLjS
1tVbsC7oOueIvjTVNmvVrj9lkonoha5gnBqfUkYrqXrpWCoJm/bJ5UjQYdqese8fAjcubbJ0DdCc
iF3GtWPQ4dasZGpbgX4IWg4/pd7DjhodiC5Qk/JQIPq6L+xPxKaBZgivpaLIoDsEqeetrJhV4lST
ccmkivbAp0s2jIpZqL12ui/nb6LzVxAmJEFtJ+BUJ4IqP6iLXAngkBA9fqzfmhDpVfkg/bzzemQ0
5xVS/soimMDfLNKt2GnTYBMqKVKeoPXMkDLDXooB2eambMJpX6JYmjMcI203AjL8xsMBud3LsGu1
NEghqxl7O47NyhRW7Tl8O432gqCZB9RfxpP4kh5Qr0JbzQfUpt3UdKm/eO7pv/kQ4fZDUjVX6jTB
h+QyEfeBtpYdg6edeqyVz4rGNcnaBV6Dv9nDcZ+v1j5R1zDr2W4IIfJ5s+v07Ms03952m81mlQHN
rjwk0GKZHvrvU5mT+mzEJ27MCuSveJ6T5STtrAahnCZKAjiRMal0uwEcl4YowEjMKXKNOgN+1YZ1
D1kFUnOz1iw1onK391+1jraNVWrmwlUfjeQf/cUTgnQpmiYwfzyRnmmiV9ctjKhCnF2CGSWfuoHe
mjwwfb/SkRNkCeJ8dsE4AhlTyDwn/JqUq6AqCZgwTGsF7LXcocHWsmmy5AP8Ke/ix0sakhwIPUHN
LE/3NHPcrq9r78yrezQZ0DiwhfCYMRdZBPhtYjI0NmTAATjucyK8qhthoNjgPltL/EYKjEFzFrzN
WX3DPLkiYLIckAS/Judq0aCtL1IfPR3ngTl6ld3lR7E9d91LiexeRtWU8vkz31dEKC8NrweDYjQD
GZ6D9l1RaIMZZcVNdWEgWfTNtNTXfDqkZivvFEEHS3zhV0v+4ug5TC/GSAoOingRpKLTVhpXyRyQ
aDfuWTAVB1wI0UVU4DBWCRlqIqZUFYyksHKX9gjR4ofIXXApfh3S6QcAUEEC1zkPgIhpz6FStXEZ
5ZJ3jhPU8B5UIPDr8OMSu32vRL19H4A8rZfPQ7bj8tcqA1CGDGR55SNNKVpXgjzQJTMGSoGpVrQW
xtymaKTM+/CYn2ONci5h5UdRI77R9AYrGbFigmSWs5ytplLN7EJbfskGOux9u3YIJtA5TU/Xnmw6
mFD/cpCIOFU7h4JyKIiJwJDa1733Ftxfztd9FZ01V5qgiSpamsZbPfGtvLJ2JNaRvTMTUO+Qk+DC
U3Xt0Ug3gQhPoUC6gX7EhDwcRD1ahbqRPa5D8115Xym2pFemtmrdxfTOzCOpoFYGFJMxZgOWycRw
x7wnKm4vQseGHZcRf6DZQ62wRCrcVZ7vmp0fUyYi6ZOa6gmzkpynoiPNYyXTWlzSrr8mBd/Cg4UQ
bjCy+FM3uEeVKxn6wD9XmEzO7J7To3eccP4tBWYfdiQLT4VLeU5npPXoB7WkDBrSo6Tg+gYfmYyt
STQJDa55aZkl7/CvMUKCGf9Al+C3oBp9a2LjLMjDtI39s2czF89MnYcyWLE/JULvvZOTDEPVKQmZ
z+E7Dt8CdqcFGBZgV/x/3QSt4TtEXCGMV4OWTJj4y2nXyUXVFv456h+0J6iPtI3PKDPU/ZGpfaD4
mMW3jAz8oLOqlT8pzcK7OxOZAWgGFRZufObAjDbZCJ+Jh4LzmOCco8GgoeVAU4Wm36XzkhpMv2lz
IIpsG1LUe7irTPHYpWbuGq1K0g/3EEo7h4HbZ5bBIXisCiotJCFGp+7W3tx+3XjHrix00XnlIIxf
V2Fc16OBj4cJJnjYaemjw5Km0u/r9UyArOBFQEVAAJPyiOxyKzAvhrqvBi8+B/w2Ax/GO+sYdaDn
7CbdOY4JE+Of2GLFCcQ7pwEdcuIudTD8TXCCaRuU4QDmYVEB46ZuoJMUAdsIYXKurQRsNw/OK1q8
YF319qW2ozPrLjwrM4p6I29yBWIZJNtOAHkJ+6PhuUPn5P1d/evPjAsS4bvDk5JBIH67qV2ccIqr
JckZ6JUuCIF/2o//YDpt9Iomd+VGyuSucA6mKmW3SM6NatfHbiOY1UZbI1ntFqtUFzdMvaA7412Y
ChQ0VQEJAjpa+GlSAf0eFSMIXnp2ip/KM7vquUm393duJnQEluiVjHHRVwqQ+iM3bg4ZmX2peMIG
G/nEWOym6FGVui9r7pREBFcw14ooKdpk/xwtdvmqqdIzfIm6N5DtSoA7XhrcM7M4STh3VteyJmqW
NXkQSUOZnpXPtoDdIezG87Zh8MxUB/lS1rRszCg17i9wJs8KxxP+rYzJf7xKv0gUV5sZ1LmQaL6S
nT1wyg9wIJRLmNgNY4J22BO2TanHocE+CD95NBDks6vw5NYr5uhqW0Z687mA8BzJ3ZWKdqyWSIHO
xzRKVopyqZjnurSH0lBLu/GRbVn38EwwotfDTwxoWj85S7nSv7cPOUo8XqNawZ2exsNZIjSe37b5
2fN1SXpLk51YLwQif60vRCCHgAyCzCPiHt3Rq/2KktJhHG3Iz0D7Jl33VKDNwH9kW2nV28lRfrx/
PH9LDpoKgDdBBroU/AZkLm7FoRtO6Fm2zM9IhjY1UTja2F5hefVetku9eOQeJQxma2EIf/NLzi1m
SdlGO3Sr0PgAaLOG7B38lSnsRRDEbcz5HdbbodkOkGgu0v/oHG5Js3NKqj3Uq0xceHH+YnqNq74S
OklNKl3LonsTQnfdiT9/mB/BUzTo0YYD4sy6wmCHaVDFAsjJk2TToFnd3/S5I9bGaAJ6D96xqdJn
ZeMIXFvlZ2nQM4e0nWqFHbqKNU1P3v2KSiVL70v8RWL+s8syj0UDAIQDbuDtMUeaUDl53YOjSRc6
M0VdMUk4wvGG+pM/14AqyolmJAx1WD1KDM4365S0Ih0e0WdD/E0v0wSVt/c8QA6X73V4ZhFGjQqQ
Bnm0iOjg0vKh+04y2qFlpLYzoN/6tB52nbcq4pX8wZe0YVZ5ZmSITRaRs/5yDyCQHEHnsDAFIG3T
S8R1vK8OjVScPYGwVUSj4iWIqZubRdhToX3zU4t1njXPDF976bETdbF9Er5RZJIkgPbTRAOCmymo
hhavApR3SjRcF3aDNipeZxGKohSmrLRO95RNzempZuJ/Sshn3z+k3+G7ySHdrGJyK7k8ymRWkosz
Rtp9TVfQcKTsBKByDdvyZ/hAtwRKQI6VfIML3H0dVDsITE6xnJ4q6qoMaDisedbq9V7Wg2rVJpY2
PETsVmSMNDMLh3qPknBIH5Q3/1HIDF94cVswSqKw3BvuQfysHENJt+BIdF46ZlNYgryWtaOCoO47
D6wi1hn/OdSsMjyEnDkwKyc0eYkW+xQxd7bvg8wIm5yKHhksDEp4+CnempFIIFMB4rdlbrCFyTW0
bx+8j9rTc41HKge/Hlr0vnrSwnb+ne2cXIrxPbyypH5VCnKhisWZXwf2jrkcaivOSYRcmsXqAO/0
iAzXlgzfGSh7Eb0aiVVYvrlU/pfGY5seq4yhAXiXAELhfqOBq+/IG8YDMJlanIVD+6N8pvt8X9me
yQEEwj3FWzMB18yhp4MZ7l2i7CQr2INBFen5c0ReKNAuQUnEgoMMs4YsfQaX73klWbzpH4KF6HEm
Baly1186CYz6IhXCklGKM6uUNCl/xnFt+Sl5lCycamh6S/L+ej+38ibp5TzrBKFwsTPcoTBL1GtG
xtoBsCCq7pmO7ZjcXjxE4C6uFyzwTJnmRvK0HCkkrBzDZuBuHMNnd9NIj8OruGtVWpZErl+H3obf
kepBuE4lXA3+6b6q8zOv3vVOCxNVb0PZwfXHTmsrnvou7ZB0RjfQxYUmEN9ETU4X7HSTUOnVoeU6
NdKNYI/NKfe/43+5mzLAZDEMBmC+yQlIqIS2cTx+xyZ/l48l7TaJXgwmLyP63EBd2JHvMbKzhNQ/
7Ev20OV6jkTLvvpiA6p9Kqs4jom0zq20MYKQOIQpiZZTBshGtTnemvDQnhjOaoetQys91pu9y5P6
Izg2MCLrUHeUhTXNuO84W0VATwG6KXjltxR9pW9c20darPjluW91r4Pz+COnGlWTaFXzW5bNaZAz
+0L5r6NmSIUPhZyCqiH5MjlRlW1iyZcc3GXRcCJSP3edR5Q3b+M2T/ISoutMtWmUpiBNrSJoVn5t
39Uac5FHSw4TlGcP2Z3y26t4U652RfqCxiAxWw3Bp9T4pBIsH4wFNU0ifsGjmFXdqw+Y5OICr/Za
Ng3LsxjaEZpE4XbbVWir5aZbsBIzab/btU6skjwkhSeoWCu73jGH4DSY7PsB0EEyjVfVOMqGjF81
ju3TlxpQPrGNWI1ENKGV8Z6R3PyJ7BWYE/BUUddciqpmIoKbg5goECYGhT4Wx48LbS5bxYFI5O7x
vpb+BYzCS6YgvYiAALMpf7RUTmSkPSv390YH5WsunSJpJR3iEPirylnuN3ltMZmpAEmIQcfELq+Q
pzWq7rUDLmJvsf7h/gfNZGzGD1IQ0+FzULEZM33X1091o76RcfoKnvDa23dmC78PXlMFDlBmO4DC
R2KpqqGJhzDOQ0Slr2idLDVwzt1BhJZAZZShd0BWvv0KdCvLWS5VuIPA7K9z0/Geh/TTKdFg4HQL
ccqcLMzRKooy0gWL09xlnoVh28pedUY/dvUJR4ZBhhvJQtQfkPle2F5+xmNQx85UNKkocGonMaCn
lE2XDnl1FtqNyl3UHwaYw4oC8B8SupYglVR1jbwM13y4kF6Ziwe5a9ETvebkLM78JKvOxSf3EQoC
FXpdlGhaqQCP8mlJalFPn2TJ6val6NMEXQZpsVGXAu2ZEjA6wq62YKL0adKmIDUuqzOYhe1T8CTB
zL0q1pOKZPFB0fkFFZs1qNfyJnrciJmbsRzkOewaZIMhv8vBMZsFqLgcq9ZWa8qFhOWo0qyUk9Ys
WNNZz0vjhLHv/vcBmZy4JgxOylR1da5jFFSyTSYaYk6dbpdVklFoAS05jAHkxJFPC3dt/MlT7/Ra
8uTA+6SWuRIjRuegbEmdwClWYhoPhsuiEvgdlvpQvSf5Z9w/lfWG12y3f4kr2r3e/4y/CDBjKRAe
sgCbwrLCr8N0ZVFCzuukSMEG9HCCH4CCLup8QvNdHxDtnL39qPujhBqOb3L0LNnxRjUCoyblSrL5
JRUYV/xnR1BmE5EJHlErR+28+hQv9GshT2HSm/Ct3zW5gTSjOmZG+hZkmsM7k25C0VY86l+4g9rq
aba6vxm/3t+fLwDqKBIEKl53ZXIm/Ei7zpdxeeYuqSE9tEgIVnxERNZg/Q3iFLQ4lRb6hcvO7DfA
FrGcCCX54LtCtLUuCtTB/AsId3eeS6WOKr6F9sGmPd7/yjmLiJze/3zkREMzJ+e1QMI2FSnpc+rj
dY03eYYyrUvhNd4X9ne0arwfGg/mA0DZ41gm7pXExeA3LQs8gRQAWTKxB8wLINDU+0t46m3PQOpv
oV41qxlXIif3oFaSEOhVZXmuQmQTEbh6zj4J9EBZCAZmCoi3axuDhasLV9RBCu7x37VpgBrJtjXG
4gQdWXsDcxE2kEu3AoDOIiMBpPT9fZ09xLGj93ekHcCQt6KjJGqUrG7Ks7rmDq0b0WKAlKA+RMrC
Azo+xn/u9JWkyQFyQ5tpkQdJVQIg+TZhJNMt85f7y5kp44xb+c96JmfmCgHXiABTOyOldmY+5J8g
XyXo4RC2ckLY1PZ2pbOQTJzxAIFVL3KczGkSD16O2y2sW98VlUYCPHXlGQFsY5i9SsLCHfkNSCfb
dyNlYhJqp1N9gGSV53bdU9Gov/MRCzvT61VuVHr04G6Ejw5JOY6yZkN9/C7Q1m4M1u4wB9vtw6el
DvmZq4NbA0DfsVqmYgbvdt1aISFzGzDlOWpffAVU282xwViqbwqIodum+zfbfCVucn9a34vygXHK
c5581ynIVdSPLPQX1GH2LEUMBI3HKYNn5XZN8MCDoQI177nWaOj8xAKmKcKlhuA5IZyq4mVhOST4
pclRZlxXM30Q1GfXMVwRjLkVwM6XxspmLwzafjDOhfILr07fEKaQRQaeYn0u9MjudE4Xvz1gkA4Y
Sy0wJmmotk9jWz2ENkJG7xEo44A3pMIBrRWGuOL1gvzc182Zzh+0+CPPzyLVgCrvNA+mtY6q5Wla
n7mE5FZ+5j7YWncNjZZmhRyXQpGUxsCxyALGQ5e2GwxeKaZINw0GwzqSb6Klh37uBl9/0OS0lXDQ
6kRM6rPCPfoyTaMN06790NfVgLiiS9COhnSGGauEF9r1cOEtGWQbz3K/YBrnHgAQGGkYi0MBRP4T
yHRcV6hNU9TnTYxCO7DD7OYwrJTH/tBjGhrJ9ciISbPVszW3Kxae8Rm7fCN7vK1Xj48j5GoTsjiV
DkX1gdtVXbrwdo/3eWq6QJk0NrqBvURRJja5H8Qyi4e6PgsxGs26XZVtnHoVlQ+iYy5csdEIXIvS
xj4czDCixoEuPvzhdjF+w6lKLbrt2W316oJ2JrRkWWisSAD+uMMgZ791gUaj0lZfobB4X/ifvBPq
DyLmNtCZhC5SVZl2rQ5dKg5ZlDenNLAvA1Ss+nAOAPtut+nCazC9uL+SZFQJQcqCHNCU5bOJaieN
Ar4+1RHh23idtezOC8Ak5lXHoLfRObuwsdNL8n8FAqxwbJvB8N7EZMk+ywdVodYnhkc+GHODjVgu
2PdZEWPf+P/h7Mt6G0eWZn8RAa5F8pWLVsq2bNnt9gvhXsydxbW4/Pob5XPxHakkiOiD6cE8NEbJ
2rKyMiMjUHoHJkcE5UBKPC8zO2GnvEClV43R/PKPzv17EGg+BPzIsFEIF554xI6lskgadlJmspLs
p1rLnCiqF8ZxVXbgZgAhwdLwPkfZ1i73YE96hc3cTOORdRNYa2tn7YY3axdtFK/0JN/0E2ja1FvF
tdd0Wz3023ijOgP83cKGFC8a/iVAy+myjrIYWL+FASuz1c4IltgJhZZkgxeVBToCp5Agl7SP5Y0c
qHTb/6L7FtWPfzdt2cjLQMQCiRl8hzAJcp5ajZ2NJ4JKQuJPBwp1+PShf870F6M96f2WqQeiPhml
nz6AaW/BvuhyMHIL2CqkRzVc4tAuEszbVVyntB5PSRK7tQTco/WKalSrb1tz4eWq8fW89DnclobG
DuA4gA8V1tsadGmIoh62TNnB1WqnR50ddBTrJPQ0w5+j+mWywkvxgiPmutBjl3V/wtYnWuNMzY+4
3WXV29Duc/S6a/tMWdPSD1On6lyi7ADDfVG6HaG+kgHtWOtLd8+1y7z8fGGljCYcpMbEVHXmVkUP
rOKg4hc9Z/ZXnjm25uS2m3/8L7tDAahWB5gCG1TYmEmsh1kcs/GUWV7Xblpf6/fVnu1U3a9+UOVl
Ak+SvWXZg/GzBzrwf7EOlRk8rhGJ2GLgil7/zpTnbjz1zbM+9m6D/uMpdHCcnRCwR01x1GpTWg3y
MFsp9RXq0uFNscaF7+ATe7lvbPRC40qEl0C0qQt7lAAxg4flKJ/kKpPcStULxJpTueAE+OvjwgoQ
HABag/FfRp8IqpCXJ6GmqjSNaMk+5VbmaPlhmlaD/KSk/v1JverVxWmDHdTgv+3Ai1/awTYKswR/
fRof7RfaOO1u3LYuysGnMLAkp4kctiuC4OewnfbxLlEWfPvVjfht3sTFCyAVT5lemmcmg7IehXkj
iMZDMvhV8pMpKCcqHJA7L4z2qnz4PVodUSz8q6EDwXlpburJiNcIzCnVqVY2Zr1pS7/QoMOUOklr
ut1cbWKIKLdFdUj7/jOp20/oX7nptK6X3PzNFQZukhBsJDzkhZnX5qykCv+WsQF58Ziv5/TQSE+Z
tjhqPoniXgI8UiMq+uzg3oVJno1aR+E0UU5G6+vTsTzppWtJz8Wzyuv7Md4wzeRF/eMoKQ5ATF6W
FQsh+61lRiMSsDMqchWgE7icd2KFlTlUuXLKh6/ZXnf5Ue1hUgb7fH4yankh7LnKSvJ1xrxaaAqB
zgC5usboVGZjaMogGgQfivO2h4LNx+Pj9rRloKYOfvQewN7OS4wmys3x7f6RurWu57aF2S60VrWj
mJ/c8aFv35p9DdB/N6/vW7nC530P0TIAa0Nwx2tMl1Pap0UydGapnA4YG9gh9TXeOZC3c1bUXYPs
f73OwBC9PSlO5s8O2OxeNR9/PnnX/eR8LVIIXT1c//NBiKHA6oOlFtFRzAzTvCahfPIYKJWpe/o4
fLy/HzJ3dvvVsK69/KFZ7zcvLw8PR7Bt/bg/H1eFB24ePgyqpLYF6cOrrtkBYOQxa5WT2frtawG6
hpw0rob8e1rWkDvUHBUR5JHNPwuz3NlPC+ZvnTETiDxciiBru+LgKiYWIbRslJOGlGYOeHezaeIc
eKWjzT7GoUCj8uuoGn5nQKww87ThVBdcCe3+Z3CfIZ50zh2rwrtpOoABl5vCRFtSFuujclLJiuZ+
PaCq/Vm9qdmKDa8Jgpn75r5L8qI9QPHhxNBCiWqe4MOa3rDaKlOUE6EPmQIV1PU82riNH6AP3w3o
AJiNjZZ7Y7iyQ6+tXtM3HYp3JFuP5KQVDokCYrgjxIfS2ZeZC324ovkFbFe+peNhbktnKvxqSfjv
qmbEtwqCSywWPBLe7+rlLE1jB2aPBkcHsUL8Pu8TFMX0jQKGrZcvMCHen6MbG8NEJRC4ZK7+e0Wg
AtxblkvQpD1p70Cmg4P67/3fv7HkF78vLMFMorrUkg4c6n+Q/jDQq7tle8tYb+6buYrMeQ31v8MQ
4xEbpZWUTRjGB94g3uT1C+d3YZpEYE1hTlFdS/h9xQs9+6D8vP/5V4U6rPnF9wtr3hkTkwnD73N+
SBP/Dg/6jm2dOHHpgq0bF8CFKeFhYWtDZVY2TIWHX4lvHNLj/bEsTRUPUM8yP1USGtrEf1/9ileo
1S/22SwZ4H9/ZiCZsr43+JbKHPSjOXNgod3I6wP03X9x3oFlVriFTfxN2XpmcQ7jcgB2TYf8UAuV
N9t5VBy8wAAO+Q0snT+txofN1xKI6kZQcrFOfMufGUWLotYUBYYJ8QriSp8b6/nP/ZW6dSnBxyC9
hPQgXkziGzOTSJuNXDzrIB/KF8WlO+b0TylE5PbDQtXrxgG9MCXsijRJRlMvJ0i5/cz2pq8njrpf
IlpdsiFsDJshWxFrsCHXbus68UO/NGH8ghIuFAuvKzwI0PmCN7lwduLclDspV/jWA6LOBWhgDYra
yVmyc/V65i1kZ3aE2YIShKpLuEZPEcrW+uc22mrr7AkQ2ocllgf+S/dGJMyZlFVhUyYYEdj4w4Wn
6M31OBuFEAPigWTQLMVvF60DbOwQLOaDluZJOCM6NZqq5XpKJ+i6PgM6rq809BWUz0uH8YYHuFgQ
fljPDiMBrL2ZYxjaR8+rX5mr+YO3EBzdOO8XJvgnnJmIDHQrpBK4/cnuEO1Dj/nDVl64Jm/4/nMb
IsAqBTsqSUGFeEqe+3X+ZntLspw3DSDEBtUQYmxTDHPNNFJDAKsQTjiKFwH4fN9jLf288ECGZlFF
9QI/336lT3Q9T5BGv2/hVvQF7Nl/RyDcxFaoqF0IB8Ab9qmDXfU8On939vplky8s+NJgBGdiTrRk
IzKdJ89A9qR36WlhKDdPBwRmUXlEP8hVkibPipj1CvjsweFKncT523rqoq7bjduYJ7//z4iwJF05
1SwfYCT2Kt/+5zQid4Rnvy6shmzWRj31+HWKl7LqrkC3Y0CkaikKvirwI/66sCOsRZQmLGtL8Lt7
UAU+vpVbY6VslGGRDPmmHzkbj+DYh1kb4LQwHh67FFCEP1Vrb2HZb7rdMxuCS8d6yDRJMZa3N6Tl
gfxAvAIt7y5y1OB4PC5BVa+wfeLc8X1+5rhsknThiNv9lGy2B/PZfX2BRtL+/cELXr/uD+2mizwb
meDu6Vw1Q5LZCC2P+UrfBjM43JaGszR7gqfX44ymVofRpNvWSYLd1/H+GG6F+hdbTfDzE9qSIaOL
5Tnso4dyezo9d+B7cBbM3N5oNsjPQA2pAod/uShzZpVNZxhcmbREd+RfNMa80iWWvVtGFANlNVzy
YJUT0XUMLCOpRWMQ67rWevIVvIzAAuA0C3HELUd5bkY8NBU6zKYeigjWOtngrb6OFoDHt/bVuQHh
xIRtZErdDANAwXzVr+r773Q3LR3LW9743IhwTEI6dNMow4icQ4+xdbQj3ZJHZRd57Yb+D/f8uS3h
oKQ1uI7ICFvqWgnCDd0uhfO3lwQ1QBO1MCAvBK8P3iOwOo/Q95ht9JE6+jadERMtnJRb2wvEFwYy
iMjg2N/teWeOpSMszZpQ0/ACete85ke5RzbGrVzkROHF9pBFfftfLCLnYgF7jvS7mO+f5WjqKGQV
TolDD060o+N63LEHdwPk4dHw/kir3h0fl1brSgODe1Aw9fyfWWFrTDRMQym1NGhReIbspC8lWt/A
bud9HcHv9vWFzkP8024sYFMNcJotRbff2VjxFXD+AcJ+kaGJykyKD8BMzytcgW9vnZcdTN95enp+
Vh5evmI/9r82f+7Pt8qv7yu7HKKCrlnedSKc7JKFQyFXKb8OYRm9lcUrAWduBWrm3YPrK1ju8JSi
XgcMsbM46luvuW+Qyv+3Lhx7g6lJ2qmw/vYG6/uVkrnhlmyj9c8d2uRewHmbeOV6CeB2M9Y4Nyus
NlQtlI60MBuCFsz6U+4gWMoVXO7P7c3Dcza1wpKOSaXLUQMrMvEeOQvp6OAZqcQLQezNHML5aIT7
0my7XsoZ7LQ7cCJS5zA89wcj94CtOv5Z8KH6rcv53Jhwq2Vd1klGDmP6gSfKhtzRNuGT/fwLDGMf
g5/+CD2E67zje8SI2b4gT1ThHMyVm1QQceoc6an8CwrQyHv52r1+vqLUsHDxGjxUvNrTqL+iDIwC
j0EE19iFAzEya/hPiPf+nm9NJKlMx1pzPtBxw5fitN3qT5MCCLrsZoXv/P6dgawcMsDNpvI7wC1b
L/UtbP/d5s8XT2hFq9L9qtZfX38Wfd5t54PkPyANBhAdIghHU6OcTgWSQK2vHqtghBjOia7jVfyj
2a7adetE2/B3udbcXfIIfkWPemjZ3t7frFc47G8PePYRwi5Kx4Jmc46P0B7zQEMza/5SHLJX+1DD
WrSK9/XTErUi9y1X6wSQAmqO6HbDE+kyQqoHs9GqekZKt2KVy4mhXARS1cIxvBnuaYomIwaDHBXo
AC/NVINF0cRXQznqHc2v23k76IBneABX+Qs772Ygfm5KcCzqIGmkMKl+AkRt3ho/ym3sKvXa/vgy
U4AwVQc0O1/WKvLIAvXRrfjp3LDga5gFQlZtrvRTEyQ+Tp9L0DCw5NCugXBQ4MIlpQKcZsvAQglv
tKZNE2CPzPlUtbVjTD/S7mVK17VurH+MOaDJSuPo5VLJ6sbQ0C6E+jcAePivCN0tR31KWcfk0942
/HYd/gZtEH1cYui+cRNdWBH8Wq53FVPxbjulxlf0KfUug8rLvMrHP9OfDnQVZrxYZbq+enHaeS8K
WIsNQzWFE5cVLDc1PEdPFeRGwlxb2fNbG6PWjna7qHQr1rwAbN3qbmi8xupq4bxfD/jSujDgqqv7
sWbKcJKZN6P7oe60VUgTp9K3Vae7xNw0mboHJdOC3esLBHYtA1RmGtgYZV0IOIZ86q3JooAlTauc
7SSzdWY6A7VZ+Xr2EE9fjb1KI9CHjXvDgGaHbT4DyrvuqBuyP12/cJ/dCAXwOSAB5B3FwLF+3yVn
Ea4eRaqZ2c14Mn+3+nFujvW8odIH+yIMtAsvuEP7zRI95A03cWlUmINER9yr6IBmSXLnW0rrN73D
xqA2IU6ZbqbpXepAE7S16PCLelP6OCigJZQSZy4/J/3Qla8La8IvxEtHfPk9goeUazYk2P3jaa69
qdybGS5G6pMSzZ7HSHmaHDWl3iJO6ju2vDYLkhrQJyDFJLZezvlAa4UN40neqZFr6s9mO64j1Vi3
1Udq/dTMVU2KhzQHJ/+LjX7EkR6qdpvNW40dtNwt6qdRGZwuPmnTmuiPVlIvhFZ83Pc+UFgnFqOl
rZWBAEwH7b2ypXid9PFeKtV54TReNQIDGYtt+N+pEFbAzKZYAp3neIqatyx8McH3jCwo+vCzaiWR
k4nmwcnTAHvCFBS7pnbV8CC1z6lybPIXRV3J0c+FPXHLO5mA8aFhAsVwNKxd3ppGMleWFinjyc4T
a/TLosrcSM/0T3uy5lVp1H87YMMfG6MOfVkZ91IKlCTK2J9DbhULSUjui87WAW0O4M3nHRUgkoPU
3TfK4PyQxm3cNrTpgjxfGfXmY8rW4aZFH4zuJ/+YE/62hX5F4GYARAKkWBw3hCbHKez6IJMlJ1ds
1y5tt1jp0bSwufjmEQYF/wdICAhIeQZHuEzDsUVTiqL2Qdezt8iaipVtS9qCEfvG1IHzlmAGMXO8
7fhyGXtOJxD17Rw0BpWYS7QpR9dByfRfeZhXnWekUqk9jBD5y/cpeleebS227HXGSG4eaEjRxmI1
mjU7ug1pN9xGI/mjdZVR+aFhJh+WkSonGsoKaIZGu0PPftvrD9owZL1XS0r9XDQlulu7itpvdIy1
LzrR+rfRqfMjgMTZqczU5ph3k+TnUQh1E93Uqhemjkxzeo3m1KvmfnhOp754RE8SGB1T05Z6n2lD
/VstafarmMLklIZxXjpGWdFjmM167lazQQ5aJdexPzGQDLh1k8TvcabKqLExVJLRRj9MK3Vumb0G
Ii4HkSqjWXLSaRlTwCnt6dDojaSv4kSVdsDlaL9ImMrgLKadJoOPNcmPrJDm8qFMJIjQzPIUdX6M
pCIYCgqQDUdykr3PJqMfg9ma21Sup3f4wQwUG2lfUlcrG+uzTPO89tuCMvB2Avmf+Dm0ul6iWmUy
WlPR8+YVhlKnbteVuJrzuGsLp+5V8goix7H32zKlwLeice4zTqiRbfpxQrdA2IOCl8lpXYCzte6o
Z7d48PpZndqhAzal4WdSRnTe9pg74hhsgO7LNEbFEnZTfCzys4QuV667CbFqkC9yH3N2bhM1jVt1
GIcARMnl6CoToy0yrWSIV/JsD7kXwmk89w0FO1iR28lLRzszwYRoUMRlPcVSKLXNoN0xKcVnWOXA
DpkZyCRVCKQAk6mA3BGzYujEUytiMT8H227mViQpAHTLzO5gZSYSR8kEmgE31ExOY4TL6ABWu8Jv
qrn+3YdzU3u2Mnd/pSoqM69kVgIu2QFMghyZHe/R3giHnBSFtFH6vOhXaOJvxnVnN0Aoank+lg7w
m+bz2A6y7EmTEYFAfZwnaIIbbTRXDojyTDTUN401LUT9/PAKLgSNRcgu894Y0MoJLiSdWBWXZBqC
gVRuN6yJFq9Y/VfKl8DGYo6BryQoUJCQU0CfqGviE9WSUCjr5WgMrDRSnmeJjI5tt2QFcigZd0MN
MG4/dqlTlxYe2eBF8vrQlFbUnGq0M9rgONXrdKkZ4IYHBZeAgbw3GPsQvAkh7KiNGen0Ygw0ZKdd
zYSEX07I1/2LUIhXMXK8TDG9aAFF+xFYui738Nj3Le0TfQ6IaawgherGZrfrW4Lsx/QXEr0LDvuW
Od5XgWiU2KYqYtjnmTCdzpEcUCCDH/tQh2ROhc1bNBN7osVsuhoE6P37Y7zeR7iCeJkCLxE0H4mX
RG615tCO0hwkVWr7Rt8XG9y3/Q7XOfUoGmIWHgH8Dr3ct9welgxvSAh7mMK+Ze1IsaixHMRpYrpR
pFcHm0kMVVgmLTzshNfj9/Khg0OW4aLRKSMLIZw5IEHXqKkcyEY4bQ1SfqqdNazHBNQLejjPDyVR
OjdXpHp1f05vHBlOg45uUNzwPHvOH2Bnzk+WoFNGVW0OxrF27Vr1ZYttht4+oivcnXTwXY4n1gH9
qm0T2kITbIb0VhUugcHEzDKfAU69i0oTqv7I8wrfgZiztVlXKgHo+WWXUYRXjjkQBrmMEhQIUA4E
KX9DXLhKEMTPCTIxKUNzZNJn+F/GyCkG9rdOTN3tla7cF70sHWR5nl+7oUUDdlw0HooR+bZsRntT
1nH1goJ050zlFK7KIq0frIh2L/cn9/rkY0ycAkqzEdSg/VCY2ypRq1bt5UAbp4dKrX90lab/+yYl
2KY2pg3PExRaLm1UU9JAemYegznquoMKRSkP+zn5Zaq9vbk/nOvzAOQXcgEK8J/Iqog9FoXGEhpr
lRrQrNYd2+imTVvMhauP3bhwHm6ZQh4MyTTwZ+HGEGeuJDQdET0ESKaQwW3DNaDH90dzHXJiyng1
BR3BHG0tuGXI5cX8raMFjZzUe7Vr0a7JDPJcAvm+R0QAfG9PQIY5ksi15wm68ffti2967Hj+AWiN
43/AZCQkwxo7bwwNVatAGVdGNkxOaEPvIfsl6bpnT34LUht9Bv+LPKxYRN1y2v4vHwCadiQ1kdyE
xPnl1rEKS7MLwmdAL7x+jHxI2rq5XO9MfX5T5NdaqbelqQWpZD3KQ+uwpF3w6DeWGaEXnm+wb3KB
8MsvqHvYn5gCt0cL9tooOt2lZm7poLoIkaW7P94bC86jA7TK8eOifac7zjzdoJlpl+qdHBSy1lCE
6DNUv5iur8ysHd4GKQn9VmXZqjRRX9JmpBbu27++vtCWq2mII7hkDlDml4O14lEKsZtkcA4r9t6Y
EuZjl7eIaUn+UZbSP3bp8v2lfhP6KChRWmBvuLQXKpI817YhB0mZko2plOUuCq18ZUUqe8qzsHiQ
wgH5CGrWSwlmPpTLmxPzi3lWdSRiOWfopWk1D63BYhhqrsZuSO3jlE5vlFN99gN6lOxjTONTm6K3
XF/K3F3fpNy0ZeE5yS808SYFGUY8WmD/Cmq55EEB8nE/aRroJHMAZ3aTdn1/VcVsM5/mC4N8j59t
Ky2BZrnew6BdD45U/8ysbNVqxSN0FB0Qs+2SONmVNSj1B1NZsH3j+ICJhmB9EYvhQaBemp6zXIuJ
VKsBKazCU7NIQZWIFdjVRrZg6voq03VTJ+i+5mV2ZB0uTU1oZAV0vlSDFaRPFoJJMa3Ep/D8x8U7
LKnQz4YXvxqMlOIR7pRjv7NKcpjD/I+ctA8d2hKlrN5WdfI8zLGv/hoG9iO1W7BESX6YoRdIBsw6
/VJrUMkO5On+Et84uDpCd0RlPOjEFXg5dmsiZpWOnRoYGnpnCXWT+iMtBzcD1dF9S9zlC+fmwpKw
l/o5KsJygCUz9isJVD8oQ8b5/vW+laXxCKcToC8CUcBBDbKMeTI7dKRbhca2spc0pW4aQs4QHh4l
GZDMX04c2PHsdgwbNShb+2FoPtKuWlmDga7IBdD4LUO4QKHsAVYT9AcK4YKRjiPaoy01yNPcK8kn
rchG0wZfysyFvXrrHOBpibccKrfAdQtO1Q5NcO3okRYYaVduIrN4RRyxRNB9IzSA1A7GAzoCMJJB
F+xy4hQA7pUoz5RAa8PIHax+2La5Es1OQ9QewujG7BPIJm0ai4usQNrYnxCGgj/W7l5t3WQL03s9
aJS0uCdHrRr3phjHdrGks7jJ5KBt1dlh7dyuUYTKvPvb8tqbQZoYwgp43YEKHsSKl4POMhO3JxYy
KFi6nUl46Lp+G5GFyPL6fkAAC1epQbwBWQmR/aabCimT41kJMhWsZpA7risDWbx5Dy2yT3CKHbUl
AtHrzYmyGeTyQHEPgQX4z8txFbo92Az560Avy/mogH7dy8qQ7CzSz4E0kCV+nxurheq8hsAONVCM
Ujh1EhI+Fp0bhHWdWu5jSqDlQmL0RN9frmszBGUxvMW5pA6QOUI4kzYoICfyqAe00CFupGfteqDR
v583AMcQpgPqisoq9sXl5OVSk7G4hZVYL4BnGpHRoX1hLZzq660HK5xXEz6K05oI5202izIcO00P
rDGsAzwdwQ2EoPVYt+0SWO3axWMbwxoX1EI7jRiVtYUyJ2meGoFUdenaqArcWHIpb4pc1dYoIU9v
sdQv3d63xsc793DPIssOwqzLWUQLcViUtDOCpNHRPRn3aQqlW2SYdUdvaWT889ZACzwYneHz4STx
uLk0R8upr+ahNoK5qA3XYnO/6ttuiRTm1qC4UAqeosgXXDG22FXG5hr9BYEZlQ6dH+0MDCepuuCV
bq0XXu8g18BRUlWx1b7QwYCpdgUJEiuBiADT8y3JtWFjhTTe2B2KASAwivz7Z+vG0NBYwMk4UVEy
0AksTKBORmb3uhFkpGKeFceoMmdD5UyK3S2YuhG/AiXB6SYxOk4hIiyWNhlZo4e2EdSWma9pMUl7
MOGQDVGaPujNJtqWedxvJolorj6o6b4YJ2URs8FP2GXkAyVRGVRhOhKZYCcTTmAyskhmYUkCWy7x
Khh3nR75evmT5GDOUxyqgGGZoHLhaMWLufhouDXfuM9BmgQKA+Qd+N+fxfBVY8tROMtGEGcmmnjb
ePT0GKpkiL2rhfm+aQpvbdQKQTCLN8qlqWiUTKnvLRJYBM31e0Nrx+EpnZIcSusSG7WFmuS1l4ac
CxLiOmiTiG6KWJgiz+NahxBBIFEoMTe52f6txlBeeB1cD4pbQXRgoFaImEWIKNuZSPCuMgnUxmo+
VWZrq1xDuctJsnYJC3FzRIjzVHCnwIWKROfUBLAvl8APaXfxAK5RrR0gwAg9Wn3hUrhpCKQWKOaC
yQssDJcrpdSWUbYMK4XLunzLQ7PYQCq+WqCUEJlL8PjhtxsnJ/tGd1gCDLBNUfChJAkDI7Lpu10V
tgOycemxGRq26wdD3kfjrOzKUZr8FLzzqyyVi3VbFP1zreRbPU1zV85CyCqndbi2JKZ/yIA//kir
qXo044F4rOmyPyZKiwtu/saqQ0UTbaFYChCfiXqI5tDg6Z+0YWAWUejSCOlUUhgvRr4Iib/OJ+Bw
fusJAi6JvIIQdffmiAqsoYZBh+sLujFyHL8T3NWgJC2l5HdNSX2CfGoNdRnCYihNZgN9Y5mhLA1Z
xB/y1UKAinAYOwIlcbGYQ3MV/HlpbAWhlaZelcrjqZFiu/OsKFvVqRluGNS3vaxAWNeA2cjvpvAh
KezmcYiH7JBn1pvepNo+h+NfeKbeWA6EL4jH0KOLDSsqrslKz+yuj6zA6sl0IhHKkrSIquOMZMvC
0bi+FPGag8oj1HtBZIQmvsuj0fU8y1VW2WGwC5cUvzX0DDU9el2hofivoleYchudx6AoAnUf0JEi
k+SkRW1vULM4UOuB2I2jzOCx+vjXC5eXHJAdRBYdfkpMBmMoqK5loDOfS1Rmi1H5o4NFzSURclb3
LV29BtAOjPokWiFwbsCjILhKLbNLLY5ofghxmT7mWcJTr7Hp5qGR7nB02Oq+PX59X1ysHIgCgiUs
GKqD8GWXSxVzre4e1fVDWcj6y4Q0i8f0Ht3w8fB3DjsD6JRu9pRYs59VeSwXrF+9tmAdgTsS3fAP
qE4Io+3rsNOajtEDyyL9kJagQqrUcVy3cfc3k+LkkcZy48Z2przcH/bVDuWGEehyZBDuCrF2p/WF
Fs2FTQ9AD9qzo2kRVLykMIzAYw7WkXFVzF3zN63G6V9PIQzDQSHTjLce6j6Cq0ogisFKJa4O/VwC
Z4KI0sd2ShwrH7qFW/c6dOO2wOIKmCI8MGBHl2ubGiVI3TRwPBn1EHplU9lBNyJMU6iiPM2xHH9Z
ANzvwm4EOs2MEvVJscdyc3+mRZggYgp8BVdjQBGRK+3xpTgLngYrigFlqKrDrDTkRZcAW5GNkaMX
TKj9qlDhSoepXMkg+XwpjN4YnAREY8eJdrkz2xnZAapvrrrQ/qVGc7mabdAkkAZaYFlXfd7/1isX
+f2pqDig8IJEm+i9q4QZdpU01SELU93PIUpdIspeV6Wl/bpv6Sp4gCX4YVQzgRtEzV14HaPskylE
Ag5utpXEqwkDv608Fgt+mB+fy8PNTxfv3QNUlZcBL6c+sdqwTkitoQIadplXs1JF9rchxbFr5XRw
SdkZ4/b+yK7nEAwQ4KPiASxPawi+H2/xKcepJkGtz9H8UtYZhGZK4Ivqx2qk0PL6V3M6ysIydhbO
8zXpl9Frw9z1uRVkQw+glYmqrXUAK7RsOIkcR+0/ozU4/Awniiv04RYTc12V3rS1NFlmEKkZtM9C
2UrZqgR5Z7QQmV/PI0h7OMsSGF04plc4vNgyc5OViRWMgPi5aLeIEwdQsexlCGNjiVj6ejteGhNu
AWTwYqMEtVPQA9/j4EUFjtMxtf7Z2+PpBhAfUkJA3wAcfLkdrZbGc8EkM0hqpq61uYG0M3YRcxId
gPFhgLIDMTr0sDYayRZARtcOH2EoMl6o/CBYQEh9absN06kZjNgOZmv0KhbukzEBOqA9zUxZ19Lp
/q68MZ/gBgM9GgjX0aQr5iqjbqJDiggx6Ot8Mp3JkHPJ7SyS2QvhwtUuAfsV3jigUQUIk6eMLoel
W7WCN0hFA5lkm8TEfa32iuTb6lLdbMmQcFOT2tLC0qAQ4CMM0hdfdDiaVbJwV1xNG0aDF6JsgG8S
ZYHvHpizqyIMpzZOwpECNtSlq5TSUyn3xUKG96aRb7gVEudobOZ/f2akiaVcCi1ICfYsAZDRiPrk
QY7KslxwvjftgL/2P4Lw0F6/tGPYOVJGtkWDMUrC7VBAigd15SXWYHFf41bHnkYYA1AX+hDEGl/c
FRanJzP2ZHIrNB72feqEqd+Y03qM/tG1wxZgeiBeUzlnO7D9lyMayGQalREa+1x+srrRrT2z67z7
J+cqXPg2QnjBz0YCBDCSSyNTPvFMhU32ckokYFjj9G3WzfKN4Um0qyc7eu/wVt3NwOitI21OXEtr
9R9yT6IjGRto8UlW6TR61O7KKm/csdB/U2pr0M1L9YgsBAxi/Mo/Fl0XeJx/0/GLT1y878LUmkuy
j97Myl8Za8VnB/bz/pSInXUAgKA2hUwDFFlRkEB+9nJKKm2eGqvIrT3AfYUb6iVF/6Utuaj5NGtU
BEevnBroLIy15aVWkj2QFi0IUkfKCCnBPtxR1ar90KTxg9m24cGUEnpqZNo954VVecM0SOt5jsPU
a9pI9rpOsXuHTD3n0TSB73ZiBYjeBc8lxiYYFBgMTUDLgPlE3lRwKABXF/M4E2uv5xMehmtFbbdS
/5Ehv3F/+pYMCfFnJU/AdbSmtWfzHtAG6K1qTpE8Zuztf7CDaxQZQmS1UdS8XKVZLbsu0WHHNCZH
molvl8lHpdf+OJur+6ZuHHo8D/9rSnAtE+mpXMSWte/s/iksyJtZr7rp0Bmyo6rDgr9cMiYslGSC
Jk0Fk+A+w7Ai7yA1z5tuiS3j1iLZuBBBNoCXAtJUl5On5n2iMaC+wTI9l+6gFeW2pY21sab+QTcn
ZWGtRN/MNx/gHyb65XlHpUiCLjMtDhUKc0Njj05Gyt5r1KRc2HliaxBeEJACQgCnmOiLA7WFsCUy
5LxS26zjYFCTChpERhRCMyfu2I82YiaEbMxB/WyHlvvSKY9Hd2zRPuPKo9pNbkbt/tRbchl7TQQK
bwd5dS3SnIlmuuZo0TT/YqTIj6SESLZfZroaInyKNOW3XDXQy5CnvhksD0UfPGcTNaqXqmJXzo8o
KImh2xcuiSNDhYNVaPo4G6kh7QHhr1+Z6ZANFMikFOpPCxN59ZLFRCLC/X+kXddu5Diw/SIByuFV
qYNlt0OP04tgz4wlUTlQovT198h7MdvN1m1h9u5iZoE14BLJYrHCqVMgSp/7PwykK87Vo2p1Upgm
jQJQWXZ+fVfbxefc/JofqrX350I1AOZF4VJGqgzB9wUcWxppEhoSiwKLAJPTmw9A9G/VBmNWxUKw
O+m9rzHdRSGojOUvE/4XwXVXae+Nwhp28+LmnX+Kwa06R7pGKpMhCjphn2OeqUzrTQb22wHjvoRi
85c25VsYOqQwNh4QNL5eO3TlqMXdGAVJ9pIogtePX318zDB1pGev10XxviRO0xDnwpWB05ybes5P
U+hSBXD0KQokUrtyuGfocxjjFS6WC4uCjlRkPfC8IP6dXcpzIZZW9rJYGknQ5OYtDZ9DKd0MMQiE
6UpkcQFPwnIgCWtB6y1sl8kZyN6ywjDGiJxAlYQbzSgHT0Gc0dVK+TTUaOpLWcm8TNIiX4+k9J7F
ZuuPMfjOh9jsN+jHkR/EAbD1UoJrXcNzuQ/h1h9ooTyWPRpHAVAeVlnmF7YHw9bh/6Jpaz6COS94
4gWrIXpHkiEhQYzWG3UnRQHTdqj35vfWXkpd7aP9FYauHz4Uv/HN189//t2naQkIhGxE0LC/OBw+
m6oXYdxKKEwEFEO7MT+4DKYH0CtYZMMGDNK5LuwCLHMu7YKyeEwAYa8VSKvJrziqd0k1uvKkbmBm
fMNCJ9J404Pov3iBLc2MaWWti+JRHEYnwDyBC/mY842u0f7TjKJGAinvbbUuAUoLUb7UehutSnYt
MjwL2r2mvUXNC21VNyZA6F3fggU7Yp1+AncVSilNtVTTsd/jR0SejbED/7nbd6KjrCGtFt6EmSsK
iAzU+eYw/3y1MTNUcGthteG4HeovFoLctH/P0eUoRz+0lK7EWJdaDNYg7OxcAYDn8N26daLFQ6F0
WSPTOJCSoDd1pzHBtAJMuJZ/Xt/ChRcIkmSEP4B2AarPhyVmmEQygQcd9L4GArn6NrNrJ9Yx4qxd
UdhL64is2TwLAZAWvK181nYQKtEsVSVGRkueOy4wEeVHviaEp5OAawIpsMJzLgZJOr4kS6R2QgUx
SoLBY0G4151HXfUiV3Abd21u+9IhnYri/ASSFegNzSCqLn8LghM9FNZN16xEYheNKvOCACgGjZQM
n0vha046GdukLNokkDf1o/IqeujGsxvDf6g/MzbTtfy4rhFLx3Qqj/NY03rUZEIhr5RaJ6vcLEbp
aVxLb16ayvNVcfcp1cYWM+wgJZm8xPOBcZK85sH6vTpn5dLtAb4eYSYssoEELu+AC0akGKGuJehF
eTGU/F6Myk1pxI9mk/rVZDlJ0TqN+mpF4BIwu+YwjcJXjT5UgW6v7+uCwUQEhcAQoTVgCVj+uQmp
4UZXRp6TwDhIB/3Z/KW7P0tX3GKAJ/69LmxJNU9lzYd8Yj8mNlbWDLcK2mJfyWhoMj6bmtoDW+OI
WtIW3Gd4CAg4EOzOdvNEUJbUcZ2ZAwl0gTgFRtpRDcxCZMXnuSg/z5cArRJI+GMq6xx5nIuZ4QBR
0U4kQMH5gdzre2BC88f8ESMBAszrdcsUXPNbumKxlnZxnmqCdgKk/ZHyPJcaq6UQT6pKgkikNqYN
2Wh3tpGj6dUVV2vRas14v3nyAThweCfVQBwvQU2T4FXz9dGebgYM7868docAaMUfXtTDU1ncq1lN
hEmZAFkDiC8t+721X+AlgJSwc4aVB3rp8p2K4hzitgFxGrLDSdB6mveffjmAU6goA4GD1+v8dESp
l+MoRI9DSzqwWOWDPTtm7t9fJGBy/wjhVoDoUNIn1sCdxCRsveoOlVLaqfUQNWvk3It7hSy+YSFM
Q+aNUzYZhCOWlVISECMHy4xADqIAPq7ry1l87gG+glOBoVlI43NSWF1WTZPhvo5yzzZNLOGZtCbN
bQAQRnnC/DkKioiaqZZ5XcEsLxystYF9l14bfGRA/EAVgauMGOb83BDOMx31Q9jBRItdwTJvGrSh
e7GofI1tpblMRWxxfdlLVsqC9UCHMHj0gKQ5FxlOasPCdL7IxNogWTNtEfymDgGr7coGL5gMeDeA
OQDPh15svgyuVyKthyJKA0n7KrF/cAmUtHHmRtq/XtKZIO4go5jSSiUCCTQ584BR34eDFoAQw7su
ZuGdnmNNtL+AZWRugTzfuQhd+n2epGmQDFbtVWERDfY4WZ86wVBJFCMx/hqM0HZXmEOELv9hFQK1
cHRnH8Ad3SQkDYKbMg1aSXyVBXFDRe2QjcI2FPXBZqZ6R3TlpY7q7TjPLEOJE/hJUoN/hoDSlWU5
xpoCmexe35alr0KODWYHZW707nJfVZTA4oHdIQ3iBiMWGPGy6dGotJUM5ZIyodyGqjPSekgScbFs
TZSYAsM2r729reuPWDlIcrK1kKj5++VgHhpSUUBmwmBzVzJBHioRrQzLURpPUtEebHy29V+XdEDI
fyqFN9hUMYawzdOAejowEHHxQ2p/l+ix/nF9NbNOnofh8zAbzAS0gK0FfopbzaD0FhmaKQsE2Sqc
pq9KhKSDd13IkgacCuEWM2pdpUalmAVxBmJXubD/w/02kK5DKgw94HB/zi9eHjWY56xVeA7aVzl7
JvK2IV/Xl7CkXqhEIcYEhyxoFLj4RarzEIQSNUREd3n4yNIdDV09312XsnQaAMHisQGoAFN7uI2q
aag1TINFVEBP/RvNa62jaehzXjG8S3ESgLH/yuFe6qatSmGQ4jSoXjN4g0Jshxh4HPahLUad09Ti
JsyzfVbV9jQGmRHfFZK6cl+XXtezb+AOrWwzWhkivgFJsOIXqlb6b/OtumlMNy69+OH6xi68o/ME
gbmNGXh55OfONQRRYdJqA0mDUgjGJD+wDJMr2+2Qgoq2WmvNWlB3JFCRKsB0bjyiPDKfNokaGURK
MTJ7sjv9K8Jwp8zQVi7VgkaihQfoWdT8kUGTOI3shToewmbEGZqfIqaTCpEPHhoc4hqedXE5SAaj
OwyItYvBVyQyad0yGc80bWy5jJxp2o/FGuZxQfXnIurc/TT3USrccoa6SFpiGDCrpg5tjByxbf7D
juHoUbMGdkcFuv5cCbKhJVHX6mlQNz+T6aHvwUQGVsC0ebqubEsng8Y8tE1D1eC4cU8RhmJgcJxm
YSnwg5UhBk9Q5CjZBlRdKxd56WhgKGbsJgI+0GOcrwiFHgwKpVEWaBhITNUXC0w9Bvn7yG42FTOO
dyY64THuaV/3Yd63EKIndmR6VnSQ4ts6W0OXLLhPKCXNSK65mASELbcYdJWwNoecNg3tJEm9pkl2
qV5j/GrQl9E+puYejRCb64e1FOJBHjpboBZ40S+6x3LajNMg4XEK5Ad0DFBb3BQHE+wqLv3Vp4Dk
rRzaZXp0xk/8K5BTj0okaLBKZ4FH2ctc4cfkFZ6y8pIsCZnRaUDDIUhCW+H5ZqbaJOZ5P2bBJN2n
DIPr5Qp4P/+XWr2s7N/sIXAehIZXEflD4PyR7+VuFQFpP6CLSoZmFTv3TIzL8TGV13iefmPE3bhW
s1i6W6fSOI0vxKoWkDeFMvYRUOWfagS+SbF11pOj82+6tq7ZYJ1ka6YykmJNULGD9GYysi17x9NY
DF6nO2Xq9OlNQvy2cmm9T/3rWzqbumuS51t/IrnSFSVnloyuptsqDpjX/mqpbX7+/4Rwt62PpimJ
DBwbazfv5CN9m0BL+nhdxpJ5QiM0Qmc4/4Cs8DLEJqbWmOVB25FfJZpv2gndTHrr/v/EcE+H0Ios
HoU8D6pW2xZFvJuy8d1QyZrbtLQcuIDfYHVEGbwhBNQtVIopzYMBXdA2RXuNnw7RXGjQ1rJpS68h
3g+AnGZeRbjm5yoA1AgAUFKRB5ZCdEcK0airY+b19X1buEuA3CMiA44UiSHeg2BRY1nDBBuB3LIT
ayASaGUHpVFg4lYkfYe+nEqjExhGT0LxHkUa7toaZm1m1GRZQOietrGtdXdy9lKXG1oBefFT7Pdj
8plHHyg915LmjN2ae7G41pnEB8mcmUeH86xJ2JQKG6Dupbg1ELRViT+EiROtOUvfOn2xUtRU4P4B
uIaeyfOTi1twO+JPHoB70Vedyf3M9xj6ZCvIWxee5qQor1w/xuXNPRHJKcuURmOqDkmOqkfvi/vB
E73Ejjv7XtrXO7YpHG1F4sJF0EUD3eMWgiFgPmbtPTFQklRqVi/CNIZZvinBB4bqlBDfX1/WghUE
P4s6k8fN58UzD1G9Qt9HF2YBBtihdXczZZLTKA9d+Cy0KynzhccSbi2YO1T0n4DniTO4HZiZay3F
bStAfmP3eURACUjyTT6qbFdRxJM5ejBvE3Rg/oednKc3zz0Hc0KBe6aRrJHlHP8Ehhr0/W8akP7v
ASRoNwNeHTV+mBIQp50fltKHZRVHcRzQ7rMCDF/U0ApJ9zlaVy0Uoq8f2oJmICML4Ajwb3N7GXfP
wWHW6sI0JsEUV05R79tIxcDtlWBu4S7DO4QLDQAvwnE+LwuSz1xONRX1MPUhn6gral+6hZrG36NH
5j6vf+VwapEYMRxDFeUwQ3vUQ8OlwgcpHwHqXrGOC5oOG4+622waoYOcQ2hKGmtAW5sEoDz1TAQM
bqJJKM1LcD7z9H3qK2nlmBZ38I9EYIbPdUJtJaVC30ESVEbmqAj/ZfJYgGNVxzih/6AQJ5J4c5hV
pJCKECXFNgSUahCxQP2DUWMlSFlUvBM5nA20aM1mysAkyGtU8BTiajnCyDVikPmucMYdjgzSMyqg
g0jQcXcJ/WthqpkFQBSNxjaWlG57ZVgLU5eFAJmIZh2gEvnDSYdWEweCbBaqsJMefYFR+9f1Q1mw
d1jGvxK4Q+mjKKWZBAmp2HqZ+gEGX6cRja0g3YK3wEVo51wXuLQkRMKoyn+H+DxBArUIWoB1CESp
91CAGUEcm+frIi4VQJlfWwCZZogGNu9cpcH5EzIphw0XKtMp49Tuuk+2Vhu53LhZCKjhZjZgYNM5
IX1rpBNFnjwoq9DPLO2OKD8SXb2JGTvEeQe6FmN7fVmXNxXQfjwQqOXCGMGmni+rCQXVAoY7D9Ck
bfd4iNh9ZB578tcG4VwMd31UamWdQMs8QAcB+JUNejdVd/oaSm5tMdzrkFRhFzdFhXdW97JMS+yk
RYYxrzO7sX5f37dLm4oFzYUlVO8MlIm5BcmWkJlEHHIggg5hUj134LapWItlAUMb6+51aUt6AaoB
JNDn8WVoTDg/pVCkAgoF8KRjgsp+guSYwJ5rtXPqpvtCv9N6UuZC3efbi5IZvNm5SZFnzxMio2Pi
VNFAzUjjtoBoumDqKrcKZWtcQQui4DuAuQG4BTjwfJhgAFtVjrHUB2kSYlQSy14ZJrP6k6HRzfVt
vDATeNIBi5gpPuZWJpF7CJtQl4W67vsAJVVXMCo3zlbSIvNvODPg5xJ4bEQeZnrbVFgLbqtgUypS
DxIbfyrSbgvwHnEEsZF9VWstl6VM+nF9gZfJplk+nnjUTQF8xbSOc0WJzVIq4IT2Qf9TlR9UZycZ
GIlUAOMJ5kyncdqV9V4o5rc8JEwQc6G4w/c5mXmpp7WJ9bLWKX/HQEOBh566k7DyzF9cN04Ot66+
DmO0fMqQw/xIq21DPkZuo9zJq0X5RW00/l0Rd9UUqhI5tLAiaHz9DGLZXfLbwpyrxkucH1+im/or
Z7a2tPnnJ8FOFCUxhulA4O308z52MWNx5XG8sIrz3oH9G5lPVI3xhJ0LgMcetUONvZt+lokzOaXs
etfVbk0CZwzLChnHfNaCVr/JQGsathqoTcGQ/PO6nMtIlFsKZ+DRvU3lWlNwvZJH0rpJc6+qdrcN
wt6uMhuzIV4YZo9rGH34/xQ8W5aTQ6q0OpqyCIK1g2xVGFM7+HHtvAy+Im61/VvzUdkre7qohyen
Nv/8ROLU1akUSzi1TnxOlVs1es6UFdqXNRGcqpdhIo4JUbGbyn3PPgfztlTeVzbuInvLnRin3cAt
Tnk+K18a5y5ov6zYUV+r1k7d7tEqNqG8YiiWTDwYEdGQDv8ZMSm3JrCkEwXcq30gJswWQzzGytqU
tKVtOxXBLamN0U5NomQIZGYPO/0mWXns15Yw29yTk8cwhgIysISOvMvdgfSPK2eyJoB7BmNFEtpa
jYcgRPah2qFxoI7vlI/h2N+ad+LNj+RAnOzhutCVTeMp3rMuAnTWiIYgK2q3lGqnBD6xWJvttigF
fBsgOpyzLeb885OtqxJwD2QFjiZkjmwDCNCs2NKl9w4kU38EcOoFEp0ha7t0CIpfwG44RDu2+abv
vSbZqGuliEVrhxANc0FMFPtADnO+mrjIQhlMQkMwSu/iTEPuI0NlxzZGrJqO+o5DWlndkvfyR+Dc
I80J7FPWNcYs0KkUR0wc47MDS8uA0TLIkK2o+fJW/u/qIOziWaLpYJJyQCJz/LJsm319rCA5F7QB
REiIcdGPAfeY99FNagxoZoPOVc1DQY5ZfDuS43W1XljEmQjuQSrLqjJSkJ0GsvRWZr9wXevy0KL/
/14qV67trFqca3kmar7VJ7ot0wpdxxjxEuRZi0THh2K+MUwQkdZi0GU5KPaiFPs94+Jczmzchl7B
HYIKWIPpFCYSeZgMo1prGrDg+WBF/0riDN3MgCGNBi5TVxInxbwetRC8VHGEkNn6yu4t2DyQRptI
qWCIpgUsz/mqInGUR7PKBmDcqV2okz0g+3VdFxY3DrN7vsNo8BlyxkeTlKlLKyj0IO7zOvJBmWir
+lZl+fa6oKV9Q8IaFWV0waAuz2mCWTNtUDPK0PRP7YTtsurFLN7m/JpE/96/R3oc5fl5fsSMAznf
tqwkQ5IoJQNOvj+2gl1IXlU7wJukfw1NApHeqSRuURibFw2i2rIAEw/ARKWQ2KFNsRZIX6KCZjGA
GuAPKodwjM8XBLqnyNASTBDsFKcKRC8sN6KwZbo9ZZt6V6515y7Zh1NxnNoNJkacCgxHFSvpjf5L
kCM3GV/kyJOkDVDGf0nngnjvbHHcaY3IS1osxeK0nrh5Kdo5pjb/JfchQGoo6OFVAl4YQBq0c5zv
ILEEVpB2YkcguzBPUCvUnRnpa4ULbuMupHBvX5HGWaJkmKmnvZJhAyqVQQLN4iOG6gnD6/XrxDc0
8LL47jmdNEoutJCVCoGQv5k5SMne9Xe5CBJU1brejtMtuSvZkzzeIbJdq3bxaLl/5KMYCxIrRO4X
xcs4MWsFnG/siP5wMMu5ee/Z4JjTduQWXb+m/3x9vd84pJOX5EIed9UKvTASHDI7qpuse9Imt8cg
TR8TmwvU8orNsB0/8Web+CP+FnbZxtW965/wPYbw2idwtrKfc06thrE+pviWmYcOTT5l0Xsl2bZo
WSU3BhovBik50LRzm/JN7z5GgPamYoeCoWOWN2n8u6w9HcMG2U1XdfBOHqdik7banSlg3qE5OJVw
33b1rtOl/aAOzrhSD1hWGiCWTGT9gT/grX3Y6TqlscGOmC4hOuFm/rfZYTAs/hs7rPGZvIn37vV9
4yz/PycHSN43Sy1KOpz1qkYLPZaywI4MMDfVrcoaBZ1oVBN7AJOzGxrjBM43NK1fF7usMSdyOTPG
6qjT1VRnx1ZGdN+7STH4GvwDNbxHgSdVU38QXqRqE/W31NoNEQjALDuRbX3Q3Fh/zVOgfrXBSTCJ
s7gpV76Ob9j5Z1cMVHLBiqkj6OPc1szE8K2px1E0KrH15FdW3SG/l5moOu3AUWQMgt3sw9WiA8+a
+o/cmXlnTiUCsssFgpmgogk1wmloce8THewvYBrRQwxwNws3tEY7ijKMvfOE8KZBzkC6raojshYS
OCAmmtj5pNwYGJau34/lvgKz8vVDW9oWREEAnSGtCqYQ3uXp9aHQw8qkx4bd5RhdVCWP0FWmJk7a
F5gTeIwqexiDtfHoCzqKFi0FfIBoawFtEL8rRl1gSprQHyfxuZXKzaRv2rL2WZF7yvB3Act8ApAF
4jLwlKC0wwMFLCtHq4Nq9keVHSo1tvvhORV8XUZW/ga9MurjypZy2Yx/5M34UcBZwDvH05v2qlBo
k6T0xzGl5RNjkexVkIsWb9UR0SbkKRkG2SQ4zCc5Gox9VmB+5fVvWHgYQdILABCYNBHY8EOhKzXL
5Cax+uOjGcvIMKu2iCZK4Vc2NU621lX7XXDk7DQgwMAkwcaJoJLknopssqhQ5PpwTPWxuJtUTXjM
jE7A9MI00kGh0pV7RqHxStWMbtSBbblA3b8YLeol4yQHwmRiyKKujM4YgmQL7nHlU4OYDu1qekMT
8wfmRiquIY+6Mxlg/O7DqnBqC8YMQ247T8Hoz0Zqq41AY8kXBsz9VMdOtSnYu31VHJEKbqkCe6Mp
9bRi4pcUGTYPVCCogQDQyykyi8U6SvIUaZGseAH/+oMqfBrDQ1/ftcqP64fK5+2/FQuAYSAOUF/E
qDHOc8vMbgA3Szkc1dCz1B1mle4sCfO24squhq8epINAg72M7eDkhgBU8VoZnYcV/e8HwC3GeF0U
A3mUZdXTaDKEejjWqh8yc0Pr2J9HwFalC/LDm2baFck+RyVfV3+K9KmkIDiuddDFvBYkur++G0sq
roPPGbMqMdUBYeC5h6kVk9arWjUchfC9pj9H65BWdqPbRnm36qBzKY9/1o3CE2rhAG4DUX0uC2Rj
+RAXdDjKHfkEDNNODR0+WHLQf/ZC5WACMJVX0EDLh30ik3tNo4bJVSn3w1EJhZ+KuSHhpqzwhEb7
Mms3gLe4IwWbjsTssJhcuVtFy80beHGr0cdizaVmESzS54ueqg5sllI3HHP1RiW7mgZadpvSA6b1
dl7CnBJdOk11IxGY0Mktbqc1JqbFEz75AO5qNTSv1XHWNiUWPC3LbaYVfnivgjycglrMKNQVH39t
xfMHnSRP8ITrhOg4ZjJKd0xqd3VuBRpdyz8uvrm4wH92lgtbhAEj1CyCnR2FdiultSsiKq/0XSIw
G2PskK2Z573FPtHsXNtcvzb/h179Ec7nWEMmG8OoYpFd5t/qulN5yLabr97046ndrjhdyyeIyYh4
6ueRDZwOC2GDJHsLWUb+VovbLn0qgO8cH5Xw2VoRtbypM/GgMktD3Hl+eEkcMTkRm+E4FL+H5FYH
U3WI6L1w0b6GXFgZ+l9l9/VfNhOdWOCrnsnxL7ynsivErsclpXi7TNDt+BrCpQqzlh3Bsntta9Ju
R7tt/Pu64G+q4ovLeSKYewowr8rMSm3A5ZzAwPcIqsofkwi4SQUbCDsYz/OLS2KLCYbZRRiTsRuG
26oztxacu6EjDsaS7oh6jOv7WnySQwr64w1yXQxJNSr3dqpuzX4lopztxbVP5ryEth46RkvsFbiF
sp2JDFs0bDthrWdxaWuQVgPL5cypCXePs1sxG0o6YVjFkVi3mh97BXWUtrLz51Db6BHGW7sZeAHA
PJx9tj+s5igUaHyYQru0wntZuEUEr5e3IDLbN8Ce3LNpMyhbhvj++gkuXA3gd0Q0AYFjHdEI95Xo
RI6lSph3Y5NPexY+aMoOQ9DdUT3U2hrD4bIwDCYA3TBeS74PI0wmlgq5hntYgAB5GykDJhPYevpT
RA9+0ZMV73PhpLG2f8Vx9g2QcQlU7upwtOwmCDe+Mf6nzfsjgAdQEKZpmDUuDscqa51a1L2x+Ij2
0Uab0OM2rBHTz4rJKe7pcr4tz8mzUAvVoLYjlnOj2f3KVn3jVq79cs5EqpXSpUWPXy6TpxBAONlo
kW9Rd0VUu43auW13EDrb6HYmbkrIRBA1qUDyNIcmbPZy0t2m41qKmk9/zu4OFow+O6Dz0IvEt+OC
f1mO0L8G3RTLe8sIq7t4zOYJ8p1sOOYwpm+9pP2Gc2/sNdI2ha3R4i+B1/98A/ok8QFAv2IW1Lk5
79WKWrECla3qh1h+RC0do8H1KHJUeXf9Ji69iDO5yx9RnJ9BalZajaLjdtTGoS623WuNfOiYtIEo
7JOfjeaS2xA8LOHaFPhFxULk8J0dQHGLs4hKGoZNIwkQTEvTFqwBs4oZ6dZUbMGtmcPeP2Lmn5/o
b8uKioxmOBzFcWsmo9+3N6XDqsambxHdNPRAb8zJBjVRNoJ8sviQVjb4u3ntQsdPPoA7y66SSJNp
MZLBO+b3R4zfSOzUo5vW6e4Pmq/474I9ubdEtEf3rs+2ncM2nYMootw+rJz1fJYXn6Kq6DY359QD
T9sShWNOUU1CQi67Y5hTDgyKCDLRxs2aV0I28P/sVn2sX7u2s5XJCac7iz52Dg3frn8IT8j5j36f
fAgXUtRpWU55UiItdOhL+xX7Lz22+bYzMJxgk2OyaIYTeTSI0yNulYdgSh+lxu8mp02p29U+GEDS
Q4wO1eIv6aT++TJk7xHgzYlmnsi7hQtsmUnCjkpfviZW/WvsbuL84/r6F88B/VgzpTwYo/ngwlS6
UZMIzqFgkoCsLsiTQzFx9abwyrAD4+UafnDxrs2FROCm8eDyd61AxWPIKWFHkH2QvdJO6ccYk2Kl
n3zxqp1I4a4as5QwM6Qae5dSNcDQ4uimUuLYL7XOerq+g9+jhC5UGaUVODsWRpzzFCkmFYsm6bCF
8Kd6v/PHvbyRN2ia/yH48aZ6hbb47KdLduK+9cbxUG6i4CXdjb71Tv1oV3nUlzaDX3zFH5rhtHSH
v3vvKfEzZ80hWHLOLQTqf76VswDgZwWioIIFIHJsl6PNJGQFwlvM/Ell2TbrbRg9drf/JRN3Jpaz
7CH4OBK9gyoL1W0ivpfhU6/szOKgAQaW31cSrMz1Q1k8/5N1chFkmZpSGpsZOxp9Mu5LxhqvpH2z
081kret6KRmDxSGFNU9nxD3lFteA5TmPkoYdS2/Yd768Ke4lV/ipP82nC1r8QPeLTbu9vsDFe3si
lFtgL7C5LaGA/RSG8AYTwRKnako1aNpYs+NSiWwAgI0Vd2/5hT6RyjmUOdj0zCLGUuWh9NhW6yZA
mw/NFvPUmuIWzEdyiKyuJ+RrVmP5PP/sMR9UShSeZojK9lHUuoOMuAEFJlMYVozh/3E9/hXDPwYZ
JsXRrkKhy0Ka/z61TKcX90loy8av6K0vYtuQnoQ133OpNIG0vzxzSaJ1WuMB43kopxIFjd4xEbdR
bjkGcqZdgom5iQtjvNPY5HShD3jypikiFwgkV5Xu2+LNaj9qYyd8RMKXzG7Auebo6lrIslQ6O/s4
Tr2lRuiLVMFVykMvIpuWPnTkaKruOOxytAY4GF5eulp6Q6hpd6A4sv4+sXsmn9N0IbEw31rA0VdF
5CReXgap4XVV4xjVWv1/MV7Cu6tgRB0YmPihcYJS9L3a4NUI1Vd53Or0TRfAtrO5fnX/j+P+Vwzn
boZ6VEwzeOJIBF8FTQNKIar51OUHtPp4NZqV4PLIgIqYbgZd06AQJuBqJfyP3NiK5YEJlZ0lN1La
O3IirdzxtT3gXs5EUGtT7jt2BEeco6axU4S+JpQPdJUAcdlwnmw39xixsDR6SaR4FdLSJ0mQWnd1
Td4q694i2yKqbibxTZkec3FPum1IqQvey71gBrW1BlhfWjToCvBgzKMoL6b5JmbcMa0cYV6Mmn2o
ST/LUZnLKl0K+jzX1nZ5VlreZzgVqHChQGepJK4BIojuWv1eETsbRLg08ZNyn8tr5YKltwKlRRGk
zjNLIs9AYo6dIrMyxA3+iMrPNt6JoAuntbEZPq9r9pIg1NiR7JEttATzXVehoA3mzGR2ZHXtThWM
mEB/VM2wncrkYKpr1nqhvgeUE5KaGL83z5fiLMOYIj4Pe5RGp9LYpPTHwHIMaesdk+4V68aqpL2S
fFnFX3a1fvvlp2K5RzCSOiXVYmM8JmAIafdJ/ZqucT4sqceJCL5GPmlsLAsBMxn79nXoD03DMG/P
TzLVNtNjk669rkvnhqypBBQCEBngADjXRiEJa0UohfHYxUjjpAj7jAeZbs2BbmNUCv9WSdB4D+o3
2D8UuzFp71xYZDaMxDGmYKoArDR+L38o76VsG+nKu3F5p8/l8FfMTEmWRJAjWPvOeJ+M1wq9oI/X
F3MZzZwL4Ux512cYwEiAjAHSoXZkNRT3QjmK/nUpC4E7xGB42lz9QTaVT29j2OEo9oDKHzUmOcz8
hPfDZHDSepPgRi1Gi/S78lVOfgnjc67dGOOvERmEKhZcDaiBWiXbuPsZJ79VQBvGfWFWW1ndyaUb
4aUZ6IBJEyvbcqm/59/L7T3Q4olmDECd5eX9OD1029btdRutLHq0ghpek8QdQA6gCtplIKkxdrG5
S7XaS6MX9OU5IhGB1ljB7C1ga7AyPBBIh6G/FF3a59qLRQlxyiysLM1ulT7etpXX9E9MYXY90KcC
bEGmP7SiPaSTDVAJUUUHDbZ2Em46cUd7Ryo+SAE+wgElpZ281qR+6SfrMPOof4ADzER5mPu8oQdN
KmvlEXUQKfTMph7ttAK/cJ+S3ys6uXC/5ifFABIO3NAXvFZKKZktYD7yUW3wRDNHQq9X6Rnjk6U9
YtRNVR96PbZT4amJNHRB2lr5UAkPHWBGyRfRbkhMfubmLwN9b5jZTV8xhFKgkV92Kwqy8pn8nJBI
qmDCQlU+9moq+6Ck9TqjTvZIuKb38dittYN8cxqcv+x4/wBwmalM52IbF0KAgi3LU2BZjzeljXRa
bR905/PzU3U+74OXl5e3t7e7u4/9D6TY7K/Bzpxff30skI88Dvr7Zp4dvhW0inV9AE2rdowD4Cxs
fcN8zQcj0m20STbdjbIJfeUx30xbfSd55UH3xI1B7GxPfqzSdl++z/MUMmPmX8fYjYvW9cSKTD3D
zLOjBmCC7XcYOBWB3Ep4a7drEMWFVDnKmnhPwEAyQ4X5yTNSTIykoYZ+FPfxm+VPW5C63BWeDo7w
6xsszc87f8Az3Q7oJdGzcpGWG0WFKCO19GNpH0YHzODO6yGyf6t27d4Hb/vYHuzn6yK/sSsXItEm
BQ6Z2X/jSckMtEZU4CLXj+7NbXN/PPjv/q2bOaNjJfanvzugddo++jbMymN7v91une3e8zY2weLd
h5uVd3UhIMRWn3wN5//EE8rmYlnpR8NOvLJ32x8A8iVHsnWcOmD7DNmk/Rq0aU2owlWVodEYRMuw
BQg4n5338bPOPOVFCaY7TDTrnztMkn6Knlb2fX6mruw7D+AUE4IQPK6x7+6t+3578A+HwvUPsSPY
77X9OW+6n2PanF3umjsX+/5EbOdDtsvD9kG7p/Z2RRH4uTJwPeetBzEMohRr5sY7f32aIvsf0q6r
N24m2f4iAszhtZkmayQNFfxC2JJMsplz+PX3UIu7n6aHGGJ3YcAWYEDFTtXVVafOUYNxqNWLf2yf
jk51SCLn8Co6hu2i78cUvh6B7/w77rQ1eOLipv9hePayP0oXUAFCeliE4UmwRDM/Gs9V55Yx3v9O
I73dn/aFLBNGCYKo775oGS1B18YG0HfkEd/ghKVkOnSG108g7zgPwdF/1SKTPoUQHluZ2tsQGNBg
SDyBEQptBtAhurYJImKuj4ZAvxRYUcX2CjffrAzr9m6+NjGHMj/mMIugpNz7vnbhXXkHwK1Nncjm
zI68vqKatpE3q1CMNYvMSQUQoZWSgNMug9VZvRlsuFO1jz3hSbRyBxt0kx39Fff4XZVgzgyIXAH0
NCAxDM4FZouqQjmKQVJjlODI7/ahadil+Se0wFduJgTlfyd3MvJUuuWudOsj0BDOPAepGxDeeUqs
aEOtgZwVtyLUpo9gySYxmb++xU+FG1kJ4cxXwBfNfq9skyO3bczA8c1wW4In/5lz9JURLe6MHwNi
dqOaVmnEaZV2sQonePTyh7U+vu8CATNlQKTroGcEQeisSHu9MTSU6Zu007RLY8mmtPfP3FPhUAcz
Zk+b+FdoTZtgV7vCa+1URN/nTrgPSeM2boxF9J9EzAPIvTf+qV+/VxdcIGo1eL0AW7lA90D1Lsr0
JNIvUJmzW/tXtdWc6SDaJLgkkem/3j8jC6kxYCN+mGPOCMylyZRR/dLa6E8HNN/RbOSBiGH/zq3I
oW5oI6YmmnXfLtu8OTvWK7vMSQn8OpQrCcNUXX3XbPNTRAbSgUbgtdx2bnfy7fsGF/zpN9ragGgF
WEnY3s2pghA3TQb94rvUkjbNHgvr8JtyxeesmWGCUQmiYciawgzCwM2wDR4Nl24KU3u/P5oF8AS0
WQAe///hMM+OBBLPWtn3+uUt26IBx4kfgYh9Co7qYXJbKGRouCKR1HwX1gzPv5g9OmCeg246WqnA
18oMUEUonyfKqF+aQ7lTf6u7xKps2dLc8Tn+UM73hzlvPtYYpBeQvZCB+dVY9h2e+qXQd6FxkUo7
kgk8FIpoAdoD1vQ5lqJZZJ//scTMZ9BIIcTwqHExQrs3lRC41kMtWXH7rNq9YIorId3swm4HpkLd
AuxCcNvzNvpxM9VoXWmmNDMu2YE+q8+itSZ5tjxz/zbAVvshJCiM/mxAPXIbIMOfggPvyCubfXnW
8NCAVpYClkA2fQ9QiqF1amlc5CP/u9yJn9VfEJnZ4pO48qZctIQoYQbnoEkVSazrCWtTX261pjcu
oM8on+iHBvk0B8VMsDtPv7WVbbfonH5aY3IcTax2keK3BtJzM1wMTTL5Y/AoHKu9duJjs/oF6Ukx
JWsv/IWLbw6F/j1I5ianaGD2RQFmjQfwGjzLn8JXu8Z+vOSgftpgLlcjLzQhijsDAW3Ykf43OsIe
qr+506yQZyzUGnTc4ej9wWsUjUcs7ECIfKgwpZl/seKaJOfe24rn0TIVsz4I9i56SLz7vmIhUQSD
AHAJyMWgyZhlkUz4LuP0Bgb5nUZKN8STVNm3uD9DVIXBM09EJwUGQDIhWGq2+/7PKgvK4tz++AJm
bqE9HEDMCl9QWWjoeiSaHTrSn9pVt68n0QK5x3viUXdNXPHWlwAHMRfPgCkBc5PMPNRGvUoFkEH5
F42fHF/clpWwm/5yTe/cn+AlO1BLx9yCKXGWSLg+gpVa1nVb1NyFN4od4tCPcgq0DSjfOrsQB34l
QJh/25WHlJFcEJDFwAsBbFRs89goxZD5KGLxknBwwnFfZVYOdQZblFppJd6Ub9YNaXhQ1qEcBfWs
GUF7PTIxBDxmnCTlwk0nodzxxV6n28IgGjrRfO7V9z8jKJnQIw+YSfA8DWclJ4roIUozNckdPvng
d7vR/OciMSdPQAUb/35Vv/N8Y+jPfWXy6HkK9uMAxTHf8QOrra0GzQsqpJPA/5eS9jVOSNPZaonA
PEUNzBvivRSsIHRurgSMElco4spZ2PDmzpEhz5Jm84syC3XfLusRQqca0ogUxAl2EtFyE4pFYJft
6K/snCXLujwz/0ODBmTH8876cdvJygB2QK5SL+rAoa97AL98IInFth4wyZFipK5Wx9mjYoxrhf6l
pZ07lJCYRaiEYgtzb/RcVQZQUFABvwFOQiCcD42NeKdkniSQ4piGTpvvQJSu0uMU7Kj+kBmxWQpH
vjd5YRNy5gSy5D/GuJ8mp65IoJ6FFmjM4pcYbGLdlkDVXDtc/pL8jcpj2vjo4XTb5D1IzU4hbWzq
e/Et2ynyI69PTkSJ3zuVfpDw0/3DeRvHf+9gsJopSP2huZAZqCqDs7SZkI6DlO0Z76cK2GNwSbZl
EWyKuhmtqktEK66kblsq9WOTqODqGsvnQE1bSxR83VQM3+rT7G86jxB6MbnZSKkWEVFKJVKCD490
mTZs73/3LQBkxtoZQKYhnsUQ2HhSCsVenQI98aRaT7ag+EtPIqduwwT6BhEA7N0AxTzJHxyjwFlD
SFw4Skr/U3FruCtNUSBTjMfgnElmnVuXAyhPq8m/FBRSDo2QP1IcWbnqCShMSImVjNXmHGovkbDi
fW6TLzCt4+UOqnGIYvBsLCj7qlTyFR94ae76vSltesHpeLdvrMjrmx3gmIr/Ja92Wc0b4trBwizG
DNkcvIMVVpJFjXOJj+ss8Ghr6DbPoVzU+7xvj3kXunUkQJS3q+vNFPryTgy5zkFfCWnpVFg6hNtt
oy+btXDy5m0hg1FFNBRou0IfBFE/4ye6BrzrtA68KpaRaaO1qfKxYs5i2U4l5aPTAlJoxU2pu0bA
T9BEqzOniSjd6qO4hlC4TRLga0A2j7I6hGvgOpj7LqB8VIBiI/CEZz000/g4/uVBzDWZaCileGfJ
Vt/bWWRL/oMg23XgAJqTyyXh04ck/xAPIvq/i00Kva2EUFTHPsfOVeguV2xN2CuSZRgvmhfIpsat
zeMcnjJLOycr0ZuDexrE1vN998PfpgrEGfK0x4568VUSBnjvSof0sdVOpWyQunnL+69xTyc3VacV
P/Sdob2xjdcnKlT4G0wi17ZHqRehbVAEnqif4Dx8K3gaOUDjSFjsWt0Uu00snxvF4X1LtKrfySP/
1L/I9jhYCt0LpmbLIpHOyiXVrd63Os42wL+/5nRuL3ws7Y+PZC+ktlS0sMwDD3SJxgNXu4NkS9ou
OCqoGzYPgi3voSv/JgUb7ZGD168sweSVlWX6LgwxUwVmBJzCGcQ64zeup0pCZ2jfKnrg1X1s549j
+ZKV9hC4fm6q/lfDHbrCLdv3bKJEkg/h+FHxliq4GnBBg0KEzEWOobOhjwhlbcIXdtJZMudOI1oT
TkliU/8MoQy5srl40xpESGzlUfpEhdR/Np4auq1AJdEguct9yepjCAqCVji2u6l51wwyQOY12kbP
8Qg5lmzXKGsYzm/a83uDZ/IIMpd2cgqhJk891qqDZkdSD09RcDQ6M95F9LUsSbZJ41e0NOHSRnP+
e3am+SZWrCk8BI2jKq/iYI2farANuCcZyPB8p41WC49t1A+qnxCpeoK3IdngoQ19nLtHzKg/a6oD
Pnvtly9vtc5L4m2ZPQBlGM4a5AdVc+TpmBX7BLjSiHTcNtDNAoXj/CWrrEKzy2FfuZH2WLyhSeX+
Tbhwg6PQpAKgjxANuRWFSYiPWt0EPKcGXhM7amkCG18GWzDhdxbAWgkRI1dvzPGYN2hXs9H+VpsZ
+rl2qm6q41FeE/VYupauPmcO6n44kSSDmFFf+4E3HlMZbb9OHVs9iughT/LwpRlNWbZlPrZ0cY1O
Y+F0Xllm3FebiMOUylzgcRlJ0wQ8R4Vp1BpRVAfMSlWWEnScr8z+7ZMfsTGifzj7mUMY9FTXw0V7
tyRXVRB6DX/icPPQaTiGgU7qAniKbKZJtON6JGBO2gkImjsdxzEct4a+Smt3887Cl0j/akSa82ts
y3VKC7GUWyn0cl3pQdIXGSelFQe37DTB7Mc6O9Raol9yoT8HDd/sMyMYrDwdQQoWCuJbrraGOfJJ
bImlkH8WnL8G9b592uMLIUwKlQERJHig37ueK/QjaVFah5HX+tKmiqhlaJUJKHutuUXthG1n19w2
ox2U5J4o95JUB6NyYg1w5T/3z8xtkRLFbjBvISzEwumayjhytZClUU3z2FPdGJAm4VVzxiOcVSyb
or8VlU1FxPf4AVRB3n3LtwCh2TLUfCXcsIAwKkys0gGLIdZGmHhqecoMpwrAybPJ47Pme5L6QbVj
WhMf7Rb8qVHtWq+tzOffCvEygDEgzGYpjRxA07eeB7I68U29iHYwBS3AxpSUz1AHV0y48gC8SS8x
nzyHDT9OtCAnMoe4K/ZENZW8AW7IoX1dA8WTQEKkopkpD3m4ctcu7GYU4RCJQF8DSVw2O8FlwPhG
fJV4FSARh3qN3Gbeasw1cvXrmWskEvsKOHX8emE8aeNL/6lJu+LU6eZaYv+7JnRtCVkI9OsAjITc
N3JM17OnVamfS2GceGMy7QJ6lMedUGlHvz2UXjnJdp+/F+OmMxFbWJzsX+7vt9sEKNI7QLiAywWi
gwKU2a/NpyInt37oh14lzDRYtCfxiI5Pp0uOWUVJWrn8Wu/K7X65NskcrmQEV5TQGaE3i4nEYksS
SUAD1vs0KV8ckkz3RzgPgJlfJHc11LxAFgRKPeZADWk+gKlSizwp7BMrbKea8Dlvcr0Wm/ct3Rb1
MZeQhQSyz5DgNdjIPi/rYBA0Sr0824/qY9BNoP1Br5n4hYyO8ht8pUlml45ASX9Q9QejcaYj+HlI
W5NM3MdrFdxbgAu+B7yRSKGDfXoWLrxeW60pKBW5hHoNd+xnegnRTLkn5dF3uIkU2TZ90FGSHEl9
ljxDPVfDJiiQ5oOsXLYyNbd1pflTZKQPABedCdKZ81TwQ1rl4MryKvmzKC5d9VhzZymFJFRoBxFR
fTT1U08ZLAm1YnnnQ64P4aXYilCmtO8v09L2mx0G8Jeo/eCyuZ6VOC+HXoASh9dKEsIho83cSqIN
cLn5tKFamVgIEtbeL0tGQc4ETh+sBW4WxqgS16GQhlHsJaGub+Su5rd9+y403R4opAlPPGqsvJgW
MiDf/AlYeQiMz1wR1+McSx/iHCNmdZI/5HE7agI0GfDekGuSPg8IxuvIFlpbX4MFLx04Bbw9aMHn
5+wYE2aJfVtQPMKpp6nddBTAcBKn6HVpqmnFd833CnuyNRBQCUiwgMSPbbaR2p4fNT2MkeCA/JEU
wXmtXDJLzln8aWJe1h9Xmw/fjC5/GnthLRBBj0k7IW7/lABdeOGz91Ei0JSq4wMdyLBSmlraMT9N
M8GQGkgGwqEy9vRC0UDNMnAmTQRAkgoNz10t10E7labuf342NLzw0bukAvHIRmBTGAoTb9Sx14wU
DbMXXyqtUApMOhQ4j+naFr29ZWdxJBkBjwKcEG5yZnrzLg6nHGNEu6rg5L0uQkV9KHeTMD1B9HxW
ctBiK0CsuhHaAsgwilZdOWwjq+EqUCHoU2bHwNg7ba1+anSUQG3FRft0Eldb2mcHdbPZUG5Cohvt
XWDwuf7UBsQYRToJWI503ypIu6JVj+jSqYYe3LRDaypfu/EaX8/i/sMUgVcdCmbIfDAenM+VUZJH
JfaMtLZA5Q3d82duMtPsgly3VDktXuiDvq95Cz2/fLAWBc1HlR00eujm2qgBUg2WbabhfbGYxCLx
+LyLjlyuo4VaT5IzlUMvBo39QzZBwU3R/dQci/79P96LyF+g7gaEJtTlv2P0H2dPkYK4GIom8UBN
hG7bvaRYfWnLGShZft23dNs6ji340xTjKsGsCgEoqU488Yiey+2bljiNb7+2b5EJAgE7cdCEuSti
U4PUX/pAod+1CR7U1Wr0bUwLxK8OZwYpylnQmjnykOOVpjhKUg/p6drKRQGMYzEkpv/zC/DKDOOg
Sz1PUtrHqZdOFF3KO3BNheIe7DHDWq5z4R11NSI2uBXLIORbHaakZ9GdcqK96u8QT9ahAmM2NlJg
kTP0BLWv55UVFW93LrDKAAEiEpuVlJl4Azz+tKuiIvUAN7ORcP89evWROl/0oSYOtXSAS3qrPqt7
iL+Oe9wfa8HXwuV09QHzB/7cvaMaAaaYpV7FZwYZVSOxg3jMnPvjXMimYIJ/jJOJKwI5B3K/yFOv
sFT/3PYWqONEqPWCC9PhxE19Eaudmm1WrC7cTVdWGWeo6nUFxRMMTnv4rD5SgtpUbMlvg4lM8LYy
pZ1pj38e7xtduCtgE1TYoKbDg+870fJjQvlADMBh0KQeF+NFCWrUP7g0oGTRdrEZdRHntr04mHKW
rwFKF1LP83McmBoAy5BTZXXfUcEJUChqEy8BO98DbYZCwFUcyK0ZFJwAMJZSTvrznHt7Cfh4bMiQ
5JVyKPK8yc1ojNOXMKDdZ8wZdfeJ9149IhXdtRwoOQy9CtE+UoJJthLkorJ4qmrTMVAm8IhEVV2o
KEb0xgcH6WDFGeJczpFSNBRbSIbwjzREQWS1A63iI4S8h8zMMxU3gqw0WW/dn/7FozyTgOGWxgWI
otL1hhbzTlHKokw8ZBIarrP0mggB6BH8R80w+4OCgrVuxhHYoHoT/b3obL3/AeLCZQSVtn8+gDnS
ssxnFKJYeCjTTavwgJC2EaSp410NNXbJjME4+wF2ysHRAS9FacQJa6LsuRYMy83finsLXzDLSfPU
BJjxiBjpc6keUW35Lz4TUGfQo4J5Hhkcxon3aHwdCzolYA/7in7zG3rgQhmkvJUTtVbXO2pFOp3g
kWSWQWtWyhvnn1IgsTvTqBJzQHAeb33fRpkyFs0q3nbDtopw45NSI/yajsIttRduPhnlc2B8gdbE
y+x6VVskyLlpEBIvHzelum/LmMShg/yghF5mKn21fWQ3yO13VCBd/DaCgd7fRVBgidH+gwJmudWl
F2M01R7dbK8jfRoBb0itquRIv1Z0X/IAeEPhIY/3/Px0u/5WLqyifqRG4qGq31lBqxZWmY4+MTDl
NsqpKkmSNN9UFbfGjrXwpJmRguBNmhtyoHBzbRnaSn4ZqzJmSeWDTT1INYAG43RS0rJYuZyXYgAU
HiE9gugbnGVMSFxoZaBUUwSHLgky+Kzb0aZG/oIyz46Py7VyyeL9gaAWKt7A6OMPc6g4xJdRCx4X
j0/R5iQYDm1JA1qs5qKODuoB0Ws8WWO4dm3NzoIJLKWfZpnb0dfDyKdlm3qlStTyrCnHlt/rDg4o
F++LwR2rlYfNLYoLGx3kvcgso+gKABmzhINS1kIIyT5v7JCDALIIall/RIDVa9KKryiG6OcQ0RC1
udHqalNzeNykAPUb4LKe/grjzpdXPmnJnwEvA5pbDdAZVKivNxVfClzUchxio9DoduChBXSkUZ5F
rlaOEKEO90JeBibPpZHZArG78rxcSg9IcFEGHl4ojYMr69p8rPkhOM3jzIMoEVHpmzaiuidvOG0n
SW42NG4SPFZ6bUdrUm+L0TaMivKsA4HcI+MhZSEFiqiD5V4hQ/lY85llQBjEp3bcpWbF52atvnbN
Ab38JEgdRa3hGvEWLGy02U8CCnkhRDrBK3Yaohc9sXjfBAvffTe+cAyh04oQHKlB5KzYY8iNjUKF
VMg8KFWbnLQN6g6cGEdjDV+zUB8CggkvbmNOT6oAiVwvQ1m2ql7EUuYlh+qZ26akNiGeRZ6ehKeP
iohrXI5LOcEre8yu66esa6oQ9nJyDB3579y08fQ1nc7xQSWvBfTMvRpqiau398KJv7LLXDRZJtT6
RMXM6z7wDojlfRb+zjRXyQtQZkDFqdKJrxzB0cUPzzW39/E5hZXE9oDWoXafF3aerCBJF87f1RfN
W+BHQMlNsurj2Zl5KJLPXQKF1fEpdv1AhPCrHlbJQhbtAarGg58STZ0su9A4JpFWF7A3Dmif3CDZ
Sra5Gz4PWHMg602emMVx7pKxu9I0Nz2xPtO9X5OX+zv7GynB+N45Nvn3dzDHL+3Qchwa2AF70JAQ
g0goCBPQuWLffbXvbm0dMkBaC7Lznvs/j49r6delVPCVfeYar7NOKoVynncCOCs4CKsDXi05dYdd
7mP4IR6FkfUY/Lk/7qVKx0+7LPNQNLZgmYgw7tYcFYImezyyzcSHvIVrSdv7xhYeSFe22GtV7qNE
DzFGXdt3YIGlzdkfX4bgaxUYs5QiujLFXKWpHsv5KGFY0kOK9hpkYtAZ3O3rHk9bUskn+qsHRPHo
r2W0lz3XP/uILawoQYCgIsSJHoVNXpI2N/kj/8JPu/gLyJwptjjQruR2+SyqK/maRef8wzLjw7B9
+j6ZMLu89KgKgNJRZ4Dw3GpwvOiz5lQ2SF4BnGDZNKpe5WQ1AKZT4fYz5lFxUgHNDmDA33LQHdbm
2k7sVL/FV15pTV53DHpCfjJFkdCo1tjL5y1ze2z/+RjGXWWtkISDgHWmxbEL7QHvGs6E6gLa4BPg
dvapxa3lxZZ38T8m5///4SHnRy/IZTDPknIQqNOAF1V+A65YWKUSYXwjgAnIqqIlFrftrEXMggah
6tAbUqmKR6Bn08lUFcu3ItHiP9pPYKXvn01m99zYYvwPr1YVmN508RihAe3w1BfEX1kr5qHCWmA9
TV0HuFsijKZoTbB7zNP2CWEWlAqQw74/mJWJYzuZlChIADnTxKN6jHCPHCe8iyELEZjjRlxFkDDn
4V/jmjlsEayoApClzH5IkqHOFSodU+o7XXiQKsvoQCA/5dAX/TSik843llSkzv0xsi7uxi4TO6h1
n0FxBHbr0pwOaknSwCwjdJnq+CMc64f+tbBWbM5u88dx+5dNsCvymorCPEDE12NV+D4pwDwoHfvR
Tjc9QKzIBJv1RwlpYgBCjsb7msnFpZSB2VNmtWAIT15brGlZyS2F5qxRWki087KVKST6HC/UG1bD
Tsab/Gt4aI5GWl2UBPDmXxvLI6Ci26yQju3f4CnddGgolk7DS3yJHXmNbHBxYP+2hWa4a1t9105K
b2SYSqAL8ci8qCibXYLP3NL/3F81xmExo0Lp+9oSF6BZQOthSQfsvHPqj+FvUZJEXNuQTD7gxs68
eX44RqCIVTGe7aDocox+IeGEnosC+DEzPo+byqv/aNteI6p3f3hrE8nsybrifX0Cav6IZxKNACWQ
vtLJavRtGR44ui/z1//NHnPeQ1yMhZ9gmLjs/ApQUEerSHymT9WOO/9vppgjzkdGUg4U+5F7jp/i
XWD7GckvIzCB9v9miLlGfa7jhaDJv8ekvwivPkciZB0ewfsrrJXvbu8BUHdCzROJYx6Vf5b8K+yn
OJnBGceh0U0a88hPFbZYPCRRSbjyMwrKtY0574BrrwX8MTiQkabC4x4YfGZjlrTQhS73j0oIAEXV
2KWvbzNBIz1opJAbBrJjF1cd4VDDEqpzG3DWyCHrcn+Ob4/H9VcwxwM0RW0ALmb/qIlfY+zm2QMo
6v43E8xR4EQt7jgA3I6tLDoUDR79rkdC/r8wMvPvYP0AHGJRgGhwGNFG1vnHGlmirjg35aFdI8W8
PdPfFeVZrwCPTeAer1dMVkZOSKYpPOnoHnoTHgrJ5ulnbTwkmUrqaoX1aj6x1/vj2hqzP8a8mlAy
E8JTIAWG2aYZOpdqeZVZ53bj6xDom9XBoFACshtmUGEfAm2qRfTUQDowzZ/RYw0sYp6QsRwtWryk
VQBQaWwj7QOFo14qSagVJIoTqG4XNlU72x/X2B/mg3099OtvYoZeigUHAemAnqhs7MrsWeqNbZA8
diC0ur9rFsIVHaLHGDdwkdCUYrdN0qKlUu5jetKjBq1wrwXEyFBgfAhCy3jkSXgSkW34MpQVF/rN
nMOMEERGyHCKYL8EpIIZoTRFdcPnbXJq7dEdzdQm2lNmUSdwoXsKCooaZc/BrEjl4t1i4Zntqg70
4B1P+NRXsovf4KJ738K4gAliPKCA6JJTgsdneEbKJ8IzRZU6krV4Ef8RYkhefkqKS3UIINSdi7IZ
l2zq2hS5twZk9r+i1NLbPcfZfUkU+ppkz2lozdJIwUNVWrR8wCM++SVV2xjdcPyrkaw9cG/PCuS/
Z35tyIOKc3vj9cmkUzyKZaUmpzLJP3UhR2A0PN/fKreO8toEs2JhgZxgk2jJKeBx3XXbQbXGagX/
uLQdr8bBLIWsdZCJBbT7xLvKR+tODcpI9pBtpONkGwoU4YhY2ONa0Lc2NMZBo4FRgfQzrCqcFfN7
YM3E1VazeXqYTYYkLZqR8GbEu5H1nXwfBIpf1/kJ3ZhOrZ2F6lkG+2ofxZDCsxJla9CK9HXshu3K
C+820IR7+2GZWTi/H1ppQnn3lOrPv6S8snVkibF9kWq5v0PYrBVCzWtLzOrVIErLiqDNT1Aq0wQr
0MErTCJU13S3gUxtv1aaWRwZaNcA+wHe56bbvZDSlBpNjpHJ71yDWiV078TivQSIIRLXAqQFnwxF
43+MMcEYD3QsGgILDA58ipQ+SO1vLXerfrV4Pc/SzU5BdRN8fnjSoQ/m+ixrtJyquMV6hT1ktIWt
Gu4QtGsoBXP0KPjPA9CvaCWbD+GKJ1xeQPS2g7AXcBRRZ9KtxoTMTc6V+cmfthWIPFMv4UmVu03t
afy58g8DXbkI2AzrvGcUCRlmaAqKEl7r7GjruOj1UC1O0e/Jyc5/OLM/yxJRbEizWuLebDeooVpr
kfV33YaZ5Cuz89b68Sri60hvR6oVp7H9LX8hz2yGaJfianRtHKZ8o/a2/yFSV9aP/cMYGx7Q9MPw
rqE/XQ1Wony2xnQzBcysN0PQyIUqFSduw5sSOJjQnbCN3GFv2HFiQq4rMqFFQkIb5FTg+RvBWcWb
up2/yqstwLcR3vVqzP//Y1qmsQhGvsBq0O3klKd8IshxmRkg/fybcSwPdPN3k5ncWbfX+hEXwjDs
ANSrgZhRZhjwtWVw3qH1IMuKE4QFkfPG63QMzHhwqIjkUDGXsFe81aJBsAGgbIZ4Ga0Z1wb7sQlC
vMqLU628gYrG5PsjBS8BVQGTRLfbGufIgvtQQOQw0x3PukosyKvUJg4AZ7E4pWN4iv3M5fyS5Hgb
o1PpP3fDkPRF+R8dzcjRsK2vEyhHhKiKytMvtN9YsYvkDPGCB3GlJrUUw/20w0bOgSoBgUthp3OS
S3OZ3krsFvrA2aXV7WUEcQjmULfTLd8ZzN+QOn4ObX2TQpei/RM8G9vKuT/whSAI3wNkgAxGIfRB
sWdazSicV1qeqoKaeU7Nfq0iuWQBDx/UMOAiJWDirveMWEBCRpEyqLtGqbAfAOi2qdauXWviwg2A
arMxI4h0vOZYNjvw03RCVTblqdiKZkkkJ97wtmwr+4EcAlPdTHbyVJheD8YpLzHXcnvLg/zHOuOR
c4PLi0xsYR3QOTvNCuEshtG44vWEhaDrapDMaslKn1ag4yhP4i67cG9ATROOJ9RyBVM+6DNPRP6+
wji1OLK5wWbm3Ac6jlm+KgPPWw3Ch1OMDv4q3RvxsOJU2ELTty9XfpiYR/3DgSrA1+lQ5SlPxkbc
0Y+xJP67CgDnTPjj79U/gZX+ub/rF2/QnyaZ9ZpqQY7yGqMKt8qH9IYJfaFW9SfbR9sR0LEdfdKh
g2hYxmXF8PyoYO9QEIZhJiEeMmefr8caBTSqQwPnX8kALK9NJIt8i29cw82Co4BXgk7L/8a3Aa6G
bhEFd4TAttYrWR3qMdLPp5m1ULSdc3KqyG5VfmT+9JuhzcBBjA+dlTxzDyYQrOaksS9PEriM403i
gB0Gr2EfxE2SSVHklz7RBUz+0lUU8vzWuGP5O0T7sYGqNBtBZQTLysNgVduBKE/JXn6YzN+G1e61
lTW8OYRA/6GUBZzaHIEh/3e9hEqRg80og8tES1ZuVlrYblRlTOwKLzHr/nb5Zq64Ghlji7lwQ18w
aBbE5SkFjzn9/Bp/hZ3ZWFyzHw3ArOWHGqWS4hE6eynoPkD+9Qv/jn+qYdd5wbYenSQQ17bT2viZ
de6rNhBKHd+kSm9DYAmgcxeeufC9nEKTB4/4totdqlmgsuFGd+pNTVi5s1hoE3TWfq4AknfXK4Du
qwEYe3xB0//1N77/Nx3NrHyYJEC+J0fRXvLpRSgN+/5i3OzvOeuCIrGMPBNqmey6SwXfRJ3atie9
T+1CfeyEnYhGumQA70vwed/WzRzPQrUznQmcBDTAWFaeSJPaslTV6lSmyVsRB06G3r66bV/um5nd
3NX2gpm5aR2oS5TBkMG+nshsUHolmWCmHgM7l54jpXD7HCWxfGXTLI3npyHG38Y1pjZtYahXxAvN
C1NPDWBz85VpWxgP7sc5OQYADHLUzLNdk+tCSasI4ylOxRASPfS0wsmNtRLzwlbARkCcgSAX6WPW
iwuRHFO5H6vT+CInRDarcynbreHcX52FSbuywhz+QoVIQC5P1UnjMyAXz5E9IWd838btWUJDPoJe
MAGjQxlJsDmu+uE7G5oUEnQF65OgciCJ6EoJNJlC1aFvtLByqqhmXPuxWXRxaRpiUJKh5mK7a+K1
KvDSnKIlHvUS6MSAZIVxK3zaVX2hSOWJ1zqSQBSajz5iOTN9LbJk0KffH/etZ8W4cVkBbKwCOKqw
bwua0V5M9KA6TcX7FHzkpYgatyWJKLShBi31+YYrzkkeekMB+b++CdwmtSByHvIbRexM1CJUrUWz
Hkm6B2PQyrXvuwkUvr8P6Un0zaHIxG7luIq7jO/18tRWxqbJMlP9CNGWKEm/hB1oJuJLoZFQ2nD8
LokjR5e2xXD8P9K+bDduZVn2iwhwLvK1OPQkUa3W7BfCkmXOc3H8+hMUcPfuruZt4vjAxjK8DChZ
U1ZWZmREE5INKNpG9R7Nc2H6envK1GtnoYHtTpZU4JfR58rtlLadEjYYBDHuWL1VZmQxoPxum1jY
8QTqQHOtRAGzDV8iB9w+BPN2xbxSmmw52g+BThN9xUksbDTQ54CZXQVEeT7Dlzs+ahtSTUnDvCLZ
S9PfyjTtGDxLcjiB/TZdyc4ueKQLY9wZTotA0nO9Zp5Wo6uzfQjLr678jtYQU/OP4Rw51gTX0izK
izZ47kZEhWXo6rBoPZ19CkpCDbNG94YMtsF7WXzRUIq5vVDXzy08BsD7jjQigPMgI+JOq9IHJSiw
+tYD44TCYtQfgszWmnfG0Pties0OSM+IOONX8Swekl3xbHYvJgh6XMPTD80aoez1vkE3Hcg0QLSv
SAZ6My6XNM3SUUjVqPWy/Mj0byO7i0mxciKXbCC9CEDzD5ibJ3sM1SIVMiVvvTpGsSN4yAvkmbr/
bd4ZQ5jzHVhElOmQOr0cSJmLehO3ZetNLsP7IKeB6syihmvP5ev9cmlnHuyZ15cMSWtUBjvGiOyZ
6BjxJs423USNeuVIX3uN2RLONN7mgKH8bKQzS5DPUUsUi1qvVfTQYtLwIOfFmjdfGA5S2eByAZIP
jyqefaCpgmCSJa3zIPqQWEg1U3UlzTvv58sDBuaOMwu889MrMw7Bj+YB4uJWFvq+dob7uJYvl6/d
hYpm3JnbGR07uJa4YxURs6jR89sBqZ/dQ028RwTPdmZdWWDNycLHqS3fQbWwGxt/n07O6ENmW3Ub
XbVaxQmew9Lp0Sef3he5pVRPRQRJ0yl1zQJUWKfbHmBhXfGlBAEqmsUQDnMexxhbCY+TCoTrBkh7
WNpFTteM37eN8IxByOjP8/FfK1xAV0JPrS7HpvOy6b6FcrNqpejimNTf4VGFdKn2EPR5Rc3iOIj5
a/lXD914cgI53d7+joXBAtSNcz8XvNGuzH1GV+h+aeTN6MWyDmKtlmorA/0JN7j9BQvwqYgoRRVB
+eWB7HKlF8usG5GQyOFB35NT/Ny+DnfsCPqbjW6nNDhGR9B5hJPT7GT6Z02XZ8G9QdoAwSx60aHN
w7s3aGX1iQA9Kg/UjlTPQksqDmnD7NsTubC/cbnj1QFKFly9PFOjnhZZMQ3+6En5sNVj1Cx69Fzn
b/JaQu66WIEUIMhR0Fs/t6JAJ/RyQnuW6yJr6skbrckedsqhfAoceTdYvZ0742Gk0TGw/sabtc7k
pXk8tzv/+5m/i7KozUWhmrx3+7jyiFqI1S/HNM/u2c9W5ZjJcY2fbVJ189kdGE2pZj0m7hrqdCE6
vrTExUhjTQS0ysLSaH1mED4o7o2dusu306Z5b+zfzXbcCK7uISsNVaXa9p01DZaFA4GwHDSQqDaA
UAUO5nKskzGRvOoL2RvGPrHymRJSeAO1JlW/ob2atRaKlxbxIcx1KuTXunGLGmoGef8QoaUCcvW0
1KdtV9xNoyMbK6HA9XUDDJYId4DqBJ6ZP+t0tg51mAH8G0iqNwnpZBWTpNqTrIfbdCihRKFmuivo
IggQY0Xf3D4/y5YRIxM83NEhya0LMQpkaJG89GpgTHpgL3IjQ0fNJtgVzXtkrHHMXvs9AFxmsRNg
fRD7814JFEixMMWx6kW1fq8JpcuEaCXiWYgkZ5JUpNMQkINXVuGGJI0kQ03RVD0WOuURpBuE7SaD
GpvsO/WyuxK0vnMzan9XZ7aiugyUoNJRQgeJZHWrmcRr/3T5Mdyui300vSe+oXrjo1hZaJhFjyZ6
z4LIioZdA6FNN6uep9cBSCeGPgGz3d1e3+vENFi6AKtCFUokIgRaObdVGFU/gspCBeOqAMCnpUiP
0cEn+UsJImq93afhvdzuE2OvSZRMhmWkbqx9xu1pTSH2ulL18yW4emWo4xlXhKyCVpFKn2LNQ9d1
CtQ3VdkpCR4EKzpq0UOmOa2wyar76iDvwz3aUB71h3qfnqZvyBnKVH6TyBbQK3OrgAkTZ2TlIrmO
x366PFEEB3W9Ag3FS/eQ1I1cgP1K80b21UJempmPmfL3r9r9tCYX5dvKuiydBORJ/mOPu58FFc5I
z2Bv6DZk39955t6nL7+9pz8rA1PmSPIyEsDIdA1DwhWJMgEXawRZ2st5kmie8tCnFF347DhMbnCK
nESbm8vTDTSB++EEfB80LYJD9WpKrnzffUy/SHePfhHVkUE8Rh41fZsLg1UGEzjJhE2k1itu8Pqq
u/zSeSRnbpAlNeuInmkAyXTo8u3pNIGx/Lgy8/N4r+YDtScUMOAmIOJxaUUOpSEgTa95/mglNTqg
VLwiTpGM3tKwprMit8qoCWHftYiI751G8InxIfo0wJSkosLOWTa1phgzodO8qPoC0YBv55KdQx81
o8q4ZdHDCFB4K56maGXIi/N6ZpfzAdroS63WMA2e77WOnnOsePlPazfzpmB4c9DJhe8164UxKSbN
ayPmTSTZdgbbKNqw8vqbnffV4p2Z4TYzioWhDjVAzdNSbaP1qW6RsfyqkZRNzS5zorQtV4KkhRty
vqiQM8fagUiEi7+krPJTYIQ0Ly0/kvoQMfDPaqca90ovRNtwEJzb+3NphFBylZFHRD5E0riYrNAT
okyBrnn9kFM1eNPkfhP7T3kBsuU6WxnckheaAbdIwSF4hpjS5VnIonqIIEMB7RVkwCEmbBKnyHOy
4oIWoj+AWmd6fdxAED/gJfbCVtDaHFTrnp5GiDCga5ScsvRVBauGqDo6NsrgmCIdnL5zcjKh4JTk
bmXuGCQfI9dUPkBYQpkIIYMMyrYrW2oxYNDRVT6j1+ZuGm4StDaaWhlsDR7oQvbgdKd+ht44rC8a
NEId+tQhHoa+YPk+CLGn3ym6JttmA2Y8RXkOzG2pvZnqzGUd066FLONaauy6SA+3oaNhH1UIsJmA
KeRykepxYkoP4QBPGmuqKZbc0L5utr7dlvS3bwMa3Wqn6NgLhj2KLyA3+YcNeWaem55BRcIO2x3B
6ZBVlIVj70Cjo7KbAA1kmE1gI8xRWTkFSxsTyHPQixKAZ4CLvhyzWDLSkxGXli83zQYJrthWRzN1
V4Y2fzvvTqADgnsYr0gQtXHuhJSKTpJeQaz4jAjfcVR6Mq27U0DdXyZ1vzYRvRetHf5KPMG2HOdu
/+Z80993v1+e2oM10j8h3W+fnM3dx3b7uN2+P/99fHotqH2wA+/9sPetw+MaZGrJP5x/MndJlkbf
sWbEbmUT1NpBmjgeelK5nfQgAa5xe36ukRTYeufGuBvLz4KpMUZV9RRA7Mt6D8CjTF7U3JU+hcoF
8TbIKPbGXVwefGOt/j9v61trw91aqOwoTZxjbZT0Q0Xysq/tdi3q49mTf67k8wFyZyvwxbJkA1G9
w3tBBxcgeCrifV9QeZPuoN5EZQeUAuAfI9YxoDJUMO7wPCa2Zq89kZcCULC3YNPPmXCFP+UJmLaV
NME9E4y/imHbzfd0QNn0EDUHEbIToH29vbhLRww1ERmlKvBqoLHv8ohVzKgEcGbrXuWLVEMLVbjS
df3ztuBXEEla+C5oeyDm5yYXiIIcMK5U99zdTrB2zxP91m2VfhGHWN++/X2MrMrWqTO38D9tyS59
f52Fq8fTn7VGuKVzfv4lnA8zxkGVp24eq3YYPV8BhVz0C0CIlYvuZ5FujXg+vGcRbKMH4ZgTjDij
4z6j7+8m/Xz4bECaUN+9f7rPO8P+zsCb4Numdfzq3yHrBGFUJJjRje7+hrSnlbiPh8JpD6+tpa18
3dKBgrgDdCdnMnckWi8/bqpCI4eSiO51vkLbcd8p2yLrVnbV4kyfGeFmQNBYjR7/RvcG+AoDCEvJ
oG1ESfH7H3bvmR3ugmgIssWMYTBtABqzljRoFKmScSU+Wp4yMjfmgNIFSZrLKRNrIzenbtA9RZPx
ULjrxq2krCUJliJM6EKh0oAYCboLnEfvs6ILwjzXvdEAZPIVPQnlCwG1oojkRPF5e9oWl+fMFufQ
ZdHX1DrOdC8wD9OXGNtlVVtSsxY0LzkzUJ7+lJxxe/NECFLX9rUO+WyvLGkfK7umEUHcXNnD8Ihg
akAx0TRPt0e2cC9infC8xTVuAn/A7W6jhIpJmSq6Z2rg/jSksHJYJG2mEroeyBJZ1RStWFxwoASx
M6CuM0UU8MSXm8McVZIFApyKUktvUowMT9c83x7UwnJdmOCyBCQq5Fxs4U+kRKUKYL0q0iaTm2Vr
xK0LGx2UyBIeARBSANSO2+jpFAUskWCoqv4AGRKiW34cVnoJ12zM/37mHCcmkoDUsMES6FY+tGQr
DStw6MX5QjJThZYNFpVHH5v62KVsxPYeUkgYdNP4rOt44qtCk9IEbRy3V2dpy6HZC8A9UHKJeDpc
DkgO8qxopl73BLkInS4sFCpN4HyGpDBap7Io3LRFuHKAf3QKuCtm5qYn4EFGrySW69JoW/phK2Ui
huhm9J5QQl/jzWtt985MyxPRynoALw9xNqfj8eNo2Cc6QnX7DtKxtgUVD7r9C8Z++g8TcfZN3ERk
AkCF4HrA7jHZM4tmXkejze0KhRh15gLUSnXF4tJeOp8F+XIW4hraBOiG0z0DjZn1KZZ3abRSoV00
AXcCyjWcC6zxpYk+HzJdQE3dU6eHHoyzaKOCzPHtiVtyIQCY/ccG57TMoKmFiKnwk1P/NUjsSyga
57aJH87lqw1zZoO7kZki1i0y+Wip2I/718bBm9pi2Dt4TeNXQuv3g2G1+3eF1i6C4OfvwhLmjZVg
a6F5oQDb1+6E47PT0RA08xtDbNLyQwruVKhkJ7v4VUcM89ZZjUtFutXsx3/ZXrqChAjoJwBG4U91
16jjMBYEi60FqguNeX0TZMV7Oeo7uZWzBx09U/bKrGFx+UlDztSY0VIoz6rcpCFOT6SepMTTCHQ2
dngBFXFsydCxum1naZMhrwTpmrmvn/AFkWxsx76WIoIwBi0MYq4Udtqh+t43Rr9yZJa81X9NoVh6
uZ/TXKsrTROwn5v6KVa7V3WQ30gkMaoHo2aF7dC5twfHk4XOr6sZ0yzNCK+fnOelySA1YDPKiPfO
7BlIDV+FdI6dWjHeWej2slKwKwu0c5ltOL31LjsSRUp6i2LA7S9ZnGaCchB6I8FSzzc25WCiHVK1
Jp4p7AX9URS/TcQ+t20szi9gKVAkBzcmwLaXgxVIoo2QuwOjcQiabNTAjg0kw1pNQ05ZOU7x5ra5
xSEZM7ADNJWQi+IiOYALJjnyGfHULKYa+tEK4zebXm4bkZcuVFRNkSdHIwwAjpxnJ2OoCiBCI17t
jzTsDz1Dg+dWGv8O7CimIKZ1TQPNkeKx0pGhUzdVC4a0Qz5BoGQbCaehSyjqHCAKh7qQ398HIciT
Urtpj+Ia9Pi6b3LebLNyCbQrUO3guVz6gdVNzUbi+WEGqLjihuzQ46EX7GRma5Kloz3DamTzH9YB
BLMoJ8wYQI3PHta9YoC1QyGe1EODlRD2KAh5tvGRbFypbP5UJnindG5q3oFnAVQNoYxGiGEKdO+g
LR5cDcXy0Soo0hVoUQKK7JTvBnvm6KvoA8IAsO5awV3nTOhdTOkx2HwHDr2LMAs0NK1w//jYWuY/
RHkg5AKHA3oZZpXdy49EAj3XUjCIeNGkPyMIetZrUln+IIsr542n2f7xLqCWBmAIz1kUHbgYIJzS
Mh0zEz4aN1W6S2hnS+7oNPQBZaytZD9E9LujXym9K3YlNShIIlD1lRz4OoqB3z4pP++Lq8U5+xr+
PFZ5GZYBvibVRwoZQPN9LP4I/UZjGz8/6JkXh42l6MjZmejP+RQkwO8L6C7vxsJRe9nqpsEFyRKV
KsCyhYOp7IBbtkv9ABEHJYYQNJ7TicVYQhXQfoT7bFZxTh6a1m0ESIzg9WvpBhW9SEcFC+IPvQ7B
h2CnleBaXiNWXgpbzmd+/vezjSiAVn2YBgKv0KHZMAKv0BpQYMnvoFSMevX8pkN+9tJCkyQlzngA
6c7hyCaZptGzoYCuvF25opYyNugXU1BuwRkGAIM7UyhaBFGYY9lqnJuCvoOTyYbCH4guFYpbCbQY
ILx0dQub6eTfBc73l0G/vlSq0woHizmW+DWHPyM1nMfERiaC2rG1VkBZyBAQoFZwdaF8CNEv7qXZ
VTIjShgbnhL8Fsff+Uz6Hfyu8t+mBoELI3Nu7+VrMg640nN73FUWV0OlQAsKs298isG9r7hVugWr
mkdC3NplRcXKynqqprZ5iOLeMgfXz3cQBaP6+MjkBDw0g5VKjjIq2IAHvM0tH1nT7Kmp7FT6GCVr
8gNIS9GyOqXdq9E9QZ1Em5JtAqXF22NZvBbmeZubOIAJ4aGcQ9sXQaVlhpfujOHDB6deiGLTTt12
yWFSvWGl1rqUMgcX93/t8V6JJLoZVrDXMWZNRfammW/iLNX9oIEx1XwsDXhqkCNMkaMnj6Av9LU1
IhKes/fHM55/A++LQhAVzN0I3uA/iKHl509EBkANDJQS1H436P6Q1UdEMJZC3Cmzwn5wiPhbjOpT
HW7L0KfSatfuvGV494i6LaiRUC4CEHk+8Gcug4mhWEcJtlSP9feUChmg4qssLV3fp8G2WpOMW4C2
zXV2lFARvZM523lpr2rKXCiC0vAyDW2RjnbUgD3zguGjshgUESfwfxS721ttqZB4bpOvgSPLXvp6
UGDagYAGhY8bWsNWcEDeQ48GfYPGBgUdmg3hWw+N2Ha2Usi8Jm7BsT0bM5+PGPWqCZvZPgSOWKMf
uhJSnFlnoY1Nbzbh2FiseYBeWpYfVNluirXG0NlXXq/xf+b8B4lytsbtEMRM62G/Msu9IrwbikXE
naigfzIMV8714n5C5KuCrABiQzyKA4JC2mj4NY41FHXBHgVhVjtFRBqTg6AfZQi1gYf+9vouu5Iz
m9y1lyqlUisA7nqK4qibnmQWweSiEAzkA9XZW/ki+X9v21yK8lF7x/MQjELoi+BOsqHFlSIYveFF
mmiz/F0EGqdInm8bWVw35GqhCwP2SoAcLs/KWLeSWtRgjI/jzIrkrQ/dQ+I7TG0sIVjpX/l5OV9t
EuwRwJ+RocOr99KYLnTAqzdwBOj+tuNdvBMtdCLSiQYULLmojTybuIdDsEChCjfZAv1EFWyr3x2L
u97+mDFSPs12dy89/ZNaOUI5kKOgiiK7L39uz8riDsNbDokHTMzVezkUdLnJezhyLcw9w8cOHpMD
5MTwCnGTcfiV1BUN8vfbRpduepRcZwWvGTjNhyOiVLSoh8Oo0Sg0h4Bad5dtWhPUawViEmnlebe4
u86scWtRsTqJKw0bWodLLOVPVf4z4rV2e0iLb0jEE2hvhBAG9jG3h0czS3JZCOH6hdesbWiqf3bN
ru2fg+A9ZduU0RbAPjHCbXQf514mbQeNgPyjABbkMzbvx5kooAUN1Vg6tVK+sYBt6mhTGpuy397+
1oWTgAgBrD8aokHoDXA5kkRVprAfMf0BJJb14UP1T+gcpEl/rOM1wquFXgTA8QAnBzgPpSUI016e
hMQkY2GmswtDoI+4pNqG4WYi27FWaTyEwCjTiSV2giRdR4cJ/1MGJfCz1q8c/0W/NmMDwVkmIcnG
y5AG0sSqUugMTwqcUHOKYpOd2hqqwIiVAI2WTiD4vz3PS9v83CIXDZBMDeI4nN1ahLd6MAkfQQ5W
fZ+hx+urTvr3HiHJ/80kF+i3ftHG6QiTY5I4k4q4nj0P6UOBLuUg7R1V0FY83doYucOVYXhT0w2z
wb2/z5roLvH/VMGJRLqdR93Kzl3yVqi44bkE7MBM6Xm5mbRWVpoaGRwv05H8qA+Sse0FqgPFCAJd
470VVlZwMbeHDuyZRW1u2vuJg88u+77uc6AngFOTAZEx9gNeTcG2PCoumAPpL9WBRsh+rklI9Bl6
W1ZHnxtrInj6Onm6srTzbuGuFAgEgyMCYE50OfHaG1LQjRDmRn4YG9khwadcNltGDFr0a9xMS/7h
3BK3pqlQpuDagKXU/8XEms5vIclooTuB7JiwsqSLw1KhiIruPVz+/AxDdzuo4i4kHopPiKBiV5UD
2uiFJYlrueEfoNPVFP60aAB/gpIm74vKbgqqKiIz+iSKd2gEmMhOL74muxM+ksFJwtJOXlqBss9R
uoua0QIPBOAw7U4Znkd9IydrFcklr2Sgd1fXkUuCU+axWVVi1rmQIXmc9RmKntCbPqmGE+q/SiHb
keKoBMWrorzd9hKLC3xmlHu9Jagt6FBYJl4HnysM30Au2qz4btEngvrlys04n8mrSceFiIIrbnxk
ji/PrCgoeh61MCZGEPRKUyAIhbRa4/xY3EZnVnjHN0Wp2E0lEnLSfsxQiUM1qEMXfJ/QaFwDTCy9
u8ALg3sNPFugweTT0r0CMkBc3UiDvTPR/pwgteaDdCe+M07Ba7qCMFocGqYOZwQvbmgCXE7gJFVx
mscN0vrxh8HgxNXPpnmThTVQy9JC6YjIAJyZe6GvAmQSpUqXjcQbjOdo8gz253+/62aE7U88bED5
+nIcNel8hu4I4oGLmWrVxwASCDN/rdSA9trv27ZmF8VvOvTZzNOFVpyrlvhK6eM4RpsbOkKdSa5p
IT+lE2owjw3S12ueeSm9Bujof6zxnKioh6Qy8NPEyxtjpxT3YgFmqfijFnZS/jsEqZZv1Ro8W5ge
4jS0y1oCx8+0H9LaMWXEP8nb0PSW2OyM8JUMEI40H/z+MSyczrcEsN0PSHJHh6TaS+JubgOemj14
J3bgOjc6HNwTWoTBDkJzAZ0j+R1IrNuRCtmJQEJcXtOxXriCL8bK5SxB/exHIL8gXiOHp55tDB16
G8WETqoDWn76HZPWSk5L+9LASZsZSgDf4Et6PaJHJUHV1MtIbMW5eG8I5e72dlk6YhBuQMMcTjUS
KfOgz65502/bETSVxIOUpEq7VDYtooAIQMyQUSqDgKxcesr8Grjan5DtRN0V3XAGj4YiYphkLfOJ
d/+uURtYF0AxX+cM//uv+8/Y/iyQnH3HfwOKkrQ15/VV/NroqdW93B76QssnAnT0TOExhsIzeL0v
xx6CllrpZXyKOjhKSzNiZ/ohCbd6uxMn6CwmVu+xBkzfexFgtynEu8VF7A6WRLZG37EEAr94LHDf
YhqREkhGZXhCtdVZtBUqR8fjZDwVYHc1N8h35PFfX7FqvK++QSYyrlWql7JLF1/A3SOVNAypMuK5
Eqa/CuI2TbvrIvDFaS7RaNc/zr0f03eZJjQrdsMaGmPpFTm3D6A/EulDbEguQjHatBOKjhkgw0Y/
cy27bTY9qcDdsPQpVh5k/14OnCD+YtlfTXmGsvv4NYGFXUO1Mf4Qo9GCIrmkNLSWNZQkoUUq/2Ef
s679SjC69KxD7QslbxSDRKCnuRPTqkLQBVVjeL75jndskPl2h1ZDI6/vtTGzDDWhZnzImBUeFTO3
Sn87Tjb6Z2xpbc4W3IMJjgGoBeL0or+Be3h3gZRFZS/h4T2BiiTfp2t6D0u3PSzgJ4MMwQQDMLcr
w0ApSr3RDI8Zm5bY5lZgj5J2P/PJVI+lrtKqOURrDRvzSnMe4sIotxH7NmoqP1cNz8yfNfNzLnQx
xV05+wtuyJyTYSCyMmdin3luz/wedklXGoWATIAYA6ScgXlezdQK6ITiJYd7srpwgIoUQMeo+Q7x
FjSN9b0Yt8ajTgSdSqX5D9lVOCPAd7GgBBwY3Nujkas8kxhWkwn3UrXxj4J2SJHCz063h74QICAP
CEgjQTYAdEbc9DasitUqwfQmSAqJiPvl5NA2W5QsAkRz4Vr2YWk1z81xwxqlYvSbWkHGK7pn8u8y
utdAx/1/GxJ3JE0hKdtpxJDiFtn/ghqlK9UKlSuH3MX/EG+jwRzLJCkzz5LI7RxDZmnSqoXpZWgn
TqRnpUWBUHhv5bUNsdRPeGGJc4kq6K2KJM/BjiOXbyl6gMaU5rW6aXyX9M2hgLJu9btp8ZSz2Rpo
edHNQXmIwB0jkwOM3OUBkQqlMduoMj15o06bJDmmEA/wW0uRHxLJRGVvp7UnZu5L5VkAo2/8oqDR
ul2JFmb/wruC2cEhby2Ls9T25Ueoo6pEjdaYXoeefgZCj0lDmbwOrMZYyebMu563pIOHAXEAKDuu
+DTyQo5YPAkmGpJyWwvuxgy6t/FOih6N/vX2bl06Ef81dcVGmEMJYTC7ACrP4r7xQVCAlnEAA24b
WQhu4NdkZB3Rr4necB5UV/hRPAoxNk+UPlWanaeW1r5LDR4E0X3Q71IgEaJdn/0ikPb0K8cEL2K7
Af6NCVuyAhm5XkWkOGbZVPyBi4RPdKQA2rFOx4lJS/GjkKp3gFygRkN6N1WatUf3Ql4BHd7o/0Wy
E1TX6DG73DOQ0QXispewkpJmgV2qrOekq4YQ3YhKa0xdkaprIs3XSwqbaLXBCxKSyfIPRvPsNukT
5PoHFvseQ2QYMLeVQ6tfgQctD+zMCHfdN0wexcgIfa9J/8bxyXTznIIwU9/V05egiHY+rb2Lr68K
aClA1QbMEShaGPxUopF+FH2UULxQAQTX/ygi3asDddOFf9L8DriU23t2aRbnVQP9E+CEVxQsnVqG
IH2ITU9En+Y47audWMVrRdQ5xX950DGmMyOcU20UsCDU0Dv1VK11JOWugEoDMdH6JW/y+HEw33T/
zyiUK2d+IZKCWdwXOvSVkczkiyQ57uMmmXAG+twr5HjvQ9QNmhi03rUzTIi4fdht6iCyVzHIC0+L
S9PchWVmBTMNoTa9GmXMIXl5HKBXtx1sKEL58Sa3jT8mA3FA55LCEbTn22v6/xk40sgABmDcvB8i
KkQA0nCebylvad5/x0A03SvyNp9wm01IdlpKELw0k7qymxaIEZClkgAJVcEMiJuay7roWsnqKMfl
AfmY0zMIioB1/iKWDtUbwRpQkYTInRPQXxPFX5HC3tQnezyYNrBWUEsExN29PRVLp+n8e7jzG1eZ
0gXz9+gvWg/6z8CSdQdS63iqfKirfDjz6Ph9roIkGxz1AGQgzr10g0EE+JluMBwmAzoLER5Ekbap
xPfeN926Di2jdn0VzkoyrBoqu8NIB+WeDBOed1pjjZEttn/E2iUpckegu2w2ZI22YN53118ISmT0
5UKUQpyvjTOnaUhKEujhZHq5rh9DIQxoXQen23N+fa1jDyjwvuDqBzSYV6gspJQ1/YjLwAS1dFMJ
GOipKTpa4W27SnS8uMCoLM41GnRDEi5kQsN/YUCBBgetUaxE2uFFGABQaxgFbeScxujnVoQHMdlE
wkAFebAMfVOUE1qmEqcxCFWN52Bc6ydeuHzRdaaYoEVCMyhgrJezrKZ1qJLIx3UImJt28JFYk6B8
0bCV47Zmh7t2W7lupkpEACW06n0T5Vu0Ce5VPN3ilb6NNUPzKpxtm6gOQT9bwxBkszWTsmwThtYa
1mZxb57NGhd4RlKRlWaDu1bvkt9GmADjA32W23tz8UI/WxqNq0areLKAJB8jmXzLB8pO3QTYNy9f
JLaD9jgS97a9BZoGHAYDTQj4AyEhjx/SSCym0pj5XkKFJxHAx/B5sGdwxjMo0BmybGSjgyHsjuy9
DkQ1t60vnUQw1s1dTVC3h7rv5bKl6qDOOD3fI1pIc8R+6BpV8jexAVa5W2kTWwokzm1xnhb985LQ
ZTnCsX5D1F9V9lhpKyaWzvrMf0cQ7wFPwAPno8ZPfVRCfC8cAL6zzVii7XDwlZ2k7PW1lZt3G+8p
0awCS6i8iGgjuZw7vcrRDDU1gJVl4h2CEwudK7YQCt86EuG1Id/J/Vfdr7yIVozyhI0sYlGpj6Xv
tWMO1DLSouahFvHyAzs2m6D6PBJgzOVwLehctAvhQ+SHQWeOfqDLwfo4EkVS1z4AROqelTjgdBot
X7Kbvbb2vlzcKGe2uEuyVfMyi0VMbJD/LZNnQ/1TCf8ScKK++5/xcA4485tAUGOMR9MB693Lu9qB
9tIw/oqTe5BPFoFGb5+0hbwBnn1nFjlXrCgMtKAyLOr+8NCxexXYFtEIUE25D4pTiZwyKHZ16W7o
M7eWw+2K+fl0Xe1W8N3L4AGf4Sbcbi0yvZzGDOYNVKKopDtj9llKv5Xg0SyfpGxrMoWKCk2TfTIq
dv4PNz6k4P+f9R+ne3Y9TNOMAimZDzSSRCuAjLSBbElvZ9AA1lfuvKVbAmz7+A2yCsRZ3FaNazVP
pADPPpS2oGAQbm7P5OJJQA/8LOGig1CPux9GOAKt1eDGIkRzFmGNPUQasYrO33SdM7yzwoLM04rR
hcQPds/8o9HigSnhA4amr0yjzCTsnohZBbhEgY8StsNkpxCNUqt3ZrhlaEXBrwidZW5cWFX11kqr
kqGLc3v2GdwmFlFjTvQen5G0CjScaKs/TaUTOKOrbQYbTHc+sCeg+qswK8LKHlpy7gSdbUhWqMYc
yV26oMaIgqGI4NzHeMuSD2hbAWNMy7SmjWQV2hpTx0LpBcw/QCCCpQOxMHJ+l/bikIBdXsRCA7ph
DXr20qm7yrRUX7eK/I6xyBLB0luLiVOiFiOCWLP9h+tsbnKX0X4J0mUe2pyXYywKE5w9miYtKXbN
coPWFL+yZfnOKFduliWve26Mi5MNuWt7TZqNTS9zB1d9D5mwf3GC50bkyzk10mkMMgGuHeGGX9d2
Iv9KFZBxS2+Rn1lSH2wzNBjTtp/cMrfzIV07R0tuEJsH8ylCgATcm5cf4LdKk4YZ8b0YuctUtQDA
sdEDAdQSEm7ZgXVum34a5X0eQcYoconw+r/3Hmf2+fsbXKLolEx1H2KYTtrgsTmkp8oaRbfUuicR
j/9otRdj6cwC3oCjA6wWMNvcwo5iHAudbOLc9PomSzxN/prqt9o/iEW68dUerovYkNuT2GcVxA6o
Oe91czVzPVvh7x/EuAgdQE2BDAB34cpMZCU4rwW4TXSCjE9huzMqkI6BdDBgoJYcOkrAF1ApsVcU
0tPtWV/ozZhrAiDEgdgiiH507k6Qjb5q4NMFL76b1RYHF1zaSLdgAaCH4SUbYxc5QubIvZtb1Xbt
3bL0pjAQaiCBjXYEvHu5JQjbvqkTWRXmba+niR1GbqaeOid5MNFA5/jycWW8C/k0GAS5LLoBTQjv
cb5y8EmWJqkseA0RLVYJDiAu7QhF+oYa/oaUf0Wzt5TV07WwyBdmuVeglElqidUTvCJ9GqSj3ILU
mBhARlKwXLigsUTc2th1uMYcvzzBAK4BPyyBh4RPZkthFCpT2eLOB6OuFFH0SWWT8z+cfddu5Mi2
7BclQG9eacpJxZJXSy9Ed0uddEnvv/5E6t57blUWUcTeDzMYTAO9imlWLhMrorWAHnfau04D6+oa
ix8/sMKBhoQQRFcAT+LSI4Iri3HVRquGyYmAuxzaWBF0Pah+B/aJ/e3dXHj4LMRsIEMAmbwBHvVL
n9UW3WAkBI9uX1h7C1UKK75jzNpZRuzK6rsJJtHbBhevC6fGATcJBgZUsetZJmNTTZoCN03QBkFj
CfRzGFAajX1sMYyRPUJv3YVYgy8X4MEzQeEMXJuGCg6iai9RfuX0WaGv6loEsBRDg8STE+oC2c4J
5C5XIqJ6rKh5QoI+g1IV8fUc/9wnKhwXcj45d5qp29Jmq7DBr4o1OAi/NOKOn1sX9kGXKe2aLiKB
Gc7MaRrAi/TAKJ2q10GUtgbFXNx1MEho6JcArS52+eOsViAcU8IapECjBMeadbtJjRFmYEIhK6GL
JK/W4RfeCoywgTgAnQVeMBNSr7ztSIf9JMB7QEFPUTovP9ntpghPeVg6GJMAlS3qZhEYVIs7pTrl
7K4YV57IxQ83ODmmgQEQKFpdbrKaDllH4pwEo7G1qnZjVrFnomWM21yrXxDrWjntC4EPiDggawkq
Toj0aEJI0Bjg/x5R8YF2syF5dokGTkzk3OvNYo1AZdFPyVhciJXjHqPMdPlt7SiFNKUNbKFW4eIs
70gkjfse8CvPyoojtTGzn2aFfhiKaHIj2Vh7iBdXF70OpC5o4KJBdvkLyBRlUxdJJAhxcu0MVYMI
Lau7DowxSfsRZe8rrmTpJYI1GUpDmG5F2/PS3mwP0xgy7GbD7sIk9Zp/muHqrX6C4oOppw7Sb2mt
27h0Uc9tCjuagj6qU2XYZLVjzKVT+h1mObI/oXv745bWElLRnFAaDWNN/Lah7vuW6DYJaiP8yKti
U2agzAT1UfaJ4Q2tpSst2yV7aIaj847cE4+dkHoWqax0LMXedaabtPGWnJqt3CmuVL2MbHf725Y8
wbkt4ZykcSyFBT8nwzg7cQfE/Zo7XXpAzy0I97zKWzNvy4kEb1Gr+IbbxMQnAIve/g6+16LTBlgC
rwUKnKjUCTfOqI1WZjZCL6MyjqO1o+OLFe7LCvzzcoUHxI8ebxtc/Cyg0Dj/OxpsP1DLs1KHrhVJ
w0ELQT5DkorYbhtCCEaVttKa/M+S40JDHaMXKHOoUEC7vFpVJ5dKzhDklfrbYNzn5q9obRJy8cU9
tyFcpSrDaaxRuA1C8FeHfvM2WzszdbGEuWN6sfptf1trLbmV7zKFYz5abRbOPWzayr+s+2fZp7L/
uL1Ji4747LtEN2ioBIUUA8dbhQ+SsjsZBMhqIIU71Ivrb/o+12vMqksXCiOzAA4DT4aZUiEkt6uh
jTtLoiczGyRvVvXJmfN8jRFjqa+M+BeYdh0FA2jFCi84i0OF1mUJcI5XOZGLDiPoyUy/9D9eS/Bc
Srs1i0vn/dwg//Oz8141YRnKKiAtVW6Dn9nv7T99LYPd3V65WIufBr4X4IJRdQcmSFhBq4xay4oN
tGrtzksxZRXPv6sDph7yASD68pDWx8jezHhkJhkV+PDeSD7Y/LRycpYel/NfIdw6vYjsmUQmIFjs
uwNNw6H9VduvSD+AeR8d0KFL0A3xxiIYYzdU7vFLSHc/p2uI16Vl5ySIUPkxFAAUhYuZSeAVH5Qx
DMAi5JQpYKDJsZptp0/bFQ+6VAhDEep/TYnPjkFni2XWDIgL9EUtUJEBl3DIjWSHMdbTYPcoRz2l
OZjELfmoa091t4KxWbo5EIjgXD9ct0lMZpukbPQ8R/7TSMeJRKCSWPEGC1uKi8lRZhxjhgf28gj3
hlmY1pzTU2ODbiymcAh489LPqEJK16wGgQtbZyONw7ArOOAR2AvmslJuaKdm0Yn90w4Ytj6BJOPA
/PQ4PmGYInymIKxNMBm8uX1y+Ym4eAkhccp1NgAckkCVJXYA6JQlatWb0Ql08KPqcdSB1kAPxNHj
+9LcVMNKtLJi78cFnzuGac6HtoA9Oc4hZfkZKZlDppPdvEEB0avzQ5083P7Cq33kIq4o7uH7bB1w
deFqdnJLiyHU6KlvMr/KtV09bLP0sbK115B4t21dbSK3BdwQUFGcDUycTmJV+X9tAYUFqMy2Au1Y
a5LtKmZkzZDg0K2RdTRJLXrqwodqUMFzCaVipjjVGiHBoiGkWziQHIcsEkdbqFDVyBjoaexVL8GM
kKU9JLO9L5Q/t5fu2qHwtcMV0PA+QeZP5xf+7GRkiQTq3SGKTiBoqgfITiaThyKHp7HiMKrxXZYB
2wYuAozy4IxIxefqty6dzfNfICwqZwEoujGNTsBfjGG6J/2hMSAGqDEvbaA9mDFPpt+3P3tpfbnq
pIwUE90LsXFkqmWTqTaLThKSS7BKaAPIo8L9am9z2Y4Jcn0A9nAX+J+frW7fYOhaH8vopGU7iX5z
4hWQV0T/MfUvNhHp+f+aEbxYUmFU1mhhpqeTX8ZQ00vBjJY2blOBh2XtcF4HbNwchxsDqoBStnjf
ygqa0MjCYK6dXBk+7COJByeMAmr1vv46kV9pIq/c8WuYHDcKFT0uSbqAIM2nqWqzCZ4abGFbshse
k/toHzWBujXWWmvcN4ne2TIslOi5MAgq5Je7VpVtP0byEIFtGEMq9xQX4RjGr0TZRmsH0eY5z5Ut
fjbAccIhucLWUaJb/dT20enu16fpNP7pJDsn2/nabE77DWa/TpuT8+Q/QYLBeXpKvM33C4gOXYST
3su3//Dy+RC8f4OS0LkHo84hcD8C/2F2g8j/+vf4Zu8f7yZ3ZzqdcwD/7cfu+fELLPOP7vOj6x9W
NmjJ4fM6yv/7EMHhZwUG/0z+ITTQHlqn3mnOvFYw4Qt/a7G4Kzm7Tqk6x2pfjLBBE8Q+Rmcg0KNr
QcFPEHVtBk8z4nYAxMURXlAkGnUKOtKTrCeOUfzutdiJUqDvpr9Qh5612FXYuO1LH3W5ati1c+2C
QdSV0pfaeMohwDOQAgNhqgfM1/a24+LO8NZPE44mRmCAtyI1HNcB0km/V6AYi+sL7k6kyxo8o1ju
M8iYxYk8R6cUhH1phun+lYh9yQDGViEqywM8vNiXG9gNqdYPhY2blelw7RVcVTTVlXd7kRa8Lpf8
RCQA0R3EqELSahQp4O2hhaDuyXnQXWUlCF86Hxd/v1iPCWPU81r+92PqdI4YaP5l32xPaBg45u67
NF8s2TPiN8IyUH07o+aVk5OWe0n+F2UZoob/AiqKjtn5JyuXC9u3nV5ZExa275l2skpd3qvhsDJt
vuT40YNAJwLfB44AW7AS9Xkfo8mFpzqNMDwEisAdxGMT9REC2amDrGttmv4aosy/68yiUDIaTNXM
5BAW57+AIzsvlvfy5/SQuqnbuL8IZmCR5jnt4f3+wx9d/8tyD87vnTqu3Lrr2UvhZwjXDkQmbRqp
YXRS03vJglYFRjBnFDJ5v6nKDGDDj9qUeJnZOWZn3clqtB0hZSHfEeurlQtXn/6UykdEX4YRg5rb
PvE6HVRdUezCS8ADrQTfCw/YxaoJ1yxhw9BTg+CAVuAelLwEUMIObB129l5kFWbIC//2jVtw/hcG
hTgnZbSRmIb1QYvvIbJDr5Hu7DDySLFyBBeCRRiCHjk6TmDGEFnt1KFR4qhLIRUnfVQ9IJm5p8rg
k2s8pkIKTf/Q51+3P+2nXym4XB5xYDIHKS9GnwRvohl1ntRFFp/U+pdswbPLLfSwI2WrEBCFh/Ye
9GS+Tca9Eb9qhLhd+zArAAYNa9xMC84TY14yBr14UwjAo8s73sS11BQU3z6acgQayQmUkaz8jxle
+FE/syKcnTaXpryFtNWpTz61baJvu+itzX1QZt9e16WdBJUErGGOBbQ1QrwQd8hJ2m5KTu2MKa+g
oIewz0Gc2f/JWeTYmDd1kffctrl0L85tCvFDaIQxYQQ2bcSPGHr1NZ92xyLSXYgy/OemgLDFbB4E
ATEKzW/MWahiVFOMDLFITnLr9lxz3AdSs9IewvZIVstCi25SV1DHAIsWurKG8GF938sgKmhhjUk+
gYRjn/De4PBCym1I5WPcQ3sVSrrGI4k2FTAWNSaj7PhlTLDkwxBU/fdA1L/sj3bfNG49/obCbxW/
d2g0jgh+kmYfGTsTvDftPlE+E22NfmfJfwAkiPVC1I3UQfAfsTF3M0mq5BTP7RaNMADZDHbPZHBV
rnXwl24RKHVkHDnM0QN5dLkxYRunGbGz5KTEXygwJ2tl+qVzbaBlC4TgT5lM+PubKp50O8VW2AhM
ST/vk/lYZffQHnKASRxaSFC0/7H2JG4RykkYtkd/GgGP8C4nZgN2L8g7nXIDI0Nq7yTJAYXRlduz
uHJnVoS3WENGhJ7QgJUzEtthrfWFSv2a2N/i8p0ZEZwcFi03ZLtLTlLxb2RH3fbk/E2ydpGROlbx
kaxNXy/FiqA+/oFzAPb/k5+d3VN5UCeEc1g6mXpRep9JiWNqYD7K1zhpl474uSHhw9pRbyA0CUOK
+SzpjS+beP9Psdlscs277XsWTaENhbiJl1BFrCKmhMeYzA1uU1t7Sv9kd2j0Eteu3xLyfdvUUloO
PjCA91SuKY7y9+V1kkDiB8VO5EoK1R/YlO+sWnK4FlCYTn4azp6qg9jYtchrHK/huBf2DrY5Dzdi
Ak4Remlby7QhIwps9+pTWe5yCA3Apa8phC+s5oUVwTcZdCQ2KvnRqbPkwimBPDWSexWC1eNsPKXa
fmVB+Y8Wwg0Q2QDVj142htNEkbJJibUMlfX41CWKdBemWeVJmQmS+zLvfCplma8Pw7wd5QpkuqUZ
3plNnBwjwww3GK3K0eYsirdpQObZml28crIWbidEklD8h4/m+ZXgaCDvJocIhRF+2XTbgOgCZfWv
VmPOyDAKroae3LSfkFP/fXtRltbkh6oJjzeHkYtbQKBnro14TIexfElT9pyDEE5V16LYpfwGROic
cY5Du1SxTK4rDW0TM81OIOeZtqDWr5xuTqA5SgMCEIHSUgR8hQPVow6RZ7mmfLvwmZA9xB36P1Rb
4ivYq4rKKtZnpxpc9+noGh8zBKtvL+V1F9ng2or/34jwPqWzaZLW7rLTMDnVBJp3jTjgHK2c5Hfh
gTtsE/m3LS7cHxjEhC1mLUHPKFZTEimPwxDzMKe6tlIfh0U6NpZsAzKXR79MuakeqMbWuEVFoyhP
An3IqbYBPsHjKLilyJBCFoP24jQoPXC8W5MGOkBolWFuE3WlanJVQ+fGML4CwiYM03No6aUfUklk
zK0KY1T6KDtwX8vEUUoo2oPdxjrZptfLHx0EqpjkhKbspsZKU048N9y+DuUPA6RAmoLizaX90Qjt
Ma/D7KSGmYNq9giYSKr/N0Y4+wq2EeTuIniDoflhp0CMn2q9cQz9faxbh6wKri5+ypkV4ZWkM+Qs
pDRmpwn9mwHrV3DuDhB33z6TV0kdXzL8A+g5Tz6wfcKSaUOTDK2cndJU3jQWxAaj/BUDTlq4kw+m
vJX0fC8za6ORFkohDRjvIEW9dhXFdOTnR4D1ELhCziAqosFluSZ9Z2FJgWC0vDb0wLLlti7Q7w45
PH99/WOnAciO25++dDO4kgLCU045IXaQ0ValzMpwWIo2egLTHAqdOJ/hRs78QlpD/CxeDa6eg7wZ
xXs8Z5frbKZKJKk1/8QZSh2l1yO8QtGPN8kzFCWadNzH9uhUyElmSCyU0T8GnuP/4osVpM2cuQRQ
LeE3QIwlrGpo4pwkvCGuNeBZpQiP/MnE7HFYNqGTFWO8u230akoImws1DSR+qOpjslhskoAJYg4H
C1Z1sLGQ8LOYd8pYfGSKaw/g9gDr/+CB0VO1/0g685yphWoGWtyqvlIxudpv3kYH+IlLQlrIsfif
nwW4UleEWQSs6qOlEsmXQsk1oBjqztNMUaDSQYRZsGZ7++P5LT2PYUDmjJAM6FW81ijV/MzZntkk
ekTGVLXjx6KdIq+JFBm4emVeeViuDxc3A+49vJcqaD9EGI9Wc0IuDWZA3NIO321Zueokb/I23hgl
aAqG96q9i+Ie7JhBXAVt1q74xKtK8M+Hnv0C0fMC0aYPrRU/GhmYajKPTHd9eq9r5Qe6YV0vO2gv
ZiOD3tDfEUMNmOs9dCXIzgynVY4k3GG8Rl37TTwNu1j8n7IDXlrEZybQ2cJxL2cQzLMOGz4wudjH
RTJs00yWD2qIAe2K1qozJ40MUKvcgtdbN45pWbRe28TKRoIy6oMWWXxWt22Hw9zKs2OnYeaSEqKY
Eh5vr2TtW6Rrf0gHdfjKjhM/ilAMu32AxMieE9Tg96O/CKehK+LOQgy2yiYja4+dHHZ+rkmG1+MF
2iZjAtkIaMjub9u7uq0/BgEIgxvGKBLOzeUt0ecoIqSt2mOE9lXOnqz2SUF01NdPfT06Zv9ZD/Ke
5MM2fG/2Q3TX6X/gvubIXHmYfupC57vHfwh4QEDGIaOXBt9x+UOo3efWUDTtEdIeeyof2uEdsj9Q
/q4il9LY1ypQ+oV3dg9tbgJ9lf6BRn74kHV/qN5vSnrMNWNX1B+YPYzwPyjmePrmNL0ZRN4Oa4Sf
VwPzP78W2p/4MchUwCV0+WvHGDW7NhvbI0o6h7Fw7E4DdbLpTBlEFtsXmnbQ1v02MHSC8vBBzWe/
aXUP2hvM2A/lgdWcZD2IGt3NwSqr28/6NHJO0xX4y0/GK64qZhV+AFoI7EUNHKmuWzC+Zt0xM1k5
O/Wgl4+5zEV5lTnqgKGiUqx5WW1kttNRM7pTpiwOnWqEqLsUo9NtYWQWtIVarcQvVQkYtWN0mnVI
qnDM/Y7VcpCkHWY8qzDJgYoiFvs7JxTw9ZJ2yd+q0gcKnuy6PI5IKD6jtJZQvFXqZPS0vLXmTa6m
KhACM1sjYxNjDL5DGupdeO0xk4MZyssd0rQYtFM6qo4N2EvLMPb0/l8uf7bRBDKRe2ttUkJ8bX7M
gUtFw4wm5nJ/XPaZ55fnqTOoCXOAa4UVTqq3cbDXt2/r1TeB4xwPIcbzgOqFoxCCREMeQUUdFeRI
4/DIshCnrz6Y+nyXkqOWtsidQvn9tskrhwST6CjKiD5BCwGhrMtljGaq1ujokqORHNDr3Q/tcUSK
GGuvt+2ILyfeahUbwr/MBNJBFNOTO9r3KU5OkLqOteJbrr8B9SDMhCEeg1NFBn/5Dd1oV6YxIRMi
c+1kVr2rqwN0ofy+nFaCHzGK58/yuSWhQcrKIa+bzKDBbM2uQmbJIUP7RVprpc91ddoEO4L7yZqq
p+gUwY7W3SPQ9Mqc3umUYRQ4+ZvVa+0D/nJeeBE4OASRnOwP0R3Yqi4XcCq11KQlFrC8RzBzHEMP
3Cr6K3KDXt7cPgfXR/zSFP/zs3vUq4XaRR1MRVl4GJ7Uyg+7Y8o+EeEhelg53GvGhIiByIWpoW2J
ZczjgwWxEXDhOyXTMVQNLFgzOyAxvf15Cxt3vpJihdKg3QwyNljU2HOcokNihd4M+gMM30b0321b
C8f+wpZwGHujI1pa2jSQAMyIB1fr73NkGpOxklgtHPoLO8JhHOPG7LUMdubiA+gAMF8rG7lcORdX
5RtcrQsrgiNCLD2CUwFWBvIeG9Z7H7K3PFTulJfssdI8QuMnJccMnD53UEBcmUu/9k6XxgXHOxel
rdZyiFNpvtrD98T+w1zl5+M48BejfYhcfygbz069UYThwGZCg8wGdcMo6/FzZyiDS+W63PRVWQRV
N65VkZf2DaQCQDUAbgneUsEt9ozM0xC3UTBk0uAkQLYfmDnleJKlNVNLDgTlEx7coYKCbtflrTaM
OkZS0ERBq1UJ8cFNgWi2aBhwv0imHrKG0Rr8klUxbqu56vxQov0ah+DCdeDZEgScMfimYfT+8jew
DK6FTnEa0GGIf6mxDbx+Fw6+PLbEncq6WWmEXhVVsamQ57UB38PUD3oPwkcXZmbPo92mwdhDdk8J
wf2I0ib0EWk9+OmcbpMwdDsjDhSQrt2++su2AarDlAciBaCOLj+2aiZNn3U5DcBvnL0ldiFtJ7WC
+putpu4I9De4ImTiVzb51crD4FVVQVfewgXnijAe1UhUzaFkIvbmWrNMFDKqaVDYfcU24zzrz01f
Awdk2VFRbSJDkzJXzas89sI4jdYmeJbs45mEhgh+BiYrhf1uzTAnRj4ngTSp0GxLqmyrd03/KikU
QyjIz++kiLRb02DK2pjNwlHD8At6ujziBqGWcLOqWZrktOsYOOJleirA4La12zr08sLa9HWlbW/v
9pI5ZL24XOA2AAG5cNCmpFMas67ygM452MiQzhascyu4YswXremzXlUQcawxQwktUuwPH6fk637m
q/JesuohmotAaS3PpJ0zZMY+jONdqhwZnV3QCg3EcjrZcJlMThp6zQ1T7zpz7UlY2GBIZ2C6iEuc
IEcSVjltojbSjKoMKlSYShOkAlGxtVPrUNZj5yZJ96SQ2L+91FdtP3z9D4sF2F84xbtYRUx4ZaBR
uiqoC2vX09+keqzYuxmebMj6AjGgJ+0unp6pssbCv+CtgYc3Ue9WsNNgQb1cdmsqMHYu51Uga/m/
1qR+og+YLE2ylYd2yQ6QFLxjAa4kAG4u7QxpmPahZZdBmsJDahkzHOMtzHRjxQ7/e4SYEtUGzgmC
K6JiNPfSToKGM7RmiyqYmthnNSbJUZfTh3ijZS+qvhIvL7zfFiocmHWGpjAAA/wGnZ1ZGnchwTw1
SmGUFY8yyfMtBQPmSiC09Eko/9n85mMiUsxhCqDcQ9OO66BUXTAw76xJ3lYJPfbN6yCtIQQX7iFO
IJfZxnPKn3Hhm3BQiT3YkM2DDnvXOARj8YepQw7YnvQt843yM5zvc0i/MvMzsdeO4/W3IhsECQJa
TPwqiOMTkjQUk6EmZZD1mKGmn5JKUYPc4zHw7Fh1bt+66+27NCa8Zl1akCkt0zLIWyi/1ID4rxEP
Xc31YSCJc6HixQQJL3ZQMEHquGVmb6UB5OE2xUG+A8/St75r3AKQSyDPewfK29Vat47v0eUl4FbR
j9AwQYfcV/DcqWUMELSAVVnK/BEUUimGvpImvGdm+Xh7Da/v9aUpIX7uIGrJlQhTkOc1SexZ5lOa
raGZ1mwIYTKpE1KDUjTDMGSOmfq+jDNw+jPLM4q2fbv9PQsH8GLphA1DK2dgpWSnAaOVMxf7KsMB
tO4ktXBna4UDa82WcNVQbtfz2MQ2SY+FsdHHt/YPxHbdjK0NVC5kOZe7xH/JmaPSAa0oEwZLmGws
ZncEn4udob44qdFzFNVeSZ5Zcj+giU0BURvktaBp8UvxqgJiCrClqgo7aLdhF6H5gAM55G5O6/ek
GTbSFDkZRdJfvN7ew+u0AOUsvGY4dygvYEj08mtbc5qNUUqzIKug/3nsyq2Weq2+I+kxbB416eu2
ucXVPbcn5PtmphQT02EPNKeO5Ofe6elv6cw+A+PSiimeXIs3+8yUJgQnytxkdp1iiKylvlTcsejf
2ELOdXJBco3ZaIx0to6N8nA59iuml7YQRULg4vgGYrrtclHTerLUWQUCvx6JFztUCywLNc/8b7o2
+7/oNM9NCfciSitTqwuYGuf3GRMBMtR4lX4TFtCG3xXptFVNj84DGI1LMPNUbhxujGZ0Gqg1317u
KxVD7r7Pf4lwb6JQmzvdKOB59lUw+L0HisfWG/zuKT8BovVBj8ND64NXHHJ+aem4+egCxX/7Ryye
5rOFF04z5H0qCgXfLNDoL7wf8y8wvIFuqnthf6V8pSCxZks4yWGG6Gywyiww6TaPSgyTAM6yqSqH
fYFjVu/X2Eyu+0R8gflYEJAemA0T2cM4tUoom10WzGQzbxrMH5A/DFhBNu/k+Yl0X+qhn4+xAZ1f
5s21P3UbY60MuZDVwiMhlwQYSudFaaGi1UBIfkoMrDCrwFuzHe/YLwyhMvQrvubRoWs1/WV7cE9Q
noKXwm26vEo1ISkz24xBnqJWZQfJ/kidPIGMhEuTXuaFJrNq0SXrin8MXQ8ocEkSULxVbVb/xXOH
yROEjTylvhqobJJxbKUKB1zXmo3Edgru9JTdseI0ZuPKQV56xs9tCZepkhK0MuDtAjSLaPOakQdi
rzSm+F0Q3SNqDUAH8KgDW3q5sqlqlF3XwBPb6eBBexzlBy+yQJUGZrbxw0rWClBL9kCWivUDBR9o
LIVAy2glbc77KgvC+Ui57Oa3YexpfzcZn4O9u+0HFp8ZyH2YoFZXAU0XE9M4iq1ikgiMNW9T4jBo
eYO+LOlH0FrLjgTYGTVcUum+Mv+d1kqVS18KkkUVPT/weaMsfrmyhVrncdSnLCASyM9ZdCR0w0zI
SXapSywfStq3v3bJHk8WAXlA2KCLWJ6aqmo8yiOGqGPpoJM7YHvcMHyimmfm4J3pwNpz2+CS6wP7
EL8HWFroj1x+oJb1UtUxjeERL43EacPH7ynCf7/R5oWqaxiapc+zuDAHzg7yR3EkdjS7GXwpNoPf
Cx0Kwh6DguYjd/UYlY78uYjClVT1ClqBvUP9E9rz4KjEKKY4xGdmFPiohuTBPANegQJlV6jBVL2q
3V2rvvT28JhZ4XFQnVJXfcysuMo9RTMc6MJy7jH4rHtz/JfEh+799rr/QJaEO4t5DswfAQHLORyE
O2vTcg5pmBWBlSf7uNfv6rb6o9rllw7wM0glBxw4HbPsWiNtK6K4NRLRyKERwldZKzZhbbhSPT+Q
ZIsa98pvWwh6NBNYKxSCwIGFi355KFSjHlRjJEVgGt9jOJ1mJXEs6FMUs0fJUw46lvrRmFOv6yNn
DHea1bkE1WfS7+cQgh+of9/+QdyeuFZQVkLXVAcSE+t1+XsSVmshGSgLQit0dQ2jsZqZH+MhUbyS
Pt+2tfjtZ7YEd133uWSEs8ZjAY90WzRC3QoL32QeM9d4rde+S7h8jMaZhXImngY18lUMAivPRGo3
+bCSrS49vTj+GHgDPBBFVHGwJ0HNyCpsuLF6gPxOqpUAUhTQuwSvTiq5XSp5UaZuZozamWxtzn/h
/YNtKIACIIl2gdgpAHvClLA+ZgHtareIzX061a/2KivYFYyL33RLQlca9RsbHFqCq5bTnphN2LBA
BZC9bkZfiof7jj535p+M2l5rOLOheUMY72gz/Na012xVWpDfWfGcgjlO4thvjCWbQrJQdbU6z2EO
92ZomatYBRQPbeP79gFdehDROOYM0sD2GICjXN4GAGXSSK/xoXH+z8ronkXM10fja8rHgw6sqxmb
rk7ze33Qj5bkNd3o3f4FS8cWDyIeRcABtSsqWqXsda3KKoZpO1hrgdWBwBLFzFBDpxX/vXR4cGZB
18CHhdFquvxWJVexWUPLwT2S7FidTcCxbCu+HE5rpfhFUz+vBPSjUT4Sw2FMpxgYCuWmcn+kUJ+d
muY+RtFgxb0uG+I7CElhsMwK34RMtmpjc8D+qRqYkl/jAdjkdKVftmQEQzsAbGIAH1SYQsasYnqP
FTYCCQLOUb83la+hLiTHaI019NbSoUc3WUGZGxhooNcvtyhkRSmVISKImgwoFj0W8biyYAsxis5v
NQbxJWihiVLGet9b9lgVeVDPfREe2NiiDxOiebMtydSG+4ioyJVJONmJR9BB3OKhkph/+9AvLCgq
0WhXQOiKNwGFWwcW66mO2j4HQutJs1DV7BwbUsW3jSxFBSCCRNtaBnbPRunocjFZkUWWgfZhEDPv
3fZ75xsk2u5D8PruY/bfeescUEmsvK5Lte9zo2J1xS4tpiUMRtOm9sCHDw2SEfpIU9H4dbJvbXfs
wUXmh9quTN/q+EBAWHz7uxfiQlCyKMhCAS9WJHFx+yLDJJOa5gEQbcbGjKPQrzGqA9JnTGJZarmp
DUi3zWq5VnhfejUAkMIQJx8IAsxauIwsHgslwr8CvFzl70pqh71RjJoLXYRhH7cWP1Fysi2neMSY
dGW4gw0kQSwn7BEThsTN1LzZ/OeLgT6riVMGz4cfdnkGRqg2ZiWURYKKpNZdXdiy3yAuOihlJR1o
ZVO/HsrJ07VIerpteemMY2hI5cpF6DMr/M/P6qVSNPVgoc7LgOjzJiz7XZ64UyVtb1tZiLDQNeKY
Kyw4skfBNUl2NI/tXBRBF/pV9Vvpd++D/m+1HLpkBpMCQBHC0aLIIuwsurZjU0g1lrFMsYtZgtBx
lPbDrJ6KftY9FCHWht4XHBV6SIhyeHoDVyHc3plFI8vTooQeknqQc4xRg9grM4+FKnt6tuu3EjR9
bi/m0uU9tykiM/NSbUE0hL5tOzxb9BhLn7311GXSnqEql6knDSLSjfIwA5jK8peaFttyrc6+8ALw
1hmfGwJ/Op6Ay2NjyyGpMTdcIq+aXTJ+NsVa/KrgbxACK4iEgFAADWrEG+IbIwFSk+bVgOZ0upMT
XwIqv0TS6Pf925C9yVPn0OwlS/01LdCFSAfQccQCqFrB94tTlP1kjGGoInvsMqXxmdb+ViGT4qZm
LDmstErv9mYunR+w2vCRM1SaEfVcLqRE0qJj01QgsOrmyjFiqXQoOHsf5R79n97eV6kBXaM+qSCI
TKSVWGvBCSNoRVwHHDyYwsX5swKFbTOJCZqQNsDhTeRCNynNNrW6G0jOXfHKiMHCscEkM+IgTJRA
b1TEdajhlPZqWaMP2b3LXeska8paCx+E6qrMp/Qx3AEg2OVyJhnAKD3QZkGiavWOTiBYL/RxemjU
LA3sQgFqiigUjOTUXGlxLThSXqmCEKKFTuTVHMCgjkNj1XMZgCoP9Sq7ve+7aZfM/0UrF74GU5jA
qwBzJg44AE3fycOUou0/j25EDYeq/u0juZRtACYBuCpaSrw7LbxGINNghWIDokFzcrDgZPq5dSvT
s8LaoX3xFJkNWHvM3hsqywnbbNOyNaH6pYOiILuDErgM5JE4tzsZGoVENsAaYRqjjfbSdN+3P3LN
gJDz9401YwYrq4Imvxul97EI17w0P2qCAwPgm0N8sI4IcoTkVC9JpLIQG5VnmxwCtHuQ22he0eyU
Dca25Mqx1vonC8+fiVAK4RQKYEBOCRbzqGJJPNEqYJysOpKOJtjaNb9QQWS7ErAsLR/GpviQFg4K
so7Le8bmUrLKoqmCwqxlv2hmyaVZvNKjWfoexCYyQAUa0nvxEBhSqhRNqVWBVtZuNyueBKEKo0kc
EFQ9IiNeyTkWPD9SeMDPNcUE3E1EuYPDcrSmvqghAo3mFx0PZqdtVXhoJ1r5sCVfgbVD4sTLzFdt
GBSVJWQ1aR2kiVX5ml2dhrQrdnm8csiXFpCrjXHUDh8N4m/sWXA3QyRgbDqtRnCXbQYSBXK5xewi
2vzl0yqR+cKRgOoRUhggrAAskIUbZZR1lCZG1kAar3ib7dHNk2ql6bFkAlHW/3B2XjtyY0uzfiIC
9OaWZJk2rJbXSDeE3NB7z6c/H3sD5+9iEUVogMGe2RCgVYvLZUZGRkDZQVMJrHwVbCXZMA3UCOGO
NT1yJYYfH/ou3St1bOwDk7CGWQAsEXmsrj/L5/5LJYhVcm0+9UZsCzMSTXrm9tHp/iW0MRLBKmwZ
2u1eix3X6yNQb00VeuguSKK4avS7Lb6IyBPuionefje4aIsTCFQxYKo1VUwWsjJXe0jQ+iyaL6Nm
Dt+DCnjz/mxuQxlGobwJHwdQjnvhejZiJMeDFBDK5GH/rA55joII3pJK0FoPfowCwjiaJS7BjXAw
28k63B/99lty1RKTQlDmwoCUfT06TeVlwYtZXJqhxEImjbX3qm+krl+MYGSjEe7MdoPIuNztwKsw
PUA014HiKCOOHqpleVGGADrwLLTScyPGpp1KgvE8Nnn8MjeEAmadQVPWG1//R+9LLJxyesiO9yd/
e9BZXG58fhEbiWW4nnykZ0Oo+2RxkTR9QT/xWRG/4dXUNZVjGHvX8kYCzWgoFSEwTBWDMPl6tLZJ
wgFfm4XhKBeZ2zRl9Y0bRhtstU/l92NRgG0LeYUETy5E6j/IXKny80D/dOgMSY3CpdILFW5hs1Hu
vLpbu2DpWIbWyhUO/Hz90xqrz4yoEssLoj9T8L6N39eRUw87sd7W58b8DNoZ/Gyy2dXnjutAi/vM
J9ZrGv08BYV/0vxIOqRJrLmCH31EkUreGXNzZuChHGGo9+Y66esnMY/VmHCircOjKAjZ4pb4aFRx
6VR68+P+froNoxfwlYo98ReBurJaYSlrtSKXGawpJnuph1gINGIVO/mJ3SXWAcR75/HdujwI11FP
IfPi4l0tXEH4TAzApdskH2XxeykdQuNRCVBobNTfsb53x9++wEzwzXCrFRy6xhJRvoLqErfvsEo6
j/o3WEV7lmZbGwXRqUXa1qRrYo1lq3FQVkZOvsMfn4Y0ODbj5I09+YGcQquPd3b/5nC894vUMd2N
a0ytG4WoKyd2v5lIpyiESz5b3Z9ZMX+K068QXZH7u2TzCiTd4haA2QJWvgo4F8HBWlWl8lI/J8m/
nSsfa9NNfjUdrlaO9Pnz/eG21oyi7lJmoagLwfr6bCdJJzR9o5ZwPWmsbmDHI6xhTXsivlsHDQE2
JLV4xVi61d4PA7+yjG4i9cBZMm/E0p204Ns4qx8FVf9yf0obrCCai2lYp8WBthpae67nJDWGHwqJ
zGDgsLhincOhOI6yQ+NjpDizRopXHuXpi2F9FBMVqzKCt+FFNLwpOt7/KVt7h1uFluzFYPIG7M7b
sVDSyqwu1XSQ9UsTPTX1JyM4a+LOQJvPx9uRVrsm0VK/8EOjAvm1dcPpDoWd/tIim/bnhwI1cOwz
G3feU1HbKIjyqZGzAOskL8NF4fpTR+2clIQP1WXGCVYC9EXR8SGthwfR1+zUkqiFjp/jMv08l3uo
xAbPb9EeJ5hcCnigH6vrps7Qpkvjubr0EPxILujYqSuvrb9lhmoXsZdKHzT5h0iDees/JQUir5nw
DoevnbxjY42XbjXiM4BvgoXVz5CjtKJGxJfP6GGUjpkjD5xUxd0JjTYOKpc4TIJFUXDhYFx/aXw4
5jT0herSycalhTAYyU/4tX66v2GX9brOr7nk3oyyug6moprliLa3S5ymj7ruoBhqg70c2nxnw25O
BxiCD0ZJm4DnejpDUESaFlX1xey7g2imCHHID60y/r4/n81hDF3UabtHo3WddghdUI3+zHxSQbFo
1ZUhs1dpewrBFnYu7o3HdskD/v9Qyz55kxcKIj61yMHWl7BnAySeFgdOGAsfoxaR2sqK7aRCP8nf
K+ptz5DqpIEUFBjZ6kNGveHXihbXF4sgNT1Hv/w9Qu3mnoBvSAUFMVCID9cT0/yCsLsKl4Q3tumw
OBREv2psHZJi5yhtjUQdF884MnguzWWubz5hVzXNNMV1fQlgVkSp7irJI03Qx6r9c39bbN1bEu2l
yHOSVPHGriIjq8GKewyG+iIVUvc+Kab6KJXT/DPX5PZUlwUmM5L61EfGfJxF+bGNij0Hha1rY6Fv
vhIcoAct3+LNXGM0Vmt6HOsLAneunuGzPH4KhGMkqMeq+w+H7e1Yq62pC5nfZW3PYTv1+h/zxeh/
3v+eWwtHvQvrPbJU+gtXz7tQoHzoJ3N9yZPPQYrTy3e4mb70+f4oy+WzvpxeHxnaNgmg101gQaqV
Q6NI9QVV2qI8Kcq3+3//RoBObyyMLRnJGZSlVze5bjWC3iYEKUjIZS8h8/yWCcWjGPP/KjMyD2mb
ijbuqX/fq06JkvII/AL66Jjb9V4I+kYY9YFGsLQ7lNY3LXxvNjtFia3b6e0Qq6NV92mXh5pIfJBS
9cjRthKpxubTB9VqD6L4LhUPcnW6/z23tvgCxZHLGYD4a/Cqa0Dc+bPqwgnqtd7t1e+VZc9956h1
sCNhsHmi0eEmiCXdgQ6yOk9iH0RSb+r1pS7lH0IkSsfeMAOnVrXKpaNJOkoKygZFFuRuE0B469LB
+vH388XzGAIHeTKF59VPsLI+QBAJZLBtHsvIeiaB+RhE0UkKpJdW34HtlgVbHwY6L8E78Qli66yO
XEyxpO6jqMXcN8UgS0PNKvWlnTdt61y/HWR19QdNDnFWDttLi/n6EJ9m650w2OX8H+59jOcpfVJd
gqGyGkagszP0u5KA3RpFT5YyJ5uMxya2VDcslNi9v0xbk7JgzuqLRw9G96vb0G9zuj6wcb6wDSqk
SdCtb6V6cFOtOvt62+4Mt7FQVD2Xutwr32WN6ouxQS079ZtL3bbsPd2sHEpBCQy6cM95aysLoEhv
0QPNpsB5e535KH5ihXXXXoywLGm8+DePIXZHgaq40zhbl5bOpqM5C+o57UTl2MhZ/jKERn4Ms9CE
B1v2Oyu7MXkKDQjcLPo5sKJX104VmVNjjHHDKwftLDBtpe9cXdm5aLYOPwUaur8XZIVMZP2cy2PV
hXXYXfSTVT365iGqnlqjobD2UBTFUTYiTv7DX28jxkSjmjydzGutwNkYRkyjcNpdEB4zqTFf0uLH
328dcEWRNBZTR9Ks1YWS+9nINdP0ryFlp30oJcWOO9H5+4m8HWV1Hpo0qJR6rvvLMNvl9KVr3UJ6
N1Apvz/MxlbQiB8XailZOat0/cjJY+ynbR4NF734PYSPoeQo7a/7Q2yc7Fc5XaT3YeyZ6zsRLZRC
pLYwXLLZi6PPJbRqP5EPFlLN9wd6PUir2xc4HPYN0PySkK2i7mYSR+TXm+HSxdDvp7B8rquvAOPo
KypDRnckTTfA1Ip1LjLpQ20gcfGtD5xOxpDo56B/n/WXIo/tigWtVXCKd2n+ovef9Uh3ogGWWJuc
9bh6f/9Xb30eaH+UkTABxDxj9aOjDEWM2ZeGixHFbm65WNTYjfY50qOdfbs9EJsW5eYFyV0FUtOU
lqludMOlKbMTajh9pXwIouLdFKTJzlDLrrlZCNJhZCdBcFHqvt5V4yyOY5Iow2U6BfHDoGsnUNRY
H+x6t9/7NjzEk49zqKFOQkFzHc5EfTqOYowGgd7Dk+G9aJ9iNwp/VdK/pfDv/aVSb6aFgATmC8tS
UXleh7oKDusztR/ycG20R+7wcU984PY44oMLv8oE2gRGXW+Geq70oMkWNDqtZRcQzR5U7Esl9W/N
LtlrdOhhL4WSI/SK9XMbN7NO8BeDj6R6a4thA/3YPIkRuohJ5sypeBle+iTdiQc3PiCokLYULegN
JC683hf+aKTNPJG0SmrloST4XbLynUtgA6mFzrHYoyrLV7zRchnFxtSTiJCzQ0bGTWfJcAoje9Hb
MHWtCgVZnMpqN6mpVMmh2bjjnDk+khk7R2Brqq+EWtpgeAKt1bHuyrQ0CxEoBRf0QyLkB9X/eX83
Ln/D9SGjbktPHCA4ex8W4PXHpHDi92EDxFWWpZ1FSka9ogfoqn2vVKXWDUz1X1+G0ylWO2/T7fEm
lKcwtkwMcGNtsiP0mgbOZ9SXKEjPGsCKHnrBQl5LgmdF/Xh/mrfXFtw7NFvQHKXcCaByPU1ZhRFN
q2x/mSA3PpQKThCyGcZu2LbTg6EU4s7CbUyOzwnFEY4joYu2itawSiikrC8Yr2jPcMa+lj6iPwLO
QrY69Y9qoh7vT/D2BmOCbwZc7ZQ6mbKglKv+klvGWaZnK6xcA3bVzA5NfPlEN9np/oirT8pjDweO
hJaEGgmLmyxFUgNlGM2m8KpYQodUH/MHbUhNR5Xi+Slttb2C9epWex0PJJj+GInnn76O6yXEJtLU
fLEoPYMOP5XiaQTAXxnf789qTeZ6HQb1Tno3F8gXrt/1MIbamCmFQ4aJ6U3BhlF7RBkXtfe4LJ3Z
GJRf7ZQmH/oBbUppmownX1JHV86H4XGK/GwnFVzto+XXQBaCVYnZEFHPGhq2SuqVkSw3nqBOzVGa
o8+5EX/SNcRXrCBTHwQfaa/7X2DjO/PcwgqgIsZ3XiMWedYEmD8qjaewg2k+FkKkccOBMGcOd7bQ
msv/Oj1eQFBiDAR4R1YfWy0yBZVmGaemUEqMI34+PtzbjgZWK4kEgvxIT9A2ber6a1gkvXkQJMw5
7EIRgl8+1qv/dE0vvE+6qTbtrJtrxGKxtFZQPk+L+lCj/UWXdp6LoU2HcbmDu6yLUa+/Hu8sZXGD
5b29iUkH3g2jMhuvltJysJMgrs6BMWduURi4ETb9IFCfCPJj0+nFKRFG8QeUx1a2w64SjkIVI30n
Ct1jHGEPrfrIVfelX+8s5zqBev2VSx1lUUUDsVmvZ5LM4RTmRuMZ6HogfBHX7xshgBw2prMTmGl1
FJoudTQ9tCjz6Fj9YbK4s9Cvp+bNM8OPWJJk8IzXLlpSq+tTVUw+ap6AYd7sJ1g2ZrKvBa48zkuD
sG+M5FlF1HzhfPvdMYRs2B1ruKGtnU9j8HPofQWC2dBWRGZSX72Y2aQ5tabFj4iy5AH1EnMqyUFH
ZIDNMNTzn9E09q2TI0hPntAHyid0dAm1RMWf50M6dn6DXtgofvrboyPBG0KDTwHBXOjJ17Oso3nS
k2FqvUKWikNeNxJtyaQOvWbtwtxLoL3+orwrxMfcwFQ/Vl+0q5YkVRQZCxVy1w9SGUeDJsYJ0PJN
twh8//NoFFAohXA610rHQZDnb3gxxzsbbBlo/UO4LRBwWQTEkaG6nnRQ1FEpaOyvwhgtLHOiT76e
Jud8iIB6Yrxj4+bvHtfXzQQgTa/rYo2ML/L1iEajanWizq2nzyVK2AZhVzurqPqjiHxgnw0nqHDt
w/21XQVK/xsUniPJgY4SxBqHiPoA189Yaj2cOev3lA0jZI3ywjWqbjoQDTanTgrVUzhNoePPev5f
hifc5hwv/alrZoSIhFLWdSy3XuLCrGrZ8A2zBQnLDPV3kjXZg64KjZP0teyAze6xTdYF2WX2lFOI
1XgRFzb6Ku3TRMrdpi/0ni420cdUb7BEUkX0as1RP0UoKh6UMZoOY1d0TkD0fmzaSnAIcz4oEH+c
tpIrt8iH4KvRt3vVuVXo8/rbyNRhoULZk8Fnr7eD2I20ZklD6QUByIPZ0sXRq4ZDdiLZFcDde5NC
2rsytZSdCPb2peSNBBCmrZa+txvlOmpJZU9psPZ6zP1Guw4amj0tQe/Ek69y8He2wG3ART8QwpIA
YYDaLMX1PGejC4eYPhKvgADxPlXp+VL1ZnJMraS7Iym16Ov9Lb/8hauTTZsFN+OrvQaCotcDRkEc
xnNk1Z4gx/NRWDYe2PdetWxzWgt4BNYCbrtufqZoM0BDCxqvG309c1qpV+rEAbYqhXeRn85EeoKv
DPNOFrkxLMVw5NoX4SnUZFZfU49mOIDL5OTpu6RBQ4P8nQno+ATtToq1sT8Jo7Rld0I3vDFJNkrJ
qskmG6/CJK5NNcfQ24OOiW0HX6s0ilOT76kBbESxBCUgDBRhaFIDPLleunKo86Tvut7jZrK+Blr6
ddTT4lCmmeaGGoZx1qikTk/Yaif4mDngYRRGI1XDhrL396QXNzYSfig0KZNKc1+vuyfHuCj9Bhlq
j3Ze9UM4BvMx7Zs9NH7jhgYaRJsTx2QYkuum75ICQxVFcu8lavbSWf4xMUR3ElAnmh+KGkkxQ/k0
qOFOhL6xj0CN6FSG4cnXXl/MozTnuTHUvVcHXW+HEHKkNvsuNuG5Us/3z+NGuExrxKJbhi8Ub+1a
AzEryMIbX+s9UWqjj4ovdPo5E+LecuLWj1/0uMs/JL5ZWnaocE+7YtnAG23rKvutBGpyHMTCsBOe
sZegjMZ3gN/fqqSRzsS4zUOdCNK7XsGi9f6v3vpAeHQCqWLOs7QnXG/FAH5YN5bB4LV0xQya1cM6
6X8oY1U6ZZ2e7g+2cdZAOhd/DGLyBc67HqzUByWr8+WdGuvemerZsNM0/d0G8vewb92mhJSptntx
39aoSETRjkofiUbGfz1q3Omd0ZXR4NW69rHJnufqV5+eEp84pD1omFrcn+TGRufOWiC3146/dVJo
DnEpjG0xeE2vn8fAQFr0S44ua5kcLCU/5b99HOfuD7kuPy2PLIWK1/eOIiyw3/UUzYmOn0RMB8+Y
TbRvssl86FMd2xPEck+tKvYnxGiLcxBNiZtp5j/Eme1BAuu0Mys8aZO51we+sa2WR5Brbvnnhj0v
4X0RxFkzeFg/xU/oo7anCWT6JHMxPAjpvNfBszUegq6QOjh/vInLHnhD6pi7URI6nnlPUme3gCVv
c/J+BErxD7Fo+/dnBnYj0QyQ3EI8W22orLVaHTvE0euC+FsFhGPN/5ba9DnQqx2a9KsQ1eqRB3uD
k0oRiox/LcAY8wjFohV13qTL0yf0ND93TfxNrPrSFeN5fgrk1HLDWjE+0adSOOnQ1C+YeiUHQ4wi
7KMjLc7sqcz/6J0+VfQsWOXHhokdfRBcO4x92Y6LZDyhniIfB1CHnRO/rtewM3njKNItnQVkIev4
oSkEw6ybZPBi1YhRHBC69IHUwfwYBMox6fv4HGRt/T6NzOAcGgg0SzKs80HPyXSjzDiWoTIid6kr
bkvV5FRXsXXsLK09F30+4Z8mtXjT6b4tpuaHMIsFN7Q68hw62ZyMW8hNyvQx6nvYp327p4OxsTp4
kFNrMYm+4FusObwj/VxWnbWDVyV4ukEsij7GfRN8iqi5HYahrzM7bJTPtBZPTjsrwzE3pvEgT3Xs
9t0wH7oJeujY9O0jEtr+o8kF5dQUuE6WFuinfNJ8OxcjDOmUSjzEXaHubOTbl5/fvwh3LyIb3FlL
CP3m1NSinHS+pg2eP5c+7atCiUoTlqL3b6fbs8koBJA8+lyLqOBfj2LSUy4mOXeB2gqtmyfS/BzI
xXBMDbF3jbGTd2Z1e98Dx0NwWTBCwpl1f5CkN0ozz+Ho6VkvO4lpDM8IWM22Gir9wUiK0G1bs8Dm
QNuTYdwaGbUpUBRo5PDLVnFd0qOR7JfcQs1Y+qdIDj7HM5KtQ6+hAC3K03PbKqeyGffw7Nsnh4KL
sjQIg93INHxff2E963TBHOrZ69sTEZiLQtD4XtObR0k4TaXT7KmgLaDB9a20jIc+ySsQqZnLn7/Z
NwZFpSmPo9kbyuEkR5GtSFj2Be8rSXXmfE/eY3N2VECwUSJE4ZW7Hm3qlg+udbOHukPn1lYFj8MS
FE66ZtnSZFwECJTuVC2ok67PO7tpY/cCpNOItGTXwIiruY5gM5AR+baDfJzGhzj0+vq7+Z8GIcui
1RuBqTWNry2VtMgnFDNrqf3eSJkbpd8H/U+Iu9n9s7ixcszGQoIMgXx4DatAgcY1QxrEZvZo9wnr
FzG+aN1nMZkcFMLuj7SR5Cw8TybD11/4ufL1soWjL+hiak1eUJO7KPCND1HoxonTAEKoTvu1bVO7
liFGau7O0Ms5W+3PxfYbSji7ZukTvB7a94u+lYN59qi09g4wXTs4vEHmkd2iPVljWNmCFgHOaWHm
TgYCSWHVRzupx7pKuTx96CMBhel8A2Lr1b2Xql09Nga/Ipdd5av/CeTD1W3ZNW0HhvL9KW+t69ux
VpF10HShWamM1UWzq6b2DKojPWpp6PDG7Kzsxi1HmgxMBLbJeVhLPM7SKI9joYoeuMszBQBzIK7T
+LeC6F/7j1zWOxH1LZIDrsLdtlC8+aRrchXY+1gk1SR5kZY+CGQNnzCejuwyF/bImrefkZGwmMGk
FboGS3e9cfQyLJtm8CWvQcpWfm9Wv3v9UWypZk3BzlfcmhSXNZghUR2lnFXEKtdKbVhpJHv4HLZP
eW2GmN8IyrErW+Hb/c1x+8zjNvO/p5Ayw40vc1tJtRFok+LFfV4eqPZ0zjibexO6vSjhmYGtE/At
h37dFTIaeZ6Jgyh7Xa9+lPHeEGvLjvC8r9M9h5NlGa7PN0NxpdCnRZYFHfh6mcgsdH2KDNlDRe2d
IrqS+IzJyjGYxBNCC6ca1IZu9x1I6nbBFsoiqR2gIqxac/UMofs0JFbbK0jY+0iaUswQsKfo0cHc
2Rkb2RwjLWq4PASEwmtqTV7PQRpnTK/UW8nT+vZ739LM1+V6ecyK4J2k4upaCYg39QbOSYlUzTbX
T2jPc/VSRe1fCqRxkVHEgH5DjZPIBiTw+nMD9fWD4ouKVya5XWd/FP/L/Q26AWC/lkmWGJpPfGOj
YmpBbc6NpODOKMaxLXVKg6qJj2q4OnF/iY1cf4mqaMhd8gzyGkWrU5jEMOhap4mEbjwMXTsKTihr
ReikYojuk9W12c5B2qjWIW1LPrP4VtGus+6TsKoxLONRVzyjbFQ7TVLj1CV1/1QEVuVONHI42syu
VxQfw8/K/NkJ3bSzDTeOGSJjbEHKS0tJZ3VFDVpidEPdqV5s/lC6RU7rnFvZMfPlnVt345Chh4Sn
KYca8YA1nDX52GPFXaOiwz9BbelxUE0NQbfrMi1OmljGh7Ia06OQtuGpH5Vdde/bW4tsAVgWHZol
7lqrbAVCGddSP6oeDUtPahHZsRi/m9rmPIrRU5AgYKA8qNGPSIqoI6DArUl48r7r8Xu7vzk3zj20
M8IywhlafdbkFMPXxg7kQfW4rukQkTIbU5cnGsk/3R9na2EXH7IleVj4mqt4yRKTto7lUvMsBLCt
Zj5NmIAMfYBG/c5ImzN6M9Lq+pSj2iwCs9C8pK4h032NsuixEX/cn87tU0o+ScM1FRhqMES215dG
XZYUkdtR81Aox211GAcHp9DPCO2gKdDR4TZJXf0flgoJF2jPGuTgG6armvsN74ipeeMAvDtMBtQP
M1WPZVvt+SJtrBa1FyqNJLY0Ya5Lbmmo6A3/o3pBWb7TLfh0ofis1b8rtLXvf8jbcEtdYgQEQoDn
l4bh6w85lVFoFTjnepguPQrGY6lEbiiiKi/9VOo/uXy8P9wGqMF4gE5oQFInZejr8aDc9WXXTpqX
abPYuT2Rg8yWl6aT1M1j7YxVaD0FiPH+Y2Y5QuYtRcmTIeS07k9qhSLQIE3apZKsSLR7HRdXJ9WU
xdCJdkBUuLQ2/K3KWQgP30iHwhaCWXyeDKPUbSU2op/3Z7ORhTAbInCmRAwO+LyajS/peIDLmofj
klxFtuFPdiokp5ImaFN0YgkTFfGlgyQ/DaPNzHdWbyMLWO5q8EJG5z/WYKGqEH0twI5nBLGjFv6H
IaXHrfmqhPGl/WqIj1k32G17TEN5j8O39VyBiLKOxMzc4Ovi/1glEO5QhvLk8Uc0aw68we9J8w5h
XkqFdJ0rsaPLY0n7+en+Z994O8iqAIAhnBNPr9lgWbL0HmiV7vk9VBt/DPpDmLXCOe8tDCJksTiY
tSlhu1KO6KdT7TrcH3/jhtOBTAkNF8I11JbrVa9QMSa+6olFUTR2g7FIXQ0CsVNFSrOTeb3OZRWM
8jYgB4nEBM1ka4DAD2dNmUKitXiOD8jWurH1rYr8lwTKpq84U9jQr4ktXtAf9fpToC4y4+cpP5fa
pQz+pNPJCiNbQna8AURBPRUw5Wi0aFQoD/c/ytZ2WFAMcEpo1Cg2LVf2G9jGN0CPFD1VPFX65leR
WzXWbyqRrik/L5hDV/bHelTOTbInCLrBxVoqjK8Nx1gC8KlWI8+FYMYETkS0wVlWgpPvn1m1f8xy
dPwUWtizWKVnNdFOhtK6fncOo/bs5+Ox1sJzGuof7n+J27dp+TlEmrzq/KjXcPTNh4joTs3CdNLp
VTgMpitcLvL0tdizQtgchbME/kGx6xZdNZJZC5GD9XBmLpxyRoQ/iWv1QPJKrgLrFyTE/OunfVFM
hoS5WM5xh6+SlEmJzdL3IxQ7m3k4+Y1furEsZ3bWT/H5/ke8PeOLbhWxuohsGinsKoqoxVLX61bV
iSIsp0wVtGkaZ8iKyzwqRzPoyPt0oov23f1hbx9ehlVoCFiiX0746miXoRbCZNN1T8g/TfW7cPyV
BuCte6/u5uzeDLN6N2QhTycxMHVPiYsjOP8fCb6Kkncv8UDbCJEoYoXuIOx0be1NbnVCObh51hEC
eLyryXk0POPR3CuJb2xLPiBq9sSstDmsS0p92NWVoSPqWtULcBPqwVM4ltVDmuaZawplezBLtDPv
r9rthbys2v8Nulq1Npx1I0yQqezpRnQpEwHH98U/QeW3h/sjbdxyDEXrBnkzGOANXJy3/qQNCfsy
t35EWI8Y1pmbyZFT8ZzLT0n92IfnsNzbL5sTfDOqfH3DVWWvQWJnVC5zSMPEur0d7LFilmvy+qlZ
prb0K7Ny3OGrr1hKuhAGmaZT2XCl+bxrWbU9if/7+1ebXi9VGEs9fz8pnp22nwLpi+7vyfrsDbLa
43JaN7nQLSdrlNza0G0/1p5L9a9TAT4VfDxqtBIU+DWSF1ixjiCdxeVrBcGhAT10uiz/DfrXH+9v
uM1FIdogwGTbkbJer3zQl2MlC6HhxRrESl2KK6eErPEfRkFbcak2Aj7QhH89ilmJdbIoCXlDLhUP
5iBRADaJ3+7P5TbXQMqWgj2R/0JjVFYbLNFniMZ+a3q5mKGdnlWik1qpibuX1TwitTPbQ1H9TJG7
2QmTtwaGMkoVdXmQrTWqgTPJNAniaHr+MONdpmf6kZ7CDEPhaD6MsZGepVZuTlqSF4f7U157xYFu
Ld1lSJEREhAarUWLFGWAgS4MpqeVn2bxCy7CxywaznOGJmP0fYSRm0hnVRMOvfbYL7gOBVLa3e1Y
nWyrKc40GD2aCGJFYvRoNAupcbfOvLzaq3OPh81ryAa2ijLe9eIHWRqXRiRw7ts0/oOES/mpE0Sf
wM2vXlRBLRyzUhIXGEU9lfoMGIpRCGKcoYNkoeCaodIdK2nQXqiDik4dq+bn2Bp0uKB65XaS8HPM
5uRDJArDzq7deEXpCUE/k+SHNGht+l12pWqmE7eiMUtOPGmumLtF/zUUH+biV1u9k7Rv91dz4zAS
kRACUayjOWPNA56iySonP0dRShO6g5Qa3/0WUt39QTZIDeTiHPXFa5pzspYUNqq+QC3W1710qrzC
OmTGE0B+i4+Jncx2YIXHefqp+3/yOLSz8CWg0chvnwL9olB2k/LhGJnDU0M6VNvJcKjNT515ruTn
oqE59JCEFFR7vd6Jm16NsFabiI8CiwTqIV2Ba5FzQaW04XMreuIsFezttPY/SnptfYpavc2cMVHE
k9wZfYYBm8oBV+XQCuAG59O/nRrReVlR55uPyJVF0BrCqvjm11YU2Ibsi0h9G2kOy3lADio0Erl1
5QzJpFDL2l/jrM2YnA1JpLhSMqu/YggcoSsrUS46DXF4gxap39OwV7RdehA0lFHdMoy7DJ5pvFj7
5JP1Xasaw7Q1Iau8xY86gdDroyIgpxraHW0pzykF4al5JGb0P2CFKP2jhokPBNHI4BeFlkgdd5kv
GHaXSknsIItqnVJzUL8Gs1IPtjVq9ec2zMTYrvsm/5riC9PaQVMEJC2a1SGEGZSJC3cTQocvC4Ej
WBGPY5NNTedOA3p4j3pvkF/WNSDtQesKPTqh6KSXD03bdN/FXpDkg4CijXrStan6XoCFf9ODPsuP
fCI/cIwun4czVrKGYqezrJUH9FTzj2JHqWjnvn3tmX27G2jYBZWjDAxLn3LGmqVGFU0RBC4WbEHj
ubX1JKhT229gKzuyHEujnXQgqQoSSqMtCJRo1dBK3xkC7sR2OFvTU1HR7yvOpnxUeihvttRLw2+r
ToMvWVY0O7XUdcxK4wYmMCgs8KIvPYKrwCRqDKudGwFgLxLLUyGhwSqVY+xaRe8/RYPcHvxQ/NtA
+X+DQowFPMIB2lglOGItRWLRR7o3Jefui1mo7lwcpObYRn8LVywjIWnM485TRB/Qanq1GNJRp5Tk
NJZi+6H+xaq6B3Chv8wuqIZzNZI30Tu79FOvYogsKtVSzETgIIEDq7myj87YcFKUvRaQG9BrGYkr
hueEXJRO4FU0nOalP/d9q3lT/Htsmhclrk5D/xzlmd322stoKicxf98m1o9k2FOpXL85jA3lDJLp
sleY6WpsrbJmYfaJ/PxpkRuLj1Ra7TzXHo24tiVaPCWE+rqdwGlZoevjdD3oaq8o8LWSlEZBTwl/
hOlnAeu76G9zqGVi7H4+K9qh/MdqjNTSmwQyoO51VWyHbezW9JQEmMzsvG7raINxkHmCTgoMAoaw
Jm50XehLci2ZnlTk5iltTBrFYY87tKVJR7lrZTdI9cBB+qOBDmPO/zR6Ux7N3vonMeTuacoGyZt8
IqW0Rhp40lrFE3SsGYU2iR/UHnV9X8v1oy+FeyrGa7NEujDRwaIijLodOgvsvetAKZoxR1Sb2Pei
NLCVZM7tUMg+94F4FP1n3zxV6pNVG464KJT4wvMw1Ye8nCDZdU6ZuZrw0RiCQx1Idg0nJDb3ft8N
Gg38C0yILiM/Dc6SvPp9bZ0EIni670nSn5BFjKuj1LxPDmoVuLk444sDGKbwtknNc1Hvrew6OFpG
h+yHEdAC3GhrCr7cYvijNKnvZbS82UUkiHbo6zsR2OYcEd2kdrCcwRunAEEKjRJJYeKMofpXMSAc
xPLZ/yP4jiJ4kd980oLhqAXSEdFhfHP32N7r9JJJYj+iYE0GMoUY+SqFCQuZ4g+hrGequR2I2VGk
kbyhZ+X+KdkbZnVlK7ofBub/I+28duTGkjT8RATozS3JdFWlzLJqSTeE1FLRe8+n34+1WEwlM5GE
ZnsG2wIGq8hzeEyciN90o/BFDke70XZC8VvCtu52kItaxjyYmbuACwKvWZLO8/VcJzhHxJ4lfKnM
eCf3nY3Yrt4DP9C+Vx3C4EntOWbROMmYrNy4F2yGOfTspMRDEFoAnOvz0GnUCBBQIv/oSejyGa6g
Gnuia/qjJzVIJ1f2pGi/EqV7EdrmEQfWf3v0jRuVFG24kzOdAvZjmDjm+Hx7Ti6S748fBqyLAj6T
Q4/4/IcFlMhjvUz9Y1dvkB/BvcNREAEq822iHQy47tCE/Ow5xWQcn4AG/Uc5f55NhHBhc6V0L4HK
baO3KN9Y1nNbbeUo2xTDPoo66tCVExZ3Zq2umNld3kk8F3hkcisylxcKJsDRIsWTC36zsB3BcxOJ
1lcbIukYGY4pMnWFCZEKovTt2bq8l+bAs1wOaQXt6+VkBZGqweD2j1YoH3ujt0fEJDBl3MRpcPjb
UB99XkTYZEr8AG/Pv0siGb6UYDV8LD3TdBsj2taqNG387AdEj+1fx2JEQHwhXM6V4EWPMqFyIaXq
lGCNBSyB/t7ez7w7en0z93JlwV1+O1RUPsValNQNOSlKSE1YnY/JzGD3ejcfR9dCimCbBea3SFCn
bSDG4cEXo3r/XwzUIlkDT0x7Zpn4lh7LicpFchSiB9Hf6vlDUoWu1a51sa5kbCB652KZBGkDVN/i
PKOaXaVWGqVH3mZO66PjW70V6juFh81Epzfp7D7YlZngarmxkpZeXksanhEfdJn5Tb3U+VbMIfGs
BnNcflnzgqivdJ9qsfJ0eyaXFSYePKjo8+aBKYNo8JIFVCK1YRoDDrJa54V3Ax06B3htAaBokEMG
JypvKXVEnOyryltZrtdiz3rJ7D/8f+hILrYG6ljZIGB46iEW2GP/pZaxEwjo1CBZFcvKU6EU3/5+
uICJKWuxdmYDqfOQpdTKgtUqmNbirhxOrFllZ0TfmOdtXDdQkb/ejnf5QgOzQscVAg/7H5H983im
POaZMmjpMesgvlP26ANfcIt86LPHasgjeWfF5lTtQRvF5u/bsa8toFnuCitZVi8VxPPYzZgnZV1P
uNam8AinsaF7qqiZ+/dRZhAqFCMOBCgT51FkvM3AJIkYjTdZytkmSierkMaVcuSV9AnsCsBauIqA
zrkrzsP4aS+mceOlRzqLtqEFTtNDner2IhyCIBi2guZvGt0OUvNF8NovibmW2VxJouH+AO4lSZ11
h5erVTRoMVjaiL0rNA1b1KNmWxrpUTTSn7LWeltElwI7zg2Oo6HxnEydfhpls48qcdx6WEjssiZ5
RRwsdWIeY/aMUXT8Rm43hpKq25DW69/fPKBjKMHzUAftveQwlhMe9zESO8fGErYIQ50Gbvi6eqxW
FZmv3QUI3LONobQBzVysgVK0YqtU56mptrp0V+/8TdjfRbD6NnjT3l5v84l7/qTUYFiYMz8YfRlw
DOcLAS6V3Ipilx7l1ou/4hzsubiMDo99YqmsPE1eWXnXdjCvZfYw0kEy6orn8YxWsTI9ZReJyR/L
im2wPymXeX+X+WtOxR8OoBdjA77Lc4237IVego7yJWh1gXnEru8p7hCwkX1J3Gu+lT4E8PXdroHO
JqZCtbFSgVMaFV0XvFm0i/Qq3ypKaj2Q6UcOgGPFMfqwcxO/Ep5S34dsL9XmfrQaw63rQLv3tTLe
0b49+WUhbNQoK3Z9pPh3otIDx2/K7o9qBiPP0zxx8NsskVlVqsMo1zx0c8PcUtXzoE7Gzcrdfu1W
oAQHu53zhFR28YG7BDwrJUW8GYXpD8n/ayB6tiTFW/aQo9a+M4pgev+LRUXrd+bRoNi5rI+ngunJ
1VBlR5QC7itpxOjnQQ2yL0bz/Xagy9XECcZ5zFsTcirr93w1xU0TClgDYbFN0oQlfColbsPhEU/G
Ke2m19vRLvcllzpSr3CEKPmg+nMezZt4U1p6kR0V/d/O2M8MobSyq/5d9ZN7sOrPuKXfjviBMT9f
woREPwzwAxhZbGzOQ/pDE/aihBmKFuB+BmR5bHI7FkLrd4MY0mTn0Gt5qClWlTvUHOAQ9DixnZRg
yP8R41x7kxEnGm2jK6bWNnJdae1CjJXD1GTy97z1ihcr0MqfPiiSzhXT1IcGqRXajxpHz60KgHNl
QNc+GNQAUDcfeJXl9db5WQkurs+OQgOHqxBt6uHg1MbX2OwdrY3WVEmvfTJecfT6mEL+WRw3Q+DX
MU+vHDCFfhjhZn/xs3Gb4C8beOLeUmJonmtes5c7jkMTXChSbHhGsOfOv9nY6XiJj3521JEMK6xt
pv8ozfwOWEIdBBuLx/TtRXIlqybgzDqHuzKDNxdZtZnKoQFCG0t2UWjoRaAP8C0FoH/n94X3Bt/F
7JxUic2XALS5To6WUA4duhx5uEAbwDzf/j1Xx4+YBxsE6hf0gvPxT1NiUecvM66UOHbUiC5hkHUY
KnZxRgvRyp98FXUv7HCtlcjzWbbcLdRkea1g6TjnweeRW7okohizQc1BdTtdcOJ4pwTiXz+zmWYS
fRpRTB33ynkUTxpwCPTG7NhLe9QU7CR67mj19PnkGGIPLyTeUNZYAeRfZp9zUJQzkDsCCrUsOMlW
3CXiOHH29OiUqCdexyuZ57XJQ6pw5j/CbKe2eT6sMvMtz7dm+3hEInJyv/hLstr6v7b/lRmtDcAA
aODySR0YnqSQs2VHHw/kGI5FKTwP3osHEsmfnm+vw8vUZlZIQLNoJlHwhF/kuI0/lMo4KEyZkmym
TiXBbR0lmzZyV68pBs7ffLnywIOhwsXzcd6Hi8kLx6oJZkP6WMjvPf9FLN5E1VZ9fFxIbX6O5o/a
WlN1u7YkQKexCOEAYquxiAntuAYNiUE4nUxvWxva5EaIg2xvz+KV6iCFQcQQ2VLIHpCznw9t7KAX
KnKdH6WgwF2FrvFjkJWON75me8zg3cLU7Hgtg7i2GOF1soUhn3DdLo60TmliY5LhT6vGfZG+Jtpd
Ja5VI66dU59jLO4G6jhZF3QYyNfRiHDtYSogw6MpjnycAqFxZTVeW/mfo82/5hMaFJncylAqH1sz
Ldm0sexkRmErxdeobvaasma1cm1tAK8BLIRKPHfDYjOLfRtFQsf7TtMAi0QNeR7y7GsduCs7DH4c
4sEWSQpwusWYkkEqmymLi6OvZ9mmngylBPreyrtxSMN9hjzVyiReGRZj4nUMwRDuypKSN1lRUmRJ
WxyxJAm2Pn1vG7Wfv7SLpr9DPwr48PxuMEExLDbWYJphNJr4qaiD7J26FqkmsxAMd2VjXVkRM5ce
Ej/KOERahBEAtcc4FcyuKlRl+9diCB5i8VWteh64xWNC57lRxsP8bzS4NgrqJgH2NThQ2HnabSnl
u16grpTJPoBkZycZVUaqOdT7+FFQ4RfflHdnp9WM+dgZ7fA9GeMwcooIprPbj2q+b0olFJ2WtkDk
KmEsuF2k6TtVgULnSm1aajZW8MbPGGzEz2b0cAbxy0a2WYVV7YzRqD4hJ1bBUaisYONhN2Rs1Cbo
B6esYDGTfJYNBAlEg38Lraz6WwEyue7Q+Oz/RK05DNtE9/r2Oc/0pt9XRRUrdol+UW0bvSWHG9/o
5spl5sX80R918BQForsrX24+8i7miBIb5W4W/YVZlxxbRW8VgU4WWyoHPS0OnphS9a578ZCBanSM
qTFGOwyCWrbrCg2SzhJnY8E+fDAxFVjRb7lMALm1ZzYSkBuAdZRNzs8W3Jt4i4K6OfKZGjtPlEOe
Nq5i7aREQb7Wv0O8ejtB9vLj6GnqvZWE6OKw/ghPsYvnJYjYpdBxmCWS2RqJfuxrf5uVusQ7JXQC
Lw9XMt2LE3sORNVg9vOk87bUFSjLqI26qdCPuZkBhkFzJql4QaR21UC6bx56b2WPrgQ0FlvUKi0F
mFeuH2F62C16nhaawHXhSppqG/Efwfq6srLmnGSxsrjQQWADOeeyXbadQtMIml5k9wEM7zacVPm9
EqrvUwuvAzIB5o1hPqmvdQljocuUfFv0vb4TZuef27/k2jcFtc1H5SwkzmJJYbetdvhmASarJLe1
dqq0oVi38j2vBwH6wkclqV2mFiRoqY6opH5sADbWdDjpiXPur2zXtSiLV0FqUbLxvYwo9V1DUdPI
dqq2kgBeLhSWPoVwGoXUO/jj+Q5E4BVth1xVjh6UUbiAsrT34gPaZo6SfJVCc2VdfnRkztcJOw16
CV2UeTcsCx+BiGNPpUXqkRQqdcABTyhTj5q4ScMnOX4c1e+i/FWkRC2qmdNQt6q6cYuT9RdfhT6U
rN2Y14b/6ecsn0SN7g+KX/NzFOVB9ZD51B8a62sjb4fovs9WeiyXGSkwJZIOYASz3QWzfT7ZrP04
MjTBwAJc1B+GODNsvwAO6ZHNbUGbVkc59bkLuFKeOq0YnRLX8+3t/XGRifAb8GBC44QuIIJ2i8KM
rAQxyFDDOCbcj3S63Dj99vcR6ABwB4NFQwJsnvNPCaM5S1lZU20eC1FQnZjN7opJseYOc+XLUaIA
Xko9Bo2m5ZFa53WbY3bLkdr2W0H5AwD4QQi/qAeML12e6X99rFARoYMCcAOom7LU9OlCjFs7IWba
TPFOkymhZ/i1qrm+5kh7uenp8vFw4f+CnAVDez57GDEXkoypAY7B3X1WNyH9+fBJ8qyVnXiRAoP9
/xxnufHlmkaFSJy4n2wTJZQ4/AoYeVOs+WdfueTnSEBOaD7wp4+Wzqf1ELLEzW4WIso4FLZmWyu2
6PuJ3YJFdr3EEw5dM3l7RIlRNvMGYdu2mcbxk5mb2wvzQkeB57SKjR7vC02Zk/DFrSgiNCkYvofh
7SjYPbZrafo1kDdZqr560E3LnTG5ZTGcIi17KYbhlf7gDHhN4nLll1xU92ZmGJflnHpwCC5JEbpf
goitZevIG4V+spTVhzIx+v2oZPGGxLuDfOpJ27LxjYM3ytLh9kRcCw8RHOVfvohCmeF8jQV6WURW
Rniht5BU9Wu3MEgDs8jAS946TIiN6xnetdrKsC8eDh+4Ko5ACpszAm1x/tVVLmoRqiXH9mcZ2yBQ
vPtBtdOVitPV0TGn/xdlcW2GbP7Qn6OIT6LTPbZvXeTQJ/lTrvVp5q24uMuAif0n0HzUflrYCP00
ajoRSMltSoVfkz+3P9PldNEc4BlMAQOILdI+539/xMUM3UNrj+p48sJvGkXJcPpjZgdPW3k8XU6Z
Sn0OaRugb4gxLYF33ijEKIhVw3GykNMVWnxUBkfw/qHEWvYqtU/BQTt7Jb25PIEIOiO38LvDBH5J
ahl7Jeg1Xx6OkvYMXozsA5X/x0wfV5K1K9PIW3iOhWcRGo3z//7pM9WtiC1WYAzHEvYlaj92a2bQ
9IHmSy9SWK4kVB+HyPmqUKltUeik4El/etluRz7Li2lVjMfO5TT9bpb2YHKGO6Vqt6od6w66NPbu
+9tL+0+1E+6SH6Dwm124DQa7+DP8KZ6Ku8xZe/ldLlV+FAsJWRTqfBdllcIX29rro/EIQemhB9FR
CBhTZWtS69emmtolfB6VTsnFe24wo0qgNTke6xr2ev8YBGD3M7tBe/vvpQPm9/7nYIsbrDUhYGDc
Mh6NKWB5OmJeuZbof1GS9D1Tf1b1QycUD3mxD4WVFXVtNkk6Zg2NGf63pBGLgqh2XtyMx0A/hIZw
yGJbB4H017sfLMV/gix2/5TlcIjFcjxSvd0Zamgn/XjfPvjBZhLWvtuVrQj6mv9SD5t534uUbYDX
aBlxNR2VCNBr+F2pZUcUfxnKStJxJQNGN4MsAM8R0FrARM73YmWw7zK9nY5CBT3C2JnfxAY+m5uT
4yMvvsmSlbztEjCCoPbniIu7Lu7lGI0QIhrttDXV/Ll9nBBjc6hH4Z085A+DWeyzwZa7lcgfj8DF
QTCr64P1R3r38pEIF6cNRbmfjt++fQnt7Zen+9z+cQrtk2WndmmH9pfBJcW3A6d0/M0h3sTzH+xg
++tXade2ZMOV2jw+//Pwmn9zTLvbfPfst8Aebdmudjygd8GGurYdurL9tGe7uYb7srGfdw8Pd+9P
94H9/vv99or84DfeGtHiZq0sczDqnhFpdm6ftvf33VbejBsAxI61xR7lHpjLydp4D7pr/agfUNvU
nPDUPDn73r4D+m7vFXvlsr/+fT/N8uISjuJq0HV//k0nL0s3VbFLKWVtqe3r8c/qCVhePT2vpRjz
X7qYCJyN1JnUio7ARf6G6nw/lhIWcVFETTwUNnERr1zJH3tuGQM1CnjMwPKgiSwGBs1UjD0tF4+S
nTu/MBXiP/j6OYn9z9vPwBbto/q88n2vHAMwA/8Tcj73Pt2Uaah2U28RUlW+6068T1zBaezUef02
L9gf6HDY9Tb9pjDFR+fdPCoH8Hq2vmmRbRS36HPouc3dIm+/92uaqlcylLOftjjspTGKQ0Pip4mJ
stGEgmcfru9h1dTkKeGmHsOjUqObooorx/DVOQGWjNOTAu1jiZ6S6PpLo1KJR6NrH7t8n6WH2vwV
q+3325N/OcAPE0e4oPPxiA/A+dwDu6zGKvKlI6q/dfNgFZ2dFjh+u6PcOZmkbIz69+2IVw5juMyK
giUMZyT0qsV2Tic1aaRYl46os6lTake15MjRe5+g4ZXd6+1d3PUHZKYfV+LOQzlf2TOHGo4OVehZ
InOxshWtNXk3a9IxexDM/aRKFOSxXxn/RV0fBmyTvZR6tpGMze24l8nJHJb8B8AYzbllay5KWs7q
1pSOUc3LI76PhR8NHsvhKRRWKiCXtYnzSIuMsyvkRooGg2/ZRHb7U/RfZfFrVsZucOehzHl7WNc/
I1g4siFQSzDYzleO2BkNOuaMqx4308kiU0AzxtOwGo0kVEA9pLB++1yzt8NeGyPzRYOa1rHKs/o8
amihvaapmXw0DTid1jZoHg2scz2nDX8K4sqEXhsjS5Te++wIgkbO4mSqxDCeIjOXjykMzL53w9pW
IVWW5iblJi2/CF1sJ9ho3R7j5d6f+f6zahGFUYUr/HyMRRPo4xQl8rEUv4AzbeN6k42vftuv5JNX
5pI48/DIiOgaLw630kuUsNQr+TgUtWPmPwM8CaOwAH3HgW9pd9iu3B7YhaUZFZCziIuvl2RDN2lG
zdfLYztOsP7I7az7BrBGUJxyKHed4Kq1hT+oYVPps4XAgivi5vyxGf6ttfLes3ZNavclvk0sszo0
dpmv7xLZcDQFkkuwvf2Lr64AUJ4cF7OwJKvu/FvkUSq3elvKx0LYRh7Vg6hysy2AdKlE2bS0PQOa
/5qW75XaFSowpKrUSDgqgUadRw1GqQDV0rHuAu03PmXOYIUbUXEL3sjibx6veAhUdmsgUZ9a+9tD
nv/uxTHJlcBqpz0GwWHJR5W0qp/aqpVJyk0NCaE6305eEq9M7JV7B8s3ElQ00NC7sRb3Tl+Vk5kG
Hishyl68YTqWk+LkYesKeoY0gsjnVKiG1yuH8bWZnRWoKckBgeRzLr6nHlR9JVApP+bdv0iT9kQY
BbzubYWs2LTDzFb+1ILs3p7Tq2FnvamPbQZiSF580K6Ui7oS6D/A0R6rbS2M7qCntjkcdOlbERdv
urCVwwfkJlcy1Wuf83PkxW2bQ6GIjdjXjvlQVvD/ezKXBhey2wO89jm5BlAKweUNb9zFtCpJqGSR
F2jHyKMDH0Pcb97H8iBgjuB33aZ/KiNjdzvkta0J3GVWD7TI0UD1nM+pOGl0idmyR7+2xU0zvsjo
zpbRrs/fxMTY9lNsSys5xOVk8ngkmZvL8bPe7GIyR1QQBLxcpmMiR8qmbUP9UAtGdbg9smtRwKKQ
Gs1ijxc7cAzUScmDYjrKE/n9GGINh2j83xpMkY9wjVIyobkAv2OZ+VUe9g9xWU5HXZjSrRki1mUO
SrhymlzeZedRFgs/Ty0dsAvvpA6/8AcDf7QNlq9k97IpHCxP7Vfm7ko87k1KTqBE4EouAbODNcmJ
F8fS0YsU/UeuWeNW6kzSA80LKhtUUbSytecU4Py4JI/9UDb934x2cZDNFqAVzzKSLmAykCy8JoBw
iY6jkJdNt7LN5m10HgzFfhPLaSjVbLNlOyjIBpCieFceq1S0jZFX+8C7PHrW/D+Tea9EK1vscjLP
wy129VAKfWqBDQfiGDlaMjpsOKfW3qq/B2ScB5qPl08vQJnOk9r4ogF8Lf83KZKHIIwmu5Vt2Qhs
wbgXBG2Wjm5Pqve9x4Tt9n6bs46LWZ37IUhZ8NRaCvkYZqFbMXnuMYU//3v0D/r3IvkTIxp5O87l
vqayNpO/oF/DxVquzaQOg1LAy/U4Vf6vFH4MF52Xrtxwl+uRIFA9wULweqcCfT6VEo6ig5mn5tFK
0tAB2MuY6DVDDWr6/2Y8n0Itsjk9zUy9QIiK9rGZ2YZaZJtwQIv6v5i1T1EWi7D3p6jLRwZkeum2
aSZsb9dk4q4tgM9ztlh+yPzXWefzYVLDzYQic1KQAK3xauoJukzR2+0BXdtVn6It24GzHFCue0yb
pCX11mq91vWn5mW0/Ie4GqeV9XClMcCCoGeNTgVlwQu5WXWqq7BTSvM4jpkro4/oNfWX2pI2YmS6
U3dnNe0OD9SDKreOeBePiR220k7K2x9W5H0rnuPO+GPFnq1MO0Xi8UOrMIilU6ro9ui5BpJnrILd
CBknV+0u7khJn29P2OXnmdexTDmKxIIbcXGHTFWI3jxoOjQshwnsLHe77DaDq3qHTDXXztgrpT3T
4E6kR0leyoN9sazVISksDdIHyfc/kbWHgZ7m2HMJdlAhjhu2o+MNzbsiPAapbLep8NeCELCKZ3Fg
khpSDRo65zu4FmbIuVAoxw61WZceuWKrkbiGDbuSPsG4MIlF7jCr5y9yGb8UBDh6oX4slcLOakyP
N7z5jK/40Fav/SkLqpVj9nLd0wdDTc5ExQQ59Q/62adD3sphfPleBUSqwxpCMMt/ipSikxh/F0qr
W0l7L6WUgOXztEB1gs47s7g4NtQ2RlAr1MEcxvKmzCY6+3K2A/jF+9aSfwGejLA8NxFZ6pJD6rEv
mibeafTCvPCgyIWCUEpS3alSN96Nlfbr9pK+AkiCNYAZDpkX6FnyyfOPbLYSpDovMI6+Kd33gv5Q
Nd4LCgp2bn2VeQbhye7qdbv36mSLTnGqPmjKXS2ZG6k7yWvo8Y+89fwGnH/NTBQGAT+jhM5/TS8M
veV5wEzkrwOJhYkUwncL8XQHqqnW/gr/lXrHejTa/e1ZuNjYSCcCy2K+uV2RiFmcu60eyzVaYtZx
6rLNGHzD2t4R8kdjekX++naoy+V+Hmt56pbAOGnHEEtBXO+r916dhtyt3UDelaa9RjGaF9fZfM7B
oG3R7gd5AurjfD4hUahpFjUEU/RNnb/ggmELmK4n9Fbyb2sF9IuNtYi2uPIVqfMLTm/rmOnvzVjb
MDxRRPg+uwDfnsSL3IJAGJxC6Z15+6zb82FJlT4KiRV4x0Qf7ZJrWA5+WO2aCtq14cxVLyIwc4Q5
j6L3foT3ROgdDdmNLRcofhrcm8VK8nJ1QYCOBVX1oYG9hPxXDK9PDMJMoA2epn1T2X7qRLS0usTx
X/5+5qjoAbACIQ6qYrHSxahVo0KIPJ4lFfI6rpT9UtKVM2We/cWig6TOeMBYz5SuxXtYhv+hi4Uv
HDU9rd1eywVb6eX0cHskHxoFF2FmcIiMWBI4nsXnaaJEjdsgEY7eW/UovaoSTS+n/TP59jhu7/Rn
rdtACEbXfiXu/PMXcUH4UvX7QDMjMLJYFoZWCZkiCkexeojo8I+aZtfxD+yvuyazVc+VCwB40sqS
vzyieEOaHNQ8sCFSLNXZ8bUTQq1Q/BMsd7ubfltNbXftL0P6hlXZSqzLU4P+CzVfDgwml7VyPsIy
6qJYyKbg1Gd/hlB6NdsvYty6oPGQc1Tdfs0b+QP4eT6lxKIaxv83QHgYgOcB2yqoqwnTrpPK+ZTW
P1snFk94rkHCQlhlemi0f3tEKdv2GbYUprSwR4TmHq2xXTi3ib5hu2QUyJhbbJiKLsqaQM+VyQf2
SIFnzsZ47y6W2jROumeFfXgyvYe48CmQaVuh/lN43zAsXTkPLhRnybio8LKuYPazfZb0t06jxexh
43HKupco++71b9P4MCIY7en1ppdY0b9LwQ55f0BIz/7NqpOMHKf6T1coSE1Noq1gQtPM/Ap/DZF9
ubPJBln3sxQvN4a6WBhiA+NqTJXoJIXApeuMynkyeNbKDrvwTGAGWOLY3NDpAGK+rHVPo0ehFxGU
kyazmZvGTcT4ML8iC8T5fOGxyctDW4iu8Y835DaVFDkAgQLONvVp3SX/wId2BN4XY7EZo23zAeYe
0FPS3DRc25fzgblYuiDHZ+sOlBHQnFrkT6A2PSMYxfjUBk6dvah5tS1nPwf9Vyv3ey/F7mnl4Luy
GMHf8hCl8UQ/dsltCDJZSibDjE+VdRdUr1L7GPp3Tf0AKH/lHLh8gdD3mf8BrIiJLYnE+b5ETbxE
5NnLTkHebYFN22E82hUj7WXNLvzqRBGBZei58fhV8rIv5dD99WCZW8QPaEGB2oZFcv4L2jA2it4r
taMgWE44AraokTOj6yEnO3MFsXI5scj2zv0ueFTzu2DxKX19jCvZDLm3Mq3ZhqkA2GTQ5Acvl2By
qbV6UttVg5DrQVHdJAMASXFhTZ0EUxqasXAMCwk7EDXoTSezfGkzJSD/xbGunQY609fbl9jlCQ8I
jlor0Aq288UOk3K9kwp5EKgAmdXkZEWo6Q7Pd7PihM9rz65Hz6J7Goq1uAHvla658F5ZWoiZwnmi
iAgKGEOh8w9LfSpVpX7iF3h+kNtDggIMwN/gIaM14HQZG7VL0swVkPO1szRGN1av9qSy8k5rUEO7
PR+XCaUJABPrBPCKtCGXj7Q+CLPMMMXkFIiDtMkEeXCICSSgaNfyhyuhKJpCjwV0QM17yfnKeirc
VWDFp3pQFDeesaVDBdWtHMY1gcBLrR7GhKoVQGv8ADhU58X36aWbC4BMwzZKTwX+kQ2cMrOsUZCt
nO5eJ1fh3JCHN/bxA4dIN7pZZeybJN0V9dbQcruqhu2Ylr9qWMPyyl67fOnNnjjkFqjekfpezLik
dEkQNGl6Ej0LM2yuemnXjanrFfBgfkhV6xjaVsG5sNk1xn2SCn/9xVG9M2c6Kg5QnC+Lzc7pqjZy
bqQnT7xTM5U9l7jpWmvoYnNDMEEsFQ0bc3Y5/0j9P82/r7bsAcyvyGvUu0CVnbZ+spClabUTHejt
7TV8+ZBYRFsMSVOFtvVHPz9NZncwy94WvUMxuG8ReqcI2GhHWVnLFC+T8DkmglDzA4mPaCxiko7V
nTVU+alGrcYOpC7fRHL2BM/0Z6WO9ZbLKryPuhCF+TYdXWWsozsEIFBkFq3cLbxI+Blkwlrf+tq8
U0VHhQv9O2RLFveW3yljM3ZjfqJzxioKDUjiTWfAeYh+BH1SbiZ1XRJTZjOdZQJMBc8RRFQpmJGk
L4JWZqTXfa3np6zHoEmrVfngq3DFyz71KWXV/t70fW4vQRBcPU69e1zsv+eSUR76sjHfVxbDnJJe
/BrKKDNoC0nX5eNVNPsewqOcn7QXY6/cRwVlJbuzh3cFLXc7POSNDfdyDUh72V+eJ4HB65TzaE1+
VMM+rfhCRCjeKNX8NEz5vpR023+qxsKtu9q2sGKM9bvWwszMxbDu9oCvfvL5fYRejIjj1uI+scIR
YZPJL05i27zV7RhtvBIVDFmb1F2UiQbCqFP263bMi6OcwaK+yA6nEGpe8Gc1AcycME35KaQyDAkr
wmK0aAWnggG2uR3qIvOeQ9FgBoZH7scj5Pwk16exJteSipPh/VDkN916u/33XyQEi79/sY8lIdD0
LFKLk2y43teowcfCrkonS3YslNuh5n2wWJmw42YCEK9M2m2LL5Xglh55iVGc4vfiUDzGsW26Zeu0
r4H6/4w0f79Pi7GX8AdLLKU4adbJMA955zaxM9TP44uguVKzcv5eWYFn45p35KdooTzpfTKPS01e
tHAjaU/BTz99XS1AXPlUM/GPDIkbff73eZwSI7lYM0c+Fbb2aO727yUZk+i/IEXqxEPp3v5cV1be
Wbh52J+GZVrCSBJIuAlH2ei1XYMyXFsOoPaA0SBbQBKmnP/9lmCaWUjp/5TIlS3Ur/p4F3vvXnmQ
SkfHH7pDi+X2iC5zD8oaPOd5YVLeQzJ9ERKlxq7xYxY71OWp+BJiyYOu0gPF5t/eK1IiuXmIUCBY
I/xcm0nck1DcpNSHHuYirEzREsIhC8TM7gPB36iY2d0e2VqE+X//9K3qQEQwziQCjEJhk8Y+mmMj
RfzbUa4twP8VAgK1Qfa2OCvIloC1KERBa1J6TdSDUsMR3Efjrm1X9tS8lpdnBa1wHcF28idKUucD
0qNktOIwL0++vg2QnE+e5DSzB2MF5Hxt3j6HWXyZDtW7vK7nMCyEJrsL5P3tKbsWAOoVzBI0lPCx
nqf004cZGn0sePCUJ9OsHSn9kq3n+vNULKaKHQQaw+QVCdpocSwkmK1q1Kmqk9HeYYUC10o/9G5M
iq8YWzF8lOR9NzrDZthb9VsYqBvZjmK7d6rW1aQtbZV0jXR15eOd/aLlyZFFZVoPBg0OodmLsTiv
RTsL3jvxr/sB1MmQXWD4aEvA61yse1/ISfQkoz4N28h8S/qHYq1neOVwP4uwuEqitG2wMSGC0o+O
2L3r5n1IPitFPtY1T7cXy/x3Lb4k5FSe5bQo0UZcWk4Nop6URVo0pxaDFYdaY8C7IUr2SQSG4u9D
sShhcSI2RDt0kVb0ekfmGNTNaeolR5W/SBGFh3F3O8iVdYAUxZyJ0/VnEy8WP3FHczKa5pQijh2n
qOHE8U8jH+/KvljJAi/LCnPF1JptjKhWUUddnE1RX3PE4kJxwqjrXqp3o8HiV18U48WAepiq0TZG
BtwT1H0t6LsgWdNyvhwr+gJU5yEBAupE4/J8o6tIU2MmUtYnfgh43D+J/OoJ7oBh/e05vVwjvJtB
5n5IsrLkF+sRF44wwvG5PkkCVhRZjiC3vBPytQrg5VEPMo8BUf2bndaXYr8NTg1y1k3NKVMju5de
8+igT86o4A8xZlA6D7dHdSUcFTBoo+Dp+WfZhx0aRWn6WGlIqPWvQrsFpNfVjti+Vs5Uimut2Ms9
jS7ff6JddGIH4L5BJDWn8t1/QtTfCLZvXZKsZRvzJz/fzudhFktSQoAaz5CxOenZv2MEK9a4r8rv
EmaXnhuGpBqeajfR79szeWUdKthsUMviX+yJeeyfLpw+rwdLSNXmpO5QEnpuH9bAQ5dpG6P6FGCx
qVHstNo4IgCiYY7uSLbuKrvcDbe3x3FlnZ+FmX/Gp3F4cVKlFa7IpxCTXLW7n2tRXrGyma4shBmD
zUsZQRZY4IuxSElaFGPuNaekQD4DsZmeAqiXge5/8oxi5XS/8mVmkxU8J8GgUP5ZBGs66rxm2Len
Mcp+T+gtRYDiqklytX7tTXwl0UUM7QNWC4Jork6cz14zinqv+nJ7Cg7+sTh0/4p3eEzvmrv4oXn3
vnUr83ilAnUeb3EqiaknDJEotadm+z+cXdmOpLqy/SJLzMMr5FxDkl1VPb2gHpkM2AYM+OvPoq50
TyXJTdRXu592SRl4CocjVqzVHhF5vFpHtkW/2hH8tv+8L65GNs3yh32h91rOWlODJevNT/hP5Rff
h+Tf8SjIHgHnhRw5ElzI1c7MdLZDa4Qx3bnPn+L8bJvJi7C3hJwc8dfpQd2ToOTo64dclSCVrz9V
yeH+ON87e2beA6nbiQIa9yf02GZfoLQYHNhd3Z19j4IIOOg1M0iTB6PexXak1EbRKhRuMKYgwY5a
5OCY/7iGS5225L1vmDkTw6jjUQ2ywy2AVG372Jn00WubQyM4umPUN6Wt6cssHHswMThIpgGVg4tg
5jPrzmh6oLW7szEe0vFPxdKA1buVqV1wzFdGZo8LWYE/3yuG7kz7B+kCYamHgw0yGO2TOexpchTO
l+zlvs1ptW5mEqBb7CkAwm6C9NrIS6cEDy22bRaaUOeEuF/1JbbXyiuLdkAuDB5JZCMB9b0+Hsrx
05I6ZnfOcv9HDwlFLyU/y/zLaK0xSC36GIhm/K+pmY/plEt7oKa7M9shLGg3rRcwsavrXdcHKd2g
PUi0m+HbmvTJQqSHo+mYU8sOgKpQdJkNUea60hiG6Of1Y1Y8tV215SDsQClnAzzNtlcoh+MbdBmD
bG1406rmfH8xp5HdLOaHL5jtH9IMwskgnnqmUkS50b7Z6do6Lp6DDyZm69jlnt9XgFSdobWwbfQ0
8OWj5ayM4z0AvzeQ2RKWHR/BCAkr5iH73oDh/vfPVA+yrQGieR6UACI9yANF+hhZ1K8oyTcH9qf+
WQ2hg/4JaFyiBjyE+Z9VHMraBM+uEzNOszrpsLVGo9pIfev2a/O7vHtBm4kWNwB6odtwvYt08AO6
EIWDcLsRWAVazId0I46/jGHXySD/URyNT/c3zeLJ/GBw+vuHiyszwXaUOdOYTvQ47LSwN1fedLdV
v+nS+mBi5q67PtOgiexPV4b1SvlTloDyJYTgIGtPSN0fbeqcqiy00BeFXqnnwrMfEycJ7KE5agx1
fUsGFhkDG8KPXr+SaVkIG6++bRb9UI54rvcwfL5lLUd64uJc9OIN/ZPB4ESjMFZeFItuAmhfpFxc
AFZ0bba306boGpMk8ty1n7QRwBg/e4qzCaFlPKnhU4XEvUIOsNSavbC1w5CyNdKPpRVH/ABYK/o6
ELTMnoQOuN9Gx1D9mfQiMJN9Y/SBKX5Za8osS75ikmqFPAwajuw5jrBqQAFU+HqPKAVpFqTWfyo+
roRdS5EAxBzB/AKmpInH73r3mtBREYabD2eu+DbXHl1jO7TRMMQbNmzXhJSX9gragtF2ikcaSmoz
/1r6HYkNpxzOpJBhn+Z7G/258Oi8rR5k7gYcLPHauLl/PpfeAh+NzjyuICjD07IY8Fr7kxY71wWm
6qtTH/Fwu2/ovc4x87oIKiFSNqEJAf2c7cxeglG/dmDJrZNQZE1YeeLQae0r2uc3cfHTqr5VbcCz
5pyh9RWq3HtH/8ayHzWR353M2yuQuDmi2g46DZkZ7zgEdruXlkNYRyvXIvuFTQyMOJIBQOK47s1L
QrfTFJo+WItSO3T1xvkKichk2PojDUv6s92WvzL0wP8BZ90Q/0p5IFcSO9NkzCfro/2ZnwYH9tAA
dIa9kBtH7pIXb6jXQu1p897YAN+IBveJAtU8g+qKTKc258NZ4RKAQul3z3x27PaprM+p8oIG/V51
9xdw+a2r7LUJnjbz3DhI4aeCNeDayMZdnyza2Z1lxv14pp3fh4Y3HjQoqKKT3IxfSSZ/aibIq5KW
7DNu8G2qQQ+7c/PNoPR+ZR4WzrgNUifAxZF1R55/dkNJgldPW+b4Ekv7xus/mt9FUCYOe4LOt++a
v9YgseC3gHZElR61EaR95q9vECDbVt/KEaVHFurJcLDYVrp9OKQ0UCmIUZMToH0j+1FaXwT3z+JH
l8Qnmq8xl922QmDIgHtD3mCqSt5ojnhV49GkUeO5rc45uOC6NDDMB1fuPXc7tjvp+nsGDiowkB+n
nl4t22ngptX/VHaystuXbi00jwI3gho6lKu0meuTnuEmnTaO56Z+6BhiK7bxZaAAvHw25NZ9Ut5X
N1lj3FnagqjboHqAeB6QgdkZi4kaQQpZqjODLOsA5eC0g1YOlJ4USgUAV3pIMBpBkaiAQQw+dv21
hNzCCqABY+Jpg0grVmCex3eyehCubaozz7+A1/Sx+YEpeuC5z0PegykqZiHRQjYGaJcR5JB0oIlK
fsuq+p0WP++751uHA9ZB5I/Beop1QMvs9Xn0zBEK54amzt0AOK3D1RHMImsVwVuvem1kFqnpRWWn
kH9QZ9qeajA3MVS4tqtk2EtWgFUHcQS4ZnBpz660VPa2KVqhne08CWvXCEBw85fK13+fMLQ6Y92A
EcZ9PbmVD4Gtl0M/1CZcOzvj+NAbbhaYpXe5b2MhwYS2d9yaeG+ib8ufnwsiAKFET6R2TrtTPBwg
spaRpzZ/pnGDSq65Mf0kTK21tuClvQA9PVSoAaSb8uHXQzNYDqGeGFYhgzkG4KQsti6A4itx+9Iy
gSQWZBfoFpv4Gq+tpIVrU3gm7Vzj90UR7wHfe4Gg9w+WZtv787g4oA+mZgNSfkW1ltraWbfUVo5P
kDNYGcyahenvH3cD9I9Nzi1Y0EZAC3kd+CZdie1vLw7kUN6B8qhcYc/NAus0zwxX2KU2YWIKiPlp
/KnW1cpAFhBNk5X/aWNGN+Q8KshqWXbMxempJKjqfLyJusA8GZvq1D5V39mKudt5Q0rKQkoDnFRA
/MxxPm7aSB2DMs4JdBlasadQJb6/9rezhp9GnIGMJtAWgKFer4zfENLkDTXPmgJWj4ptjw6/Evis
+2ZudzMiKTy4poI3brB5AWIQSNHWrbLOIwPDjnZs0d2k7FNWrOFpFwzBF6DfaOKPwLNk5kNdUhqy
L3TrXLV8lztZxGLvr9mgl6Qtv9wf08Li4BEHQThQxKJRZV4txfutKiGb4p5xUwap9p3Bkd63sLDb
AGADJhrlQ9R+ISZwvTrtaNmVamvv7AKnVz62fLw0sQ6v3ftBk3cVmkDIDzvrgbgYnnzoB618wO1s
Ap0CD4R2l8kXzStwGdogB2Vl/jltnrpOg7rHkyOQwstW8L8rdua1t2GUSZPK1D+TNA/jLA8ksL6G
f5T05/0ZvY1mpwFB+xOziXL6PLocRs0Qoyz8M/OfRuOEREEQg3C3q37oiX5EQ/qn+/Zu+32n7TE9
wNGkgR4xd7aCtWNXBQh2yNlOW/DdGodGP2l1HwlPQ5O2DEGEA74w9Iw/+eqiaBo05DfrTQQyYI8B
hDb797Du+oOmpfjgin2vNVyqeeRsXDgNyFe7DY5xGyav1Uk+iSeyuz8BCxMONBcYeFCFhyTGfMJN
8ItPxfE0cmuyUeRH0ZkHQfg2iyGs0gOCtwrlvtlLMISORoQECB2hvzrlET4M0LP7JDYSPol9vPgj
BFRIgpSzdMnfHsrp90e3bGvyaXgaYUMZ17Za0Yky9XrnufPs8ZQ1zZvXQC1QcOHuctukK5M5Oa+r
V+FE6YImAWDlERfjNXBtTjBo4rbCBhu+3LAOkgLOXgr5YjnxZ0cWa9ZuEi5Tr/DUE4LSJOCs2syV
JoxZbQOWmufO/eq4XyRPHmwRtC4HNTpSV5YXWt3ahN6OEDYRW+GEor6GdbweIRVxjXQMKC+EVODB
5W2E2HIvZIzEMx3t0PbRZHZ/DW+P6DROHIqpwQy1pbkf74tKZ13Res9cgAIaNg+16zT7OtH0A7Ad
D2YX549pQdp9UVffaqQcQtDQscBOlfNS+xyykE0ENFJ8jh1FN1yu0oPdXNIWSn24y6Z1B6/hHDLj
9sTPwL7jPeekRTcwKMmSrgRNQfmyMhXmzQaDIbCQI7KFuwKdxPX0l0SXEEFNwMT/hPF+Vu0efNUS
irrtG1piguzF/DsekVO02rWMx81liiFOvGt44KJTGIwM15Yb4Vup7BhI+HPa73SBxkV0/XkrMeJt
gwLM4CmN8BDvBkznLNyx/YTFglr+s6sJ5/uYdLhr9NTyv7qGan7ytoSTHvvE/6rAUMGDLs6KJCDw
NWw3jD2YSbosdekhVbXcl8Lr13Q8lqYBAjqQ84ZWCNKB098/Oq+k0cpuknYSKlGP0L6qg9QY+/3K
Oi+YcXADoi8BoGEUOmbT4NTgoWiMGE3mbsseFIJ/P9BFAVwNtGQDRzn1vnBHb2sVvf2sm4BKVw5L
wrYvuy3xcnfLOoNCbLlY43688TkAdk5E2FN2ceJrm3m4hg+s0PKiPJeGQS9Wlur7JKbtJU70Jkwz
9DqiMwgcnh4f0ZcFZoz7E3Nz0N7NQ+100pkE/Hg+/Sk4qjuWog3JLf1NJbVsW6g4Q1KT/zMc0oG3
8RA52ij+GpCGuV7pkWcUVGBeGkEcpv9NSwT4MtPFYWyohvaZtPtxf2i3j2UYnCZ3ahuYnq2zF3nh
VHZHsySLnOaXNbz20FgGweYue2MGBNtSvotJSKw1HrKbGxKSx3BZ2GToxoCHne20JIWQGy+8LKpM
SxwMbiQ7oVprWzgNC7KxWlOhuIk3ZvZmN3IPRTmGZztG6T7w/hN0SQs0gdjI0YYlRNXuz+n7U//q
QoY1RDUAPaO3A+wGc6/VtiltkImO+hDicAd/SzdyAwLfjbehG/CEgsSchLseRdFvxq8y6vTQrsJ+
DRY9WZl9xUSNqSGcRVcuROCvtxLRIT7ZoUE6Km0k5SrI8+YSNCmW/RNcqj+LNPFW4pCFRUVI506d
PVMj4fyYGJ1lEd5RGpnZo64g2a2it7FZIxxa2rFXZmbOQOeNBaWhkkI4IdmjK8ytkgc9yfZ1sa2T
OKSofnemd2C6t/LsvvFCCOc+jm8WhUAZjA5uQYpIg7i8PTzk9MwHMOlFqEEFIOV3cra9v5OWlvCj
xdlG6knRWjicNBLjM/HFBmKiyRNhOwGt+fuWFtYOGW0oySOl7+LxOptUl0AF0siMMrIEEuoy25fZ
Z7Psn5XRbO5bWlg/XDKgFp2IhBBjzUkqPJH7rTKKOhprF9xldoh5zIYQEl95mUPhKKzQTWTnaIpb
MTxt+OsDARQzcFqoWaDZDe7n+kD0os6M3lWg7Gna73wIRxU0SNv7OyPdtuVRpzwQ2l7P6MFZZdO7
nd9r27OV9GkLNjBNh+3hJQVNIK0OZZeE45eVMd7AldDxgwfstFFtVAznPNdVXrdeXvA6InrU2CCp
bZL9ED/m/gMyxsiJgikhssmv+1bfH+K3M/tfq9PJ+RCfjGM2uFVd15GEgyvexIv9s7jkZ/lgbcBS
G9Z7oKof6532gNbd8/jInvMt3atI+2R8Gvftzj6uHdVbf381De978MMHlVPqoO2aOtJbsiHg5bEH
KyzFUdcgtKJECJXRb/fn4NY5XFuc3WgiHfJEU5h42VwSDW5ePVXNjmebrH+GPiFaLfb3Dd4EJYjS
gEXBIZoS9qABuZ7ztmSVRMRSR+AGCqVONolnHMpqRalnyQouD/yHOw2ZwOlp8GEi/YZ7Pq8Vi8w4
QJRFvq/id26zWVO4if0KkUikswBhvDYRJ0OF53rKIxKDPQlFCLnpIagamGZjbluO/9cMhbapB0iv
UnMov6DfpwybxGXH+zO6cEZR0QSJBXq93x9V1x9SjXGGqMVmUWb1eK9Naqcn9JKAIn6NsGJhVpEd
QP0YxNmok3uztasZCrVIy7Go7sag0oZIAIeWo3Hk/oCmmZsdS7ydgBTGfYyUx7xHxLfKwlay5JFX
UbnjqQai6k6taYgv7Hw0nKIoC9465ATnVppU8UJkI49Qtt7ZcX8CVcUlfyDZ+E0n3o+Rqj1PVk7b
be0TQcZHo9NHfdiXaZ+MXe01PBpJfSzyz1wgKyZOJZFBJYbAtTsAwY8DCytC3hKRRfdndmkB0WSL
LYuaAjDus2MhDXdIS6nzKG7tXTe0oZTdtiX1yl25aGbKsSA1jqLV/MaKFXJaPrN4lBIUdDlwdqT1
diNzft8fzoK7BHL5v3Zmt5OXZnYPvAOPbPdocIFm+Fe9AmX7Y03P6MtfgXdNvzbflt5ENTc1p6Lf
bbZ2SdeVRWoLEQ1N1V6sOnc+d3Xhh6gaQo6qNtg21/M1krslNwPQBB4cU6fgLX2US5Fq5VYpIjtP
D1qLw80DW/+F3GphfgI7F95Xnar2hK5xVy5MLvi+UVYFQAmVT3s2uTogCh4DK1Kk7Bo6it6r5F69
GariYqOhNWs9N/QJKqH3l/T27E/FAQNG8Q5BDmXaWh8OSAEQQklJ00SjK4CY0Gn6uXGc/HLfykIw
N8mkIqCzkZ1AKnfmySpeaiQrLQyuHItDk47OyeZ+tjGJnYCKR2s+1bwfPuekQ/+205FdgffvYeUj
prv1ekPhI5AfgnAdNABQGbseq1N4bUF1v4lMwY0A2ufIuQn/hw464aMagWx05cQfEttlWNOu3tJE
+MjG5v/cwDmlkJCdxGsatRlAtq6/o25AVY+kSRN1yERsAR5pDyov+crFv7SyH63MIg3pCRStMiQX
QUHbb/FmAena2LTb+5N6e0inseDinTTPQNQwsxKjm7vJSsyp3vEHs41zUDk5v3Ij3SdJYoep061A
fG59HQyCEAMmgdjGebmePINnpUl8GLS1Edrmqf7L0OMaLevCXfGqt/c8HsQO3gAGgEsTGuHaEjKc
LloYRRs14rccPpsQ2izfRLziUxcm8MrK9Br5cAArZH4Hk9dthNQdFErAUBikkCoGyyGIeCurQFtI
5a4R1sz3BsIRFIVRWsJ9DEb5eQZvFOj48ztbRMDN9CFjXCBBnlorD+EbXzo3Mxub0bJKDdwDoN1r
wAUFMiToYvd/YoiIGs3FTf+MY3NEp0v9j3tkbnd27aqeDRSpYhH5zuc+37fj25B/vr/vJ1/x0Ze8
m5jmEJEoSg1zh5ZYqAzTJmkit/huNBCfB5wUWuxbtLOAyxvdNZYdQLd5xVu/K0rPzcJzAKwycRwg
5X29W7gqBWPxCHdt7fJz9mZ8c16zJ3mKH6u/bpicamSMoEofNkeanPJhxaXM96qBxgy4LVTIkSya
yjrX1keoDcZxjLJKRgP7V9Wnx9xzNly3N47lr4RON8jzubGZt2Y0NdIy0dvIp0gi7TQwBUDKrxrR
diYhthUoUoynYYB3OljV4DpbYlRNGradAEeo7dpxto91X07d68ygh5g3rhfSIkN3nJNBsHvDZKOp
g+FQ4HxM5jQ05Eqqv/f3ydyJYBQAgGKlgGpEVWTOmoV3ZeK0VMnIHGW+Jyj/7IsxfUATUn6IR1Gt
3XELSzQdbFy1SOYBwTA7chmre7OktI/QGWg8ZWVL3pqxdI9O1qfbmMgG7oUpJBa1RoZmwciGMRM8
vk4uQzzvjLBWxiFnDLlGQoxjDmMIvcrVjpt5AgLzMhEyOuiyR5QFV369lRIyWgOoi/so72I/cIz6
wfZF840qXTxSMzeDAWnCLXfq7IimHf0kIFCyAoy8PcIT+msqrwP+hVt25t+rvjJZXRt9lPVWf0La
55mASuGrJVi7zchQn7ssfnMT81lnco2P/b0UeX2QpxISPD+y6XjVzsHv1Bgp6ujmEOWJwc+CxsPO
NswR5aNUhYhRtF1hoiWw04l89BXEdp1SpgfAvNm2TFj/I6d59Vy0phHmPQE9J7V7JDCg+GYOjRsU
PeQbacrhZ5lwTxDJ42BtksUz6A/7sPWtOMCDCCSzdWyHjjZ+cjLl76QmkwORzououQzR8LkliA+D
vmyhQlVV9cqzc+F6QDUW9L2gbp5i/DkAr0oKQVMtG6LU/9nVxiYZIcaafoaM1sErjGiIgcYydggE
X/CF94/lwjG5Mj27IVAkhh7NCFXdyrCf7SJ+EY7+dfCL50aeCoKU+31zN/HvtN1Rep/63lERBzf9
9XZvGLjvBo0OkZ7nUCWzNjlIfYGQDalhBjVpQ7Otj4QBtpJYuxXbt5f9te3ZPrcq2bnCrYZIuiPU
xTgac5SxkXTfkR9l7IaGH2/GCvwdVlPs+2znal4IyLRJ16CPS5P+/roBGy06S+ahm59rSvJBYL3z
LkAXqoY4QKKnb2z+AnGxEnwsjRpXFD4WGQAUpWcz7o5+YzZS4YDlBLXH2NYPtvDFv+8j0DxOORoT
7yf0ylyvq2empe/l3hA5pX2RKZR3LTQI/rZ8UL+8razjwvShCGcB1Al/Bd85/f1DpFi7SYsikjNG
WcsPWWoHwvvMx6OFxpyxJ4Huq5Pd+OcKGoIp6s4Y6+inQe0eGvdXBeB3Jej+/ifNY3H4bjxUkXRA
EQuJufkcj4OIbcYzFSWxhddpNzRgzQX8OBtxEd83dbucE14S/RQYPC7v+evYh5ynWalSRdBx7YMM
wf82rs1qc9/KQtCBqwjuCNw3AMojCTCbY2lXJMmEHhWJbLeUZu2RaVYdMM/q9/1IjMuIwj1IoZNk
l3DT3aAn3t2AXdfb2FLJvU5j97Hw62qXpCV/amuq712td8NUdFCPTPXOvPgg8l0JeBfiQiRK4Fps
pHrRZTHn1pCMjp70cjMak3KDjIW1TTed/9fqAoftbNCvjWEeQGMQNBjZBgSL1Vc1nTsRsLVk4oKr
u/6UaSU/bFPUxV1il/gU5+SE1S7dROIH1GV3fC3UmUKZ6ysUWh+IowHKmDTv5/Qopt8XvW5WZoTr
Lyi3/KRv8t0v8xQ/VGHxcn9jLOx02MKLD64UVLfzdgbV1Vri6LDVIr6v2GcIqgp/Db50Gyu+i5dM
kFpsP4CDrmcOFKkybfLSjETxBv6+XT42W9pDUDJdm7rJLd1MHcI5G9rhU1FgZikzTe61Tm1G9JtD
Du6W78d8X4kdcmrkpOqwP9h6UK6RTS+cYeRBDTQkARM2pUOvx5f3GTZppuxI2M5p5KMV2nbhb/95
peCHJ/XPCaXjzRnPTaPPrKEQXtTqUmzcoqXBKMSjarM1UfmFPYF9965oA8ojRLLXw7EMSY0hMbwo
t0m2sd2s3VidVW78GrQ29we1MHPoONUA2AfVG9rJZpeZZjZtmeauFxFuOZAyMTyodQ5rymiLA5p8
OSgogaCbW3FJY7ZsIF5UNqY4SkShGW6RLv/SQtLkcn9EN7YQ907aLMAbII2C8sb15LkkYZRl1I8a
Q6svRZzU5o4Y0EQPBJrzVqlEb80BLIOargn64mlTzGKgDO1vHnNdglifBj7kcvz4u2v2kPbd910Z
mIWKRr6z0KftCB4kIt7jf20lQVkyWUEr36wl9j/OHe5LdAQBRTxbS7337ayRNLmMNWgvIGT1t1DJ
msjAghGwjoOUGC9A9BvM03Ieh6o68b30ct6u+I61X57teo34Oq59/DIijnDtGrvxgBMM5sNnT37r
w93htl1doq8xvYzZF3iSo22dydcC/NkNOOWo2pnW0S5eWfpcJWNoiKfE0B4GJxSevxI0L30IWg2w
XfAyAfp4tj01vWyaHM740lr5Ic0ommhEy9Aa61ZBka112S9YQx4O//AQRDl+3lRFYp1QMDPkFy5V
gIMJUKHcaClo27f3T92iIUi1IArHBQKM2vX8wueyohNxfvE88qBUf/BL9TP3itBNVtkQpim6umPM
d7Eb1BVMoCjw0r22ZZfU8tBkm1+yPI0G9q1Ue02+dHQvh582AkXNCXIdsk9o5VDImQEtihJBIKAK
n/9xCI3uj/yGnAHeBgkYrCVucRTD/dnQq7LTx0aTxWVE8LfPmrwyA9/vWcD69OTnfvVpGKAybvjI
Wud6jd5ju0iPvbT7B0xlGiZ2s9oIfXMN49rQgVee2hMn7t/Ja33c7j6DKPJgFZe4p6+Q9TwXXrcd
NRkYr7UwQ7PeVygrI3qUnpaCa10FdO2ZdBuuTSx6SFBpqDmh9KvPIl6IEtC0hSrYpXYe8IR9zosL
L/apdazdY2NgGxLgXLQiuL8cC/4Yb0BkqNCfjFzme932w8jBxJV4yKoUF8TPQTYpBbC/XbqGi1rw
VbihEW6gDoJgYD42mSaasAGVvGS6N4S80vDslB7Z3B/LDQQcW8udKMtBbQv1Z0Cfr5eR5a4V215P
L7FRQuV7J2yk79P2WNl7k1QgGxpDKsGYUQ+B3mYb4T1I+htoy40AIMwiT2VcrJzzm7r3+yeB8w6x
3ZR1tGar6qQ2s+MWIFia0hc/9o6yFr/sfmdX/i/OZDjGcUDGw2j+gWBnW4y7+1OyNPEIYyci66kk
Pe88I6SvHFmn5aUagAPWB4go2Qk4eO9bWfBm4KeY4GFQNUQScXak89yqer1sy0sJcSuTZ8dRvaoy
fyHl/2s8wJ6giR0AWGTurldYonYpU8vBdFY1ZK6PbTKsbKKlA4EcJOg2UEzDWGbXaqar3jSyrLwI
dA6ETe/8iocOvOOkWuvZWzrxAF+ixw2Th5tgHrcWFPCjjrPqMu41ELn0zq4YD4NzibNPnRGR8ZVr
/37aQYcHEAuGBzTSnKwY4FdVloDHXwpp2BCblCTwiXnUjLf7G+Imo4tTDslsXNmQIdGN+YZgfp2M
tZVXF8t8bcEkHGpIKPpvLRgLxSdh8JVhLdxwV+ZmQWUsclfRsaouml2D3WM05aZj7Z9sBCk+lb44
mV5C/n3PwyaSIKjBQAvXmtl0ZKPHuoLNXP+jOrqzLRba6pL9MxR6is6hjIdzhWABElJzpxbHJbFo
U12SLGxzf6eP2+EN7WYVsggaHsH3V+6dG2kWLcAc/kG5Bu95b/Y2jCsvh1xNWV9yqpJHM7OybdwW
MjKaathoymv2faINmzZBFVEww9pxYRihSxwojSTFsLOQvA5rG3JpgpjNDtJVJhrtLT8ccuYc+TBo
k0pEujF6xw7yNK8ftLLRD37cg/Iugd5X5bTdTsBf7TJ/GLeMjcVR5Cx/bHhmBxLdA29UV24YY1KA
/+zhxJO0+lRwne5FCZ1x2aHYSHi7SYiRnpDaZicD6e1zowQEWdyu29+fssmFz2fMRNEdwi8a0gX+
5IM/XKHCwG2DP9aX0SrLvRnr1Q4x/xDaLlLMQ0n1nRSuePNpt7bvbxP32BuWhpIWAmTEU/PoOFW+
2ZQW3m0daBssPZS6sffUsc8ug70vRL7h2nTdsR3anY/3R73g83GjoLkFtJd4yt3ctcRTHm/z+tJ7
HtqnPsuMXdzJJ6+csyVX8tHO7AI17M6ooa5eX2K+M4u36qxZJHDjr95EGS5/tmus4Uu+5KO92f5v
0d+eAHxTX0T23ZOfehDV+6eCIvOI3XN/CheuGqR+AKacRBMmyOb1xqndIgGayK8u3Miso/QyVF48
KCn3tP1z39LiJIIxFjkmUGnfqM/FsqxpVWJQlnysBzv0UCh38hT0er+Q5v4C1Fizlgk1lkaHdDw6
oBDzgSZ9tnDElwg8JYGDTDc6OyZZGnjiR2a99kYX2DTfJuXBs4udV4d1nG56BNx5YB/wKg0Kckq6
EFG2kW1a/3HU6MmR0HqzAS/xXu9PzQ0X5+RfkWZB+I+1QCVw5sjb1PPT3IfDY5upWTcEgLQWIQLt
ZKsdm6/ob4HyWyoCNPq+3De9tCofLRvX6+92ystiu6gvVeuFTDm7hhUbhdoP8fodi/lW4+lntMGt
nKilHY6WtIk5FkUM9Ltem/V4qadmzuqLh7aIRpZhWv3N/F8Ofc39T/dHuOQaP5iah58dqyshDMyt
LUyBqwH8dDrtnzwHQE9TGWILdgxohNNyjUl2ZYzztMuAmlNFmho+eahelNMFo/7IONsM2Vda/L4/
yMVlNOH4p1fbJP51PZ+FWXXKkaK+pHEWMH6u0QFenDUv3xp+9tzTJ02spWeWTDpYOyD4AHCGduW1
Sby0DOZ0Bbso8OODOo0fKrssA93kVkjTYXzwpZ0EqNSTfTqo4dCmab3jPlQwelOBndTJfqve7zYN
t9qDp0t6qGImDwau+FhPy839CVq6KkDBhDIOQAq4J83rr5W+FiOhiFsqHnyJJryyPHoUfcFJTRJQ
M4o1gPOS55meW+D4QQMm2mBn9jzFqCIluwy74xD+a+f95C8+/vrs1CpKBzOL8eum1+z0/qUov1H7
GMcg4gHf5L6rf0gv2TAPnSqX+/P43pA1jzQgcAI5OyDvIaU9e2d1rPJHHCJ2aRXbxsUDyJpeWtMP
rczbcqN76YrfoMtxhtMgPnHaBX6k6MNo0xBPZUT7/UOq7UkBNbj+BEp0UG6fkjwoyRrnzc2pR0UZ
cKwp6Q9EyE0PgqZyp05zwi6OO4Kun4dD/OTJx0bTDrzOX5Fcr1Zu0qVnNsaAdDvqKCimzPkJUmto
fF8bMDMykftUDHj0U7QmQbZMhbkw6CnFvRcMxsAPrW2Pz0Y+lvvM7PwNyoHG2h6ZdtjNQsEZoGdq
yq7PQTVWx/WuIIxdLJZsuX5oeBAnx8o9VSRUn0x3hALic/FrZXtMy39jFW0ZBiqQIDQxZzsTGbKx
VV7FLlqm7wCsr0FSkfymKQu8xP4j2FCGfPC+F9WuqIaAeMlT3/dhzxRuf/I1AS2bxZMDI38bE/JN
q+QxS04LzejAXOC1C1K22ecxKGs52tCxS8/674hU/ZA0oI+wvLI9GgxUKGbhAR4mibUlXd2sZELe
44357GAlULsB8dfE/X3tFVqvq4hXcQZmUgXKUD6UyDnmXtJ98/Heeey5E0/dLArqlDhPByk5yNJ8
aTbHNs8NFoxuwh40q0m+sKpDmR8bSj4OhsX6qXoG/vDSLL7dX9HF+P4dhA7niXaNOY+Ck2sJZ5aG
fWSMp9oejg6Pg7xC2Nsn2/LFdB7SOFTCCkFftRIlLGUn8LgAKxciQNDNz6m/dLDm1cVgYL6+Fg80
8PCfidr1Wkri/xjjf+3Mrs+2GAo392HHKf+68VPqTUoenyj7poQXAr+w9Z1A95pnfy3Sv70mcEom
GvaJGgfTO/OmnDa8cksclwxwRHDuuOnvcrWLYc3I7C7yBuojf43bwrgkqg7kaxM/Jb0XSME2eX4o
6Zv5zbUfC8SbAJJtagShZCVamIKB642P1yFgPsDHoP/lZiG5zWOrHXtchxbdmaV8ldoaadfCZsFL
ELoHyAECA4DDfX24QCSuyUGU/KKP/+Hsy3ocx5kgf5EA6pZeddkuuw5Vlaur+0XoY1oXdVAHdfz6
DfXufmPTgoWepxmggUqTSiaTmZERiZtj7oVWmoNRkkNanJIYBH/m5DLyUUUba7vN867tLv9+8fYm
ST4AXwm7hnGcm4dR3mn2LjNddQs4tvYdURVcQKQqBlJFiFxRqZZUxiULW93G2ynpI1fSVYZ52HgT
rX0bx7EoXPMIhyj5QE7velHNKPWgyG1YWELENe20xxqy8OYyzRfjumL1vs6koxKBvtYuXzYizpKL
ic4Cyk6QHIEfcUExXdtm0TyxEcNhoQ24LJgFkGiYJDGAPcwcGzOZI5sqrzVA1Ju1LfXLMW1caxra
Q9U2YCeGiPfG1X6TTOAug9qtoaE9AlSNWOKIEO30aSAsVEvlDejYV4OX2H/zZ6VPh1Ir9+a4FfmW
i0jcg6WiB6Pg8cXhud4DXeHgqhgqFvI2880EIhBGfZiGEGV0hU3egNQajRg3B6NvOUEKNJo31rzm
bBghW8q0y8yaJvwAtce8CLpPcDajR2ZJDXDuG8gcIAy4tdbb3Bw0Ehemlp9ycYCyrqjmXIYmCq/m
b+OYIVX4HQ/0d1zLD7PZuI06nFLDdok2OWNeHFuuuXFiIn8hu0nfj/UW8mtt7WgUyeiFofNyQ8vY
58xmuUlZCOoUh1DioBPL662EcW3Z4IRdqrdQ6cab5HrZuUYhEYFaT2hEfNfWitMS+59aq/dgK/A3
jtTKcUaNDhC25YNqGMq9tqUxoqZjbzehFUk+I7VLuBXSrnHGAtW5mUvvVSWBKJrlj0YS3De+EvuB
PbcJjg9mdICYuraNrkNlghiyAdbtvTJ+TuZGhrKyj6jxYJBLARgQV+jy7xfuUyukHMncNyEmqCUF
iI75UaGP8RZgacUprswIETHR+r7WZZhpPlVPe+nf7+/S6p8HBh5IBpTi0J++XkXTTmo/93MTUgzh
EOpPoCaHwNd/MILUE9V8dJjBa3htpCVmSmugbsNZa1yWQCIILfjhb0faliEYwGv+Z0VwNtbHljz1
sNJ4mrMRllY/9r9/W+zqkJR30DjAV8gKHphUcon6mynfreS/ONWFHTFniknK6AA7c3ewIhA3xY1j
Z7s634qzK1iEZbeA8oN8AWK9WLqXyj4bskrB0aRAP4A8R+XoHxROKgGC5NhgagavbrlD9pmcObd2
9z1ifT//tS64HU3LfGAQSA2hw+OqKkqMBkiQOZgBQER939Ty2YUrDSMWuNcxMoSSkfj4KUctjaqW
tnA+gwQqk+hOUjhYuQE3oYNcgwtSIYtuffFoANDm37e+dr5UcDEBgYLrFKJc164PvFclVxgKCqfm
FbM2AeWZM0/VhpWVIsAyZglI1x9ZJSACr81Ictn2ilG3IUtljD8yHlSqEkC366grfWDH0qku9qBI
OthG72WzGui6tL+/0j8v+5uNBtcnFB4xKI3+2fVvUEzQWclW04bgD/9aW486cP1EIv5kUwfykj0K
LnUpefqgOIrZlg6T2Uma1X3SxAHX3+Vkqxizuvd44CBlBVEYgDfXPyiJDKsawakdYlRs1lOHY4A6
mTcKHsuqblZ9YUTY+biaMAsq8zaUpHk3Gcyxpie1+W7FrzIBT8vGh95a0pLDXlw6VpIpEgVmL5S6
GuOZfe5MRlgo1dahWTufy9vw/2+dmIZRImXIxduwixytfLet2emUz3IzDC231+3uYbQV0lhgiRXz
fU5qLekxeh3ilQR1I8WPkwMon5xW1vxJ39i89UX9a0xw0LSo9EKPYaw0ftv219g6o2utonh8/yCs
BZylWQ1+DmBlDdHtRlYhaRinLmR4H5HyJ9c/OaCCw7gj+bsSH/Pq877B29O/ACzxzgTWBoVmS3zO
pyqfFR2iscjamZsOpdfqzGEYvADA3ib7/JT1bKfnqaMDafO3w9BgDl4AKcu0H9BjijiibE1xnOYV
alvUPiOhy5rOabnyt3uKuiqI6zFmh3QSRJfCp4u7SSezYaBg0b+Oh/jQG4EZ7WTpqFLuJVvI1ZtT
JlgTMgmaS30+Eb0GTi+Uo94dtNRhyhag+rb9tpjBC2SZmcDXs4X4ZJZ2lEW2VYdMQh3GHAzmUpM9
jDGRHLzBtJdBzTBEgYfmvrDKaqdIiuRbtFeDZuqOuC2ZgxLP4CVLt/2+S63uANBky6sfeDwxY7NB
CJonPKrDxNXyX838bmwxz92c/GXxFxaEPZ5oBpW3DBbaFO/JugxUxEuqO9CZfVTjjeXcVtqurYn5
W8/0uOlbWKM1RlBB361lnQsxMjevrEdScadBdbHLEgfRgZny/v5u3jxFBOvCh5a6YabdbNahLkWg
wzTmyE3NegsusJyBq1gKK4BuofmD0KODWEu4G5DkWDzCGq1iN9f7TN9zCZOThwKtP3PjPK5uKK55
CEAZSDtuhsDVesp6e8xZqINGA4Pnv8zmjQ2yX+fQ//QaU/bbaeiWnpsP8orw/n7e1tyWpUJmCLcG
mG8Bw7heajmBWKxosKGJBk2T6jdmHrxK694TvQrHTHrkpvYA3p1XY96i97y5Q/5YXuacMDOMwqKQ
z81VVch6HrOwY2TXgTZL+t609g6EdIf7a1w7gQDVyFDYgpQbKF+vl5glDdiIGhRCCIWiecws1U2s
BjAJdBM3Tsete+JsYRgGTHeLWInYneD9xDWrkllIZzq7o8kMZBXdlhbylhUhdalKSeddarBwVLxI
chjz7m/YikuiPPmHghBPQPQpBf+XKDVwv5ksTN7bPnOq0XIGugP1+5SorhEFIwus4olKH/ft3qgN
oucE+Uvk3AsrGLg6hEg2dpqZyW2Kt0yjACuTIO3VRyRMKamlHcheFHSjjQxj//ngDaAvwawt1JAw
GIHsgNMzgLugZIyb+lXVktFvSvI+g556P0El1R3IUASFxAIWEWRFGnmttDh5zCdTBckSHcAUo/Eg
bSxQdZpSs+EYyy+/jijLynDA0XAFp5o4xzTPjFsqTVBCURs/axIfwy1BBSryF9T/eihbO0rP/fvb
eRvFLm0a4pAlJKOgwTXHTSh9Kc75N/ujdwq8GTbi15ozoiFvGyB0ReNUfKvoGHLIraJG2QN6iS4n
YCPoZsI23gY37KqLa4DFHRNGwJvgXbT8jIt0XSqbCsRGVRMq+jFO6Jdxal2gsRdqfBSPdl2deYZk
g05t8Aj0oON4fkpmDElCmspKf6pGAV/BEFzl1qj25vS5HsBEgEZ2zT7v7/ptWFt+KMZboTiBXFy8
H3O1qNHaL5qwyN/m8RifI8zlyRvD9rdXPowgI1mYZkGmKQ6gA64wzraFipwSvbBuPmUpd/tEe0DF
2bOTDWaF2/gJYwsLIKhzZAPCHddbX0Y2eF/yBuU5E8CmnO1JFiG12tKXWDWDNiHGr5fmj9gcSToc
UKUlTdiB5sibKytFw0cle3ArbFE7r24f3rHorQNriYLd9YoaFURRoyY3Yas8pDYBLdc+wSQZjb/E
3cbmrR18dHzAGoLhdTRihFCapozFGdi4wj6VfhWLjgNezoNDGkA7ZFTKSf2FsC0w6apRNH8whATk
NCbGrtdXzVWMEQfUhMx+F0XgrOWpA3K3ylWRwxTmLu9/3Xf624llHE/crP/PoiG+m8hMKkUqDTjk
Tj5QyfuiulowBbnHncir3NGFWIDf7NQ3y402wtzax7w0LbhnNBhdXcwSPqYUSW+6zb4ncufVDSsc
sxhKEGyo1kaDa9UkZCxQJUIoQqp4vb+NyeIyW+ozLD9oPkUI72TMZOziYnPU8abuj40FxygonUF9
szjrtSnorchoG6IoMo3fUiTbbqYFSm54sn5ILD1g5NVutnRzbpjxl2AL3YWF2xTxBSnNtdE6blHx
TJM21GWv+sbO1Xk6Z8/RQXJNHwy6n4rkmVvsmGv3CMCTeP0i8YYmi2DTSpROlSvWhkBdAGzTefLf
krX+WRVCJhhqUDrHgNT1qoomrkpNHlukuq9Z+W1s9xSzEXbiYxLcT+LS1ZKtItPaFQwKR6CYYBWZ
zeJIF7eWJeWZNjUq6max/mB+ZlW/k18pOJ1BRPOBJ+NGlrFlbvn3C3NtTHszirQ2JO3kRFCO4QxU
S3n5vVEfZeVYo45x/9yvGkRrFe0/DGncIKZoXJlSX8stulL6HMRWDoVvCKfv8rIs9vYwdn7VoS8W
QRlwI66u3RbIEJdCDXqreFxfL9Vq1AzMhgZ2tu2XhDRpg9jMCq+KO+rdX+SaZy5DVwvtCFq5Ihsu
T9g4NVHahXSqmN8NSumYMW6N+1bW8oZLK8uvuPh2qjzLObGzLjRo5KSZ7mvJaxyfNdZsfLNVQ7hk
F2wXaGjFbpvRcd3uor4LG8JcRUo8lZ9T+Utnbxla2TdI2NrLwBiw8GAYu15RWttN3pkJD5Uim32S
9+WTGcX5BnhjxRGQZOG1DqHQBY0sBEhOoyGJOWQhEOfPwACFcwL1TT3Z3f88K2ZQlFuG4ED+g3l6
4c1V0NJu1NrsQp6WDtrqDnZNlbeIpFYuFmCAMdoKETY4gzhCyokWTXZa9GFiQDBe6svMrYf2Nwe8
MigwhHiqB6PdCBqrK0PhDNnbUp4SZ/fzrFBkJiWwmf7okme1eJLSjYfdisvhEkFvF7SSYDOxhDAI
6tp2tAB4C1uCRhgddMWTauBHewgbei0gaRsuvuJ5KkAeeO6jGwuKW8EnAB+yJyXR+7BsbRZMnTGD
JQk0rPddYu1j4QyB/hj9UvStBZfQo9mMjHzoUSUCyVfUnKpZd9VXmdWBRcvX+8bW3uQYEkNIw0FC
aVi8StqakyRO9SG0C3l8SrpC92ypUUJMY+p7Ce9ZN2E2mEGZpASUpMoDVwweNDmYuO7/krVloyeF
CWckPwv30/WxZlqGPreZDaHcGeVOk4CLb+TRM7ryXTHy5wnuveGhK1V5QOxQi8OoN2bKQKp7bdJu
67a1NYmHxpzi7gRC1WvkNA3sOu/Q66yrp74riYfcQnrCfVMfi9hGyYJgaISY0paa+kp2ffVrhKtH
QjFp5IPBw7EjtadWUedzw5ZckEeV3pir6UNfq5jj69v+QebxFrJo5c4FqgjJBLDKC+GnYN5mXVoV
RTGEJS5as7G+me1jVxju3P2e2bxPIrIlU7+64AuLQiDHIKYNkW1YpAmksPhXds6jZr9MUoHYzzxN
yZf7HrYSLlB2xfQ1qoLo9IoXboWJgzIyqjGcQedbhoM9OtGE2s+WoPtK5NNQo8NYM4b2b2fuVJPr
OnQpxjADPXoPBTx05R5K+fP+alasoJWrYXZJx9gRuD6vndcC7q6hyjCFjW6eVAmzxrFGfalrt7hy
VqIeblvI6wJDiYFgsaBKhi6ewQ43hxk3pAfobLQeqxW2kXjdWlmADja8D7cu/iucRWYMEwPZLA+l
tAJAs3G0LTjZ7YbBAvC0eLxiNAW1jOsNY0ksxXEEd2sn5tsMkxGmmbnQD94KK8vL8LootxhCDgRY
AXI7IhjKkZZyeeyGkEyPkpqcWAVixjl7XRp9ilPPX8vkn2j42Q9bNN23Do4u1fIOsaA7hgtReOto
KVW0iLZjOP5MbZ8D9dR7srpxCa5t4zJNZKD0jQ+mC6dWjXkiY6x2DJuJQaG7wxBz5XbW7/veveIO
AOKjSQJJJ/A3i9JVLZegRw5p9JDEz3WdOf38476B23AHV8CkCv46JGrwzLj2BpnzrDHKmISNWQ1+
nRENNRRjfAG6zyuLRfwQQmD+OOjFxo27ZthCVROvN6DucPFcGzZbXab5nBJA/S2nmQJjhBia5I7E
TTmwCXSLe3vle6H/iy+FeVhUOsUJsNSK8kHjyRyysXfIsDdy7ozT7v5uLqdTcHlMM6FmiECxzJoJ
pzdHiQoxoZjDatoX7Y9E1dwcutx4QenVhqkVJ1/0p5D2gXsdhORCXWaqy3FQ7WbGpIYVjJS/zoPh
DRALNKX5cH9VK06oQQgT5WdsILiwhZQE9eDGSgknIS+o7Zo9SbymYVsCzCsfCP05jEnjzOJRL9bw
I5NCmMUeSRgXg1vScI6Za26xdi3uLHwgIODB+AufBwmZqFydp43URZJKQlb40/ws5ZYLKSgol+9U
FSyuReQr5Pv93Vv5UCAaBH89SMnAVyR+KGDBozzXJRL2ow45prYAn3A2zE5usEOX22TjY624IFqq
4HMDNxn0UETCikhmmsYMJofFUwMFNGaaQSQfLeCZxnKL6WPNFsh4FB0hELUCERRT9Ypdt5Ehh6jE
p+notWPqpnnyXCvH4e3+Lt7yxoDwA2QHECPQbDRzRT48dZL7rKGtEtaStovGx0SKwffXOAaIOmvy
Y2odcOiDIEYOtLJ6pDzySVL681Af+kR+qmMekMj+cv9HrcSwy98kUnr2OoZnq7FWwrxO/Tn1xiiQ
jIdO2xXWude6rQv1tli5lNdQXUPREF9XnNEcE2tGWzcnoWTsaVw4kfqeNtQDF5tZPOXSGU1eTGoG
99e4cvhxPUBUbFFuvdXFTqtGGzqzlMOumBJnMPmIkdlI3YhmK550ZWU5RBflGbPQuDm3mRwu66p0
TG7JHURnZjdWJkfNNljl1qyhoI59VPDywazotbUCJa8kZ1wOWxlk9LWrRI8YCx47r2g3PGTl8C/v
KnV5Vi2kLkvQu1iXouc1iWJNDtPG9PWM59AryDhY1gFhLelWOXvFH1E6URBt7AXsLbaSmD6Ugz5F
cmgPrRcZ8RP4OjL9XebfZAkad0N43zVWHo7IHzFTBFpC9FyRcV2vbmjMnJYUqAkFBTXG3+fqt1p2
bilPB133x0oKrAhk1fnJzu0Tj7YY9lfaIkv+ikIuLltkzOKVkZkdNayY4fwVv6Ys/jKB6hHiKQep
Mx5qU3UmwJDyRt0hcwoymXxvx8mNDX5gVQh6w3MaJKf6FRPn97fllhcXYRd7srBpQUsI3/96W3oK
eShmonhQdY2nUtjUXhorlIeAWl+zLPFR+rfQqMr/6W0nxuhEA5g2PXMwWrfkHxCsnzLMmEX21g9b
QaMsPwwgX0ALbRA0Cd+LAtkQAzKG/cLjZYK6UxZPXpbWjmn2ftxbzqSB4IVOu3ZTWW0ljJhIVVDn
RZMeoBQhXZHZQLXOGpSw7yGAyyXOgEyXtroca8cNA1kghQLZyzJEer3zw6DLJeBLSqixj3HIPL2d
UcpQg6jcYktbCSHL3wcwHNiw21jcZqmaWGqhhOWsenkRe0C7gOondlKQ79SWf9+l1q0hS7YUpMx4
7F6vq4hHFXwn+HBFZpkB0/GsiTEKG4wgIHVGlCx+S0NS/n0mATVZEHmhUfUHeX9tNDWMPDHNSQGo
4kMvTQ/waL+XHoeu3xnlVtVnBWOI2wVPUqTPy3tHpCLRmqTvoGCvhLI0+xVkJHtwyBix6s9k8kCk
4EZGvTfSpzj9btfZQz/8quX9oIKCZBo2DvCaF6EwAmoCvL8xfCrs9mgMMpuVWQmt6WC3Xwb+nplv
05b6xKoVDSULE0P4uHGEKCHzyTbHDiTZJKMvMh8f1aaodrrV/YhsYwuscot5R0xaJptAuYe+xM3I
1mRkRZUjYoVFi8p3s7PzAIjwQG/zh5G0b3H6WvKfte13vebMNvEV2nm0MPH/pmeyrUnNlbXjhIKN
GoPLKA2I8nZzOYxlVlItrIqdPQ4gCSocfXwHj9X9c3M7PAKc2KUhYZPjSFdLOuYwpB2lAQiVOPem
HtLu9nhSy/xtsl7Ba9LIh1KBmNVMP4pW2lBmW3nXYEQbiQbuZbxuxIdnZvK5Bp2CFs5lFPtpV/F9
lDXErTSME9xf7kqQvTQlgmMgK54Slo1aWFTkJI30PQeL4n0Ta19umU0B3g/wTbw7haAAAv26SDUt
JGWnv7YKWrzFUEmHEZrtgbbdBVizh0+IShJehZgvFeyV0FvTB5yekE+l3+idZ5jnWte8uNtodK3t
3aWh5YdcZGpyT/IM8QB7x8AQU6bOYIX3t27NEXDUgZVEhMMQwfILLixYfUP5qLR6iGYQgxi5Cdj0
BnBp7ZijAfCvDWG7IBFVm6RodBgY/al2k/ZgS/lRjtpgIodaAZZ4rp9s6vXji63zh755rvvzQIIG
Qy/3l7v25S5/irChZKEvL4CewA1J/Upp3WVTU0iy2Fu3/urG4pJCIg91BeDkrjd20tsJb0ZsLKXg
AitBBHVWso267Fqui0I2sjp0qhduCsGIbTAGAgBTD6Oio9TJ5RZ5Zq2jtGk23KsiNT4pMn/lWmFS
oN3TgxphJKXqzfpkacnWmMHq5uJixmQsGIpvCHp1u1Srkkd6OPa7sj/y9qSfNx12y4hwD4K5LpoY
6A7DSoFM1nyMkhcaZe5/+34XixFKgWkPjB3hth42ee0U2TcNjIlc2shmVp3kwohQxEIlrUhzSHCA
wmKnjJAEeYXCz32PXwshaMH+76MIB7zq4zJOGqwDe9VqPwfrryeicZvhi0PNzAbRiCxeJZENiA2x
GyNM7J+NPAMO+nVWe7xaf99fyMqHRyPlT3gHceYNpUkEsiyeaiXsJKCuaqFm5EP/sfGrPGWPGB3b
WtdacWeplqIXhVFPIPkEDzDrtmsykhrhQL4qLcR1zCdzOJZt+UST2DVAhptPxktq7DLDKXRzb3UH
ftZy8CX55RbJ8+riUV9ashOo74olwl6r5qwE51sY4fVWVK9SE3lm82RPW7MeK+4C9d5/DQnHq296
qwbAA+5ixA46r6Dz/vvUA46Cog0wRKi0iy30HA18MkfLd1RGp85QVgfmLHr9D85yYUTwen3BkyYx
M8JGOU3mySyOoE4Z/nq6HGTCwNSgYouuOBApghUwJHdWVPfGcnzRpndwfsFdvnFlraAAYGV5hRB0
XADpXt5hF1c0r7tEn1DrCBnNptOgR2cJ/GUeZwB7mbQk4NC3QTOI11J9kLll7fI5B9k4MFl5cH9X
V8IV3pUK4Cq4ahag6fUvUYHWnSpOzVC2z6YO4W4jYJuNslUji/wdaGcA2BOTqykdxoGZnYmS+wF8
T6pyjNqX++tYO00YOPifCXEdfVzncgUTtooKWyJ/7+vPnmL2Rd6AsG8ZEj5dIicjhmmYGarN1zyx
vJmf4z7k/VYbeMuOmAdIkUGsvoed9jAP+lsRT091mv7DyUZCuvVxhKeLXlqUN1FlwuMx2jo6bWJB
3Ob3/c+zYUR8MaTDQCO5qs0wI2g1Y/yYpw9F5N03smzJddMFtU80gPEAQgsH7nzty2bfRQadbJQl
oa/qI+4prpFPqt9Us+2mmNpI0jjZJ1a3VQ/90+m9tIxcEB0DPDDRj0ORUOxcUejfVmMXzWf9ee6d
KPItCPY49I2e+H7+lNiu/bAOQPseC8s1HtvHTNuNo2fqYIIDocBDB4q12v9IggI0yGG//7tt+fPj
gCRYIM4mKoWCJ8XVSEyacnKOmNG4A0dHrZJzw6nrRHKUMaqdfO6Jk44S8+9bvuFZW0wDr4tuGyaB
UD8V7lsb6vJggx/IOckcJZyt1xEkCt+nH+ZDk+9sOUhBIvR7RCHLVSES+pS+J+lGriQ63p9fAIQN
CoJgJMHUzrVPaFBEz/PUJGeq0wGHtZgchcmmW0c82cj8bvDWiy0EUhQegWJESBXuDqKzPhnbipy9
yvnGnG+fvf+t/aydh3p3f19vJqxES4Kntz0Gg1VSkHPhcE93cqdylv/rfaBS9sbOdjBJ5TJH9YKU
Ow+l86Lv+tTp3ydv41yvfuHLNQv7m1ITHN06fsln9edHPMrOYffizG7rnR4yt9xUo1nCkXjULg0K
8bfuYtaV6v812Hmm43HueMxd1sf92HVdzJRtXddrTnRpUzhBWRsragy1sfPxMfjxw37aPcSeS5y3
/UYovikjid9ViMXpYPb9Mi5/PvLAm491oB3cwuOP3kaJYNVV0VIEBHGZbdJF8n89K2qLo9d6rhxQ
yX9LGr/5Mr/mlWNEjjs5Se/9yv6577RidF7WtvCVIgygR41y5PVJpFkEcpV2JOdAl1z5VZrdh1DZ
YnHZMiJ8KUPhOIUURujBdsYT6Nk4GAcce+OmuXlIiIsRPhSFLNeIZzg5My2ovtCv2sH6AGg5eQbN
gOnTY1U5ZuqC2Lqz/MR0tP/iKAaU70AKtsyviFfdUAHGXEyDfPYKB8//XHOY5kw0sD6fzm6+lRQv
gUs8c+AKNNHGBBgXjYHrT4eShGVhrnI6S5UMcrejXJDgvnPcMIQvG3ppQohozIRW5yyp03l+i3Ln
I//+LZCd4NAcuTO/AvTk2I9g4SmdJ3+/B0jJ+bVhf7mJ7i1RiGNVLmGCFlMeZ3BgNH7heN/eU7/a
WV66y4cHA5YRXPYSYkvk67+22N+3Nlg4G0Qeh4Ja+nSu6fhkGdW+l9otNYdlBfdWKBwNEJsZCjqp
01mJg6TtfEIOVs2CNmLv9/dy1dCfeUaAoIANEc6G3iS6NqvZfJaTMzSj7e53NQfa1vT0HwZbcT3o
NID9YhlohAL6tVNCLXwsKiuazh+qg3tA/pzcz+bT+3yWnffRKVw5dl6Hr6nr+7XjJs50fDu3L+5W
yF67Gi5/hfDlQE9XZE0mTedl9l5/lIzjsEU9sbaflyaED0dTuWBFiQ8HcQcnB3mmOkxO059mZUvy
7OZdupzChZUXih+asfAdXu9pl6pKNZbpfM4O+mexl4/gLsl+FIeidigkoX7cd5TVtPnCnMhIp7PB
SvIcm8d7p3ePj2PijV5QeofK3ZnuyR88//w1ev7yEwmb739/C8HDteGsN71qYckiO/xQpHGhzcl8
VqZHZnIIsYfEAh357Ay97Ojtd9R+pDzdwtisfFTQNeD6RTi1l2m5650GxW+c57I1n4sn4wMINDno
H8zmWAXZfIAk7VPmSFDXO+UQhI030pkb6nAsGQpnUOQBORaIAEXcqklBDJCxnpx5/H1U3ir6BcSi
OKeONn8v0m43Dy8J+nVJrr11KT9kUrRjqDGan73utEWHSew9i7yi+86SytPj3/o8O+Tbfd/48zQQ
jjfSBDSsUH9c5ggFV5xngyo55qPP2uPjp4yE+oh7Yfw5BnivUOQqVeOVT7GrOO5b7IUf962vecWl
9T//flGgmWJwsbTlNJ/H9qF/HUynML8QKRhVDKp5OH3Sxje5Kfsv3wSXKxpdZHlFinWYsrI457Ix
n6MR7NLQioltP0oj0A8+gfyGawmEEowH8l4ovqJuETTdNMX/WJfRgUdGCEUokZQtM0jaJ500n/uH
1v8cA6+adlTyQfHsvnl8cLbo2Va/rnphUAib84RZdAvUU+eR6U4NOEM3uBWvQAzhjT96sGpZ1G1K
8KPxn3EMXM2TJD9LC529Fxu7Qds1qW/3qFbYICDdOJqLadHxUPiGlAIo2zHDLmQiBng5Oqno8NNk
55sFprbvbb5RL101Aezu8s1NVF4FE00XZXbDcQALB2QH894+jx/0fN+F196IBi7f/xkR7sccOI7O
UGAEmuSe4lYuKi47BFbD9YI5qE/lQT8FgwHkmweH6nYIAewteSDH8jENtmoQ6/6NcTiU3wEqxMTi
dbxT5ZorsVmTc2xqP7M+9ZX20Ay5L9HfWvRuDEEm/dND5l4enFL37m/F2rMKpVawyCMrAZBGnMcz
q3LM1JmR8zBKzth/pg7piQuty5w+9CPUPengJKUcVJCZkeoPmm0UJ9eeCxiCWEgPAdAFPklw957O
4KtK8C2i7K03Pus6NHb9hxW7SRJo79qbOoL7viWgON+1ICmD+l//jBmTjSCzhEzRszHrviiUIaze
UDMgCNRGSg1yhqyNSl7YR2N76aFNPK3xmmmjTrqSGAGGjHoT+MYx1ytO9ppWO2sDjeWzbKF/gnOk
ak7fbryD1m7RSyPCJTExpowZhxG73Y3GR9Y4YMYu+OeG/4iA2CU8XpgRL8ycs1bRJAn+M5muaX/t
+EeRHZMktPRHOvp8qBz5cN/m6vYBjABaeqTQqkgUXI0m5GfnRD6rim8/8Xjjz99Iu/1Z0r9/X1xS
B1jq2JNKOatxDKbRlmhpCERwrQQxMWgJheUZCjEAz8zf5aEpwLaN+qcTc9CeexmeiqOj2Rw3kxan
qR0MU039TI9G6gw23t9+2QOJOapVixsMXECgj+h6vGggUQOtQWIx6LzWUQeViWKQ8l8QRuu/Jeh4
AqHTzLgRUFIC4zOG1azv3TTNJuiAphx69e0glztZ50PnApyBEuss4SHslnWhPxOO3MQvVKp9VHJp
ad4E4HqLNh6gMLt6moGJN2adQl2aSZ/N0IxjcP+TrSYNC4Dk/30zVYhxLa8KuwAK/Ox1gEM45r7Y
FahKzS4AzeXuvrG1BzOKjP8aU64DKhnUiUk8k8/NSfaC1uUePcxBurf+CRS3e55fFad7mk5WQLzk
2L9nDt1AKtzAT0UXEjrdPWjADZ0tLkpeLMmXQM/dPuvqiVG/nl9i4o/13oJSJm0Cwj4xI+hxo/S0
KJySIO+4X1ovNt3i6VweQzcx7mJblpf2ReKWQG2QVQYiAm19BB4yuzT6ojhsf3/7127wy90XbvCp
herOVMNMPDmZejITn9s7FZWmot04qavZOubMwBWOdBiURMI229CTgnwNPrTu6NxNUdU9ph/80O8K
BNTMYSdy0vYgfdvThywcftQuZUvFebMIunjv7c7++zuEnc3rpKxIVMjngnvdSwf9rKN1KmfHd63m
y/3dXc1HF+DBMvctg7NcsEUSOvZTVcpnMvnGLqZ7GTqSsmeH8edD9LN9rme3eNv4pKspyqVR4ZtG
Myumyajkc3JAVgZCKmPZYqCXW8965uemDqA4fn+hq/cXEOUYs1gGaWwhR1PiBBrFXS2j6qU8VKAi
bX3lb8k9/hzTCxtC7hHHdVvUMmxIqktCo/RJea68CiDsaSOtXb2zgNXDbYX3GoaDrs8evlmptxjn
P1t0F9EfunEk1UZWsVzoN04I2jCCmTSMRIob1lVQ5B3xXDxXlY9JX7SVsvhUGw55gSBOqm+cvS1r
wtZNSdxTtYK1JtqNpqM8R0sZJO/ct62htNV4crGuJaxdhC0yd3mscFiyqNchBU5eWOZz/gNYivse
txYfMZC2EOeAaBUDxteGlGaKkw5p0zn9ncdOYHSpI2dfKwIVbOO/3IeXtoRFVaiMDWXfKOf5mSCZ
sFNHkn+qUE63IfP43DzUW1WVNQe8NLh8z4tdNPpUNycbBnONQxppr+qf9J/7+7fmEhcmxJKVNcu8
Au+Ycu5drfDn0/8h7buaW0eSLv/KRL9jFt5sfDMRW/A0IikKci8IWXjv8ev3QGOahBDERu/0S9/W
XCXKZWVlnjzntd2mjzKj+Sv5j0VvdGloFkzkXd8O4GhlHaEYbcqTIYH56LLAEL+NWLPCu+v5c3Mu
/Ib0gbiy7xcjmUvjs+BC7jNwsWQp6/jKZnShbAJwFjYISU+pGuQrZ3p1qLMbzlX6CgTJGGoFOvha
zWLby49Utcl3QXY/0r0a10bQWNVab8XiNYMqClSpp7YpdJ1e7xe+4ouERa+fk0B7Y8ruaLKEtn6r
zA/9A2ScU7uvPV3ONZCciMa4hv9fqsKhGxo4Iw5MzlBknR0QtsooF2cUibhaLetzmquDBq1gncs2
TGjS4q7i7Z7XlKMSrDyclrLnV6ZnR4Vih7Ku8WB1hA8jsgRjtHE8yx1FRi02DEp10dIJFmLVtaUT
b2U+iTfslqUJi38okzL53QiqQqQNbh+vpQvxzxkBWuh6RUKhSjokp2kHdQOC9OtJWskFLJ3fCagG
nXV0KgAWcG3Ao4q8d7uScdDSOZg5tGZzwIVU7wFJ15UAeTHtANkk9EMgC4MGstnyDplQxx7fIxbV
mHdXu6vVDSpIJ1ddUxZbGhQuD1TnQK0CPb3ZAQKvVRx5HcM4QJ50EXD/SqYBAa53bTR1UJOgPsb5
Kp3LNFXzuxjochABAUkJlfBZ8JK7Et0OuYzHt5VAMAPIRb06Co8uSY56dN5m27XYfqk8Ac0y0D0i
YlJQ8ZlZbNE7PQ6RwjgR2Za7fWfGEikM1dP4+9vbcNEzoBwpQC0Hg0Pn4fU2gTRL5PuFyzjB8NpR
X5Rkd96nWNmpnptlqLJgpKH1slSDl7DbFszKJb24nhfWZ+Ok+GpQ3GyyLm6bzOTfCu8pku3SOwjI
Cq+p7i29MKSpgRChGx7x4Fe+HmwfVPjRELDOAJyhygLOr5BifOZSHVzvpIqQJ9LLfRpZyUdV6GfQ
nmRImGW5JdgM2r2979QD0GN8ub0GC9sLkJ0JiIxiCHigZhdgNUJ8LZOZwYGuORkL0ARBxfS2iaUT
emVjds81Q9KKLNpIHTAvGR2VGDzF78TK6RqrL/eht+8pzYf0YJ51RlYcmPL/+wtmRzctB7YZI9S9
s0EPqtYswXYbV7zeIzoDm3/tetu24AjYiUjV9QavJHZRrWCkFmeaYZGJBqAAb5HZdkNTdtU3PT04
A9e+9mBrpsJwZTF/Ef/iFSIjA/tfG7O4U5YA/itGzPRgDma4823frvTXg0fwj1mT/h7JJZs/iORl
c4YkuHZ7oZfqDTAPHTGAF37O9fUWDxuB6eMeBfbn/eu7RzKVUhOztiLVRGHfwb1LOlJZvnlaE9ie
5m7mJC8Nz+t8Qw2cBrSGBqcZzUq8k5q3Ln2OxZWX15qV2VmRQRXbtSV2EcTiIFFXNMcqka0xRMqN
bijjL02mgow2WPTgiGenJvf/M5mNWmv7/SE1KhO8BOSeYDZfZNLYhXE+fa61FS9tUzz8gEpScH3/
0ioPe1oYoP8HXIG4ibx7VlxrD/hxdPPFurAwD+4ZrkfDHA8LCekGVd6LJjpuyOEBmzMm4aOyV/a9
WpOPRO2xbwOSaqze2776gLLK1xOhNrUpqIyK7LpKcaRby9//JH1vfd9smam4Frw0wPcBbIf8IrJ+
sREamZnt3aNrJ6qp3zmhHhmlmRhQLiOp2hHKSFUEHbe3wNJNjNfjf9dizv6RyJ0C2MM4OsAb8iog
16/QK92Pd0P4VzbbpaWZgxSlkqkKBXXgBEOupknHkGXbByUxQDkvHmqUZ0SJ6OIwY/X2KH+CwVvz
Pe3Ii/dkBG+SKOKP7dcH8NeTAjBL3wYjMf4Ni96T40dj5HpLautr9wTlLHJGqleF6p1WbVdRQovX
FQo4QDejcI/enNn38HzFca4/DpiL8iGLrOwka115x3PnhGG0wEjRWh8NqmTfnoel5yBYz/60O4uG
UlFo5DqGXdaEsPxz9eUqRE0Ma8VLr9qZ3NzFfLdBx3UeFJkR39UGvdHQj6A6HflcGc6StwSJA6jw
UIfEu2s2nNblAhYEaDTMCB+Hw0Nh2pCXDLXxMUtxD1ju3cpra/G4XFqcDWz0UDNgOlgs8mMq1ADr
qV2MdKItaO3O3yvCHfrdVka5ULQCVQWS1Ch6Tk2tsxuXonkRqtWAQu5bDam/1yAyPaidkSZS12gD
Fhfu0tbspRMgLyyz0YBnW0P2z50MrnBp3Gu6sNZf/lNDmR/JifgKlBcICRGtXG8R2R9cpegYYKxp
WW3MQtqBVvDIbBLbJPdobyJGZajf6V72SGyettzDI3/3qGhZBVe4tqrTcfv9LchDQiIApCTzuz2s
xjFleIx6Hz57J0llNmptgruGfOPwr2zaH0qvW8Zmvr+TwJDrldNybkfj/dV4bczOlDcGtu79vaK2
JN4eH770J/2tUJ9Ks3di1Yp1RfPO6+/NX4QoUzSHBCyNJli0SgtzjETXy1GsUKgF1C2fboco0Uol
hmITUDt6BWT9BiJ7vqaMfXagKQ+XlTtI2ygVs8dATGlbQGnODOlRumuzIMZfyzuTG3npUOF/aLbz
lBUPthj/TWKbeBtDuRmffb1tqDHw8xE6tcgraK4p0YTvVJfWQkvD3ajYp+z9m9KsrWA3RFbX0C7T
SZsvHRjRwZ82xb+/wNZFmst+lyEDX436yLxzzMNAGT5BU+/KmV8zNG3YC/8phyAXdpHsd1rJeeWb
HBR3pxwTmjMrhhbD+cshzeYzFLkMQ0IaRUqJ9rxFPNKg9KuXL2geEnTkVAR0JRzlLdS+KfJpPa74
tqWTN3WOTjUTqHDPlzMpW8WLE5jPSw8SYXuB++LDiDRBoPLUtwvdF5pS+bZAxZFU+Ybx9IgfH25/
xOKeQn4AzXOoWgM8O3PqdZq7sRzVjJN6ZrQdifL2VBlm7ZGjqevey91mc5Je4HWgqHnbMrNwgSnT
2UMBGzTT2FOzdU4oThpLgAebTUT2SLt0+jhgvkskmE7csSEr4d7ScitIuiDtMk36L3buPpJjHmIo
jLPlfOgIkafyO0WPR07uCEohqapoxTZVOfvRsm4PdRrJ7OhMDNp4aADeBjaImbsvevgfrmRpJ+0M
JX0tvI+620EIugG+ngu1ll2rj0wb95bB2RES2FSQeyTanPCDyfYSU2qivAb2WzimeGijKRZKcrwI
h3S9fAlLU2JWwEbS7odWH9Vg1NJ6jaJhzcpse/JiVuV+ACtjpXqbQ3CKLFrnCPPBKuCv00QLd6KV
dI90rq9sl6W89pRJQIoO3EVopZ3dVYHoQ/CihbeVQcXgyWeF2WWJnkQ6gCVF32glhPr6LwmqWpQa
V072fnvTLMCt4ByYH8qkKWqdU88GOc8k7VizwI6yJ+ljgmJEuslId/Qz+NcsoBAq3dXH422zC4CI
a7OzdR15n0rlDGah6CMOnsamANXtFUPurLIlMroec8lQNHxC4r8J9zTyHILG79pHJdKKciU6+e0j
8DHsRCEBKkOkPGYnp/W6KsJblkX4ZwfE364Vbaa/f31Qrn//7KAghc51cTNisGC5ESWbD3wVqUVV
GLdpeeYhUU9XeyXUisHOxn3dru2x3wf12v5sspGEAJnPND4Q92VP/bESHtxIc5P7yH0b3yLxIHWq
9JmRgQC/enuhF8Lda9uzo5VLQ8sVAsYexypqVm2VEyo79k9FZZXASet8tVZKmALoX7MNOhwQ+6PB
FMoq1y6jYeshEgrk2rmojoHWpFtwJklNjAZKqRP5c+Sy9LmpglaDkBf467vUFzgSl5EoEojOA1rY
JgI3QGFDDrZjEuU5Gfyuf4/GbnjL6GT8zCQPXKW3J+q3C8I8XXz17FkwDmBIVkQghEqoEtKVaHHA
bUf+VugraE2uqbQs7Ag0LUy43Qnr+UvuhmHqXM7QLOUEwhNf2HL4kDTG7QH9vo7QlD9plwHLCSqC
OS6lieWOS4d2wsAkQDPG6lBUNuVHmpQ/crHWxYmaZWspkN/BDtJdAK+Ch0P4kW2+XntJaZSmATO5
M0ZlaPpJ/Na3/ppW5kJMASuQtps4miEnMqcUTjs+8dzAZx2xArw/3lQlCfh9A0aZKHaNtgU3V1WO
mtwYQfIMLtQmOSVpQYTwYw1btVB8wadw4APBFQLdkTlXtFdFDViTE9Zx9/lDoRaaoNvBJt9Wmi6T
UU95wq3EcgslaJjEzsF9DOVelB2u55jy5aGhBZTqhlNGKuSGE5XXmLtevYs04S/Eb8hCoyEbFUg0
rGNhr63h0SRJQRcDRBDjJgKMMf+k31g1UQNVZojrk+ZZxH+8757WeIkXXm6oRmJmgThi0Tc4n9tg
ECGvheDD8TOCOtZAAsu16610VyN5u631zVdhA3bv4Om48gZbcGGXln9uz4vHCdoyk9hjc85hWjAT
5ybdgdEL0E19jDXXX/E8a+NkZyEIxY5gC6MwTvo714o7TrO9TaKiG9Q9lDqP9jAXCcTajHxSrNXT
Fo/SxRz/PBwuRlrLI5+4EWznx74mIE7SvC2HnjuV9nUVCrTNFvOrJk9/IeVztbjzaLlGBA8tFhiW
ci1649X4IPQ7QaUfEGDE4UqAsXQLIq8E5kKkBtEsNhcGSmsk12SlB0Kl3/at2irk0xOMXNGAje78
t7Fag8QsOfgLg3PGHHZklNFvW1y7APAPpGcJizh2hxZ3YdPt3tynTYw3yNrrfc3qbCch0d3XRQ+r
fbKjU7VqzEb8SyMDbQQoPeDkfxHcUh3b1FHIAW/DPtYUb0NGSquZkAisU3BEpuyEll+Z9LtyjZg1
2NCiXKtbUxBauNwEcAcDaopbFByC088vtm3sR1lOBynndGpvx++N7RmYz7XYicVvmUUyl1bmi5hn
fYz+Q1jh9wnhX3sNWmqvxXNmo4y/lsBfeLfivsfDdWpzB8vm/Ik+1LhmYvFnSFpi8TVCcrW/lx8+
ug/5w2GJwhBxy+7HAxp+fYPLCX+frr32Fvze1TfMQre+GoUoE/ANEdpvwEMSHLkNRK+7d39Ntnjh
3XU93Nm9EsR0KDXTcA8jET9NzyRPhNt8Z7piVWvFqIVjgQ4SgKamqZ3Ssde7hSoHN+wnW3tB/1zd
Jcu/HW84iKICqPgDWbjYiw0repnCZZxTGtAjUo3Eug/MSqMNPXvBNtFuh3XMwmMGg/nT3PQ5F+bK
SILynTytESmN6rszAazGdUgfmt25sdo1ysKlcANOc8JzAz8DirXpkFzYE2SmyKO04Rw3CUm3aTmd
lffhe3AChQvhj215T4+7Ks3Wxrm4FxVkq+FoAK3gZ3uxCZFM66KOdbRndjPiqRKqdz7pne6MxNFp
Da+zADKbclS4BUDKA+InfopsL4ZZy1Ez+HUOYEmi57QWKarbBFpMx+hhjHQvlrXUjTEHuzwHD2YO
JXjuxEgIwPxObweHibf+uIkzVq0yqwYIJN9FrCb5545R+VIVXzkfz0uNbj9j1FFic2VTLE3WxCQE
BmskMUCJf/31fg7UdCc0rPOojSxpLTtSW4uGc8QLr0D36T271SoJ+WIQ6tw2vdC7h4m7MD07yGFX
COB6xp0znMCki/69WnNPraYQISDcE13q+gtybyofkJcX867dW+lqY/viHsVDAGRKk7Y7ngbXw+89
NHUpLK53joTI4mSqy5BaRT/oaZXffem0X5qazbToBsAJjzD1qGnP/KbwSEQRZk8jQLMsfgXt8kP6
O7+BwEwAGTZQD6LtZGYN2TfJKyNcrcJz9UY/Stteax+4u0h/kFRzx4BCBkxrp9I5nznHKQnRn1Jr
R5DPPZ88Y+VELmRpQHz957fMFlrqBy7lKBlwbDSagpLJEHgsN7+WsVjaylBiR2c/sHP0L6XbViik
aJBHzqmF+1AhSWp6eo/QMNWDyLm9d5cib+HS1uxiGKiedYeMhuvW0ByjnHl1fA8cSh+MXfomk83G
ytVvdcXqUu7tyurMo7aodlRhx3LOVAIYCLNzN+KmfSCidtR3u5Kwxts4qr4lqNXn7QEvbV7w2SAr
IIKKBWje63MSuHU6NpGIl4astq1HunPYvdw2sbRLuJ/WVRbQF+HnwXzhR8sxYAK2wuDiAaBcKHxy
zS5MNv5KRL/QUzY9W0CmMelwIMs0241s7clSQmEoHdrJhkfvCa3DxwqEDK1FSLL7wAbFk/ijJV+U
/s5VxB9MZmU2xaXpvPyGWRRaCbzvMYHMOZmQUWhriqpYMFNuVJ6Uwi+cOsqGBw+aG18i6MsbLWtc
dIvzlC/te29EL6BStHUCedchZdAhUgwcESKEGETMI/qdTXgAc7IWRSVSFFQFoUeP8nHcQzdF3y0T
xshTeUL6EYt8Ehuim0h6STXvI1pO7ga/yVvSlWPzAjx+Y49M30CSS6EER2Ir8SHL0/jIZiUkB4qa
zQs1HcDlpHKpyHl6BUSTh3/3h5cwk0rkSpk8tyg+QWBWSwoA534o7yOBi608lqD/l4veJyug5qs2
vJCpcVqnDBmTtt7IKUvZcZ5KAYmZXGrVnI0b6CmkMd3paYk2TAIqAUCnU798o6FdQxOx6xpXRaNu
9J5gqioyiW6uqZ4u3hh/Lt0v9fAuaNHYCap/J3woIBCuCmdlAN1aRijb37q64hmev5KQWwx5L23O
vY0sVkOKkqvj70TVPx9CzTsxJgNeiFiPTWHlIC7U/HBCUEFGAzVO+6+OAbmDgGyYutidur/TWmO/
j6wCwKSMPAsHMKC9ZbnKF5oYqyqVmdrKbbE8WhG5TdRUJvqO2eEQ+MAdxD7hHb7VWuo0ZqfokUej
UEloG3tK4kBYVO2b/m5Yw8ZNv3l+aUIY7j+W5/3CXsYm+SgEvKM8s7kaEa402WyXtWbVHk+3vd2i
B0BsAe5y+FSIeVw7VPSEQuO7T3k8uJ+VYd+0AA2sVC+WPd2FDf7aRpIPbCDQsFEa+y3IRcAZ5Gv3
X67h7VqV6Bvr/G1J9qO8+v5dHBwgkzwDTDXeTtPPL1w5xY3UwHgj72wDmLk9cVPg8muNLn73LGJr
RPQYctPvHhx94/gAAN7+/csH/MLALHKShD4UlRwG5NByTR/AwuesRUmPRzlPysnInbJGJEq26+qV
oO0n2rw1ttnVVEgJNmAB05m+378eDKC1SFcA7wO2wd2usO/uNizRzlJIPG3tWlyKniaY63/WbHbq
ei/MQ8+n+antYD98v+I9QngdDUL2fbw18++nl+ThbuMAQXKykEP4S4f+T/NzVCrF5DTXhRh6+8zs
DtMDwNXuJXU4nGugH81wZRctOhk82BD343kKkP1sqvsxqxgmgEuNgHbcDyokimt9eNiAZ+fTXeNz
XJrbS2OzuYUoR+iNg4A0Aq9HG0mN7y3mZWXbTnfAfO9g7eBRJnJqsB1en7m0jTwopcc8UhVGvqUN
1Tp9Ws3am20ph4AnPfIVkI4Dzfs8AsW5kAUJHjIoVffbeC9ICl5+8q5sD/ZLq/v3cqndqVxEnNaJ
tPPtMS5FiJO0PSSJIBGKL7geYiw1CVe0LO+E4nsxvA3ZQ0K9DWtS2QuAWLwhLszMxkhxUDkRKw7e
63nymr7aHkMgpgry/uARH+eBJ2RHncDLvVNrkO+CvDIwBkJpigburgYVh9vDXtw9wIYAncpMCjqz
3ZP7bEGzg8Q79Ct1iDtTbGwIZaODQlyp7S8bmvSFFTwbsbzX8yuxBaNksi84tSaLBvdOu1aa6m1k
5cr37SFxi/sIdS9Qsk86jnNUIURzqTxJYCrTK10i1Hk0Rk6N7de9AcGQM5p2v7wpOQX1h1P8rack
egCVZnJEV3KggdrPuf09S9UM1JvBgzTpjAGJM33vxY3lJpTCeD62lrbv1D3k0QnK+mr5FG+TnbDx
RbVR104su3STXdqcXc+y4PpUDXVduCAO2Q/Qb02Euv3ZwDYj5gfZ6XWh6tZEwXrSHlcGvLQAaDoC
fAVoJ8BnZ+6iqvmJ6QD+ljrnsWJw8bPs33OgCepTHbxnYZ+rcmEi/KKwu9eS8It37KX12R3LB+2Y
8fIwDX2vlUflSYIkPPiwQvUb7HfWylh/g4ThLpAOnHDCyI/PM3Sj7PYMFYi8k6AdprYL0yvV1Je0
KGzRFy5rfajV/sdto4t3+aXRWQzUBENa5QhvEbM/Prt7QLnI/lAR+6s7Ho9P2W7HqXeqZamPa+5i
YVuBMwD4AMTv4FkTZ6c4KkI3FKtEcNhvkJR0SPNq4KrpKfP2ABdivCszsxOT8V4c1X0OZyGMuTmG
MuaUCkJ1cFGBuG1qKdsCaDciWdAIglx3/mT3xCgXxrYQHOQiycSYem8eTbUkPjkDz7pyNKZjd3WR
4nKDNZyLiWQdGcprVxCNNOT1BK9zwBnvaX6DgTWd3+grY/rlbCczEOmABN10nc770Tpk4oXSk1un
P0R3jMZZyR5p8S/QdZmBKuyfap3XKk1pTyvD+2Gh/zW+C8OzsycEQpiC0aZzPPHOLbfUuba5xA58
A6jWtn6T2M9kUH1V3KHpJjMi33hX3mJeT/A8V6AnUhEoe94XWrAvnKGxo+AJ/BQxq8Y73yxdUrXo
zqi0CmGz7j1khyxW253iMOGTnKi+lnikjA99bgqFWgWgA7Pys1gcSwiUQjp0oEhopW8FOFAqxfBY
vHN5K0eb7yYACDTcJYzWsVqiRqhRkhQIP0HWOw5wFLYm0V0/de/vCyEhaAxCsb2mnsBmgrwAr/t7
/j2sVlvbp6N0ayqnNb64NRQ3QDFallpHQEP/Y1WoXA065B0DMj98jHQSKL3ydfn+9tZZ3jmoSTEo
hEOqc35vRP7QStMCMoZ/kJCrcj2yRmW3ZmPmvdoMxf0yh40tb6L7Ld+ya2f6l1P+2f9/jmJ2AfV9
PsiFh2MGsnotPdSAKjxG2CKk2LpvtyfsN9ZmZmu25buhSIWWmWwRNAsKmcXFunC6c0lOGLUwui2j
npVkpV1xcQoBgcEbGMEbOPOvN0cyiEVV0xGM1lVjNC50rgYm6vWss8sEiKO+7h9Tn15jrPqNC50G
i2LGJEU/qa/MJjbJwkRKWyxdGL7SI/rVWHTD3KUBM+GJK5pwYJzsTfEzYHf5F30oZQ2yAoRvVoLJ
KSr9dTYuPmM258BNDimdht1U7U8NCmXwEkN29QD1nOKQSJxxe5F/qqW3DM4OYyhkI9/XmG++MGqf
CAoUA4LQLnmt/sgESG5BQCAD5ZsqHuVAT+xIsrIP5qvtNB9PbJ3+ZIAizJ5uf9XqasyC98oPmkwK
4mnrZbEVNfcCo/rvXv6gqElGeLt57oJdhClJSSVqEbUNhhV38bvONl0vYGdAqAfhDhRXrzdiyiZV
k+RC51TiNhCRIz6mR4VT6wwu90VwU9JbQkpiuxCgrYCWkZAo90zw1HPGIMOz6z2aXwTkcjtoR5tc
txd5W1jF2Sy50ukenAgsEYTPs/8DqmM8m4r4SKiQb8IeCyieUt4Wa9PrzTjYRMJrpRwF7ryyQEvX
PSgQJqYMTqLx8rmeHQ6vyooS6x7qHTsmuK/GXh2hbMwVwTHkXnuRBqXPpmQNxg11CrpSovJaNivI
1/lTAE2O0CeQ0avH4PGF5+1s70aUK1VCgyarZ958xg6RQyK/4GFpZiYUmhoVSLXBgsgomi7deyCr
NHGfAkoi/Pxze0Im93BxjH59ymw+KEDKgOYfaYcGrJ2LOhLRdwBzu8nKmOdvgLkhZuYfOVAwtBEF
QyUYDgPms3ePcpFDr5zVhVIw6kRNtlxTgyzndWjSFW8x806/jM+CPC8YWz6raNqps4fszU3OI70J
WitgNKY2RGoluTa7Cn5Zmzb/RZzA0JRcUwOWN0IxR3yAUBBkcyA1Vx6SaK23Y3VeZ8fdjRW6zwS0
YaY2rXuVUdBW2qg9CHdCtHVzqQUx8VV6jZ/Vmm8b4C1ArMCI4Er5efBfDjEoBwkyv6C+BRZdNiHP
YoSg04ZaBNCXzPsaw83iKCdKI7gKCO8A5nk9pU1IgxQVUHwn5HUhVoXaCm2Fs4rhiCDSj78rxSxx
4zLux+3jMdeC+VlLXK800oZgowF+99rwGBVS6A5oP+Ma330Um6EzexYVtSz1WMIl/vA6BG3ySMlc
aDO0NFgJNaANL85ekrH8jpikMyuJz04xsHCHMWOBW6KFt3wIM+v2ly4dZBTC0cnEsSIP8eXrD+0T
2s9iFx8aVMYkE+4zZqZx8qos1MyB/kzIFGkAQSJOWKlZONq2btWhnAFC0FJDnUgNj2DpPCYnUQ8/
O7MGzT2lC/pOMgJbMDstsWmjQKkM5KanSFNsiBYgXg8Mai3AnI7wfEdeftd8h2QM63Icvktiv8Qk
tlqjrgK9R1rH816lDs8YLlWFf1n9Xx/9//a+suO/fn/1z//Bnz+yfCihpVXP/vjP/9NAYPEtDt7S
v5Gm/Hpr/pZ9/+1cv9VBVQcf1f9Mv+y/f/mf13/E7/q3Le2tfrv6g57WQT2cmq9yuP+qmrj++Qp8
1fT//H/94d++fn7Lw5B//eOPj6xJ6+m3eUGW/vHvH9mf//gD4cLFXpt+/79/ePeW4O89vqXNW938
+htfb1U9/WX67xP79dTEgdZFsDX98bfu6+cnovh3gC6BCQfEH9ftdKjTrKz9f/xBMdzfcaSATp84
FSEMO2Vlq6z5+RmLX4gjjj0M0UKUJRX2j/+M/WpF/lyhv6VNcsyCtK7wPTPfLyMkB60HyCJBewSA
2LyxEAAKKcoTuTy3Qi8+yZB8UQs0kpvU4KdWDaZKgo4ybldVEWsHZRNuyzRi36REZNU+ACUjRVXF
Xgil8eDxSq5xHgfqP4GRzErmM30Mx/r9Ynb/PYLLL56d5J8PRkWWoeFWJy2D2U3pjXSQC35Und3B
BXNZP456CxSrBh1gxYCUffivTXy1hy/t/UKUTjMEFydMpHFQb5x3gISIReQxhpJ5Gyj0I18oBzFB
72WfUJ3e9PJTFPPZpk7j0FKkoNGiputJyrdgR64lmeRUu49qD90vceeqcBzNru28Si/ruFChZFyR
TAklgx94yQwB0LA5nx1WnN/sxsWUob9h6j9ERzIS2fNwcmQakY+GpD6HQuITEBZ3ZAghAgWaJYRS
sXSmwxJNLVWzFk7OvM5kGJlztD2ipgTihZ/sy8U9SIGpOxnTvj5n7tBsBooNTNbLg23S1M1GqfEI
6iQKCXzP7ax8oCgtGWVQr8qlot7eND95qgv/N30J7LMg9kJICbAlDtRl0BGjewi9u0VzFkBYaoVx
xu1kf2x3k0KwNQh8dWzkgoFTpEtbEsLa4KsI2oiZv1Y0ml+Z05cAbg3tVIgAIL0+z6jlfA/x1DQf
z9GQNUgQxgMeE03nFNhBpjTE/UPZA2MY9AAXMUOa3+E0RXoSCDxx28K1G7qVT0B0xk/I7bL7uEK1
XKbi+I72FM5cmbbfhw0VeWAAIOAFZ/NrAblEYmLczexZhkToXvKL/MPPE08V0qDa+1w3qlxfgtje
HdJzmIvlBszF2GIDWBIMOot6g8vEEc/9ITBTlHQOVEDRK0s73VzXKwuwIs4lPCLYytHMdL2yVOMV
vJeG3JkPKs4Mc+BPRjbg1FCJ1qSxfxVGEORMhFnwyPCVoKiZ3aKxEvqIJ3n23Ba8khI5CcCGLKIv
PtDqJA5YNaSo5KGFfj1NGI+m71mh63HXN0OI7pp8IubzJ1yXDgRq0xvovwNjLhUozBO6C7nP24v3
27NPXyjgdkFgCDzMbMtXeDeMtc9w5zgZA7Ns3dHw+RZdODUgZUUbstsCBC92QMmplvDuGmHAj2z5
1cIgGALEeuqbA34G18v1wjR8nDcx+r3OHNMKLzFQLO6mTbyKRXTI02fwnAGpVaV9BClMl496UsTA
32hSGHMpCelKeE0UpE20OmcUm3FzELn3VO86HB+jwReE0UTqK2EbJYxUTaqfLUBdotynqkz70kdQ
ijzqj74nA4mVyM0e5rmGDEoXQobCE6EpozRFVpBujKAblfRthwaMhgVksMrSJFFZt+cfWqVAL5jn
CQVSsnETfRYZo3xKrFe5xB0SD8QqclQ9SIKPo4B0/fgVcWIPhb1OZAst5wcZOFq+jmhzCDt0fQl5
HreGUucKC8BakpteKzOQ12nHHBxCbJIE6hhzUq8zbTyCrrIog0gbGsavDEDdwi0tdVROaLfkIHqA
en60D7MwQk5eqrhIC9wAlXtUWh5CsQyQuWi8SOOZkmOMoWRZ12yhhd1rRTSGlI0cSGh3dF1mRsEm
/iGvUrlWO7YTaDWtuphZuUfnjyIZexpyHBN1CNK0cCrzV2bKV10YNtJZTHpFp0aPJkkjBkZL5fwr
HrrJkS4x5jEThDNIyPzP3o/5FWfxy59B6Xlq+eOmnpfpyXK9J5ks8xMfmsFnKikikx3zHnUaiSMQ
OcisRGLXkuK/nBPsIeibaDrBx4OulGt7Uh6OQ8368pmigs6K/Ri9hZknGbICsYPbx31haNBwx+sG
rI5AOc/r1fCxISV0o3IuM8gPcr7gGRHFIE6poP6WsEps3La3MLRJUwQ0OCJ6NtD4fz20NO8bz+1l
5RyNgqeOBS/i0EZfKY3yx21LSyOb0nUcphKCu3NdkYL3Gd5NaPfc5Uxm053iaV6OdqgWF4LWlW6/
kqBY2qno1UC7JFqZQdnwk8a8CFsS4EalQEkp8F6ymRVVJae3QRydGRmnNBVxowV1A0KwPh0nwClv
KVG4Rn03f9NPxwXAC2BXWCjBTWmw6/l1FaatyowSzkNAwfUVFIT37Kgo6FKLA1d2NQGoQLgylx8r
4nKx8n+Z+44lyXEtyy9iDyVIbmZB4SK08BAZG1pKAJSQBMmv7+P1+pl1ROZkWPdqFmVWZVlVdKdD
3HvuEa40WIQUrNA0etpMwkWRir75r6bu/1kP/15KQb3q484984ZD+HN8WNNRNGRdK5v8MeGWlEve
HEWTj8dAkuAxGrv0cpp5WuRRM1fg3U+ozld3MxP2mdn474U56rlzfhWWPZohdPfv3xBOP0kmnnWn
3gze94Zq/ppMeXwrWWR+WLyMtQpWw/1Ctv3yNZxwzJW+5TSo0iz3gtdc590zMz0C76KEPrcelyuS
uLwmuO40couiEF+w4iyFZgatWpNCgjjgNYs+jihMscWnlMvfVzrWeASKoA/BOdhLH/aUVQJDZG2b
R4/BdUWQKSrsRoKdZqOFV7X6bA//6Xl4b1jnPlAcGCW9f4MWSjkYAZDmMQ/VoUd0S8W77mHjw60y
mf3kAvjD7wUHO9BpzmQaeLF9nAGFgdMh05n3iKiW/nGKDL8NG4R5uYbAUcau9Mik9goIVBQsWI2r
Ivg2HyIbftc4ma+pATmcr82878OkP+QtATDMcg1kuKHJmZqus2Oq4LjUgzZ4uRIuXyPQHT75Gn96
Z1huWPfwQgRG/gFJGlA6wGCTU5R5FKE5pHmb2+0H3My/9bFf//3k+/2MxRuLIFCH3A5AgB+9/33a
aAyl04n3CJM8U45D9MacAOk3ib78/UF/2NR4UnKWTYaYoULn8/5JDijOsCY5htRMmje5TtvXKFnh
ZznFi/NgepC0Xjm2jeZotOd5K2hgyJsLhnwrhsAz4hP25x/OYHwgFAnnQgFN5Ecn7Xg0AR/ESE89
Uekh9SZ3Z9azzYVK24PfIs3USL+/sjHk5FneZLdoS8QnQ8tzNfC+ggWmeZ4rY2AEUPXjSedY22a6
Z+wE6yl3BEnf1QlfP6Oo/OEpCA+H0xFQIvQv/odNP2qlSScXfto6wyqGAqzitvtfLNsEnQsaOXRy
ODQ/LKVBTRjMhrw9Gb2Bp+jpx2SNjmaScxXY9effl9Nv2hxYSmOYjeIe6zZPETD4fjmtIwm9TIn2
hBu7Gqk/0iu3QKdaEr6qYK+YSW7ifg7TqukhiLzfwtADw0wE652TkC/UW27Wpz4U+d2cedO3cBSY
fjWlTOUe7roa7LgQBBsg3an6BCw579/3P/pZboMNDuHN2UTnQ5lKgtnLt8C1J+3rixbpaYVMYVjU
x5d+0n8PA/1ZFOPvm/z8QESC4qURVB0frrGkZd3GdNSeXLZg9Ll4dNf01q+RV/9ZiPWfHgXMESMJ
SFHPbf37n6UfEzpENuhOTqzAwJeMVC5QCUbx/WeCxj89CtF3GLTi+CI4Wd4/SoUtgi81LmfUv2Bu
y4nuieogC0GG9ieVb/obzIQSAM8AIoj4ACjrPjxrYUHbRTGGV10s7X1GVPhKtyz9BuPB4IsN1uhH
NFvvuh3ZFJTJ0KWvTHkxuM7IY+VFYrn3NE947V2rUpg5Kjp977ot7krqtcNSirRVYWXXRKIO3Jy5
akQHXxQsyWirneb6buySCeYhNm5FMfZGfSGeIN+UapCz5qJlHstZmY1etEGWIObVD9ytZ2R6bNk6
9FeUzMuVr0EhKzZKHDq7VZGoSvstosXSMlcO2xaSksN5Yb30KUg2JS7P7F65BWlXc9iMZqdav4Uq
igj5xRtigeiahrE3XyyRLvp2Un0t03CCAcbSul+BoxGuLWmRwQjEtJinnOjCs6KnJRKRphvlCd1V
AVE5Sns6Q20ykM4Dz6nN9VUkkRtarGZZbroA+iyvwTS4T9f1sjfC/8Qo4TdyLHYFghQCYK8ZnArA
snu/kEKku8kuUOI00IEhugZrFcGh7dwuxQIFb1MF/tb66MYzMhcKNpXfGqJWMFl6pe6nWTmcGJFM
XzbU7KbCDMDfhZlsWTE3iz5iDB0dx5UiApLO8M2IR37TKQZND7GRuZmlsz0S3aP5npM2/w5DdkC5
4eDcXCxx2v2Uic95MQ19mJWOmWCpU2faV74Y77M26ONcHB0BriFA/v8ESmbBR8eaNs9bE0ejOsVd
mH9PRoNrWGnbwqB3FtCpTQNnWELMUpBrfCH8PfGcwZQTIH9ewiBt2g1DloOVlcPYr8BgtPnupV0E
71YlQ1LAOe6LWXpMRjMZj9f4SmIuY4Eavmg3npwluh0wbCRcBJCsD8l4Y/ADFFJz8lkcze+HMByJ
0P9AMENgBfCxuRR2atPG5uLkL6G3C/KxuWDB/N14kahh3JNephBLf3KM/H5iARo/Z2SiNMXTPzZc
YZIrk896OgVArSspVLODeDCtfeXWx7/fj79f+ejqziji2f4Dz/uwptUMm8cpaCVkjR2rSaBtnS/L
9knffL443t9keMoZroTqGaDzR8AFAHJiEiblaYk7Vmk/u2XWkzVt5rZkZn0YJZqMZAYL6+/f7g+t
K+ZSZ7shBE0D5/54Hq9BLPiQpvqkUXZ89dPNv04nn12vaYxVunnBnYCnWU1w+FUd6bIbYKX5z5ax
9MDV0Hxyof/x4/zDYQUaen7nH250MxtUjz0xp0UEyx6ulqdQqQGpkNZ9WwXDGvez9T5DhOROgY2z
X7Z1voedj38RCj5+Utj+4adPMEiCD3UEN93wIyGNtLEa48XXJwfxRjlIh1yREUY6f/8J/nBWJKgk
c6CvIF0CE/qAHkiaBRbqTHfivIWsns7rd+hoUTTnfWzqdiKrKnDlydqfYn0x4LOuNVwBGC+lb5Hy
A8cGXETE7ybgqZ5V2RH0RAMr9IZv322vta0S4kWuJFQyUm1rqC8X31uHKmvwD1XIZtEd1KCS7w03
EGciYDkvt1W1/2OHC4AQZ2crYBIxhivIV35/QdggmxFJui6nHBO2fThr3JqdjuRRsm1ngONAS6z1
FX6Rp22c26dhDMV+Qm5EwTAV2w20XQFZyOliacYZgcA6uHC0marO+csnDcVvQqvzZwWQBUnFmd0F
JsL7z5qvAeFGJMuJggzx3MNkqFx7C2oGh7tyrXTrVV3mI8ah78oAa+XB2xbvqDMxXciU5rchy82X
NgER6O/r5ePZd/5c572BLQtOXPaRciVmy3RCxvUkR0YLIfl8acO5LzK4efwvHoX1mOX/UGP8+MPP
RT0XkdGE68lymZfCB/fZRc2wtxFTnxyAH2+R87fC3COCRAtHINbw+7ftG99rkoGsp/PNWM4p06fV
NVlJWzlfj32XXQcERc3fX+VHfOD80AzkubPa4GxA9OGhAaI4OElnPFTGfUHDBXKWePHqmQKP8sFU
/uR5vx1veCBWPazlcKj4fvSxS4VGqgen1vinQefrLkJxgkAxytmVmEH3DLtG7v3zMGFbEuAhcDKc
1WSfRDTk126k6pMl/od3jp8WCD9gJbz2M3fivw9arcg97K3YPwGuhHsKt8vDBMyhcG4IdlKFS50s
bv3sHXy86s7vII/xU4MQcJZ6fHhqpuKoC0W2nZLG8y63HBTOLuaymhZq9jpMSB0pbzoJKOZ3/tb5
J43RWwUsSVxaZ649jDsuExX791Z45uj5YrtCpT9VknjJJ0fzH7YaBmOYQoBvkZzTXd+/oK3DHKRL
p+2kGB+e28mG5+oq3yl4in6y1f7wVlBloHaOsDQAJ4fvHzUFCw7guA9OcWqR9hZG67FfabhLehUV
dJ199BgT1DBNZ45/3wTn9/3fSw8U6hixQBcJTRVGfx+/JKgkPrDnfDuRefUvjArXu6b1vv79Ib9/
PRJBLI5fPoXOkvwDIf03mH5d+gEtbu+fRgE7+hn/+DL6MFPJ46nbRVosF0oO881AkTz89ydH5x/p
w/f7p1c/V4tgvX202l1nKpuBR+EJEtC1MpkXPwxJg3galttQFEPMO1Vt2+Z/HTVF5Wwmu7jK5Glg
YUIPiwnMMH2/FNkc5diYTDyFmiVIoFq0Kie64f8Ut/lNlE7KrxDLvf1awmSA74OXbY8Z4fYRXodf
kmTr7zIF5sIOy4DCIgmUxF/xlkyXObgk24XhKV12je74m6UePyoObkMZY8T4bMBiXgqOBvG2z9PJ
KyJQVj6jX/5TWr17TzC385HcCkfoGGOij4leWT+fJ3Gke2q1LxEHEPq2Ajd9uUphFEtrlvcyvPUw
tRiKMY3hL5qOrV9OzdAHiJjRK6ia2wC+eizh2oFEcW805RzLr95g2/PQNoQ76NZzD0K9cazacV5g
zMDcMF16xoA2sULJHRbDIOeHLc1TustDk1wgao2aIkg8w0vgPfqASUo238Sj/DQE67c1mmE8FgEp
Bi8TKOJHIfLkDW5ykZFPacTYpRCDPQRJO/GypWSkOIGm6ewNbeUN2pr2QF1vXCEtmVaYSsDNspiQ
icFKtTLIiKOtnw906fK6n2XOCjC5A9hJY9BxnckMo+Y0h6FflXmOfYsxlzJ1prp2N2/AThDvmKrb
zgXAGAeyxWYH9nn8SbP+27bAVjz7Zv2jLMRY4UOljfkFWMw0m55gHqt2FLdLVOCXYxcNz+M9VslU
D0mmDz5lsYG1SSc/OXd+w7ER3wcfrRRf/OxpC17b+yMvtp3VNuPzU5507tBNg6yn1HQH45uk2mhi
j57r9H7KQlzGSPotQfBu71k6rPu/HxG/GcydlWz/GlCBgnGmX73/JLO/8GgcpwVOaM58SQOXgTFn
WNKVXZe1fUkRBgG1QSjC1w3S07mgaUdvR+QOzLt+7c39EM1p6Xdr/68f6X/Eyrzm39Wkp1/mPeHy
PZXz/96Kn+OjUT9/muuv4uO/+Y64+f8JU/Pc5vyff7Mhf2NqXq6Krps2X9/TO8//0b/ImhmolWfB
BYGsEkwfMAT+TdYk+X+cacNngySAp7DUwsr/L7JmHOGPzpUe/pt//9F/cTWj/D/gQXBmgWOOge2A
4/HfH+7uX6fkv9iyf6ZqRsC83l07GNEhKBV1E3Iwz/IItI/v19TqjZ0QJGYHrdQIUzoO8iNvem/f
2DCEEYVG3UP62LtZzGYPXaTcEbbDCfo96R3gjyQunZr7H70IoZ3HvPQuaLpHuHVvqhQxoAHTyuAI
FbYDI4JYc92CW/JLLlvQF50KMHIe+/jnPPfAwJN58HbWDvGpG9dUlItmM8DDRSKJbImeZbYKH4GR
Db9LcTb3hU54a5AKM8avNM6b74HMvYt2xpCg4DoG8T+ZveZ2RKoVpD/JBnjOB+g40YMf6GyHFukm
ndiKDEqThC+Ct/HPgHO6146NOz8cpmO45MtRLqnqS8L8tt50Su4HliJWlodbrYZUvzA+62PC/ew1
I+7XDEaWLfjci8OZXmaqLsKkorLWZ6ckHfsLf4r8qTBOftfDQCqFQJ4iWtjtyjYkWscwlKnoNsJk
1HzjALwL2outwgJklYpavksxvo01aXc2ba/8CMQ03Ic1qj4kVVPyYjxkaw63WbZ4hUx6++YhYKdq
LSVFJgYDnS19016X3PDtOogPVJGfQPP8UrbBw9qIN8DSr8KcsxtB3ynIoAvCQgzmLMRt4YiZ9ZKR
ehthrTcmy1JsqfrmclEy+LXIPJWFaKf+C0cSaLGpzNtnjF8nIlJ1sk1lNw6XikzmMe3k+hwbSFvz
pB5hHt3Q7UCGCG/R1bG/HnrSBaWfcdgC0PhiHOkP50w1tzkvO9skQDjegrat2drtdZ95V7KFhQlE
AOAVTxs4T9nPaR0APap7i3BkMI6Tr+ghykBChkd0nhT+MCBuLkL+mB0g+3HsNU/9Z5b8M5nxsAwL
huDDxo9qwkBia9vBHWOCkqfA/rIHn2mvdmRNi0Wl21qC+xR+F+iAWeE1Odj20DTx+d4ziC/oHAiE
obbHPOcVJijwfLEGA89eQZ6yBqpuwx4LIh5WtkdjmZ203yMFEWOsAgTbhy1kwy7QM16YdO33nvmk
SJwwpS9b7zJXod15SZPSolE8uoTP5AMsVxBDtkZZHWX5DDAezplFN7C5HqPk2qn4kbhwfQW9btkv
DnH3IB0m66R3TULkMQGycpOF2GKbHppnS6PhBW5/CQKz9qky7Z72JH8EkcwWcLhP12rIuLoT+JNa
dE4e4Q0WxYUHOgd+kVk9bWQp2tkOVeyPYxkMQb8zRNgL1QbBr7SZ6bH1m9L6qT1Mmaa3PvOXajJM
lAHY/pBCd+298KW4CONpK5EXGH310nasPAG36DC4Cm0ygk0zPDga9Bjl5eux0ZJc535Dd0kjDv2I
IyRFDGsy9dAzt8ZHroaFDHqQ+mtC26LtkxJCe1lg6FiFkS03m98ofzWHZE7hkNxUMqc33epR7JJx
qrNO5MXS3/bj8Et78D+PqNyw+hOcNpkpqA9d6LqgDofh/MbWIz7pcu3y6YWbvlp41t72rfxCI3wd
BBBdaMcfA4sXCZ/OqgU43o/LBVuz42jHuu+vtrS5h7vNTb8uF9qmNSqf57VH+SoH19yswVLylr3x
heaYFWRTMfTimbdzFZH+wpDxp8cwZgffnnTXiD/cDvD+23O07mU+d/jU/hdCJL1sLW8fIngezi7A
dk+NVwYKpg2+d41RanA152N46eH6r0yc1X037ZvNRtXgIxUGuxUrfiiWmQ7XZhP15PFqDT1RpoQN
ey+Gpjzr0srfEPcbZuNh6JOxND44h+hSDr5/8qAbOQTWhyl/yC8itb0KHxjKaDpEsw3IwtBr8upz
+0LGbr+mPdR5cYYJRQ4wqfdZhbkbv/RGAtqA1V86qb+sGIWVGmdLBaOBmzYLIa1c5wX1PwTxztGH
CCOpg42VvN1Sejl1Xc2YguIvz7KT4PplaDtxlSbqfvFfvel8IDZ2rw0mIsB1LxY/3TfTXAdZdo1x
XgkgANdMTm7bGQHZXRei1UpQieMhO0FsexPP1lwMElso797C3nHsOVkrMa9V1wjo78KhLzCs+hX1
a/S2eFDK+lNyJDBwRQDK/JoHSFJvodDMBsjdkUBWGDv6r4Jcqlh7twsZVixgJiB+3bt8vCAG+qxF
P2N34CDkZL1ZMKmrVOvGfQeyKsSQdJ9ot6d+DgUBk0h/jO+2ta3GQTRPME1+Qt3fHjVwxSpM4DfQ
zlH60vjuctMdjDE5fWHOuyQwM2niyBXziqF/I+180VnhdlrIs90uT54GtcR3kYmHuw1D+ixuk6Lx
GrCVzbpza9iVqjOv0m9ArMadF+9Zkx5nQmoW9+b8413TJu3KKUeSasg3F5fgrGI41ukDl2lw4B0z
+15nZcfHvGK8QRij38JLhg5doad0nwnx0uehuxrb/iFyYLCqNbokoQaGs07fOiHfbO4qOa+0mJno
EOPegdRM1c2Y9kUURrerh4go2vXrzjRs36Y6Lqck+GUQpR1NKwjCYmV1SmY0IyKrWoIIM9PASKHp
gnspp6EcA28GX0w+iaA9BNTYYtQyvUaUcfiIuXK4A6LESwYuMIZms38V4LQtSRuU3jKGD9SX41Xj
MManxrSVBiJw2BZfPMtIbnsG3wwi1sJQZxD5kB7CASD8Fq418FdAobrdRS6u6QRFNrE8rgTZ8tuO
0Goa3G4U+XwBj0oo5DTi9bxuO0zBsA89j9S9S3YbI4WnoGrvHewtiQwgVp3jda9ps1/UuOvo5Iql
23QVG/9FJLatglDC0u8cIAqG8EJwM2HkdxPH/NTYLS5Qwl17+YxXSC3cHEDDK/3Zo5U/GQSgkhxH
+KJKvTXmMG5eacCmKIlv7jnr4Rssxgm3eF/FncqKDLgbixvEiAe3TUa72raoH1JwB/uON2WkcRr3
Mi8g6enKWPuPyluuSNLBDCkIbkI6IRp7lPmVoA3KrM5/AbbVF+OSLoUK/P7gonWsKeqRa0pQNdn0
hnP0xzw/wO6GHlMHGoezUHDDPPME409RDm54m1HtH7U3J8Uws4eehXW62fiSJhwieC/FuCNk1D8K
1qjzjCivxl4HL5RKVS6TesaeOQB7q2ZMf6tAufZn6ydmxxlPD0ncNhVZMUlhPPxm02l62Ji812BM
lHHn0lqjwkLSHdgAAw7fFKbS3iMKUleqxsL3Gvm6cUf2I2W/Js8G9x4YvDi1x2vIho7biNDS+KxD
FvqfsqcvfUhqd/7Qq12wZPPOjQtCaoafZLOmtiw/hJt9G0yYXTZJo4D42XAX5Qv76uCZsLMzOIZj
P8GxJBRkPpBw8jEF8Lc3HfK4AFDU7DmNzCU3/nrlbSjYDEYk+y0bg6dcku9RE+q9TIwPQ1WeooIc
AXAof8ES8ah59FWDSWOUj+utnNWXRA4Aw0TXB2/wOU3hcA3PjizuxB0PsuXQkm2PAuxoAvmYpusV
56tXx2ArPA48nmsQaJIftoWVvoLH/pXX5aBA0KCtuoXCP0tQCSGB3g5InITduZHhT9MOYPuvudIX
CZkuEObzS2fR92CbbCUFvdRgZTeNfEv41NxNohd1Mul0P8CN/tAnv+DEByeOOLrLsvXFUMhyNjnE
h2Sanodzb0JGwjBwGgFoWIPePQ6/MT0ccrps1ygS9ylq6rTtbElXboumI5cjGCC1RtLwmT3cFlAt
IUuD3xBYYhcg+f1kiqBoN8ClYq6OPtDFO89iXNXfzXnErmEWJmqT9u1925m4DBnWf7I+ZDw6Wbzu
a2Ak+Eu8Zf7XnJsC4O8PyCeCu94mUyG79Rkp4d9U1j5oGt0EEixGLw2WuyaF7QIoebi8hOIVSUcU
HbEby2YFklO4Llwu1yBxFxGqmLsts5D8jfNWB4Yi3wnio0OborYX6SQrlQ3+jXVA/J381YBE0gfj
NWQoosiYqGmnUKnhPqd2c1WsILLCMyLYw7PpGra17jVqMuTEMW8+oW+Mcb/yvEQja3/x1DanZqLB
QzKP7kfERQ/dReZuQuGHFocB6b9R1YRXDGoPUY/ENvUqYRqAOku8stXKfduE0XeezOqyj5YURsAo
X2bh3YvehMeNdzuQZeC3gzwAG4lfRHiFjmNddAl+gi7sn5nv8X0358DtZvElDrbSelAiJg24RJOC
1c3QCvi35DbxwLzZjhHN9oDvNrhrDVD8ipUjAqfdId6rP2SYsl2BPH60c9uW2HX2Zvap2MWOiIrK
pWpanJ5jY4NDyvV3E29tMQa2Ar9vKyyxhSfbJ/gFgPsdRUIioMr515jx3PQTP66d03vhDeQioVSA
EETLMIcQscvnmqbSVIli+lrk9jrsN0TWhRAEurWWdPsybloji8Qj8jZvuvwiJq4WLopfMtc+JnE+
HIG0Rej7XHB0w/ptYNiHBdXjj65Rj4mEtklGuKzbtACjCT7AIS88r4tveHuPxuDY2oMXruXUHYnX
X/NRHFcQQb+6PEzqhAUvTGWHiM03aFE3KGLUTzXku0XjpDThubEEEDBuQbEsaUXzYK1dkNKrLm3I
5TTRsEILKkH1gTf02OmaTZaVTG7JZTywpdT+uOgi9LNdYoeyX8XtZMZdj7f5KAgAlCEkB5vFYzlt
w3EkA3h/qGLcliwX8KhLSuX5zQuGH14xuwWJiqkcgnqKkg6GUSa6W9YsKoOZZheRgUYchXN+3Vp0
mt0Uyb1p1nudRu6HHltSyTSBn5PIg8d8BFUMFtboEQi1K9852ErXFISFInADCNq5GIHh9iloE0Ew
Xy0yBCMKjKYrf1UYnEbU8V03pOwhbCSpwSh0O3ST097l3XhElucZDN2ays5B1sBaztnvmm21UHG4
90X3tfdk0lSawslYBSnYTY2ZH4XasksKFtgx8Q2KlKjfhYxNNbVJf7mu3UuUzHdGyLXs7RpcD8Gs
HmUqruaIoejFHi5yFaDhWPwuq73U5ZfJLC9mS8Gh95Pt2C2TgNB4mkton9udv2QSyqmAPzcrOu5w
mry9Jch6iKGdZbXoMyi+ojcKrwEc8XjfKALQuQYsfCF9j3JTwhqtwtjJLxY+vi0N3edNXIyZWFCE
2ouUKJhkOR6gZbd+SbQ37WwAl2wZe4iKWhZEJ0Pxsfe2IXte5frCFhRqfU+mg0MlViURNnduvbdF
4KYZRHiaVnNpwm7cWwVgZlVxQYDoX4cbdiZ8iS4wHfOqcWlbtPwe9tOcertVEP6kcahlIF3hWh37
a0t/zCTCZUTnsZ5sBq+KVtJKpEBJgi588q2IK6xrjJOzZCkAYa5HP8D4VuMiYNESIlwr7PHvYhhe
mDbfBxj5oHyLx6spmF41o/NuZSDJBcz6RRrIaL+t4irEdRO2+Qy18gBbJJLfTJADwIls+Lb0/oBs
+d7UPibJRZt2F57OIwQ1W6TAJvxaOO87bcb7xtM/bd/t/I6eoHZizwrAexVID0RLMrii2Xh47y/0
roey+jmbCa5717szCjYgCzRMMKJl3o8p8No95qVPaboEILKlUT356Y622SXovrttDfIKFf1arXF3
OYC/Vua8Ra1D6WMwh7fDtFxzELVrq4MH1KnQTgSJfylI9iw1cMqFoy2O6FXTcpiuxbziIruDW/Or
1MtDu0AEOTU31uh60WSXyKkSYXzQIAcjLg1ehVmImVl3SIk7Nb0CdTAli9xBPvSQSgz3EgcEjIyt
LmZcFNjiDP0sNIyOLvQql5R9beIF0KERS7vjPadfKLNr5TTcQACt0J2ONGoyM6CyIIj76LeHQFPv
a9O37HqDApLhby6k89OKNd5zAHz0p5hw7xg7XIDixWFdBGdmGUVs13Q/hmU8og0MKqpXdGDzjrQu
qZXtn207HwDIjD9jZvDxGirLyeuR+TTGuxGztRNXdC6XNkvPxSeveW5xi4TgQS7JkpaSR8F+SJcT
qPYEfZGaX/AVp+MUxa/AePHpRgqcIYUDieemcd9AvbMLVcZ+jqt7QGRCVHYLLrB09nbnN1JJAAaF
DgEomG0GJxlAla/QDnQ2navzxBTIHKBNwfGO2DreRvi9gVCtD+CwABhket6DarPvRvUDSAyrg35N
qyjBuBd0fgmRcgAY2HXzm8RxWOC0OWHGfyR6fGhTcd/PqzhsayrvkWOPjmqNX4Z1ufMaYDXgLXgV
Ay9lrxbfVdbFw4MdePjA3fn4HPk+ds2XSdBri/Vb9JH3YBsWXqZ6Y/fpZi4MRlSF165HB84RFC5e
ma+TwtRvKVbNPWBew1iD0nihZlMn2NZPHmXpN+ESDZCqB84HSyDAj/kV8Z26dSOq9m1UB+GJb3Zr
ynFCiNZk093W4P4M8wvXb1shhvOglzyN0fILR3yHgWAjb6ZxrrK0Q9xOrK4w/UirJBDL/Rj2ORzA
Glkyl0rcXsKTJQbEqlZtDheszpqDByyYgxeJDnN1dxJz1Vm3plqoG9BJuP9k70x241a2Nf0uNT5x
wL4ZFpmdUk0q1diWJ4Rs2cFg3wTJIJ++vtz3VhVwgTuoeZ3BPoC9oS2lyIi1/lbfxXXX3i3LuS7V
2c/9Gcu8WJMptkiboRt+53PYJ5K8JF1mD3mESTWEgfbFuO1mu/8p+qaHEjR3jLTUd8MOnPkJ56eM
7dkfQasHYktYhRbyhatNsqm0L5XedGKWRjCh98u7yLrpPm63s5yz8r6NavnEoIgdqC3fc7yCSe47
9OjEJnwbBx4bUYqHstSUPm3RSc3xz22p5LPj+ses95/62JtTcbMPkXKRh/rZWde/MVOuUVu8b+rs
3MPQJHkDjBH0wv/bZPZ1HOx7DaQZW5hzfJ0d+lq6iTv+9aaQ8l9o3JR9fdy5o/WiPefSbot1WGOt
DiQnkBNRMovNpDZa45Dde1ZfXUJf0BPZu81XHcFiOOuLlmS1BShn4sJmYl91Nya3HIydsrzHYMlw
GEun32+a48krm2jf9sPDEHbe0S81B9wiOCHG1k/7zDlJaaVh1m6XsuFj51JVh3axUh1+6LDtHpoe
mW/REtRjzAFhN/A2c+hrEInuWebCJROXBYbE4ulSDere8rob0MUmQ5YmqJeTJbKeXisnfMoYNU0L
SM4cNcHBVKepbNtjl43nJjQ19znIXcnJZE3XMLjkdiD39mjJQxP2lCy0iLw96T6LfqjvKUXdDoEC
AaFyYq+Yix0xmr2zONvZsxnEYDWCg+Dr7/QwHjx3ehxjcceOCsrir38at/jjDsEtxa28cl9Wd3VH
NmU77FQV9qdoxv3sfotyx/oLroZ2oI/KPcuf+hNN4iNjDEqG3vZoXQisdMxQcowYNGSpjktFMrAv
u6Nb9He6xHTbbXN1nLvwzhSXIgxP7tQ+0FsRIJo0idaWnQhJmUdtq+bY5YWk+k89DlvVXDjFkW+X
Vn5y/Dl78AH/TnYjlXWM12EEdPrRFI48T4A4PIaGxkk2eFq0ivuAqIW06jeipnp4CK37B9aL30Hl
vpLwlZN2KF/nINoxpNlNvivJuE8I9NEvua1nSuqk2g9rt8uiYUjzPB93C4NN3i6MVFORfdZ6Dfak
lJl9H/Og4drSJztWnHKLGb5NpqrAxRavf7XWaXqDQn3oiuniIEH5w3r50teb/TjpRdVPmOlHRjk/
Lz6V49+1jE7mxmaurXxosNe9rF0b7Jk0R/Agf+OQMo1LKto6HLMbVdDXlXhBgfMcjtZvD658b4q6
BuyfTzAFbUI4w2tHmCvw5MbxOR39WHOgtqH/KTzrKcyc1LIfosbaeTVFi6av2E6GBgJoLq2YPcn8
6vJ122dm++EgvjnqoX4BnOUsmMBw1QwWlvcvWATHQ1fXz3FFhmYJVrq4YRrpyNqXnYsn+F3hCgYZ
e+FMFOnYr3M6SvnWOLw7pjBVWtrzTA2c/lJRptn13PKbH3gsrDOijancWdqR3I/1lbUvzQbbQPFK
2ARRPJeIQHdky7zOeF4Sd5LYheqDmduT6Ow4teL5srIDsfo6aVuVS7oVGayH3H5HjG1nWf229YDj
RQ9+l1ZmgTyxuqd1LMWRCAvxtGof3Yh67BsTn7wFMsETraTXZfbJdJ/m6K4chLsLsu1JWfNwbI3H
n+c6S1QWx0nFEJXUnHK13z9l0fgd+2yBd8P3UzFGb6RA9snqBUQ4FGq9KgxwR1VnSzLGAwHjpA4O
thd/s9wejRAXWlq6KHPD524aznPrXDWML+4d5exH4L3E3uYoXafQZv+vH8ssfuoi51JO4Nr5fDMf
BSwvcufhrN0tblwmubWdbGQ5u6izm2QesjHdSBzAO7GBJAhXJFAn7muGgndndHzO5crLHtYpEKPa
lZ79yHafDFkbnEh76DhvJjLx5Wo/0O31tx4dIAvDhFI1cCJBfMimNvN2cbTldy7eVUagqR8P8zLl
x5Yh0UtUuDiHISqxkg/GvmsyBh3opww/MkO93Nl1VT7rohM7rCvOOwTsvSydQ2DsdAyLZ67M04gQ
nIekNg/tJNcSuCRs0RXHI6//Kqwjuwg/rtfs68bqPhx/cl5xg/2Yu2159hGrdISAROO+bIdCplra
/lHFM1qkuYuKfbTaWULCXHQVhbrkWBlZGhxNMrrnPGe4yX4OJLN8jl1m3Uei/gZi2+0YUUWai1Dd
uyrP4Z7Qus9b/lJ6ZIybIPt0hPdkM5wszQ9+s2lcMKP4Tb4vlrnmW4ChVdN7wdW2OMUewTSITO2T
wh8+bP2NEpjOIvDhgcgOzcYGfHQxF1J+XtbRdC/9ZAFo1KxL2hzbEhCi8hEcbKQUFB8B95JVzc/V
Zi7xWpZlOmnTpxhef0/u5xT00MqqnGXikpBm69++92QYp2Y/PPTrdr3lALRF4Z7rId5OsU14c46k
GGEew+pZleEhd0dSsbp7M9X7eg012RyrfFGt8xXZ/fJIMlJJLDTfcrl+xdQhz964w7Akib8YOJGm
5TnLqpyjHM3f1iWzyH93S/tdBifKyI+2zLj92Vxr2/nIaMnadfFyt61ty8hnL/Gh4mOAfmjY82wQ
wHiGoLCETktP3KER65HEc4xJt4SdJciaKKuXoe/2oveeKmN+1h76MALcPoeuPCvd7MkueSmQTp89
XDmJt7lnv+PzWNbMvR9IUdza/tJtUI3/QK11F4FWxv6z1/vQTTiU9o3li12IvWsXWz1Ha6zcpFbR
9G1tlngXLIh7kzprvi2W0mnmizwl1OZe+frRTM0pCqrfi+9eO11sadE34r7xI7ipMmKzHzEw5jMp
pUugzhr7E4jMMCRV3jBw4ucrEA+nopAnCIabIq5l4e7b8DG0a2dvWWNkJ2GjAOtEtX01ZT7sxkEO
BxeRwtu25DWSmqGN78a+dYlUMUtEDlrvfvccDK3JGszyKG1HPM7/sBGVXwUYWcOVX9oUFfVHgSz3
u5mI+5B5Gzwhx43FUdk9D1ItvnmVCq9rFjaPxQikeMBv+ohlz+WpJcb7qfF1/iCnQDzHszN+VEXo
X4bWxF9YeDqkj2YpHwAbrEO2RVAWaz+VTdKVLd9Xn9d3kI/Z3g9z934kMcKFL8m8t3H226M9mxDu
Nyz34doh2/GrDZJkDY6r5ZdfXrAtqZuFoDi9MzbHtnARF1ZxvhwnPCVP5AaYo8Vjd7BdFVwoJnN/
SOfG21pL9xTSWZXUIc4PY9SDcfFtAdqWRF3lBJCja7O6U2/sJ7/tiwc+re5BN63707JX63mb9XTQ
ttvuWzUz1uBHLKSgunt2SFzAlHlcVxxtfr/6L2402V810sa93bQUmK/ZyrA3HqOgBu1nuX3IquB7
7OtvKAYcaNTs4KmlP/Te7P3qvPYutB6t2DyuhIskOrSLn4W/MkWEzyRrvDbCfKeQnmRqPw+PpmPo
j73uRrAGL1kF5FjwvzLRc2X9beSCco9MDATvJnuIh7l8Wq1oH1YklqfQIGF/s/QyWFvvYxfJZTca
gW2wpyEA0daYLmIe0xVXAixJDuvQUwTt1QGbSFWb+8LG9enQJQczFD+3ciRDhqvLFfletcvttRrh
fNFufXlOX6Xs/uhjHIQGXAS7Aq7yp3JYZ2cijtjjcM47FE9foxW8QQ0bFfS6OBGLMYPOES4EaRjc
AddHe6QONqM/sYZvhGfOyTp0fNOcx7ABjhoL2LhI/SGzQV/W0bb1iT5XUG766ABu/mOs9ndjlXsf
s29mVCEd3IHv/Z7rMA1rvz5FN6iFFDZ5DkLR7CDX2IetqDovGiIsHMB0a50vZ6Rp4m6mzvJ7P8zT
nsB+aOpwFeeyDOur5UabTj2SRZ8GwxsOG9DcMGNywLDWo9AK1hR7EGvkpIdmTYLJaX7Lsqv3uOHm
+3AZt0PnqOpYNa53b3ez2kfjan3fNv+La+ln6MZ3vVp8kuwl13zviuBzVTK6Hyo0xzMAzSPgXgC/
WakHYaRPf1lvXlvgaH69sQBp8Ox3Cr9pEgGcnR/mqWu/inUdT/Qg1y77QKC5lYd7uU2cNo0o2sfO
DWscqtn0Vei8fPWDafphnN7Pd143rVsKuAle7ywbKSuyy8I34wTLSU2DOgFXFbtQ6peGIsArpRv2
fc+Lf2fstb3THMv3TbgMD7HyEBv5fnbTytfmsbQa8ZWPaLWGcpK/LIUPSTndAqdnGZfrV6sywT5j
Xho6eHbUU9XzvhpNdsm9xjnUooSaKKMqsfTINYZchEWrutiK37zuHh2G5z3LdfiN7PnbFBiqu6UE
oKmJ4roOXY+CJUDv4oW9/bradX7n61pDUbHfJCbYuksDcHKaqpXEtXFe3MRx5WfV2WAWNqrwqVw6
kri96jv6uz719BDzPftfIzHVqd/13SNxWcO9Ldz83aumJdxFKOIZxPILwizrNvutLVxnKOe7Rurl
Vzg13ZuNzPKxJcAmle0jojV+37Yl0mxzq+ctVvOHbIf2r9XR3J4av6pPbu9MjzTHbAANVj7/UGPU
bGkgYvxcdg6k3Ex/c3+dnrJqs/aAuGZfDAjmsCkVL/gp58StakQiZi6uc+WzSuqyLk7FZLPvy6XM
rs7CUTRavNpW0dgPvF/jbousMCk3MK+VsM87d9JulypZ8RsbTcRPEMsPocP1sYlDZGFgJMlAQtid
lQ+3LCN3SDdDwgw5DtN9tAyCgTAnimLO+LmrsdgRPmSuncrmb6JX9ZWvVN6z2QW//ICwBngi5VF7
MdTkAHt+AepYe/4lj4LnPBy/e4Wu0hy17a4KMHBvbRSfclx7LxZo2XAUllNe8i2eH+ti3X7qeoLy
Lbf6I54LGqNLN34KSnQUob3p3Uiq3XUICuvglkP91LVtABQ2yHS2AvC/ULcPNXtF0rq13KuizVDK
lfmzG1U+EqQuP22ZEwIiTPU1y4Q5LrIuDoXdwCBsbfhkV6O6r3wd75c+wyZJzoThekgnbHAPox3x
XBlc4gUu8zPBiEj349KTl151y0/pG1DBte9xoY86/oW9PHutpTO8L3Kudm3fx7+l8v2/ZVXNV+Ou
2WX0Tb/sYb5oAKX8vEt42mPCTfrbMBRF1XXgW1a7qOmqr3qb1TcBQbfPxU1NGA/lk8jHbwWC+FSU
VfhZTKZNbwvNPhv6SO4yG5+Fa/c1kPcGQupX3WV12zLFlcufWV1wWARnfWwL523zZ4KSikGRyTmZ
wHZQ4aK0YqftokdFP9GpddxlJ91Z/2082zusVstp0oLRcQTyLYS57E51o9Rlmk2wa1Q97jKnAiC1
Ee5ViG4vLK+5OglQqCFBmhm+SJvTa6wdfSiwxgCvrYxyqgVRnPO26c5zoDmvvZHMJB4b/aWjuXeT
AMfTfefBec6g4HebIEY8lsjzjBSYZ2yyCdzG989B1emDNoO8W+NtevBmmoCwVvgzZJ329mLprB9Z
F697WDOot/HqDlhoLFZYwdOzk8pc++iV9Ah58ctie1sDf3ygp7zKU+17Nx1eU1/XykO3OTf2fQHT
sNcdajxPgM0ruxKHVi7jvT0v+XOjXHcXZwx2M45w8LSmP5UVeU+JbXx5X/tA89DJYocYTu6aqV2+
K8fQvrvE1o3cQ/GkrObLJfTouq5h/dt0KMHTsLodtR5AylhbX4W/OAB2dbQeGXOHg2iav+syNX0y
FqQFME7F7W9nDsTOh57deYGLRsWfqx+j6pvn1Z/6Xyz/KGWQE8rOubPU73YJ0tZFE7Wasvhr67be
tWJeH9c+6ImuDeL+GiINvD1TS5nY1Rw8FdnzqOQCHut2r7HMkBzCDpNNDqnMr0aL+A1WD21tZ9X7
dUFEEwSZbyXcl+pP7Tojs7vtb68KxWZKbK356lxECXZYWL/AfvMXqB+A4a1tUFm14ruaOGyrbM0R
l1QzSlMSoeBggyciAqADnHX4Yy2O8y7rZTrIvooeVhJwobTb7d5HXXCyxhEGrR1Q8liQOsnScIRA
gysAlaItrySvbWd0GSSal0I/23iwXqSgFG5yjXWTes2cA0Pd7Rwh/Z2M3GlfrQuTUJ2Z/YJiLYB4
0zy4s/G4VsTADlRcjXF3wrX6F5xQwU31WfAjI63bbap308FDK36/yIE8kirsnjPW34TMYHvcNe4E
KsoTkidAgdOro8BEk5acqGskIM7GYZ3ehaODd0/p8ki0JPysj+Gf32FXEdzRmBNK9vHsYYf8PXmM
nsGqaQnqxunYOFvJtdDH7wPhjF8iYwrO+vUo2tzeV3zBnZzMeM98h7xfjCRnBgJYiC0hf7FKKn5k
DSCTh4oPK155kuvI/4F2ST6wjLQvdrXVQJ/FbeA09ZaIyMRXGZXi2g5K7ZcQeZ6s2urF0v3PaERq
u26MdaEU1Z6XP8Ya1hqoFK0eis0OXynegtocrBuRP5I/m3po4NmlCv/gVkvxQ47B2V7a4ZE9pXjw
OxF8EJVR7OZSqz8IvIyHIkzqu9WE62sxEGR18rXtwLyDgD4XDZonhALioaqyCqDcHYuTUrp9ask1
Jjkm3mrEBoFUczIChzExj86Hp4P8d57hO3Ox3/0SqwGu06xRObl9hyhCZOTxqg1nzwHSBOpd5A+3
RxHlN1H9GLXRcKey3uKVwzN28ivpjidMtUtqWPeSpa7ZkEjTuxBFWuG2r0qkWqtF53oeWUjaKDVp
sZG8L5vpfgpwvJcwzof7YEQMXJc3zxExGFGiG8YuY/roze6AmYSyoQv4W4wCcVxdiqwaoc4HSJQI
4PqtgscxEDR2OJ+nBQs9+Jl2d+Ni6n2xegj2yAdojq4iQCRFsADJUix29T5J+RFuLMwHTLnmA1ks
sE5bsH5vNFtyeTt1tKPg2yZ9k9yVtA1y/4GHPf7mj2Z6NnVn88OzayairdlDIm2DWgdFdEtBnaK9
dgbvPM/B+E5akrrHEDNhFqz0D8DkEnXXhNDYRaO5a25ee6pfvFdXlXYSRYh0zTQYwIJQHfulfo0c
fXF8keEIVu7ekGNwT/5b/Z0S5Iy8jJZ/hACFY0Fq1SJZO1lWS2RsTfc5Ff3UpnolM6+nqOs0WP64
t42iNKxBnVWC+7xV1JynE5bNXRbk3c5gTb/YGlNmg2j4flV86TVfncO0ocbOxzBLNwzrAJOIWGtg
JUFoAIP0fWcLkdSj67yTt+5hoBD1s4z67GHq4vaVoLb6q51xI5EPO6tHwkGgekcURHsvaoIbBeWh
eSJ89aeLROlSD9mKxIMbg8hq/1rY3pSC5Fs/i3GZHzyv5hJcJ+sS4WJNecbrixvr5rkfTPHdLaQ+
jIhrHuKmVpeF2eIMfQ/q7AwVhlI2Nu4OWHUZWWoPQBDtCUoKL/ESml2xOvKtZ7D63nUg2KsbZA+z
7NZD0QfRV0Uv24eH5vjP0kRY41DgpMHmNixQXn2gYIG5oJJ18OSuY/gzGKqVOJ6yxByzqpi6mKLN
T1ER5u9K1psAqQUXFgsK3dWnjA3Wwb0DEc4+rLiortKNzLEbCvVjCzASN224/ZK92yJq8PR9IZbw
NDY3sZW3yRVoebaSSQAkWopvXPii+F0jV33zo4ps984ezmvrdmeioZkCXG5DYQQem9D2dvg4DFL5
pktZ//SfJTfF/eJNxe9lxg1rygERkOf7ccrAojjTxzgv95tbsHBPaPJ+1YPr8284Nr6AGMSw4077
tKtYfZET/MIAaE7j4uuE4OT2N6L08b6civIuU2EwIu3jPeWWjaw+Iegm/4x6yrzzmIMsHqP2AERH
0zxwUspxCkOdYSgYsb2kjUbWWAbGvVtwqfxklM//xKga30kfcfMjwR7+2YokF1TcwzTcPEkxgr5a
vsligb/XtohPbmi83RryX3Rxc0MMLubIkt4+GgezjRm2haV1CjDWBGHLOuTfibUcHG6rTe9ZRMJX
uy/g8LCaSXexP0dyQb91dqBPZrLdVAYqf7MVCSdI6X1gyhJwpm9zFGednPlAJ88836TevPDzWiJ3
mE0yKf+WhcfTe1zMurA/ZGcOegce3ckuCvHjX4GxFoDEJm3aEQtGo75XPNu22TQ1ydGcfym/8U5u
O0cHByk0fEzcnOxCdqnPK8SwHQfmTBwLBHs+1eXdcNuxAFbWsz/08+8sdrJ3mZNKD0oLY2fCqP8a
vC08+DkKNccMfBjWar9slQErcW548GCGy7/aGX517bf4qN26uCzhTBgLXpaNzIIlfgunokpyoO8T
2PmXk9sUA4YcZOArDgNlluVNklkqzvebmOuTU1iCnxBZCvq/PuvPXEDO1Y1y/s63lfce9FP1g/kl
Ih+GVuN/wVnHA5k+8jRl8XCqO1f/LTbUN+iaOSjr1kNI1wmkJvYy7XEKI9Sasm0/EZqbgqqII0Ej
492ITHvXjU4LtrX9GaD3n4K4Qa651At0ztQETIORTZgLroTqbYIHrfYlbAQuwQaGuNZeB/EL7eMk
GdPQg+VP1WkthfcwLLc9uiyXcyXX5lRoV7FqS8iXKDTq+xZ2cJc8hTBWjEVXJonHSKvpl4qJrSfM
fdhTSJC/KY0oed+FMO3GRc5YuP30UJN5k0SIyHZzwwsyaqleayN+BBWTpB4q5xwSUH5u1TC+my03
ODZq7yqxCp2bwWt3oaXNoSjW/PovV8/s5F6oTuNml6nbi/jQ+WF0cAMQK9Wh8S3sd+4n2Hh9szno
TCHiItudbUP0+reUmdpVdolbwu1qiilkwxMWhs7wk9Oh2bO6bIe2W10S7GqnS/7l+SrCqOjG2GKm
7sDdZV9dGMsHx8+jx1xk83dU/927RCiz+5dCfGNaawmOBdPPkZAmxCAji/G/9JgHUe5W+ckgyXsu
MvTHIljLve0Vy1GxyBwnnEX/EZ/x/93L/wOz8X/vXf6flfwzKAIy/vxTWXPrpeHf/8+OGfvfZGy5
ZOvSXOyHBBn9b9uyiP6NVZjcgYjU3cC33YC/+k/fshv+2/onUo4mGcwLuJP/T8eMHf07DiIY1n9M
9FZAnMr/g2/Z/6eD8/+mQOCAjoOAJIJb4plHUkf0X2zL1AbBSyIQAqzuZfk2WAiqH2cY0nJGw7s6
GGagJjObUC7LZTMGooq30qTy9uOKOIHcEtp9cuLV+qjh6Fw94WLrpnEXzqMLidlKDcgOvKhWLjer
4M+GzwKQybqGobTsPAFVUovz0zdxPzcfYOLcrIkRDpQhyJ+fe++3XsKQF4nEmld3bPx6t9SABTuz
LUAG0RbjNemipr/XuQNTXbDr5oeV1ujXtRxLd0d4lgSp0p1Kba/kPEIWhyBjbrkjmDCqHhqlsPI7
r8hF90AOlBUQZYHIFZi6gBzjShE38LaBKO8J/9aPayMEW4fnAXgzDRENbfJUAtkFp9CZguKb11KG
PhIGES72q+hWEx3Hkmzqx36ql7cq7uLx5Aldxs/g17G1R/WH5obfOozRooljPdVRZ2HHYpA9OI3h
e6lyG4KfuFUIq55Oi3o3IW32Ei9HLIdSmf0gok8ClqlFDHO0Vw+kqQvdZj567hgE+KC0CGrWHBNM
lEwNJeKoZOT20BNCL8eS27kXasaQUejOs84gQ+YuImanSgbHHn4RyUngZY9bG52PQmKEIgPNN+YZ
NrpArtVuxRKElUM6yIJZ+KTXmFfM5qF8rgf+7pBJ4aEm4RhvwLc3u+Hhmpu+frJihY9Id4OzAFfH
tE8gYocHSFz8jOJUZ3NIfOdcIyaoHUEEyyKiCFCL64c6iMDqy9sUFG57dElzmaqxj2eSz8YerGML
xqeeaAtxtCYm0ePM1+Hu1SSjXm8hySv+0MrGdifnHnXoTGNpuvQ17YaxszbvQbAGV+m3xUdXxjpK
OVlh+QHeqRQpWf83UaGNrmWrH0Q2DI/4CSIkNCpzSVofvRsz7nfgYMSEejEwTNl8AyzLPVb5Tv4N
86BojqsdmohRGA0DQlinxA1aGIYKdJQVOoZo5bPNszqOd2MbiEsg2t5PlgK9dCpQBDZQvlX+wxTd
QneFqgnpDYkSm4AqWhznfrNAsFm1GX/fCgHsdJsFWKPMa/Fsd77Gr+ncPBVVY8UjuIqwuSntLvhp
00c0Jn0gAbpiLDCgOsJFv8CGBpTqkxYjk1De7jz8lAEbYiE9vq88FERakZX5CXkxMprU4i+5Gjog
7tKW2LdDrJtYw5eFqA2tF8RbRI8jHqIr5iVu64mmpkhRA9Qak39UAwZFxtdNL/B1aKH2bjfFn8KE
Yb8rm9ztD2LgxEzAH4ajbzVZuw9nJLU+NI+NXX7E8cTbut0zsfSfKLAcVFwN1RA8UgOfr1z2Vk7K
x7lUW49ACAwVo9K6eUF/CCjvm47bFDOLWHGno888musYxTUUS5W0Vmvzfx7v2rJfhmoM3piTCuuS
dctYweP5KF5v6FlTI3Ocdd3uB1aR7HOZF+jIVBKbA1evcCPTqdFzSvBibf3GktkRCLyLYSc2/4L/
v2REJxvKck9ykk75HW4BC3AsnB6bOBDG8GoEEO0+z+ZM3eOVa8ufeVlELoI30+n+tczdsNoNc1Hd
jlxvRgd5x/vJ6c15EW1rtDexA4RoRntdEY3yH6mYhoZR4dAIR87vPRJQEZ67GFboW1bMAU5Npu/4
6UbyEPLkaB9Lq8q7dv1RIwloriAgSNhtHZcLdpgs8ro7zOY6/A4GpZE6cvTW2X6KqGO/iYfDSH7V
gleL7qltRZS/1rPAOZkT1HbAVtw1e4UXLcQEVQzlzl1q6ARr6dvuTjdN9KkL5XzMC7bL13n2N8Nx
OnlXLwuQbKymtj/zDVnCblu6Uu2Bwmd7T+2ek//AT2+NBwi0ybm1rADE5cKaYFkmBPFPUSfoTpxw
AXhvcUTe4t5rA7SCi7fI18CZ7LcKghx/frSiPDUT3SgQ/YqUBxYGA4oEG7YmuQ6zhyozC2x9IQCx
PburuU46B0eH1UCD8UK2oMwDmbrXziOw4IiFeyH+2M+HQ2y8Xt2VRZUTSrXMvGBES6ls70y5QQDm
lDP23mEIw3pn+1nv3lHkGHs8SIOF2Vpnnf2RQYpGp2JmLT7KnrcnrVTVD4h1JJJgGomzKqmmJtsS
lG4olpeuznBhZCJ2ENVWEZ8KXPMLUFlBnyv2t4PlkbmLxJKrI+2bQcpTk3t9fxeWrf3mk45E8HIv
3ODRHr3Ju0XhRi6Jv9X2l9afngQGhHM/eY7VmESjcm6QpMwlLIUNRKvCOivO8QI9CFq1vgu2rPJQ
8TnC4M+Uwu2zMIpzpLkqt3ES5R6ftWWpKj5v9RABJ/cI3YlVh20mHAVfKbMwA9IrJXk+wFyRW8Ol
CbSH3aT2YL8qa55fi6DQiE17z/6LRqRCaiSqxSVxIhjXfTN1oJJsKuFzVcwYRDv26/LQGzm/rTWW
vR0Zxc3rXAzBz7y38Wz2foCtSZNkwI65NfyOkNXaGX7YAMya6QZqjKQH66VrMHDDytaQY240mF8b
0dEsmSJzr7bpJvc8dQ0ZTURiucEexUlIqCdzz3CJ642LfOdgLfPOfUxa/WcV95QC7nVkU0aSFAVu
j3dTQB0cS5tg4Y3qkja11CjftE3u5b0EBiQxeO766XdrwuUvYCK/0jl3ggrIqRT5Dg8WCvLJ6zXo
HoNMnBZ+75MJq/3uCMOgg11HJwLyVEk4xZWuwlKc/hd7Z7KcN45t61c5cebMAAm2gzv5W0mWZKt1
M2FYtsWeBEEQbJ7+fkz51s10xnFFzU8NsikrpV9sAOy91/pWFRQFgTq24+S3Es7SvXcBYdjTUBO9
xai4BY5GocQ0qqBZyzusqbLwx9LEKRaCSpquVghuGQ7ghojD7KvbWAG0vtJaA11BJHNpEr/6rLx1
Me8BpUfq3msWox+c3Bn0GbGKfk1wnPZH5uAp5eQ0wryrpriokYdCYtnnhZ7CI7mTKBGWZKjLK7R9
S/K1QFyJ9EQubvdhLSEYHgvH0cGnVlZD/QH+Tzk+BCWnZ2QXEwAKwBZH7MIcBfJzDjmnm8dz2PFr
DLy7jgT8wlso8rKARGBX+sbXqc7L18yhg7DLShHlZ29xYU+tVkOKcfrO3CotViBdNV13/ApRlO7w
4NKWNknHl0zoic1VLrUnOaGXRX2hh9C/YYfN1z0nH1wtzhrmH9e6qu44XaWGvRrCPJiYNBaXkieL
mduwLGpvmdt9jivC/ZiUdx4uDxFuFv6E0zONWRV/VWkuzS7ujI9zPOsclJtLs42egmC6iYCQvx/b
wQefkrr2K6eWZcZrnYMEWRe//xIRUPoY9cAd6SX02V1VMww7dEzaEAy4Db532LMrfk3Vm51NcoZP
ZQTjOcXSztFKcl1P6BSjT8VUi5GFyWemnQwTAMhRivJVzj7haco2wI86KL7PDHAqs4VgonTI6wY5
Zpzp4jVPOCmcxl6yK0F0iuMLN4hUdlhhQb64DMzxwBLW1O911i4PXdMh2arLUX6PaOhQAGWT2Ggc
tPv2dZcxZCOLiP090zV4gjwP14ussZnehy3AvnMlHLdgD6k0HW8PbIvwOnp9joa5tB/z3ieIdRY/
StSEoJeLaARiU5ccU33HImapu9CGO6KOiFb5szz93zr9vzcq2P9cqB9+NN03zVX99l/3P9T4UvMP
JN6a/Md/7Uk97v5Wwf+rhJfuH6CySf+U6OZBJoaUyNOPP2NivT+IHwWiTSA7xQJ19L8q+OAPyeZD
LimU9XDLPwJ2R7v9/yXI+vi8iVCBFAZNPPjPUmLhhv8NPQZtDLebz0/f/ucF4tcATRu31nFmoINI
qaaUgftSNbuBtUd1r50YsGQOi6pR2csGjCQxe+DChPa8zyp0MCO64YSkGeceEDBybog3SXWYX1qE
+QPtasAFh5SUg+KcQA79AM+5/4rkKXvIK8cRnKAKJzqiPRqR7+qafVSnAlEAE2ZxGTCdj/ZFvA2k
SxeR5X7tRCwPGI+Laz8rTc/rPqLlHZfZ++j42IJ3iEDrpyGCK4EYQDBGCSmLcNFaivDT4qw6vxwn
7LwECDbeSnd5Db/leTp/5qKbGAYNaQgwJ7v6e6qjypwswXI3oygL6ssqJAA7WSN9hWAUGahewrXe
63jq2NyXgcHepPv0qZBF+y2A0jleMK6he7cUXeLiATL149DhGNs5fjGSKjA47ZfRXxek6IOLW9d4
ZqVroqCVzybSOxSO04NTzRtZBBkFDe1o6j+y/mj876gCsX0OIuCvRrbZ0aQueBZiDZfl3DWrQC9I
YwFZ25RMn5iQ4BPzq3K2u3gt6i9k+EJHsZ7m50S19V8XUa3v8SP9qTP1s/u5dlb/Asq2eo2c2CHS
j24CHDa1Ou0FnoJiPSULNdd+FSOMD9i9HYdYXAce+mKn5op4bHJiRpO+E6EjHtVGzikii50VukH8
HNjN5uchQX3u0oHikh4Yx7FoFu9WXW+Onsw+W4nrmicjJQotdkPvLu98/3uEDs+FqJOxnM8JfRe6
ptYlA0LJBWOgRem+88YxZjxvXTe8w73Q0272qUDSy2aKAwWrsZgKQxwYp28UmRka+qajA85EIhan
EBGNPNsmcL70Zl5uRRlGa3p2VUt2cqgVJ/IaJ9uVlllCvIIVizA3m+ys481ZcXEhRCNVDD8PARs0
cQpd08Weh/guHaKebQUjlxbX4DJMW+1n2gXprTboCI9W+Pw1Thh3Pbc60fJUW4CXl6FXVAx5CGRb
AkBFNAZoimm3OHa4z8t3KxkS9lqA3lkvU510AuFj7+Ak5FBWIZBn9LXv+8rrrlS8SVKpv2S8N5UT
DVg96krcOO0SeJ9k6/vZA/O4IthT+fgBo8EYlAMeyFo8WSzTNL5aL0+/1Ex3mmfO4d50K/IlhLdc
OSVHHIgO9bt2AkjDuGXsVfKyYkgq7+uopa82J6xA96LxEOXnk9oQ1ky/p1ulxsi+Y+aKAnHGJgpV
Kk0ch5VgjCdJGMsyiQe/l5bHGn3uikIi1e9hzRT8GJehCMwUI0kjdaY1O45Nv+kpyK94afxGQeKX
nCA/o5vLgTKXU/08Ocgq9w6mDHQeToBOTjcLApJwoAMYmUDAkaldc+m2g/nh26qJb6aoYsZOzo7v
7yvE2s575tdozPHXIKrXnHHGr0vurw+YkSNDXynGlDzTrCtu0Grh/gkpm4d70YbM0uou9u+iqYur
U56k9i6cPQ8lRJKzKBHNN2EsN8F0XaThNL1m3mpOHkxroIZ12eKeldzSXWKmDu5I4HgP7E9lw5Gy
KO4LhmszjYs1AwwpYg7V2maWst0EK30czw3uqmEZvq2I9D+RH6G+UWyK8TQF8/QC41WIEtEUqhcM
50U+f+5xQ0FUmwfUirIKvYFeBPxJbOUFnyQzdeQcNRie4Y75jkYcT/Cr2EpBQ6LIUnCxnJEy+5Sl
Ltwdv+2X9zwDg38uRh/JQNX7zU1OB7g4OGEOfrHNvKg9JGPdvYcZmFSV3Kk+WV49lTfVuRxpQKKA
JKByb2kA1Mypi1idrRX1VaWwEOBPSP30tgJc9hR6dYsBO/RYdBl7hh/qiiEkST6IhnEVotKhbC6K
T6a38jN+SI8/C13YH2EZBseNq0lOGrOf/r6n33YdrCGKR9dtwpkb6LVIM5Y1Tw41r/Oz2ycjUQuW
BKLd6BXT5zYrowfwg0iVcfG5y42rsoqpZZO+dkNBvkobZ+sjHW4IYL3Lg3cRSotvOo1hE+0Cd2we
0yxqx0NBV4AuF3sOHKXIxbDtUwwDypC2OzO1Sjibl9tHreph8+qVplhOoM8iHo6WWFy0wB46qzxV
UCorEiXro0VKdpc39fK5B9AGxRHbWX1ITAdFrPAdkV3FMmUUppthay3IORg4oo7R0yzzUe29JUIa
JR1p8j1PrrzogAiwPc+sZ0RWoiM55iXSIySNnbhulDAYz+k0JshC8ITtjbfqEOTjDJ+vUMKSU7xO
kAWQLIFHmXWNMJ9UqOiAMyp+9LqK+zdOS3JPEh8yvrosypeanbndT2vJctaka/dh8Nw0RWzvyie8
TxL61VQP73km0Dz0AUr6WBVojAeuxgsnmsA5TZGZP9ft1LwQthGRVzh4E5dY9ig2x1Y6j/ng559W
JqLfsZZOQIc4HoT7RmZ8iIAsPbOPkkawbebxJcm8fB4y4/vgWiCaoQx1x8ruIhEyKke7vvLcz9iW
GHB7mLUKlwjQmHdmIifEzanaMqVJc5mRG15HdZs1e3S3zo8KqVN3UmYq/VNmHHW5ZvHEEII+YwiL
0U0+2aTs3o9zFTT7uBoKVvek0+/pU1bxvmS7Lo5bHxIMUIq5alYSSPVsOFyh+M/a5IhCvmFWkLE2
acQw/VHCVZFkArkNrBXbIvHwleTLSQhhSo1BnQl80SvOKRUt1vSUVXl9PVERqYuhGjmg4ddZ1vOa
rWl7uxbO8tlqCvdzYO36KnVEa9sfipjAAOzIzTVC5nDenj08nVqq78htnY9ViookI76JcayZkheg
Y5W/Y41cfjSCBCForKr/nM5O0pym1ZHXG12LInnxNS3NpCku7DwQdahHHEte7fgG/hYC/z2K6nJj
GcJuG92I+7PQDbmtke6DEppZTPZQLJiU5JpUZjn3xqOp2qdXAsIJ/mhc/XfoP4rvCIyVi3d1aB4G
XfdfEjuX37dpFe5ODIWkSFlZfOmnbCL2q9Dt05i3yw/GteoDnfeUaGjEtY+aacZVP00jBtY25f65
k/7GrkzAlQphsNnOjYDKErj3XASF++rpZX1Iun69mJyGlPmid7wvVjjN/ejgz9i5xNkhB6TL9s0f
TMe5bMiSl7622UeQjcHXaMzgt87j0L6oVUPUHasluTYy5HyV5mlOByXR8eeGJ+VmjkYXRFxOWclw
fDIw9MwWNzELrx45B6v4GlkfWr8lK+f+kHTIKPYg8NVL2PeT3i8V46MdDkr1mDkYUUH00Mdqszn+
oH0fptPk6bFHe0O08dIyLqJRTGy5y5JPfy2upo+sacB4snmzfLQs3EgNVkkXbJaD7Y5YAkAaqO1p
oYEZg46BHIvvqdG49YZYB9MJ27P5oRCefvGdEn1QOHUkmk15j63IJ7nmYzo30zf81eKxZMVAnmUQ
buGtXKOnBUSy2Q1rOXbkelOdr+tGLKCdAvVKZoOTMrefw+W4dekR6SPoVnQwhO4uVLAyrPHQ9uJt
cnXVHlu67MmFKbHUARkrN0dqxHl6r8sKkhAZcwofMCM3rCG1ch7TIWVe4Tq+uuI/SZ/xE20qDs5Z
+ETbFqiFW8UZXC3TL/4NCJK2ucCwCAShp+HI8ZLi/2Po+oOLRs6qAkkDJ/Y9I4QNQxuDl9zZpux+
4EYIk2M6cd49eLFGQEb3ip3FCWX51fCUoE+TM5uPMlZAxKRrtPEZh5DVoRkC4t0jZlpwQgG/FNMs
P3Gf1QckC8FnyMNk6Y6jnm4dJ6k/pcYjECMi/hFtnx/nz3mT9fEpWp18fUdtyfCACoyec1ul049V
lPhqvdgV5V4NvclOvC7jRdphzz2iPp/wANH1Rp+aCWi+mlKvO8Tz1ohVKWLHPTkDMe2XHmfCiaDT
ZjmgdqWwxHQ98BiBwlYXsWg2YWIAQn4XVm3kMDZkrTkNGHl7jFAZrcQgz7b+ZeA2NCqXmZEnfqgY
iYdPzz4IzUzVkS04j2Pf6T1asOuob53ADP25TobmJppL651KUpu6PQmQKebpgKXsYMaFsXNtZ7c4
ja3PeTOymBSOFW0tZJ91WIQPBLbBH5RORkkaTWuRXXSyY5ua05A+6kSHpzzTvgUXyIDXRa4PUae9
NHEdM5NrK0oEkCps6GINNunTmiZkO7GzyF0A8Kg9c5gZEHZUqPtS4swAbdaKNrJfMb071Eqxytos
CG4RwxIlhxfOuZ8bjrbnQY9lh0NyrJKbcemWma5ezK9WTUnyvdSYliFIbvWwKzyVnhTVBkaRgCb4
VZW6fXFBVJV96utqdM4qBH+565LB8668XCTZE5pQQ0hmUU091KWaUbDOg1LvFkb4w4H3ZRtiDEvc
H2hgk+WYZGxDTKKLpDv3NY/WSYeW5IiaHjvHTiyNlH4yz10sa2j3Mfq4GLYsXGJ/jzAJB63N6zE+
w/yrSaOT5HWgeq8rsMV9VOaXHg6I6CJjY+5u0wlM0MUaZ6q58Rratxfs/wwVW855+ZHQoMVcKlGT
rTWkC/4m029/aua5zU+xW3CbEaIOBl0nhsqdh8re+86oVykItaJtbrPMh50tnKzub+ec6HRGvs2K
OidAb3ehCNtm6jTkVXeqsLLK4xo0FPpmDIw+VsOQwpajQHwtxbS652jb3g8o6RN5lfPR1p1ZuyB+
P1Kr17fYt82KCKJnTm6WBdMQ9Cl/BE63zMXRWYGgn/zJ0nm0Hk//3WC9zSJfV2lwwjkeuQcHvnN3
9kWaRhg1kFTTQ/J6eqRWjsN0CUMtmt4vSJjtbW26ESwma0R9l3S0QB+BEhJNarAeTbgIM57HXeGu
a3RvV4rN60Qiq8WVVg3zyRKU/hFAhS6vJp5qZMieCtCBJ0WaPo7Y+lA9t/FYsh2PfbucekpcTZlO
5+TIAwV9lKzNhEw28O7jNZ5R10Avl2t3rGc/IzUqCVGO901ocvRyvnKPHnmX9IhrxAmHIS8YEIVh
m5SAajvnUxwRO3KlumGNAa3G3XxYuMQoIwr0lNdaDothR4VteTawD5fjiulbnUPZUGXGAB/oRil8
JXvPjYDYFH4hxHGaJDfDW70yPw5mQGoS9nOoLouKGfolG/zIkxZoHd73ICrK+zFqXegQwaqaM0GP
vXsCfzbOewt3BGQpzkt2bsmlPAMDldeo8cflYAoTdnuFqn3ZWU/q+zKsy69ERWGRVoOqR1ALGJMY
a68OrfCRnsMhVPVwG4dt9AHWVwPZy8KzZ3Crz+uM2OHs8UaFR1SeyBlbPjH+3jbgSJh3POtT6y8P
hSvgxaUrRAH0w4wML8I1Vo+h6JKZFoALW5T2Y4vvloYgpJIqahFmdi7jKr9Y6w+0BwwornoOL2m9
oZZfujLMmFHgwY6ROTComBIDS79rlpNDofsJgkzynCDgU7s15KllbNBFXxA7Vi+Lu6Aa7ssYp1Lq
LEABa4uPkWFjsY1auc6slvQQ2c4batk5H/Hh+KiQ8YAgoPhSO4TPwEKF5kUd2OFixiA69DsddcN3
Xv7NAhLpfkG5ziT8oy6oD3ApZfMziQq24OJrTdWYEQ0A+8JOY0c3LEPLe8PL1ALZXuxspttajcVY
n4tODxykOkHlLPcjwsrwEDpNUc87Ymip24iHIArqAifhON3S3SqzR6wpHC0+aJeM+dvBcROmIAfU
8ZU6VTCdDGSiMaBXC9ZmUA8CyGq9C2gohccgLavp2xivDNnZzpBnbGntwuHgnhY9ZWQ7zqJ9dDvQ
H8dYIgNCkVrBXMMY0xbq1GHXwHDAsLZfiIXIPeU7Jz9EzA+sI7fFyerCGdkBElQpdSQBGRDOF6or
akE4TH5FAYdNmlFhcPZbN4j1uTTR6n619ZLY+zoTqHT9PAXZUKxhFt23lVjmH4MFPwxQuh6pKt9N
cK66M40BQQnT9BkWvD0Fcs5yUakpHr/lSW6nG6E0lZ2WkUCoFnWu8MmliJAtbHlmHjbq3dhD836B
jrSkX4wXVuNjlTaG5mUhUqqE3diFNMZ2bTcwn4UzkAT+Jw7UJNHBYolLsCNenH/3CiJ7ELVw9g0f
IgX9FnJFB9sUznaClQaHjy3fM/cpuns2pDRgYKVLBazH7c2RPKf+Cs3b8qRzdy7PNpadQeY6RrdC
bw3eMvLoXjr+iuVs6MFOes4YQHXWzSUQqLC/Gh2mCgeTz6jaJ6QFP8SS9jDmCvcZZyudHnzzoj3K
HvwJxQT+BRZXlEDnDOZ/fkhcKDeXgN3xQ2t8pteRMtq9qlUydwzSYqwNk+sXwW6WLVL7WBYoaUCS
ck52qcNZxRCvPQxOjOZ9Qk5lruQ61gh/ud6cYfsq5lTUt25zIIYF+PiwuOhsVUI3ifaQ6EGuq/y7
QzpAQi+pch5U3iWE1iJ+8I4LHaZ1n1S82JdI3PIP1uM77VNEKXA5MePvSBx3+GtniiMNzTn40AJf
gDBuTIxPNpPpvKuw/X3v4nZ+HlbEiBCj4IdvVI4Zzck0KIJ4ca+9unRB+RUi/G7coGCmCeDNg3dg
epGRj9DF9luP9xBpnSeZfUL9cV3sM5P+1LVS8QsTiQ5nw8yEspvF/UaZlp2KqK7uK/h2036Kc2e3
mrB/ihETNnucb5DyjMF+RSN9m61gNizjgwAycJoGSIQ7nmaqcSgM/bxf1Rp96eYpUExpPf3DRmNo
DliNqrsFSXKGyjHiMbNiVRcVz/89mVEgYYjVsfc+BUp3oMjLfxiOiPe0Q7g61ujpwSQLwi4WNYDu
1hmCD06RAUgZ15lpuFPyJu85PRCIonQ84r9vt5jiGkfTxyZgBryzyl9vkqjoG/KbVw6YDvQShAu2
pGqcclp/oGkKUR0JyaTdQUp3/NUpEvxInVDNa5fV5gd0x4IJvxIHNPE6RCWH8QW8QZNSo9OIZisr
0FPuCECuPgNzTJcDkeR0+yd0N48po5f8Mqkd0Azkus3xAYtFOeHkjKabOXFCUmBKv/xBHVUEXN0u
vm6qcnKObSoCcPtx6O2RDjnzpVf4uITrpC5eg1aEYLBNy7gmUAH9FV+WnJPxRaHSL1EssqbUlV8e
Cj/sMaTSJXGPmtUvv9JjBiJAGxpIXZXUFJii8ihdWRvx40PXfMyyGh9KVxbCnJImHtIdkF2Jnc1B
D75jFtYCL8s3zlIYa0pOpR0aHxS94UM6SfEcmxScWrPK/E5qQSAAaBU4pZAHi+8VizvtkCk2ij6O
pRynjYFWk3iv/lsy9/OTy5vkwydwh1s1NvjOo7Bz7iD0bYCIqFtGWMCGqddYe+mj9t10pGEr3WUv
tUMxT0qHU9xyJIzv1NyN/mFjxG2t+QGjF0JAN7pYQ5JZDmPdk/eC9sXZN1aG2Lf9SSEupTPMpHvz
WgMNaKq9seXYXFL7eQ9UbtEV/KTMPw4kGMwHkaom4sliLrfzbIk3twxbXC6yl7r8PGAsfoW8QQQB
+HT7PfLXproPDRbugwf4gEZPQd47csRuvDdqTQhSiFp5a7CzRTsy1spPYVOLu4n6y5x9EIvF9cDn
u+7jMomAzqfrs8/YSe3Z6iRkWtuqVx9QxrjHlcopY3CEnndkSOX3aAu6r6EM+uqAjnl47hPoUDuh
MPP873AeiCGi+C2p8X8ezu+/tl+//01Ev339m4reCbw/QiljZjGSmC+kUYzT32bwDge7f03dY/mH
6xP1hfwoQVz256j+59Tdd/8II74Hk/xw+4PgP5HN+1tE8/9XzfsEqCahHwshiP1K6DYjFvhrkmqs
VuFQGmUPkUzWdXkZ8hzl28EOre3NE77aEUo8Y8KJur/uRqaOH9AKURUfauxHw3SyOPoYRRke+pLm
99oMk3/pZ5AHxZlOFb2bmkzooTivBcCV7j1RDzojRkwoNxkuJ40Hr7mRWUoniDZk5NTeXeitcQHh
z0WjdQgqZ1HMsdrRJ5FIj552WdzIVNiYS5HLv2U2n6st6/DPj8U4KenLk1+6WtaHmn6P1g8xEGCS
RUBe9V19YI5WolXSLaJmyGwp2rIyOpZrvHJicIpW6PTmLw/Az5S1/2rH5kNHXTX8n/8OuZN/vczk
5rq8XGBQAsQSbiR/MSc0lLSqRcX+EfYkLCoaIIMNQXN4URzRqCc/awPkj1OKOX5G8OnvmQ6Cmz0R
xTYWz7agW+jBLStiLolpCH9BM28Q1sHJ5uaAgLWOyZJtMkMZDvbZjHGi91WcSi522FCPw40IvT5C
0Vk3E+SOLCMunbZPNvYA8ErOHnyuTBC6Ko4ZIJk8IdWjlOxKSd+knoVdzRJF3BESo+gOyWoWRzjn
XRt9x8Drdk8swNunI3dg+4bgrAQ/egYLjdl/ob/DlwcBOaneBVqNlHGUrCImIREQDOG+W5mKjtGZ
6UrnB/QnkoC2RgbDXn1HK+yO0wnZNJK+Q+kzzmaCnMaW749TzrH2Op7rlotQsZfxb37Zlfy0PvAZ
u5575bLogtXsZ98512CaQaWGo9g+P6hpTAvg+b2gf/n9Pf+7lsXnlkcuajOQI74b+DL65ZYjguS8
j1TxeZV6zqJLGfjpOl2JcrJhcOiRkJj86GVrtUyX3dhxbGJAV01gkrD0B2F18fuPs2VS/uVFj8je
CnDaeAhDAyQ+yS8fp8Cb7yXznD4NIgl5NOZSZHN+QDKzOM2RBv92qYBIMKG+c+B8h/Z6LkaYoP8m
LtvdIin//kFY/ej3hghDuTq/RlevMZE7oxqipwi5QNDcWs1aU561rorQv0u4IWlIvhzPI+plr1p7
ymMQStQgh2KJsevCIRu3v1mGcMD+mhHhv/s+2vqLzvtmptX2giF4zKobCnJZ3cRNhe7i91fz7/nb
3FzSht1I8DoL1uIo3pbVv6QCB27C2hSo5QlcUklRRdEouYz+OHXJcqZv10t7lTjt0FGc/P5Ho6v6
9QpGZLbI0OPRghQhf12zG7CVY77K7InTy7jQduJcAfzLDBzIijMz1e2HR4Xd3gG/000JipRzWdLf
tGswcKxAZTrzRuQFyuLsSNcxp3och87dngt6zNocKPKiMnlPp8zzgnM4tttyMkFM4XuGNBVgM3ru
GrEKd3a1yeeUoyo8REVnirfYx/tEvz4JRsdPsNTwXCe7QZUpRgQG28H24g5Dzcdc5iXiOyc4IVh3
FssUJjs2Q7y9ldDLtjUJhE7IzRc4zPhKzUnRDCCk41xHeyQl27stcanyZ/Hbd7E9OFp7JdAM8HvN
Pr7qDa6WN/yfTCyy7dejCcqflUXCe0++Qs8P9zvX9fNvaQG4aXk3yBksDRP3VvQvLKKwgk/tsCUd
HlexNRQOlA+he3BVwSik3emkQVyLDTnG83m5ZJMbRnclnWNuSQv+waZ3qsJq6nzt3hbIOqK7mT4y
1atn9dm6ZO4gmF5arvdHogwMIWt1ybi5uiBLBEYxRhTimLYFFiQAXzqpevvUsZ8qfq+kzKzz4Fuz
rWrN2+fEAjU5D60atn20AzqVl0zLPSa5p6WeBAOZYgwpZ3ctlIOBNvcwyf4F2TiJHKef3yqjUbeE
70kT3p6m2WTdfN80YpiOmOwGsIQBHSDjPY5dv93cIgiR/n40loKw2lXR5JbpVZXjouUDmzEJR1AX
y8Aa0zJU5ZL+/t0I/rHowiHm3WMLYqvl5fjlOJOHqRjWNTbPnPcLUp5SBno9DfC3NQ/C88wlCy3k
JwA0bQnxdNcBoubT/fwSSVZl3x9k2RjnLiGcjgdQdh7mkbOZIupQiygQ6hCdA5RBZzQy23VROnTD
c9CUGf23uZL4rx9KmDvgjjHbDKoLHkwXIKm7F3M5ZPfTTM0QXvfRugji9QJP9dH4Tr5toGhcguqG
ZIKMH/D2L64U2/PdvT3trl22c08Zl9uaHfiW6pJ8I2oXyHZL0A/OB0U/UDCvbhlOmvzjz93Onb2F
35jhPlkhe0zAaGFIdUBakt+xPXKsosOAnsWAoC0zIU4t9kYvAg4Z6+GbCJyJF9c1gcceK9113EhC
tenBnwQQqtLk2DTEIc1nHGetDE8VFRmXGyAKveR/uwr+fRGMRQitM8JHLiWGU7HpZf+6AqvGp82D
Z+EhImcajRnGuoVToNfycOJnezsapr5PS2DPJHyLQIrdMneDd5I5FKsyNFHYCv/h7hYLzuuc65NE
oJz450GP8CEvQPGvnwLjTfzyCAC3v9ERS4fkhrjAQN2z+MYd67URwzx9S0hGV8t59uIpd74h3hMc
iBN3HmV49qbOggZo0VWzu5C5YMp51+u09KMbJy6hsGkgOeDEfv8a/bJFo8MNwkREWzoxNHPx61s0
B5MzotnzHtwF8YizL1CsZohHK862nK0xjwb4ckAVGIYJehGe7z3+/hP8clrZlMA+x+WABxsPnQi3
P//L/oocwA2mtZ8esq6touDjhDIvoKWeuA2PfBXJymJECrXhXpPQvd3dKGrkMh//08+ReEEQ8gH8
wPf/cSWq3oOQ2ffq4W1t9IJhW5B589n2Sf8TM7cF11CyvRC89RxHTN5s597ff4xfjhsUi0KSb++H
UGQD3/v1YSfXywCElwM3hDwZdFls1VgxmLWOrRe/hoSPDdW70sdJmP2b0uUfd4IfzEkn8nERblfh
l3MjuF9actWqHnKnCKn+WCwithOLIpK//Vx8ZDvqpbuUubXLM86JAFj5768AR+dfXnis3cSpeGS/
83hyT3954ac67oaqSdRDlyNBc2/l2wuWl3TA4ovaGJbzcwxZmtft5yGmaQD/2uscocUElKQNKEdP
bpVvS3blIBC/KcaCLS9Hjsi66Kvgz9/p7RtLDpI5FWq9pEzpoagEhAHkvXLM/IiDBuXRe1AfTDQh
QFZh4l3Gfu6Tu+ZhymUhnlL6bS+BE28HBw12nnFM7aE51/dZEm9PsRKMrokOzWmyIRXAVYhjGi+X
x0cp3soxA/FrOwghvNx2qrflH3uh178MgPz5MQO2snK4hn0qixRTFOFe0dlFL4AlBsN+GCQnz9J+
emrnVbPH0ET32ePfdsBO6MVECvlYZfizqq0bPqzfBZRa79Z1KxNPwiWd0/3oBEFd3eJINe58k9aB
x3ZkMMmy5wfSUNNca7gQRFiZBd1JccKuBSsJZ2GlbH+ACoT2gM7zCAQMSjyt+CeuC7hCQGTbzT5R
T1Z8hDUAhNufurczC8pPRtS7YjURAZgs+AV/tnoAAYlD6ABAUEhbpEuaOg6X7nxTx8FKGUgzMueb
BfOS8yXeW6kKhTDgK3/+B+gmt9NTy55LMcmZbbvAqVzIKz9z+scNdmhylyOVNf7WSBCl9efmgo1+
OwFiQ95+qlYziMS99/ZEDW24HbTQ4dTsp7Vih4cajDOQ/4ADwbZXu7Pj8OP8Ofe0PhE2ACLlJJt2
yZC0tQzGavtpjrxqyd6NY1eYce+BY0YGV4wd5xFBP3CtToNtzfTaM7XmO3NwXLhG4Fy7coJJVBFS
jeLCGoopJ8PkdQPio4xJEHt7NWjsr6xPZq2kYtyZ5jjRnetmzTSJwDRUFzr1jBLKOH9tqAc8SxJU
KJPhjvjVdY6udJJs57ayBR+TYe0n0RFJbmIL1o5nxxer7a8cjIVMwHFhlxyy9TxINL3pACGS/Aiy
LNRtky5zsjzwxqzd2h8aVLJJfhZITbbjq+f3KxLclFK2QfX85/sEGtZwPRvUDvASSis7fk+OaRJ6
/lLIih8UkV7ODfhZ3fy8326Yb8ej9u045QfR9l1+7srOCIPEXidQfrkkb0fo3y9b/1g9QV54mETY
TYUXJL+WaiQvupPfdvn92/5Bx4Cjndxs+3fBNFt2Lx9gPZ/dd6qcOrKLLO/27z/DPzaPONq2jYST
Cc0+LPt/30t7EP2l1Y69E95Yz3e56MJqwz5U67MD5o9Kuk1yrHX/ZsX+83f7S6FPiyaUrhcFnNMS
/tn7pUbevJpBkRh9jxMgibMzhAKwWbQ8PDWTlo4SKh9Qo+cDnnywtX3U4YNF1x68S6rUrOtTkhM1
i3KcnBNY3U1fR7E6udnEwfVi8ALJvc7XEoXXnlUNCwQpbXVv77Ml2KItezgYIGKY/OrKRQQQETCy
9yj1XIbZLF1KHmpJZKj4NzWIH/xfys5rN24kSsNPRIChmG47qpXbQePxDWHZHuYcqsin36+anMXa
A8xgrwzJkrqbZFWd858//HZQ2YCpHvgAAwKgAcQmv15vy4NDGXvF+CFkAGBhEaJER52HTc/I/XZq
S+eUWoEc2RCqlMRjsMtaLBYRMay34NNAVgPfA8XRnapl9twoEkBMfqBulPSzgx6cDnhD+KMGHbL1
DwsjybLufmAKj4QffSAAK1Qyk/X14IeWV6ZYc8TULxcP4QblSzn1OJw/DBX0ObYmx8hT8bP1DU+5
DxaJasGnuMEMBKf6FIhF3qtGkiZ5NI0c30gCAzmFon2T2Ih6yx1hPeGYXmH0Atzd0eEz6z/5nL6W
jTQzHC3meC7njfaOV6T68cJYeC23z475kXli7cIY+48u4fdClgYQDwvsYCy8Z9x/wK5Zr9Iwmsfw
6oh0mpovdPS5ui4JLgUuFIJON1VJNuF8clK20Cjy/2/pgYSaPAL0orqM/kf5WLfstUjYgisAc7GQ
u3Jb67MD4yDBCKuYeEUKePaE//frOhgsIunzQ+Fiy/PrI+g2sJ6lWMTVFNhFvGFfpXFc0h71/tgr
BygdBi60jP+43tZv0FRga5g71J841EOO3+t2RHOV6uSyXCeLR5/POLQl062tXGWDSpD9kLznI9SY
6cYb95VgHIz9dl2WIDynxRWZ313qRLXYUts9ddAXIIYAWvJ/lPaWXof/d3+ybSh/3BZ6DZM3+/v+
FCqzHFPIeFcVQdhK4asn+kEQndcHX6kBspjhXFZG3Wdo/WA2DBdx2fxO/wfP8LK1IthjwD5GfD0g
hjk4DvFm8tA1vr7Q/35Pf4M2AtumD0K1yNVl0guS++s97VszC1RVuq+I6hQbCV50+ilSwpn5qrkd
HKlsQzLNYLeW89ns0piTBdOGiL7k39/M72cKbwbNJ4ZL+qk28fn69c3oMgFGdzRdKzLEWUsm8izW
kuP2Pq/VQ1BQ175CEPX2769r/fMqCF/QDfm+y9L6R9sPewmbaeKRrspvjeFSYQOil3KldC6CPWB5
Cj5X1+NElhuCIox1t5or7h19YAwhZEh4GAQTUBriOrfwtjdErmxawrSBCZQGQm0C4Mf0WYvQocP5
qoSZDUYosQL4698/lPuPJ9EJQCj1vbV0vfD7cg0FZEB3yqbrhsiGTR16L6PVzgHpC/7iNc3dBJi5
VDgGeG0e38Gs65mbeyYGCbjl9rBLcDDqEFQRGEvfUtQ8x8BVH5ZG+DoXMMP1w8B3mtRyLGOFCm3c
HjxlYjPolwkxfBd/EF7unAWk8274PDmWaRrHtViwpatB2lQkenLQAerc/qEZ7v9MFvyzwCb9ntjB
o4+WoXDOHl7t7ozih2DV6ljkWAqG92M7DcZHJuEwbt+327HMk0aklpHMZDC4nowO2heC1mI+XAxF
tjtNKy4NwoYuB1rwDUsu0HrwwUeGRHVA79RwpjwWDlbRHVoqz8XmhD4vKBc8YXJido1LjIyytqiC
MUwNNME5Tbr/2P3+cdowjkVwB7CLhumfz6YHP3sRCHWvE9GIrMmlBnl9L5KIPO0dULC+hr6FWBNH
wpyQ8P/3y+tFYYWmq1tlevVf1yS1Fsz8foIdu6Kdwq5MzhdUMB6vn95GXMLF6r7bF3HGTf+P19cO
cL9uqGQyO56Hb6CgoPjH2kwGkUF8aKfX2It1V5UV1G9gpA6WTOPeldFC+C1vZ6E3a4EcuIH2InhG
jkZIVk572nozw5YaNxzZkPlm1BgaxicLUc8EtnJ+rkOepQijfjIJhiom/kezCPWrbk9WKQo94+ji
cSDOCY1YhQ4mNIeRROTBmn08A+lR2TWwS0krDKT+Y4f8x0blgQU6DoCJHtNbv098VeHlds/w9nXb
omhHMAPfbcNqh3a1fc/nhD0MOq/D0zJ7SaWuOHD8ZwPwe0EqPB89csDIyLcDYf8+cYssVbh4mqlP
ZTVgHk4eImSad5mPBVt1CD/s8u/7mfU7qUD4ugIggkdPyUIgvF+fRNwsvLiOxvhTIvBrJKjaZDrn
7LBj0kqVpk7C6ZsUuOLsYMBELUNo9roCoSh8VzTgScPA5r8W5z+YDgztuAS6HmQ28M8jq1fFQHRV
mXyKQ+x6JdI6uMrZKWeGRvm7FmiSIZG6NpiIDhcCpXWBtNzOGY41kT9h8Ywsb89C97mM3uLSXZOz
qu/eulGSyFkub37W29AWF5978QFZGePnfV+Uety6FqAttTOrsMfHUl23uVbq9Pox98qSR6KwQiqP
HaJ0nRlbegzqdo1vRv5jG1aDSfaF4TfE3rj4d0LY8lOctO6qMS3p4ibZ3nCOLtT1rCWQEth7wiV1
s6lW8O7fb/fvtQCLnqEyA3m8IbwQKeSvd3scrNQMmRN83DrLsvOx8q1Tc8KI3HdnCF+oY/Rq//fX
BQ/+ZcNxHZttjgrbMhmws+3hIPkLSmzKuuBpR9MyuBhiYVWXYUvK0CcMrZY5DCo+/qmtNMSzfZE4
n8VHSDlJ/WKvgxDPodey71IfT/Z3awRpAFmNA1Cfba6zjSynmt4HXhte7qgimf6xbJGgkqL2hIMS
yuY96Q6JyDhfTT2JrWQxouApgGuK50JCe2XGRtM0wz1cxyz4revRppiaiY0Im8jOrnajHnS+b8AW
hkFVa0BbDxdrOjdgQr2W0/Zu81RbUCfKM25Wvf2NCTnqU/I9Ssd/y5fI5TD2hTHimhRNBJ6Ih9aO
lsQ8Y/YcRs/SZASETwwuUhB/KxfX8OwMp7mKnix9QtAeuKEhu0OOxDucn2cM7RyyB8N04fkBzlzi
/G7GeBCYzcQUz1S4l0WpkZPpB7mPOVTfQyj/AzMel6SQ3umgFuxqChLjk5CmiQMjI/JuLk45AI7t
n9OAMDNEB3MwICkGeZwxqU6nvjc+BhIbgvcS2xoWC0bRof8dvCjBuLOIZIvBOAbdZP127SDxHFzW
SXLqASXyIq6CFLq3jZkS9oD+0m8JHHTmBJcISvokcy4luNvYfYrpyQjZM7HDXNLrAuU1bYH7at/s
4auMxNZjTCbN9xB5Y3DBIZswbSKmidpK9o2N6szfb+Pn4bZJpEEyckO6PBrn/HEKGo3/rbDrNpMP
14G2wS1l5xnaCAh6WmpdCA15o5GsaeSgInzPQP1Z7gCWuunHOgmMMyxSPiakhHOIejOwfXfAEx3T
oC4LjOy/ym3axV/XGCc5RAfBmA0cB6Ls74cHSxu7K6txL1OdpCQHwbdG3/8JF2ufwW5ZJdGdD3cM
+y/4YVURdigVZjvy71AnjfgnYFBPYPLALnhAjOQ9SjkQFSFGK/5UFCOUsRDHC/lk+yU29IkS3r3J
NRhZzDb5J/l90ELbxOOxCIceqmbH/yXn0s6N+gXT4qy/h8frzOcRQAeLIgLdvkU9wpyT46Yovwvc
Pj/QLqX1sQXuxCFlCShMiX618bFoTFWcaiciXqZF3g6Vd1B+jNXbkCuL9JuqQZlE6bAzXWzmyIVM
5EFiUo/jQxI0BwC7OryP3akP4JsRGElzgYZZApsEfNjc/1hUo/U0dmKSe2YP9lfLC9P7AgE7Rh2j
nz13JTK4DvzjDTE2mvmh++YlSfuGb2X+XAhDISMayMPotbYwIgqrchIm65r2yVF/UK5YUvzLnK7s
zUcwOONHOMXOmQFdeSAJbzk2DQ+r7/bBHZ/VAruhycbxfak/EapKblOofcKJPH6Ebg1jPMR34LNZ
iOU0tAizkPCgWp/SlmgQmONPcR4vp1ynPQyB4Zyj0ERikzV6FOe61QPFVHWGTT8j+mkKDUH5T7Dy
4ruGifwnE53UnzNChM9RP3TXGSb3Ywx+fin6bsjROPTiUKO1AbiTy9FTmeDoQ6lzMZ1hfICDrF5q
u7eOC+5v+E0LgsnyCaMBaFjzjyaQ+ccWWtBriSr/HpQ9eZa+Cd8WV9H2WJTd8mDORfgR2Li4J9nS
fcWEfsYCDzrCLo+L4MEcM/G5cMfuc8hc5gxvg6het4vu3G5sOE0Il0YFWxpiB7dO3InJqz6ihK/q
PbgzA4x5Mr7Fdlo/oilDbGDZw0cLi4qDbDrnLP3afsI90TjIZVp+5qS6vuMmD4Y3R8ahnnIi6pfI
esfUt7iD2pzfOak7vyw2+gEPcczZYrR2SSTkeyda5oeiwdwN5nktXqHaIF+HqFPxKhjyGeADD02D
9DrDBg3TOlRyfwW5egtxcXtHHDmdyzkLdzkN4a4fXPbDNDc/CTZg2OF58IJZA1nSC7ale8x27QMJ
CO6ngL6TElt6lnmog7r6NpaZi+1Cm9WPPJroebVWF/YgAeDgsyyZILceY4CobwoTh/vW7giOpX+8
uGwn17pO2x1nZvUGFrXsamj435IqT7WerlKvrUu6HhIU3FJLZhnoYCYHnZwsqnc2VNLsbP7Jdhw8
+R4GC0qZ2TbaL7Phjyd0aNklR0LPnpEs+ZUZ23CVHDa7BSbQeYQCugvQiHzEuQmVbFTWFsmsuAWT
AdzvsD+eTggA+j8tf6ieE+aDR7Tkk3/AuFfn8ORSKxjKN5kx0FJj/UfCQOoCJfP71DtvHlGKkNcw
dzdGxOFLaLfY+fqNcbGGNg8fQxGVd3ywwsFiVhJjOZQJQar0RtOhbW2OZIK30C4GUcP2WuG9DM0q
M7912GLtZehCJRaN8acBixLVRZdigM+7Kn54KJDv8HwWD/UyYwBQ1uQWZsPE4hLqKRaOvB8JU8R5
2MNzmg64/VNydjxYs+t9Zs7SXpHZm+JQJfhMebP03mwLL8QD+WXdPRY0mHGOFIE/jaRM0L+PSG/2
Hd7I1jFxewKclTMCfkU9Md6Eb2AH44dREnwRGBzt7b6bmW5xhe9hqtkHs5bDJcHL+EPNFOI4ojNE
j4XP2Ic4h1qCfLKM+EBYXpqwAD5QthtXiyHGz9qZ2X7C1CFzEzhkx4U37yVcYRRgGJQA9CP+Qdvx
LXLq+HMew27HmgI28Y6r0Hy0QgJ7MkU6EPHRXXGO6yD9Kqj+73xjTt5F7/QXEQ0+yIkkRMVbbLxE
oypiaRayPDGhau9TO60OgPGMFwT2YlnapD+CJkGMoYLg2ll1CHVakAIbEFdVTMRggtPGD+UyNQ9t
OhPIN33Peq/83mIZDcLBmKvOHfZuFDtHdD0pv+U24T2ZILjR+koc0YIQE4t3Q7lDVtkccPF2H0Wj
vJ3fmF/B4MSDyhVZl4UznGVoYX1qsHYPadcUXxbMVyGvuTX2Z1r034ip++SBVTJxyfP02YgNe88h
XH+oOjXdeaGxXEx2s7Oc5+hO8NrkZUzC+IBX8MR0qgqNAltlNFhn3HmS7KdBCb68tX2EFPCIiw8d
Zb6Qq0jC2tJqoA2PEhqnZqFQQ9QFRY4qkqCmNB5f2iSH8rJ1oE070RBv8MTWC/WyGhrnwxj0esaT
s6HAjFlbtGDIE3qdpLSY8B8HxldFuFdFjDL9zceKlzqWSFfJj7gr9k1xpVsl/4bDL+BKY4XmgayM
eWehRF7eVDrE7R+RS5jzhAJVM+HCpULlRtlPHPYlrNxKfGdtarxRGSjbR5TZ0DIO8zhNyxM8kbi7
6yLDICsC+ArBJ6vOq56zchwmpCqhO2THEaJ7csTR0+kOhlHpEVxUzcFPkxknem/898oHW+SUeIQ3
m/LU+qKproKgwOzL4MY1WnsD2C39wDQ6sqx90+R41uogBuV6ZzCpuEUOCCcCto6EATofhykyAqCx
Nq/xImV8mpwimXFw4RgQu+SD9zjkPxVrs5th5ZQc8IopkwNsNf47vE1M2oV8L9xo+rQcfsKYycdh
NyRm7/74e1hlN0H+JF23ie9n02OJBX7dnCMcfko04SJfvG8UZD5uxZlEad+2Vl69brTSciFToOZ2
xNXytnbIYbO0RDZFGMJzTExW/xfDfs35N2ep2wXllhpUyxtkqdbzWhqnJgpT5jkrK6jMpUCZFuhd
4LqNmjYeFZ5MhecdI4fDr3umluIRljRa9PTkLWo03RntpUQ3GRhYCp+ZBKCIpylxaNcNrDdo0G+8
kTwGZLqu2EBVOJqNPCPdBlXgOdfdPBMm8IASY3q+gBWsv8fEVbOWNvZyLW1NqktMqaeCZsHRcV37
iEZVmpmteR7qb0SxTSsQgQtdUOP5F3OFZf2k1M8kqgWbq7i+m9wJuHnVCv33tHT88bU9HyZL/9ku
JgibwEh+UFmXxJ/cybgUAp8YUDKfS1Of6b7nzn6JsLCr/xpCz8eEhr64nYCYJZMKxLIxHPJpb5sc
/gTdQqRkna6k6wquYQ+1JFHBjaVa+w2LEdBQv9UI8I87NUeWAZ8NjkFtW1D2cix8z6Vw9eWpWzyo
4e4nMh4vMUZVy9vYCz2f8XCHUNd8VXsMNmrW5BDbdAfEbqeMen/CQMTXdedHQYWxlZ942fIG9RRY
BUXYgDsSzTqz8l0N5b2Hno89gVmerbob8erYrlUrbKXMY+cbk834DLSdO7bypCfbXhLxE9/5BKEu
zkya35e12BbUl1DGt8en0pJn9LgNTsHcEaGfXHe9TdsMMBYyYPKOLzVOKYcpCfUNJYx9KdzHLBcN
ajxcmfQN9cmJHHF0ajV+RGehZ4YeIj40uKWEhUTtE+XdTDXI+Ji3Imy34BqTrTzz2xg7wnBGKaEf
vXYGnXif10nnuPiDj3kyT21camCqFZ8ZGer58sAwx0z2KUng/ZMiczTAujFK9Gca50F/bCsTeuzj
tROuIcygcLptMBwZXPVG6HTXv9eziZDloQ5Ttv/CK7Xmobd9P+VdoL6de/LXF41ThekczhwC+GZ+
zdgWzE8mFJSG3TlMsvI0IjCZvtK1pd/wmolduc+60Mo/mNhkwJlRTsdG3XdtJt7IG8uKx9SDnXjq
6Me867qX4Hqm58z17YQZ4tJIvxnutGiV9WACuRqTCcywLrp2SvU1H1uhZ2ukH2nUDEW0vqIYMbBR
bMPbfICHTtV7a95RcvFIVs2oKRwQZEDgSHEsPcC7IHXt/Klj1bpfJbll4fc6oZR+z91BN/qdDSvb
/XvR3ihpKwrUo/nktPNaVNxgBI2whw/lXEflt8ZmlIGp7jyq2dzNeHvyPtb9aIMss9vmBAdHv50C
BxQCzcsgnPdEwAuC2Ff8l7wTphPrJep0QkWLi3kwRzwLtI/qi59WXFqrr2OulFjJjcttnLxilOuJ
nYe+y5WqlNCnvR3AzEz3DoAK35QRQRzM2ipMUa7rHr0d87OfAbOG+ez87DEc0l5NsPXVNaRf5/er
FaeeRMxlxd9NM2ILGBxYLeOVXbif1q0MZk3GmthQ0IL8t+WtXwEUPUY1hhc5Y2rV7cuh1z84thLA
NkJ10r6PdqMXEriXfouWmvVKbSamUONLxKCBt9+VDDvqXaQoApIdwI/mF6+PCbCZ/om6bfSHX7k0
UHb18bNg5an3r8rGCOeC4Q6+modtI/ZMY2YdLK6lB2gWAjiNPhJzwJsLw1nfrvV5GQTSkfSMpaRk
S3RQjy1v3kRKZX1RM97isAbyEGiXer7OM88/Fm45s520KkMHdMHiRu8EQIO65okLk71vbjAEZk/i
9Klbzrk6ZacvPU8/4Ou89m8+xhzpmegUwu3LThiM3/RBt8XjJ6Z+6Leb7UHvWd5qTSaud20X6+3G
k5E+ntOy16Qmv/Z1hacZkeqKMOLGNWIYaMCnXGCQUvyObPtP3e2MQzA9jd1dlFY94aYJooeiuAf+
DHD2t3rkWtVrFXpKMdn2Sh7+Myh/bsL/9UFzyLwokwlWyQQFAfrdSCSNCvHdcwpCOe/QyGkyzYL3
MO/SEZ1e5Yju9NOK+4eD10BREeX7HVueGijb6QRq8INrTrMvTxb5vFwLkxEyVwZnIxZOPYWaaI5E
Q0+8meY4/OMVlI9XcjM5coyiv53fN5A/pgHlzZXkBLFdrfSAbQDB1FJfQNVWugJoPCJa36J8crmd
21R9Pbz4vufEOwcEl+p2G+5NNVb8yc5gWFs3d4D8DJ3uaxhAvLWlwCTvTQwmlnQumvRCYHJh0FIe
pGwRET1D6qY1JW45UT5i4HU2wMhOSyzDwCeS43M2BEsRnnDs0stke4zXBV0l0+BETzGZkUuyb6Ev
1+3X3lKyPdaoGSa07yh2+BRbpeOs9z8tDd8Z3qHs3x6v28AljuuaRzsPJ5fSxPP7lGtlYnXCgkgg
xlKYKU9MLIXGAwe6pmsVbraRZlxvFzAnPoa7Q86FPpnqsdMrNMNGjq9SAnVYeM3KFuiDQE/NO+xS
8icm1n0W0ad0RA4iBNRknFGEMvKveKfrT40gVh9UHUcpfxH5tv7KroT+G+nkKf7wNhjCeFIf0hsn
gl5fL4IGAToPjyNwWUqued62vfNcU/Sh7qzwmeFvWhzB/F6MVXI2YD1QjED0xBzoQ3Myoxie71DS
Q9WXypvjDgb+QHXEVEfh6WHsl7wgR+fYVYss0UndyuhtSF91EOmCy2SQEtvjx7ROvlBzcV+sVR/V
UrTwxupbGbyeiFM46cPbcMF/3AMZP3rRuH2pp+tYcWNZ/JDNIre7b3nuajLMVu4CwhDeeWS2lYyX
uptJZXrenpmusfWgV0Ja5ptD1EH/PAdhxIzhnDJPzJ+Syakox6jK9LJRdsQ6CApTL7LtukIR1Csl
RMDBG1F47LJ60bfrmWbY+x5JeaqDyFvu17MNKF0T6WbASHn0HXOp8JbATQ7+xPbMbJ0HbNVbA9Iz
Lb5s2366js3dlZcJMRpjw+PWJs3QfXrrUJHfx/xj7UjjGnofJ3WWDFyz9ZDf1jSCxvWz0xNnp3Yd
zM2Wj35ih2EMB9GpJvpjvGwbNg52mqTKh0/hVW/yt7LJEp4DnKW0wtBfuUrB7Ohddxv5iRldCmPF
9WhbR8zVUOsjZ9uys3VvH81k5JvZJG+1Q5bVfLXOn9MkEs15lIsjrUtzq76DTCy8iNE4SH8ecKBi
5zuOLXSa7LRe6PWRw9lGcI3Wb9lTrusbn0vAAWCW+uz8+26Otj7c4q7XN98U+BaixLu1UkuPF0Zy
cEbKeyqpiqOaWOlkJDtnXkJsGHemk3gV4bxMtoDxgZxM3FNWQsp6H5wh0DfddHtO+Q5XW966fxuq
biX3dpCHUFp4KQK89Fm8fQV8oG/RRjmgIdQHtNUTWQhnOBAxebzbomj7Rn/+v6mEyaDP/lxN+nGt
lNJVTGJ1evvoYF3qihmshdfbpCPbWx4arKnfOuwv+DUn6ZLlLYmg9WkmFUM+SqhbCQRNVz/q6zng
rYAGGOVNlLYsCABOvdPqa48HUd5qhb7Q2gBaO/3QmmtLqhm6XO/YrnUntqkwJ4vMyfwunGXDlqu9
ziU0DOANqEbTSIAKHe0qnKxBsHmhjbRYEm+pP+na9OLppzuzjZM7Yn3OJxhhyvM3dbum38uthtmq
xSmUMCEPmvxTu0T6SAhMu21t0atSjaOI0Jv/cKvYVtCGjCUQzL0LOujHO5/jhntDM3rDhtYnucSS
k7+7zu+lsvU8ci12t6MbcTlVpsBom/9pEwRQlGErE3dlSragGjww3g0asW/UW8YEushbq6heSLal
cq30Y9FoZh3+PrrMyrNxwh2/oryJjHtr1aHhE0L/M8ZI9vTmvXLlHPeGlq3P+nbtjAQTK/a2G9yy
rbi11lTpjdxOGNttTazCVQfjHm7tWj5FEbrQ9ypvafl9NjJ9e1e4y0ybG0y2nqEbX9hs8gkn7inv
jYWkaZZX/uyPhblIYldVaFH16HamzjrNclhLbWYKPQ+Pu145B9O0+QSfGoNRwspGfRL6Uuoy1rIL
PSje8DnXyW7rIrI0h/lW63GQz5r/FSMqenPCTG/eGwUC4Ebv72srEKy7/HapoVvdIAxQLO667/Wa
S+OrKLHVUwCc6BGusEqwLZta3j3owCrOOHIY9Nm12GbNs7htQFCidV2y4l9rA2QoiANPiDQszPwY
OMsaK9Fbg1T2dtrmzLZu7e8vpGw7LW+LjmABtutEG8vM597JBb6WzPeKcK6O0A11O7AhmltLTy+m
a/3tKxOuJz+ySZLzVfPLMqVLXB+HDcJEjzx33Rt0Yui7ZYfe+rpBLg35E74NhVmZp8Qz9CVlCnej
qtwe5JV0hhJx4OJV614FXkkVS52IE2DqGH1/XldKpwLZP5Vs3/WVtr2cX4oWBmiwE8rhKYN8qTVS
0Oh9nvntdFwFDRuRukcDymaQtrQp1tFL+qXD1K4pqVVOULS7CUmHEfc8pNu+h/O8Pg9UUOpTD/cv
XfZ0XqMrnOZWo8WsV/a/DU/B2w3OBQ5uk16qW6vkeFKXDTgsaSXDtln5FabMYF1RoZvTaq3ccJ3U
rPmkBO+pLzaUSL5CWOYEPQcpsjbyd1Y3hNxutZQP97dkUPDxoxyMaXu3PVoGGkxPGVoRyWRZf6DY
m5XZneEAB9Z8AKPT/LvC8h3WJcw4vvB088/lY5Hoh/QGjgc1bOF3ZzEsPhWLWHPz5Q04XLG8jVSL
Wykrxs+A/mlK8QTSV8kkUgSsB56zXoJlxXjnMEgM+XCYaNnKOKh7qYtkVDc3O7O0xk/x6C6dfhS2
wmRaAfZlraQ2YjiV4+1vmlCHQCHXsqYqfb2nGkjffSZiQwa3ae8wtQFIWDxQpjuCwX1Kx62XdBgL
81bW+sC6tfjjSIxyfCRUTAz5R7Y7XZjDzdKPAFZs+pZaM4MRwFBU8IR+JWBWLXSAG2ktweGx5QeH
25YroJnyudeemTCOG0KWI6OsySaI9ea+Ma22ReGT6MWiAtNl9QnEnVwYOKq69utFq1vbrkpmn5WZ
Oz14+QZArAfAJtQJVR8TMhoMXdozd7qVohvkbK7gsQdHk1uYrFVfoPyKIQZCCN0MVDjn0oequtSY
ghydmNC2Wlb9PL0ZCbRROsqgsix1v1jIP6iZvLIYl6cG1Yty8YOKwz7UWOmCgX7yU3UmNdTJJ6oi
+zDksGu8c2J7kxsgqbLiEQseH+oVtXu3jCOWVMPc/kR/g93WwUD0mD/TalvFwWvwyBj/6FFQCGzJ
sAjEdNhdMLg+NhHg0HmZfHx4NRplPfWZT0AtdolYKpzDgk78dU6m0blUM1k1bxWP0V+uwVj3rfDG
cDp5WY+vI2DejH96DHWKiN52/GI2bVc/+5YTledo4v3BosKvNKvPuR1gh3nsF1ucwfyS8VURG2Gf
yEufzXNDTvTyYOO1f8jrzIYZVNskFLox2y90ExHWRNQQEzweTKngf2FRK+/JZPFqkBr6O+uxWqpK
HnAZzbzTwFgPA3F7kfUDWWqL2Z1EHw4DGGCAgA/b2UIaqEDT2hifDNjDxUwda884DBPdniuDRL5I
5g5CPZPceKa1Rk1+6Lh0EuNJGWT9hKoOYpnASC5FEYTNIZ5LHq0m+4N3MFkGzqENhOmSl5o4pD4Y
CRGI4b3VpXik7pzJMtVymJhZyReStMgcrt0KVks4Ja58sCwfT/BZzHaFlLIw71Jt2cez100vDV4Q
zaUF8RRPYdHXxoNb4y3/PWBTbr43pueRVgMiMMxfywW+U35EWTuJidwYxIEgw6QevHsFLhgGRMU/
Eu5ETNbAimM3xB9Twi1kIDJK4uAmv5DFuRAiN/pO/dVdKK8A0UZFHb6Ja1bg0Lfi2HiEGWN7r5Bk
uDK7ToRzTZhSn9N9QwmmZ0jn0hV3MaOXat6VowmKWq/bMjFiupto1oNiK5TXEt++bUVpjTfQHwFI
O83BWiIRGqeRtOyGsNqrBGvlb4Z2CAasyL3On5gEUkKtfyRb55fsfro2X/+KZd0cT9BeMY7YZhko
EGXACmMdYPenbrK67cBZIc91RBo5dnvbmx3YZnso1Hrhj2Qx8Un8MjMQlNjL4n6OprYzgxeF9bIR
HPPBotwkelC3SIsF0+9nj5oMS+fhVoj+b8+miyNltexufVDX9acBP8zqPR2w8P4hsTgaL8qczPI6
FOTe/bWON9dPO2+4U68nntII6YDTWaYgzG5BChTDoL54Q92Uz8cadHHEUZmEW0UUNQGtfKJ8bQHS
W1US8yFtOByYq6TVoztmTXCe1QA1MzJtJKMvrTXGxXzGsGZANTO6tBM9/hqW7Ckpxip/8RxiO7/g
TwvFi/Q5WUz7PM/BC47OkOOI9c0u7MwyzjXpInE9ffB7/rzf3kH1wV72IQG98iZjz4GPO6fpHAhm
QnW9b3E5jneqNN3mOHZt15Ii0NnGvqXjrJ8bFbaQnwj9zigBXHJwUsoiEh1lUpzDYYaeBMnbD09Y
vdgfc9NozeeeQeEB5ZhiZFQUf+ZD6r4NQUPtYePsyuEzNAd/MedjFLrRcIB5yIsWfjI8ACLCjO1I
Tfk5pWBwd/R19YcEFPO5zCbnPsim6TjKkIU4gC+LHw32G9WhR1ndnZOpUN87giV0dpYtMQ7sx+a9
jRu7e5zhAB18wJSPHYa1D9LMxCOCFaciZxV11cl2y/bZc1X2PqO8fmF3IzvBzURySsvS+Zzg3njn
R+zzrqjn6c4uLNmhW3Ac8yuaL3a1oqmHPyhD4vuem493akQ4h3+I4XpebNDvH2DQ6t6J4wTWR4eJ
8I4RBBcvb3piTjDFdJ9s2jxyvX2ZWbiwx0DReFGCkFukBJxjn0pvlzLW8ghcW9IcPWwQZ5DB7P59
qUoYSLHtOeZOML+DR1HgVoo1OFkcmdk+QbFmWlyRcJgfMhok5nZtffHL1DlkliMfSRixvgQm9suj
tNLv+IOO9zAfnRepLJ6y0ItOYYNDc4tx+70texJLBgaoamebUXdvWXb9J2cbJ8O09PmfhiWqUxKz
7mj1Po+ll3yJ6IewU5HZK/HT5Wmwh/DsuqY6OY4yv9oks7xFqevtCRJKT9JYog+kaBY/fGkXTGJH
kpKMymvxTnbYUjHoJMg7NMv27JR++kPVhvWxD/pEHfPJJJijmjFDg9kIACgSY8J8M4/ZWaLGUvu2
kxEGti0O8IWRN8/BoLr+iHFlSbpxWDkQTc10OvueL79lIb0Yjvo9fvAimiCGKPGQkeT05HLGPyzx
CG8wmd2PVtUWpzHD1z0qVXhxibiFEzlISY5Z34/xkX2p/oj5avxYt8g1jg0V3FXGqfxhNwPxSskU
MJF3soaQVz6I89HRsv1XUyFfYhKdBea+iVX0xMvi2RxHywnFUPm9MJzZ/ZQFE5Y1/MYp0POBv1LO
zG94zVXRHbbQ3viZ+NfZdZ8CqXw/OdJ+L6H3ySWZAndA/K8mSPTnQpAYlOP0wADVqAmDSmyCkqs6
srCvn4GCUZQPpXpZcnw2n2wJDf8CPaexLuBoufU+z0Oosn0QysB9iycYHePOt1ht7C02kDGVHf4v
5Ytp2mXOwc+CJGbnQKSqFxKAyouWffaS5ksOk2jQg64lvYeuzPlOrog8lFU0+k/KzEwm0TXKu0dy
OxjtVhMmKWd7TpfXGjNcn+Bat39NsxDzfAKY8OojCqWCkrbDRzlB7oJWDXf1glnRAU3EMJ/Zd1vz
wmNQOK/ZWLjLf8qef+UJa9Ml4cL+Q2sCzQTCya9cfLuZU7jQtXqdDTNUzU8GayS3vmFVVOaYZf6v
nebrKtH8v26KuJ/8+mI2PGSbh9NB1WIjAfhdZirUgtc9ArfXpGb20+5yfEjYFhK3adgp3URMqr4r
7cFGDpe7JoQNjKCtjBw5d9T/NAUJ6xVWvrdBn2N2Csr/zUFrspxZ/9ztC5eQa75gXIeLJJoL4Xlf
PXvEYHefofmhL8IcRE9txkHAd3sQSEOhkg+S9W4fRgYW/CRCtYW3EYBuGB8tHmuNOWXjOL2xC2WL
Ok4ZjEXYjYboHIJ91zdqgNDywXxl61+OYtMvnknSiXggS9m5/PlmWUz98WgryAYhJ7YPec3VhqvC
ZojUWbeLw7D4XK0XQnKKq/kP1m7gi71tDaPpvOCjhmfxfQkpzRtPPN2uaB88Atb65RpjPsIHqAQj
C3Ekw4Dk8kPal7rRJsMgAeWw2gnO2t1sZrrbmlDTeuWdq/pGJEeXYQ3OKYLZVJHCgwMctQ+JHZEC
+Bi3suWGLchsU/OSIMpbotdCeKmVnepJFJhpM3nSPipJQcinT1ahdLyvEanEvJXUqVzclMh/0GqL
7R6wqHr9JxtBRfNhg5RCM/ewKKly2SfNEcx6cZzn/6HuvJbjOLJ1/SoTui+d8ubEnrmodrAkCNBJ
NxWgRJX3vp7+fNmZnCGaO8A9s6+OQhEKCOgul5W5cv0Ocr3fLJifm+ymrq3c2CgNNfynOb8Nzwxc
MY0Ayl90LTbBPHJtEZeMicbMtogskY3CIulz0aD1UQNy5bVTY7UmhxCBGUKGiQF4MGqHiBiotdzX
WFV1yaGp7ZabSD5wzwjtx8IqCZeOAHWqvbITYk9HSsENSQyWt1xhq4e/0j4eNa+P73VsxaljuiiG
9HrK13TCfr3RW0yd3wOYluAnpps7HL3BNIW70XgjQOI1nl6MzOuU8DrOufDZc+jhZK2BTepFMxh3
vZQM4r+HgPF+IdDTudKyYIkPsWn3bvo2g63HOY6p0/DRn7zPZ0HYv6TYDjJ5BES81ZaN1sDFLOfl
5MHRHR8ufv0wocuzOxByk0A3EHh491XYVvWCkNMaXFrdO+nZRy9B9HB9aeO5JqPhlDiH1AR9eifT
beDrf9QwMfTjz3PE0KGrYLlagDZb+pfkADjuqYUTXkY7GCVVXxPMqGuVF7JIUBhdL02vc3cn7KFA
rHB0FMdTNqmwY4AOFyeiaQgTQHiskgIgvOIcvoK/S9AEuOTEA+0b7SGx4e8SX2ROGOYRXZPjqUVL
loITAnZjIaXxo1XsowiiFuYqxdALlxnl89ZmVSEyr2G6BYzlDHw78g54mc3NcFsYhlUG3z4oMi00
eNYDI7akkJm8td0jrLH5D5XkQKbTZnhz9UkhHLHVTGVzXCynnFDpkI3EJajfJSZsf6gRZ8Mg5c+I
3EV4MNI+IvBya3I8TaEq5w0+hlUWtLRA4b2c7ZXqPknr8pY6FTf83equQsqpFJ39FkdaOuy0chTN
EObOso7fui7qKkYnETwDVj5Kzam8AzOnt7f2ASTKMdorhDPCy8hsV9GLRHJsddHemfCXgDOBtQwf
VxaIkXmWkrYVRCHjjfJ5Uqous0G8CFwGjOw1oC8RHq7URa2LX7ch9p0Hs3fYcl2T7eCh8lH2MgFD
biUHkn5dNN68/ia8VNDi2KBbOEJzHMztPMO0hODtO9uzTug08zjY3pDsJdr4zVnVL1mBChRQrhWK
ivH64V9qVjm8SYOH4UrTJXDo4F28hhOob13a/vJGoduKBqWkqxJ7j9NS9OhQBYmXSjUE/ydSf1Mc
7ftJgRcSEzjHsGwLUbx1qSvEGMUTMGDGY7PHFQbQwCClUkyZDXRtN5a9lc2Hqalr3pVgFloxYs/E
CFYcBjVaMWSKvOwhoZwo3TDhc7yuAZgJ751sCKDhE5qxEeAmfR5rPy6nxzyvxJKmjLiI9/Xc8hAz
cVNTv37XsSO5uFIWIxxKmM8xN8M85lIvawMZI38d4rdEp+IwdqAc8av6SCnCsD8o/iAtCLHSwAZ1
ERXKKTyok6b04eWygpXXpt/mTgbhYBzHu4EKvjpGrpPxTvG6LBhcW1NShRJmVF16icmMBTwGZ6/Y
UpJx6pELTfvYDUpxVMVlMCLibqE0kGJR2rteQ8i7HmgpiTvlj534Ends8AkI8z4xgBfMgU4Jsbe5
6OyzeNBwrSR0mGE9gJ0chsMG7zDkIIFwkuwiIEdt1gVrQxEuoezQFcp0pvi3TI+m04cVVgXrnQlF
hV6zr2kdC3gxFWf72yW2VqjZbCTSMQSRReV8VGwvCQrrc4LfwjsLWlL+hK4TcpRU4i4lHX+QC2Fe
KYZ2bnXbcYQpW5eHQNqW58OZ9reOWj9TdPEYmlspHVbtKGSHAhDwyUBI65tpZr2r92Ae9JhqLfeT
Gav9DUuJ8TbeSgFN9Rnh691O8uRtvTmzqAoYtdAjJMivGIddCyaTX/VGEUMVVXzQYSEnqDxImD2r
7SK4qgIQ5PUmk+izOmGvNQQJZeh8YdFNYJmYxtmeCcSqMPvIs8OyIt5MwEP1Gtk7h92xRrIniS8w
4hydvJ/p5NNSKMyj2SY2aNqc2wJIQaUQc14EJIibN1Y0N7x3eZov8Uhgw0he1pFUT0HmJfhZkGQH
OM68gVlMjyN+l05zE3fXJhyE5DrBtZzCrqFZzQEUuUbX7IxPs+K31IMrQRkQWhveZbY4qR5rYGIK
LVJVjG9NFZDd6kUVJ2bULKrmlbqZpoYvTnfwR6Mhx5gp3WeC7zZNlIDq46Y+9uCaFr+00x0Kgbh+
G3kdtn+BpCdanisAFgVYDYuw+cEaFy7V45qWC11dSUVQ8BOLJENM/aCQHxwHxFMf7AU6k6KlKy+r
3NAgrV+R5rUNC3xbo4GyDwXR10XiTJ5TQztmh1t45JrC3bDW2G1bt05sgOwRnZoINFa9jHpaeeRB
Nm1saM1ecXJj+cAAYsUgk7gKwdBBBiI3FvQIyE2SY22EJXs9r1lf+qgSBMCzsk+Pz9WIqhIKibzL
XuJU6ExIR7x2UqcliiKzoifEkMas37RmRf//ADI1z3Qb0MEwdJy5a6oBFdWCM/Kbuq4EcIgePx/o
uLrjWH0pztPIzMhiPmDtbxbEYenmgVfDQSbU1UcKR9WynLwkxuWfRKQyyW8aU7PbZl/UejwFbwY2
oYzJgf0601Dmuy18p1l6dGgrFAJeb4exiDOCRI1ly1YfNgR8hApLu6xp0s9UJ+ksq1gBLFwCJTOY
UHD6qoJW9LzXeRTonuK95d0omKZaTswC+DjXyEmou7cNWs8lx02rj9db0/sPuDQ6MeIAqUaQLOv5
XGeWUSM+CUFmNCgwwWBM/VAbBQQivLsjsmmoAru0QtVpm37WPKFk3fhATp0BEJ2PY+yNNwD5grgh
DFo47wighTcyjzpB/1D+UArqtqrCWOkMukvwbKNPz+9tM4cUGg7u2sYEwfY9GuB3xpJMhD/u1Gs2
a3Mk6Ibp3G2o2ki761KjeKApleAKAAvm/C5PPqTM8j6tczGCLbcXrFUSccQFYq2tY4jdmWzd9G+2
zN6Gv56Z05NOBLO1mQJBjaoznZXo6KU4DsRBKElUrTPCsUTwKHg9OXoMpoKYq2UKkfhDlyJXyG9d
6nC4MgTUiAmrNRpYz5DdA/E7VY7bkmqj0f2eyl09mVnhf1w9z0e/JikV6nwUHUYSRpZII6P4UT0v
wmkEgGCgLmVfTBtAExN2gimciFTIsLIfjuBtWHPcKyNZkEvinK/VdnBqEjFA5wqoz3qsA9SVDuA6
xtZfY0EF/UKsEMsj7DlI1svZPSSRzG9YnmKO6SULk+n5fJOZ+oGZ/Yzm+XxXlgBV2VWzsM/VD5Mn
Eml2Tg8LaD65CueRjPhYpHF8KegHICAIttoXOrOz+EtdoGIJWpLqRadewN2SzKOmGEm4UpQPtVxG
kurmmIHN3VczdjnOgiCjn+0KkfiIAqSVwgf4jrrA/l3Mp6uHSRLAJ4mmApiJDUshAQklnxnlAqmo
BgifRf2iiEopKcy8BGDNgrWlOgZt3ojGjlNNgjMQO8OZZ+PCJuM1hxfPVSlBGviSgHRzOQNuZ/uW
7sz2VVydzUbUzKjzPMJaw3YE+vGPpuYL5N6RKiBVzWdmLGj+dF6hD5vz2RiylCwypSwpMGxg2ffc
QpCclUhGMrDThYhe57pn1tSXGxMHUDwt1XWrQaRuxjcSCxxg8XAkDVkB1Ory1SQceLyGBCZTiLnZ
Pp6xUqKMMTA093aJicnstTnBfoyOsyz+qtHZWLhXx8zK+nYZGs0r7pwOERbgqtOSooshDpPlvojg
w9jsrFrP/d3mf1LLyh5aO0WWRehsB9rjhdXgiO5WTOXPp+g1i1aa7xuif8G48PlYNIpHY8Y+jaHe
8gHYwo08NP4z+d7MQRjVHc0Ku46qIbhH7ZuJ/hVcOr6xcwrxn8BOMbjFhsaOlmdrAgT4fcZ2mgtT
5Dl6u5wiZmGc7mCNbLDhDVNpmqGbmXnzAeGF6NNZnS/6dP22iJEr20YUED0/qEZRLNuATdeIl3JM
QZg0yCuRoI69vp+43E3A9sAOBcsfNk3s5s67je82kUnRdQgoSFwUmVJazQtB8C8I1BkbteW4I1x+
I14cED2zsls57l4/ix/2kpguBsImjv4XT+XSm8XTE821td6898/6JfXq5AmjAdroeV+bLZOoQBSJ
sJRitURWRq+fzIVRjGlgmYfzD3wXg6wOPGFe7quzqB7a3omm+8RZhFxrmaiymGHOJFGl2IATgOb/
9PqBf3gWDii6YVHl0xY36HG9PLBJuN+YBPZ478gF10M0jVO3MlQb7RZ3QVULTOkYoCuLZd3++mlc
Xj+NBTG7ewY3gY30pXcgeNfUx8jn7wmpkF3LRLDvaWELbhvbfiHTUHv5149svEw+wghN2Cvqpo0x
GqiAd7m3RVAVY/0caXeJ1IQUXsS+5+BnbUOkuTQ/UeSkRap1Rr8V87HiyNiwPaP3RgOt4WeWUJdD
1DQ87oVDoyIwLMu5bHe4EEwwVIv0u28KPcn1Hs5aQTlEpdThG3tPqmUcqYL5yX267HaYGLdhHWmi
+kH9wzm9HCmdi7zesUFxwY3sDQtnSdiCzzbpj2s8tPaIMHfw9Ocid0U72rC6ynhuRwzy413QkpdA
Gzr2AtQuzlTAJPmJX+aFEQxpGrblWJ4FfckzMOW/MFtq3XY1HKT6V5aB9e4XxQAcoDD8zLD4IiII
x7QAuoVJuI4L1xk04uJe6JHO9qDd7Lu59P0t+WQ53dDk1/iL2LgCsXIwdXokjJWfTZ4F3Z9lygLK
qSFeYDC8WTx8B+ZDRRvHG785Ls0Fsi9Sy4RL2O9UhYj9lRqIK4+04fj687x88fH3sB3fdE18WBz7
B3NR5ucJF/zAu/+WNCNf6wbXEyZ8Kbbwz9pAkp/gcxpb6fBQXz8J56UdKzfStBhWvsfEh5vrD3as
rKGT6H2v9xmyORa1qe1rv7sPpqCIPsYLwb9JOGgrRK53GysJIyiXiWGpdFHKcS+z3wyeszb5CUm2
DnckGuL8OdEMIkKs0O2NCZtIf6S2TU/2CoDNpiQWFlqzYcb04mgEg3tBiRXLnip725I+HmE3OknF
Kf6Ajeg0kUI4wVZj5YdZ/yVwnYCeayep/aqvx5Co+cpxJv4IFqKPSOqcmUgwGBSq1oQOkOvC8IG3
x/cp39TU6iKW1J5iP3BSPJusyeumAx15q/crqH5ZQhN6yleo+Sd9arUm5lyScSxPuZRmxX4vSvjC
TJJEP3gORWCz1xHHDMNN1yY47R5oHyT6x9efnvHDGCJ/gxlKd2Croea7XLU8n/UAXn56r3rqjbx8
aiZ2kjc0JFEWEa40E6e5V8xsR/qbq+ZlK3OeYKaLBp2+ETBLXD1wMD9JcpK67BIQr/6gL7gMzRBH
fTf6GWR7idi6wLVYxAmEx8Dg9NJs1yLHjXa53t2xiyKm9A+0d4lVHSULWQUbKW80mE+I/eHKCK2c
XCCSCXaM/rO346Lr6uFQ6ZIz4gau4dFqvpjQJmjinQeod+dtGqA6XdSotOK9tpz1nv9RHeLpMJwd
C9zaE/lhZ0O770oz0BkIUJlT3inoUpWNrSwKCbZLqVCZabF2+0mT+RJZYApA5B/4zM00+X8oCvOp
FYaNc3OXJpnHRFOy43N//3b8wsMg+sELeoHxRQZ+dz/L7/jh+BYNK7h4op1vs5BcTOlVsSbD6hvJ
rfLqn5kQxEbuRYxIaThCJ9FKUfTrb9MPJ8BjhhTs4rHLRoPp+eX66tKzdMnY629w0D3PHvZ5Z6eW
2Rg2rJiXHdoF6cmB2+t9ev344gK/RzN8mJhUQMIPlM3sDwtCvsw22UjxepsxuWzvfX/ENSzp3YjO
Aifdaf3RNUmv+skgNy/rL2pO5tEAB1JqUMbcxXXnjjVZW1l3t0RdJO34xrObev0YkOy9XSvYvsqN
2vo0GJ3Az8GFxB5LLe9pZGai6dpmI7ul3sOgd9uR3UCf6diZpWixKF4ASIqY4UFBS8YQCiQhNpos
lhY4ZJCB6w/gt4J78fptvazhsMVmYNssBvQIxFr38rFG8J0W3COy2yGYsBoJIXWnuReSU9flLZYU
+eSg55JhJM5Kb/7LSKrLhLUDFLnR/clDdi4fMveax+yLswJEu9z0zAUEbZhn2a2ko6ZnUZusIWXv
6fWL//FwzFxARpDvPJ3l+eLZZil+K8G0OTex0O5++aZFLiZK5UES2n9ywB9KMxZdtlFMYmRJ6oTH
Xhyy76NFuGi0N0rMJL0Glhh5KgYdswB4RLDbVNwmK5RIA0a9i/nSG3OE8FkcSe2K9O4WR42c/p1q
kamEDyfWhZxGqkeXs3hZio+wPYC8S5QhUSMPzjYOBXpdvhX0xBGOFkS1RKvATRop0WWV9xjCynUi
iQAMSAU5E1yllExJzZxxEooBLy0FZD8kcUdjxh8l4beaRdspwymYfmAd4ev1LpU1HEIr/IL6qRS5
IuWE4OmjZ6SirPtWrXRTuulwUFtwpR25HvCPUon2TJUm1H2bV4ltGIkWQqvTEdbCQZSYpo4rh17Y
1Iziknh/OLK8D33miiY17EzRvlH+GXCdheBKUY7l3qUQm80vK8Zt/dHvNDsewrnTutU99SVJHMF1
1m4koMmOgK7PuLkgjJ0RfR6dmMy3B3mz1LZITccZzuHsGVW3RnWoa4zUto8KraaZdpb7nxsNsiFJ
R0c0J8/e03rl6Gt2ioirWY2dtMpVe07fDMTN9NpJCG4UAIcvhAidTM+dTXkH5IdUSW1Xdmq/K1CF
Tvic0FazqWronTV/UV36WYjrR7Y8S6I0bIIiHcKY202gSIkLaEZDLj0P18oQ8itNqlJhInTVseG1
Ctyb0mzm4Banxn58nxFaSDYNTW1nC/ayLAmEdXN1xJmxLwHhyKuLLfxJbJvuFP6J5TMUq9TbDXT5
3fYw6Y1QfSkzG+mjgqpMizHRx5B5Cl0Du1HrUBc5URwh/4u22ZBnunNSSvSK5kUANdIgouPzJlvp
SL8H622cu3Ox7lXnV1EFkFCLbqfqfUYjdsRfcAFAZB+SzJHbbzodxx60+9uYbx+k5MhqkSF9LRH1
kd+YZFvifJRSbADdcfyDtolhfwSJnca35LWWjXnE8EpbP3r2hmr0LeZGQp7sILwGesudeeuxMc42
oy/2vQQfVVuauDuhl8YVV8j1lc2ER5OUwcqu3DXYuTVZDYTgAXZtR4VAMxsKIv9W4uk7vfP8fNAA
PGRbV4kiOzkLqAIuWF07/QQ73cjeyWE9uguvbH5+cSc8rFrscCff7OsD6ncxDCVCHmk02a8azcRU
YTdJDpFsCuSkFDEwpXIwM83M0fFgJmhx2zdYEtCYVl5MyhzLzTAN7A7ocJ2RvmGBkAKeaRdNb7zc
imcoZcrHuVoSFlt1pXKI+auL6kspi6QETxlIyVc99wNf+4RP5WQdAjl1KcBJaa/kizOcrWn1c0dd
3aZvSuQMM110yVIyLFv19BeFW5KUPEpfFSWksnENZ+4hXzXWPy4D1QWADcxGXiBUHe3w1JQm7Nva
cqaSvrHsrEtYxPUXMRqRliOMPCmjnW0hXwFInDsTxHsJ3Sixpi3b68o8K6BrznQoCIntF5U8q4Ru
HYwqJnhMZ9FKSNcaPTFEZ781Eie5d9La3dDcyYkyrSKfSbRcaodxl9eJnsOvDTSyIMNAs1Fgt9L2
YZbfdzY56ax19T8QWs3TDSNU9MiWyfAy4HurLaZ8NN/G9nnW67kLTPJK+SdnSvPcOzH8ThCfWGTF
KqA85SRm/E33eNbKKvVqjAPu9nEaXfHXapVQAK/0IlHTg2xnKocAJW9TAsUO7gzjssKpryhibOPS
dPsYtBqO2dDr2ACPu0rrhO+LIYX7UgSDMZ5NlU70nth+JXIf/C1z6SyW+edgQ6uY7OcVajwW5Aj3
+XtLbvoVFlTR8uf8pY5aPSBdSmdN7Ki39DFD/QVBRS1ztjdQ08z+JnAY1TfJ67PHdC/tmVYpPkKl
B+pwb1FmgJAo/ewg55UG1RSL1ihgT+0A+9HRa6D1QQBs1OmgSJ8bqV9G0biKMkH+ZEh7j0UeXdZu
kFjExkERoHKSChlHOROqWIzHisFHFpVgsXgylYMdZ2ncZ5q/6nctkivwnQZdzu8dqSrJpxhEE8tv
Wgza1yJDDyajvwopUlVIWAPhjQVRNc+lGYB006ky3EoJ7DYnRqwlY1cCYCGN+BcCeGgJRnFQ5dZR
c2Eb1kgEznrg3j4bC9nNLKAyutN24e+I4Ijiau/Sahz7w6jrpMMeBmlYL4dtYJ2D8VQloJZ7EnyZ
Aa7T1hzhHBJcvlXBLm4RASQ7pNGWth0LJAEMBKmjVBOyKhzVQJeKIyNfRW2hQEEMjjKSEOQOUTkb
KfpGoJGyh8eZdGRTNe4oiypFLDJNS3BccDURAmKyhsSsI/2xnMp0KLQIlRfzLFT/kQGz9W6yPA2A
ngOumTKso5N02MhkN1eHmYElHXmNZ8WbIjwoD29bfSP1Id+IM5rowpZSYa0ISdLyCs2gkHrpLAWc
VQ8wyrsg1yOpQNPOLmSJnJ1k8dTJ8lB5Fym4MZbgrnRnlHCjGp5SWiotE1xZkMomTy8rWxjOLnHu
U4IAF14nNBjuJJM8PaPrDFsbXvRU80VMrRzNyrUgk+9cJqjUwiJssmCRdj2EJe/aH6q2TpFFRa79
pZQPuz47GA0ZMX1E6yUQ295Zri7wZWuK4356H8VT5dRkEYgEusL3BAeJLYBAuSWNRMvOWmVH4qB0
aMoC9hoOGyZObzbV9E4Bv2vvYAR7TCNyX9BcSn9AkHRRVGeSqWVQXvD82x6HivpBn1PLgOoknfVc
6eIlb5J6xyDob9249/10K9xr1azQ4nnIjV2M8i1xwzabzs1mVskcId7EZIQMSQc9BBqWTDqrcASB
jeNg3hB6a1zg56dO+pvOf9HEWDRYkhk56iar6CFW6Lq1d4LjlCxveslbwbUe258Dm5ClbvY2Auc+
++317d1ljyLwTY9EBvAxxydg9bJJtznuUqdxVdyURQMNXBm0KleaVWJmymvm3zqwBekR8QgYHRgH
MNllK67IraH16y25yYqk9b+s7BQ85AQNkaBEI7baUlaHCpcFpvnXD3xu+3zXlqE9zobWt0HowFcI
kbiIKtE03+r49uSqmtfGt69pSg5ufBMQegpZHFx99PwTQuTOgLyxjUlfVDs7XS3iVV3W1M68y89u
e4Ne+sgXMS0Y5+bh9ZO8ZMJCf8WRymD7gPeJ/mMG7wrFwvOayTophprkwC0qv7zLRLtU95em0I4I
qprEy3Ct8z3/aRmmpmlOdbHAoAtNLA+0p65OtTrewdSC1RyWDAOrPNgyOL5NyqJAHpUWWgUf1umw
NQ4TKlUrOZQYVtO0l2+Lc+6ony/z//yx/N/4a610Pf0//ouf/6gb/F7iZLj48R/v65J//0t85p9/
8/IT/7hP/+jqHsfRV//q9LV+81x+7S//6MU3c3R1dvvn4fnFD4dKBNu/G7926+NXdBjD+Sy4DvGX
/9Nf/u3r+Vver83Xv//yB1nMg/i2OK2rX9Svrv/8+y8U99+NB/H96pfiAv7+S5h2f3v/PKfFD5/5
+twPf//Fsn+lv0c2sOvDfeUFokWGDbj4jfWr4fIPDTsfKgDbu1/+VtXdkPz9F9P8VecfGmYevWAX
0vkvf+trgkj4lfEr38Mv4STTG/eIefp27S+e4b+e6Qut1sv+o2eCqzpAYXQgqXZJkhZ92e9a3rbv
QDzC/jksgqk3vkT8zcyblAfdX1FjJVh0Z6jXvBhNFGrnBh2/vcRxiCE8OhEoxlMeH4F+Hefx3x9t
b5uv1dPQff063D83/x+MFB7hayPlQ5UOX//8221axX/W5ffD5fxBOVx4um7AIAFl1gUUY9BUlMNF
83916SGSYM/uGjcoppx/jhdX/9WnZ+4xPVsUyY7NY1TjxQ74lQVOZQfEPTFH/TvDxbxALOEnmNAE
GMmIH3QfNvzL4bJhiEvljoXbMXsq75vwze7q9t3t/q9gfzWH390cNVS/H5qm/nJsEk/lE1NFqDhn
zq3g4i4Olg/QNkcj2QWi+E9Ct+48/4hxQ48LfaMF2onA0+C2w66m3iPfMj4awANHH43SdUEaU/pm
m2P/LxxFjb8WWuM3RKTH12uxescFze57P56bw9IDvT5t2wZHtWqbB13z3VsXE97P1YyzZR00NrzG
oYkiVGSr/jtq6PR3OuUe2u5Gcz9ZQ1FFezLsTD3ElLglKKDA7zdsU58VARaj/TSD8AVv86Cq8e7F
QhDBt7csEc6O5AtdY/rnGkdwTv+zOfpata8Hc+oOY7Fu49GNyuBrU0fufDXQGyOCF/YirYRVN5ZT
l+uZt1t72t27zsCO/VBNbdMeYwBc51rz7Ml/NAN2NmGUGstyTbgBmC3hPWUOPKkV3D5kp/u5tJZT
RRRA8CGynbTHJrNF9R7glnPCDK/8Lam34i09O9RE6+xr01XlF/0Ojeca7RtfM2mGNet0Xzp+lOEc
GhdEO1ATeqfSsqNDZHZJsqvm2LvLcJ6sdwZd8wJ/wMk1j84E32YXFPb654BeMiK/xl2dUzPVXveQ
kEqDM2qmD/Peruj3orpeiycwZvetaTZLeljwV703Vw0VuJMUiwH3PdDo1BG88NtExExDHnYzO3gM
bsax71frizGUrv+uCOa1O2JTyQk7PbZB9gYt6ZgV+lwR8pM0bz1sLsb3G0jbuCPVvmoPgVciRxya
Qf+iGyPOeFFSpXS4M5qKVYcw4rbLOv+3xI5JlkDMPp/0DSubK/hs1gfox2m7g3w3vINQj7v8SB3+
Phi8zgg9U6v+mBtn/nOC9vO5Xmf9HkA+vWqJ+rgdtbzUwjGecPSZg4niHt+g7TooGu19HvTlY7BM
7cjWPvX2Vpm0t/aIKwcGO5751BCscoxac90OlKxoT/o5zrGE7dqHrrYKN6SI6q8wNPB1BN3ZnGGA
M0XPTpkuf9St1vu7wO+3E3lJegThvitJ9l4QueES77U0Jksj2kFRrp4xxsyvXLhLHwFQA2df+FH9
tYucnio589wJwKek5d7N3jOSIQgA5LrX79LOIRcJOlR7MBLPe0t4mrmindZxYZnSwMDkRcdzALF4
Mce70YqyZ5/onfGUZGhnunmZ7+nJWg85RvXzcXaSha6ykVb3Pvs3NpUUe0O46TH2B27tFPfEp6w6
6V+N9sVdsUmgOzCxpL0+bb3k4YAhilxBM2CCtgBiXEfMoN8tqKWRD7oNlBYW5EHr+pXbxVf/wREs
mGI2WxjCuy+A8b7PW3KaOULb0UT3rvQ4+18e4WLiDZpxtsqGI5QtEg79yhv6/+QIwKyCFs6uxrko
O4wt7hkujhGO3l7DSAbu50+OcN4N/WvrgPAcXg91OUgYCyKdgIulKm70pLWyiHEw1ISs4CygP9Hu
9j8B+2nGrd61TcWVxQNBRX51D1oRHczGK+5xdnKQZVo0unBsHstPZB3bHpIlfd0+dwY+LfgVY1x3
ipxUX+50Df/rvVHkjfmTofRyvyek8+y22ADBLvHJhvfE+vjdUGrrfIFs4JGysxl3+vCnH+Q3GPMe
6tn+yZFeIpXySCYRfcIaQGyzLh64Zht9guDLCM21eR/5JAlM3vaO2M1t//rY/e8PZIG8gLRDdbg4
0FaApSCuMUN7dPdlipHmXH9Mg/nz64f58c6JWluIND2e/Q8vIRK82sdvwgzJuthbE0qkovJ/Y4d6
RejIT44lhuqLcQbcSuEs6nEvoP66eOFTEmVthDxWOPrLdYWBbCZgwY1cndvEO75+XRd0TfGgoAkg
Q4URCV1Uv2So5G7VIwBNbLxyrF3hfkTpzhoRQCNu/WdveuziG7+8s/qfJbXjF/FyYjsfGlNpoB0b
AiBEmYvRONtNh+i2s8LWdMb3nsEOIFy7oPB2tT+ijSTAkdSktfD+NAutuImHanu0wP4OQ7+09t7u
UBxfsdAjVhepP7vcbapkl9RRQmXnjNrnBpHnCWcE4jhNlsTbzBibDytGBmaIVdHwPlpT47cIHvvv
kY/PdNj7ZduQvtdGKf40xdiGQrFcYT/gzuvejvHL2dEWs+4ytGTXtU91F7buPH0pmrlyEZeZ8we3
8Qnn6Voor4XT+4/OWM79Yzx4dkWvFNDspoTuaN3Gzax/GejLPxDXRSKWZuGTsEMHsd3ojdfboUW8
76M1xl9ZH+I1xEVnDELy0xo/jNeh2faEhhtPM1p983b0G9O9CZa4fWq3ucM0vsHOaG20/s8UKumD
g8jvGjua6gpD8uJgD2gwQemwTNr3zWR2J7AG696y535iDQ4afZd4fq2H/lRr9h6hm6cfl9povmSp
VpDDNGJgsR8Iul/eQhLsaaKbbXlfdithfP5Y37Zxi2FC2+rvAjh3D0Zn1vsaI4A72uvJTliz2Lu4
HLMMSEQnnTOop/I4gcaNT/FSeGmY4UABcpb39XLfa30838ZuP2Ejb0T94u6yfsjHU28mo7Du87x1
b4EcPjUV4Qq7PvXz34ItuMmY766ceomOid9Z7ygMgyecqlrrRB7csSgTb6ePZJtk7HY+aq4R3aEr
bTHmIMn2rkmRKt3wMM0jOMaC+C+absY6Jk5P72Ky++wmq97PvDUHrc1drL1Npo+7McgBp00z8Zy7
IZ6LE2nZ2sfGJA8qDEa67ZObjTaj2u2SB4oHb9f2WevjmeeSbzaQbnM/DtN26DXSLMPB6tJrs4mS
+nEckL0fsRwLRlzlbfdtkPjtNfaVLB4EZczr+5yxQ/AcX+fGIT1fkdlTtI4fvCdRsDiMZrzddkPl
4iHUzOsVqUKM5TA1a/8YE6+chlSI87EfcB65aeeJ2E2nnZAohXWKkOPtnNN//GPS4fAeogXHgavV
QYj3BBM1e+6xEqhvrSXyrhECVfl+CerC3a1l4Lx386pL7wbMvlGRC5c3CG9d9nu7DaQS7e2xDyJM
z03zZLMnW3ZDNmCSERpEsWDHobvjvqa+/FTRQLCx6ernvUVazbGy1+ApQWh8dFZ76kNXNwe8wvC2
Igt1vgLW7R5QhLmUz3bzl2nM9lWml+YxBZ+5yrpufIZ1Ph+cOO15uRD2TnsDNW2HgVhLDzIdo+kK
2az2oY9AfMNqLgmeRsKa/FmPgf8YRRNxgdpcbZ86y5qL0GuK7ZkEE7PGkkmvjt48OTe92Ww4BTHr
Hid8YT+j/fCf17U1SHFbRuukucPwQJQ156GRrRCaXVvepNhPaM8efknGCZNMAtNiLcj3FYqVYt+Y
S6wdXFuH+powyU0n4mD7O3tbP9XEIDyXXVndGWBTf2QEo/inuSyD+sBWuIVPU5I6dFo08td2XROl
H9a0i4m76rXu5JQEv+3p2trpQS/08q+ZBu0+b6w5eJzoMbknPWgKTPrHajHfJl5KMKNhNem6z+Fq
b3cOuhozbLVYZOM6S9BeaWm36aEbIYRmhzm3952Bz/3HckQlCOeR0Mk23WNGYu/1Ku2w1GGKPuKI
qC+7FGPb95w3vimwBp51dCPNbwO7JTwAoIDsKpBinBxJu9JuLcwp7atEoxjDPiSbTlVrzCczmo32
5HlZ/aeLSHoFlDW7m7LttHk3rtp28AqCakLYAESd6V4ZH4k9TT9sUel8qMbFOaxZ1dwEjZHEGHXF
INU+/mJ+Y7nbndGn+r22bsv4vu30HK/ftKoeBi1LTiNWC1/mEQwiHIMmMY9g+RA8aL361ofCFwZQ
S9zcFqDB3lUNZGkAumO6RpYududkhG5rMz+x98u2G8zg0/roDfSiH7zB7svPJGdj1m2n5pi+ozuI
nAWbRAziCTT8nXBaoxLGqK39MFM/3rVGMb1jB7bZV0YLtH1F7BSusJMZv8HIzH0kvAabvA3XXcyb
jWiK8KkER6kO7bq48TMkP6eDO0hEUkjjYPExSd6M+AqmzWp+HPKaLnPnzsst1Or4qsbZPb5f8VKK
xTa8u15NrX4qUW1C756HtLiNndGZ9r5eBw+EtpnBYTHXsrlZiWzHMcjDOCk0hngsd2PU9fQIIy3I
CD1Z3eKI7Zve8X77W05CwVbkWNTV0SOYTNdeTSRuulesDZ1wIarLN11Q9ydU4s6nMjaTMsxoOsxH
KK7D1TYb5SdM2bfPGxOAd4xtSI09cG1GNFs2XbeFa/CWuE6PnYGZGKdY78aHYUsn765sksXY2dMa
G8e8X7o2rNfAerTxTefOLvOpgS70HA8EBITRGqVPVt7rbAki64BuLDpso4/MeqWqOOH+uKaImRfK
kbBzXLb8icMM5m1GfUo2mNlhge3kdadPhnGHQm0mDtZA0/Zo17bXIOyd9Kf/R9p57daNbFv0hy6B
Kma+ktxJeytsZfuFkIOYc+bX38FuXBxLMiQc3Ibb7ka7XQxVxVVrzTUmjntKsWuhsQJ7EI1jXRmU
bG8VDinFdkQ4/rBE0S3btEz8SAx9va+DqU+eU2gj41WuZImHtrO+qitFt09x2ArSRA0uecdS5RS1
VSm90K5WaFz1IhrwArWwTdIyiYIcNJkuBpFmXrkQWk0ppePvypRlrLvBHsnptGOaYV0LnMNd6XIb
rSZV/kNRarnJR2CoJKoqsddhaKZoApF47GMYzakvm0SOq08LUGZXceqZlI00YMUHwQsneXiKEgzm
44gDOZ+xJnPsK1MuCdiZyXYK2gVtFTfioAgPCfbRFUK7Bd2UI8hD2CEOZwNtUyl7La5h+7AtYuMQ
IoUqLtAwJL5dj1200fI2DW9lsPSDT4YvrT2wVI2fK0W4Re6+EEFV873dFu1wh5Dfk3GcXNhh3fgw
fUN/DLV9LYzoCsu2dIeMMdqGXVZ7gTTDbcjqz5GhCZ03PE37SZB5y2yjWfwyNO1TKjPRvtYKHfz0
EJNHq2Nj12b4BvKtxd0Ti7M2H85DPtar2Tfd2fse/f9V5BTiW15P1WrK3VcbZRnmY95WE7CeztEz
j2zuNG9HJJTZ80j+BCVimaut25azPKld2xD1xvpwEnOHba2T6tSLp97JfiR8XAkMoIQCxTHTxC3T
0TxO2MHdJMGS32DBXdovY0qh9xH8Y+WrkEkSPmmm9S0Ig2YbadWyyUrai41aEd+UCS2tRya6hcCq
0rqe5615VHNpk3Swk3KDl1YOpTOJbHVr01jureiO6VANhIvbsqSv9UJflOAHtFCCwVwtlG8co/qF
Gl01K3cWPs30ki5xjkLQieYXiNXp/EsFxoC1VYM1/La3cgVUMM2s+R1FW7aQrq5KD/uYiFiLNC7E
A1vmPrk+Z6Nq5dy77TBFHkhK7R4sDeeEvBLzxUyS8KBIoEeura+Wi3wxBrwrHJiiFgS1VwDzRNBk
NumJTw9zmh57vL1hJmv6Bl+jqPXnpVEOdKynW6vENTlxkuB6ikV2X7XbjlC+JTPkxpRRsMGYtC6/
XtAl0FOfOvNCO2q/LL4GWonjRrpY51GFl+EiwLOvQH8UG04ZBuizmTOUnvevWWxkDyw5e4fA1T62
oC+3it0qrzJkZXlszfNhFE4wXhhBVIvjMlUaUeNchD9Nvep3qyWk8tBrqTa5Ce3gSC0SWcg1RhV0
M8Xz5M/IvYfHytFBfZZOghnT1GUIr5WW+uQCBLLp0vTUZtQ8N9QECul1danu8IYJFgSzyxxCr4xg
cMg2F5jdFfXgAYQdk4NijpZ6aBKkWic7M0vNhXBdPceNVWTU4KcKT9CFzjiKs8t4LCMICAe2xejA
oSrIvAyhewxBa5x/8jVICi8FNRej6BLqRViv5664xey5LbpoS8O1BaukG71SVGa7r3C0Hm/tSbdI
jplqcjMnWf2jttrhUqPCsAus1PGD0unhhtZpUJ56JR6fxdANjWsh4OxVv+jNjm0zxGx8gxouqU8l
WXTroguqJL/vCpv0ZMf7tDa1VqXPGodirIQDoETTkGlnhX7v7yDbxbSJJnM5hpHojoOR6S8g0kM4
hXouistlpHebZYxD6a0JfdfkM6nHiH57ZT5CRJnHDaj96SrF5njf4gs7rmeTdHLD2gTfUA3Nz6qI
+2vgOkV7IOuY/tBDmBHuEPj4ZjrVdoGqgWdCHS3fDEl87qtdoyUcVBWOhHObPCHZUAdP47ObeQM5
+syFFhhxjOH707lBqzq+YjaNb5ZmzSegtaoTRKfRPCQOcXyHM9wd/uiZP8P5A00ISjxOh247T0l2
W0nYdELU1qan9bvAZE7YO5DY4feE7No99qsDiyuwYaF2WXwum1Y8NpIja7GIFJ5NpmDmY7YwI6FF
f1ObyiJBJ+ujrcbNVbSUDDsBkas2ejQOT45Zxa9ZmY3E5JMz7RzkVFfmMHMu78xm2sE4bGZ8n+Lu
ei51yHyGKduHUjfmiwgQmr9I3Ma3LDnYHhldSVhZmz/NVlUuU3LriZuHojgTkpbf+kHqLaFXy0l2
aQmAEMyHPdtEiLfI0BmcNCkKqQegMsbOHKb2BGonOzGjpT+WOo40ZV/DNirl/ahnd0FBmGCQ3YB3
HAvkWXomW38S9fLKRiMvEgfOMJSoaDzMxO+Fm8JGf2pxPI92/Gn6VRppNLvljdUCOii1nzaea5ux
Aaw7LpYcvQINk3SThrMIECHnm10DNIQMT45KmdoeoWur8MnIcC2fUEhHVUVgV7Z+zX7wqCips1U5
ST6bML4wY2gVOMxpbRbgUSvbp0uxcdwhNNOzEtvTNxRM+a1ZY2lvgKA+ZhRrTvTql0w6mq2uSmD5
+2HW0tsGG2f0tjbwSisrr1FvOXsTe7HYpXt0AofV9Llvdub4ve/xw8Y8ozX3IDkM0joSFeqWRr8U
9j3cz53GB0Vxx4kL8GLQkg+1OSEJkarim00gqf7NxN+1mmCN1C575KzJoZmcPnBLR8P6bxzai3zW
oQdRyjlHUlJhGY0pMDdxnFeNS98n+Ffy8Hd9NpqQ9tup8CZzyHFSjzGCL9WAjAXcSK8O+tYEaC5x
pBsRSSEsKoMYZ04AM36OIaanN2K2vHF2Eo7pbcL9AnGZzopqY6oU1M1J7wfgQBXlQ6x1aXQa2dcM
OVeaS8mB/6l18vwxm0Eb7FL2D8yRjSzcapj/+iMPwobopA4nyJZN6w1dY/wG2V5u+NIX33ujBSZp
J7dBK7VhZTgZ/ho8P9j0aNzlfZn3hK1Wn/5cbKd6mulLGLbKYovshsfB8pkqzPZcibrJ63o74+cl
V67lAqaeSii5QeKAyRY7XYUjBee+E/OpCKXxUsa6ZDMmL+o3GgeLbRwr9PMRv6obMafC8elRxiIA
IUu6rXET9qKuHn4OgdlvANrcIA0PwRVVnKQA1NCX0kMgvbMUvAUH1tRNW+B8bs5kpmaUc5rXqdHy
jHOk/hy083hLEoyzpJMYBQYzspWkK9vedkFQcYSOepViHD2X5maMl/gO3EyybXBj2ziyCOJtRV06
ASTGJNhgmNZrGCdHtYEfvbROBjjMzEOhFJ7NZs50t6IST/TLzMN00p2Gu2Bp3OpROVHIS/KdkJU4
tCVF/i0doG7fnkRWxRsnV351cx8sLiaN4neAkFhuFNrwvQLnua0RNMtxbKySyqS0RbSHNdO+0EOt
72jQ1X1azON5P3eSocdWw9RUEUNzVpVKXk9gi/HQEv0mdfLRF3k8Eg/JLrjScTuo3bpGZeaJol2M
yypu78uqf7HsZrhcbHW+1cH4nJZZX9hlJaW1C2OHQx7Tbz8HXdZ5jU48vrMao3+GJ29ZF6KDirLT
y7q8JCc/Ex6WHJpoW40OwBf0gvNTbT5yNhwvRhtjcDVFQ7gPkff8qggqO9dwbAjYFVPDlaNA50d2
yl8CqXekT9LhsSMO/oHLAu8BmW4JjqTTosyP7NIh3BacyS4LuyycfdMk4OWiaupx0VSL+jIabXZf
QjadFpBlLh6cXEbSj0n1X4NIckq36TU2jlrvytAFljlYV5qWlVubrmccw1vOFogOjPGH2o9xvMta
C8gKeHwHF+2ke0n7xNxFeMW9KCh6YMuPqrwIlgTLHw4P87iLa+eaZXkGsQHlkG4x14ghlB6cpteN
rdPG4HoL4mRnC9tFu6zAxYRuiAGfnwBge67iQfeatqUIjoll8NRw5HE8tYenjTTZbh5NkrAWlaKk
1W61crV/GRL9YOZc/1aMSh74zSrV9LRBbedVSIvMp8t0EoPaaDaXQTjbv0ho/i7V/IwrY4zr7WSr
1zPyfImPGsahm9AKsjut0/td3Kjxq5alAN2B2xB42kquw3YvqTi78+zkpzlJE5yklShcUHcaBXUK
Gt1fwsrOhcexZ3qEHFHUbmCnyVHiUERKqc+kdlAXAIm7flH6wcPqqEH8tiLH3F7vu3Sz2qph371a
TGwamVOfpCdkCO6nrEWxb0EYGrYUmIPZpSAYXNJMZdF/Eldpu0sBmZzgmqqa6+Th7OBOT37/KpKm
M7thY0w0ethz/FOSHIc3r+TxKdGL2vADPZytPS0GibJDp2K+IHEA8VUROZm+E2Y9nifglM6hrO37
yszF4PXM7FNv9VyHVYUiPThjCgi+MUiywAGDFZTcIFBXLJ+cfU/qn0fmckitx5c8akcVknpdvwyk
6ZZfHQet7GYg7j0U7IHTvkAw0LltpapnGZZm6gdpIe+VNdrdh7om271TagFtTUWx0QHbXjeB2d71
MjXIm9cCB+5Yi7YTFuAK8J8iJwc/0ePvCTNKThnPHeBsY5KBlmJLbBJfoj4Mll2mhM0ZNme/H5ES
cIxqnOUagFF8Q1g3XhVaO0SeJaeKhIKw+F3mFPwq5n6F7uMiq4FlN8KWdqfEmHaizEf9qBmF4kdm
GzwW8PNoEywa+4RsBosYuyMLf9urLGwP84rhMV+wqcVYEEa7b8owf2z6GdOLFPP2aLMMmPchkiB/
6vZKmDzGDekA9mZTKQDsBP5i6u0p7AI2Zov+QL67NhWgcnphsDTYIPqp75RFaR6yvDKorPHF+q3n
SXKT5YkNekVG3W4wbXuDMz2OCTl8/PyIRVp11830YHgZTu3qKaZN5jXrOLm6Iujl4kdB2447rC3n
eEs/gp6stjL24Iadk+2nIkX7Uk5WdABmqSs8mgF3nTCtv+XGbCDzVqqDcLrxTmgi4euKYt0NfjtV
pZxzpW22ifMrttzZMRrpU+gkczARgGb4cggM1s1Uit+tHJ3aG3AGwQS6CBLtmEZ59ITvatVs8EDj
aCboRwCpMDoPZAWvhyi7D6SRlr5mgkZ38f6reIslCpJu6jloVMkxp3d035amhUylnfvjXJAIOQnY
w+EWp5i6uai6sasOfQLoyNd51Vd6VxfDpuiBqbuwXQfVbVRY3keBSKnc0ODZnfQAa+Etbzwmf8aR
IrsWBbqUqqAw5KNpiQIuMkJ7OM1UrVCUNNVeUDO8rdePbtghsHVN6HCgTlnd3yn0ycRrC7WJXWYq
VHI0wgSYxaLet3lSXA9WQSSYknfkUXF6207kRtNdYmGi5Be1zfFsjDFux1pisJ5lqsZHZczb+bop
u166xqTVeBNE8iJ0kjH2ccWAOpVSj/iRyrqItw2uyeNTVVGzcDFxjWimqzQ+tk1s0cqmBCOlOrI2
ZxCnyzFykinFonypuTO7C7MbzDztMxiqrrjIkrlUMB+wlIelrcS1CMOlpimLtJGR1rnYFGIRHOpU
UyXQwYP5knZf60kTayqc1nlT3UALNE/MpWBLHCW2ztz1xcXUSf0HESdPyDBk1eypdT3g87JQz8m0
znLBzFvLToXy0tEyHibqfU0oJoFTSFmSWFx6xsMQ3aNwFJpUCUx7dk1bYbvOzEF5LOlG3icWn1S0
9tn8gxcnL2OrTdLvKbeN4jlWIZG09KvtUJJGC4k7S7sbO1tZk45B66eSjijPSJoxWWtPw6HLnTDd
L2Arm10I//k+MeIh80FMTg/drMV+NYfaaSZdfaaKnnwvurrZo/jNm4OVQ6nZA8lHBTYZ6gbtIDlK
epOtZqNnbXJXyBknMzzPysUnMeHc5YJwALCxMma3XQnpyMvtDNR5MGAgt0XCQMt01uAq7NNEnsFy
7CzzVUH0kh26seoo1uTsj57mZC3sVGKIH+BCmvlBMQsZ3cKzwDGVnmEt8+ZZJ6VPz/v4MAxJHvvB
FBcP7Tg5xMitTRad6rqiuEVM2ny7DI4Snbugqyh9xWn7DQpsfqjEEu31qNRKV0/oSItbTUf3OKV3
kVGRV9ID2I+8O7Mn29arApOdOp5w6q3GSpy6MZTxVWookbiNopkZnjC3LMCllX3I81nGFwlVZs6k
EU/fnW21f0HB2V3JdKwRdLWOeY5V9mFvrLv8xg6t9k7j2K+7Ju4n8UVAE/U5DOXUn0ZVLbYZVpHf
TAIhbP2mgFxjImKNA047v9SpXVne2kA1eGHDx8VT+W5PR2UJ496T+MhhRzT18Y0WZtpyyIygLp/q
JRmvMBPHGQlD++ypECgQXCHb7r4DEX8/mxYITt2sFJL9sH/tpW4wyMJFO3cdHG0NLGw5Q3jwKFWS
SVWfn0joZWeuXZG+rstO/5nOfXOkO6a5kSaBiarX2GbWc3RZGqrt45NU+ZhADRcmaRPB66RyYLpG
o8zhDpoJqHxYwXgF0VieWNNtknRUPi3RqOek6NVfuqicyI9ibdimGaLObzExILnPeYVfU3q09i3r
5dAYSX+i5mZ9l1VvHzUaEkir0yvsOwUIpt3YiDjnIBhrW1VPxHko1WGnxiCsWYSz/hBgzcQz79mQ
rK7uo33PmZiqZd7KvUoTcu/GhdPVG7SzzsagOPHKJ0siXK0a2w+MJHtp+6a5RFoY3ZTTSrRmWhWY
spL/Ax2roIR0CwSz/W2t1upNG/d0IIEGv4KsrT7LBjsDc5LGpq74o2qq94FXxK0BqZjeND9Tx2o7
t+XMLNGLHL8nYQ4bbVAS+4LSz/REpqjYEjmLxcVPqDs2WhReWkZlPYoeFuLUqP1VNfbOPoYdMvsZ
NWjOKzIkgU9hrCAmpfD/i7UUwCZvnZukwRpHZAEXFJraFgtCcY2NDRLKKuvw6WM7eeoFwb1gam7Q
NNoTlriRmr8GIbHfKR7ROl6ENCiDVqCvqN4TpKOAjcZEHLIxyO8S2Y7ftYLOHZfEaEtUHzqNdhOB
/2v36PiKi6TTzf3kEOdCUJ1KZjQQ0tsZfQPlzKROfgs1WL6prUFlRFBpa/akK+eHehGduIyoAPIs
9LwKDqPWo7gdnVj7rbEMd4HQg8bXugSWG/1c2W0I+yl2EbLIW0ysEyIpsm5um6oDbkk023As6jLV
C2PNfsgX+mg35tBbNQaTMSK3ASCpnyfaUhwCJ1QiP++tStkSUVSNl1Ej3GOFsGT3GOFMONfl40kl
rnPcOWWX25arPzW6v17usiUvbgybIGfG2wf3yILGLo43IiBuWV/cNmgJqq/Jc9rh92GpVRZKY6zF
LaoIfpgP4WUft4ilYed2w6NZEmY5dBROWG8qxnTo1UUn62yTSGOJ1xwilUX6FtukQnefqdI1Y+2X
rBs25lzt2C/Sm2Cy0vgiDbv0NuoLyvK8iiPNd8sD1fawvVpJlAn5Qy3EjzkJ7ysFiyZ17JOrUJok
qRHqhShKiNOTLfwIjrAc6lkXCw+s93B9bfxpUerJnaeo+dkM6QhZpuyG7wYN6j3XHeU3bYnFi09v
foJLW1KUG8yyRXEL2Jji5Vzkx4Bt7IojjHndd1NzlvEcJ64qCioWQ95u6YvivGJ36eDRO+usMX2m
b5Oy1S3AvUa+7232YQ+slbilcEbit+bPKuGo6sFh5mMDpM00++uxHtA3ZnWjhdvGsPPUncgs5C6O
pACupd6XN1qiq5c0CUbaEW1dOR201a/MsxtR3ihdkVLcGVgqVPpjzhp1cx02usHaGItdQnxzlEG0
vGBeOd41sPCpwINuODVOv7SbKscPBRM+AqxtBVPGdmWVDQcy1+qjSeT9hOR8JkNvaJQd9FriCRBg
YcmyC8qbCc/ujW6kg02INusXYxo3zhNIkeZUGMsENYHXom0bPa9zr+mUChefPqHqJbL0Ohl4QFvC
BEnbLbafJjVT2yzOVCGi+Q4lQdY8E/Y0LVKzOtobTZS+tkLYyg6D2iG64ShvD7ueeMbXWgAnnhhA
zbmNXtownSjjGm5Noz1ZemQ4t2wDKcolUfL9mKt81yyd+mDJfqJaOJYbnrj4hrSvYhc0+P5BZ4W6
QrERLASH2MUgHUHNNGNbzockoD7UUtN1Sso1Gq57Jql1AoCURN8piVX9RLcA/iw5wrgHrQr1Rx0w
kZ9aavTLxmmn2eP0WOH2h8FCwmlRkpniiieQUHY7PTnwgs1t7JgNjaIRFV934GMYPjl2Y/8K50VN
D8VYkkZCndgUGwJ4bL2MqpSX0MwIbbDxnp+7Qk9+xFOhvdT20CqIwQr7e4SyqfO0usobqvmh/Sui
fOGwxVN/IYU6WjVw7k6wdYFIOUAtz6+TDuj7BtwLaUTHmqtlT/eEcyaFiQwE4mx8B2JHVFdpADyF
ZZiABZhhtQ3XOQSBi0gO00/Bd/W3VtbR7A0phEHSweo6zxN7elYrqd/NoDbwfcPmM9iv4ZlFtZDU
0pZ8tjm7o1rI5IQWrVDdILel8GPV6Z4bTpPHZIrS5lC2gKv9no16dpOBYjKNFuq6U4cD2YMcIrbw
K70OU3zdNCPdLEtA7ptu8PZR6yf9R1QQ4HtaFgV8TPi0dhdx0OG8R+18Onep0pe7/+mmpeiLZmAL
j2lV9xXsQV9BV2mdG5GBvoXbbu+k2SeneQrHFzXpanKwQnzRmPpR1UuT5j/8KrrZ0BC/k4aWI/zS
qKeJTG1B7KuXOQvXsZbD5+LXvwhtqUUC3FtRmzShvhN0iyoJlLlLqMarEY5xt7ETuU55RS230r9o
6fyL1tXRVdr2NKovsFnf3RD6rCqjrVl3IWR4QgT3aRmcP7+bvzwzB+obWR6N+wF0+lbcbWiVMvUp
Q2jVubLui2VDEv/zIT6qoG2h0yiIvsyg/+ufZq4/9ONpVKKFiWqdojTYQAyb4nQnkMkukfZFr5b9
QQNtC0MHZYZKHYbd2rT2p1K9qC3NAXSOlqQK3IS03hgLjgh7c/qZ2xf46n4xnlzf9VvRNY9MVR00
IqjIAcS+HbCslrRBZ6u7bbZ4A8lDIS+KZhc7l0l8GYabgXKv+YX4+uMbW2XPaNhU3LBMPLHejqmG
FDVBkFC5GG7Vsgej0W21fvP5O/tHLv72zhxBBtzkdUFXpSb3dpTJUkqEJMTQlT967cbcDT5m0K7i
SjfelB5Bpu945B292h+8bjN5oy89HrpLqsRTfMoPG8s3/P6LDoGPK4LLkqQBUH9bJm2hby+rskE0
NPhRutK5nvrHzj59cd+0Sr57owzAk1VVsGWSloe3AygZbEsF50a33qz3PfiDr3qgGLjvxf3PfdO/
5lEh9dDH+P/eNVpLL/QDj1yqV32xguT6tN+8jVVsT0+PZQrN/rev8s+JLUesCO1cTq6NSxtFidCn
4pm0nnkHE/Yq2Cv50XR73sBD5N79+uqhqx9W8Lvh13X3xwoeRDKUQcLwSkTLuKueQVwVh+/XpQcs
i4xq4caHYFvtfyJlcfFtda9m9xUbNC/54vXLtYvh7YOwJRsVDSkI2E1IhW+vpCXtbk2Nabp623s1
tvJD+ZRgltrMEZ3rOjLxSnG14UVtH1vyKaSkD3FifYED+LDN0JyyMj2wwTJticfk24uQZU43gLOQ
89SMa6xM/F50t3Nitt6oyBsQJT4VqKvPJ+Y/LRXv7pw1L+hKFGAXqAa8HdTMHCS7kaS2kjhXTf1U
jQSRrT6esSY+zYW66UfzijouqW2jQR6rdzeTrXmtlp6Ketm3YXiJbertF1f1l/fBVWmAFQUPg7aT
t1fVtDPFTrq/3KD7UVb6URC64xUMXL+8tM3eCyEDKEX/4KjZtWKspSXth6rLL3pf/vpCHEGex+Gz
rNrvXoilUuQNJ6TWdY5S11B8/CxdMAQ+CTJ8EzMP0djPz+/8QxSwzoE/hny3JNRmRvdRMCS85Mog
USYid6RG2zfjvoy+2PI/7HrvBnv37icjRBg/MtiAqIo4j/o3sOUvPmYfvisMwsqyDFXnY8bLfPsq
0dHOSV9gTi9mY0OtaVelaLM5Qnz+4D7uJXR/WzSAs387Ni3Vb4cJLaXrYNEFHPbsm7kQr6ZtkFLL
24dlscrHzwf78OAAttm41NGCBWGbxM7bwVSAZ62RpI5blN80/IrNL27mb38+kRPTn8fGjvBu+uMp
RBqwRLM2L+WPjpTGMlpf3MKH58Ut/DnEegl/7L1KogzoWRhCIKniKOomIyaDvd8hlPj8YX2cAA52
tAKPKMfUQTC/mwBVDtWvg3TvKrHYSQ4koTY8suS/CGo/LlaGwT4Q3wkN/Km13vAfN1R2oTp0iwOx
Tz52GDmhRylQ4dAB0D9b1Vfk14/rlGBd0qi2tsXRIffupkZliDps20lZMyrIkv4wBMMmnfJz6iyb
oVi8zx/ih9dlMR4gBZV9ml/fb0Ux9sZ4zKsBfiI/BlNeYdh3W8zAUorw+F+ORC8cC4ibgte7Yovf
Pkfsrmk3SEwotq115neW+3BoqHInmu1Hnfhipn+IQIiI1JXrrwvYDrSBvh1NNFPTo3Zlv8M1T7+T
xutIr1UhqLBbm3x4LoZx8/n9fZiO64j6v0BwZGrv96O+zvM0BGqLuxxGczEoAuN3MKf/7aSHJMG5
hPnOvkc/6Lv7IpU7q6tLpdtMV/hJGViEpukX8cKHOfHPGDbvSuekIPR3uwTF4sqmHZ+Dj3KySZTp
zYWVPc394+cP7B2liOnAkUAnQqRa6ai2abw7mQ6dBjs7UznLtYo80e8P29Cqp0M24d4y98ZroI0d
OnnyudVQ4I9KS2NDhXSjJsH0xez8sO5sjqsm9Yh11yVYf7dtjbh6O5MlIWyp+og4B02LDdb3XtOH
7ECCiWSf3hdfRO+sL6bhmyiJYWGSqBYeFIJ5+u5R16ghB62mJdT3/aPvX/rHS/5pu/7Ybt3t4eC6
/HK53W75J/fg7jr3sNu5tzt++r+/TNpPfri37o7/fODXW34fv3ez/nd+8tYfHn/560+e5/re+ezv
+XHcM5a//sTfHj/W37L+1vVf/F/Hx/Pj8dex8iv+7Xjkx6/j+r9wnccvVuvHGafpYrUtsWCS2OBY
3q5WvSd1TFkVhU/nuGnzUxXLNkhPgXn/+ZT7+JY1XTNZOzQEI1t+37Adzka9NB2q4ZJZN1QDvYjY
TiHuqmKvcl4/H+xvN8Ui1QUMep1x390U6Lwxlg6ZxzSrbmgUP9Bfjch4PA2qsv98qI/TSFuB/+rq
h2ESQaz3/cc3Kg21ZFhCXJ7zLAUJ+tjWNVbeVOXUdlN0P1EgfD7ex70O1j1vyzRMatYsnLfjRRAh
Ky2JLHfBQPQIKTjzkSiUF5OSD19sqx83coZyHAOzbGI8Qti3Q8WtGepGm9KWONjpQVJscGPQjv4E
RxrKqIjNi9CahyMynEcLFc4X++0/j+7tCkXLt4YZHGO19Qv2dvzBiHBOz7CjNdzS/f7vqVq7RjTl
zhsuZTds6UP1c+/3uKW/QNsEd3S17cYjTFj3EUMN9/WX7YVby58vlC9Wzbonvb80jYM2KY91zajr
W/rjrS8oNBOrLW23x2EsUqECaF/FWB+HgHRl/4OEwBvnw4KZhjlFENZbnFEdKtK0BddfmEN/zElx
HPtziHdzqZJ2b8lmYO5CyN6XgzL7xlz2hwaBrVfP6Fw0WfxKlaH2xiKDxSxq7/PZ/JeFum48nFZB
M3E+fncFOe5tkT5wBZKSnAfc5FSasEWL+Tmz6i/e2d/GQrEFBop8LEfxd8cJOjJmyiYcjbIO20zl
QjiXeU601f4/x3l3ksDNjZ5wDI/4tiJylpdQhN0YMk2dfREs/G2GOFI1NIfT5ZpnfjsJ6yBLw16i
eqlLea6r8CdGHF/cy192GxqbCXckKZR1qr8dYoxSNMUZqYQG4a/baoNnqHALI6P+YrHL9em/XVG8
mD9GejcTJhACdlTy1HqdDsf4ZmHiRb87Bc97I/eUhpxw/9Ki8zeVr4b+yxbO0KAQMXChQc94d5OA
b+cOCSPbiryPw2ukFrrY1+3NqO4EQgY9xmPmQky7ip7g5jZqTgiremdrpO5Svny+Hv7JO398DP+5
lnePQU+6GPQVj4Frmctd2F2V4nsAE0YzTjR8m8Yunu6y4BgkA4KUjZlu5/mL0Ogv04rI0FRR9JLe
1N5HBHIwtdJseBxVIyTVtYrvNXq1z2/0L4vRhAYoVwgcKbr3ibEeQT7sCepl9Bq+qqWxpVfiN03K
G8DG//1QK0pudQBTOfusyLs/9+o6HGu9SuFrUpB/GuL5XLXGEW3tzyCtvtq0P64XTggg5yj28FWw
3teVFIyFaxhKzGJN2dW1/VNLVagOzrf/9ukxDAdiVVDzkfK998wMoxl/XYaxuuEUTTlqH7o/ynlD
7uGLbOLfvsLrSd+kXkK67F/Kyh+fOkfHUbgaIpJzpBPsc0WF9RCqmjI+ZV0FY1lLqFdvqETaT7rW
TQniioWvlRKn4+xR8YgPNMWbjxkQDOsyaKrxN6Q7ZznR5kXvkYUQIvfL3OCw02FFH21RLmSvMyx8
tB5LbDyqNKXfiCZzLpgyE0DtYRzuMYGhZXDSzIL8blVkO11LJkSAUdw8WOYS3rdxl3yjcNwdkmLq
fwdW0h3oD5uSLzbIj/N4LXv8JxB4t167ZRhHGglt+n+VzM8xIveSUoz7BXzEpi3FdP/5m//LBkGV
W5UEZuSpLKpkb2dzWSDc7u3CcZFNuqZWXVRp6pLyg3qCoglMFLqqeyAbt3oyeXZEb1JZHHEI8i26
XqSanD+/no9hvUnBEZAALi5kTYx3H1WnWZIstpTABXB+q+shXcoYE5TtHqeHZ3uRX0S/H/cm7psm
H4panNuYkm/vPkwrU1F7oSBKiINT0lqv49ItX0z5/yXtSpvbxpXtL2IV9+UrF1GyJNvyHn9hxXbC
fd/569+BpiamID6iMje5yczcVKXZQKPR6OWcq0OMug55qOiAOdUQ+VI6lUOTtZEETDw8iWyhvZka
2Kk+/q3lUFIotwTOYwGYpJDSjZg1Qj2iBTYJCMcB3MRwgPT9JoI4CAGPDBJXhFg87dA7vtf7ksPc
ss/v0OFn9eLBVw6S8FJ1D3nOCirpLUKgjqgdNIvI/6DoQYcMSM8I3cQBsv1t87HZ/br/dG4ffWZ1
j+KyI0U3JC5we8AecP6uDM/nCgmkfWlovSgmHummeTDxMLecLSM7YdAnnAgCeBVsThFJ9ozoO/N/
oicmOSqpoYUUwXHzdvznxwaZgSMSBOR//zz2yYOfvPpdkgPY4f8nv84/HMd0MvNwsPD0P21/n7b2
/oQH/tfLdv0sXtX+8Kmgi0KxifwPLVHkQTf71LRs0BWVt8D5tGoLiYvwnHWwtqwbVaSL2WdBSO7h
yYvSL+zqUhDf52mcjlh8kpFAvgRKOybjabC0wwAkFGRkwQyAiBnUy7qSDEzLhGVoxeZ+/7K3j+8b
9/VTNl8dxhZfxZ5ndWaSKJ/KY+jPA7B8aO2PR2yb5bBUIesxj+qIAAFbg3YDAo9MgweGuZEDL3si
Amz77bj5ZbowB2vLcCnnvPuaHEoRoUvzAL3goXV8f/94enoC7LH5NJgPpB494d/xXxDtHBxr+/i7
sB5/P2ICDz9/AzrEDMg/GNeDuKw5ikWGLqMISj+UK1A4ZkEtwFLIcdndIa2GPBeSXdstkl3r9n/+
y67V/xZGXca9hnyBUhJhSOEhefeATB1U3ZIk27qoc+3pSpQs6UhmwceBhJI6AUONRwNm4CDqeM4Y
7sixJ+efpPHOKT2WzOW1nMmkbgzfiIe2LgHyY6emZOK3GC0XqfkCbWM0GfxyX937w/3h4DA28Srm
OJvvTDCVTmvLTsT4MgTDA+bmZvPk/rBuWU5l8bwDk/7PklKOVvMFsahCop59RO0a3vPehaU+s8zk
KvlNq0MFEej6rAT+LOjN3uxcQEIzrOOqJeYsASlthM3I0Z3BreeOGGBx6F0GXR3Zqb1mvnWb1rE3
7v1n4XyeXaW1JWeAcfUuH/+ZWOr4x5KXppMAscQ+YvOttd5eajSngE3CamzSooLc2ebBxE0JnAH8
TPCvr8APObfloGUfHRkZTqfNuJjOmcKr0zL7MOq+0LOgn0T5n60l16h9PP+Gg0MOD7lRcVWSw0p+
w+/4ccA/z4fpnEDHauEYM84wOS8rX0UXQUDHRaBy5l91/raN/c/tTb6CfAtJ5Dvnm5T1BRIxafoL
RBC3ghEarzm0T116kTw3EkXGZOo/sQWpNeAHXOSD+Qrtb60b4ibt04YV1FzFNADUIzkGA91LyIZJ
1AmQKoC/dUCmsLoWwWeL7lDRaE0jVhwp8R/Wl/mcV7tQkhJGeeUmwoRFoEu4/HLzDrMEZmqlVmf+
wr9NJuBB8BORmwN9TajtHu6th92Du3McqP/79+kLy7LbkIP0ctqjdnJ6edmftq35GzNM5heryEe/
Z0h8TBYFgRR6HK+Ksgp63DNAP6DFNeM98J+PcY7BEoz71lY5IBvrTtoU7kDplzCc7MKWqALyksDN
lRV0PVBbAiyiksxlxtYAaF1TQU87ELenN4xVRjcAOBQYb4JFcahbIE+BrgH5zPI6CxWrFnDlHZrL
rY57l4FUzwGLCIV2QXfWd/+qGQkLqsK00QSLhhFCF3xp4j76KglUR2wJlWIKKgaNgXqRBebkHzwJ
ExxvvvdcZ2i4fxU1F9Cbo/gIKBVddRnfcXXUqO+grTAeDL718B1q5Jm6CHxOzK2n9zKA2osjhui8
7ACA/FRwMPZp6uHB4BivSuJ8qWNwsRBUOFtPXJGMIj5ABuif1eu+CT5UzB0BQifjYwcTBE4lKozl
XzDnC6HUjeBhSlqJ0P5lNUPgRACXR5IkCTZAxOeGH+srvChKJ3QLSH2hIkJtdO0ZLbDscXIwAGBx
vluITlKFttjZnse46MhfdbWUKBar5/QXYGgvbUqPgfXqVyLOinEHoNy0e52a93VtlkVI5ISgAoUq
1KWIiJe7DGznyAEAu+oMPfU78d/WZVwHIsQmjW8hVEAXVAHgNtQxtvha42tTJmzNnOS3b2lnJI4K
1s2tH0/8YzYk4Ektiv6AjJvWOQMgoHYx0H9YD6HFQzL7ICrQKwNgGYQyD61FWwP6fSAD7sBWvL0G
ZJDgZIS7EnMOrWFjkjpUQOHA+gAi4HpnNQGFNbAe44F5uexiE8uTluIDNLSsNiB15RwJmBD8EVgw
OWZuMFUMPjTQYw3lp6zsGPtx9aw978e3dGo/uFEeFYAYYcSdd4PmdkKDkxh+IPPT96+8jsHZTV0x
NF62s2+R1IoDZaHsgEIbW5L3nsQPY3FM5d/rai0eTGCx/7umZNNnrj4v+Qmj0hAxhe989amHN6l+
101ux0w0sZQhfz6TJKeY5ElyrJ8Ujbd5+84Z/Aag0Pa6PouOdKYP5cmNWJLiqiNSGssIgOojuz1w
hFAlQhuvZjDcNgnB1iyScts5OA8VhazeMN334A4zblX1MGRuWNhxc+ML1rpyAmu3KI9dciqmZTnI
Q4p3evN+Y75pO30kH/4u30UPgJx04ycY5IfCWNWlvcMcjSgIQGwmbXeXe6dKZQLgKyMGlecp7H/6
kUPgm9aVY8g416Nn9gGMESHtO8gAjp3JA5WCQHNMmbMuZSm0mWlyzvbMpIjANOvVElLSRHoCvJLT
Njbf9bEpSIzDu2SJhEsNhR6gWaFidrlmfRXLQHXk4C+KvV9tUuEuHN9awPi0yr733HW1FhdvJow6
xkKiqEMnQFjv9Y7qnyJ5tKvuY13I4trNhJCPmK2dBw+IqBBCAJVtiWDIUTeAlwM2CMvVLmqDBhaU
F0EJotEvH73JfED64QovFLQEfQLx0xwVgGIKTlWKjh48JhJvCwA2mjKrrexRuguGnxWrmWZR3e+v
OOc5Z+qWSgCU7QJfkUWHtP85KDcSIO5YRfQlKUjI4j2BQQAk4ykzMQzc4WqcJ8Afu5VjG6Cy3ACo
YobnWFpRhNcY81FVNEEa9AFGja4G2kcC2g+MMhs/ag6N7dHdun1cp9hwRSL5Lmtox0ZKk36mjL0Q
8QaRIvBcZLVJSebBwF2xjVGnA4gMgB8aE+xLlePHenvU9alweOBi5sdB1Wr0yeiJXv4CgrQgAhg/
9w3RmqIAuFl+Iv7iQaoJ1C7PH0QnVzK+3GBoIAdkop42zaHrpIF3E6B/IzKpZAB7y1Lms7pXlzYL
HT2kdxWpPRS3Lk9AkokC14YN5owFAGt6TiqYwJQ127+tspN3kY5SMWE/ExDpU/cK5tnRQ61hIcvK
bzfAzP2dFIrMcLjEJ9CXF9pIMZ4kQBIoYC+VAUN7AKYUHY+evN6DPtH0s4DhAxfXC7MUZO5HQ58W
FbGpXdACuTVMLOBUAZZ/eK8AnacOAD4cSlbJbEkdTE8D9hR9+qhjUWuG2di8BCxubMWY7NbzU5fc
r5v3ogDSVSeDEQntqJQyutEpXJJAGaVRcDntoubzvwjAAACgI+AL6B4kYPcOPrA+Ewvd/19GwmP6
PGBNZ5wvOHrX0cUO+lPsPbqhqV3PKxFA9BEG8ofacwXA9Yl40aaARrUl5QWQ7ZisPBCgIoxE/xft
vgVTV1RX+KhlJsDt1srsJ7q6LBBpM5pTlsxtrht1PIU6ARxbAN188YciYmh9cDhd2YCBbV2VpbAP
UI0Cis0aENJoS/BkEJREE+AGKg2UYUH5OVR4tPevVRfdgwdFRY9acuBjVhS2qB6aVdBuhZY/UEFd
HtgU5cfG6yB27NTAEsByEkca8AOll4z7Wtdw2UxwTyBBDU5P9JNcykLraJqpeQko3UKyVO+gAY5S
vSUg1dKvvNwqCmA+n7Ruuy6W/K1Xxqni4kA5Gl1rdOMPEIOBC6tAQ0JQAjILI/sqB7fWY1fuN+ui
Fm9ENDKBMhTDxGhRuFSwDADsOdZw5Vxp3PahaAm9BNKU2FkXs7RnSPT/EUNF7EkNcIlGhScfPakz
pR7gUlqOCWb/LmoTxuqxZFGXvByDmJXrIKvLfujJPouPSXHbZm/rGl01hp4vJ1RdMQ0FoleMw1yu
nA/YHSBaQwweI7/aGlBufAv6FgDWqSC7Dqp7tE/ZefkRVhkjiln0wIRhFv3U5yHGS8m53AVaKcI8
AAXRWLVQbT0/Sv6Ln5oJES+FRLyWwTIgJOzjl97jnzS0+a0v4aKZ465CdxCJL+l5fG7UDGCn4CYZ
ufZX6Ye7At1QnGxs9f69rDqGpRMTuzpUM2mUQhKPR36fwysCwg+BNNBTkXI1gZ+gB9yr1xm3gvK6
rp+wuFHoQcIuYWwAHRiXawisE+BNchCJqdZTPwHdvAifAbf1kvHAmvASW8kAwZQBntmT3iRjtMVW
tsEj5WjAGlz/luW1/v4U6gACNnRMkhLXjqH0Vsnh6N0CDapVGiByM0QtLLQGllskzXEz4KVM+eca
GIAAgILlYFrVLmpg79mBslW11Pb1dyCJrSvGkkZta9jqoGpKgQoJuD9TnZ5L/20A+J8R48lk3KjZ
dl3cgnPR8HqAYoRwCx1ml1taF5UyAR4I17eiucj7tdyX0jwAdsxel7Nwt2LgBKVROE00BfBUfCIP
Fbh70i6xYuUtq57AFKtwNyDZERJMJAPNqy0Y+eKldRSQKxZxo2P8ks5t6KCxMSYPN10y3Q+lFWTD
XnQA9uh0Tc3oyV6wRTRkIgOOAUIDk32Ubjzw532+wJ1TA+lsQFwBnosYNpL6phdr96ocMmxk4ZKD
QDKwKKkSjym/y02bfPCPxcDRsSK0K7ecbjYoafQ4Z+t7tmQbMzH0LEhVi4XSEDEenkVRfSxqywPB
A9jL1uUsRSWY9UILGWFRFjCQealPaSgtyOd6RMhFJVrA7AKSYJOJ5R5w1WAqqMOTHo7Sp1eqAO4H
f8omiFRw1MgB0NwYS7t0DaIsa6AciL0kfVWX38KBJCRtMCeHJ+qh0GsT6OagTSCxuylJG46HQ0M9
xSh/rq/BornOxBLXO8tKBG2SDl0gIn4fuFOZ4yAG6gsonlzOmO6BOw5ugpxxJK/QEnDjX6hKzGwm
UwHjGjgYpcQqxF8DOKYBFCbvfOOgGTtNvjOa5zbdlEoChEBwwjGekEv+YL7M1JYDOU4AahL0DYf3
kH/vRQBQA3m7vVF4yzdAXsBKsrIWmPKrU+2VYa5CYI5+yzYBEuMzANNMMQcufPouBAy/uugTdAyM
Av6AAPRQV2XbN1Pu5zCjhvdNrt42mrTpdIvvfLOvGenq5Y1ETgGTbzppD6YWM/bBj8WF0E1SQbMI
Zj40gIBq2WmAt2e2gvcp+xE4noJevMFEziMHNDu71wCxhgSwgUs8SHfr1rykPZoMMPyHojae1pSD
Mno0iSsZoH4LD6wsSrGXIzeqwXkeu5jBdNeFiWTrqEgIXfF/pNEZvTyS/KYAE40lZHctaPC4sirN
tjnBeYEzRrb7NLKzSjyWAZDygdei7cBqXUQHOGkAGKKjProHeI0tRIwPWwiX8F2kDk6mA4BKcnm+
OMzZIqWGVRhQF43L4g5XA2Ohl1w0xpoMNPoClQYDgpcijNgLKq4h3ioGxas9Ap62Anh0vwPqBkjm
w8FoHtdXe0kiaX7XkZBBLwldretKVMz0DKAZU1hFd4A/RZ6Mn+Jj2QmAufBBK7Yub+muw2sErSvo
kQDsALWIeHwoHDqZ8SivOdtrdxMsNvi1LmPxApoLobyvPEw13wcQ0nGGAV7cyCKMiIki2U1EkJQG
d0ImJYuM06CB1HIKvxgfsFCF1Ob7SFZ95ooJaryIeB7BvBFZOUDV22d1cnoBzRKvA6DKALfA/ViX
uWidcEywQBxS2aBMJ+U5P44qmE7SGwANqQ+9pzBisCVbwRA2Hv1oTQZsBOUEBU+IJzTWACWSkEjs
gSbLia7Rn9YVWXQ2ANdS0BQgAOyAUkTPpaokhIxW4Wf3scTdlEH5OOqh47ftbQBAy3Vxi+uGmRhV
Riocz1VKHA8GVsA7w9tIbVnvazU3Duqkv6wLIX/JlUubCaHsoYjwRA9Ax2QpygBqDJAGR7Fdioyg
YzHYwTi8QSZuMfVA31IJgtksilXYvZyeql4AE3GxC/tgy3kFXIq8BTznvld+aYBnX1fw/xFNBlpI
LznolS4tXkWLMMDYDDw8Wpyy8IfAYRy9Ejdd4FmgM3dT5b3PBxdd2gyvfGUuOuao4L0wSoIZJ3zA
pWCQDojdUKC3S229Td7+KBUAsPPhLmv9GxGkaut6XoUdlDTy57ODjc4ZhKolpHUliN2eI9CT9MFp
qnow0IJxSA//R+2omzdLMV+CDE0NerJhk2rSfaGiyURPHMxG3Q65yMp5XB3xS/104tjm+jViomlh
Dv2ExvKGpwpcg9rXwD2sL+O1h6bkUCFOo3thVGSQ0xjiex1HgVmhx3Av+EDvTVPw1w2D6mT6kFt8
kaZOI3a/OSCkMs4+S1sqiAQL9CiAna+2Km4DLO1CE1EOA5G6ZjAELRopJncIUiHcM/2kxCszFY0R
2xigOaTcAHVfKGJTrV4DjxGoLhroTBJxd7MN7BGiZNMASYb40vBYx03WogCLDtFYRzaJVahYXEHg
LYkYrcFMBN0aKAOkvgk7so8lJIUCCAN8DAGKRzXpGU8Mlijy5zPNoiou+EKCqEITHnWx/wHiSSsD
M1ylGH8bpBDrnGlF+ZQ64rIMHAg1ih/GCan+EhmAD1mvGRotn4KZHMqbRLKfeX2Ad3jmO9IEWrDM
EgEwl8E2yuSp0a20uZ90VLIY5shaSsqrxFowtHmFpSwlNJGDWt0Eq6sZ9zkoBfBAZJz1q8vvvJqA
uUAPqUgW9nLjyjQv0D8NaUo0/EoKweJF/04ffNAqhG9ehrSKWLe/I0UwYyM7BKhqBVFtR6Vnp2ry
KqsV464i8i4u48vvUSkf13FaVvTtedUzUwBTjC536KhUHSXfICxMDKcAg/j6IiytOJ4DBDoMgJMy
XfbkcgSfAyi0LLCkgKkz0xw5H23kR2xcKYz81fVdDAXnwiizSjou17uhrEErsJcItgeYTw89RnS1
Z1ADJMZrgM6ndf3OT0B6UecyqU1OQdUOcjTIlIGJGt6lDRayQLj9GEsm+qDl/OjzAEx26grggUeg
tAr9TdA8aKFTqShrFwyjW7K52efQsL0cN0qBlOBzasV/7+P6SwV7XTGwuliJN73WWkGjAWarCcjJ
pWkLhZ9LYQ4xkYZRZjX7IejT34bD5838FkG5PRB1qB66crGwEch45T14OZyJuxfiF49nxI9LtxSK
iH+0odyeajS61gg4GFUtmEEKrMlyU4CMg8usmjVjurxB37IoG23qACl4HWrBEVn8AMYYEWjZjErz
shCdgPsAYQPZv8vtQb+4HoK5vrbiWjYRZFjo0N4XUsbYoqU7F+i5f8RQulRhknvlVNfWlB0HJMO5
+q3ObvOk2aj8YAayweoJWbw45hKp0zZJcsZHDSQC+Ak5ka3xC8pJt2BGuwk5axqtFtQK6yd80ThE
5KSAJISEAZ39aBCHNu2AtQTFyQF4G4Bi6J2kuTWEp0ZiZcAWz9VMGPnz2V1fJH7mKyH0CwvJGYAw
FRDGZ/A9eMWm8wVT6BxZeMmNE3h2+PYFvDGJwNB3eY1n30CdbT8DlIFRQWFVBXvU+yA/BOhHbMBu
hhuscLy+AqnzXa39WF9nplzqwBeaFmigoMMpnMBolCDHCKZak7ASlLHJgequUAuzk0H6ojMuxsXj
MtOYOi6AfueibITkogUzQXczqYPbsV40y1uLQieeiSoeilTkz4HbPef8trbEibfrBs1iUtO+MdaQ
vDav/DLewf8KoQL73qgaFG+b2gJwtFcgxHk1DLfiDql824VgzXg1RLdubvX8szEYi7joDGaiyafN
TJcrQarWGRAtgayyVXhkl57AV4GuX95SjW3BaQrjrluKZ1RMa4iCjNofACIvJSogK+P9CRK54mns
jsCA00BlApamRCJ5062eO4zlvUpvkTvpWyJ9u2LsLKlBgYJXouY2oqPm92M8gaAKTDxBY0p4bdSF
ySesQaRF+0SznYFZXaCz0MXNqNLjTBkUjHRxh3o4xd4x83frqi1a57cIjYoN/TYrc9D/VlaZYZpa
Axx6woJJYmhB94+lgtcDfwUilIg3K3De+eM+YKZAF7cI6SwRywVsLjrPyvtCEqKrCgw5cfAD/+4K
lb6ttMKJvOmYKZLbqyf0SSIcDHKG9148ATPRlPOeKkywhh3C9kR4KQbQJSQdoPnbXev9kPr3GvDU
63u2aP8zeWTBZyeuDATMR3VkQY3JlabBFXveKXLRTI3uDszlZ/oBIGDZ62JZalJ+GvW9QeKJWNHg
Xjjvo0swgwdQzk0uvWOK3+nFgvVeXDQdWQWeCWAYkRylfEsbyKnRTFjZUBw3ojg8C1NxDIXCRY/u
bSQ8h8K4HXx8hjaGaNpoAHpicK88EJF1tBHmKqs7a/G0ANWBR+oUIIN0v7I8hIBjA3+cNaH/KxHb
hyGQGAdyMez4IwK4b5eb2xV4kE4BRACcr1du8XiJYleXN9Lwt8lt4tNmguh7qVW0FBimCDFUzwqB
e982gVnE0zYLWN1my9v477IBt+xSJxEDNiFPtrFrtp160vvXRmBdCsuPwJk+lK1kajPxYwN9tNRH
Nk9CnRI06gnhc7GizAEXughuMKFmdfIwBVPHP/PAvhQIENzxjeOhJjtJTiFvu6i0KvBQqVupvC01
RgjOWlLKB4DQNtYjgINZGabeADjn+a5Ws9AsF4UA6QyNIfhl0K890Fmmg072LYv17RAWrjyqDoa2
GBHEosnPxFCOpRTVUY/A5meh/xiNNB+g9zH9HMXmaON5A0MY+cuuIqWZMCrmE4xGy6sRwkqQh4/J
bQHG59H/WYONct1dsgQRdzrz0qovVHgjQVCY3Ue9K0ApTbfGkDHdwNqjq2AIFwD6bfGmBIF26qeP
AT9u0rJ+XNdmWQwAhQj/AFphKW9RFnmQ1hPckiCFZi8Bm8F4HETWhDdLCuUoshgM9yh9gC2zUbaC
ETyNZehGmcF4Ji/eZGgy/1cZylW0oZb4rY6hTAnv/ilwZS9zlHDb4DkJVoWJ9XplaUU5CL0CCy3w
9CrLz28DEd0qnRmFLBAAlk7kI2bmhmQNKM8HLF2KgXa7Eo0gMsMp/RkmOliF+RjJFNBHSABLmNqn
ddtYPL8obaOGj9Eonkabqso6aVQDyAOpskd0PAiEDNGWQB8l/JdUJnDO/oiitMSsjS5nBUQJUnuQ
/NGK5IchzUITLLwfXZXsJB9l58L76ylAclnO5FIuCuPFQxfFHGIfWEcbO4PqP/tDz0hkLu7hTArl
m6TY6DH9Du10sBYnDwUa74QRLDTKpqgMx2fxbix6qJk4ykNNbdcaQgqlElA5IRHcFa5Uv8vgx1y3
D5YcykUJSd/pJUGmEMvGHEjUWIZIPsePbR6xIkbih67c+x+dMAV/eQwynUs9kBTgLgmew34X5KYU
Z1bQogHOM5P4cTJ+D/xTLjfbdR2vZ2AvLATsCJeCB05N1CmFYMDm2nz0G9gC/kYfeLOBKytjcBcW
j103mkan2z2C1aLzNiIoNVAnN8VOexjk8n5MQeO5/l3rJgWk2MvPyhpNrrsEe9xEz023B9t1kwc3
UfKiqu9xpTKkLb5MVPRKCAQhBm0Tl9IkYSyKCuS7VpXwZliAvmgwQ6k2M2E3ZD/HJDSN4L/c5wDD
Rx8G3n4IUi5FDrEniuCerCw80E0tcOrmRy39KlVGtHzdo0b2dyaH8gAc6GOi2oNqWrkrsh1w5Gru
M6m2aXcaBVcQd0PxVbXPZXICiyEjlFhOkeEtwJP23OvJU7nlgqbvYVxV4yjVfmqdJlBMKb8t8hsD
rOHAbi0r0wdl0rr1kJvp+jT9kUt3pmHeFYjaMZSeBNFMwIvLJFJYjp6/VaNxMcaOa5JEgAg9C210
vpmFtlURyYqRRcgtx3ajjpvEj/5HzahzoWVZwScdzEbhNGxd+zJVibu+eIvX/kwz6jAoatjWfE1c
UX6s0swK8ycN1/+6kOUT971DVGxBmve4EeSfFmp8psztaoSZlQiKb2yYOjw08c3EYg9gGQV14sDU
lIJIGyIzz0OJLbnx8ux9XavlG+NbK+qwqZKHpgwdQW0Jgt+sOmZeDr7XI0iuGWawLOg7nqD2KFKD
3pMluEdZ6++FNPKBoaQ73ZCZuS6/riu16IpnHoS63WW9FBuVmJxUbhM1RG/9S40KdKtvWt/mW9Yg
xqJqM3HU7a4WtRAJDcT56a8yvJULq9TvMtbw36IxzKRQd3ttRGpSSJDSxdNOUdovof3r8ckLz4uy
46WHT3g0dWUhRIRlZQeITsCxWXH3SblZ35/F8wraPVHB3AUoZii7xiCt2ESpj0T9kB85WTqqKf+i
VtrDuphlZz6TQxl3ExRx60nwC1L/ilKWIDlRuJEEs1FAkV7ZXLtVPTNoWYi6yzfYTC5lf+LI1XU7
kUsELVVVV954E/iNh9j2ssHM4soJjJ91FnwWUWMCssfM2vqgaSMLM3HRLmefQdklgLUy8PSQiCRp
bwq52Ndo6koH8C5yE+N0E42urq+ZKMo40eVY9Hh9VVabfikwnCrC467Y1P0rKCa269vKUEuirDSu
Yy/DeA2OW7Xxg9CCLANY4jLDMy46EXIg0PAIHjuagEuWBzXSehhpObpy/QudOkWe2iFvK81zxdf2
ulKLt8tMGrVXRqvFjTZgr/j+Xaye1W4vGhg+DKxM22fFZmxaxhlkCaR2LK49Ts5zol4WmZhYzrij
UIHGKb9NJUdRHYmVDlr0X98a0jNCShBg2FgMcOiBYDci0zBFzdP6Ii63isxkUE8Dr0a7TzZAKT7h
gUeFduU6yTszT4EzJiTDbQnIC76pPyupnyxNnp5rb9pxuof8YXgXVkIA6IgkcvJE8qwMVOcmoClS
MwINPSOYuAb3wldizA3g/EAruKbOSDyu4VMtRPelhLJ+7bs8anpKkhdbMQKDXRnfBF3jgpnAKuCL
Aa6/GxqDlQS6nocgXwG6L3AoYqQWbcqXDt8vUoNryZ6MVmlpmilb2hv+gUYx7Vapzcb5wX80Fv8A
RAC3eZYjKzlxh9Fd37Wl22D+EcRwZvmUBshUYsFhKUoBDZLoZM9lC3QADA+1JAX0Dv8eZ0O8lOKB
JEUJSphGxE83HOpGSSHf+iUapv9em7kcakkBhB8BrgMHGVncreTlTqmB81dmJeGXvRPBvQbxAtib
qeObqHKOtjaoo6nPHVjYQZPQNh2qM44wnHiVSVC9+No3/qFbRDWGrg/5vYZBQhmWksRWoo1m3h5A
82gOwdMQHPtsCwhrk2sAVsjiXVx0GzPBlHX4ocElwHaDiWqlyw292/81AA+xipkEKhpJglRBKIWl
HHSEwNOmUEHdp21zmWWCi5ckqOTALmtg0ovuc9GiyBjyHqaRBQ9K6YRouOARlcpOCMLv/2CFM1HU
qnmD2PFZRkSVJ1noTbXmzdSPGHfI4pmaSaFWLvUDWTBIro4DIiYaAwBWmWQpQ5XFiwrNzRj4BEzS
VR9w0KNXTKqxPYKAYkUInkgA8PmgT7oDCmIUJ2YpMW7+a1TSs3MG6yYyrOAOOENtzzxSkXRxGmsQ
2WRmfFQexnv1qb4V770Nb/NvGJtCULfzfyOoW9+1pUONiue/cunIRqziLBLOb6Rpp2uOgsbZ6F70
961gjyxqjvNznw7Z5sKouzLM1LhDIIy70jVM39EI0q5sTaZ6n96kbrE3JvOVN5PncuMDyw7wkxbH
KA4snYf5F4iUS24aKVRlmM80bFoQS47ILT/pla0KP9fXdTH1MZdEOWUlNTKx9yFJjPZwye3Y2hK/
VxR0lkjbSt2UqWph5o8hlbWd1CHU9Q4MtRxWuDbzI6its0c+MgffRPEjeG2evYd9I5mYa7V/eo7P
qm5LLOnU4QQ6ach3ETy2YYI250m9j15rW3NCB1U4MEeZ8imydVu2qp3yUNrce2OqO7d+K2DdhVWD
7800wEAf7bbSj2rDn7h9yHonLbl2kGoR/mbgngHn7XL/E3Wc4igFlKc23HrhYI3Ma2vJQc2jLGrf
qyxtEn7E5ZF5pgLKVy51PeagwuJzby6F2ucqUUJ5IlcUCON4fQAUyrFILTn4klr0UiTcxgBuMP88
8W4PXrCRd9btjKUkeS/NvJWMqi4aFyFeyE89V1oq2gfTjFVkXXxMz7WkdktuUk5KY9gT0g+Vvqnr
w9S/qJxqhclbHT3z+VYpd+X0sK4c+fhrL/UdJxMrnynHFQP6vVMoJ5fcTTxp+z75zQnJaz2yEI9Y
y0hFVFXHgz1Jh37aeK8Iz2P32Hi/15VhiKCfQAD8aTPNhzJiPFkiIIc8adpMCQsClbVV9OTtpBuB
0vZk0eQNh+wDAo1W31XiXadgUvQrEva5YPMqa5abpR7lz/0ACJR8ALG+8lYhhd0JJ0V8XV/CZa/2
xx7oOFTRo7pIC+xS2KOZFNSTUs+96Xq/rxTxI9Ifaz3crktc9lLfEqnTPRpxlcgeJFbl0eMR4qZq
xYpxFmUAW1UGZxFw5WitslqvhZ54ELENbnOjRyrIkPP2c12TxbUTQB0NEHlMo9JSeHQ79YlIpJSq
DWyDkT96CaB3OAm8iXc+Euf/mzxq5VJgeMZRD/8elw+VfOfFm3g8RPqP1DsNasWInRaNb6Yc+fOZ
o9D4MIp5FcIAUYrG+F0Vg4gyZvQfLnqjmRDK1cY+gGKjGkK8vnQwxWzxoYFcg36HphaG2bE2i3K3
qp9FYsxDFLiyJAPtOU4zfYzDoyTuuYZRDV9cu+80AF1M1Jp6LBIw61mabytjfyPodljmDIWWA86Z
FMocMhmvfLSM1pZ+DO6q7bRFvX2XHosMFSgTNRSgotnSLrO4Y7rhAUR/1B0WXeEZc/fqOpl9A2Ul
TStzchXjCHSfdxIi3hf0L369PYmKpdulDf5SV7Mma3zVndaSbibFajYyw4bOg4tr30AZEfLAQ1r7
WId2NDM77S3lYdjXbreNPsrP4CQ5ceGgcC8466fxmkHnMtlDY3IBu3RU6xJyo9zUOZAmD/tmK355
X61kohoOMG6z/EBfx12BxnnNSVkNA4uHZ7b2xOJnJ9ST5Tg2QshXHo9GihDYO/QRKOMheTT1h3bv
PYi33mT6H+uKs+RSF3uk1kARzrDnAGgIkR+RjxPn1KyyNUPK+Qky004D9p4wSNAurD4ib4+B/Djq
zKlkvE2XXsPzZBn1ahOV2pMigyyin1pJoP2S8IYwhMDkpd9TwONZwyNHzWoPXnRG31t3zmbOlJOz
qQq6EVLb4ovzZDuJt16QmKP+pCJHGtab9R2jxaEFn5ChiUgzKUiN8WStZ+IUUGFI4HbTzRQggoC5
iPSvEvs3lbdRtNNEhvcjnnR+Hs/SZB3QyKIGnO6rnQOBV8bLDShM9WkrSd4px0iX0HZHGfG8BESn
deVoQyHiNMLRCXw4g0wbXCrHq0rVCLWhmyA+Q/HJUaR+o02W4LGuX9qrCzpB3dUVgnejE+K/S0Fd
1ni53wHGVe5+hjl/igNtw0n507o616sHKYCC1IH7DIF0CjkuMikcQnCWoAr62RSZ6xXj04BZcbOr
MHQs1Lq7LnBJLQloVEiiAYwCHI+Xak1thk4GIfYtLX/KigaQpJolqKzFu8oBgd8TIH68iEiJx1w9
jZeTiEOV5lwSWPs3QqXmmw+m+/kKqqcTyy+SDb+0P/SagM9C/IcrjsYRC9BC6ykZ2nVEtwKH5MZ1
D7WdEBq89YW7YqWDSheCKMvrJfDLjCFqSrGJUS+7tyr8iizUevBfhBKM/Erxc//2Zh8N53gHmkrw
A4KA6f5TNg+yWdqKUziK82neE4owGRRhr67zaG1PX197VkvM9UG5/Fzqrhb1IPYrH+vCaV1khW0W
uplQ5Ggujx80pRf+Mhv1z+rooooBCLi6cz5l5nQGAXn2XsDqRO1wo1fZhi+1G1CjHoeh2YDFl7Ht
12aMqQYJeQ8eJKiYePo/zq5sSVJcyX4RZiwSyysQa+5rZdULVlXZJcSOQGxfP4ecsekIBRZYdXff
p2uWHhIul8v9+DnKbVhJsyi4RPuyHeSxqXVUGsf+pjK1x+tfXb0w1GUpUQCNJqd1aywrdiPfij7k
lG/SBhLEctgDBunbNDN8O15DK1wsD/0k8PhA/Rf1TAhXKWYnRhrLHeoUSNwJ/CmdT0FL6Vp/Cck2
YMWDl4BeFxyH4E87jwVmFHuibwFeAm0QFZU/S/JoaxyKF+cTYHhAwUw8AREOLlRn0CKqdKuA9pYj
JbgoNR+hcH/9Iy3sFpYAhsY5WoOZ2zpfh5yYtDKBdUxR9x7H+raxjXs9c/7e53C9YWrLg4bYTBZy
boZEtKmNWUw4cVOfWiKU+m2afVxfy+XlPd+h/xpRqgB5JcYxg047GmDYM4NVBwliSILn+gTV8yz6
Ew/i5brJi4IHnNz9En1GGEUXU+2sdLzq01EOPKAmfwJ53ZY4IOYS+m/DYE9D2oE7RP9moL1Yszrk
JF2JrBd3IN7skLEDDnPuFly4oZRelnUxMMS93tV+2zu/vcKhP2tLGoGh0SLMMPP3dn3NCy6Dg6Xj
hkLfdvb98285AOjeJnY5wx/MemPTMt1DWBtUVj0O9XVTX+DDsxsK60MaBmuQ34R81/xbTkJjnLjU
6GaZ1pFtJ4P5caFviuk9yrp9k77LbAgTdts52k2czVsNaZXXcdjZebKtUv2gyXsR/eM4B9ofVn7Y
wtE08MUhxAByAfxIZRMmMUIhidgc4/HArIZdkiCL8orGKn1m2PldOpbcxpS1SIFp0mxMrJalSR/j
zNQ2Ohcy2ufcZfFR4N4cwdoZWSFNa/OpZ8PQQT9lrPStoQ3ajavzggRGmoEosOx7FPHrvLY+pAMi
721C6kSG15d26dJzQ94DunlWy54P1PmeCxrp6VikaZCIfWIZIbAJk33Qi6Cbto5ZhLWsfA9IorXi
4YJfwS7BDCz4CGftlXO7Ux1jzKpCl5fhCFmgsC/BpsectdfoRTVgDt24GywDuidAQXy9kk98ym4G
j+aigMQgaJFYBY1B/uS5b0Rs0mkjKGhd+aaOjhbbdeU7+PYG9wVjznH3swJHZLlxCXTOHoZ8ZdsX
HAp5uW6Bfn6WXlNzMbTEasp7oC7SchcB/2EgbK182BmepBymMxPzTzhZuBwgg2c2M7Djd0IgFAC0
qt8dx4/+1/A9+9unDTYZuFj4jwn9IdxL57Y8DE/WwJSkgStzf5S3ffPQmsQvm7BJV0wt+Y0LXUx8
V7w5QEdzbopBLQW9elz4E6v2bTSFLKUHt1zTsblICvHnkTNhwB/uiTtZySuymZJN00USVFNu3da1
O4VVDwo6fer0vcGZvXIzL9oj0Kecp1DNi8s/FVNnNHadYMohO5rtd8bNLUNuuMass7B9Fq4PhFeP
4CJR8yWepZ2JzgDWNdb3uLF+t1G9Y5r7et37lpaDRMbG68nExaFS9yMOTjFSZwB5kh8G/ey6rW19
VvFKCrBshYLpGimgBTbOc1/gXDdiyYErZ/qhnT4nOB8bHnn3eX0xS3uGUAUle1Q1sGuKmSRrkdxG
HsfQKZc7jVM0rmvCMfrAk7XJ86V4BYkcB2z2cO7LOzAZaV06PE1Ao9Xr70PueJ1fxInxNIx6Ufqj
Vhemr2um/qspemdbtKN8yziboBwFRYFHMWToCXYTXso76MrqtQ9Nx+gToPXhdYpZ9ttxGrp33KJh
qGC7zneSlGtt8KX9si0oY+JfgzoqO1UtcU/1esQDCXGwKEa73wO/S7TGSLf09U/NKDdIYUapRR2Y
wfz/dhz2rNUDmqbhFL1f//6LhggIbUH/hXitKnh46HxWE0G+L3NHj/1iIOQb5IzqZxRtrN+THSMx
uG5xYQdB1IxaCuKPOxP/nDt2pefG6FbQbXDs9KB5Q0gmTM62a0QmFyk0XhwgMJkjN5aHiHduxhJm
RNoWOkARERgwkB7yWvM4etLzaeuFVd2GUv65vrRlm8CXgx8Vz1H13m8jEY3MgU0PNVLewW0PlfEk
Sjwa88d0rfW/kDFDcmp+JsxiTQCCn68wgbPbpQVRBgi+3+hIEvPOCW35h7e13zlrAhhLnw3M2sjO
0V5zADM9t1ZHbp+bs6oMm9yjTmchY7oxm5XC/oI7AvgHIIMzyz9caDRL2qeap0GPQS/t3VxESPLK
7/MYQ1lr44sL2wd/x7MX1ztirOogmAWwEFCGJCimtNsUeqfdIYj8Ajlj66MNVmx61tcr9ZGF5RFw
sKIsBrQoStDKJmqRq9Wg8E0CzLbeJnUfgBcYFeB8H/X5Ss1izZSStriTlaB0gMJvWr5Xbuw3KCTa
5UdMwus+v+AXZ0tSzhnX9ZZaxcyjDEEy1jQbp+V7OZG/jxp4pOBfFLRNvA+VnEXnuiDCiOadA1u/
Ie6jsgoKLrbXVzMnjkpiSQAshL4fGj24FhUzVifKJJEN9CaTbz36q9R6uW5gYbtm1SkXhYMvmTXl
0FZRlcZ2KaEXF/c4qTnoSBI/if66Hj+/fBD7UAaBNJOjnladNtClsRnqLVl5O3Hq80Y/yuKTNqnP
+fj3H+fs1M6+eJKOc6JBstDGqbWE95qJysr8ik4Qz7RHsdK7WfhAMIXwAIYHPHx0Zf9AZsoRP2CK
1trBHZ0HaF2tPNXXTCirGSFZyaoIJkQ1eM8TEwnKiow9X3eEhfN5thDF0+LRdo3JgxW31/wJsYeg
g/FsaWtvpYUwBzuuifqGjUaQysrUC0efCrSmMY9EMNLrQLgy2k9mvKnH9M7S3LU6ztIdeGJPpWga
XSvOWAQpTq9qBr8RcRmUHXN8Ztbfo8jdMs52MURFru/molUofc+F5y+Q67kH9hmjDeM1ePLL7Ii+
UJX9YxqDX5HH3DICDK1dN/fVz1LiBJKXf+3NPnTi8WZfOIDUwh7rzGAUI0QnKBDqUNMYX3r6kKNO
TEfo+25W7M5R+5pdxf0JKC11PYZdIwKZUrwl9dNovfZk12K1Y7krmxFSAcVWNgd7rdyw6Ekna1bO
hR1puWQ5bKOrBM+xqa8P2uOYsTuD9v5E878vTJ/tsXJCyODh4p/V8wzzlhm5Xzfx1gYk6vqWLp7D
k1XNnnXyJacqYVLMnjN63mag7Y++kdAgwAhvxVfxf4vGoO2kOxT1C8yNnBvL2ox1DUEpt6UaAKwS
88O187uYa308ek32pfTJeFsI7lv6Qae7OPkZ2XbQsY+uXIk/F9MzBuDz8EgKsQwowVO12KC7pUyy
qKd+LzzruZgMfe6e0JuBTiKoPK/1JVRmA0ys4xYp8ngjZST9RCb9prG4u/KxVedCUwC9IaRjuLeQ
iKvv0GjqopITByPURldg2FQPtQktJF7eDlr7ibfpypV1cYL/1yB46fE4AB+gWscfQeM4MBfhz9Sw
3aTRwx4kHZ4tQme+uWovgPsB+dfvBElXeggXhckv4yiEEBfXM+RElDxwmNJGkxNkVofOC0Wv7zXd
2zp6CQECutWk9TbxHuSawjfMV2h+rqSG6gX3ZR1t87kUgzxEfTgUANCB+wHy3ZT96mMX/M5rzAqq
n88WLPSxIVjr4p2nskhmHRtqq4tQM4s2JD7Uxs1QbP6DiKJiZo6WJ2fXsyHjrglso/4OzRf2Zv3S
vwOLZ98RAMR31+PEHFlPI6+6JOvc1lDEBpD+sNU5B4HaNa8fvDUGxa9a+6URvHtwWYPnV20SNGLi
k2hYFoBIcZtmKE8z5hmB0xrjrvXSFKNBfRpmZcrCIWmHezT28NYD7PHY5PKpa6fxby8cLBvYciTc
BDFiprY7X/aU9HhdyhHhsU6B1rP9yTH8SHY3Tm0HkSn2jlfdI1vbjTS6ix32FK+hdZYiA2LDrGIO
HvsL6QqLg48I42BIx8w/UD/wc/c+0rVH6fW7shzC61958WTiSCI0E5R4cETO12tB+bMBZx4qy0Zk
+SaEWrwIQK64LuvvHbeTbdnqDy2bnHs0lu4SV3PCZEpXDujXd77wAw9iHajTIjqosJOIusABAx0E
LSMbimhul1tILeycvGpeYoZtKgW4A4cUWtMC9dtoA+DmDBQpjOngOIl4HaxUTn6rOeQnJiigcatZ
k/RrkqdHHVRiMRoE+Et+A1XV19KDMAAeJjFYSVBy27DJzt9Mu6Ub0pbGq94S7Q80Neqdl2jmO40i
EAK0Yx4mMZluY07yd01GEZSvczd7lEwMf80WTiB6DcE/7AQKEEDinH8TnTt6NxocR8+cQg3MONDA
jqY1coXLA35uRUnpIq/IAZqCFW7dxMkLsN+4D1duncu4CBu451B5h+QdChznK6kAh4kmDzZqiim5
BF1wBsUwP14l2rg8NOeGlKwGTP1tZKDUGgwmlPu036y+86zNBKLitbrQXK47d1VoOFOU9VHOgDi5
2u3RIpl5k4OQxfsNLR46HrbOS1fe46iAPNXJVyooaqI/h2FizE9z3YR6vKXsYDqYmHTt5meTyZ5y
03ks6O+2q8LUgIaGa22H8vM/RAQC7wOfDlg9wdxz/s2Szia9dPCgkUjo3SeLhYX8VjivaKNJ74mb
IcF9A/LG62YvvRHrhKdAYg7atmjznVsFxnykToZnWx+3+8GIkKGkD7ZYo2BfjHeofnkOhKLByK8S
QSVtK0VPsLoy6v00/9WA8ym6mTDNNoDXa2M6xy5v/GqNvvvSa7C8mSh47gnN1Ozny3NJ60T2/Jaw
27dJvgzVkSW3rean2psu0IPaXd/Ni2R3dhu8fnW08ABGs9XykSxllZtMAEPRvuVdOFiBDiYJaPaB
5jD5gCgjg1X73q1WDC+lWqd2lXOYmHGh9e78ZmraHXeGfT+uDaDP/nd+ALE0rA+baeP8qaUe0fZQ
BSrwBVmyr5pD3e/HOg+oHZQYab6+jUtOeWpKybfSkqEpVsKUy9qgR5/QhRyJnmfb62bWVqTEe5aM
NbCyMBMZxK+GxyH98PIyiMbPWK7xoS7FEzzF0ClATwdS9Mo5ozI20GuCmuxgIZV59hLP9+iTiF4k
lEfsNWCAueQPNiKJBwgIABdqMDFqrauFNSd4sT+1hu9VL+aEL7fR6qcmevegQEruJPsJHr3cBbbs
T1Pdg+fah1qiC6kQ8im02gc3WwbiWzvkRf7891t/+vsUf7XrBnAFhsSDG0fwX3fjVjhPVvOr5Ssp
zkUvcD6RCKfo0XzBjdQngiUwrhNT7ITADQVYYjY+Qv28hqBimz7V9hjGKOylbbHJQK8vsx+VdVNG
QVb/ptYxHd4hPgXGqEC3nwa2ckkvZuGnP01xc2lWFh3mTajzmxFTFAZkjNOZIsXyXpN8aydhl+5L
LcxYHhZr8rxLZwyCGMj7AGk00WA+j4x1ncSR26GrAyR6UDJw5RJAolYO8lL4PTUy5yknD6e0qbyC
pTDSG9/bFg2xnZNvrfi1p/s8ekDT+bpXXaY9+NYna5oP/Im5uh4p4yPMQew+cG2fWPcD4EXe2rNz
KXAAgI6GDro6kGZVntVy1OByc8XISjvw8R7E9Bzj2UKMn1kWXl/SQtzAdemhPW+hjXlB5OdEJMk5
gSmevNgMw6IOGO3KB4hfpFZQrhVVF77XmTXle/WJyTINMBTMQxymuvR7L/Z5THwbLOrkh8W2ffsf
EpAzk8o3SygxC9rBpCmsjd7KsC/v9DXHWPhgZ0aUcDP1AJsJASOsR30vOyIPxrb6mF/v1lpvX2Bg
5Z4El7cJwJSF+hvK4edOmBcJycg472H2wodDz+/bwgraMgSRFSleOYBEcffZFJ/cvo2mvQNoZ09s
FOK2rgw4P7RsK6IsNORG9GYwZNKPuy0yihRYoPgBU8nXHWxxa05+rrI1iI+yAFUk4mMHOJ5ggSF2
Tv2r1yDxu5biLjrziS0lGxNuL71pzlKi+ldJw0b7xq2thQpgGh/0cSP4trJuMYBtlo+tfcxHSHSY
zx79yPJ4V61dQUvh9+RDQWr4/EM1OqqSuo5f42GbU4i83VEMlaF93nQHG/p1Uf8hxbCj9LHIw36I
VmLjQrCCeQxjfPGyUlVNWUNNoBnm1DSqHwfv1Zyg+lYeh3jlAlyI86dmvvCiJzFRmyLNa+a6c9F8
cAhUAvFV1GuUM0tx47R6o8SNCoCZpnNRvbHcQzf+Y3evpgUSmGPNfpXuluu76z679JpwdJDpACbn
znAvJXPrvCkG+RDmtlBSD6AZn/E3p9xk0XEgkz943yyUVFqkOCuf7JKzCokv8GUuCo5g/oAG7rnL
OLk2iqiEsmruN+/yZ76xfllh/FkGfeVzjLH67DP2y2/tnXszrthe+I4wDd04YM+BYP7Kc06+Yyra
OnKEg4tg2rtumLe7bthc39aFr4ihoBmfo4PmwVV5iqrcqYaaA79p1xh1cCFbtYstH0xyPuUhYtEq
UGvhCJwa/Kqdn6zJNgthQI0NbkMSP0sqiOQcJnmbWCt18KW9O1nYlzud2Ol0xlxoZuA9obHAdVBM
Qsdw7QysGTEV36gkLQpE7iAGlZkXYRD4Wy+O17/QQrAGqY7pQWMTAwgYpDi3kdoakJSzsi+m1W6b
EnOvdXLT9nxTQt2BdWu80Qvx+syccjdwDU8ITYfPZeZnWnOfg9o+0za1e3Sxl2vDdmvW1NuBSse0
Clgz7VAkPxMQLRGxBxMjNZ/SNQjVwjWNyhXKHhbCLw61Wvp0aObVUEZJg5vqNtl12+y13I1HcWg2
7sELtDcekAd2W/jJvfZD+OWm2iW3IQKO32zYSo536TnnP0XZZl2P7EI6WhI4TY3HxrElgCuWK/f8
5VmDERPlLCBb5kqPkrPSKUcnaMB6zSbziQxrjSOZfHa0w3UXvQwisDPjSDGXZWNGU3HRZGKlXnHY
MYw/qbNBGWuqv5ngLYTESe70QUxXLjhrPljnCde5RWX78K5ODAiMpIH18IMH1kezeUkOfCc3r789
f/rgz7/zZgNi6gC84hUG4UJ+W/nZsXzBgMTG2qC0t1trsFye0/OfpLhypvelMebzZkcbUew77wgC
bo+GxZqE60J78dQSsLXnEQFUgVVfzG48ERtD8iiQ863TRuiVW0my5V5OkTmJ8pPENnuODTfe2dJL
X69/84sBTNyFJx8dwPLzX6GPUGzuZxgQ5hTxatjEgbdpf4Ht/HEMoR4RchybG23vrBycxW3GWC6Y
1dHPtdXiZQSCcyvXUX1u67umwOiO+QQ07kDDWqzcIItefWJJSXByiHSJYq5zp30VetBYq22gEga/
JPu4/9aRJ9L+JULxa0tPLCrnyCURAeQIFi1nV/abyXTQjoCK3X/oROHb/dv1UHGyZIiLARz0aG46
AQZwqNH4Xcd81AKE/BORZ52/Dt69kfynb/dvs0Vx3IjpCcOkP9ZnhEnmzdzFtrcpvI3er5TyF8Pr
vwtUm+AGE3aTl7CkkQ3N7vrp0Rg/Vg7A/GsvYtCJDeXyNzStcmQcpxCahWp5uclRzG6nZuNF3Kfd
WwfCxfHQ6SteubAy24DbE4oCF+pbio8kscU6NwXEuUhuHeMxox/532ccqB6emFCCKwcQKgHFDZ6f
xWNrPorurS6DaXww5UoYXyhZnltSYuZQu4aOFiEeoh/pT1CdFRhY7t5Z0G/ZrXXvA8RK/PjnETnP
Q3MEmPHPH/1HtlJAuuT7wCyV4aABiHsSCmtqY3wEE487AK+C28u3AJLZAYP8s8789L3cZTcF5rqO
w5+hAf3GdQdaiGRndpX4UksUKTE5PWdVj5n+ApEs1w0IAnoy7q9bWroxzkwpTkM6tIIqG/vsZn9a
7cP+J+6DshoBXb8z6ncjuWOA31y3uZB7nJlUnCjTCCncBKtDOak3PkCuJrzbYq3XM/8V5QyeWVEc
qBvTZhpdLMwzPsfup6WFkfdcx88Z30d/zb4++wlYAMx5Bhg1VOUBCl76Ju57VBoJCgUdunKgvGDZ
rSVXvtbiCT+xQ84v1rTvTCttYYdNDyYNo+q1W8tV5j+hbhscHhFkrpNjbObcRNG6cWlGwIpFZumX
+h9rrdK8bOBLGFsHAEp9VmK0PKucCRK2DKTudmq+THRNRnrRBAXODJ0pALtUkFUK7ccei56j1GdZ
Pdvsv3iweWJAie9xa5jDBPxcQPMnHc10M31wsud4LZ1b+tynZhS3Eknd4abCOuLmMBXvTg3I9opH
LUWaUxOKR8UMdEZDipW4GNXk3z2MZ2oowIFwMatXouniVwEYGKQsDoDB6qS8m5LeaHT01yi/JS2I
KvM1Auc1C8piUiQrZTl3lVtcCagDVXQlC1v8ICdLmP//k8qBaCsU12b0tAbhJPJqjQOYiVa+yKIN
F5OsBFUd84K9hIH6v04HtODL4UHTQre8tfI/1wPwQvpqo8/z/yaU6yUTrElJBRPVeA/yHOmFBHiu
6q7W9rKqwwIMMNcNLsVijJ+AHdfwMBeg3qOzLhHa8qg6xuO2tpvQLPHkGkPNvkV8BrP7irlFpz4x
p6yvpR7EsudSritue2PPnXfHCkexr9YQlcvf6t91KcFyluzq+ARDcvhhJ7ua/6BkxeUW14ImFuas
ydwpVq4xt/ZyT3dQkLeq17564/GBMEDxXpJkJeNaMaQi6GvZyxySiJiBGvdd/oqsNYM2FXBZ9l+O
G+MpY89kTf+3InVcjWHKpgUnAeqK8TcQhPtC8I23Nk2xlGNgZge0jED3IlIrJ1WvzCzh3ezilk88
5gvojcl3qFxcd+zFiHNiRvE0o00SI2YwY4JmV/uo1wjOF9MzIDLxiWfVciT25xGnTOykiGagQA3y
l1qLb9wkDS1u7o24v9H7+6EogCUxi9ovvGYFHL3QEkGVAEIvqDPPIDiquHcCfijHbSeEonvjJt+h
5BticAyN2501+NEGSLJhxeQFX8XsHKcm50hyEmERKWSdNDBp7ooDf34tDgwc/N+8oA6rP6ge7OJ7
48n4YQVaKDR/jUh2yWsspD0eZvPm/5Tdbq3cs6YCh21wH0rwk9Nk32vAfB2ue81S2AAOY05QUJl1
iXKm47azJvCGYl+NnRn9040Po7NWf15oimAn/zVClRe1yEdZ5w6MyArDeCw03bsIs8nOzqOBgX5u
8Zx4u2aNtmDpQJxaVUo/bLTQtJ2tNsUNB+NqtSYQtfiJwNWCb4RROeBnzh1EmN1UTRUORAs1QQlJ
qqTZWWNk1kHtpDaEOKTurVFLzH9TzYnBaafPU/GuDYnLc5uDhSkFx4bNqCVQgCduD37ApgJhs8Nb
d0d70wyrpuJ3Whuhtjfmxu4/OMy/iybKt0QDuUndedF1+TN3DrX7Xa6JyixHmhMbyper+y6qqwk2
DPsw89v1ggJ88pi1jxNKxA1UzEC8Ym6uL2zp0gHnBCbrcCfMLfLznc0yzbUk5lMCglQqszY1Dl3k
Zb6WvZvFSmK16DlzhxAVflT51Rk+Pbdk53kSLTPBwwlq10zDyDIIZZAn0jXBiMUjfmJMuRimssii
oe5wm1aPI4RK+7d0bRpsce8805qpCPWZVO987zQWO1mR9fhgdbGDeCaUk3/iYQ0MXokO+ppqyeIZ
+NeaSoBd23ULDAwWNHLyErvfJ/HBvOkJ7Ew3OtTgsgpTAmQNZHh5A83MXcYMEgVWFFMoyhrLxJQZ
spIyKMbtQB4wNtR5AJRPHaTUfF3eIZZJ948rhI/xp9Cgay+Ki8842wddgIt7CXqdqpZ9pBWW1rcd
YHHmsee/MfcWs8/rR+ASJHpm46JmPzo0oraAjcYjT6Yp/VySYNB/JzS9Bex+b/HiR8vG74nUfFMa
hyptV7KYi/Rc+QXK0QcvTGtnUEsPZpClB2hD09xXcXtjt0NIkZ2PfHWicA6ZZyEVJg3wMRBs7cLA
Q53NkwIGKQOtAvB/p9FegN+ORY2vj337HNOueqp1jeZbk1ay8SPqMHZrMJLunarsrK3MiH5MPLdf
e3Rf3GD4ZXPGhWLODGxV2bnsAXqspQVyH5rQnTa524r/ddY4mwCJAgpFS+jPzs7T0cGVH/QTO9Sm
G5jdmijZRbCbTYBq00a1aM5/lStLl2PtTWhBB1We782a+dpwK7gJadloJYQvWQLjEgDjoLxCL1qx
ZJdJlpqo3QOSBkrKnoWld6TlE1u7KhbtoJfkzAOEQCMoV4WbuaQBFgPfJddvDP23Xtf7ZtAzP6Ha
ypIWjySybSRQwDfPOIvz0Apa9YrETjqjYe+j/g2zib4e7w1Qa+Xlg1a+2fJG0mPevcX2ynNv6Sie
Wlby364wBY9FVuIVdufUd0ZxMA0toNa9E78Za0TllzkivIQCg4/nhYXhR5WQNSExy0e9LDF4SW5J
aT6P3avXVRvGyu2scNha/Z2up7eu5h4bI/p+PfItrRVshjNV6IxN/voKJ7k+ly2V9VCUAfrG75h/
983S2nqJG8QCUj3cvGnZGm3E8opdnD7TnjUPVW/VhtGKI4YVDyl9HUz9qI1GOBgtWnk2u7WhtzSm
3lGvrIBGnzmx1zxrKbqAowWobxNtShCanHuWFcWG07U4LWVz61Z+2xxc8JTV7uijkOR6G9fbedE2
s8IcLIgUsyz763t+mebhkwMCPqPA8Sq+IIsRHo8aqSMw9MnByCUENTGGqv2JERtsbZ+NBxLdDWsy
q0tf2pvZFTFe6OI6V87TxAWr4/mCwcBfcpu2Ivcx81yBS9x7mSS/d5LoZ5d67Qo+ZilkgPpr5m0A
/hLXzPlmG5YoMm62JRRIUAWQkL62xwc+9L5usJWu4kUyNqt5Gw7mWvFMBs3QnEic+HJUEaE7JUZp
O/rba+QO44thWza+14qDgyb4339FE+6LKZbZKPrd5+ZkFkmZztMJSH1eQJ7ku2YOba10Y7j1rm8e
O08POhltmbFWW1vY0zPLyqfUShsEMhosN9FjD2KUthDI1tkWIyLhyiLnKrqSI8AULi9wo+ClrMLr
tHECTDJHfGgn60h44uPmv401FloVqAZzgomEeFu6z6CLupl6e9fof8tjDL41ILoB7Z4HNeZx7fNt
LiZeY5QGi50gskTvGg0zSe1zk6xRVi+cD9gBVe0MxgGDnOI90s2jBmcSaa4hj8LtoOJpAHZn/NaK
dq/lwwGPid3K7i56LKCLeNNiLPCCgJNUjlO4Gmym/EDLPadHg+1EticgCHX38RTmzjcK9UhvayZv
Gp69bb+nzoNcK3Etrh0ksBiPQpMVsojneywtb4i1Eb8jicM83RHr1aF3EKQN0vjGy+j2+rIX3fdf
a2pVpBvGmic14n9RdkGrfwO7QzgMmPdZC3lL22u6SPAwPIosgiqxJ8IkXS/lVAZIrgNoZAaJJ59B
gn0TW+nz4Imn6+taSlnwFLQAp55FbyG2d76NjT7onBCjBBZwBINq5VfNNpW6T6q7Ig+SahPx56h4
5y6H8snrdeMLl9qZ7fkgnwS/tOsNXeQmbBcMPMjJrRG3K+46nwA1FuDJDo4k9BBAMaQsr2uqCizY
bhmgYrBxExlQfUQWyA/XV2IsLYXicgaZmu2CnkvxRioJ7UiLOahGeOWOQybRn0iOmU+XeWFHh2yH
YbC7xLFhHGC2ZgRUNWYjEkNG3zRcNoeuzMeVSLjgS/iwOv4HWDqivRKGgKYm+ejgsVSmjbQDPIKi
W1CsT0XomRlye0dY6Q3VoqRaMTyvVtl1dByQooE7Sgdtp1J3snlqyxLlhUCwjSnue7sOzckGMLEK
Mvdn3oRtt/YBFoL+mUnlQ4Mr3uu7ASYddwjr6s0Ddaw+5BuipY8YjsDQQxv7yGwGPzP1XeZ5QR+Z
K0CayykxxH3QQYMGE9TEBNDyc4fORyRpicRhEhb3O7Cs9ylog0G6abU3RM+DKMWFR3563EbtSOyI
FECIFHuePwrX3qe09WdBzcTmN5Fr72JT8wdo5fwXV6UgUQHln40SieIVXSMTNno4dUXnIps7yvQj
iXx0uqKGvSWkOhD+YTSAvtv9q4lpySQRvtDN4PrPWDqYOI7zMC0qNVS9unAAMCI/IfHhltYGnBjD
XlAQSVuNWHkaLVvCOxM8nniWf6X2J1HGABw2k3PJICHm3jXifdNlGztzViLN0g0ByVI6A9+hA6VG
gEG3tISKvArcGJXBZs/TT16WW7ImHLYYsQEgQvETY+WgRFGcrBg5TdqkroKyjiJzE3M931JdtEjc
NGDEwDL2zZCGsc8xiXnbOI1x69rCuCFF1QW14bGVG2Rh3XjqGpgnQD8T/8xB6GR78RbrRDKJIsj4
+MEz9OQ0cddq+sFt1gbmlh4hyHRQWQMBEPg1VJbZUquAtYrQmGiE3/HbqPyU2h+z3Tjkg5o7lDPR
HL7uppeNpbl8d2JyXv7J8ngiy85JYXIMjFB8Q0Hk+RcUpPG29eUNRkH9x2P8D/g9Aidck09a2Nkz
08rOjnElQPvYVSC7/V7rQM9nvhgfeqtdiQgL18SZnTnTOllilEegkZewo5kZKIS0IPWGQBuag0S7
3dLilS1dStxOd1S5KnsLcxO8x45m7cckBn+qXnr+rGthGQE5tDaYhrkG/HzlMkKNAokGhukNhGYl
3k3QG3UKC6kbKmuODHIxDGLX1GikbRAZ7KNozdraMLCIbse8Fe96JcxHjXqjdWydHGjvvjKGrZ1a
GMyRqL+xLZnG8ckcS0BdrcmyskcE2XoHBDVx9jxKh5+pMZTAwI7M2sQTQ7RnLktvmtpr+9AUMQGx
hd2V8WagmjhmOjokfD6dFoh0tSCXuvHptXqzNxtoHIQ6FNt52MVJ4QTNELn3VKsT0LcZbvVoMaK/
1qaRfVA9d/VAM9wJj8dGZ3pAuBGZfly2yUGCwBPPIQgbhoYTC/wGV953TmRRP9M19tMQvApRTBcv
Vm0BmowWYL+RSav/QK8TIY3o3C7DFurP9haS6uaR9eWQ+201d5jzpqfxrsm1HPSxHpt8YmQkBIpO
33u1CQBwm0lzwuz4gAZNMhQ1IrA+dsc+jT0Z1AxST6WBYZRROt6flFXGIbc8vkPxaQy9LIrto+4Z
4OZoxw77VmKTfdYkYxLWUOcAMUJrR4HUSf5PXY3yzp68ErqoaRLJLY9kLIETSOif3IvanwZvRzdI
WSN+AylZvJS8nMB8V49u2Lqa9yej2N5np3TYvTAGjI+yMSstvwdxDGmnetMJDLTiTsPV2WP2vSsi
cwjiCpJ2rUyOU98XB9RPzYPeDu7PeqjAyWIWcV5uRQMP08T/kHalzXXiwPYXUcUiEHwVcFfvduw4
X6gkTthBiJ1f/w6eepN7dXmXyryamaqZccWNpJbU6j59zmAUB9Mcjfy2MEtI3SldHHoCCqFHo+yC
WxVqeWI3Fho0+VJdhSheC98FT55eftXFGIBozAF+1xXjVFVeD17x8pEPSXS0xGgQF1W4agIlclWh
st+VtekPaQSpAshp3ynmpD0TMcQTq6puyplulLr2wM2u4H7ba22IGqQwboZer30Db6sfnTOCQsey
ChO1WN3KV67/xVsMuXLo4cyn+QVPiRANvCfnuJXVmZlpG1W3ev+exncGCkLJzih/i8kbjRvLXqOF
WDKNxzJShzMRMegupHO17BqnqlMEQE1s3tRdd2eGH6meQ6+Gb3WYG/tuU+r9sUJvbw2gSUPWumgW
jkAQ66DbANBPMATJ5alCUac8QojstorGdHdr3rQ9wa6E2gHYEK/fYAunuwG0pIUQC9zBF4RUmpKZ
tdYoyFy2zLLuOHSv43o3Bi+BscaVvTQs5MxmtvG5OCsns/jY49isQu4GNUGWtCLlQVOHNmPAOpk5
wynSelOopQWbWqvvV66xhevyLBCRrrFMAchVsRCIQAFhZ1emp2CCZ6Wg0FiBPC2MEyoZEKdXoeeG
R44UgRnD6Ah7BINV0hV+AB4mCKqWz8rQ+wnNfRu9bcOwxkZPLm+xM5tSHELDxIq6BDaztmcFOMLp
33L9ImkFyjJE5HgWoKwuI8YC7sSkHmuUfkCXTQqg1QfBAnuFEXdx7v5YkZ+G4M9vu6lvC3dqHVyq
ymucOndQpofkV7ahIdl2obK9vgMWHgAgVgduEZuNXBbwG2Os46mHWxLwOdRqi0Aj2GextvL6W/A/
8EmBK5sAkYDeNckrGlQgbB5xhGta4wtzB8IxRFQvaFa7PpylVyY64/BswhZD4CafHqM1cIOHMQil
sYm+VkNKkYMfpwLSpV0Gok60UOEroiQdJ2b1JLDYiCDkW9C1kCrKwjC9KUKNHqO6c3ZRaEV+EPDw
GMW94msk65CrrK008NKmLx+GzLIrposOTSnXh7GUIzhxNznxVDZcs0BlDprv6M3KHuzgtz7s49qf
socof7a6X9fNLazOqXfTOUo8CXKTJtbR4gVzUXBrDzsAlifxStaaTxd36Yl3S7FmbCLFbczeLSjS
aX2CLE8arfUhLz2D4GfIreiAcOAAmr/iZCxOFxem2grucgvp1QjixxmIZ6ZvkVEwLfrW566eeTnR
VgL3pX10alZy8LQucl0kMAvee5/ngDGP22xNBWlpBiHGAwCaCq1H3I3nY2syox47Fa/bDoW90Iju
03CtR2jNhHSUaqXAXRnCRJ5DoW4Moke9if8+6YC049zbAbKmuWR3PgxRqcC81ECr2yp/Kmrlexhk
mzzgK4/vpU10akby6jbOhNXYMDMjVrP7sskRQdyCFSpzfKN7y62Vo3QhmJg5eIGqQe0IWFxpdfIK
5ZbcRBqvGSOvLJv7ZKJ+MxDo5ARgzxs31zftojkQV9vgF53hCJK5ZLIqq9XwMg1QntKmzDchY65z
kC4Z0S1f6zleupoA2vnXmuQXVTcMSjLCmlDup75muv4BzaTG3EQoaRdrx/jS0mmzpAggCQ5FefPc
Q0ga6xBnn2DN+kWo79Dt0P/OkhenD6D09TEAWv/3kwkuZwi3OuipRk5fMmgMKDSGaQV2mME3ywA8
CRkZWAuBmzGio9ta7Y/rFuflkV7eSO/hdQbZ1jnSl5Yvj4bSKSlH0boMmTZAcD40tzreff9hZHj4
zBx9CF0smY3ZHkcaY68VICfxu+kIhR2wjfqRwLNnDVm25JEnmW05SDICpH6nDEEmFV9LVWVl/GW0
0DES7Ma1AtfCMT9rpaioASG7Bh1KKVESqxFol0su3GjKBhZnSGD3o3Jjx/GvNMpuwQmNJmIV0h9q
AfhMRXvx+2/Xby4Uzx6jYnIv+H3LcdB51uADtAqtvCjTl34w9j8Cpe7865Yut95sCSxzgOYC3y8T
zZGhKpOGVMJ1SPBWZF3nOhVqT41BUPBP8XIQFcOpvZbdu1zNc7PzZ51cpEnJy8DQYLYSFJrJfkw9
AiQp9PBYuMY8ennrnNuSVrMQojYTBZMZ15RlBRaU765P4uV2O7Mgc/RwwRWUmAUs2HdW1LC+P4p0
ZUvPZ+D5lj63IR0iNlDSU9BgxsLidwwkfYxkN06V+6bqVm7Qy/MRlmZmDcjP4JksHx6lDga2lmA0
6QAARjv4HTjLVOd1Mka3jtOHXHA21tUK9GPNqnQHqFYcmQGp4RHJoc9Uj1s3VZKyUQPjIqTB+SaC
CMr1ZVt0wpOBzj8/cUI16qmKqFu4pAMcvNRYrLXPaVF5qqmA8CvbXje3uIIn5iSfj1vRoYAJc5kJ
/ctgb3WPFWQYjOLpP9hBJxr0WXHJIVt/Pqx+LAttHFHhspzyGAXUNbvcVwD3tYq1DsHFGTwxJQ0p
t1KnM7sG51TtFvZ3a0DxZXDJgDDciv7LaoEAZYb3gjJKl7Zxq9s9zwtsANNobeTmvkNA61DpOkAI
2NCCDCub+rM8dbHj/hg0pFqqSZW26JCTdnUNIgucHKy4PtaQ2Svar01U3aMfF0E/3DRXsU2y/fVV
XDxToMmDoAi5DoCGzlexGrIyyCqsIh6WXgI4VDD9CMxg5WWx6JMnVqQFLIEBgLQtrKhRjLRNt1ej
ZNOmJctWe3wXb1VnZpYhAIbTiySVXfNehDlsKY2vdxkyrTFLMk8PPS6AhwJVfQjQV7lywS3OownV
b/QrQMFBvsv11qryrO9xrozBZrBA9AVmFc9SmhU82eL59ceOjFMZIxCO50onUPJ30BjxrYYwWNGy
zt4mAWjpxE+Qya8MbV6cCwc9MSldCYMN5kUFUlRuhgVzIsjpsi536+pbohVMtVYO6DVr+rlDTjZq
DNiDOC17pgfPofJkObcRWgvQl7Gm0Lk2mdJrvrcKixQqbFld5U+KNxabBuUN9bVAJXXQvHS1A3XN
4hxEnNwFKUcBR0Mg52pjsmnMzkuc0O8nzQuxs4Mhh77kcG+1/OP6Ll+MTU6WcPbeE7Mg4o87u4TZ
mXMaZIJeRNb6QLTFhUMoiewYXveANp3b0AsUkWk8zqrMN1H3KqqvTX0EFEbTdwmaOYtdTjbThDae
5NGGtKOlAsd6pO3ewAspXMtUL27Hk4+R5lnEed2NGQbcWU85mNLR4atSupLhWpzVEyPSrGZGn5h9
hRGn6cEQAySs1noOFs9NCPQBGjs388h00BRLlTUdBHAUTKEGOlASMLVgdrVWeV+crxND84ecOEhK
jIAnoLkGQ2EDuSFUxoxXzVo5uy6NADKjgtoBGGekf2TYrcg0PYPGKg4S0ruojW3LlmxKCIr8rbOf
m5FOEIXGoZEaWHtb16GkaKuBP8bNGuPu5dKcW5HcXTGp3nQNBmNPOkDZryKLWRX86M2VfPqyHXRs
oMaMKEFWm7AHbiaZhdiHNNYWyf2dcCiq9n2z7S29W5m6y+MJg5qpsOfOMXi2dNTrdjrxgQwCvaEN
i8ZnA/zI1IvAkGkmPt4e2LXsPyzWiUVpsfLIsNIwU3GfWdMdBeyjWQWwLLrdrFqMJNMsLCX5dkeH
kooRg1KM7EdR9OQtJTTYBrMa5fXBXMapMwgRCHo0ouAglOUaMw6RKG0kwk3S8qBHu64x7kits+pd
X+NDvuRSg14XSowgF0VXEpi5paVq61JP7dxC2AjgyteN+jww/RENG0fLc1JwqfVfQ7f9Abzn9SF+
9tGeRwPndqUF0/A0s0fLFC5lL/Yhu5kekNK/7zaPmgsNXdayYtvif1MIwrAXlKjd7q3eKr7tmb7w
m13yCgAzUz3HLW+AOPD7N2PlrtPnL7j2hdLOhCKAaEGZji+8j7bRC3+DXo5re46PLzhyv/caNh0g
M/VUsEO0NVhnrrjB5U14PkXS5TOpVd22Az4ArPVCvGnWC/qqSf4wGrgpHq+vx0K4e25MuoRiVQ9L
ZYIxlAQ0cmuYaF+NmWpvOrEJ+LNAOz5fOZIW3fzE9aQNhfI51LljuJ6ZdaC/iiHCBMIeSN4HO7p2
Ay7NJTrvoRkKRCN0UCU3D1U76EqFYkuVbFAMsPYGbOwqSNJ3XiuO+dvKdM6/T3aeU3uSexcxJTyh
sFekXxoC9Mxdzr/h9ec65a0ygltvpt+u11oals5d5AJtlPAhT4b84/n1O/BBidIMLBSI/oJkr8RI
8Ie+Fjks5Ttd/WKT/fVxLp2JkB8BWBICNSDXnT/o5L534npKxwoGm3TTi2+0fB2ClX240KML6MMf
G3K6qjJ1rjdCwc0lxPNUTBC4RjNP/A2waeDctAeNkyM3M0+1+21lhdCAeqOqsbIXF8Ag518hOVCS
xRE+AyPte1RRzB9VUDzmQ7nRAnQm6q+oG+Mpc6Mo8VZ0LZuGbIW5YmmznM6C5FBpqZm5U2AWrM7x
K46kPHmbtBszeaDDCmxhyYtOTUkHX1l0kG9EctxVke0UqKKE1DPaD6MGRbOb1jva/ZfD59SidNKV
pgHZ7wkW0/ElqbZD7oZlzhTKAQD/UtPQh2iEUP8+03q+pNKRNwgEJNNsdaBfSuIwshZzrU2kdMDZ
uWbWNYeBuphQpCQ1U3oQOxTxTWeUvmEEr4UCjEthPl3flUuH3el0SseAUgecQ9wBx4DRMXN4JmnD
aENdHv1KwFX791mZeR6RI5nlBwA3lvxlasCoAnggXoX5bzSzIxkDshgv175cH9XyWfPHjOQkehV0
Gp13QDMlu6Aeb0lDwBixpqiwFCifjkbyCjNuQrU2YEatnwog8yZqbAru0sTaXR/P/3Gk/BmQ5B5G
FYxJqMCSiDiUFxrfjN+sydPp1ujdydzMT3gTgikeaPTYiu2l+wn8JujRBDfWJT+zPdRaOZGwdvvM
7H/lKRm2Vjol+4JTu2VtHnRPCif129SRyutEWx6IyXtfJLmyuf4piwebpoOpRgOLM1B+51eIkVlt
TEVUu3lHvCh54emE1nifEJ+uFds/awHyrQwszL+2pOsqGMwuTmuMmorWi/sJNmFsSr5UqeUK5z03
Rg/DPDZmuq10653yiKkqqJyH/kbtfit2voH77zP1p6NFLpgzQFSkbJM4eKoEmNFrtA85a2Q+a/Mj
7S4l4mlqA4vqKuqvodj3YsOVY4kkrrr2FlizJG0wB5XTJMphyXZCt6R+wV9K9Ss6a/2S/z2qB2fG
yUpIuyxEAou0HKteZJtGPCsA+JIRQCXOcjN2lfZNi1+v+9lihHtqUtpuiF4UOlnYbibdJuZeaX2V
MCUBqhS6LO2jMyK/tEbkuBy8nIxTOoqdKkAbOsWcGvwRlL1MNY9Z/ZZNml9r4aYQkCOeU4aPo82E
c0jXgBGfQItLjwddNYrDACDKyIgK1EW0bkAXamo3uPDc3gLNbLSbkjtscy6+2SH4l4cnbXDRxdM7
B0t9o6tqZPqyZ/35CmnqSTq2vNfxFfT+3nof3WgrvGRfo12IEbdB9MZ6T92X7k+oR7PfKBeqm9RT
NpnveNP7dTdYvBuBqP3fCZEWRAO3i8CJU7ugd0qZ3n9DEgO61MXotWq1N0ntDe0qW8/iWxJCdv9a
lQ45gOkccB7BKnSYWbGJIvbrG+CMLPiI8IwsMOr5OWkxCOKEG/jm7u/VRvHOP/0C6eiL9Twtswhf
kApmVHAE4HL4sHKtXJLjn1uRWXxKJMCTzIQVFUB/v93p25hZ+x/Cy3+YzPgY3dDnb4HCbC/eF4fO
b9jg9u/G00/NjTflHspdXuqtb8IV/5PzUW3dGHY3f1Y4aNCHFdwyNwFoXKFEJoYvSmdrT+C7A3SH
QpfyULdxVDMoNrW/iJYQwtJgdH6oxEmOXa05t2qT2w0LC4eMj9MQNO9ll1Y3oBwMwHJJzfoJMjzt
ZowSKLsDxeKAsWRGP8WDAjoEzkEwFEVVEPoQlq0gEGk2u5x20IGjFbKylaI9DmprPSP7gB4/dOeT
XRBx+w3tE8EhFeEYsrIPWvReALwpjH66A59mtk2UAXRrRV2CxU/RWQ+dpZs8qamH5LLwxlw0X7Jy
7A+B5USQT63KmQjLLm5Be+Lcl0TQ7w7SrWglmDjY80GwCi4+dDRZm8AkxcEAievGDKjqoa3CYUOs
QL6N18Z7DNHehxKunXvOAOhsU6JrdGry6EWBxCjLotx+aLJupMwgoq2ZNU3aruE2CCL0ZrR+qpjA
Y1SFBeSAaauCf9vhqsEqJxpAV4Gys6lktMcxXTWH1nHEqz1144tp29WDPQzRPTpY0gOE5bQ9kHSa
n/Wd+juu9O4R2Rv1vWt0Z98VEX5jYIt8w0dajeAT15q9QDHqEKZEfVSDHlLCqE7ZXzq1a26jarS4
V1Vq8RFMVNmgs6QN3BCglB1AbTzHxZsJcmiTUbOYHjVOsUEqi6CBJAiAXteDtB0YykH6yOxE157G
oQ4fSaBDiLjkWXBXO5b+gIc6xG6sys6/UTHTEpVJyNFGQIVis7Sizk4lBXlQg7Q5RLmh3Drgh0Oj
t2onvrCC8bdVW8QtQTO21gn9mfG7cmU40kuTgBXBSFVsFv02fkIs+C3xHtJD4P0sWLzV78t97L31
R7ofNxEDivj68bzQR3d2TslaS3lUl043n5T29keLpNouegaYfXosmP4++bafPAKbS2/ofXAHTsOI
rVEyLL7ZQAcBzUxgwEHQcx6Ojhm2NQlTjL4pCWvG6tYik+0Hbf89T+yfqWhvaIFFM8txf33oCxV8
DB1iO8i+o+/tAhgeVwbN+ZDXbqbVm8CoU7e0ne9pVJGNMDrcDJaCoFNBWlbNII+jaEgklWWxkmiY
7+KL5T/5Cumupo0obRV1Lxc1qbtAGbZE2U/5tkp67/p4Fw/lE0PSTdwBoaeguFa7bdUi3dumHeNJ
cGOqynsb2ww8jCu+tRgBmuhtmWFqgNrKTf5KljrmQJLabfqjgRsH/VyCPms4m5sQTxuvG9B57//9
KE3VtnVrjj3xRD73J/T6g2JuhE1V/Cgo7nnzzRIms9s3cw1Jszy+ucMWbTUARssPcRD2qU0tMKOW
+gKhY2M4mtktbh3PBliNkk0MaRRNWxngHKnL/gKelE8aCqAk5GJF58Qh75qixmFUMLNNjlET+xzP
8+vzuGgGvIrgMFFBmiV3o4ftmFddgEC6nHYidUAmdKs3v6/bmB84F0M5sSE9gPD2hfabDhsh5dVG
E2AfqNLw7wnNkF44sTKP9CRnGoyj0VYarHS9YBw9wj1kWHvdE+uSrzPm53JASMqgZI7Snwx4ja2C
J4oCU6C/8yewG/a4Q+xqcqu63JtVY0H4KWcRyIsJWkVWttvSioFr10GCY65lfT5NTsaJ13GI1oSm
BkPJaxELP4ayGxREVrIoS+c1dvS/Q5SOq0lzUjSh4iGZKmi+HD1jTNHjanxJlOybFmCTZyBfadYq
dMtbDc1PM4f6XDuTwmkT1CcVt7CtudgFUPTVtp2zIbo76a41DazSGM3XOvqXJhTgCwcUjjP17ucr
62RCCYRgCx3vCNcxnkz4Sz4yy1i5hBZtALBmoecQf8mMRFCIRF8sx7gyKzxW+lbv+I7zX9f32eJN
Z55YkTZa0tgia3pYiUEIqY0QMSzTpyoY7mtiu1ogOnRfC490vQeW2BdHFGuY6aW75/QD5mk4mcoA
PUVamSPKaNLxK/qk3GGKf4KVb6e2ABCDV/j6gJfu1FNzkpOaudaB/hbjLaJt073Gw1sTv3Zr6h0L
0BmcLNaczUOuBmS3klMGeZRrZYvYZWrTj0m1P3J99E2aMqMObzryEyLdLG4BRmqN+EDQyWrnacyK
qu4hWhwlECX/4LZ2G8egbGvW4oqlh/fJx9kSPrGgVhOHAaa8R29xfJzsLdouHbNGY2/iASh/fcaX
/RgKfhQcG2gLkcI43WnqIJynogD1HS9AyaCUe1IUK1CUxdMHunP/a0Zy5IFovWkTmEm6t4bft1Pi
jWQDLkl3LHfJhKxx7f//BiZ57thoQRV1sKjmk9vYYcZsgI7LZlhrA1mbQcln0cLPiVbPM0i/pObd
EPYIz9Zo9BfnD+DKGc4P7K/cJkFoymOtRrAZAPZSp299cheiY78Ovk/xFhcUq/EUuz6Bi3sR/J42
mltm1iMpIMt421rQnsHZY27sygabHSgEbsd2TR9ocf6AhkUrNTDAuKDOj5gUgd9UprBjAjU9kX2E
nF+rpP710SweZCdWpFXKbbzckwkTWJn8pqjHbBM2yjtt0J6u6+1jiXbgFYsLFFZEPb3XJZND46S9
VXZ4oSk/G5AlQ+AUxTM7qMAqgXKTwRBTW8JTE1+PvoXVwMySroA7l9bw9BOkp8NgRFmWRPgEWuWe
GoHHkjyNZHgQ7UplUl5E5Exnmi4onuHvmRjofBE7XWsoMEwg7I/rX7kdH5IW6kuZHa5Et/KAZDvS
nBp2BY4KB7T2iq55PYIIpdHdYvoWg9jtusPMJ9JpSPhpaSa7dgw6s15LB2NYVTrh6LXH6o0OM0qn
YrlTrhhZmjY0JEGMBU9oEy1B59OmGWDUQr/CrFuCXF/Ib8wsuGkb+/X6WJZmDU/1mTtxli6U3wSU
d0qkteAMTxOreLHUMdsLnPo3EZrMXs08fbtu7iJsmecOFOVgONVACXHBFh51cc5FPEKgVkm9rtnr
iVt276AkCcZDq2TYCrdZj8Nrc92ufEh+mjXgiODfQ4OLjOoo+8Lq2lAFsbwS36CJk2zTekT9pzTr
Bxvpoex1aEswlJffr9v9BO2f+wooE+ezWTdBHnnBng+G57GJjdYEj4rDmTM19EaJhq9Kbeg+Ost0
MInbb8jzTW9Nz0evSUbi1mn8FBrGt14LXw1bpHcKWs63aacmLAypstJLf+nN+D7MDHS4PqGg0kGQ
KWqtgFeTsMp4afhbX3y9PgVy0ALe6bPfP//8JE4s8joieaQRBiUNcBBQ/WXIHrN8a9oeD9u/3jXn
xqTwjSQFmThifxYAzBJCZtwAhZClr5ydF2XneUwzvxFeTTO6UJYi1uumQxemThhYEBihr2b6zTDA
wIlXi3mT6l+q/lh3GzW41dO1qOzi7oBtOPFMSj7zEYCOVJpP8M1kldGYTNfetdTLAmyazqfkNzXd
qPVF3bsmmsad/kuQIgfm3NrGSnrrs4NCcmp8AsBKSMo4yGNLLqNYpWUPHZyajtzXuJcia1/FUEH2
Iz0Gk+Z9G6ExYY5BLHeoNBB5bgbdn1pfmbyePOggFYt2lfM0jQFL9d5tIOdMX4rhuReeoUauqqS4
jKNNbxN3DAIkdp+hKz0WMRtswYoaGgqg7VFuG/4tJ79q8ezY98TZJqO6DUMUIOgmy59beiiKNeKO
i0frP7P/Z+iSN8cxhfhXhqFXYepFVoY8Pvb2yCJyP7SA+IDQKXkykez+6010NuPSoidol1ayHma7
cdP27iAwj8/oBYOzhTdBE688ti6Py9nH/h2l3AgFeqXUrkOYK8cCCdwR2dJDCvHcpkNrFBoGxg/V
XgsqLy+8c5tSUBnzprOUojOBtgF/JkfwpeRgs1mr0F/UEf9ZQXDKoCEc8EKZXhy5o8BKW9gZJ+iZ
ODlqDs9F9ssBuW77SKnCUG2aUo+PEINPPUvb6MaHptvIOqJUkaOOgkiNG7f98ElmDBlZ//pSf165
l7vrzwdKD6IgD4lZaph8M8Tk2wcw/kG3I4c57Hm6m9pf2agxkek+DR+m+FvJj2kBhjC18IrBgfgH
WoGcx9aATkN1b6ObWNA7vbbWbrbF9cJj2QZpOOgBZeWpjnbqONaYxxCoe4W6Tjorn6EsqqNnAb00
HqFPtvCjCPDj6q3lrB0+CKi4rs/W2ldI+xGIpoGmAb5CbdBWHHxUkMUp2lUKrcswCc6JBBwQoZDk
A0zr/NDt0IqLF/AADrfqMdc3kdgbBM3Lcc7Aqd06X2n5rmLCHT7/890cSl913ntxk2Yv18d7gQP4
dN+TL5EGXFol+n1qfEndTSypdm1NWJFWR1s/OAGCXuFpxhwD3wN7paqbcLobxi9ECbww2bVV6ibJ
yHQwWFPw89h+bjZuEgPLSxqWZ1+pFaPPkm+vf/NC0DfPHhJunxUhAF3PZ09Js546/WiyqP4K/jFK
3xUjYqIm26EgbgAAUdOhjMBabY1vcdE9sGTgYkDrDrj0zy2HdodnVjyZrM36krWAF3lo2fsgjbIm
RLzsIX8sSesS2kFADAFL6IfEwyCH/iS6yoa91a41CK1Zku4CPceiBSkshYbqBbgqJ/TQz8yIa3pT
+vzNFyfRn9mTrwFSVDYdIxw7cRV4NmiWdfxrduAtmMfjx1bB8xRnU6i5k3KnqVvdOITxkTgIQ14z
56vBX6k94T++9eNtil4p0d4XDoiuK7/UXxFqjs7KU/MCqvO5OdDHjpQBiGEhg32+3JaRBZTO56Sl
BHcDxF6poI8gYJqlyIxNqpPNoE6gGgSBqON8S4OfQiihy4N4OzmdVzZrXAvLnn/yQZL/TRGpBh1M
tqywpk05cldT0c3j3NSR7joKd6f4WKsPPaoINPau77oF14eiwqxwjvkAQlFyk1zPlT7OcVAUTeQ7
iXIbgIu3yfhK+m5piLCDHCHKgagHfsK3TuJ7pU7Bh0dxAoNhM3EhedVDAht0GfnYIGsa1MoGfxY9
PgEUbEOBKw3KOh0rOnutDWxxwOjCISoFbc6FnmRQGbVTJDhlYtBwAvGwiafCB03PyrwuBeBAPv2x
I73MMwOY0yiHnUTU39HBDGyK9mo0YMsZkI0tzecg7Pc2JFkcFUl4Ej1avXYP4veN2aUrxA3Lk3/y
LVKsAIGJDNVaLHI7JzvMbSf2qnVbTpQ54T0gsELNDxSUh/nKTpt/r3QymCbItyFMMKfKDcmvszSy
tHi2myYHSwtdp1lpbFke2YkF6TzVOjLGaoFZzp27kL4Nxr7Odyl6lIbHvDxY+S3Rb/pybW3lah8O
kLNxSZsmSA3QydsYl0mh5QOYVbDNIEBTPIj4d9ZslXijkrV00qLfgpsTNJmfFFbSXJoNXq3WiJES
C/siILsc8s5l4aw8WhcOcxOHwb9mpAkVqojAqAszQ5i7vN9GqR8UvjE8lQaYudqVrMIFavNzJk/M
STOJKFtvFI5bKi0ftHyjJLei2MThrwydNGBozQvcjG5ZfGhQpMv77X84+/41TlWpUJIleaY1GY5d
o4783lHv0Sxw22X2yi64vnJoqj6/bqYsRY4rwxi5+VSDoMv6OgVP10eyuNFORiKFTiWYidR2wKql
EyCdfeV2yoqFtUFIx1laNqopAlhoI7TgQVdoGMIDiH396wOZvVg+MWZmMbDBAqIOqb/zuUISWwFr
MpakFoYfVwnQZLcaqhNKfFTQE3Pd2FKUjBgA/ftzkgS6oPOgTy6lkNjcrBOsTKUduvG3Gek7yLRU
JTC6CdQgnHt1AlwabDeCQsmSblVab+3h2Wl3rfnhkDvV+Cjph2KAqfnBaQqvLkuP9EeFfgfBu5s2
Orv+wUvH3dkHS5FLCQKHjM+ulKR6fa8nkKuoyuan4QBKiB+gpQ8Uua9hmBTHaJwA7+7VezsC3+vK
d8yrLS0TaPQQN8yvY2BtpWUCcFkLSKSZrBl47ke2AzkJQ6g3WlBGaM8M0Q1X9L0LIOdzBNlHQJ6n
CPI0po6rvs2BtVzbAEsZF4o0E6pNECADqEvaZAoWTdAG9NlT9u5kKjOLr+GMxam+WPa+GlDAoM8K
WdOXW3DXs/WQ5gEpNrxvS6wHoIzAzVmNiscW2FLSXCRAJnachU2ypgg4n4kXk3/itdIRHea6HTfo
IGX55BdIofWQ9BFx4Ztp6rYJYcBk2H+vQoyTGkuO1+2czdMBcTnfK6QEV7Y1YGcC4cLqQ4LKa6e4
YBex7zJ6X4ziN7HyJ2GtcQAuZVFPDcvl7LAzsgyzPD+qX9r+XdN/hw5ooOyXUuybJHWV6ZHTYwUo
KJT8rvv5wqF35ubSTEd6WyOBCdOWmaOD5b2fUrdbA5NdwED/mdk/m0meWcsC3mqElQRXLArO23h8
LcEUOyJTaH8XNsiEQDQOsZYSAHbVndLIm4oESbdnKPt5KeDczVfdQaY0Y9P09foMLJ84SPvP+RsL
OGBpX9VFwXM+YqeX7ZdhPGbG3sg2nSG8YdqF40cdHHPipsX+utml9Btm/o9Z6UJLpwnwywIPyd5B
MjH1U5wrs5RFoyjICHgoObsllOaSrRZBSSZDNYi6SlWwMdxmylOuo7cLlW4Q/0bIjR3rte+bF/5i
C9omUElIGeC6kvd9YtAqUjArFum9ZIxZim48p30I6L5O38dp5fK9wJt8usiJPckRlTLMyrjGdCQx
0Nr6QYt7FmkbzveZcog5NEaeTfMWul7R0CL1CCbClCXhr2QADPHR4muIheU9efI9kstakwWgTTIv
j/m1aKe9yCag+AB3ib/oUKtoX0eiI5nyUo34opUQ4f846v+dfJmwmoCZboB+lskURMDcvMkCvrGC
2wCFLzDWmPzDiX4mdLPikXLMjxqNhfInSq0z1QZkXs7PP1HYFckmVFqne9QewqeZcQiM3HeOP93F
brwPX5wtevgBpPLA33xX7teaK+QYT/4AaUtkYaXooYYPyItZYJPPpZPrY/x87J+6tWxCCvKooubK
kKDMO2y0jfkcvUSR13nkACmNI2Ix3OH04Ibv0PRkjidWZli+S/8xDqJfRGJgSJDZUPMcoBcwqkNB
PPltIIydeobr3Cm+mGt4yTVL0kwaoTJE9Szp3aoHQGKY5bhG/Nh1sdu8X5/RZUugW53FJG0Qy547
TROZIZ78A7SYU3DBNXcCkbn9oopdB0bU66bku2qePrQi40QykEUFMcG5KQudEbGRz/5pdn6KDtKq
DYFMeb1u5WLny2akCDSOQGykC5hRdsFt+R06isMTgYjjTe+ZaBRhUDu9bnH+hbJPAgYDIMwcaAL/
dT6uEmqKAHwDCmDS74nxe4CiWxXc12ssZksrBdy4AyVVaF+gcHtupq3bPhQRVipUbtpwr+p3WX/U
y8fW+tuUxecMnliSvE/NzbKNmtknNL6dhHNMGqdBX5wBDTjeekhpsKystjqkYYa6/uDmypW+OKEY
IeQwVQgiy8nuVtjT1DjzhAqgERXihZXfQGw+/H194RYd8sSOdGfZKEUaJAGYIrSPiXkkyUZZi4Qv
cBP/zOWfsUj7K9dG0EKDhtpVH61H7X9I+7LeyHWk2V8kQKL2V621eV/a9ovQ7W5r33f9+i9oXExX
sQQRfe6ZMy8zgKNIkUkyMzJiHw2Q1AF9qLa6nfbU6Y7wEoTWYkPC0OGVlOifvlqXf4fHZr3TSavg
m4RpnAakqOGDM+2SCYaN8tccxB6Z8TjcbU/o6oeD5i98IdG4BNm5yyWqGzMZpQATmpe/FfTwatJX
NDshaunbOKtbQdZw30dBhDZSXuLkc9yTBAaJdooGgORnFT8Lo9tWdyqPuLc6ICSFv81QaDPSJVDW
hy1ocwQ7IRP2WvNlmMOnmcHWsuGJyPKQmD3XZEE8Bw2QRvJgGrCA+yG3ul2EPJLg6gmqnA2JOUHF
OkMWPJAwpNq4WYbSkpEIGIrkBc6Pj03an2IRFOjomVRg6kf3kPVCamNxR+Ndga/NDDvcRYtBtoP8
0BDtt78rbxLoBeMs29Fn0GpXavw2qXZa062UGzECW/dxG4Vu66t9QTlMBlRmqQnuJUpYmyORBhW0
t+kj678gHA2xA7E+oKox/t6GuirkfG//Myzms0Y5zkFNAVbrFm/EL+6iwQNb0gk7B9cxECNt+BqX
v3j0obWbGNg8cF6AozFMTJiPrMyJNBop3SDTXSndtWDZbA9s9UudATBfKpWFak6h9GrXWuYk8gky
hSDzeANPq2k1RJ/hMHcGnZRDrvXAUeOPOF8sVXqQePrUq9HkDIOO9WzVIecCzy6KMSPxk6RvUxXa
KTQdkh51f046eXXeoLKBtBRYahDfu8Qaw6HO9RlYUKKOAAVuA0QrRQ7K6go/Q2EOtgjcKUgmIvJH
2LJa4nbw6izdXoRjiqcYz9tLYfWYOQNjTjh0wI6y1AMsFm8Cw9Vbtxk9U3qOoILU7Or4fRuOM4Os
Wm2BJwBR5+/LwVtf+lPlR/JzKDrbKOvnNq7FGoFAGC6uzKiUapaXSKbndn7UveFNdEMLz7cS3mr3
hdXeq7721Ds/0dfLOdtWV/xfYPbtKFVl2hclgFvB8BcQ42qtuwk6fb89wNUIcQbDBEE1nrIqSAAT
ocslRvqG/NgGuHoEf4e+MwQm9NWyDCmZHggL+VLgDl03u9F8VZRHUv+ICE4V6WDwJJN5n40NfFM0
iJqSAlStcJoVtYXbOBJQEepghiPrv3sw/aPisdfwAjHfpzii+iKlWDwPUFmoIQiXKOPL9kSsLtiz
eWBCpYBOdrUK8ZNgxWXpxlNVeU322PAcq9Y+KFoJkeyGAhtkPZkFm1ddPpQdCMgdceIZBdtl4azM
1ZfVGcTV1lPj0CgjHffl29Sd0MBnBV78svi9l/5GJzZMQbZnjgvILFKtDGFKWQAwOfVfxT44DMcu
tKbGWr5EC/qXPP2htU91PkBmyZphqjV5bGAOhx+T6Ez6g6S/qf9sOodwco7CHM5BguUg1xjVnP2Z
IBoZpihSfHTm1/bsrQUS9K1Th3HVgJk5syC0sWyTqcZg8tqG6q+lQiv535t26Fj+grDRyiCVGMEZ
FPcAGB/m4RPKLCbEmJF/T45tmTgVGjO2h7V2tp0jMmsC2pTmmBEgarWnQI+UYI8Tay5O428YIHDA
OHPIOoAZZj+QeQSYUD6nvTMNL/L79nCk1TWHzgUQEE0C4SFmNXSdoDRzj7YStWmfda1ud9NMPL1e
3sxSSq10hJTh1DazE4cDORha9jaWdQ2vCdeMqTL7Sc1HT56WjnOHWLsVaTALg2gvlAjAu7m8qZik
VyKofuCWPAigbcaQHAgsIfuZaFbHa4xfm+ZzLGbfNWEpClDXhh9VPaL0htbZ5lMZOQSftYk+B2Em
Glei0Jhph0iBJtMxlJwyG25zIbUWmXjbH3UtFn935eIpDIEX1uwR1z4jasMJR5/kqFMKc5if2wCr
H4e2/f4/ADrWsyurmBjwHs4BEEqlNRLZppKpwfBaKq4ECu022NpoIBWN4iW1PoAJ6SVYbyizGE9K
ZpfTRzV+1iNntta+/vnfZwZTR72ihwHInibSt6HcOpH+3EH3cXsUa1N2jkL//7MpK8A2DfKEjiLZ
D6ofiK4iDXZm4IX7tI20Oh6VpgzoaQxlvUukbMxLwyhxEs9KYtetJ/eBR3RO3Fj9KH9Bvm9f58NR
g4G0IkAC1JQM3YfRJ2fC6LSzz2RdxUlFsJQNnS2nFo0Iw+YEx5Rc7xY0mhfwCX5M/stWOUNha6cF
XPWkkWAcJPRy6WsKeEZfVzQ3eg9Fixt4fXiH61fWl32vIr7MQNDaDIFsj9yC1t/Fk5+KjhHsq+YH
dmja+bDHtEbsV7wyt9fD+kT+7wdoDIkHqgtJA28Rmk6NbBRLA+2lbN+mYb8Ns77s/sIwATsUY6mU
WoxTQknRwNmQPZm8q8vqJoL2H0qt8NIGxexyaQez3IIVjwRNQV7V5kmN92KxB8Um4eUu1055mFT+
D4iNCaScwyRCOgxZRDLejOPLLOyU7q3Jd0qx2564q1Lu9wo5A2NCg1KafWPWAOug1uvpT6YF9nhi
waPt/mT9+LHYlntyXc3acXUxVnfxGTLzUB/LpMhmHcgJLY3n0FqPOcc44UEw0SjJR/QwTICQ7/rc
aR8FW7gV7NoPb3S3dup9ZbvW5IZPo1O8KKfQ4b1nV59kZ5+SXf6FAUOlRcCaMT6kp/C2fJWcqrOS
pz/CR3svPRx6p7GaG15rMmcBacxuKMkEY2IDqCSP0E3u1+nJ6E91B7O2j0y7315Ba2CgH4A5jHIF
kqvM1WIJTSXraTCe0tKLCbF7Xd33S7NrJROK7eg3aipO79pqWDNkKjkigotmsO0/chfEcZDhalrG
diCLUI+xZDm2OuEugHahYcXBH9yVQfa5TclJT51u8rcHvfrAP/8FdOWdHUGC0UCcC/RnCDTfkgku
3Y46elV2E4U3DdZX8hjgwftfMJE3owUwQj0wLzFVM+q6uDfxqAmQZlJQab6Pq3uhOUYahAO03KrL
lConcmDpn2XPQngN4vSAwAtMTJkIkRlGkRcaYM1CFn5DlrZFKcUcj+hpzvdFm9RQrFsyv9arCToP
iYwHCRnxSDUWEb+sM/yhH1POzl6L97QYKMow35ZhSn85FX0CSYGGgAMbNI+t/CNrZHzzf1Yroamv
MxDmZk4KtP3mQZTbIKYZ0UEz7nBdSni+pmsx6hyF+arZvOiDIGIoeGeAEAej8oAT49fO4HMEZq0G
opSLhQQENX0Yc2QNgYH+t4hHUFg7INHLCuY+oRuT9dlODbGsKygjo3+geU10876RhFtZm46G1vst
6TjDWl0D0CNA1MH9VWevmjXSroW5oAdIE0v0R7zVxlcFGsT26l/9On9B2KvmhBKiMprgKhltbzeK
CPoDb3+tBVAIUEPZH00PmD1mLZfhGIRFgHFEcLzJrfxLuIuP07HyiiMeN/FJd0ccFYur3UYHlXNv
uiKQ0eMfPc6gOEPfFc0fzAkpIVFi1C3WRhnZg2nhgDqlN/X4lO5TJ/HBUdieztUl8ndLsYk6NZUV
KeziHOkfiB2Fn71Qo1Xzd1Hd17xqw+ry+AvFJuwkZTbGOMbIpjBz4mQ5xVOE7o6RQ0JcXSB/Fz17
wqd5nKhLgBENau9P0vSw4PjbnrTVkaA5E7RZWB9f+TxpUqAOYQ6ItvqU4R2Ugg4fvm9jXOtNKniY
I0UgoXYNZyRWvi7XsgY24nVuQ3LdM0+KHR7CP80u+hE+VL+QeJQfjcoivyH1QGv2sCgu9jxdiZVx
XvwEulHOztRea0O1FqocivNzoMBoXBTv0cWZwGS2KMAu3B7xWoIV3YQgM+HZADUJtr4tos9Mhqo7
wnueWJCNtdFjE4C81esg6NjVkkKcMNpJ2b3cdF4C7vA2/sq2v4BnThdxIEmqpQ2+quIJKE1NSDY5
Zlbbsngn8vQh1u4rF2jMKdO2eZmmMdBk+bFDumHpIDIQWnr02ss42JGAQwf6fzjaLkCZg0edISHa
EcxwVN1V0E1auM/LtefLBQRdU2drJpSNMhcyjEsQHgLVQzesHKFrWbxRg7dUcOMChNTfMsT6k8iN
4h9R0tvD7CKrY6NnQI2PI6R3w/e5fjYGnr7h+pxrKnpWQXw30UB3+dvkOM3reMJv66vXPP1qh5/q
4o2V4efNs7I4WHyOUU7O9rJaq7ob2MuohNDiusEKt8qxCn1rA5M+H8Q/ynsNLeZd7ah2+qza/RH6
wO4oWtyxrgR2POPRcaDDmh3hkPkOUSJ0hUCwdydvdsnP4ANSEZ+mlZde+Ke41bz8zsTK3icPvONz
JWgAGFKm6I9Esp89PcVZCWpJa3ETnMDQftXKm6Tztqd0dWx42kDGBylNnZUKgriKPMk6+tFbIvv6
9Ekyb4aW5FT4U+JvQ61c1Qx0pv8PitkxNcRkDK0EVCQ5meCI/c4s/JnHll05sy5QmI9VTXVnwlMr
t43Un8hdaxSc2Lb6Uc6GwWQwILVdkioGQAIZyPAlHryI52GxdnMxoZSGcgjl/aqsGlAUwQopHjKY
pMWiO8yI1pKbp7/SAKTqE7omy9TLYgiAQ/N6+xut7esLZOacgu0d7NDQ9mBH9UOPsjikt5JfSA4u
qFNUToMiHS+9tQqpofUdDfAaggn7BoNYe5DJAwolyNJk7XMZ3kg9RC466Hr0UGgHqxymEQonlKx8
RfMclB0nNLbnlIp+Fct9qd2L0pc2fW7P5coheAHBXD+hUrXI9QSI0LBF9MnoUMkPT/CJNjgf7aqZ
DBfdcyS2WNcOnTqibxupoGp8Vvv6kASzlUADsq1mTKTsdPJXk71p0hNeE7V2yqfIlQzwbgxLTBPL
UKN9PGgeBOSdUHshgWjn5DMm0KtIRPRUFffTqN4lsIrbnqCVgHDxs5nHgRgPEcyT8LMH5DNI6Y3S
qwm+ZOFuw6x+B4JOMfSAg83L5jZDJQogVQzdtVlblNfYNPMPiNZqDSj7coRniIrI3hVaU2IyIjgH
bKNfxyP0N1MdO+hLoI+efYSMWZ0XXRiDsZU9leKxyDiju17I+Ps6FYulKrwY5uVBnA9V3AQJ/n6L
Qq1Zh5DaTD1TfNsexQq7EDAg7iJTgjodsC5hKOFDLdUUsmjxY9PZY+qJsj+FjhaGVhvcqYtTD5Aa
OXV2/axCU922iaVW3sILjWvD1RTq7oMhkyuydBdVUjITDLcu/5SpdupmwZ97wmNKXx+Lqogqj6bD
2R2FMTbL2GWFVGddjSTcbKnPoj844mt+CE76DdwTYbR1k/8u7PyYHXROXLoS1yG4aQAWBr7oeoIq
G/1lZ5e+RRR7oRIRgEdNg6GYAKLjlwS64XEuyUBV4Ttw+Ts4nEBXV24fyikr8GbJpUZ2pDhGKzNS
U3fgbrUxnAjMVnPkMSDu2DYDGPJanxeWQLKwtLo6jZ4DvW+fx6XEt5PF1NiRgNu9QhfGZYYN4wHX
G82RyGde9SvVfZ5pStKg0q6EyM1Ueu9mZibZumAYVk3y09xkuKJnSbDDPYtHZ7zqcPueTrx/ILiA
5o6rNggpyMAzb7D5kz35CH7KVnUSkKM2bWUfOOXbgBT1bhzhznLI75Tb6M+/M08w/L/434ff2ecU
pMlsRCr6WGZfoXaEkMcQ/FBzztVqdVecoTCRVE2rIVEHoBjtY5o6UpNZCs+abW1L6ARRTIPUNxzg
mIXZt9C5reSBNgFV96RXbyJT9rUAGj95aRnQ79mOOGtxE+FMNKjsI+QY2UddLQuh1GNIaH+yzYbA
hePnf0BAvhm3LChh4/p7udPyoCQw66RXADigmErg1A1H8XN1ys4QmKviXINhUqVAmMqHITgu45OY
HM0UEkw82bfrM44qnFBVaGS7qHLl5Vj6AIZHEKrDMl9u0Q4g1vCTcYvRUg0bMgrb83alnED31BkY
awBU42bTFLQdrKmdnNyMs5/XrpG6UrjTIGADvZH2Lo+dMtgZMs+640ryhwVnlnqAJn0sUIDXt+2D
OFnCCxTF3NH/nd2ozk0XWZGj+z+knRXuK0tCQ0tlz1ZhG/boQgWf93PWNt75VJDLeYe6DRhfdN7F
+tSgomnuwsjbnu61AHoOwWyEKjKDQKLdf33m9NOegPIIkUKoYpmeYNhtuduGW6k/0a+LM552wWJz
MBM8FWmqFGCRQuLOa7t7cXkjyc5o72a04HV/DDjjKR+VMIKZBe8S8WfL63xe2/gI1rjMgOGOBwGz
LQPYuya9jPHmJlrnUdofCCdariLolABMIOuNPhPmoy1VlRKNUmTl1pLyGzFWOJe+lfwbIhdmUUQZ
jzYkMPuxqQWxDlI0zMCPIdCO+fwomTshvQk7t9SckLpuw8Gjxr+c8uFaIDgDZvdmqg9hNwwARrOa
KfiS/CvpbqX5pa0O0r9z+C8GyfalJjNCUUUHWYWl184/q4UchIgnE8UbEbvF6iLTZtrMFckwU1ru
suKIl0ig/RK7HYjOnGNnbUOfzx+z23rQ9tpUpGMC90r/aLtDMr5v77C1UwGazBAzkHUdJHRmbVSV
2jR1R9WZA/huak38Jx6IYI3lMrvRFC7wfmqJvY25Nok0TYcCK9VEYjWu4UQlxyYl4uXpU9fZuQGn
yZdSsmbzMKbP21grUyiJUH9VILelUZuCy+2l9INUChqwOhOJX6Joz1UHcbFMj2fONqN/iblbSiKE
1PAcwZ1ZYisuoRjg4WsgVMVQXpXm+DYs79HMdCtI1aGSb2EJ5sGEjFfnuc7OoJCFDCQIgMjOQTOQ
iR8l1HCEDJlZNGzCK7Tw9eU9DG6V2e/a0O2bByI+G/KXKXIOgquwxcAyt4m2gcFdLqNcpyalJ8i+
ofHyq1erhCJAfRrlMqgLoG5w+eWaUAJLD/rytgw7LllypQEWK/CG2vWggGdQYdxeKPQHX3w+wOEm
Sdv9oJuCt/ElHEpLKN5FoHJI0kkyRzvpIC2dfJQCrxyyNnPnQEwIaSssglbHplaq4qlfime54HHB
rhY9HYsuUaESzYAaNRM3YgU5LGMAGyfq3ox+n9T3cBrcnq61r3MOQUd59pRQkeCp8xEQ8fgySp4O
GVUUd+0+tLv6vpY4t+PVj3M2IGaRm6kp1jFtJ5zTgwSzFhh1w3Awsf49LczMHLOsJyEh/ZBiWElw
kGDPl9007aPO60Bc+z5o4cZbAtJOqIsxr5cpWYxFCyinJTNKaxDeq6rejWHxsP2N1laaJkKrBNcL
/Pc7dJx9oyAS1UXRERqMNFGOaMfsIcMjJS/bKNd3NMwZKhEmfGCQC0Hq53IpiF2iF/1YYCn0wkdf
yz4RZHRzivasQpRnik5j+0seDaeeG8/sQzfEljLQ/Zb1vNzjajA0qD4FcjGQZWL1+eVKG3GZy/EY
WDoIvcZIM6QT7DeVEjIxpT0KJohMNURn4f0Bs5Ry4amNXh0C33Px9wcw20Iz6yzXUUOFcFbqFGhZ
0Y/F4GWqZoW56PYleNS8VoW1vXE+Zmb61WCEkWMIWyOzmby4+9XGfjnKsMT8xfnONDCxEfIciNkb
amHOsQ7hLXzXCSY+kAOrRt3R9OYQdmFCmS6O3v2Sl9Qfx8JNSAw9eV69g/uFma2jpAMxRjrBbR5Y
GfGVMbcU48+iftbarzm66abeThW/7Tnsg7V4Z8ArEfoViKcyKythyHOUKjJwIynZhXAkNcvgRJKn
znAS7VcyONuTfXUt+15Hf+GYua5LSdAEBXBhtPwo5todFA1KsjAwVvPQknhdPKtrCBxsKJ9CRALG
opdbOO7ixDTaCnnh3nDmGka9t4sIhXieavnqsKg5koTNidccgxPFS9krMXDq/IluiqEGkwNs0PrG
aDlin6tQ8FERcSUCk4M9z6smj7QmQdK0ESVbDHey4KBGOgc/Y/lfeZn4VqAV0ZIl0oq4szCTNxtT
1yNxaEud26nQQH8Y0jtRg7evdGo7zrm7dnScg9F1ehbTpTit4LoIsGJoCx8sadESDAXOIL38zy8q
ZlzMBSxNl1pBKpdewG71+TMT8PxOOet8beHB7AM3PCKhHMtqOUitkYtlggVRoUE0hT8XCCRWhQeI
+Z9Gc4bEXLsgGGVSoznsqA4yijLE94LbYXjf3rZr4f98OMz6TupBEcsCINTiu5YfW7imSqovSc/5
XFvtdFfX7jbi6gQi2QpnQBNvKTZDj8Mm7IuZZvWiW6X0KnEfZ8/gDv3/oTCrbs4Hs0ctG5+pKExL
CoWPJVsOsUTusiiwtrGu0xVEBEdPwlsG40FAYg60CHR9KTFozgWXhQYKb3BotjSITPVw7YBChiKn
BMePegihMBgQyVbRCbj9G1aiPX4CUk/ImeHVyG7pqarnuaI/AUYhRHeHxqnU/QDLG1H/HIJ/9gbE
gNE0osqQ3oRPGNtDSdqpbBf6IsjVAYYEgmcaxrOiTTtTKI95qEmc0a3cC+nEQpPZRHsFSJ2XMWSR
mqmXZXzNRdTcUYPXMO9VuhKlDFBTZeodScXFmZBYtG02NzQ9HwkfVXibz6CMZP/KTMasnWMwa1LJ
YhENp8BYRjg+GB+pLpwkY/K2V8LK/rpAYYLgGKeqHFZYCQ3atmW4VNb7WH6CSRfnm2zjqKwG74K2
S0laMBpRGaxSvIvifZ9U6Lzj7OTvQgJziwOdHlVgyh0yIbZ++fGJJCq13OBZvTQ6aqN9M4PTHymS
6QQSOtUdE83XpZv3temCFggXuXEa91Mr4ZYXy8VOAS/eTmdNR/F1jFJnMerRX6Io8YDW/ylEGHlb
TVQXMIoyg9xNG2TLjvG0hLqVz2kwuh12nb7rCzkTbaNsZTfNKpRnhWX6EYyL+J6E8I4042r+AJ9U
Dx7SnsjvSg8V+jISogY8Ez30jUzSfgdxutzrGYHMoWAMhV9VFaoMGowDE3uZmj7wG0gaDCezSYXa
g721FPlSGEY/GnUYfwgNxANgtlNG7xV6OGBvHQY5cvMdGXZBRQpvTJrE5Jx3a4Hlu/aHKo+BHBGT
ZVgqHIO5pKChruicTvUbXF8rZTfVp0pxc+Nxe/GubcNzNHL5rZG6jueEAE1Hx2tfoYCLkoSB5MY2
zNraPYdhllSbLlg+M2AkeL/kD2nwOPSfNVdtnM4Nu3LB7SOGiTsqVR6/HE0TqCjywUTIbuvPSnZI
7svKXRolIJochcTXSzDf7jWN84hee3GgAvAXlo7+7MY1dlGY4T0AYoj8e4Bwf5k/Zm1qQdtBVQdL
VO5awe0gMdzvt2f1ml9IRPA0wBk3EaKxXJjxwjW5E0ylA6tRjz+V8mMZJk9VH8LhBTajBy0EuxIP
gjBV91N3u6TqA47S/RKVh1nW/e3fsnKZvvgpzBx06L0XOgk/RRkleCqXqiOolaPIHVrjy3RPwMza
Bly5SGHgOKGQtaVEDybsBlpQxEo+5nZWak9lVrqGUaW2mge3vVB+hX2/A4nmqVKM39u431LXzCI7
B2Y7RWGcm45wlQTLvFz2EBnDZcfIdRv9892NqA0Q/K6KNDkmS6uXhzQSgqOoZ3FsD1UbfaFzURTg
8KuBUdDnw71I5mSX5AbapxXYuqBfpw+69yhVp9chnEcCHZCoPkTjoB5mpPnvxQQHcoG88fag1pYw
bqXorodoB4Ql2d7qJFzaLhrQ7CwJ0KEKjP5GNFoVUUF5V2QzdZsmfUZG5l7N/KVOZUua+i/OT7gO
fNJ374ihificUDG83EV6qOrtZIKoqM0QshS9SMpfzbGAeCcaSNvICg0RJoeDLbUNdH6n+xhOTJ0a
P3XkSemTm0B6nvTKFmQe5X9lbqBJCXN0HftMRH2M3WVFICuNCBZvWJgh7uxwhoh1aJsS2YKIt1st
kLKef01D7mXtZ1CrT9sTsxKiTdT+FLCm4AeCB//lvCiRvghyLIKHKkCMTY58s9VfNYmnVL4Sok3y
nRVDGgZvBfbcGZNJU2ss6xlmyBrxBtgg95Gf99xG6OsPTTOOtNSIx7AJitblgFpphAqoMed2Td4n
vLyVt6F0GsnJl8MgvsB1J+itKNqBjGhl4QSR7rss3kfhTpRtgv/tX2eXZvKR1kBPBy6iGnNHFLNk
EbCxkI5TaePNrp8LO5vsbZCVmIEvh+AK1xgILhON3rfPTggBtmjzFKGE63g3d8/0n0ffsuyD/TRb
u8ja7Tg33+uPCUdDlOpEqr9LoP1widdHgy5PNU6kcEHWPXYm9QMCpxPPVIT+7MtQeAnDBH1cH+W6
LQGTQ0x5VG5nFIq3Z+76WKEIePeA/EpLkMwzQc3mWMpVIJRy787iS7E4aZH52QKvDc5pujYYKKfi
egXWJZoZmQMF9LUASwHxJzWT7r4r4vY0djlPxOKaPkwuowkzZ0koqIPWoROhq01vAJOtnoXZkqXo
dgm+mjb2ZjDPLEqgmHg5vLXJRP0KxyUOTQR5ZoRlGUjyUoCfr+HJHA83JHfo5SiYjkvKKzCtrcAz
rO8ep7MVH4/wuItiYMlLZ/dUhHw6yvHR4L1WVseEhjkUS6h5J5uXhG8Octsa7h05kjYS+MJ65vXz
bdZ9FDxlq/WD4AyL2cXToLR9qgMLj1fcyf+IEu7kOy0obUX/tSDBHSteCfHB6fmfNwGeYmg0xjZA
XwVbPgGtNG51pSzsMf8K0UVDCpzMcC9IDrqZuP8BC2kGLA+kLK/dIcYmL5K+KmyTgGyi+IT4YgUj
1La3un8vqEoKeDu4coBOb6Kj+TJKVd1ck3CugdX6mnSzpCYSYJK19Jz5W6k/XQIxe66S50bLJgD1
+TGNbpbKn+TfxHBRii/03hqKI2ouInkty73Run3KeSDQfcWESbSKU14gNe69EmYuVDMLcRkt7EAd
HQgM2V2s2SOth+pPRVvZMMRMVX/7O67svwtM5lyTEc1IrgBzUTLPTDwpD3a6fFA7XkWNNzgmqFR1
pybV1KAAL4OaryH3p89Wn35KauB0Cmi/ohcb79uDu75B4Hv+nVCFUTLBWT7DehuDK3Tk3A5d6yzK
x9IqeOTbU9Ls/x0NxGoRve14YsGg93KZzpM4NEij4+Ffxq4813banARk+tJ68up+tKaKJ2C/EtTQ
NfYXkfl4qtrHxaiLBdzrK7+dfgp5ao+G5sVRDukr3u1kFQ2EZxXlFupawtzH0NSdRGmD8XVT6cyF
bqmaYMXQKyThayHwHulX306mEu9IMIGZi0OdLfAEIxmHvpcElFttobWpY0ekEbQB3BjJA15s29/u
6lCnaJS0hHcitS1iLs9RrBZtFgBNMH+2eWiPCod6f92syyAwh0IQKV1dJqhHaP7yGe+yvbfs/si+
cKheY/vXYKW2ZokOJteLOHTdq50HZNCIRPxj4HL03Y95dsQOZavHdQaD3ULESwjZh+62LV8TKMZQ
a+G83VXoLtyeTh4kM51ZPuIpSrA8wvkjQ5UTJpRQIi0yr5J+DoZqmwFn7109fpgxMrNL+qUbCuRt
rWm6NYgnkxLX2X8NlQwGcwwFS7jkegSMCCE5CD1zRA/X5NQKZyxra1EDz0wGexurkr3LgtkJl8oY
OE31nMk5pHc5a3F9sv4CMGFDS7sZ2j0UYHpCRkKSHriWIrwx0AVytuY6dZaTtAOEEYUebLmtReGt
MQ4ESwktJUgF5XSa2kizlPBVNDnfYX2adDR50Fu+rjC3gWAi2gDyIcaQtBZsLZvmkWiP2xvlmnRO
FxXt7ISjPaRe2bvNqEUaSIUYBRrU/LfBSV+z/Tj6kp/uC7/d1TsO3tV5z+Axg6oLtRdJBbzBk56k
t+GN2I+pHbQOuT+NJyjvOKLPa/65rsMxoMzJqHRwWALBDDMJ8/awVu2mcRbzOPR2oqB9UL+LBMj9
QxIwbR2x5mzb1XUCmQyQ8dDegX6dy6UoQSQ1hR2tAJGWmzq/M9p/fUN/D+7v32d2UzgMQ9Ln+PvC
rNmKPLhohBSXm0x1tj8dbxzMlqo1OVRnGuJKtMHk0i4QeYyAa23Py6GwDZeNAmvhMQQEbdENnY/4
YTkNu090q0RfxTGz0BPuVS81ZwK5sMzFIg7MeJlGwJrEnh8f8i/RhjgrboTH8f3H7OT7F9PJeS1U
161/dLD4Fwp7kIdDTexyXfRoSBNRS4ItDowxD+on8WffuKm/Ouf5Psms+S7CXggh9pW8iEee3Nf1
855BJ5fotdmCExFgS8AAconc8hV9wY01Ba7gkx8RZwtca5p9o6HVEakeMFhYzlGZQ2tvoVeA5FR/
1a/ERjr8qO0lHy6kb9OhscCjOcJQh7dmV4dJGcWQTMQ/VwRtI1mmZZwwTCiNWZrqVCgzJLcNSOjz
vlKdJLitefXP1cHqKO0rICriEGWfwS1s6ftKwGDz3O1d0S16q/aLo/qYWeNp9gzPfBh3k5+4/8xt
wCyfAzOxVWvrrh5EAKfmLbRHZulZAW+xVjkxfC0QnMMwAQ3fEnUCAhiRvOsjrR/92Y40q3fVcwQm
pAl6EJAAfE9YP9q1RQ6Vp9x3lhWeWnTGWob10u4K/0Heq/e8fbFyPEG8E5VjBZUacFCYsZGpitSl
mQX0kbxIqNXUzqzsJ/N1e4ArJztQcBhQqoSGa//l5pOTHPaxDRyxMgXdZMSKmhTl64iTzV35Tkha
aDD+RVYSLBQmYItBo8t9MWHTmS+m/iBGHF7ad8vSRb6AKnbhPaahIgN3BlbkYpBqtY3KPLKPE2QQ
w515J1uGnziBB7seLz6mbnfMHyAL5E52Zy+v96Ov3mp4acAL/L69Q6w5Bq5ye7v40AbaEyt0XjLO
HFzNNPMT6Ryd3QMj6qsJQm9kK8JtOh5TzZV5UmlX0wwIfEOqGS7iP2y3xBBCgqkZi8iukpOYPSo8
kyC65NhZRj+VooGYp+mgoVwOQRjEMM5HaG1BbUBqnsbuMEZeAU+6mLOvr9Y+HcgZEDNXoRlgX4RV
ZJNyscbgEOsfSuaKDeeTrLQaonWX3oWgwkEVhpk9li1IS8pwzLI7R3udLN2tTqkr335UDogVduh3
p/gAPf59ZCW36kP2aO5zBzcAX3guXV7RbOXjwREJHoAqyJVIKTC/Rc4LMW+KMbJhQtrFTj/wGEor
k3oBwISyvEskbY4BoOp3S+BF+b4CI5XHW1hZI6i6Ye2pKAsQ40pGIMgh+NVRlPomC1qrILtuKG0j
Q0XF+cfYBZL/GRQrXobG61KWJkBNy71S+n17GAzOhWxtNMiGyEhEQvob1a7LFZ+VkTL2nYyPonwq
lWUUx6CtLVpSTTlLfu3znyPRr3cWHgq0K1KVicguVdRvC1Sx/0PLIuT5zgbDrDCzgPl1WSmYL08n
VtxaxA2cym1DfyYWTMzs5ff2B7p+0uELnSMySy40wXHKJiA2ghe/Cqal2LVdHMNTjauW8oneZR4Z
+jpxzUAyRw28i3FEKIDsD4VwA+GP2v5j2pMtvkGCTp3RDQq/ttnfHuhKbEemGusdrEaQS9jiYTeO
Q6q0amTnyNClL4rmJg2Hb/BdTGOCLzDQeSRjKUIUm1mKsqAtQzFpEDp06lton1nGQb/LHycrtkcv
+ULPqVXanZWeitsv2R2tW9DeLOM2t36OVvhre7zXLwYF9lRnP4ZZrUaTt2pX6pE928n/cXZlO3Lj
SPCLBOikpFdddV99t18Et+2WSN338fUb8mLXVWyhBBuYpxlMZ5FKJpOZkRE2hDRDRx2s2hnBvBd+
1K7vpVZf2JnjgySEZJa/cN/PhLIb85wnYz7LN2ofexErvwzVCnKorLOHDJRw99f5tQvNrZNzYBZl
clGNMDS4ipVY1bH0ZDd+yuzkoV5L63H13NqqF1uKqzr10VyZ22aN5sxf6x9gtzFiPEGXkMnz1LmG
0ZmZnptQvBGg2GUzpJ7GaawWFjsTgdAtBt4Z9ALgUOTnfBqqyJSMDbW1GpiWJ5o839/Mr68RbOa1
gekHXIW4MkA9j9YwUP+oEOSg476hu8A1NuHHeBRP2iqwk9B1zY20UL76ivriLH85O7SQixaWKzfD
uPmb+tmsxlMFmWNbOwjfin1Fca8vZfBLG8odklZu0jCRYDWPvCo51/nn/Q39egqAPULPA4ub5AT4
dI+GnalUZQDUKQM9renXR0Mdq02dAUhb9OESfOzrWwgNgakngJ4xIhDwRrffL47HPIIKBxIgBVwL
QPtjCq52uu+jZTh14pbW4DHrJXpCySCwf4ro8ix46BS7b0MgfgAGKBC/McMKjpLbH6AavRABNIi6
PdiynSnaqafgDLXqhXA+c4ncGuJWWqgsjkFBhJGDx3gPVO5oASmf7+gmsV/lH7JnmJa/kIvO+Oit
TS6mRUk6atAAADLEyp/ELbh63xvs5y/jRG0AdK3kI10wObedyDShEQPEC1oi3Ha2upyw37NnWqGB
CMxNQ6c3z4BAiszJ6s7yl4C6sx6Ea9IE6zkQa4S/w8ShJUwYQ0yC7hWHbRK3c00XNwe6I5ayYp/B
k35oDdB56E7/o7GbesGBZi7RCa735wdwH5aaBPPVOn5AYimesB4xSbI3Puv920/DG7a9E4C6GNMJ
LjDcYGXeRU8q8IS2uD3WI5SBQXq11LecPcNXP4j76ngD9aM5kXsVg0uqzNZLjyJVDoSFbz39Hf7o
AI6HXiWodkDqydmp4rHxm8aPbNqfpLAC3Nfr8nMjV17efb8flubcSpkUVADBAyMTj0qMCg0ITBWm
jKwxL1Eq9pcurnbjEJXrrAVrFXSZPpRq6HcRXWLk+xpycYjwptPBmAZuE37MpQuUXigNbKeG2OTr
qVstTU1PNz6/kSD8mB7zGGUB/PI2BgWsIHFKGOBVWuPqAnIfvd5FOX2t9cFugdzRwVRwf0NnF3UV
d7lzyqAQFILIELPAxZmBx7heQiJPf4BfkzahopFagJ2RJ4RpE1aaRoEJKz89j4CLFZdmqUU1kzFO
IC486yeqvKnyertveg1u5FZE/Zx8608Y+yhWrYfiTLsOVrppA47gup0DTkM7cZbO2LxtVLkInAMX
B19+MkjZS9RAvzdas8bqH1PPtENcYRVm+W0oajjmr5HY4yHw+tGqdkuSrrOhHUCI/9nnmwkio7mi
9rDf2P5Fhxox3kGGg1HpVeduRrsLHcl+vO8zM8kW9vvKJlfYoz1aMaE69SugjLhBP2mrvwmZ9RHZ
xY8ei3dCt3f91/ywVPr92uKaMGVIVQ3FVHUcQy7U5HLW5MYQgDuIvuq+LdJN0a77YKUZeKEI57aB
MGZtpUREj2t1f9Vfo+mtaS5dz+teqqkC07Leb3rJBbDe7duHcWnuceZhe2toioFXqWxNZclPRxjK
98rP0hvfkq26UQ4lHkOu6qEp3qzvr2zm6ryxyPsQqyskJSIsioOtfsvWvcNOwyF4aNdogR16G5ms
nV6AHHqWcH1u84WdnfGnW/ucP6UM6uCUwH64EU7mY4DmbPHCHGizPA2BO671CBxcxZN8RC35/tK/
Rqdby/LtXktx3fW1FEb2aKDvFr2Gae7VS0jFr5fWrREurJc+7VjVYXmjhDlIjIBUcv5Qmb2V1eJL
INVWAkH7qjMXruWvDb/bw6Jzb6Ie64r8yWPBQLkX2RoNOJv+GkwLKCn51Dn9Vt6hTeMoT/+wqVOZ
TpooeYGTvN3UvAMH0qhiU/0YzKxsVWYv/l8D6qa1AS5gTrz/2tcRzCJohXayUZikXXea+SsapVMt
DPkaOb73Dwv6Y4w/H62pRKifwVio/NJEd8QtHKhLh2BCyd1elDcr4nH4eqihuafAiCrsfdVpyZ7p
rZsmilfK20pyx/yHLLzdX9hsTLtaGOf+IRvNQfJh06Ry6pQxO2jtABkFMxNcEBUtkSTMnrYrc5xj
JKKf9nrG4JDKJfTPRYthpAXahyUTnM+DgTcc9YDiUxkfqN4AYG3pwUK8nD9YkMCcCG2n+Usu3wBJ
i6Z2GtahmQdBssfikIG0Fre/svbjjUafdCGwAxFSuF6hnVRIoRNLrhfqVF/xz9MRuPoV08e9uieg
OZQPeodf0ZcbUHnLYW/JpatH38P+lDQaehsOCV2zXUq3Zp3myi53B4clFPXyCnYH9igTW47WY04d
QheiyNemNtYHM6CWx5QP2GG4Xa7GhmmpDzuCCsyKinVIpFz7PpCQPuaTw2lkRZQcoVK24VJFdHIT
/jACK6SD8hXTDugE3O5toTAKEccMbhQMR0UoMPO69CiftumLCRStMOxigMyNJzoDPZI2SFC6sKPC
2KIL7MRAmnS98o1k+iZYuuNnvWWqVP3XnMrPK/e6UWSDHEV2jBea/ivvJSfwLbV6yEHLVKalE2Ze
knYbJIx/H2OuDXNbSSg0SyBmjHYoq5xCAYs5LdEjwMxpsDjLNMWrL3sKsQM0VfBC/JIexk3VNymF
LQPoUqtVUD1qRivVYmcgLRile3f692WlHCMpXsP5MA69AAOd3+ir38DliYAg12nc4TcIOvOfgIjq
dglJUVwds9ZOxVxyOiEYV0FvDNucyuUp6ctVjTrsQmF3NlfGeByakGiTYKiKOz9SGCfoB+KHiART
JbXTNmum/xBqL9K8QLUyEMB12CQ05fulCDkXIsDiAs5vsBVA/o4zLQ+gSe9IgT2g36CkECk/TcGN
tYUEZ/orX772xFgw8QoALs1dJxCmUYQsL6c8Q9s2JFuH0Bzoho/7/jtTsJMnTgkEoYnWFDNct7FA
j3MqGQxplNwixPa+8ZLqQmJpdS7afhPLz76iQAUn8TGo2X30efZWVfoFsCPTlhLl2a9VZaFfMxsa
wQsNogv0ctG14UJwGwu4mErA0KMqcX3Ff8AE5LoeC1voaify6UVtElfrEzeIFzKG2VwdNRCgOuBX
0zTY7W7IUdK1ihDDdH4uSb+ipfoRQ2MiqR9GcIRKQfjLAAgJYIwWwN02f68ZbqGulDeVFiFRQ8/G
fL//haYTxfsBvosBbAbBP/yM/qBXRVEPCNa0Z9uovSTKsIo1jIP6/TEDm5cfLQmAz/n3tUUub8pb
Mx4GCO0BDDEWloJ0rRLjd4rmhraI0J/z8mtbnJdLQj32cgdbEbJps4MSXv6SdwspzdxldG2ES5tK
TQgryYSRAfGRscKiwUowt6CB7lv3/teaew1dm+IcKIvrJsxCDIdXmNytUhcSpzr95keBI+OdNwSN
lTcLMXneJGRjMemKaKRM//0qU2JdTqOWYHWiX8ASs8tI3gymaDXEPPqksrTkFAnjApmuMpfRg4YA
pVF9yt35slTsNwRs+YhP6oq+qqg84xm7zw4KYIA7wR1sf2Pue0dFnyM55M5o+U9vBZjl+y198t+K
n+rCN57LacCYObFegRkTykC3uyAkpTaEEoIy6kXgxTGONFjM2WadFRVS9KkVGfkTF5iyNBkxHloh
JF/UB8nLtoHbmg54XD104LzIyTvLXgI/zfnu9FFBMjFV/vkRlixH7SCraiQYRB/yczK0HSYpETU1
h8Y5iEGDWnuoqkxfIh2aWywI5iFsAWgNilLcYss8wV0vthE686dI8WoopHVLWeJcpIGqMu5RKIIB
5Ma5rlj3XUq1LrKb5rswHoPwmZrPxPDun8nZlSjAoQBaaSDv5a64Ue+HGNcpDohBH5umfWEleEe6
0b1vZjYlwegPdLcNeMiXWXMQzPiB2A9IQs2DFrok2nWpN5SrsjmLmptJroKHEtlL7dN9w7Pru7LL
xeuwl5qwC8cphqI+G7GNUjxAHW1hF+fuoevVcQeMBXQMkg67GOpqbpeK/msyujapmtpynuoezRvJ
KdJ0YdBk3i5Ax0ApgjSUD29alxZKBfC/PQKGAlmeXasTZxgh+StAnV0SPEI+7+/nXChBBPmfRX7i
z68T2iqgDrKVLLANdjSbpWHU2RTn2gTnknjhqeByhwnD8EE2h5PlhsE56F5zApnxtZxC2HephTd3
T/we0p+awCAi5A6br+VaNTINbtICFKu9d2kG7eYOenT1kZb9tlaTvdgNm/ubuWCV30yMbfQReGqw
0v405ifWnOXwpRTOlbouC7tYGpGbOwtXi+QbMqZiNhFoOTDCyEDUsgsV9CPDfzgJ1za485b1ZUYC
GTbUqLKgy6mpoSWja1YOzlC747/U567NcQdvSIxoKESY08PvMYbp094tF9l9pj/CZZnQDcI9DrfH
lBLfelSioC4qJBI21HVj6klyG7zLokx+UExKe2YmpY99ZkRHva/L0R7KQDgBdgl4TxcF3T4s4nhX
a0Y32Pe9Z+Zz4jrH8NSkDwUBD27tRgrmrRrva1ShNn6wrfTegmCjdd/I3GkE/BnwNwIJY2TY3Mko
47HMlBaFwq4rtL1gFPI5SLRd3Hd4VJbmamjlzkEOd0BraIB+cjb+wzKhFwCkEoiCAVOacq2rFK7U
9SpPYjxmfePRUM+ZsZaW0KXSTBwFB/EfG1zIUdp8TE3UzDEQzmywabpqDfrfUXR0vwRjlLCXAX4J
W2JRCVPHCmjVEvBJpZIVsX49pGitQ+G7Fr/pqAne338y43vXv4w7T4YeFX41FU7LwDWVl67BGdoG
Sx2umagO54YACgEaFfWCydWu9hik+xXKCHhVyuVnVD6F5fP9Vcz9fUCQQdcEQkhw1XH7SzK84YmO
vz9OSuggiceFf9/CrJ9CMmcaB0Ci+yUlC8YCpP4BHhcZ2Zn1uq9cI7Nj/V0NRVDKrKBxnNMFGO9c
fQD1pj82J7e62rYyhABYa0LPRHk0oYmw0izJUt+zlXkc0XN+qfamoy7UfucOPVB0+n/leYGEvjUZ
EyWp1Wx6rgn7mKwEPNpAT3d/L2euJXJtY/LJ62VJIkbf6mlZhSMBcBU4Y3Lw6bOoW6DzbJZS0NnT
h47ORLOHxBCljVt7zA91qerxPIEOrSM+g7G6tdAGsTHm59G9cRLRwRd2tRevuoXoNrubCuBuqJZN
L0Quj6+qISCNgncalbZquM37bwZdeAvONXUJAB3/t8E5SZZCAw8yAsiwV7pF14Erv/v7xjNXoUUe
AkdaqBDNLwk0VVPdSgeF1O1mJoVKw3DEkgwJt8KPLjkM9YIJsNLjj/A34vSehlINXg4407dGataX
Q0QFiDsItHgGmFD70MSofVGNJF83uS9/i6vU3PiUCUc9ZRBDSaTEZdCPWPuZGG4CVtbvau+L3wsG
uSdRCkaPCVqA6gPJlFXWBr7XB3KzFQFPVq1RT8f3aIDMAwn6GO7Rq2JuCYVROsnAmkNNY/hIRXKb
Vo18qAZdOJWF39eWaAzjqpCK4LvMpPhAkia/QNWx36uM1udYKBtUpcLcBJIhMcHJ3mAAKxDlD2OM
GkDX1MqXLRnX7FPTUIpboaVHTS+1yqEa5NMh9gIUiJWGemVYYzZULzUBozk2rnvAlRJsJK2QXNPH
W8BqGkNdh3mf5WhNFeWeKsr0y3y2aaGm5MhFk6bWoIbMSc2s8wqilZ6YdmYCwfmiWaNV0G2In9DA
FsdQeQ7i0dh2pOpBdNunCnV9NR5yS01EdS/nor8OOhN0+nklVpXVYBO9LokVR8NQFri+SCKs2yam
4CvUWtNjpKWrZDTJW1KHwByIovDEcMV9G33DP1V5p7qCFCoNJkZVJbYoQEmqo8SBillcMZJelVHG
Uz/oyS5OGul7E5fyLzWj4rnTY+ZmpUTxpgQNSgyRzix+TSLSFXZgZvHP1Nf6LVOE5IVJbbvJUmm0
y25IDvjfm0NoGOBriHXl4AuDhAasEm6MXmYHmWqFU2Yjza0CbaFXs5DJpUsDqHCaTankIAUy4s7z
kyCIV2DTlDeZXNWXiCmFB+VGEypYijJsMTnVfdPbUATkqkRTyRCyYNWBlwpQGqrFZwN0McfYL1hu
ZeaU5ph98BgAU/mQpSPJHJaH+abJiuI9UEmIJrtUdt/VlmHYOpaGUdvKYVy/McwUe2yM863fiMpT
2uSKv1G7iEIeRR4vUqekXhINmi34gn7R9MLf1FKloXWvoofvFk3hSxZJ0TyxVRYN7Squqv4S5+3Q
Wn1s+vtOExKwHwnN2qe5IFl6X2QfIA8KnxTsS2gVkAV+DCStSp1Ub4EzZ2r/KENf4puZmwzKFqZY
Wyxn6VOqtMV3LUblEdxGBBQ1YRQWr1kXmxffDCpipbmirBpBTXZG1wOg0YDoMs6q7kkuBrm0AqHM
Pvu2610JiIcnmVCQ7MQGmspWImd97ibUDB+VyGf7hGohRgjwfn2SB1nwMr9RQkvMxBg8JH7fvShl
0G38OClNK4Wm5a7LZf8YKDUOcCZqPU4RJhfDJG93XReJ7wOmdiw5KlT8dM3wE2doM/2YlCh8gT9c
6zeFT6H/1JIyGlY0H8utWgrReWAjMJkmyB03hUEiL9WAOfa1MSxRpdR68Muw6CdmkrrnXDebTWJA
hNL20Sw4pShjpGBNCp28zMrvgeGHR0TDxhHKZPjQE7nwRhVU9grmK0Kr0nPA08ZhCHa0pXjdmQPx
V4AEJ4/go8NRZ5XcWjAUbDIzLzzgLaODmmfsQfCHcE1CBcKJRgRiWIOEtRsoab+Lh7H1IIwRvUPy
TLDUIWxcEPfqa/DuQk6DBFrrlOWgozkgyYBm6g3a0uqgG6dWLTqXslR1szbSulVOSGnaRqJqIzQG
pcqEqhQtakcOqzhE3aIEfEXLdcz3tFBWcMFyWisYYNcjl0hR/GQwBaXUtOqFESFMg6AdOIDG3DbF
KvoMycTW2GdF/VJkpu8OSpm/66pfr9swjjyQ0VbvSiDU60LTdYz0NLVb6mXuKNOmh6kwvqpSI352
amRYuh5lF8DE9H1Qm9VON4xxI8ERn5tEACLtfho0m3pPhTFQYE4IPz450MTKHyrcpInpQjG+BisA
9BaMdAlEO3djQ6wdtVkNylcIYreXaSczvC0jZK6Kv5WFX0ULyuSFMviSiSk/v8roRG0oWNfDRGM8
moC5N6UjDgtdxyUb03+/spFFZWuoBjJTI/ssIjfKTn3+8C9f5M9OfUlMwaKbd1hGjlBRaK9G9s1P
7K5cKu/OPVeuvwj35UGWHwZEg5202WrKM2sXynZLW8WlhEKBy9lXsVVF4kLe3q60F8l4ub9XSza4
PJBFMkjdIVho19WWNa+l+Rj5l/smFrbp95Ps6oubPgRQpRImZPUtjAt41d9DepDIQtER9Q3Avvme
wiA20SAmeBgk0pb2rgClatFfesRNx4vPZa+NcB+jVWIwfEHV2CaX5Dtm4I7jWrCJ03hdazV2/l1c
39+12VfjtUHuy0QxIKvytKrOlnC3ncf1ud0BenVWVuDhEPdLj5y5ZB2QeTDegbABlLJcfBENQS7M
GnFsSID36M6GcGm0Q4BZL2LfX5o8FzKv3wVctUJR477sIrwLNOglA772Vm9OnQsde7JiZ+LodgiK
iLd6SyxzlX+mNq6IZ1Wy1h0KK+793zKHxoDM1Z83CrfskApDpBg+Axn4w0g9EXAQSX+XzVcRqEEs
XcitaPDU1rtvd+5QAKIMCUvQewIywJktMZ2VSRNiUKhWRZ9Ycbk0Xz77PL+ywAXzoMnlAOzqgO41
w7dc+hkD6WaKvkUUdLzoDzOOz2q9RM87W19RRTDYmkBEYJaPi4kVq5RKYr8/rWzHgNSg8LA2QEZp
Byf6cX8PF41xZ7KAZnTTCzAWTRPedKO1XoPDb2hg3lv39NVXf7Lic8Ho5Jx8ILheIXcus5Kh+J/A
aEgtZV3+TLYoK9vqD9Fhbr9KnxfMTWv4ag6PDQ10MejzcRuqikUR+MIELrmUmFuKNx/UDg7QiE8w
eyuffa/aoAlhHIPTUrdqzoGAy/q/ZW53zXIMA4y5oqYIvrgN9MX34o/yBbT8CxnBjIg6yAWvDHE7
mpoR9csQhlQMtDxmL964Au8QprJUi/xMDtoDRjTt8hikFjmWz8ZCNJqtUgBJCArVSXkcJZjbjKTC
o05Wc3zQQ/ZQn4yzilH7VYE0yzbtwIZg5HnY4VEN7qPXf/m2V5a5OKiZYWaGkytB1FGzTkiLpRVx
FN3KfhghBhpLizrVjn6wVZvai3Ops458ZZ0LQVRQhBSJM7OLlw5vsvVJ0q34pXPyrbCi3tIcytz1
AoAFVCyRw044i9tdplUYy2RCEmf+kVKrI16dr7rq4C+1luYymmtDXNxrh3Iw2wngK5RPTfmmBJtG
XHCZueB9bWL6CVcZDSvgrnQKraO+6RMAFyTlH1IatNnRTwI5CFQ/uSORYYhRlSecotntugFDSq6p
LZSI5y7hq5YBP5ckVUklSi1aBsJo7KEkv61p5EgZtRUmO/cdfe7bX6cW3Ccp8AwNU5D72IO4UsN1
UBqWSi6QFcyWhjxnrwRgaVTwzeKJBNAF92niRCNtAlP+hZ10ycX9025rm8qu8tN/uL+sOU+7ssUn
trKU+0XKYKuVHEM9jqrXdv+SO4O8CGgZtBYxqnm7nLInciz5ANPV+UEzM6tOFtYw6wV/DGhc2yxO
64wY4dTSaZ/TziPhLvNXZIm7Z3anAGEG6ynGF/FpbpehizQtqmZqFeirLvCEIrLYUndubiWQTANH
BVAOkAnkAkyWj+C47AAdCUFRmwBLRAYLMiPSEuP2HEaFXBvivFkUWKkm9WSoqkHZk5jRNkVB0tXr
qjqD4dC3yxbady3BsKEoVQ4ZNS8mVLEhlLiUb82dLDTjpmFXAkTW76v1KhLFtTJmo4xHgh55ooxB
rPAhEHc1Ju96aaFDMRf0rk1xl1WaywXucJiahnaocunCJSjTvAWITEwsRKB5mhZ7tRglhtIqm9os
dbXKs6PSLhymWQ9Bg/p/f59PaFKIPZQ9/n6R/mQNc4IUlU5TdxW6RAQzNzA38faDkQUhFnQFnDPC
EQHZgAiLbbTEweAOslHB0wJM16PeXI86sNa6JQfUDaJsj6Gk44C6/Vg1qGq3FgO7gQKVEtqZ60Y6
Nj6I8paUhKfAwaeV1z+Qc2KwIjVjM+1FI7wa5BySLdgvwswu6m2Rr5UlgOXs1l/tBxcA0C9AskPR
3YqA96hobZF8AL/WOkBx9++D8vXCpl9y5USpyTB9PWBhDBMLynMtHEXRvW9i1k8n3Vik41Ax5/20
E1IIh4jAEzJ5H0YSeu6L4Kb5/fpjgnPVgWQqGhjYL2jfFnYIxahj6gWu7hYOOTUbwUk/6VPzaCzk
BLNFB3K1NO6+aUc9FPLpO2GCjR7rM3iy0Xixfop7KLJhUDi3/1oxZFKY/mORpw+maWxmQGcC8Qd9
6bh6qnQvjd/iai8kfz9dZiBvwmC+ZCIF/UJZMuYmiUQBhXmWVU4nXxp9haC24BwzrD1oxMmYNUcp
BVhzfriRNH0QJgoYG43WGVz1EDryRnHS3eDFzjR3bThgurCtSR4ic9KV831rG+5C+jgzdH77I7jj
TfVcK1VxgLLzijWg3JI+zJ3vVAe6yTbmwbCKn9GvvWxFp9xZkqj7ejpuTXNHXcI1XEYl1q/hAu4x
d6YsYdF/b+Ft8Lo1wZ1xpSiN1pCwummqPrbUb9+YR95/aFsUq9aVRS6gzvuWXLInqKh9kGkW05Zc
//v9KPD16r39EdxtpY9BiNXhR0AbpmBnJnqSsk6SfQZC9/uWZk7lrSkuGgSxmCJFhCk80N6RO5He
yj+S5337Inwaa/Whjlx9oXk/+xVVCC2BKxYTYTw0PYIY+GAMUDANJdB9QSEyD3/cX9XvxsiXr3hl
gv+KlIpo28BEFjvSCT39ZFU7oIc+PTHd+iFa4Sd5ei2hBGCXbrIqnA7v8tBqPPpBjs2OLU16fw25
iAyY31FlsPsATM2VAaKO6bmSK7GtSlu526LpNRifmbYkKDSzbFOUJjwQ5MGgzs0j5TT0vgcqmnBe
RjPPbIJ2nbYotlh6qpHA0c3QOEA+LDwGZthAaCtLimPXxfEjHRW6jRM5yVZ+KQnMKopGdfGojh9l
AO6gXd73gwVOl2JNgPKn36quq3yLZUygLqF0kG0lpyAVMpHBItTKZMOqqsAOo5ObOve/7tf8AuvD
BQk2dYAbvox4+0MU+GWJVSoRBqKB5fJttaqETVdPBjGN48pyp660oelWZVssFXWmIHPrWzAPxnjI
SmICFhPFt1lAonfQec0DoJ1lNFhrPQrejEHJ7dQvU+/+SmdNofkHolxk4F9gn73JJJYyXNFx04L8
QEohfpYTwyohLbgQCOZM4cvBPQ0TSCh+IpTlGGcDmw2k5Ya82mUGyS8yqzHHnCuLL4vfchTcFgLK
KmJ2DkreqOhyW9iDLK2rcojwdHb6ZJ4m0gdNchrgOqwKkhX7iWgv2kO41dHc2EUgek1XS3nQzIJv
fgMX+KSoqbugw29o2V7TXkL9PYIe7F9/vxsbXMozRGLQZAZsjOnJb05l6DH6eN/E12AK1Nqfrfw9
B3SVk5Y91BqFESbUcfAkDJYOYbVw3uZMYGAFfZupZwQ+5VuH1zs1xUAhTAgMYwREP3dptLCKGYga
8pkrG1zAbtHaTmsBNgo3Dl12Tp6NvbiRA1faTjA1KYcM2sLHWVoW54QVBeuBqcEk8MWWidr+Uo91
pvp7uyjOxQJRJZkwWSj3+iM4fyd6HO1BdYiVeJ1TTfjCk75NbXEp1Z7+MH++rneT8zsh1qnZhxBi
Mi7xuXUkJIzv2k4+U9vY6C54VTzzRXppD769RF07axlKXgRtPtxAPDiUaG1d0wKWSYax+fSJvWUY
rNN6VCqAEvu47/szFwHBvTqpoQFr+JU5VDTMuCnrCct7GtoWSqQB6PztnjiGvxp8slokVp4LGvim
UCkH05gBlqzbo9AwVNXzDBXzFKmf2G8T9r2p7Pur+poswMKVjclvr0+0UgqmrMMGBmjoZ1u9QqGA
hUsHbiq+cS4CvXoM/6NJOFGXcysByykkktQeQmTP4jZ/JJNbyF5hYD5wWOhvz3ymG1PcgsJO9vsS
QDco1u8EwqwkfCQA6ACtJpFdqdnFuND1mdlBHC1gsIFmUcE0z6VbMQCFpGoh35jnp0LprEhlVjus
0Ij5+08lYlgHVHAoc04TnrefKpBJoacRhFJVP7cgT2mZIz2GOgi41OLhvlfMRKtrU3xB2M/VTIQA
EjRZSWH1VXoamvz9vokZ54ZHyPpErwVKCL4gXEBCufJzmOjawEl85RwpAeB3S5zCc7Ee1IwKgJpQ
P9Kwqttda6gpdEEMsOPYec34QGMIcr8E8kZTHYMyZHC7sceA0DGPz0X8dH+NMw1BsAKBaXiaV0Ep
kNeKJrWmR6GvJuh5doOVWf3e2LhgCViBNHVAX8y8CHjHdlAetJ6F1d+XIWEd4FVQROIN/4UsThQE
vaUR5GUlCJAlDY4E/YeUEVOUmJXAUAAk6rjLWmu0zMewA7LT/EXLtqN8WUwVZ96M0ypQCEfNA5yE
Gne+VNoOJAGC1y60HSbUgCDxgAO90MN4qWOrELzv8qKq0QywA0aR6ADBNc0P863UMdeyGnyeUPe0
ACfevlVuzSwgsZvpUyXWqXVkTD2gvnj01yXUzjdQb7V1DYytIMJZ3/eimXmB2x8j37pwNCZljoEV
EG83FhA0rAVtauBEVn1mHp6T4pv+gFY6HkjUPv68b3sueb7ZCC5yN0ZKpSiF7fYt+hy2YD1wC0s9
N+8/jJ/jql9DU3Ld7YlusYu+yiCStsxFPhcprr8FF9EbgEbzcvoWmWs+Km8QrrWVg7aC09nASB0u
8iVfgA/ONN8w+IUnH6gvQeIM2P/tjjd4S3RBmcW2VK+Giba6OqDudaoqNzr3C8Zmlje90sFXA1YH
JDHcDoPiLytHTFhjem4tJpBIGddUXpocnwno2tSsnqIgUmv+Aja0rKC5IU3c7ZLdQJ1BXaIomaFn
BIEQ+gS4BJGyQBj3ds98Pw2rNNMhUnusVuGrCubbvdxY4uM5egvdgK1RkFgi2547GjdGuUxeFsIk
NRIY7exqFawlaAvY5bp6z1/1A0ZnTxoQYNA/THYSot9CpjFTm8SKEdtRFlCJjPzvdsW6Ofa5nxhQ
VHYAbT6wjbEF20z/gYlBu7+kL9TRNvQ9eqWPbFUvXJ8zWQeB9DAGiEDQCtNcuzMB9F4J/RC5YQrk
wZEWB9387OSF0DPjNgTXJvgGRIxb4/l8u0IjomkdpRGezsWLpL6Rv8fp4j2J6CqjOIdxPH7SNK0a
tB/VFMA49Bm7yJHTk9Is5GfTV+ByT7wPFHi+jhQad+HtGuTYV0nXTo89aSUlT52xyvRXlWxE7cHX
YkvAQMv9mDkXPUDrjfiBCVITcgbcSaBJO0CCD3rudQ1q0sASvputAy0KUDsuvYDmTt2NLe4ACGPE
5LCELfQ5kmNyMH6G3gTmlD35ZIdWeBA/xAU079yNfGOTS6mkDLMPnQSbmRs+iasMV2ToYKYMYTk8
1tYWDKULOzoTI28sTg/Bq1eKIEoTEeuY2jou4B/iSxTYtTVsBqtyTNd/lOx422yWVAanZXCOc2OU
c5yukjM1G6Zlmo+jsAPRQUdspU6sdFhke52C/B1bfGElS1qN1D1s4RlWuSIWNkHxHtMdc876pXoM
nPs7OruhOlHgpQggEl8jNtQ2RVSD0G/ZYHgB1w1Tn4p+6bt9saJNBNKYM8TI3CRlxjmKiLnKEY8U
UC7XkSUNTi6Bo3BJRXXJCOcbRS6Ztd/DiAaWhNrPLAU6l0uB6ksgxEpAeAEibpSCVZRkbx1QxNAF
6fsI+yTD2RXQieV/+7r7bQE2RBSZJUTcWwt1k+e0lUFP3Remk/6Hs+vakRxHtl8kgBJlX2XSZ3n/
IlRVV8t7yn79PRrsbmcydZOY7kH3wxRQIZLBYNhzMHdhPcip5ZCvf3nwGoEHABgxEAsZlw0sflGX
iCMBUt0APTitBqCIvQb/OiyAEAAZwl/HqSMA4dYiNUWo1Zi8cvKQ3tO2c7VcXiuBwA4tHPyZFM4t
HtPeb2N/lkKTrU7IWo7aW2qIZsUXxVDsF2oqoP7mc9XdgKS8Pg2gS0i1Axvo0TAwuJS1639/MDPk
ggL8cHTl8vEwQEwUvQaikNPUFD2xjlFRW0oE136+C2dmBgejzzhNgCcHgr/JvRZKUeXI6OuAD9e0
VW9FXjGN6GPS3SaNHwYJcNahKPN98fxyIjkbAKT1CjgRYH/IItUpiBeVnwEg+hJMPYMgXq3XWiTw
yy7sNrLGKGDADcUI/iXblDEVeqkxVFRNs4FTjdCkLz0tKdf6ZD50fibwkS4b72d58HiR2NLB7ME7
SaFPQQqQ9anT+9W6Tb0SLSjWuoidwnhOkhcZbMjhmxUIKuNLqwScpqoipQHnSefuGLyqPspqJFtp
vQvAd4Xh3ybaN4NlF50gw3vha2KBaNqDm4YWBxlB0blpUvIknaoCouAEb8H8cGjTBEzV1e/WYvfX
b8GSKGUeHjeB1D8jn5+LUnPMVmodtAXNj8RuZACkmeHIDmVTSTYLxr+wVIA6tFDcQ8vXXPo6l9cr
ZiP7Ci5EregeJsxtcNJjxFZg25fOSsFID6YzUNC4CPEsKxmhPaghFnJiuAkGCUGEmd9HcgpwyrxY
jXn+dn0flyUCjw1Nt3jdece6MuourStz7t3QftJxWCtqZU9B3dixCRodPRd4aCJ58/t54qA1QzPz
WEFemUW/CfgAmnzYDT6smVTd6wB0v768BZsMEtg/y5t/fiJuRJxZpQk21ESrZyk9AVN3VUTeXwiZ
KdOB4zGHWLPPdiIkL0bLLOY1DMDQq+g967R5/FOwlEWNP5HC7VyQtXUSz708Q6isSO2/taw60ukb
48+CToilTUOxFUYR7wvQ3Dhdx/xwHE/xCEvcPaTAYA+kmXleYHwXXhhkp9FngT+omPNPvxqrY+0D
C9CJATkbkleC4RVUWXO/ua+iz8wQ2ItFcWjENymYRAzCw4OOQwhinnJ+NadyZySHFDwCfeXpP2Uf
bDv6eF0jFrxAgwJjAi0PFHyX/OJq0rek6eBxJJb1LaWmR/NIkA1aUge4ZyBomhmpDL5dBZeIqAro
/hykcbakzd22Hz9Q07AB3yw4qiV9gJdmoLQ0l/x5GiFA+yCGM9C2EhsbdO/bKdk0SiowDJfBIh6P
Uync46GrUZZbFRbEUjX7JU2avvMHWt8VSjc+y9JkbFBdKdfoWkmRnDeafVyiVm7ndWzdKlbfPeqZ
p/Td9t+fJLZ47rBWZwxHzoC0KQCQ0lBFgs/y79A2ezdUz9clLB4k1aCY2hxj8V3cSqDl1ljPEqIq
Af8pyeR4PVC5AgtqqfmfLOxEzbpLIpF4mxk2keaDCp0bLJ9R6jcajHCUZm89eZ0Seg8sC2RXumx1
fXWXOQ7uWDljYkWj5oc6lEeqgATfr/XW0ycn0ADyAtqrijpquG5E7+jSbUdXE55qQD2DJpLzeWQp
qI1JQ2dTWbMtYMu3U9Qe/BSQVDBlft3uErX+9x7z3Ej1P5HcnnaFPvp5AJF1jZF4VbcH85v5bhr4
QAVY59Ff2DPElxpQh+e2Kh4EsxvHTg0k2DOWR+vWIG+A0d4VJWqyhnJkY+RKmeFdP8olrVHnJNxM
aQXgTW5Tw2oatNiCy2WgAKdOZDVm+V4tUGcxNUEqbtFVxn2b7ScEXtA+KUacaEULDfVRuqFJb6t4
Xo1gFSffg2FL9KbyHw1lpRoCK7Ro6qAx0BkV3UZ8q1qIdtkpAZQLMtCGLefZXc2SlQ+s/etbueQF
Ibv+XzH/NNOfeAwN+HqUdtZPAvSygL1IKFpUxSocJ5DRCqz30rGBgQznNWPqg8n0/LIHmiTHygzO
ARelsxvf/GVVveFIbMDAnZWsr69s8b6f2hZOSwKrM9GwhdMCfhQQIh8K0yjspOgBPx2slCl9Hybt
rc5uAYEteBGXzg4dEKhIwHFGQo5zw4yqy/0ghs6AEi2xS039bbFsh8qyCOp66XWfIYPhV6JLDByh
5zsKiI+8mAZgN6Kv8b2orNCmoyGwm4unhgkXBFEzmwudF3uiIZjyzXq0HiFnYYx2nyp2EYMYT1Xs
TBfEh4snhlgfM0owIzOL3Lkos5DGqZ/QzqczZso7ZtEgPcLZLAdbVXtLX4ddDBgnvVeSG5Vp4YMS
Ku3eBG29IE9zuWaEc7As+BKkUEzepdForwGWOkOXjml5vW6P4LUAULGd5w/XlfTy+kGQieqTio51
Q+MF0a7XWmoh0+83hxwzS8CKS/MNQlV0lAlu+qVSnoua13xyjgDOLClgWzHMOtZ2g6HGAm6UyIUQ
CeEUstO0BoBZEJL5XtB8WVJnJyK+9CUZM3c73lPoJOzy+UIis6vJEKBdJilrV0+7TWakK+BTba4f
zYKYGeoFMQGyCJiJ4qzVKMNdKGXkm/PG+LSIujZ82I+gDARWUSCHB8+kEtJhPahwHD0DOGcprRoJ
/GyaLDCHi2JANjE/Jng2eTw4yUKFp6l07Nrodw4xC9O29CIHM47/768xGGHgqCJvh0wP2rrPDyio
ML2epVbuRHppZ6ZnGk4SH80ics36Qy/DlQmITiFb2KWnNZf7EMkhiYvRD34ySMeUc+xHkGqm6VNZ
1y9KiVeaoEeF5ACRlwBREljedR1ZsBPyDHlqYZWYpOF1pKNBnLZTVIBxkqw6Cq6Ffj3B1xq1fnVd
0mVOEor4RxKvJX5UBM0wQBIznzXTwhPqSb7mTcOHpsA18SpR+eCyORPTnMZMYaGrcF6RhD0/xWKS
SWJJ6BAk6+bBBGlit5f3+ja3ARB4ADmUS1yyN7aKwCJe6Ok/Yud+OBRAkfflXu0+8Lusp2oNzkvz
NULqUy50JNSEVcjZSpzllTk5yvnyZA19x3UKOWEWPTfVc9RaW31M3UYZHTq+DpO0Vrr2sYlQDu0b
u2ToDR3T5395qtxHcKZMNTI56gmt0eNAb1s/dCK18eJUPUh6sEMk6Gm96hYQf12saI+5BE6XKBpe
AohNkLhvGLVL2fAyXRCwXqgst7j5K04eHBoVLAA7Ww0MC8fEMoZnGq0ofRv9zzTZ+4Nomu3iMnLy
OIUlhZ5UoTHLU71wptdyciDJjAL9XJQC5w6qiXgVQcj5qhCCk2xkQ40SzoEMay1w+/ZI5bfrJ3RZ
JJ8XcyKGO6JxAp96NotRj9MbSsj0Kya2dBPt2Ku+Zfflgx7Y8o8kCB0vo51ZLPphkMwGZzDASc9X
FwVGM9tY3L7ipYaPF+3q3wZQgZTbrrANAL10n2MheGjn33lxE09kzob9RE8C1lBQQ0CmPKyS+PeA
ljFU+Kz4hoUiDPmLNwLLM5E7QZccii1IO5yLKkJmZHWDS6+Zxzo/tuGxVm9Z+UKn+04V7OWSopzK
4pbVKtI0tgVkqSmaGnSv9F0VyKJSL7hmojXN1/Bk+yJZjQo9nA0ZCjnFgPnC4lekK6s4x6RvThH9
mN515RSsjMctmPqgrepg3sXytgh+jO45moDqSQQbuKQXePLgFqMYjyCHO6w6T0kvGRrEoEPeTG/0
fjdpaCRke0VEcrpkEE9FcWc1ABSraAHnCj9l6xefxNhqwc/1TROJ4I4pL0q1As5Q7fQyGFeiO6n8
FncvLJ7Mny3jvQSrUZPMl2edizCeFhMwxwGmVLYj39RvkTcUgbEs6h48H3hcYNG58JF1VpqoQumQ
NygvUxwHzgTisrof9zNG6NjQV3hqzvWNXFwjEtnKjJSGtCHnIAAHVA7q3q+drKjdZH5ImDOGbqo+
/o0c9HpThIDKRRE9KOR6btCqHQvEe0ABicfCsUAdWYr6vZfeSVhzAogR0IPI6qw5pxe4VzEKOGET
q+6zKfcIeGxarIfE62oXSJ7ysL6+sMV7dSJv3uATeVmZB70yQJ4ybYrepgpC23dDPualIIq+7Dac
zS10Q0fla55e4m+wEvWw7NjC/mjdIGCTX5NNuYmO9S59llFns4NtcOd7/o8F9OQvEYbW4mN2Kp67
1bQJG2LN4gHBeoPhuQpFnS8006+B7LQB3sL1bb3Uy7lhHbV0JDAAPcFPgSmZBMLiKG5QMV03htez
oz+5oyKw9otSkPhEGg3bavBhXKYmmjJOaYOx582gHfTguR5cyXq5vpbLKW94N+jrQbCIKhU6Ajlr
NfbyNGQdbRwgMNuRp+DfZi3v6Y2ys1YMdN7rhgL6HVxk4c7YRq7aOPvIrQSh8aWm4iuQL8RwJzqa
wRpwrqmKagGUvMXvToEnMbnATc7KVVjclbVAUy+N87kg7kr0ZhCCsgDLHeh3ACDkzjWaL8GWimRw
lwHNASaTEiyGYES+cvStuaJrpEHXEfrR21WwDp0Sgxa5DR8BcHbalqxNQBiI4qsFzxL1HQTmGCxB
8gSYYOebqo6T35MBfSbBS/2tezLaE2/1NVo+fwwv38Sv2lHeiYBnL0da5qLSiVDuKkaaNUTKLJR9
j2i3RzPBBvjqtrptVtJHfTNurm/20l6fiuPUVzYTEkodxMXjoZF/69035tyvixDtI+8FAeJRqZoJ
Ml7KrXk07OxesmWCDvJXaxc9sqN8vL8uUbAofqpkADUQU2aByriNtS0la0nk2V0+RWfHpHFB8ZgV
hu+nEGE80le4j25pR0+5GHXwYrjuXB34SuOASa24Hefz2dYYwDiApk1eobXqCXfBK7bjqt08m15u
B+vU9qOVaEJdufRbztepnt+BQA98tZnVsfd8JzyoN2wVv2ceoqv98NBtGO6ggbtIttH25vdwp9wq
7uRFXz4UVYTNdwlXxO3FfOwnz3FB8pj6DN8SvLQedcNDvEJjNJjQvOQQfzVv5Yu0jm8ewyOgQ9ei
2Gshy3O+E5zls7RR05L5JMad7vmAtbat/ejJGEuYMUrM7+Rdujc3Iqi4eX/PQ77ZnqMCBOHA1ObD
zFKqRsJks3aMiKxTlu3roPi3NRhs66kIzuIENCbDNEJEL3Wbsgw2EW4LGBwEyc6lJwqPEwHlqoH2
RF6TDZoyVjB4o0WvfSYAn7GbzBiO6CZ96HtmAqxeETwkS3cUrZAAB0EbNEoUnG1TR99UKn+O9+TQ
ToGFjLpI13nhtJ07IVltZ4nA8Cz5HCcS+U5vv9LI2HZzdFS8BEXlDVX0gQrXYdK7UOBELV1MpD0A
3oMEMpi8uMdJaTG/4c8BBaiT9yD1etCzJELfnv409P5DSzoX1e3n63Z18Q6cCuVUpQHMa50R+IlG
MN11Ze/qmfltgjvEMj5GAN4n6DYea1yNYpTugZd0gzrZmhjPJPVdS+12gKRalUkgSDQtaNbcjAxv
EnMm6GLktqLQANU4xVGDoOM+6o4xBTZy6eoI6E1R29iCp4z+ReBPI+WDcSjwkJ7bIBDCEaso4bsi
he7E07dVAnCqA0dHNK4iBPYGLWQb5HpIC00PuSaC9Vt62U4PgFPpKo8a389wADKbUOOub4a+dIpQ
VJxaVC6sBIl6tBOjOHu+StWMwPAywCRkw4fOVLAxgKkldnRyN2Eq0BCB2iwcIEEuDXHqTHZ10aXA
SD2R2MSq0uwdhdq56nGfTb/zju5LTfSkLa7tRBj3cleWHqDsDGE+SKfNPNkkzZZYDjAlG7aVTRFv
/OKJnYij51tZB3Wk1TW2cvJ9u+96L9aIA5w9QQAgWhX3TreSTqTOhzkYmIVei88Q3STkU45fO3Nv
SL+u24FFM3eyJu4SdINVW1GDLSxQ5Ia76lbsVzDk27QS4RCJJHGPbiPldUTmiF/PfxeJ10pAA2ue
clOEULl8SirWhKE/lEu5U0IzmWrEsoXMAngkQQx8w4bUDptkc33jFl9z2Or/iuFOqcJt04wSb2DJ
EuL6RSRvxj6g3nUpy7rwRwp3PHmkksZssRi9OQBSfkWNt67flmytS05lvl8XtnxCMzoCZgHgSXBJ
Jm3IJ8uXoN/MlBwJ4yAG2FNoBYbBXBE4KovrQosB+uJNVNl4O1/pg0x9HbunYLa/1h9o9WoMmKkt
HpJcdgDscn1lS1YJaWligKFOngEGzm9uTidMxYcw9Xmt2Ul9U7ehXZT3Y/dWi4jwljbRBAgUsCfn
eiyP/pCrcPHjHLmKAsxGm64O4EcrcbTOS+0uDWL2dH1lS2poAv0RBMYALwCvxfnKurwogA0bNBgv
iL1MCW7GYFhdF4HEH34J57nKBNMzFjpdKUZfOCFxYWajBiBNx0Rya6fFcfhuBGPiyawnk50qSfKU
+1LvERoUWymi2TcDVpTTUb947EozfPIZnIhgzDGXnUtsZcYRAEo1Uzr0tO5uWib3uY3iJLappEn1
PZhZ85akA3U0jBa8zaO9IfBlgdTho9P7C4AJoM+uTOOmBs2Uk1VZuJG7YPiJWj2jN4OvgsnNmP20
dCL6b31ggF+kKdi2SvQNeX0wpduJhEbmMivR/L2ahEB7KlFPsDOgaxMbeDUKeGGHUTdcIqlAgEp0
EG2t0b6jlrY/ZSrQiOSSYgaQGA3CiD7svZTonYdIsvvdtYOF6TMjDiPHiluLOn4/5dtRpsM+lqXs
0KRZ/2QmU/mCtvtnzFncQVS3GYrcQFMYmabOZoZVOFkIbjK79hW6iro+/WgNZjqTXKYPLeqjm6Cx
5MgZlS4EvywqxmC4ierSU/Wk70CqQfS1qqXU02MSb+U0V7xURo5Op4OxgyZJXt7VzVYCGNpO6zoT
9PMKqJ7MdAg91oHu6DvxWznYqSmgFfHVpbmrmR4VXqXWBt314aA4GRo7dRsumw97kZPKyUAuX9qM
juWjWkcxnNcErxc6UF+ysh5tJlnWauj8IrErQ29tU23IxzDGqPW1aTHqrmoFQ+PIsR+vMOAXl05V
dsFjOzXMfEzTAUOQnZYrr3nPsk2pDqXs6FOWrHpZHn8RI0hcjNqUoPOSku55tHBmrpwD+WI9VaC1
sZVaw8C7BM66nRpU1hM872wzsrZB33ZW+fQ4YUDBsk2AbZqbXG7ZYVBKI981KC+o7oj/7+UVAaFT
YZm+hgFGBqqzAoi+oNGLSmR4aF+AESLP1ZcoCxLfadI830kZIZvST+rNUMmaY9ZTCZuXlirCpkQx
chvIdU9aR2W3Gwg7tpQNqxCWbNeEOZp2JWYdaJ8CUDyvgiR2QQoTbFjaxw+16U9bdG2hZDkNICop
fBat1WEK7LpE54sdaFofuGVqdNuuTqQcvsoAtu+Jyr9p1AWx3XQR3ItOGUDSEQz+gUpS+kiMov+x
pjbyRmtK7se+YBtAisg/oTSUvT3E5rRP8th3s0Cj91UjS2D4Rh7cpljzSqu6hNgTOoA/gsyKFIzI
lWAljtEYeFMC2qC/8/M829V+KqG+RVh6r/aN9ciUKrjLaD6+9yNoElcEZLbrCf30+WYypOYQyqmB
B1CLAi9jiX7flSlp3d4EkuCBkbR80CSW7xUACQFBEc4TSHItlAFVtek9M8hby9YTs+sfWZ+jASwG
6LA+GaOrZVnsJZpsjIJ3W154BubRCoSsc7cW4fu1esvINBOI986Ie+FKE2i7B8D0GJaLjkMPr96z
Vv2oaQ1SOVjP1k52X2MAeNbiqAkRsS4BxFEwOv0YzldpCCmbIJnfJCBpq91TlmdoVP4YBupObfC7
qL6rQDuEPtwxxmz0FAkC3MVQ6/QDuPcXcI+pmQ9zAr+Pd3Heum0FJOxGAZSpaku+vFFV5umgdMtQ
zsW82ev1F+z/kT9nK9D1O3fhnr+SklTFoK7FA6bXX0moumETrmjefLTpa0EAhVODXZ3pReCmILKz
ykHwSC8qA5IWBlxCxEV8Sh9jB3RIjQriWXWr+e0Xrsquy3c5KtaClS4kGdGH9kfU/CmniTWpnQzW
1g1ohCo3sjwSVx7ym3ZNnLF70aP1EO5aEfzEgjcnK3gyVCBd6Cqc7nOhCUlVH+U8uFd4B7WpfwG4
42aaCLrtcgNDAMmDNH5eX+iCR4cxRxCoACsFka3KuSQhhqKmtIXIqImcHkNzgRI6kgRiRsCcrq/L
WvCx0EIIWNoZRhVDG/O3nOxpB8AUtaQjEgX0mwW9bTD3uoAl/TgVMO/viQCYQaUqTAjATBkQgkBj
eZP3/lsKVk1ES2klEDffNt6dAxYUehWR90DNjjsuVYvxhGsTjqt7rPuXMH4NRF3Ni1v2R4TOwZ6E
ozSWUg8RAwXK39C4TS04FMEieMc39ye11xVIaOsvs9u0xvNf1Kgx+4AKGCa9YcnRaHl+LHSStDFJ
ZPjWUZjZZou3vmpsSZbfcqU8dCG7n8LQLqtehMewdJ8wkoR6JxqyFTT8ngtOaDqSkiiN0zWy7Wdf
JPPgs0nh5DXp00AE+YbF5wHvlAr+FyTeMLJzLk7KhlFSGIp0+kfuMsVOb+tX+QZe1Lb4BfSBUSBv
SdtV4K4AFGceUuY7ZfO2asHZhacxkZ+qwkunL8nYDyJLuCQFwGAYT7ZgHy4mlNsQAR+h0I84v21q
Z/QHu6JwIf59Ax4GNU/kcHdXKy0G5F+C1WQzTayxaab0UMBRTXMRoMvSpQKqKzB4AM54iZAzSHWv
xSHUAu7GITWnw5iILPnSrZoJDTHDgXAZAeW5KowdpjSbAKogtQaIbPTccKsh8p1cQen9utH7J2rk
zRA6YXCv0JOGWU1u5xBuVBi8seCVeMMbAh8MEO7ZuvJUZ9qXq8jRH/2V4RnPqL/bY2HXu1yQhFhc
7MkHcHrfW3WSpsb8AWljRwNIVX6SSWBrl/Lsc2f2f1apEM4SWn1Fh2SCEGkDt7/yjpnHvhrHX6cr
fVt8+0/NXf9af4gmr5eKz5ALtEuKeB11fO4kMbnW1rmEGldT2x/TZmZv+whlJ9g+VsRWNiDgEbae
zL/y8kD/iOQOlAbT1Cc+lkqcbitvgtbV7zpmW57sSO/6Rn2Id8qNdEc2ogruorcNcFT8N2MRAwLh
XG0VrRxDyvzGUdfDQXlGCil2o7W/QV/BWrHRsBE91ut+/3Jdgxfv44nU+ecnz/Yop21lxRKOdrhL
iGb7ioABZ1bAyw39s6xZgU8ETGaH2DiAgPqQh3a3j38DrGxllbb86/pKFp+A0w2cremJpDzXmyRS
sYFZbSc37C0/RJ6ExsqVtrZ2bJ28Xpe3fPP+LIxTziAMoo6NEBegWU+XNVutejvtn65LuZxpRtxz
uipOIREfl4bcQQxzsxvNJsCRfusym2z9R7L6bDaRYFmXs1ycQM6iqPoQdZ0BgfQbDb3ZcSKO0tvt
W/MUTC4VLW/J15+HolEyRLsZ4Yk/VK2QY6OCeqCDn701a+Ud7SxH81bbaSL9WHpNDYCX4NWGg48g
5lw/wLJZWVMWMAeZtQf62LnodGSH+M3chg+q6mEebcU+47UleCMWL/apXE4vo1ynSYCSqCN/J174
kruAnUdSYXhAf7bmKDfqRyzZZD0jB/6F7gCHDqNDyL9h3JZTUdAXVGGR6PAvY1JtmjxBslpj4+hK
YSxtw6LH8qcKhaCSahnsqqnGj1NFmueiN2TXz+RhU2DA6VjWJSm86x+nLtiF02/j9JpNZp1jMhl2
Ie8cJRi2hSQavVlUZSR7gVmDyG7uaDw/8YrEEe1NA37NpCIHSB/l6r1Xwk2SdU6Zo7sg+ylLct9p
4dffLO5/gnnERKi72UQjNt6P5VVvhKtcTtfXRSyr1Z/FWXz0qCPzNwLEwOl35UH+1SD9gmeSPJuh
HfwcpOP0mf4mNhUVR5fs+cmeWly9kk1FKJe61gD5n7ywUtkEfrMGA5JTGmpgJ1XgmJV+15Tq+/X1
LpnbU7nc85jSGp0/BFuaSQBP/qqknVE+XxexaCBAfAFHB2TxwG88V5e8GgcTs4LzA+IYyF9qtzr6
ycnbdSmLin8ihVP8NpLUpBjnc4t+meW2FbXEL3pNKOqBLXTGukSQwi0jrnoSBfCa6C0W4VSVbdyQ
O3BgfVcra9tuBlFlanFFCDHh188zZ/9krk4e3knP4YYXeDE65UXqDwlZXd+xxaPHHDNmpcFNovHV
0BqzBMYA9CSEyQWajwd7rO47UL39jRQD8FrA98dIN7dtfR/CEvZYxdg8FL1XjXd1IjDIiwtBkwbi
EmQuLhBkAtlkHevx2FXjP7H4jY/ZoLhv/kaPT8RwGmZOGX7v/IJXMaDHEzvzN6r+QjJB6LF4XU7E
cBtmpQSp+fk9HcdNBk5HY9tKbiIKAuaP5f3HubHlP3umcrEHgOPyKQ0gRTGcKT6Q+iM1XEvemoMn
jwIVWHS20JuNHBkgmCgwKs6vjgSAfbWvACnVfpqtV3XesDNzm67THUZgvS62QU8G/gIqsG3LV/ZE
LuciyECgkfV6lrvr18at9IB47li0Djsyjznsvd1c1/XFo5vxxjFNBRYByh2dSlp9oGAUdGL5EE2a
o8XJNq5/JVIpgHNbdMpnfLz/SOKPT0N5x8Q7jOMbnbZcmfpeK1/l8TXMt0leINmwZfF9VtpNIOp0
WX4gT0RzDySt5d4gLRZpfY/oongNH+WH7JjM3OpA4e+cRHIAWbsvXCKCAFnU2RPJ3BvZoTYRsDxh
TgKwvP4hYwfavgztTRYfhko0bbXUzywbQDyFf2cCSJUHwyZx2PR1hXU2BsjqyM5HkWw3eeMdmPo2
KDkeKYa5b5WH6yq0WI8wAJGPWg86QQH+dn5XaJFXiTZBZ5nbvcL22/5jsH0Pj9ZmuhOIWtzPP6J4
JYp70wr8CSss3wD9s65utK/kpziOt0MNYgN1pd2ByPUjeA9tYT5gdisuzM+JaF6Jxp6C9BOrBNmM
bdnZOt0bN/nm/dl3ir1QcZZ19kQcpzlyN7EUQ/jY1BVIRDZ3nRMdO9tw6EMKvH/jkB6zL1Ej8+zW
XFsi71nNpA45JiwxdXtbS/uE3NU9oKrRD+RdP8fF52/OZM7D/ihgcdYV8XGcYdIfxNIWxrVV2e6t
ry7cXhey6IycCOFMaaLXrLViGBxJ88Gb84Aq5XUBS9s1d/0AgRMkH6DcPdf7BABXmRngck+o1jAg
9k/AOikGYNyVzTo3akGf8pKpPhXHaUTAKEb1SogD/qydqsGqrY9SucpE49GLSb5TQZwaKPUQBxGY
0UB8SbdxYVcbzR7cYd/Ldr1Hc5320e6lDdDS7gfR/RZt6XymJw5kOVgpMuoQDW67b/QIFPbkJp7l
qbd16Vj36ipdB9vJ871cFM2IJHMqScya0TbD7lrmZxbuUuNpTNH8sGnj1XWtWdL9093l1NJqAUzD
GARpaE+scrsI10ov5LxckmIBpAl/0d9xOQXeZK3JZh+2yr1AKtAIsw/S11rdpr7dxnsSPkggDSiB
VnCIlSdg7fuhIN23tKGnXzCb8pOjJH4PlqA5i8my23R8RAeBjV4WFF1tKxZBYC2uFiTvCiAF0YPH
Z0wNkmSTOcA1jMZbRfpVZSsqKpuKRHCaKdVNp0iziLGQ7/MYCTDdX7FOBMi9+JiiNel/S5m/42Tb
ki7PyjaHHGatrfSzlbxa8YLiN9WO6EB2w9HJrNuhE7iBC+8q1AS0EgroFua3/FzqNPQp/G5IlQE4
J8tfXdvYWWar8uPgo2W8FdyBBVN2Jo4zZV0RpSl6xxCYBvVdBR5xlcWrDsOyCO6c69dt4RU4E8UZ
swnRotnrc6TVZR4A2HZBo3vXRYhWw6lG3UkGHRlEdNntJL+O8qM5PeZ/ETJiIWCrAEYNJpr5oZGq
VwH2MzsEQ/+IJhwt2uZMcCxLabJTGfyYiCwxP2cl3uXRTF1MSrsWONcxW/rOgJukBJXHosmdomFT
ReP99U1cirjOZHMqOCrKYGk9ZBP1LS69Ptml5aaIXqbKa8LnQNsw+jhW2750VXJPdfu6+AVrdSad
08iEhqpaDdjdDGzHIflVA4gtCQPbL8hLUXYCjRFJ45XSSsM0maOu1rqT6Y/axcAU7myS7dHReX1h
S3EXcp5w3VQM+asXYNM0LpXO9LEybYS7XEkHkOPaPQvuqjhEmdd/L3I0nDL5AdWuW1ONbDN5u/4J
s8ni3MqzL+BegiIzJUtOsNp4QGeSafYyGtxq2THkSoQJtLixJ4vlQhEQkmUtybHYNtL2oRSsSlXb
UQsQZgAHDrNff7MwNJ/ghaUYP+aOkQRTmOYyFqZVW3VwpwJNi+vrIpYX9EcEZ1vSqKt8CWSyjoy+
UKBVlsmEfOsh6dZx8nJd1PINBDXef5czn+PJ0yMroDEcZDhf4w6FM/8orxowu6ASc5entrZTN+m9
6FVVFs3z3Iut62igAD3AuUxLHhK5iyCTPbUeMFxttkEbrBTYkYMyr0fXmTt42aq0w51+gx8coLt7
eteImlQWgA7w+p18CGcAqgRq2af4EO02dV6SPRBfMt1RmGseMETljJvPxC0rW3rKn+k2FLj2i8/v
iXBekdDxG9UaTnlMN3XvELpnIHxWvCh/KPVKYOqW0gRnS+V0qhjqxOqLec9XpQuAg/VbMzjdJnZB
/vHAvNA2RiEr4LJyAZsbs3BAfUaW4vygsbtVr5AUz5eu2w3GjcCXgH7oyY7H7phqgHfDVJ6iB6Da
DpxUBkalkrit9o3JOkFcuHilTr6EO+kwlIdm6uY4CjNk/VGd8eZUTErXbh+KHtTZ3lyYvhNZ3MFG
ZpmU8ohVq7v8cGxqu7uL79hGf0IgBSJ6mzrRqv0lufcxZnevX2fRMrlTJkpvMT2EaMlA14KOORSW
uHXdgsnvJ+xF0JTLrsPJSjnjUcZ5ZGolxI3S6xBqdltta2OT+cC4Up8s/Q6wGnZUCda46HkBClE2
wRZmXuCuSJOit0UNoX6b2CPS9TOnN9AlZKAiXt/N+fMvD/KPpPlLTmyjplXAnFIhKUDhKQKERYdK
rSEwA8tCgLQC8kcTkync6xWZDQPde8acnsEVNssVoFJXIRGRXS/w1wHRB43DGDowFTS4cncRtQ2W
hOgXcjA5cqB76laOdWMBuyLaNt/kG23uh3Gjlbb5IErgXZh7TMGeSubunm/pAMpXWOKEEZy7ODro
arr5lyfFieCuXEOVcYj9JnEsvV0XtL/NtdxOjVSgev9H2pXtOI4ryy8SoH15lWTZLtu1ufYXoap7
itp3UsvX31AB57RN65roMy/TAzTQYVLJZDKXiIvjxcFwxwuDAY2uhNjDEZNeMhSmEL/Vqa+zIzjl
/X+3pNluToxvRPfkyEzsGvoafbN8zk34Dluwb5fXArcizsSTtp/LqlhR+uLs9YfBd4Jwqx36924X
BtkNexxdkTlcuEcOct7kk4WFshKjYw3fCkKNcpO6TXsY+0MNAeXG9KHe5GgCh7wMiAARQu9QzuGb
nxVqxoOR0dSb3vrb2kv36f10Ayf8ev2DXQbd88LAKIuebpwvdMmfL6xKxrTXdeBY8R7d8eFwl9mJ
qyqvZr+hchBjclnx0AziwuP8raf6gZ7pYXXctiCJOYcuBojzVQmgo/amoJEnO4kbieK2yxwhh8IZ
C0usFCOIQGlXdDUdDXcK4pvqtahWxPSa3bitj8mzBKr1R2V7fW/n33/miTlkzmaYXkDnUMZhcOx1
Yq2bvHXVTpCHXHRTmHr8zx5yLxZMs0/GZAADbM7QQZfcgQqOtAiBc/Wkh/CaJAEBP8ENpRKTYN71
fbokgPrZKFBazOohYAXgDCEPHXUquiFFA2O/jh8z3wjA2bsxXwKwoHnsYL7FQXSDSmbQ7p+h/bcR
/IDLEgb3AzgbGYzYLjGJhV30D6BZ+BXvmu0/6d7cJrdQGfMhB3QjKiwsnm9w3v5nzZxxlBjRNcu8
T73CTp4SJzGQxerb/RRhnhBJGogpZONjRtpPmaUCuxQulzMaTY2HzqyBbR4iVGqQPLlLAnMdPxQg
ZEJbjLTWUclZxYFIMnLR22BoFoVqaEZgpo8zpjrt28Sev3RskIfc1jxMA/ZtvYoTNPa3llcM8kMz
fE3dS2UnK10Sya3MH5I/khaa7TFVAK0DCOKcu5xeynsVNVbQMydKmgSyNcobnUnGbyer0r1tl8rz
ddte8gH4yEhmYDwIzpwz7SHuFSiZYMHI0igY0TSLu4mIegBmW7lY1QkIZ77AHmJMZcKRar9iK8jK
TYaYiDZPLX25vpzF/TtB4qx2GOqRMDqmXjXgVYLp4QjMJWqO9KhIwFe0cZyNIhwysyYHUud8ErKx
0qMlUva4zGDj2M9ZBAV61TMrPmeNukmMVpqPfW35015fmX6+l/4xbvonuovW13du6bxjhglM8she
I7DksMDfVYPeecJ5Dz+tOEgtVDSqyq1lVBQ/NSmoydd1wOUN/C8gX4C2M1olUwtAtcQs8iC7g9kF
eSxqpFo+0n8Wxk+EQahQVcZ6xrlpmPfUJr76u7E9tu5d0rlK4jfB9YUt2+CfhXGReVUaSqMWsw2m
gVmsMCFcZEdNxKi7dO2dfC8+Y4Zp5zKnNVC05i1P1kzUZSL69+e/PwkorRiamSSXUy8cvAQkh30i
Cq8WLW4O69AtM89TcV1IUK/I5vlhBD7WselG5DRfGhlNJbpLpG08vspMVNxa9EPomwH/JiQXMXxx
viYCjbtQh4af56BFB8T/BdjFMLfXUwXaiwIrWNy/EyzOClQ7k0Bwi/2Lfir/D7n2ct3MLvNAs3c4
QeDuisIeC70ZgFCb/pjcVM2xJI+N7hVQsUz26D1ukhuFBD2YIhUTOuOioGRewYVXxwAJmFOgD3wR
mYd9bio0hAVKkYKya25BEEyPpcZxm8QufRCBFaB6GOrHzDLzO5OkaemhgS86KMakN0hmENHJW3Qp
aErGKJQM8gc+TrNU0tdtqOEXsWOirtoeqimr67sugpgP/8mx0HJnrONMRyiYWLcpLdywSG6LRkSK
s3g2TlbC3WO4XJgdT4BpWdbtDKsvEdoqN8kQQ+vVSG5s1D1cPSE7vQZr7fUlLoZf1gk4d7X1DRJt
aDdJvcfMcY07dRW+t25XbOSd9pD7zUp9hPMUdiQtHs4TVO4C6jsUGlg1L1lDD5saNOkRBf0SvSB/
LRQ0H5w/SLzMU5K0zCYNkCKo2DS67HaiIUOBlfCOBgxhltWUQMh0vKmqQEVTlS7qFV30MCfL4DyM
A+ITM3LwmZjyYtnAOF63g8UPArZxBIcq3DMfGhZJUgxGnSAWBjuAbIAozE+ygxTeJ8PmOtJlrya+
CJ5neGfDn6GRl1tKmilJppklrkx7dENtx9g3uivK5FaCXEJXrnoNg2rvY3gAWQ7kUgToSwuFZjdY
tHVk8jAUen6mC/C8QLakTr3+wQn0dfkIKugUdKzdaj/6Fpot3H3jUYxzCeTUlnF1tFnMHH+oK57j
hqZUJFJY4QMm7WcTSYE5fEQVehKMJy1tBY5ryaOgAxvNqaAJB/3EbLInjqsskd+wJ+SkVB3kZNMu
T74GzUatwIuKHUv9tvvn+rYuAs6UUWj+BwPARd9vhRClQnrUS+1yN7bvrY006HAb2T140sjTlI8+
aEsE33Lp4CFowHy0ooNhg59OsZCvsQoFDKqpbrtyulXZbmSiwGURxDRMqAGjfwDSZudb6dgDTbQG
ubZGb4MWXCt1BFkYIio7LIb/NsbwsRxU9KDffI7TQNnLTK35MRhnh7G5m8Ya0UR7Cw56sJ3oQVRH
96AIexwT8CJmn9c/35J3mSfN8QZGQeBCfsx0psKsnfntMRSuNOxZ+fs6wOIuYi5Ag0QRxJX5yzqF
ovEgawgfrHBaGzgFlSQHhIi6VpaicTRv/ReGu7BlLbNLa47DVEt2qaq6NA9octRFrdEiHO4wK6XS
M2rjmREiho2H3E3zz1pBEdQUmPjiuTpZEHc7x3Zo0mrCvpUqBh2cTzBP6dmx0++oBZqYeNPaf1tL
mZ0zBl8weoU+U42ffal66shNDfdI0ptxepPNjfLXlOOAcEDwie46jAljWOjc0iUtQaZaQg4UXaYY
E1oVOe5mkZL9kkWfgnCXjJlOiR4VAMlN+1426YMjErATIXCOQdOKvBxzeJ8a0hzKcGdkgk+x+JhF
T5kxN+eB9VXnrqpUHmPSNziVrf0ql7cO3Y3qUaLPSfSgFGi9lw7Igk+iN/SSbZ+g8i+1CLF2Zsz5
mx49E6H90jVon7D9Qlpfdwmz6fIvilMczgwIBJqHQgaOAm22dayOD2x4bSbn3px+5bLquFb6dR1x
yQmdIvI2UaRaickx3Beg7DTb3NPoY/rXtdXZuv98NL6nMldblTSQePIYuKvSyJ1MsJy5WiSYCxF9
pdk6T294q+1B4QaYCi/ObBjRdfHV9ZtKyAsyP8yvfaZ5U0+AdAy4W2oPIAM5fTJ+guVNqQ9h9dgM
1CVp5WG0AZGcSD144XSh3ATGKlSDnJlC6xzWSUjSqvN1mDH5piusW0afrlvD0vGaK1oO+iowggFS
6XOI0Cj7wQlnCKu+ree0ANoq4ggj22AcHvsa6bAbC72jvfE2kDdo6gkC4YVPCHVdUPKqON+gs+Z2
1mRUyWMVl4gM1vO+XCf6WyR/GLHgnC1Y/RnM/DNOPiAqHERPLcB0Hd2E3XDX6fV3h1bI69u5cJzP
YLjd7OhUs7gDTNYmB50mrhW76cNgOYemDF0H6YHreAs3I6YZ4Qd+erUd/uuhDVaukxZXfWLWL7pa
riL6HYVkLfVHmJQ7lF9O3Au2cnGNJ5jz359spaRLvVF36uyy/GY6NumD62pV7CadoAl88ZvhnYC4
FiQvisNtZtU2OYlnoH4s19SOAjblN/VEBG8SEQy3Hm1oiNXLgBlAuWLeJ22QRZvrn2n+pZz7wECo
YaDKgalgRGbnW9aFdVWktgl32EOkOl45DbJWLkPIJGToWlyNM/OBIaUNWSHuQoF6EI7UDDVEvU/N
jTZQLxPlS5ZBoDM5S7ZbYLk+X08LekKLGTayTlD1ydTnUVNdgwhu/iU7Qzch2HDwmFIhw3oOQsig
SoRCt1NPlHUYobKR6Klf66PvMMfrsgGJ01gkiLC0MoxtW2BjQuiHt8A5aNKbeBhXBP2enS17TpPX
vuWwPoi1SbC8Jcd3isR5pGmyzMlMsbzI0b2K6vuCOVtSQMnKEokGLS0KKgtoB5jrKhcPYZZJYeak
SAJXg7nq5WTdJOZqbBzBbbxk5Zhmwu5Bex6vOO6D1RZ1sjJGCshJCzce1zp20d6ZljuKxmCW9u4U
ibv3IymfwnHAggopmAbVNa0v5qyYdrx+bJeu31MYzhgUSZUJlgsYY7qzemddlqKRjeWVQMlhPkoG
aBnP7S3LM4ySa8ho5cX3OCB5+2rRVf/Xksk4pUgA/heFc3Fxqmh1NGeJaXVf0u0YrQaRqpi6tBLI
eSCzg2ZxfHxus6qB5amcGFiJC4/zu9rHj+PNk+Rlu2FjBM0u3lo3qOfeqW5xSwJp9yD7iNder3+x
JUs//RHcoYrzHCNS84/oxtvBeJFo7IGP7N9hcJ+sGfoGNy4wbD3QyVuvDCAuda9jLPk+FOShKwxp
d13nU1cDiKQHy8adFCfTV5VHe6blu1RLgizL0DBuu7YSiVRhl2IJTUPRdR6CUlQ+EjPKJkFnP9YV
s8pX5NsE10adl27bEM+sVlRFQUywlUse4xSS+1ysUjNSyfAYdW7doiMOFEH5L1Ypq9yxA2aJJL1F
K+S+HMiaIbVjYlfHsoKSsj58hpXUbjPWvpVMfpcdUq4gIX0L4mtb8EGXSlcYV4XmlozKkYI/zg96
wqKkrkAd7qGFLNDieKuYqqewYsWsboPLBtnIxAeLziNjWhBJFbh6P2WJ3GeiydbLc6qhRXRmtEPX
vI6L7vyH9FmUV/GAJHMGKmCmb+PqI7HfTCv4Xyz4jzVxLkeSaTpkFdY7WVAwlCvkCzEkxvzckj6H
MnyXS+UQGaKewMvFoUqjY4fn1C4Ekrnoh0y5CrbN+Qrqd3itgW/OnWKvCb+vL24pTwkcE3xMAENm
gnN2+lCXg1lidblqHuTURO+96YOvZ11LyS5P3zs73xoDWRlk3BCD/roOv3hs5vwhEteY6eI1iE2G
aTco6ODNVP7q0hwnJQ5UwhBJfOaSaBp0cUtPwLi7VjPkOGxbC7kwNcRAwUs6pVunBb01WLSvL2vx
eJ4gcZtqlHWXmA2WNUY6VFkg8VFYCMetDR3Ku6STfVBbuNDEWV2HXSr+oeXkz3bOO3DyoCnwV5gr
Am6UVBs1a7wEjGUGCG+Ykx2GcfSiVLknIOxQE3kT0u6YV+adFfedK3XZuk6pqzARjcziJ/7jLvge
0HRkWdPT+figYJBFgUN8U/dDVO9GQT5o8ao5QeJW31uNUyoRVq8PH7rm5tkmQ/ELTSIhKVwo513f
7MUL+gSNc8HlCNlJbV5XDEkSeXwLkZ5WwL/+71A45xP1qSEZ2WxJhgsBd93A7EQmGvpeNNeTpXCO
VOsMGimzR59o96Y53T6ips/Cl7CJIDwQr+Los8B06r9aGU8b0NWSGUKYYc65q74eqR4YwtaV1AmO
4lLkC3KFmZMW4h0XAzdW1laGk+KBRywj6BNzk0wi5rFlS/gDoZ6fOtY08UAk+JWWkZvEitDNH72E
07S+vmGL7utkJdo5TKlBf6MbsRKoPW2btjoo7FEpbPT4iKZAl0q66JbVIXOJEWw0lXGXj+50raRF
DoJPQt1hcCfjEWyqhvZi6W/DFNDwzgDvgc5cSjGVGlxfpxCd288IYTmmTLBQFYm0Un8wo5vI9vpq
pzarjH6Z+CWNW2Vg10KLYC/woYtO5GTp3C63Vl/TZk4IQHYDr0vIQK9JTH2SPxeOq0sC67ycF8J7
5nSnuTuJkKiKcjxpvWi6NdiqQs+/wdZT3CB8e9Skx0z1h+Rveap+MNELPR8ICJLP9nxyS0hO1kMk
DZhVGG2LhkFGoV0VtrSmWOL1b7no/G0dQTjENJCa5QyJjUY+hipSA0YE5haEwxLV1xkeMpP+hthy
ex1t6YTM0zzQBJJn6kwObSyJbkh6iXeFZrUuiIB/d7UzkymasTupxvN1tMWEM8JPE+KM1kyoyJkK
gWBIC563DCXeSl+3abXv2rr0jQ7kjSwZzTU1wS0fg158sGnpa4NN3CqcjrlZGQLfcLnPCIUhVAMt
ZQ21Zt6Z9mUD1g5aZ55u9yt1yLamk0IQQXcz7Z0MusBqLx3eORp3QCemsiRpgNZNkB5RoUFj3dfD
XyczZxBojKAlYM4Kc1aqRulALCfOMHzQ/+oHc7i3LfaMec1SkOxZWA2MBZV6KA7oKGByVmPoUjQg
DM4gT/jROgSqLytTJC9/ecOCYhVx/Fz+sJDcnr/fyZFTKJglMGuGY25+ZeF2yvwePtzK/CHdleXr
8HLdNJeWhL4fkMwj44KMI3ehy52MNBwZMy8dV5K9Mezj9PddUqDa/APB92FVag/ywwoQTX3IyHtt
rqRCcBFcrgKktBgeguvAEbugOVTzThsQsEPbJXNudFp7em0dMmGGYsEHo3Y9b9XcPwTpSG63uoQw
6IswlAHiR7v4rNhDOfj9yDx0XkbFqpWkueR3/QtduipgIrmNeQUNA998A4Vkq1FchsBMck9pj7Hd
uCWow/vwX+LMv+PE8CyVJkQuUBQbLa+jx7EIrOmu0V//3Wo4866S3jAjG6sxMuZGYAjMlaMuo7fl
6TrOpUXMuwafi6kDTE/zHreOo7KTu3k12bFnD4V8V+vr6xDzTz0vcJxDcBdyZFSTA/Z/ZDesL2Jt
lcYnJRqSvidRHe8yMMX5BNEMOp1A/X/Byt+1nSGN8/DGUD2QxnmUbSqoOi0izFoTyJTjduJb4zQl
icI4REmNQv0vedW1v44jsALUFiASiyQFiifntkWjamyHn/KZ9dxqAYThXHBnFHH3P9jwKQ73BlKH
Al3DPZLXZu6TDLxv1jPJUM7VBetZ2i8Uj1G+ReYXQqfcRUA7vEYqcFN7jXOnlv9kvSq4N38yx5xx
oUkaNw0mtcGm6XARgylZlTwwvOYqaGOb2w+VuNBiWIUf7XpcgcPcfTmoN1pgrDBxOrmvOaYd2A3x
kStwkQ1Bn/ZnuCLoFBnXojfMwiQjEgf4iLoCFTIEUfPRO3EUDeYji7HAc4waIJ8cnmQaulDTg4YY
2mzLg+N862byAHKwIE0eZNZuUD19oqrmywqELAnk08xa9PhdOIvI7WkO1B1nplv+uDc0C1tLxcMq
NLNdONFdEytrrTaCEcdynARktItboMzEWQjpcO/wcXFZZmnaW7Czpp2q99EKU9sFoZalQksiazNQ
NCg6pMtpbWwKKcfUqq4zCyptVn9DasJWDp0yG6qCI8buO+jzgnw6Ye1ziNzwvVEyXcTysuANcQVD
hwJtmkiv82XFEVTknSb1mRdPm1F/lZN9I2qKWoSA+4DWsA2PywtOQEZOaaCphrfWcEQxb0z3iKev
O9yl6xeDUn8wuOM9GkpN2hYYTvM2fej4uujWNf5R4w/KHjLSuAbNBZjLy/qRccPMlMYbe111VC+R
mPKMZkvId2ysdO3z+rIu35EwWlBmQynuB4K7eENFtnN89Mxrw1UvbdLv1vCTAhrnK7X9HwLYUyjO
DzsjySKdAsqBsjdRNn38gSrf9eUsHMWz5XAfKaVj3yoyMEB55caZq1svo527jrLTRF5yITQ6g+LC
McWqm1CpANWXvxTpJmu/K9DTkvX1BS2wP4DhZ/40P084yP2cOzxloCjUG5DBjAdnU4Laxxksn8Qv
2qhuJMm8aaunhkQ7FrWQRg+9UNUdMGHrbjLhdFvPehJtdKp7uvLr+g/TLi1n/mE2wkL0DhsXgzAN
SVhpFXIG5U+p9SWKzs3IKGXVy5w4eVFDeXrHBImzjTXabxJ9BJ0J7frerWZCCdJNoYuBuei1gEbB
fRGqEHWU+87INiCDoLqLJqnupoCCF1Iro6n5lhpVv2nCSO+rEI36nRWJ/k8UNnHQ6sM4uH1sql8W
a4xt0Y/pbiQ2HbyQNNMjFIyVp6qT0/ewreMtaaI2qPO4xZgjtBkPqczK++tbs7QzoDtHA+XcIA72
yPNPRqiss7w1M88apXgtmZO6QpvztqqaZqtpZe6Pth1CVghK9teBLyMDjFAgTQNNo5lB3uZsZbCh
+zpNJPe66ikE52asicqklx7pHIGLPXpka8Ykj3JPqis3VvYmvQlFPXiXZxgYEAQDJwP+OdjW+fbl
41xWB+Ws1yl7efApe2cQn063Y/9yfbt+PsR5nDMjYdwereeoEv7ctCfBBNUSSAmHkO2j3vCr8ys/
d60grV1XPcbbyaseBq8V3d6L3+gEk/NQdqF2zCQS8gWB/p3uIBHqT+tyn93WW9DVBMZW9Mku3/Tn
i+T8VGZ0jWkxAMpr8pg/x/t0O6wqT368vpkLRn+6l/xD26jiyOwbwLDAQvO72wYGlsPe/x0KZ39J
EUHJuJ5379fkk4dwr5bgJtC211EEW6aq5xZoo/AGkVugJPtwjeGV19ZnMxOAIHW0EFKcfRp+yIMq
ekeSATj6gxKwTbdDOtUd37J1/3B9QYvH9o/R/fC6nRj6pFo5qkAAMuXNFPqk2Ybq83WIhQqtgWZS
DDhh9AePX17ZkZYdk7spRp4ge6+kG/hev2Sr0XwMrcB21qn6bclBaQkeQ5e38IyqoU19Pr+IMc8/
lRHR0NSyLPfCOYOKN10cbmpcAqXo3M6WxfkKAKFzF4kXEHrytQbobWWtmqe515p0VWq1G9rQb33r
y8G1QmVlszByW4mu2x6vv0nUQ77kqhTwxM85OQzKgfb1fJ0VRE4dvTRgktTrV1VQbMq9lnjVLtwQ
cPRiuMUt1sqRvF7/qgvbewbLnQQw7Cl6VAFWaW8m5kna77E8ZKGo+X/hTQMGAjQ24g01D/ta3PLw
aGddHaF/zWFNIXtRFLEDwoP+O6ZSu5F1ipy0mVbDlw2R+9ti6CvNBSlItUqHtL3praF5zNISPIOd
NOXPDXriIDYj0a/KkUQdDwt1HwNNfciRWg7y9+jxO/8UcV4hl2E5mac+0BdQy6/Qixn58na6KYMS
tKBP7eb6R1i4Ms4AuY9glOAeQwoam9M+aHi9WqIpsKWvfLoi7r3f6aSzJQRrnqKtoGxSShCaj2Uv
EfEJLLghyPOAUgwZTPwPn++ValbTWEF8Ypv1itL0ttAgvs4awSNgYb9AKYOQGdoKP8Wj8w9U5KxO
+rTPPWr3fiwh8BwED7OlEGXOjsx5WFBm8N1ifYQXNmuwEKhjNMpKRVMRurVakIo1iibAWvg4Bno7
oRKhOFBb45s8GVQxMxbCd0P7nRUfDTrpy1WSCmLWpRN4BjNv6skVwfq+HpIRsdC4do4kc5FNeLR2
2V14H3vddwGJqNhVgwS3bS1wrT/XKedaAY2Sw0wEhDoKd6B0Le3CNMUKlaNxhOAX1P+SL/3hy7hl
0AH10i0ytXQD6R0v3mrg9kzWQtXbBZM5+wncEUsNyMXb47zJxbtpH5LJvX6El27HMwDuiCVyzIzY
AYDxS4vdLnRjl7m6H6uuHK1QLBa8tZeejWd43OeM4ixiSQQLjbb0UJpu4Yf7aa1Td7opXOVBWo+v
4Jb0XrQnEWnNQuMd+u5PPid3JUtSpmW6iqU2b8m22MY2dEZ0ty5dZTYkr3tMg793kGeI8xE6sd1o
ZBPL4tmvYI5UllZkEHVKiexjdggnCImcmF0+r6lQ063Jkk1ZCdawfMz/HII5vj5BqKsoq6cRa6gL
Ejha5bXDq9m5nRJct8RFHEzcKnOx+zIbZzClilgOnFx5mIzBJfZnp906YJe+jrPg6zEj/QeHM0AU
dtvRUfBSJNI9OGPb/lWigsfA8qE6weAsLTVDtR0YMCbymISp2+Wrwkpc0m+66aA2D3GxlZ3P8X+4
Ls+WxpmbiTqwFNuzs9CRhoa8WS17VbnTRJ9KtIW80UXl2DkUywvto1HdNWRwtdT/d5+JM7uxnMJc
7YDRkMfJ3pS9R/VI5PwWT48DYgDESzZ0vrnvRG01JnqLDasdgh3znXgTjm6TFZ4lP4+jq8cvTXZs
QzCdKKVLsydJFHksPrXsmdsRXUILeqVlW+ctK2H2tA4064HlkHYkwVB7Ye64stO78rDPSsFZW4ra
DQeTW6DQMZz5+XB+qDsjMpsRqjkeCGL9cFt9TZjZrl3HQwL0zvCqg/wIPtJK8E2XItQzWO6jJph1
nicA8dxbW3hXDgFxoQUzePStPtY70TN2yaOcLnJ+TZ94LgtDz2OjWMhQ5ptKP0Cr1G79hq2uG+r8
m/kg4QSFb+dunNyOuhnFaN4KqApMB5tVbgqN6SEI87frYIshySkaF5IoUj1MtQq01iXrwSf4ZMmd
dYsQCCREa7x/1DeCfFH0eNRuGi9L/L4Bw4bo3IjWzEUl5UCrLoxgPtPdB8YaD9Om9aKjs/pH3bZB
6DZrUJzT3W4Q+NUlv4PTip55e5Zf5btApkpJS1tGKJg1oKBukEb2LOnx+g7/Pzb6B4Sz0X5S7LQZ
sbYuYL6xgciaJ33m+94P3Zn5hwop4+dPdmlAfwA5M6UNyLpaBYDqWsmCcD08kYcSbYJon0BFU5TE
XNxDDa8PhO463omcAWGAUnfqOd6LCwTP+y7Z9KJnzjLEf7O9vPBl2WN8BB2duafn4IxFSgylvlZU
9lpw3WdpD84EWZrKkh0j7VFC/biwbxVR9L/gPZB+ReyP/+IVy7+mM4u1XW8jgdPCCafS9zA8StEh
El0AC5t1BsOto4u0Lm4cwGhkT5I9izZGKPD2i1t1shIuxJ9Uya5JmufeoE5+38puRZ6uHxrRIuZf
cOJppYY0yEdgEai7uKXzHUHh3qg+roMsnUwT/R4Q3FZmXvOfS+0EZWpt6EmqQEmI7lYgSwyjzC00
tyhukZoB3mD4U7uqyueBPoeiPvz5GHLH9Ax9tpcT9FTSWCJBIcrLWbJuHesos3o3WoVLNHPVtJmf
YIi3sNv19VXPN/E1WO6mjrOE4PWNRU/aYxvuM+MwKO9a86FNfx0XI3FgQUcYjaYYs+WZTvK2r81W
thIvLmWI1tD6NgdjcSZHgsTo5T5iJBT0g+iqwWwy+JjO99HoaN0VI3o48qJ1dXqohmNfj16vbeVu
zaz7ohcUny6NE1JHMxbYunEK+DGnocrNrKrQBYGBOUl5TqFZ1v71xXQG4XD1LYNCsTgsAVEZdN3o
bxr6/9vRv24JC+/XGQV8gzPp4Nxlcr5zoeJ0eCKhtXpS3Pzbrrz823GrXau5XeNaH9LBPKa+aAz6
0nmcg3JmP0qV1fcDQGurX5lJ60Po9Pq6FmIaQNigtUCexVaQLj9fV911JIrrEBCr4okF6AcOknWx
dfbZtjXd0is2WvEC7VHvoXedfbJ29qKp2Etff/4LOCec65JZYLgJdEzMraStoWKCmOHOerm+0gUY
UDHNCUYwy83O5HyhOF45c2iMBdJnw9lpQ2DJT1QR7OelBg2GhzVYiIOmajRI/qRgTjyV3KpOnWOe
2ANt9WP6ojCXrBLFQ1rHjW/idehnrka85MBWJMiP4HW/vsofP3zuss7xuYCmzia1dVD7gPjwFCh+
Fujvyu0YqG72bB9+W+vP3wLA2WVcAeRLfFSemjyxARh+GBABlSE9wHZQV10ZBzoEyjdav0RrvHTL
KHg4aEAFfeuc++S8WCKPUmMMsJjGl47JfX0L0k3LN/dmhfTZtHY+FA8MBaGnGcKC5pIV2Xi4aSjl
z5lezg2g69FU0pDAirIwc+dB0Uymt/2E+VVFDqXN9c1dWugp2vxrTowptYxkkjRMIBRxDV7A6nMo
sieVvNuTuhm77+tgC64aXIS2DgeHsQqIYZ2DJUkVhXWND+mUxBvkz2Gkrlkdr4MseDR7PoKg/DZV
sElx+zcoA6hwHYq4FLRchovioPWAENAWWOUSjKkhWkGbLQaoLj5TbOeJNXeXNUj0Q6lBzAm0tFvo
60PiQNVMTC1w7iR2YilXUzS6TEXrq9aLAw2D6O+b5MAdgoYaXJxzDyEfButWFle9jUKbZD8wEKJQ
39D86x9kISIAn76KUACNg5cF2jFycqVmHdpSwiCd3mbO4CTeVijTKoGJqUBoWYqO7w+XPOcycOOg
SgK2b6yKr+tFk5Q7ESkyD2q47eTKOvQp81AO7wfNgp1bETJp2MxK9yybUd/pI4zAKzZ6V5D6kiDg
haRr6+m9hIx/PLX9tu8l/SUPW7xGYplVm6TS0slnGgIqOTe7aE37TFN8huBq32Kgc49yY3NbKyOh
u8qKddB8mbh5pnEKVIgA70w1lz/UsbR3AwR9thQHMfYUJUdspk86eEBNVCYatyaO+Z3L5RBMuj1+
xdJoPJRtmB8jqU1fq9SmO91Jh8AAxkNlE3NXFYUa+fngsBs9M803Vkf1Wk3HSIE8Rd+NvkKk4raM
oUw/yVlLvLGR2SfibtDhqEQpt9SEvblNb+X3fdF0085S5T68dyRZu0sGx2Ze72AI0h2KqNxaRjS+
VLSJAitmGA4plU71UQQz1xGIVGIUq8sKXJh0THqMGEXSXaYW8ltaT+FD2bUx+sYsqOLlTEp8TEv0
zQ2EO1oP6WgQdxZVWt7gM2pkpTnp+I9agxbcnfo0f4qpWiF9hsbPoGjb+Lvt6kwNJKspkASyLIo2
3ZrQN1Xvu/dyIixyWWQnXwpptFVDqD646GjT9nrUIqvemaFoYvQygYIUtAxmS9sCvyV0n88dXYxY
NZJqjD6p+YRxW6RtpG49JfI67iovZPk/CbTrrp+yS428mS4bUQFYJJzZYXCYLK/riHTwe9IRCapi
/1Z61uTmB/3pidyyXeyZR+M2XdU+vc+/opWNMAz91X9PRIhfgWkk0N3O82x8ytUIiaUXOQ67BoJ4
orl0EMYfCxfkGQR3ZWl9OGDSExBOGGB+Wz2M3hfyyJar3juFrz3U23jfuM5W1Gm05PFPl8b546rI
rLLrgUtA4ixlo9sX2+vfUITA5aa6UaH6+OMpcb7a+HZQH64DLLyxZ55LxBUKOvjnUZFzw+zw/iiL
bkTsWKrSh8Us672IwLro1XaBqo8ztVkASRgCL5SbbHI7jEiofpeq+e+GQC057uJ2V8U9qwWXxNLS
T69TLjTISDj0RMd12tNnCSGtKRKaXrKaU4D5B5wEOhDuTku1HlAL6NWXVC3WtdN6xljdFKqgDWAJ
6fRKVc+RnLyAR0nQhtkOH6lh+gmt/Kbo0cTy92S955c3t2lyScuqx/y7147gLb1p8dQWdRsvxIc2
uhkQj1pwKTjX54uJ2agyeDNEo2kRoGM7yNfmMZrylR4q6+vGKYLi9m0o5TwdJeS+wyreYP6vyP6P
tO9qjpsHlv1FrCJBgiBeGTZIq2RZyS8sSbaZcwR//W2qzvm8i+Vdln2q7FfNDggMBjM93YAltm6r
3oR/T9OGhTvySlq4UWNBn/hoVBSj77Zm5ArDTYtnQ61A/LlGart0GTCEZhRdQJcFruPTJayCAjrZ
HEs4QHakiewydHRjx2vdpuN+XXpicfsdmZM2eqMlhsgxxOyIDN3+3hXqb78HK8Lz5a+10OnH0BEA
rOgvofBCTSkc9pzW4TDj0Dtoe7Edf/yFHvInrhwIBgCzoW/V3XDNd+XrwN01bOlSaowkH2Vb8Oyd
A3rMbuzA2grbodLawHZbwIloENa97OKKFfndKfJANSOBGzUOc9sK703jm/nXGufziNgfT+TiSDbV
UzVzgKC+Sc3toCc1GoTazQSaRLSV/fjxsktLm+PYnHTGImFUGNWBOV3/TNlnjgy59EFrFb9ctrNU
JDjxS9r0cZVZmjK/wqJ3/l1FrdGeDiia4fI8MA8Nrd62bq1N9LFidq7EyXn/zJCJNAjoKAh4nJ61
GiGk9jsNaGDcoBl1OP3WkUdNoIwbuWGxacU6smHpfM8ASTpXCiCUKbnKQy0cgsLAmhZ56ZSTfl10
3WM3lJmn1bc9mswKX0FNLYVKDOKBfQ2xF8NYkpvIhAedDRCrVgaj8xT9niaYR7OiXN2XVvUKzr61
XvqixRnbj1a6Mc+Cny6s2bVGUyW4agqRMuABNAxVJUOk/SCJr4ROZVR+us3GLlvpCizkBaAQwKyQ
hcqufpaw4BPniTmgJ5iHdF90N8yvtpf3zMIpB3M2wMMgyUL3UabeVQC4towO+GE1STKPTmromnUz
AonIfl22dLaGoGwAghb1DwZxG/w7XcOiH4U28C53jLa1ybjTup+18UCjT5OuRK6zYz5bQqUV44Ez
P7z8tbq4a5lWgMioFxihVltXj3YmKmb+yiVwtvUlO5JHccM7VEThkc7SDZ5dn1YJGUEt3iQpf6O+
cVUma4DBNZPz5zzK41g+oGI1wSQeGXbtu2H4rRGB02MKmX6GfWFf/mbLKwlgmWmCJBSY5FNzImis
lDCQn8YBuiX9bYkp0z56oMlfJ1rzUlLsjLnUg5aPlGhNPjItNYOhJn2h2Y2SbkBi5+Tcq4Y1qajF
JTwyJV0CeTlyNuowJZSDmhCbZJ2XplcBwRomB/rXGDbJMyl06JEeqryel1CtNknoXwfDsLv8lc6T
EcmGtBGziGeRAU08ZMI/cvOb0JwiHG1LXLXxVT1tksExfTstd+iHK1Q4ZvQ08G9me49GFdDz31d+
zbyAJ7eQ9GukPRqTbpYkwa+BKFtXXxtgzEdF0u6BEy/Na+7XNlE3VXMN9oRulR5o3ihnxlGTtAj4
X1F8kDaSYlZJYDUiB3qLvCVII0g13CpdCCbJZCt4YU85UEH1j5ynyEX9NerFc3Dc7Dwm91HfhTjK
2RA3XgtiiJQpdzrNxNgZoMlQksy7J9VEhyLTMRiNakzmvxtm/WqoKxfjeRMN1mf2W/wCTB6Dg/n0
vBZ615sp1MOcfngZctP1CUahrcyhQfUMqdM9K5hXgizQEqMHCszXYcg932wPdbYqBr4UOo5/inTM
qE/1MW2xEKANKoPQU/kvCISp1Rqx+uKKHxuSDhgoCFU8yWGogrBhmjzr1paomFIvvoMh2lXw1O0b
Oy7vdbDqrez0s3zra7nnqxP8zSpKCqfLzaGw21ccyz3XRPTSo+ZPXX3INC8eqZfEd6G4zcg/XG4w
+5/NObwd3QCTgZMFdUC4GxVT5ZFI6KlrxtmwrdNofOt5OXy77ObSxf3HoimDavoJo/YGkkioeHdO
4Ve4udlNHj1mPHdQ0nUvWzsnTvpaVAwgQhEAWY8shJFCtaroVBV/O7TscHJU9YEaqV2y75b5EQ9O
WmDG2Hgt/LsuXwmky3v2P9Py1G8zKjSxBEy31bgZyCbrOjfTUQNP1mLk4s4BTMCCOBT6iXJ3g9Wj
MtUElrLiOfQ3tQAP1Q0qzbamXwHXxiZn6lecWz4oRzalncOmKc21AjZNKFUkEGtVDUfxD1a8Uei1
WW0n3zMVN9LeVz7ofADlkIzG13++SlW3qLeULtVgFyMiYM/Y1+0tNREInXY4ZB2Q463rpxs8TzDM
4ZtrMwCL3xSPPvSoIPGMge7T86I1sUh4ZoC/vaifQJr8EA2DM4TPqbJ298x/6czPI0vzLzk6me3Y
p+o4wFLhp24Zhq7eR5tSyf8hAMwpOwGYAM+CMwCa1o8KhE/hkIISO4vjwLYCxJzcMH4kWrcy0rC0
fKhxzBwP+A/+j1OnrKrOIL4ADlSF5M7o6zZvQydTqgff6JzLG2Vp/Y5NSftTRxcm0NGeQVkjq90E
xJM2BOFNtzTXCNHO3+eIMcempC3JaB72fQZTRX7dkB8EOjTlbVcdwvITfS19+qFqz5q/I/1LkXzT
RgD1t5d9XYqpRz9ALq7kI+BImP5CmlD8zLIr1TpoRuxY5D6L1rr587LJ2/LYlJQT9JVvgLgMPEXN
xH4n4XMy8yaavVuiCWOVUJsw1uhiliz+uTDOpLZnZYGsny8MavyMlWtoTytg/wlHR1dv4nTtgC9t
mz/WEE9Pd6ivVSImJe5/lhdXUdHsysZHwvnr8gdbssKBTgL5jwomHDmzUmJTSZoewiZhTsEL3D11
ZehWve9dNrN43I7MSFmTboVppBkwgyzyui2MzQQT0Uh3dUZWoGoLXwnj92BfBHgRFNly7U2J0v/Z
gowPjZf6BncHNasxkgA24lZRXVqPoQ2gaL2ST8yvEWlDgkwIUr0WgX0woJx+sLzszDDLQkjGFpHy
DdSEzMnQh145YfMRlq0YKBIBvcJQPpH5raYKjFOZjodxVj2bnatGBzHZjf/D4sLG5LKtrQGDz1uQ
4JxAnRsQfwoOBVTETv2qil4x60otnAh6iDqG6NIOHKgTc0SHUtxAd5xMXkQMG6y9ex0SRIyBObuN
tu0U23Uw3EY5cNjm4E0m+w7ecNuy0i3YPzcx6BrLnDsJWZtDWdgDIGqHbiSm1PWZhvP0J08J6gmp
ohWOwpAmp3ZleabvVd1boFfO4K+ldgtZD7rBs7rZrK0IradTc7WFggKZzbEMczUfA+a50Y4y6QOb
dtrgDd1WoSuXykKgRarMQAmH5h7mHKXXAS0gm5lORuGAkcGNAjT5mFcEt7V1qIxoxb+Fw4sNAL1P
UIF8oW9O3ROgcazGEu6hK++WPvLV2E7jn1n7cDlILHw1imF4dB0wto2Z59nno0SD9bkSJT18gpIP
JajVhftg+E4SvDDbHUOk/7+Zm3/OkbkCJE8qm5dwDJ4KHtoav437u9B/yofezv7lUQXvMJQ+tzbA
Viodo6ysorFRzcIB6QwYs2qUsuNEcxvyHFl2Q/dTcQONqcsuLn05sJuh9jQHeEvGAQWko2OYDoXT
126ro9ya/srF90GtV5ZyYTfOLGr/2ZHCe5Dxwaw0BCVq7Xp+ZZo2KGnRu3HSchUFNO9sOQDinjJA
sQIQEDpvp59NBGNdGxFsMe1+NO6V0SEoR5DI6drepnzDNLcoNzXE3GJ9a/W/Lq/o+egXoiGYkgEF
xfwXR4Pg1HxmstjMxPi1SVv1M6l+gGKb9LuSOyoFkKXbpuPKuVi6WI5NShs1bP0xb0x8RbOpnWni
jxk4ki+7tfgBj7ySIlho6mKgPUwoVXioaL1RgmrT19ENTdKXPhQr6O6lN9vxKsrYa2KCodxqsYqs
Gn7W4R1LVTsNgztUFK9KvXtUAmvDUfZtjdfGWsuslp7iJ9al1BE00K0oObwNmz20E6sYjE/lN6X7
6QfPVngoykfN8mr9e2msvDrOkRqnu4dLByVSCMmFBct1FbtKjf5ZGx6oGd/VZvHUlOlGDN+EHm6V
oHeT+FHoAAKnK+F8dfGluyPRQdY3lFj8pPqZ+g9dNbgtd7L4rq+gVLjPJ7zWX5q1GabFWDR3lRGK
AKKSExchAnXMDVgNNTdvH1lz7w+beI27b+kOAQPT/1oxpKw5if2uUCisUAMZUodcZTNpO0J/kBn9
9v3yqVnIxVA2AtvwTOKC8Qvp1ERM5Ab44Qpw0D0pebI1y2fBlcdahf5wYR5iCvQ0DVcIDlaMysUc
g5qaMrQw2hegxHmi/nWMkkNIUX0+sCCyzb/WLJhBtwSNUGKh/AtmldOIhyErHpAa+R9mvMuW2KTe
C2DvLi/lwu44MSIdDJqZmd/qMDKN9y3qOCl3Kszypmt503w7SLfHiR1p70eKpRWsnO1YH8CsorOA
DuuaFNNCNEX6ickVVDEwoCxv9bzCJGKCVh2YgR0jfeaFZ02eoDHKtWsfZ3HdjjJdyR9OMABRqDBV
+ndT/6saHlnwSNuVN9XSngORDj4+gA0zgv10C1hNWBDfQqpUZKFdQEBGewqLVwsiCbT9nIC+RMz4
+/2A1B2AHlzxgBxKR0tUZhrEAywCcQudFt9RjOCggW2KpGt4q6UlPDIl1yzQc0holcymlMEBA9BO
IS/gSLSnwrq/7NS5VA2OEnT8gNIDkBI9QSl5aEAFVo4BFOxFW6c/cz8oPqxSU14H0pSPDSM+9USR
BtcDDdNDCo3BgynACL7VNB7uk44VBQTpI6O9B7pa67xoCqveVfWsX8k4FqIoGtmgUJ9HvdBukla/
pOPYdIIVyKlSPGU2ZjNzudopZkL1IrSH+u3ywiwdGKAeAAUgyFLRsD/dXwH0wfuygb2wreykADL4
bUQCaar3VrQme77oG9q+aNqjEn/W3FCMuuj02bepqrWXkYTCI6y8qYMSc5ZTeZtABHEH51cgD0vP
aKbpaOGhg4c2vvxiC1O9ilDULDFybvrPVq6KbywwtMcpGonm6H3avg3gYd4RI6O/K9rxdz6Gvdf0
IBa0R/R89gBR01c8WAJhgz/E+mbFkLHbKoUxDK5Z9WHo1aBZfqGhMrqZqTdurNTa72DSUe/QtEBb
TcUX3r3gsMVMG2ijQSUvA6L9EjwqQwLwc1m8EeOG8NSl5kNJHggZ3XC8agwPLcnLW2Xh853YnE/z
0avNYFPdG1ZTOkqKpmc6uZl4n+uqFBzZLeC7Ldr5ly0udR9PTEqndhRDMDJjNll7Kli5jG02bece
rMZ2pQaSuHLPgxvUmdpqk5cPJX++/AOWXQaZGeRUETPkNAOXLTib0g4si+pNWbhN+81q0ZebPPSi
c2yGy9aWclS4+585OcFIMDJU+hq+aqwC00h2Bb8V/R5KBAqm0zrMy/rmcwnmPzR5zJ8jhHBX7C/v
qj/2pcumUC2wMwRwN5j2MYR/opcydgLVEdFTqO9G+lr+veAUkNPHLkvxZ4iQr5J5hQl5CPtf6nRr
dL8vu7VwhZ6YkC7qsu/TaVSxqmEIPlrgM1RtQ9Fe5dkum9x6/rLeZYsLQRXsV6AK0cGQBjo8aR2V
QePDpE+lM/ErYblqb9m8/oj8LVv9ZkumZhZ1oGFBtYoexOmh5HWGUZwASNhR+VHkLp2A0kjAZJfZ
47QGqVm4rmddZPQXwZHOz2oaRgs2HRD1lE6boYuZH5CbenH82Ve7y8u39NLHVAneEohtSHvkwU+t
V02/T7XSMToK/HLOjA4U0KkRukPTFpMtGpWE9sjV/GAqVju4WYxxIbcKxmwFe76QtDJIFaKujLIR
cGZSAOqD0LdyEWPvVBjyCcDvigF632LOZY8XviKUOTRwq2PcVcOWP/2KqqFarTYlJRqpdgpGZZU8
onHKkw99jUF06TCAIAMCDXg4QatUstTnmDIyQH3oWGC+zJ9LEdtqcwVivUwZt1kR7nHxXfZt6dE7
U96B1ROaJzNB+alzllLXZaVBAJiqv9Vki5TW1rrIxow+5Cg2CX8riudAf47zNVrWxVX9Y5hJL9Kx
7BK11WHYUHqn6kB2oLgxv6f+O4FuSAVtav+KV1s67SLuNMZ9zV6j4G0qbptVJp+FQtLxGsgRYWxF
1ncmfoqi1A7F5h00AIkyl6rvMWscvd6R7BBMbi7sQAF22fHzcSW6L21lvJQNjKvgMjubPGC6rweG
XuFPW9yL6V0Ygi+leFv52EtXCHB9X+qeyEFk9gDCWpL5Jqz06EYMm5S8+9nWmjdyvYnFVR33jsm6
v3bNAMENAu6sDYI30uz6UWZSgES7D/Wwcaoa1FNm5VD9pU3WHnznycCpFSn/SevcUJMRVtT4s9G8
pnOr8JMmngATVBz/fano1JoUeagy1hlLImgTAGwENR3a3qvMjQBA6hogr13oZmxY+xwF5cp5Pd8n
p4bnZThaTAIWNIVmcLPttiS+HtNfY7g21ba2lFJIaHVRaFkFGxzayNPrkO2R11l+7tWMbCZzJRCc
x7wTj+RnJhV11PXzh8ssCMJ5kNdT85+KH+8n0juCX4/K9vIp+Op0ntY6Ti1KCUBplUoU1fh46R7T
AOQqA9ro0F5zL7Wjmwbsm43ufBObp3TbXw02hSrL5R9wHm5O7UtZFeWTH5YJPFaS1gsYtJjWxLLO
Y+tsAYS1QNiC80dGRPedQqEEFjdQDXjuwj3j1231HKYeW5t2XjM0u3q0HemIuU/MbTROKTZV+HNS
oSbgpIPbmWtR5Dy9OXVJiiJmP2RQZoMltfgsBttkTloxuyhWKvDL3wZgSqC0kFfIKYWIwUkNhdXG
iRvwkoApxFrTJVw+XX8sSCdYqCGZLBO7b9JiW0RoiUYFBoONQ18Acx1QtxnW3thfb+jzHf/HpnSi
LRqGvFJhM8qrl4SwAnq4eQWMZprtWFMagPkEGYGobJyIt6gzMidpsuraTDHzb+eRon+Qbmo+IVis
HGrDGg/qMJY/jDZMv2GY2biJImagf837CEl707pxadZu1bXWb6hL+s+dUMUHuiyhU1aj4YpEVyCf
0So69HGCYBe0mJXP2jnrt0qe3LA+6G8YCuP7SDXH57htb5o2QtEYdF+jW3E9+uwtUe6thNPdxBpI
VKhVDJH1JMMkuUK9WB8f1ZJl26Sij/qo8J1REOrVSnRfgGdgf/k4L54BHdkTHqFAslPp5lFywuqO
YJA70N6MyoYahc1020gOI1sJ/gupNw7Bkan5pxwdN7MeuKUoGSJzTPYmVKBCCw22NwVYIo1dJ2GJ
2X8vXRvpW4rQeC6hmI9pazCzSzu2AopOyQ2cCYFHLsihNiJPoMfS7Wuab8MgBmlwg9e3+vL362qB
WAZoSQCc0dc8dTbve9YJK20c6D45KXvoaQwkc9l8xD6/UbW/nrKDiWNzUijzQ0YVdYS5RH0Y0sZr
rKcY9dXLPi0d/mMjUhRjtcUn6ABhrxS/8gJAU7dPH1Bvs9Pimvime9naQkMPPs2jn3hNoGgsT8lH
6YR+Fi+bLwho6r8Pll3W3NV9Oxm+dzh/DQASyGq5aEEK+nHZ+lKq8jUVN9Nqz8/t0++XKkYZW+A9
cBj5iWQUwlQvbfXXVS84OI/4/Y8N6aNVGdXrZKzx0UIC6gpQVhOXxcgg3kj301iTFVn2CFgfVCkB
ZJKhmJaeFAEdcNJzHcT4IfOMj5EWK/nQ0g006+j9jxFZXiYZDNVQwLLvVEXzDPTZJq/5ShxZ8UOG
P5jlBFEeBX40ZeSFFhQtReuY/c/L33/haTlf2f/dOrInwp9YbTa4dfLAU8qtMYKgAcIKVH+tVJsr
h6l4YsLj/dohW3Lv2K6U3+Vg/8BMClKF3EfLFtSvPkJiwv7pWfPHOymLw+h2PhUJomIlPEo7EF1s
Qv/XvywhdDdUjLbND7bZ1aOAH1TcSHIBI138GExbdXia6DbRQtsPtlm0UZqPOnz6BwjpfM38sSrd
aIZCiqaG5AMi73tUPUda7Br9tdLv9eQxAZjjspOLn+vImnSppSyayZNgTVHeIv3TSLg9rd6c8zc/
y4COjEh3GIApceCDLduJywe/uyP8dlRBglxcidBtABPLC6iKuUm5pum9lhxIH7AEr2w6tbixWe1v
pxGVnCi87QYg0ph4Z022ubyWS+bQcZg7VAi5uhzwud7yKIoRD3vtGQJgxAQD4hS7VolXzCpgYvEy
OzImbRO91SdSJDDG+0ffvNes0h3oh5VC9Zrtw/avi33oDUIvc66Q6Ij50qn2u7yEBEyHcgwptwGr
7XnoJk9WLq35N8v75NiKdKpBQQ8hkAaXFqr7ftLinQFNnfs4XTGzlFIdm5Huxm4YJ2FMMBNM+S5t
IRjed3atW5sSFfAOPJz5eKdq7Uo+sHTSjq1KtyUH0RofutkqeePdb9JeEf798gZcWz9pv0eYyGiI
BhNdO6a24CIEVxh5A8LlutG+Xba16M7MsYUKMNjg5WnVHESibW/0jTNgJ6iadTUY9K2O1gZIF13C
9PnXlY8OpRSfyraA1mcHMxRPN2e0+H1XGr/1oMAE+Li97NLC+Z1HPeY9jph3Nr1Sx5FR5UmNKqS1
uyN16Qz9rQ6FxctW5u8sbfITK9LBzYVRhBoFaC6td+XU2vVaWrawvWEAk/ozKxTK2dL2FqaIROLD
AE0alP+hi6oZm6L7PtXUBqvfZ9hkdmP5K2iMhXgEWVJgnDQOzBHo104vS+4DrhfULeh9AD3MVR/d
YeOBlaGN4nV7KGn8cHkZFzbGiT35TgnQZfIV2FP6DSR24qbYpdl+apIVvxYarYBLHTk2L/dRFpCH
JnCBIQxp1b40wOjptOY2abyEP6OKS6ocCITdGKNW3s1as3gErsFOFo7a8S+Qi/V4GNEBkpK1I8RN
CvwRsXbJ2jTe0uv2xIgU4bOgw+to/n6JIjx/BOV2zG2Agw8NR0GCxV6HaBJqw2OBJ8/Kkfj/GIeO
JLpnEOxQpTORTGwSA4E4to6kkRaJrVibNHrJjcdGKWyf7dEqtWNlxeziQQFa9n+tSltWKVMyQJWr
dli30QI3Jw4ehxu12kJDuczQf4lXHqDLH/KPQWnPDr6eZ8oEN+vmprLu+OhU48oDZnEpNdBuMUDW
AfYyJKeEwfwyKEGzpalRezvycHTVSvier+mZO/Ic0xIm6WweguafGpNpA9u+pue05KeGUwPh5llh
Wx46AUmhUJJhqp0Az1s/IA6ZbsPi/XIAWIrWx0akPaOkqqVNvaidvALDZ/Kakq3qu5w5Q729bOlr
7k4O2cempDVtwSlQ+yn8MTHJbc4y8RF9CctHjARwDHgPpZcmN2H6oavbqduBWWzS7SgCkebb5R+y
FPOOf4e0f9oIk+hpjd+hZIFT6s+A67jIre2Y/31HzNA0aMAhi0V/94xoJkHbiIYVgcegnRXFRhAF
eJrNZXcWkGenVqSUKORQBDJSWIlp5mqNO4oPS73q1WvwSPr0umfZxieHKLnRmDN2bzT57U8fzdoo
6dLNdezrvJuPArwoVXVoO2in65HHBD4nEGYVBR8ds80adcv2H6IAuBIwBmYY8zyYdKGAMcdPFQZ7
QM2XbtpQ9HcYeactXXsl60u5xjwihYFcsCPgO566lsZVmJQhFpjaE9TtR5fa6Jg5iZ3cJjaaPHbl
DV50BS3T9He9E5voEL/8Kr3sjtxGrrbFZfYC4quDulvr+i5GiD8/TJf6z6ilVt044IdV1mMCWUl9
2if6yptlKUCQmbOIqmx+jUnfddIHkQKTUDtZ/VypiBHxrhVXdPI0Uq3cJEvrfGxKikWR4No46XCn
bTwVfYuErLUF1yxIISiroNaaTLBQZMJuNAAS17pJizfHsRNSdInHEcQmPUxE8Z7W16HhDdl7qELY
2usgdtoctHGl37O0CwgAj1Bg4aaFSunp9uzqPBOxNu8CY6NaXhUd+JqJrw6mHLuB5cCLHBIlDFwh
pzZ8I8TLIcYuKOzqqtk0W87d5jPavgi325R25oIY1kYnMmN2sys8ZeU+XgrZx+alnaEUGU3F7GJU
1o6KOI3MmBlX0fQvdpDrW8DIQbBcBnJa5qDGTQQ3xXgXma4Rf5jFHSWPlyP24gc7siIFbJUoA6ji
YSWGhqap7EwgR5s1nroFrB9AW0D5qmAoArhfhvyAbKxjfYE6PbeyW0Xd1oB0W88Yg+kmW6fFdcLv
M9g3MI2TenztpC2Zx6wsSsCYZETDRa51pMIMQq0QjUPGu8YY3JE9sPCFjp8k/w6+5nByG/PKwqHQ
7yDNfHmBF475XD4CkxbGWjG8KZ2IhuH9qXGjcWpV+WmVlRs0YPT5extgmwdjHUhzdDzYTk9El0CO
RnATtVPgm21N0A1lycrrbOFOJUBNI3uYgX7gmDq1oQ6amdR92H7xikyRN02GXVu/u8hrxtqOrJVM
YuGUnZiTQpcZikwF7rwFSV288RXrRldGu+6R09Nxd3n1vq4mKaDMDA0A8szQV5Q+Tl0LLaOvfZ62
znCFOfvN4PhuYVOQfLjdVbHtY2eyC+/DciubfusdDHU7kOtzPzM3OeiOarO3esX5pbU++kHyXQr+
TWOYDPygqYM89C/BQhchO6xTuw9uylr8w4MYC2AA4fA1fCG3lnqMChgshz3gtLitOJnhwuvP5jXc
8cR+GzK7YHYiVrKmL8b+83X/Y1aKPaTuUZ5sYPY580bVDqALtsWQk+3vjfvoMO34pr9O7RFaDfwH
SvSZ/c73783On4mng03zcVtMbrsRzhqLwFIWi/VgoL+btSap3NAJ2khFrxI/zH9SNuUhcNvPrrIt
qJEGnlbbpQ0dQCfbx/9wjI/NktN9CNkGRZt0mA0aHbNxYLl8ubzTvwCP5yv+xzH91IKuYvqyYrAw
fvauvjO86La4jV+bp8jxHylqwHbwaLyWSCcBR3CvQi+xf/8ff4L00bMyoUEaZK0jnMbuvPZDOxhu
8XSf3Xy+lTd0O7z4Dr604lo2dcW1tbLpltBKJ99Wyh44CQL0VrEEyu5mvINUjlPswKdj7T9fi60a
AydqKz+MR+uRb9mDsH9edn/p4Xlifo57R08T4NhJDEgqwujdnQWpw/5Dc0EobwcPn5oDsLGnO/Vo
r8zyfWECz7470Mxknr0FIlaKcDyBIlY2Ja3T+V5TbiiJUB2fRS5cNEbV9kYJrtA6VEGh0jrqjyj0
xrVGwOIdjIkUdMGIiv9yBUGUrDTZgHWfWjyu9dZO1HnyxnKMaqvr+4LfYT4uAK1Dlt9O1m259v5d
ulAgew5eOZAozyDy04VXoG9WAFmNIE+vrdgNoPILXc/hr2V8QNB5bEY6wxitUQmkfBA6FISwqjiA
j+tTqcNvWuuv5NpkvnLPvio4jDAaiblJqM2cuhTm0Jak817id77TuuHWf7C8dD9+t75rW33XX0OV
7ib//Uh/IuvY4CrZNK6wR6d5WTtVyxHz6KdIbtdxw4ZAweomAse2xxsYT9N4A1JnDBU5Y+1AqWOr
bqYrtl85UOcYXGPOeaA1r0Ek6kzxBqyoagjyHyxCK5yJjVuFcKet8WnHbLLDSNyhwPretrpHmmEl
mCzldiiNgwAERwv0GFJOlCq1XlUCxwrsY776q/e/XXZuITkHR/acleDI4DEl/X1VUD4E8wWJ6TEB
1eOyYJB/1YI0dposqLzL1ha200xEjEEEvDhQ8pUiI5gXwpyp6OlmDWacFP5Y1ZYT0RTUwD/6cq0K
P4ccafOeWJMCYe1rtRlEM/YqD0AYcQPqHN9nbmF+S4YGEqk3hr6yVZYtovACFuK5GS/5B9o2I08a
BDwWpV5T451ovMRZZneZ/jh0v1MfRLDJWlNtqdmA6RGccjyyULyVezexEfetSQEO0VqnobcENJ4Y
zrcNzHgNe5J6yoThXQVN83faFXad7Ct9Jb9d+K4nu0hKpeOgagS0C1onbdt9XpubttE9ASmWJDJs
Eb5d3kWLZwJbFmhPjM4A8nkalBqmBUM3FC2uEjDjJ81hVNOVl/HSmoIcdJYrweTRXBk/tRHEhcDM
Zdk6xUxmCP6GaWZWqy0v8YtrTH1c+VDeUYxoN48gTQ1oF0HqPdS6A2GptSC8dK/Ms7boZ+oA18nf
l0CWXO+7unVyxfLKsXUM7l9nIt2OPkiaISwDmvQNGx61wnQyVd+mndjnRANXUGnXND5gNBaMbVDO
6aBi7f+I8/cEzUqKIbE8SW9EZA2YS07ROF8bw1mqDoGxmuPdo2PaB2n46SomBiR1AhW/XKte2XDQ
uE3at9LaduE9LaHQc22qq+w08z0gnfoTm9KpN31aq2oDm0GT2BFQB7mugKnGA9XIRi3uRn6jYcCS
d0AnblbZbZeeVccOS9smTH0yxgLGu0F5apv4yrS+N1rrxeCzGv3KNsTH5bOwmO0dW5SPXm7RZmxn
d0tgLVHjC/O3BAVp03DNwLSHysUwjIo5Q91A2aWFouY2Umb6nEFcr3KwLaZgx79mDpBHuSf6Ymmg
jvg1DFKNfDx8IYapS0Zv8hOP+fdV/qoqECpNXqr0l2I9rqzG0lWNSTcK6TTIDKETcWqfJlpdhaTD
+pPvNbJcI3xG9YWQPTXtmm1A08Xitd784jc/sik9N4xI08rR6BF708ew31jRlVBMm+ubfiztIliJ
TAvB7yTYS9ZCMehKAKk1UJoXr3lTYmK3JfVKyFmI5ydGpHNrRIMSFDNsMuqDfRBAm4k+1GbkoJO0
aY2/5z8EYz+grphnw3Aqts/pR2Nxy7Jxwq3JI9VjZHKs6EWLou9tYW1EjARBK/eX98n8+6UYcWxR
HgxG2qbFfTcjNoHnBavlzofQWJL+Q4UfZoDfgX94GsmXiIJByKGIAeZV8CSDsidYK9X3y54sbL4T
E9Lx94leDmTGnqpxvkNh1DbHzQw7yAN3DCOHKK+X7S3uDOhOgv0LhKM4YqffSh8jAMiKCi7ldq/o
m8a/q6MtlGr0fJVneHGrH9mStnqfc1E3A2yxqVDvRVve8Mh86Ca+LXsQq+hEeSRG1NgaKsr22KTi
3ke9x6toeNWlIAEC8XT2dNn9pQDHoQ75n//SyeB9OfQ8wm/ys/hZL5of4La+TdPk0x+eMzQAE993
B8Xf0iS2JyPHYz/4JGawFnMWUgIO5g3A+0HAAep/qRVWBjpg4hWgdYW2Har3rsVw60umriHsv+gx
5INybEd6/6GOUflqM2B4zYVme+BFOx+TQg4Cq02378qNcJu7ycvc4FE5mN7ltV46pMe2pQdfz/sY
5BazbZJsaRpv0BHaZ/q/LOXxF5XyhaKgXWzNiPsmv4Vo0JXWGGjtPLNud9mdpU+GCj1QThxNAkue
8JqavEDLD3aiwLHULQuSfYERtlVA6VJGgC36x5B0bMDmP0b6/yPtu3bk1plun0iAcriV1LknJ3tu
BM/YW1TO8enPovEdj5pNiLB/wIAvBuhSkcViscJaHUy0tz9l0u3MqUV2ObBeQgIq4/Q7uEb3ig2O
lKn1s+atUfv7znDeShirkie38ST7oCsQeFyun1p8FHNuCvRCjDLBR8mAd7LOOkKzxt5lFlqVMfQz
iqAfeLazXANmUyVJ6qRaxWJ3E8oIrT/2foHWpH/ZUewmOhkxIsJWIgeggNVjjM5JjOcSq9wGgOg3
0MeWKILrmL94X4Lo3xdRVRFjfH+KG8xM5D91Y74Hl2Znb43c76ZPLRgEW8U31C9pzHVcD6SJ0LWL
A6FpSAK4stPsJDAFObK/vn70h1jnYgOy93/rx97CRWah3pShG5lE3xsUIFLZz9rMa423iviWnZzG
YbcukZelRJQB3AHKDQY8JiY+TzCzXfyeo5izcT9Wo6ugMySPSjfVi9tEGz3JLLe28bPr/jPyXyom
kfH4cuXc8c0uE3wMz0aX38Ls6myoVZJnuLqbIc6Bogl61qHSiK9HJNmv683b0qUoZktLowBOtw5R
CXjrUoySh1F3iOcMGGUiUAuBVuxw8NSVozpiGsEzFOmmqFA8AfCKaT2sK8R7ny83ksVGhtWkhRVA
TCCluy7S36QCzfNGu5FA6pm2qpcoaAoczN1oobzdxxsrQglWBwX5YG/Wv4V3OuHVKX4+sPOugABs
eegkAE1iH0PKfVAD0sjyGsc4D+1HpIDzMJ9FdxYvCgNaLppUQFpMCd0vHcKAgK8mNrypNmkvTg30
h6aIQbPo5JVfaSoYbUNFcFiv9hUNMUh9IojFiC1aLxgTMqISvZ4SQVtn3b6MQVq6gRr7OcJPgaDr
pAEkIa6hZVLMLlosSnNsKCS1UULC2IBz1Gyg5ydIRAYNeQ/64efsqK8kQ56lyO8VDG+u7+WVS4KC
KNJiUgwlFDRVMQubtkUQBjXGe0lTUbwF3bqNh62pvkWWvWmkb5ZoUvPqZFKB6DTBgxUQ2FdI7B2g
WIyxSQpPMSdkyh5GbB66PXpL8Gy8MtILOVcY7HVRymVgQrFY0fxkfNOd2QtiTzK+Zc6bjX7Z9XWk
McaFa6cY0rjuFWCwQC/WQK2ZDCQEeqRXmSd1QvtoGAokXNujQserMCSgwSaRqbs8AmOF8086M/cw
rCC7kzzEm6TNHBccMyI+B54y6CzBewf9sSht0U9ZXL9In6VSqlrgc8A7wzDuJ2u7vlrX/UZYLopK
DdOzKdY7I6Grwe2G/gDwNxhNDtIj42RlRruVJjDUyNJd1ujGMVCRQJOko23XB4x7vVTVfFOi1AgC
HXnbN+Q+1xJ9B9bJY6G2+wBPTjeUtV7wqdcDqvRTgQZpOiBdRY6b8QND3WPsLSHAfZXMbalke5mA
ytOU/bJ3vGgE1V4cePL4Gc6GHyshJo1EEM2cncdsLPoI0G+DigFLINWUAbqIJ0oNoRzD3nLD+lFV
1L+9nIG6T1u80ZgElGtA7VzueZZmVVZOIRwBnFDQyDsTZNS6qIH+ui+EikFeFNEIXA4gFS/FNKk+
x6qDYwmK9K10+wG4ux+Ad/Vtr2rc3fRZv6EdxL7LT+fkrnbT1yfpmRzLd8ufBPpyvC79EpRNgcoE
piSWhaWLq1zREihcjMkGdFjWVM+u1Y57gAv6dd35U1A/KmWNmnkjcvncHUWRi0oHodBV2UTVKy0y
IBvjAz8mJLiB0X5KiajdjXOOoeKXGOqLl+cYY7mO2UFMVIC+OjVvWwSe6yeZc3+Ahg9zR7BPkG2y
rVh2Vc5JJmE/zfpRD277/JuWuO34aDffdH3fBaKqO72PGD97IY+JIduptYMpiikEpF/UtyiNRqi5
I5Ccj7r0jja3dniRhDxFvIXEmweEPZgVAhQVY7VJXzpVWadopNmDN95+kDeFp34HGwx6CP3s0O+S
z5/r68qzkKVERk9tjoqsDHFNlpl8N2nFEdijd5EoucWTgkooQjgZBx897JcGYlZO5EhpRtFup03d
ToeqbnwljwR3Mc+HwkDo0Aooe1DQod+xMMTWGZLRHgvs2h05j9v+gMDcU96Ls/4J+DAR6KPKsZGl
NMbsAfscgOoF0totsjh7cxftlFN9mm8BojO6ItQXnm2gp8oGc4lJse2ZNRxim1QoQ+CQgdRWa34l
IgHXbzhKiLKQQPVdrJ5llUYnZ5AA3Mr00H5T0TwnSy4mPxW0y/XH2fsBWt+/HsOBVJRW0f6oAb8A
MfelVDVWZrs3G/go+Vkxjpq6GYRFR06QBvAfsHzIsoNxYLYYj8qVGtTjAHqKQ3xn3zybP9WDczsf
5afE90Ct4HuAqpREpBg8q9fhsuB+gekK13WpWZBMpAi0Dj4L4KMo3rqhZgIhSxQ4UDNjXdVSDDWc
xbaBrdoidUkhxu9QUu3xRHELz37GWFGys26Kc/1q7quTc5gFruN359GaYOa0GaU05GUG/dTd+wjB
811+HuC1ttpT4Sa/yjNqZn4fuu1evYvd6k06brrOS39M6GQxDkIwRt4VsVwH5jgCA8YMZROfg7Z/
Y289IU93AoXWRn2iiKjbceP4+r46R3fJm4dx5nU/yhUOQDcFBJhwcldth6ZdOEkBC4vMUwdC5Cb1
leEhIX4e/KqB+ygCZ+JYNKrWlFUeQIwOLozLTU97MFw4FFdXi2RMzAG7a3hoi/vIBl5hHLmVJLgQ
ObZsYbbYhH6o/oHd81KeNPVGVcuUECDvZ7e1P4E4CUehikpWHC+H2BNR2+9nATARL+XkmlIGJAL4
emvX0nEe1NbLemP01nfrOv2OCxZtOZRlBe4HXUCXYmJihWY2TDiaL/a7dW59zBt4wb0TuVvTHz1A
MB5R55du7G2YCyyF52YvZDPntYrrqQKNJY6N1/yXvdbn9F47ZbRHtdk6gGL1tMotX+S3dZV5C7vU
mDEYO6lgMCmkNtlp7F8LUXqKcwAsOkYF6wcB9VWPntpZSWET/D4QkEvZzW2MNKGXrTmTZKOGOzTw
r+tznaiiW7gQyNxWIJh22rKkAk/mrj0rZ+s0A7hO+oVGOVA5uvKp2a+L5KqIi0pDTsFEGMpEZ+kQ
GEMrwzatYjx2zrgL8tA1nf806wPvTKAGWTsM1wjmprj7BiBMS0X8jjcZs29Dn1dDgmcpQnjKcDTc
ZpLur+vFtUioBWxelWbb2Ief3mmkANYDeIeQk5X01zQC3NhNiyxGBybjF3Vy7flexYMw+pF2ux7B
lSjy5Wm5/AJmMxNj7McqB8C+GszSUbM69U6vjM91Pa99JlqaQGWvAj1eN+A+Lw99JhlBODYA6e6S
J/BvmPGxHU+tfifJR13/tS6L2sLl3Xgpi9m2BDhhRUb989T9sPRdHgCj46xEN44If5P+0KUgBWnD
r71jPFmtJQqsA3sXJ/JGwv9N3x6sSHS/cYIM8LohZ4jMqG4jjLpcu8mRp2h0qF/GK7ItbU8ZE1+J
7qpCNIfKU2gh6fd7ehHOGPUcRSQDXUWqzXuARgN4N97Mg/m4vkE8hRwcYkyqAGoWWByXCqWJUsXd
FMDm6+zOcsKPEVRGMlIvoLAS3J3XHbY0LNCBzgE+PhPBLrN46AHOUi2ELDUuT10X3s+TCYjtzEX6
Ypsk7V7W7hULiMqV6jrjrao8mWZ9xrCRW2kfdZIIVL9Go7r8HnaJ2yoAWWSH75mN4K3olY1eK0ej
zI9xQu4bgI+myuRbSFegTA746vyvzyGWA0x4eMWrFAqc8aNDr07J0GJYLW8cN1MOo+IBCysFP1cm
4VH/fX2jOfYECAOktC0TyMY2G1HMZlhPGXrovRyQ462xm9Ifcy9w0iIZjPsygiJJgblRenWUo6Fx
l0+hD25Od10TjsleaMKYbFiVo6w00EQHOHX7XYpuSeqTePN/k8J4SVI6Xat30MWcgFZ2TrUD8o+q
/bwuhb9ieKNjdslAPYI5EgALiC2YIWjLgeCl6HvKST8523Uh/AX7I4Stg5KxG+S5pluPXnr9LrP2
8YTRdcEI1vW1AnNGAhs1VZRcgSdx6Umq3Ari0cKCSY2GiLU9lFp17vQSE1+p6g1KsFMHUdWBt3y0
AgDCJWSK0fZ9KTONraR2shzo6HaMvn3nLGf5zmmVl/UF5FzLwPJAvQYuH4LYYmCVVLEylajCI+67
mWZrVwQf6xKu70ma5kJERaFGVLAhXSpChqZTaw3vCsuOMn/oSe4mZMg2SpO/D1PcwS+GmcD/XW/Y
5d1MzWZxw9QzyTq9wN3chn5m38bBixN4Q/xY5OdRFXQYcNK/qgxvh4gYdwwmPejHLIQ5cqBnSYWd
IpF9KMgb+Ga8OJs8E3V5NYc7Gj/lMH0KHFFUd72yKuarkWvT6ATCVXPzjHCndXTEx+jl7p3vurYJ
OsBCvXey97dbCEFIsyPjhr6Cq8JFBCyTrikQoZbdt9H8HtSHsHut1eMsgnK+tsYLQey11RSJZaQD
IgOl/mahT00IOUWdzmUshVFjTA7SBBvlUqCnbrFXjd7PRduaiKXG09zem/lOIm91uK+GU6mewkaQ
QOTt0FIcY4dFmMddDbB9UGBO3iQf5qneBdG7NO5bYS8tVxYA41RA5gJD1mAcRj9T5l7HxpUvv7Z2
vEe3y0Oh1Rup7txSGwURz7V7wqAYBsAwbuyo+J851YbUxmFB78MB86eWtR3sl0AE/37t3KkMNO4D
1AZsAQZzgxQxgI+LAVQUXfHLmB6r+EwmPxY5Wp7NgefKpEzKv5koLk1CUaos1ywqRXkwgwhp/4f1
08N1Rrg68LL77f+YperkqszLCsQdIEUxyxc1+Az1Oy0+ZGg1F0Ie8ayA9v78f2GMM0Jul3RdigvR
xgR4lBwM68HAvIAlH9CVtK4XzwQs5IswXIHAFywelwvXDvaQG8A78SqMkaX1DoCTmMsWhURcKRrl
U8YIB7JuzOqRujBQpU1Lz5Ee0APoqs6jZMl/HXfhvlgIYVbNrgYJnhZCZhzO4tBEn7NyFKMuczcH
JX1ExUgZg/rkcsXyEvRmSQQxdmKcMlmS9sgqNK4eju9WZ96oYZBt1veIKxHEPzLcHYZu2FosMYCp
Kwe4m4LsJw0kAC5dSQdpKP222K2L4p1WJPb+JwrtJ5fK9XqOoY0CvCLVtG8wKDWUrmMgeBWI4drD
Qgzj5jCjUmEYB2KCdGP23zvyWEav65pwFw11EoBxo5BwheLjxESvoxTENCCC6uNtaxxlJ3CL2DMj
gWvgKgPnA6xPMCqCV/NyzYgelIOWQZmhibblpHkYdvk26qJZfu7WLMTQvy9uvTQbwNZNxSRdhuSx
N0abSTHd9q/RnBGM4A32Rx26sAs5kWmlqpJATm0QkMDbr/kc/sv2L0QwJxXJ4zBHwQWkLuGjEd1F
zt0sgrDhb/+XFoxfa3QHcFTUkBsl2ZLw1CW7Ksw8ohduL0wcUHNlA5LFkrEPmNpJh6bSIazLSYKu
uwY51RlM8e9mZ/sY7tj0s+5XZhd7cdHvEzTwr9u6wALZqAFE1kFfhZAP94rBn17fBY0o4y+SoV6a
BRiOosQuISMFHLtF7uTWcS0RpqHAxtnxpcosBkVWIQTIgk676dHkqx4tUeqKaxsWEmQG7li0G9G/
LyxckydClBFShvITWARAwwakPZ1NtRJRoyInZ4vTtJDFmDpRhmgELg/c0E7ZdkcKBgF66O24t2bM
EAAHL7nv9tZfv9qpUNAzY7FwQbFXFNGtBo+cEu5VftaqTZr9skQenH73lckvRNCAbLGGcZi2mh1A
LzMHA+bHqPxIHDTcP9kD+PB0gX1zMmGXCjEuNiBtqqQVFCoLV4lc9Xt+ql3rRtpFvrPTfq6fJr55
fK0e42itHnyUg47XdA26AQ3sPgQg2Ii/gRRdGK/rsq6xMqi3XawjY4tJOzZGQyBMnvbZRvaiVx1j
JtZtf6z3YOd9kQDN0m/ao7TTdvVj5Jei0Ey0kYyBNmHYy1WBpSW1sUdTQT++GdOwU7TvannTq//w
4liqy7hltP8ldahDmprrH6k1geRa1bdTrRzW11VkMb8bzxb2aWlhiYZCrGsbburgGbMCFjqR5ng/
dhiA3xcR7lCyD2RLEIRSBVbOBdv4OSsjMUrKVxbUyWvvxAdnfDYCKrNzJQekJyjXVLUgAhHsocb4
5iKYGxImENqBFS1TH8pq8DJnpzbAFQJxzvC5vrjcq+DLZtlWEHlOqkSm7iXvCBolMq9uy0egMwq0
Ei0l42JUqTXmPoMY8CcZsVe2R6sLkH3ckwEsW24jej+I1GKcTJiWoNvVIC+Ybqz2tiie1eppfeXo
J69ZB+Na+iotQQYEEfPwBNxObfqXNNbifF11BdtBaMY9BNhj+zpP0qPiYPBSIQ8hOrom0zhF+V2Z
hn6cmaITdzV6fOnJNMaR1LZayXEE0aZevGpZd45Bf21Z0zHVo2PtyN5c5m6hmBtjlAX3A9/+EeUD
ek5D8ZXGZ4vDngdd1mktLqNY0r1U/pRjsiPZvKUs41kd38yFKcgJcW0FAQTFnMOjU2ckanOijwAK
xYkzho1ZDZtc0d0B4zLr9sK9ihZimIOtd3btxBPWtI36bWbbXj1Ed32k+pn2i2AsaV0apwCGy2hR
eWW0MvHyi/QMGdfgXSJu9J49mIfqpt6HvasecAMdYwwMfY8Pooo9d/8Wchk1zbrVeplArtIqbpsl
ntPt2gJUurOrFm+JCMuPv6pfBWbmBa8b8dyoEgrMQfEqoZ/XfmsKkHluwc69vqC8cJZm5MFNYlqg
o6IfsrBLw2yMbkbzlRdF8gGkXicc/oe4Nm/A8C0yFZ63XMpijp8i5Xkh5zgDI6ZFSegPBSaF98jq
bBzJDcFUPDa2QD3eOi5F0k9aqKdnYVmlEdRr0v8y+yR1/43tS0ICgG2IcFZ5FkIf15T82FBRIbwU
VXc9yBk66jiTrRUAc+hdtc8BMJZV1bfBQLe+b/xqwEIcY5BZYWllB2wBZMVQ8tAPKVGBrv5go8to
ds52sSmzX50pIr/imstCKmuXJG2tkvLLjuhoGnc9IN0TNKyY6n5dPZ7zWi4mc7FqhRUnLfJYXjG8
J7Ink/tkEsR5vIuO5udVwBqA6oJlAUKRqAvNCv6xsIvbvgweES8ILhyRCOYuzQupBFcXCCcw2HNG
ZWdTNaKHInehdBRmZLwUMc3DGDiSSlWUU4Z6zUhchXxv5NGNDW99N7gH94+Qq8kkJMIiGwgmpQf+
wPe5fY4ccoiQ8B0/GukpjpQHO8kFIrlLh4ZXFHUB8IMxusvTlKOlwg4a7E4yvdfOvS4CquYa8uL3
ma0Z5XzqJRogRiZg/5zojiToGAgLaRNM/5L7sCm+BHqFNBMMJJe6mKSPhkiBLqj8pm5oAVwl6tpj
RUT1M74x/BGkM6nRzhpTNTEgSC7xpCjfnCL1YpEX56/clxDGz8mImwCdBSEGGKWBEWbHLmZRIiI4
npzGSpQ7DSTLgaVnAcyBkYOKtwqKYxye6QEorMGDP34WRxNoDdvskL+Fu/GY7yY/OQRuehR1AHN9
+UI241xzCUi6tgYdJzpNE6bEIxkmkI0xAr/96JZJuh/wWlo/ZZy7SgHJCmZrACSHIRjGt6a5ERPM
t6HjOt1EPcjBHtB7WBe+5LyuC+K9PNHBDpI/tN9iRIRt+U2mPDcz00EnoNFt9CnbSem8DZIQ1ZV5
3+q/0BRwayCBFk/mOTZEXQ48PdEuhV5jE+3N+J85DrM85EOMniG9A0O5lqr5RhnAT9YlFC/MUnMf
KAQi4EeOP8FAGqYD0IGAaUS2+VHNu3wKFBTH0qADtNT8MUwOEWwgp5FUxdQBTbKDlBvsmozT6mej
MbMOlSpz0u+zHm1ZkNaebMXOj9I04Xk9SvfIS1knBfEH2DPiH7GaooHL7AG2EIIELg4Fzy3eYmNi
QANhCEpBKluILidVzkYNevfGp1E9JWECPrYQqw4CD9MROG2O/4H+X8IYp9qhDCyXJoSN4YjWJcmY
PNUEO5FERJhanBsJklBJxcsG68yelbxCssJpENfVU594KUH4n0aR5CuTdKimyNjWqaO4zdj8asfi
ef348LTEhKmG+TF0HF3hAucksFu0rMMBWuSQh905yJGAA2zf/00M44NMJZ/mwoKK6Nat1czVu9AF
/cu6EI4zv1hHemwW8XGbT10xtqgUSrPpYRbYUv0SIJl6sVmXwzfDr/1iTsYUI1HZlCh1hVNzayFq
rPKdBuR8yc5AeisIHnnGARR0zOkCLhNdK4ww0s61mo5QCggZvYdh+8hFW/T4WuSYf5P1/GeUJtOu
qPv4Ra67TPDu5i0puhmBNoJhCsVhZ+PbMYnybpTQDjqXwFIG99K90TaVH1H4x3keO4E83tJSLh7M
qDkUWp9xp3Mb9KGeQNsKDBJ99+o0xy7YK+FNJCI44b05MIH6RxRLWDUXmW5EOvybPhqBqxigki/I
N6MFEagavCVdfUDb6+dUqocJGMrrFnSNmWOodLD7z7Fjrsc5ceYwpE8P4y67Te/aLWisNvf5dmzd
OXTR85rcNx/9TQ18dhF1ACccuBDNnJK8NyszosUzY7pXwHrUP7TNo5qcMyTEFcFJEclijDftK2Ue
G8gKx+Gcd8DEA+eq3jebPib3cQ9gLbUXOAGeyOW2MpFW3hhIsCO3iG6y+L5XAENtKHdSAcqwHvOH
s2W5vSHdr28n75TghGCU3lCQo2Jfy3YM5MuBtlsA4rIzZU8KXhQAvU3hx7ocrm4LOYwXRRW/6WMN
cuxg8G9yvwDOrFPdS8nWVv9h5xDd0y5wm+I/M8toSV3SaQYcdlEChyvKwKfpVq3f1sre0E+2aBSR
qxmNi7GGuAnZVvDAKDPjd4mwk8NoX82m4kkVur2mrJhuncxR/DQKbsoUIKjrS0otkMkQKyaGHgC4
jDfrVaeMVmECMpoQHJfZHVygq6R7cKuty+Aqt5BB/764l+Ik1wJ5gIwxtj7aPjkFUeThRfiEAPqA
IUVXkyz/70VaDpAoFJQjAc3F+Jc+Gyp7pt3Kg/IsSZ4TfrfmQzM8ZygXCpNFvCtqKYzxKEWnghod
qWjUc2OP9D/1OEb/OnFl7UeKvGYwnCLjrzvLVdosj4AJ/2HvGPMsSdTLMRUJegHAR7fHuY223WBu
15eRMzkNOSod7JOxkDabd54xkNZUNAhUh841tSdAU6JITiaMQ/hq+IkSFzJTku0bmWgWj7eoABum
jaM4DgY7mwuaWQydlDjrMqqhkh1tsuhFtl478xhaj7kWobXmeV1ZnhcDNQQwCSgjH7AWL80USAVh
3EhYU4WoTx3ALrpM3RAMGda5iNSQe/kuZLEdHPZI0PqUYF315CeZci8LgtxDg95LHUabKC8OajtW
rlwCQl8OX9f15MUYNoCr0SKpABaPrdajiNY3nYyL30mBdRE8Ogip0CwHvnGgdpeC2XuRMOZszDOm
NGMFwnrt0wl3apv6afxWgeYM44zretGfYl3ZUi/msq1BK5rUtCcTzM5q+kMIps79fZTp0QmMQTHM
Bl3aRyi3oV2CdwGwT9mTQvoPNZP8f1BBd9BGZCPWBUvrpYhSrjWnQNHOGxI/NXMYABGEBxzoG5zo
LxEsXlheypmcJgjerbsi8srzeEh20331Td+aT6b7o/xP2QSbYtNs7J00uCLAdt51Q1uKkVcHmBDi
z0sF56Dthxi5YM+SwZeRu1Pj+LloapB33yyFMGFC3aeaXdMyiOa8VNYhS311tj0cBC8DPcjnP2zZ
QiPmpinGYKqMHMLUUXIV5Oh0URDJXTMwEaBlGhhPV7PPKLREFoiOkb8K0X8HuJ/IC9MXJW4265rw
5QBwAU4BOGfs3mRDg8NKu+Rsmww7GS+cTYLBC19RGlF2jLtDgHrX4WgRNLLPHEmOE1Aqwv05cr1p
zWMc+Ub7yygTQP89ayLOBd7BpXBfGHdAw8cVtpAzE6LlFky+nN5aJDklURKMt3JfAjAGeWnVUzXb
WWpDgDn8sKBEZR2J6MoQyWBODkGVu8ljyJjMrRM/aMYtAu11A+BdgEs1mHNTyp2MKhREDP2ZxJ7e
HMrO1xuBmxYpwhwYI8dju9MgpdaabVYl2wmdfVlbb9aV4V08ixcm+3K3wBnSDtQJqNW2tV3ivCRo
Lk7Mz9z5b10SV6Gvt6xFl3UZ3jrdhNAaksoAmCgVuI7MXdoIAj5uOnKpD9V3IaXCcORUDli2Ppof
DFsC0jyubaL4pp689Aq4YhwQ4fQTar9ABZrb3gX+7TZN49u6GkUfI1pcJqJP5bTJdfp8747SnfM0
PfS+4ia6q1ius5MPwX7y8038YotZaThdH8vXO3sJT7rRqFOMxR5t53XAjG40F9u0QrKrIMcReJNw
XjvgQ/gk+4cWxKVomznlBG/cTqfNomF0M44fFQAThw0A2CZAnChP6zbFDRAd1UbeC9xD4KJgIoG6
aoupov2OmOAKDumkZVvkDL9ZWXiIwfzhOmlneIkRPxWOcwR3dLld/wCOh8bjCa8n3NGYUWMfpL0d
EK1An5UXFgSn83MobFiXZww7vT8KSb556kIckLUtAyl91DIurTuthtgxY6QPbCLd6griYqNFzivy
WuCeJ4ChnIi5meTGlad0v64p5/heiGaOb6rXbVOn0DRTbmLwWFWveSAQwTkuEIHuWI1mmDGUdKld
bpZBNNIGkLh6iDtf0jexsw36U6sJCgRcXSgbFtJ6GGpmO+X6KQF7lIVl7M29Oh1J8RoPz+vLxdVl
IYJetgs/lEpmmAQR5TKJNnF3UwESVALbxLh3+sO6JLrwTDyPwb4vZZhVm+sBvN0lNqZNthlIHsr3
McRoxce6FHqQrqRgxIqOgoPMk31Jp5nUN2oy49JLXaV3HS//oW26s+oGgtuV95YGBhle7boFBl+V
ZWxLUJxOC0Jt+2Y6ho/TbQTAQekQHjJI60QVV07Qs5R21ZBaOKVMJBk1sjPZxefyTLbRjX2Wt+Fu
3hm7etd+X19IrkCM7VPAdR3dR4zHspK8JrMF9RwjdnvUH9tBcIx41o0N+p+Eq86FRI2cUekgQZbu
+/FsN4cs8NeV4G/SQgYTZtnSbA1BDxnTw+xPtynwQH7Wm2kbvJF3afsP7z0VuHcAUILzo4hDl4cJ
aH9qP9PSdJjJIFfLnNRDGJ4JIi7eQVpIYTP9VtlpcjngAdHp31rdy9RTHr+182596Xg3xlIKs3J6
kHUSiaALcN/TXHeL8QQOASl+c7TbfH5YF8YzBYrSgUw35nJBcHa5cHYHmAxAF6GLfKpV5NzMxh3m
kmwsDLQKVo8nirLjKhYAp4GExzi8UlNmRbPhhopkj/LuFL93os5j3gaB+RpTY5im1zBwe6lNOQ69
3uQ9+lfIz1rz7XwbAQKeiMBaeK0CgAv6I4c1hBDzw+qAtjZgBW6UbbhpYhdJtXsj2IC07FyK2n64
K7cQx1hEmUSZUQO80pMbtMKXAF2lbeKCEysSol6undM6vRrV9D4anqphnzaPcXj4e2NbLhvzYpGK
NLQjdDl7igEFiu2kEszpC8yM5z4R6qH1CwaNvmJmsaQOD3tEfbTcPvjN3J4mWdS6xDuhKLIjfQXO
HxA2MWZm2KTPVCCJe6TS8FgZvWIqdioyt3HhPOjkw9ZELBS8YAGQ0XTuCWgU4FS83JwWD70hpCmF
aszdtgczlPRopKFrTJIbGQLADZEwxhIqDa1tqUJffPmmAKLgNB6bOd5OyqYTgSvSlWKDhqVejEXQ
VkA7oROy/XgrA267Acd4EG+yzG+CFpMt9xKenP9ghIulZNxQPST91Ld4/6Hv9pjkzrcW2BuaTkR9
LzwjgY2gCAX6UbS2M0bSz3iKhxIuixG90WryWlmvDlrNrYMCLhoieEjy1/GPMDYZWbTZVFgqhJUh
2Q9pjln9bu+0wSHSwdlrzb9Uc+xcW5JF04Vcj/ulJYtgQuR4MGM6wVIYtttVL2OounN0k4OIen3b
FMF6qoxVdgGcbk9VHNTyB2hNa1duDNwl09kqxw3oA/1YJnej/V02wVFuvyBk28WN6rbmcKeWz+Go
o6QauXLX/4vjpOj7QBVGHu6qKVOTUq20cDZHM9w3DeKCqP2vmmtBWMA9lagz2AY6lmBOjAtQGjTa
axJualN+boKnVrur8938M5ze1heaew+oCHnBB4zeWTZ7OThVL1Uz/GcS696E9IdjYXJd1KrE1WYR
DDDaVGmTkUqHFNlMHvAtIDGLHwNgnmVpcWwVUezBv7EX8hjrmYt5hivD7YYkjurW8s+ZvBdj5smd
vkXV82ZWpudAfrGa2jPTSvBi4R6ShXDGyyWj1KdJiHtPldOTbTxlcvCUkHlrYWX/fvMcGa0DFFBI
BjrI5T0RZkkXaAUkFdU5szZ1dSbWZl0EN8WA0h4skUJOA9D4UkZUouxhjTJuP/uzm55DYrkjxryI
ftvBYMbYVeMnG3ib62J51/pSKjWoxXMZD9zJsQikoo2gaGXPxHTEugTOLkEhpIjQHg6CMrZBqkL7
AjYJB0wf1ZdEw+Mr0sKPbjTQrtSK+tg49o+GS9CzOjhpFJf5Up1hMmezbWD/kvITOAi+OSUHCUx0
IMV0tfhzXTPOkb4Qxhi/NYaKSgYIy9JjN9a4hNxhENQnuau3UIix8bScZ03pkZqZ0eQ1qy9q+phg
lp1IP9d14dx0F7ow1/fQSHJT4p8XqeMLoAK2Vot+I6fya9u5mTrtJRzyjSns7xYtIf37wvzMWXX6
gU5YSSjymmgoyQrAuR/WdePY+IVuzMmy7S5Uyhq6hYBByezKHVpRX5xID+YYgXCoGNMQesSjdsJs
DqaLHCiSCvwQ57K+0IT+fbFcBAyIhUVnI4BpZrZnu92OtUrPk2uAKKsQ2AR/3YBWC9xFxMfss6/N
lMxwGjh3wNX6WnOqIlHO6XctnwlUodAfEeyLLy2lJh8liDC22h5jrBsdXIL5SXq5le+G7+EZfcvP
6L+5KXfBJqnd5CP7LxF9BO8Su/gIxmkYTW3TERBkhojbDa6jnEfDA+aUBeoVIBJ0iofSrCkSy3dV
X6oz3oM4vdQqBaSmleE22kOWfS/Hc09Auj4KnIhgIy3GiYCkM2kqmnY1zdIdpp0tiZ7ufPfxpQz9
goVhFhIgHRqHSsBLA/zRY7gZ4l2WoL2vBO3LbhAxpYhWj3EcEcqY45xBIIguMNU6z/fRkHhd5A/a
+7r34B/tL9UY7zHkTlZnMiSB9GXqkNVT3FwRZUM5ZaMLE2T8R6XnTdtFCDDkCd3Rvhm91fl7ixna
Xn7PY39S3X7creslMgrGl/xmMJR16KUpr2ABF6YqRevGxExK1YPXaMTvtw75IU3DHliPb21pbNfV
4MVNy6Vjy16tWZJ+psZdhjqGErdAiQN5b6oBzJvcmLmfq0dDBOnHq3ZeCGVcRlSbY9aZcMQwdPsQ
beTSVfb5KTrAf+iqV91Jz/AheeuvK8uNBgBVDvR8A83e1zlsRD6BCrH2EPpRJh80JCos6dPC0NC6
JK51/JF0lcuulUjOug6SphoTl3Xhls2/nKuFBGYJC8vqOpneZTUw163+0wi3oQjNjXtfLmSwPhaU
eHGtwTYMSnP6NIe3aE0YU+Dma+ggFywZ1yVRwiILUw7gxGJckiINVoXRd5xh9UFTUK2x/bE5d9Fd
KQmOLvdoLSQxLkl24q5LdOotmsf/R9p37citA9t+kQBFSnylpA6Tgyf5RXCUqEDl+PVnyffgupsj
NLF9YMyLB5hSkcViscJauhM4ekgrlUfaNoC/2kgeyYpNXi4jtBlBmD4OoWZ1oTBDo+pYbfhlM7IC
w2oW2i1fs+KjHPyxV5xs1RdIDgoAroitO2jZlj+J9QNzL5dNfPPOOllFyUEtOV2iYlo1FK/x+EQN
EPo9RD0OLmhwwR5XqUYaFAZCpQK9s4jIFgkUigFk6ep+tPhjDNzExB9UpSiVKOlwkbExl95YbRGJ
I23dr3c+vw/ZlaMqq6kkSUfMwhzd6LarpFFDo/Q11xLfaBmZfkye4oBtej9AxqNfGgjCSACeBxn1
MgMCfC0P6N6b1oHOjnzvnIdW1Q6+ebpOxMiny+R5G6+ZmsX9hqm1YbwhkSKvuGnaJyKkw9V5g9G7
68tx9J6T7vdsHy+btkoF6eg4aU0A3I6VMkHirGdxoPd7K/r9fxMinZ/Zrr1xWNfJHAiIP0HUy/dW
/P5/EiLf7kXTpB3yBHiX4h5KzXDRHOZyFa+5Yr3ktEEzWKndrmksw31J7K883ucqAL4/idRPT52/
e+5JBwWclXWerZq4BqMHAMw691/NB/A6PRh3dZC+Acw0yDtmB+3NS9wxUbP6WlO41M3DevIN0kOg
9tCB7K0xH8A3fGd45UPtN+VNxm8MTBpf3rlN93oiaz0DJ08CjZtJ5taQFVffIrCYLnX+qqdW0I96
2FEa1HWxc0jxcVmqcpklJ5GAdNvA9Yiwc2fcGBg0ZssO3Fy/Cz8dA3Jc9uVNdN2E4lXfPcbf26vX
y/I3I44TrSXn0XUGyZf1zRyPX+3qRQMZxNCQXW4YKDARj4ks44qFXv/kJcOSnEmZDNHorUFOV4FA
KWE0CoFNyDTV5JbqkEhOxSWiMaZVNXM+eiCmHN+UlC4qEZJL6ZrF1nHnwz7pzp2eRP5dOdrwB2Tm
wnLJt/AMIMCSLlAjvWn9cm88cYY2uQcEoc0SxLfOXhh+9Wbuoqf0jbzpbDyYd71PgxdrXwSFKgug
0FguP9TC0+Y+/rN5X/L+gbZPNldcNtsiMDGyljnxdpDso8utsdbXEzEvPUvSQxa9YML3stlvO5a/
MiTb6IkZTYYHGTyfX3jRMT7Zu2yKWFWVH8JW9aVsnjI0pADOETD/yE+d+5a6ATNeYSHocDHGBJRM
Rvvd0PCgrq6S9KiravjbGSIUvu2VApoSecyoIKItpmJGpvepfUWHNkyE32Cwz2HFg33Xqopymyf6
RJx0VTQR5k9nF+px/cOer7z6mJR+4R0v79kWvBV4xP5qJd0GwMMQ3lhCK+3gPc6hfsuvrDLI36qv
DTOO6T69yh4cPwovi900xxOp0r3gZDm6TASkdtYN+hn16S3RFJqtbuLTEcfUoIECAMDj5ZfY2OQm
KWIUNXKMJ+sHIwtbYASbU9DGe9ud2JK9/YNOJwIlr9/0ppZZGnTKvdm8IQiJ/ah30Iyjzyqwrs3l
OxElnebFq7J0WtAP2NPscRGJz2P3Op8Uc96bFngiRTrPJo5uG/eQQvK9Z4F/4aHQ7xzVIMwWGiwa
eP9ulOzvCRhoJro2Ny5xgIn1XG8YSe7qKpzKV1BDevwaY3U8uh7apzkF7NCO/tNb2l1nMIFJtmJj
n7uS0QYw9kjWAhgqU9Z048xfico7btrjiQxpNS20KtgOahDrez2xgqL47nbfuiU0op+1HdYqSILN
zTsRJ61qq8Wd3kRQybbfnfmHYX4h9FqZeNt8w4AREOhjNkpuMmqwN+dOKda9a+fJH+rvSaSwwU1L
PxEgrdpoJzavXAhoun1WXAHiT0lquHWPID0EzOP16kJl/nzzgT6gJV4MR2vNpXiqku6KOujHWfrU
ueowRncX6yAtMu22OFx2GFtbBPgWDz2CABkAhfq5YHMSk0PFBIdBnlz3EV2Ik3mdqTIoWytogRvE
AhwL+nnlXhmwUGpVnVjr8TKDCJh7sbOAHt7aX1ZmwxLQ54jhbBRykPaSywstmAE07jm5r2P6HfBp
kc6A6/kPxDBnUqR7Y6C1O/UEUoD08lBVwC6v8x3od55blGoIajWXldpYO/SDWICDWlHbQAdxvkNA
WM5tb3Jz3+2TsGzaH1Y3+UTTFaWZTTGWrQPHBr33n1iYXDAPADPHy/0hrd7FgLEZo3mgSnyrrS0C
8yOGGmFssDnJ3lxOCsdOtNyPPOGEXp2lTzpJ3pcsTkNu9TdFVN1lKXkr0ezLhoXcRnFhMb1bajZF
NT1mraPCeVsdq3RJr8O9Fr7JdQhmh88XuHAqgy91UmDyNmEjKDay5c7pfCO7KuiXy3u5cdqAlYAG
hBUpUQfpxbkogUH0pM3SwseEDIYo+jjyI4E72pizCDd1q3WqetjWeqMb9//RYoAqTnLBRlRojWW0
hd8P08D0lLT7ripbxTjFFkwJcTAojaMHJAFs7Lli+tJGTTmj9Fsle1O/GpowobdC84t6H+cBEg77
Rr8iVcNa+0fkhYn9kTTHqH/gKqzgLQC1sy+RljhLYx6nU1/42Wu7PqSa73VQgxT2V7/PkIE8JjfO
QxJ6YX8gdypwxS1LMtG+tfZwgihPxmcaBhO4G6slrZ39Iy0XJjpiMBfvVR/cpwlbl/+yRW2KXLEc
gfqDk/vnwXCS3EgmN66FURT+NO1ofwWmbvx8nR3Tr1RjXVsFLvIHN/J/ZUmvAZuTISU2ZM2A5C+S
gxhS1nJfX+66JbCsxxkIR40WXlbQ3Dozp1Il/0eiOC3bKQdiUpGt2HuTm96aRtl+jSJvvvU6bt0b
EXF+RePkVbu461vBcqJHx1g3hsdxzgWKsqYBLm1t0o/UGJrBb5sW3ReV1RvCzzVq/EjamIQjj3FF
dZiwmlhuWtUhynj8kgh7zoNa6zAXEg2Oovi0pR0sZkVIdh3Mj0kPSKdGV43jwVy1dG2bPoBqm8ev
dFGIWa1e9nHgngaOnAOkCOAznZ9POub1bABbHVTqxr6ZjJ3XJuEcWYrN2jQREFdhEg4tjOuD+FxO
7JChHRvcieMM0ISwGBPntzY0fcbmyEyjHeV9FALhsnvK4QJdfxCYY2FxViSqCuWfdi5ZZUvHrYl+
agB/yE0jy5wOjtWDWsTaAXw6OhoBsPfYFP4wghhN/f1jHFpX7sy0nJkeS6/SIzjWw+IATLXjdD2H
Yt+zPnw2b+pn4f/DXDdmx///x8ntJpZRjpq28p4sDsjGreeeHvGRib0f3VsxKPq9tzb/VJhkY2MM
h6WtKwEAEdNko9bovwzgvjz1Gs8/Lh/XT/cN+hIRhMMHgrIKg2KSoRkgLOBFXMIAdOvNndvHFpHL
fxdhOgbaIHXADiERcm5j+jT2E81mxF1VT3wA83S+FquGr7cK62c7JDm7qlhcUqw7RB6bJDSuzdAL
BvR1MIw17MRdFOrB78t6qbZJcnQz17KyzlaDjZ86+1gZ+yhTLN0WqMWZVtI9bTslqdoRMtzndx4u
xyHIvmIs6P7G8B+Ww0PEioTZN3xnhfHusnbKBZVcg7PQpq1NiO5/u1+W9+H+OzDL90D5vnoo9pOf
Vf8QN+OiWilrAYjnyjejWVmYEu9xGefO70k8mP21ktR5c8eQNtAxfAxcoz9R0cnl29My5WODYFZ3
5n026gzdEijXqtqLt2btgFxEKTBV1ulYT7IMM+8zs/9jGbxk82x/j8WPos9vzBYuas5/NobrG3bq
O0V2WMCbGmf8QbF7q4hP3vQkSJZ2L8v1zmis1TjBTBeCPfVNp9q4cyhmnes81faRYz/rjZczXefX
k8O1DzfNnwqjJyHgKTWFIW9dm4DcxJLgViN4GUk+wBNjZq2BdGr96oxwRONhvRyIqpNCJUZyAlGf
1qNRQUxW3kVpUEW3fYodUIFUbW8wmMHRiEQQxsnXcz/mGW/rrPDjzE13A8h0UprepPP8hfZvichv
m7z3a52/9UTbiXw5Oua7YoM3MhDEOvmE9fcntmwYaRIXNj7BjYPki1exNGH57zmsw3tTY29jED8b
M2uP9DiMLFXcUFtR7EoauoLIuR5G+86FD3FbDLaDyLKzQaT3CmNjU7lv+M9C1ca8qeaJJMkBWia4
4Ko1hm06J6DZe5L0LJt0liD5xfvxWEWjourx6UYELD6efKBDBXMbBtYk3bR4HhprjV+RGZlYkU1z
0PT2P5RvkFqBr0O/PpBhPx2ImdudrgusIEq42cuE2oC+BAob2WgOBFOovo7oe0A7kCdhMDXi2rWG
6E6PgV96Nc2vvbdrlhsP8Osg8DPcwFVB0myNBZ3JXI/oiV3GPAJFJYVME4y1ZRYYcDXVt8G6s6Jd
bQYLuU9qf4Yn0t5r08+BvlbqQVccSXmkpSoXs3l/Aopnxd/FOx4Y7edfQ0W7Zm/X+La8jilz7F/R
9AjqJy1io/lMIoByhgaISJt7J7tGDSMCoEp91fdhNX7kPCxTxa265aBsDIMQCnpD+gl7mU4l8ig5
ng+O/mtp3yviArzbA7SScupyUxJme22MQ1rkE/6vS6M4aQgktWEelAd7j/BhB7TFmwEtoQdn9z4y
Y+fec0bvNNbue8CqsNL/SEKASfkem66NMDuKOw/8F+zQvc8IMobXZR+xxyqIbpPw9bKtbl3NDizV
pjaqcp+CxD5r28mxR4RvePPBchb+4KlggLZlAOPMsPAuxovn3Bha7pU95rgLX8zOwXXqW7c0DprR
KpzjRtKewIesiRXkUOFMzsWMWV7GOUVuZWwF5WwZDf1+AJb4VaPXRWA1nf449GZ/VcydTvy5SMTb
5bXcftW5LnTE0BGMTLr8cdFqDdJkeKQeQEDTs+n7RAKn2WHOXzBLEWpsrSoIg0EYBDRjcFRId66R
dr0bZQOeRuOOWl9FwXRNNZ2zdQucypCWNEMXdZ0s67GJg8VlmXkwc8CQlzvg4xDV1MdWJwhKE381
ku4cFI5FksbQiDd4YUJczQAu+/Fe7gsWAzah3Lsgjs19ZJRvFv/K+TkfVLRrW5eQC9hSQEECYglZ
znMb6gE8jxwhPqFZcBh6M2VpnyrMZHPjTmSsHuTUUxfahEscMiIPw5GgPDeOZpt8d4tWlfT6JMlb
YUFgkDqqPjh30oImumaTgQ/CXyJ3z43YN90iyNpld9nuP4nBqQNCDAweTX4W/p0rBOJqvpAeB0+r
j/HwoUf7QuVWtwzxVIQUddWVNSNJDhE1Hl5adLOQkKP5Y9Axv+OBBiH8B41O0rSSx7LqzGq9ZhU3
mL5d0NtkcsKZL0+XxWxqdSJGOsJ9jfbjrsbxAtQ/GJzcpmFCeyPtF6odK+W84vrX5KfJae5ZOsxm
zM3FHiENmYYuf19ilyXFC2LnpHrrvLAsdeb90usj+B3YZT1XA5Aln54qyUBQM3a1WOCSyb+05R3p
7qflVk/v+fNlMVvLeSpGMpLCG2uMxEHBKHuOW5vlpd/aAfitF3uPqFmh1NZ1A/ADa8X5cQDuKh1j
e5iEGQ8YnW3eCxS+E2Z+pFfR0xyzf2jAADiojuSnibgC+LXn56txOgL6UEjSnWsv3efmI/kHpP9T
EX9uthOfZM5WU4/1ukPj2zL+NNvAaPxCNbq96V3/KvIp1cDNzOpHKNLppW/2LQPS2WUT2HJFgPsD
/g1ZyUs+EZZlFWoLjoFQw7pxABFRYDRHVT3d2vg/xVMdyWjkTKVzRCc42hb9Kqijo4CwXwChUOB1
ZFYxm6p9J7IgHRX+aDOyOJUpeXIiMoMgaQwXG4N2V9x0cQP4i2u92I2z38Z3oH5Ag//ltdw4tev9
gRlgSwdvu5xy17o4bTDAiBcFRsSGFc+3+JXOaMZpvlsqQLM/FT3JRUAY3vS4QhwAmkk2Ds6FuOdN
hJqJb/vD82izomAzBhle+XV3tHbF1eKLJ5ozQNXVD/RI971gNCAsDe3WV72zt5Jwp59DpM5/UkZA
n9Kgu7jx9sQXX+Iwu40OTLtNrq0r/qw/XV5rpUDpxolHQKaXKfTnhGE+iXlB/NgdXIiaXiM/P1b7
nwqJq5leWHFinnuVZSwia8ggcUQfONNY5k9X6e5hQbZfgOw5U5zMrSfh2ZJKxybpxxHT8JAH0Psb
62YZfMoyVjJxb/v6t/IuZm+kCe6wxRikb+FOFVGKcomlMySSpiRt+ecD2tvW3MHGyO5HfPWGskbk
onbOQMGjmMrZsGugsyFXBSR+CpckPwmcOO+FOwAXpHfQHQhEDuINbM7CwSW7zvnpAdl9dN4rpIxo
nOA9ukPCnmX0t5UutwWymH17sKcb6j53+pF4T3EvQq3JAxdIp6rZq8/nff1U6iEX7CL4lX2nzulc
LQU+NW9DPj4ZxQfSF4OOV/r067LtrSt9Znog5iFgb0OErQOhUU7CtBR8Mm1Ccr8vS7wlFrtjWb5U
Cqf56S5YpVBnLR7h5vzkv4DxVRHB0akBaK/lqi3bl4maYLUX5OW/q+OaxATNnoVmGjntPFhdBPoR
FA31JP5WIKO7mLF/WcSn0Aa6rAjKKFyjYceQW4JFp1k58n4oTVUfs/XcLaDCQlkgjpngrw75h5VD
0h/pEgySm64MhmaJas4Wp0HliDevjhHfeEnzSuP/DOW+PpJxJJB/APPdp8pDwwEWA5ynwjdyhJ7j
F0t0fuw8abblL5aiN22NxiSTQ6MT8P+NFS0RdY5zb8ejYqBzbsPbeUg//daMoFge+un18jZtSSEA
OAXOHkJCGN+5lNkZkTYtnTXxNz2m1neADNxWwgtqsiguZ+OT+8bigbELmczVtNG3ci6qtmNSCBei
UC0Kpv5qsFCGP9DyoNnXhuNPS0iQZkvHj9S9Rnv3f9cTiRz0bjioGQMX9Fw47UHsUA2FAClU6Sfu
3vWOyMowVOYUgjY8hQdeXeSlMPcH/BnpWvQsnld0hiC0wvtz2t9Nsf14WZdtEXjwoxHFBC2EpItZ
6k1iA3Ddr+f4iKIf4E6G6sdlGVt2sc7AoXUB2Rog2J2vV5yAItOOgIe3ON89JELdj6bGnNd/5jWH
TWBLdFgeLB29EpKYPs1GShqsln1d1vS2sN0AeEmKPdnwq2dSpGcWKlmjZXBIaSoAL/EGJID2z0IU
ivzW5pohE7Py5SGLLo9Od9xJaTlATEzeufg+5RGr20AJwPTn0SF7BoTW/ysHTvx80SrSlU46Qk4u
2kCr98v01SqvlsRkCcmYQ+9KvMprP1eh0W64dJzdv3Il0zZrmsdDtMq1uxAAD74YKEtzLxwmm9nW
k462sP9shWBdMRy0SQIHFFnSc03FFPFu6kDGCt8FAqmS8W5kkfUaqeArNrbuTJAUaRGMlBrWDEGt
lRfPLrfMI7pPyuu5qb5m4OdR6LWxkhRdgujGdFxgPsntZL0GtCfDgpNoq+wV0NVBF/c9A3oBS3Vx
ayEZFWHE/7+vJZiOkSHEnex96kfKXAMUMmkvfGsiwLEe2JAEVIA2sVa0DG6cNnj4P2Q567UiZ7X5
MDa158J1oLpz5RUiYcRAFclyVTh9W5t2miyUrIPOejWMGTSakfnk5peBPlqgGm0sxcpt3VxnWUnp
kpyiBLXqAoKiRQRZtgD1fNe6IZn9ilwZGR7RiV9rQQsskn655tZ/beBdH7XAgsDWITJ05E5PAT6U
FaFJ+BTTqYaWheZsh4ZZPl02kE/R9LkYeQ42snsj13KIiRPE9dHX0aqfbb0MOtM4lJXKSjalrTfk
2hqHurD8fJ7qSRu9BUphv/SqvNbt75z/ioc2SBDOX1Zt48YEXw0Keyg44q3+Z4NPkkWG1uro34Rq
FhcPWmHduPW3yxI2jf5EguRAan1u4oJCgpsOvogHthjdE2gMd5fFbCriOMAdA90surGkVeu4mIsB
fLN+68WPujs9W1zx/ts2dgo+ZIInFQXh2bnPLTn+uygdGPsUPUVrp2v5xUVWyq6Y9yxECLZA1751
f+mgFhNFt7+s4NaZBuUsGErW2MOUx+CE3daRM4MOKvXuUyQNxfiD92GkL4ozveWBrZUnHWp6oAOS
jnTjFKNhcjSJppZ7i4mnYCoJi+aMUZrvB89gvFDdMZ+H4XDAwNcLaEYsrAte3fOVzZdRiNG2BZD9
rTc7no4EnO1f3dy6rjrnVvQt8Rc7+UIa94mP08icLDGOjT3qV1FRHx27sXZVV6OyZFgvl1d9lSxF
FHikod0J+LQoAspDKk3lGCOfkWhoRoNZrQ8s6bjegdcsQhPjTL/0icKOt7YZHDuWu3o00O3IcR+o
GzhpYuEjI82i/rvr7kS1+FzVFrep2IkcKfLzajfRvFJDgn146aaHQRx1B3PF6Malt0a1q8Z/uPsA
Xgxo4fX0oCJ3vsUcxqtFY4LQ3AN7DLLTGhik2sZQWO+WtzkVsy7viT+zuy5tDQ/LR+jD6Jasw2yb
R79cNoqtI4IOO2zTaq+mXCTzeFsUtOfCN6a7KLktGjCLuAeq7zoRJvO/LNyJMGmjEr0p2yJP4XVs
ndX1tcn3LWCaL2v0eZhhPYEulFob6tG1I0WwqLej4gJOS7+uW+YkFhsJUmoDqljjlB7NMto5o90w
re6Zk2a+gWY8R9xmGBUfMHk51COrnd9OrYID2bJShJNIWzi4m0w55QY3H41pgged6NwAQxw44b+z
qt2XxotYfK28rYrg8kpsGZDrYPQIwSe1ce7PDahytQ49Pzn2ti7SQ63ntp9ZyXRbWjn5F1FYd0Tv
FBD/8pVlw44iQaFc2Sy3dEY7zaR/Ie74fFmjz8lSyHAhBcNoaFBHoHuuEhosSKGvr6JFOHs3S16G
jt+2w685+mmN49FLuoQ5ve6jd+TZ4FPogFAs0EwdZLC9oXhwbgU3p0dH8vRZG7eY+MHRmdFK4fa+
ADRDUt50/MUc/sWT/j04tvQYHABnMOYxRMXGR+UdpuyxMb/U1fHy6m766xMp0sEhdMym1oEU6h1p
9TZX95gjG0bF5b91DlaUeTgcPI5QWznfQjvOh5QXeIXFVhzQ/pducqQP39wW2GAa3xmW7nuzKhDd
OgorPC0FxSbeK/JR4GlpFo0Lz4MoPqR5zdIGgGsqfoM/mA/yFXsqZo3sTlx2ZwD+UaMQoyH/+9Jn
zoAplJZ3aTg47vxsA9wg2oEYSDgMBae+CCqDDt/gq8ZgpkYMHAJvyDUfIYFRPnmm1r1OvcHX/rSW
uhhiaWBqc4LmNdqU7vdiXujTQJq8QibA8J7TKKWPEwHI5FBE7UeNv4JGETQmvee1N+27pIyzXazZ
Q4eqIGDZWNKhMPnYjMh0BTi0LRDy0xoESKalZ7sxmSwRjuNotzu3zQmIJxYraBu3eqiieikYT/Mm
Z33Vub47OdWuRmNCEXdADmntUqAklvQVRbFsrO9o0xkLI2QSP7Xe5e+znqG4w130xDLA7eFVNdmo
vIi2jnvfTiuTXGWDawWmG+vPYz1M6W1vz+TBSAo6hcDyGuPQncz8HlwpfYBe8ZiwxMaMuZ2jmQzo
JXr0mlR0cm+TAs0lgGyx3HujKZpjEjfubkoHRAezXaX63hYUVOB0Tt2XMa0BmNP3Q743mq7cFbZX
iV1KuxZlYW6P12h0nb5FepL2/jhpFUhTzSpXeNKtQ3hqQpKHa5ZxAcc7jkeB8mYb3fXRk4ukj5d9
uXzYP9du4UpRVVmJRfB+B13Pua22qW4nxppgnKd7UR4ARJ3qu7l+AeI/q9LryD1a2uGyzM1TeCJS
imgmb2hdoSEj0qCvvzLrBOmJ6jGulo/LcjbXEAVi9CagfxBn/lw12tbLIHLI6abmMGIsp6zTl9Qi
T1U/KrZrexn/ypJbFKZZjNxYU8ELORjed31+7Gzuz943uwqXJWyzx7RRjR9tPDLW8VMUQtDghEhC
xplCA1zcoOMcSTp6G9cP5XjbTD/i5Ntc+qmzm3Fg+ReccwbECrPqWGkGPHvv8u+Xl/mzJz//CvN8
mTFh7EVdgq8YMsymRs/NnAVCn/woCcbqLeE+bxXv1s8GBImWg3YTvPCRfpduKOEAs4InnQAjnONX
tbazuXccI5WYjeQr5CBSQ3mUoEwnV5qicSBVvpS4CUfybNPhkQ9Jc+gSekUsVD8LMxv9xMIjr+PN
kZeg+QXhiacwrc/xBRAFEOigSQ7U1J8Kn4uX0YqvmVjetreIZZN9VHh90M1A3aXLjGysk5j/3Sus
mpOVEgORMz7gfE8jA63uRgahRf3K6a8smZnVYCe1D634Nsx3gCWZF1XdZnNbT4Ta50L1IsrjxoYh
Tc5ySA3y3iX9rmxsReSxcVah3FqCQEECM+xy1kPHsFlUgoEI1E1ACC/uGvqlQLRR3Hutbzdh0d4W
karn/LMvWmWijLguKe5eyWRB/NnTvoHJtsWvps3AQXMXRTMa6n5dPoyba3giRzqMEaXlnLvQrWmv
yvx7V4TG+HhZxLoN59HNuSqSbTQp7dHDBFW65nHRSzaBEeayBNViSYbgma3rJAJKZGjKx01xzLj3
6IKUAfNTClGbzutkvdb1PAnVispLUWKBMsK719yfWkvYMgEHN2KRcTMaEWs7UyFySzucqHXIA9SP
oI87F0mtup9GDxlms7PB23k/8zsxYFhPBRG4ZQoncuTp1DFprVlPICcxxDUxRNiRPFjyOLi8WSox
smVP+WD3OsT0gIijGCtLiiaoCiU4wWq5stnBE7mYWgCTMsKH82VD/1/FdQ9Z14qPC4ooY2TvTKBc
z2zKOqu4xXAdcmZerd1xnQ+h1cziqzcWw7XZogWYjQ2aw/675uhFMbCT8Mu4i86/qBpoRbmOPs6Y
oO+rKfLWj+sxCvvK+PXfJZ3qvq7NiZW6VmPjmQDdvWh4LiPjZ+vagVsqntVbZ+FUinSwDdEu1Rxh
J93xjXaAoC4BeFA/otsh0ReEnu8o2/+DXh4STsiErMGTJDGueFYlJlLcnHvRLq1156pE2xdqm7mK
W2bLa2HIcG2BwUWKYPd8CUGE3cXlKqrvrZsmKh+4IP5lbTYvFlTD8JRCOG1isvFcRhJlabfoqHPU
oHGKG8AAHUz90A07gB0b9MEkCet6xWDaljfB8qG9HekuhICSTE2jYOSakNx2ppi5Rufny3wsbDsk
olPs1uckIRDykKZfOy4hTW7BcjNaNws3BSqKBVu0YBliZpCPxrwV45VoXi6v5qZiJ9KkLKFbjN1S
FJCWIG3sib2ld8irtKxUARp+ntsEVS1uZETSFFEexujPt01bGvA7r3rNjg5ql25n0SLgaADuWs1P
XSMY5zdgL/hzPd1GubuL0llhOVu64gOQRkYX1Wo9519QFGUVTxgMAnZAu4uKH72XBAWa3XXKFXu4
dcbXfjOgEFFkrmXQY02A85FqaAmnqTW86/MyNiwaDRdUw63tfSvJ3N47PB4xjY/yJJ6DiBH/4RM8
1KVtuE40V8kWi2kMT6APbW1puR+8cbf27nYPjndjpcdx4sx1G4Wj3jJclH8ATWjjQkRV5nx5PRJP
RptzMDJ63xZgLWoPBRrwW4A9ulMQtyqw+42IHXuJd8lqUyjfSbtp1mWFKa56bSL36ut6tj1QSDcJ
aCzslIcWsiD7rvPaSKHl5nPFBUaGrgN9DuON0g3p8AGKZi6yryJiljViqOa5pmwSX535nmf3lX1P
yH6pu93lk7oun3wzY15yXVn4n08DpYbn9nY8EgSE2jfNBt0qsiMiVrz5NnK+xjq3hhyFA2Q9jC+e
byJB+7XpoOnUd82ENfO+LB+m9JEUyKntE3LQ2xvT3C3c9kfEUsZHoSvinM9nFK+wFXoFFTu0HsoM
w1k7aUvmFp0/5btUC0T0kLXBSBVqqqRIe+g5k51M+dpqmB2c+XdHH1IRxFTVoKcSIwUUXuWK2TDy
zq/MoTvqLf+hDaJ+E1n6ywCAluLEq6RJW1fknUfRy91h9OU3mUPKv5D2KldhU3y+4bFBmN9AIIF6
D4bkzg3EcVuPJnOKGzBOrNCuSBzYM1d1n27qciJl/f1JKMYnCsj9POtAKusFRe/tcW8UkbaiNuwu
H6vPXmvVByMHBBke5HekiKXMC45OEEjCqDLGzn2t96PiWwfToPegHlaYt0qadN0udp8g7IZFTE13
bUVDy+qqRVp2MLodYKtmRkbwMhZ4Xyrc1vaC/lVT8pZgnnAtGkPNZn6uChTje8rEgjkiVWvP56sP
/bXwjRgFtFC1ldscbXfoO8FxtIQXMdK5mClDwdvUwgz97cA+CwqP+qOVH/77NgJJCYh89p8uacn4
a27HGXLOHbKQd+gmTprn2DjGxfekmlmTuopIYiMGXbX8K249JSf2WYrOHPQB4kDDF2bOnQvI/lI/
RNaDM75wvitQoVJNT2zZzqlM6eQNFdAM8hwy4w7u2T4KFAQm547Eoe4+eqo5rY17blURQH9rCwOB
Rz5XcZrAbu85ZedT/uLowDLZt9oxEzFLrRvDRBc6AKK8wEX7+eWd/IxKt3ZonwiWz/5YR0SrIHiI
xI3efE0RMFUvtdb6Wr4AHw/nw9KOcweSL1Lt0esalE6/Hwpr3yYAlQaqdFSlgS6sHQFO1OWPW5U+
v4TPv03yFl3dxsLSYN0LRq3M6EmQ93RSyPgc2ECGsV7xqNrhBSDJaJqGRHhWIzZMuga9IkBTb5MR
3YUk78O5F3cYR1NBfXyGjlgX/USo5JiGwl30KQZ7yuyWL+k07t2kDyoxMs7LHbLi/gAYjrT+qIBY
kzq/rWy5tY2XXAd9iDsEwpkD21rw4hP7ywu+bYYnHyY5Lp3E/YQBlA5NlkBE1N7M/jAM+3z+YaOR
RoxhXN26xdXQHy/L3dxoYEDawBGgcCrSJoi0npIUvDko2IiD43YH0wOhrahU6q3F5E8GBZwiJEhR
ZQd69/kpA6Z9ATgUHOqhmdFSk6M7fAg7zLg7HWWGbX6xkzIY3OxxXhKF7K2b3DgRLfkwewS6Ll19
WE+GK17XR8tRXQbbq/hXO8mHiNHM+irD5tFuAuuhDReCepetag7YdhknqkguA1GxbqYzVKkxEhlk
B2Bq/Ob/Q9qXNbfNA8v+IlZxX17BTZIlS97tvLBiO+G+gDv560/T594vEowSKznPTjQEMAAGM9Pd
G1Bq7utNsSlM+yQ/mMQaCOBGm+n+X1zlzyAZV6kKZMkyUJOi1wpk5VbiZnrjDlO+ErNyL9azMTI7
1AiazmiWi9WMt9rsmeW9hasn3SedU4ubLr37v42K3XetpYClFFOaSU4zHHR9r4+f102sOCALsEyS
YLCqJTwWysdROa4GkdzfX1rGgC0SF4zR5d5SGhXBKqTH0dV/bGs80v4l5lDBQgU4NqRy2VBHz/vS
yBqcEa2Y7odUJ4qUPGjVo65Wm1rPbvqxeb8+Y4srfTstziwyPkBzXaQWioy2PoG0x56EExU2WvkZ
tCvOxt24Z4aY1R8sMUwhMgDZefPYQVpc7SAOscYbyB0NevoUU0S66xuTVzrMQqIqFAfQgOstz8at
OGUliURkTKiNHN/KevFiYBDCLTRoIMP4VoRXuzIIyrxeBrVp1BdTcnTLa/8e04GbFILQCH3Rc4u0
9aXXCUCXhqaOqQtRCKiBrkjQAdPrjS2FG+BPiVB6/+AUfwyy2ihRW4JGcoBBWvqmfFvXblv+Es1H
Sd/+3wwxr+ZQMGk40mVkUJfTW2eCtmv6Lku2Na+kW7+Kg6yjAwcONiIUZJFMZiYxN6YwnKIWIR/a
vGzQIe90e/T0icSbmPQk3WqHwbtNdm+nwLHs7vWhuemc7EbzqVcQTLkNPP7KlvhOTYMQ6eyb2L6w
Cq1wtaI3jT0fXwU33Cmb9qa8y14gdHsz3yYv8XZ271KRaCd6EzrggICY5PUF4GRn8AkL7TawdRbe
V8wKpEBbKeggbewJeIKd4o/OUv0nvd26oOI+KUT2oxVGpe+Y7WXYZzblS3+esgBaSCZsvoezDZXd
F/E0ncRX6ryhhOFMtkRqJ9qpN5j1jbbicZzei0vjTHg0WEpiWUWPAe8WHq3SDSY79QV78IaT5uMZ
u89uoR66Ns+Le31zv7MxM6FRiOdtUKUwC94Qh7oaKXcpGtnt5mNPH9WjSQRHPxiO6Mg+XTmkvui/
r9lmbq0WPVzipGC+wdXszeTZOI7e+71OOk93pJ14Eo+WrfiqM5H05aHzEKEna8NfrpFrn8CEU33R
1oMe4BPkgyLBxVr3fiajJ9hfW6/w8tfKN3aKuyrZw533BeaJLCdI39loGJxIUxP2mHeDQD8X9Gng
XyL9q+JB/NOL7eomQTGfJNTOvQCUFysvT168oJxZZ1e9ySBXgLYpO5DR79G7sjX9gwUkx7GfgMcA
XIFx50rIYrjzCM2ULLHBPmonqwwHvClEyzMe7Jg+KHww7iMV2ZDEIkw00ANy6AaHdPsOz7n5KJ4r
8ivcho8TibadnT2baxPIu2DPbTN+ozaSMksBbFtpDy01OyycCKkDNOyvnIP8QcJDTPELeszM49Jf
ntIZhpSOzB8WaWztmP8MwV+h3WVEq+3Y7u3yDQmSgUz+6qnEi45AC/ifecZRBhrHuT4uczwR7WN8
TQ8J9M4hH4fOLGLa6U8FD438+Lkyat5bEfAOjFhFEQCyCJcncdL2SUAHgEks6dnIUCr+pRv7Pn1M
5edEc6J016srE829885NMgEnYJtDBH2Qxq5jkt71GxD0H6HOfFNt082gEV0h0q2W4gICYhosJYkL
tZfoCVwO14fOWW8Nb2Ogp5GjxVOZufeCusmjkYJkZ9SfSlTVclRZfOQUTVAudRQdRSv2OAuMzPai
LwNMOOC5jD1ZnsxCl2htgzWw90cLhHdqkPR4CGVrrJScQweIqUVOBok2TWMxIVlcxb0qNrWN0r1n
VtNPtJ+vRFPc0ZyZYBaxiHuE2hpMSA0lbYm2juHYT/71JeLsfeBnFh4CRNcLK8Clc+q0S5S4gpFZ
QSo0TN0Ow0m9PHi7boeXeoUhJMYMvBmkb9COUMqVRuja2h6k3Yjw0EJjqwqhVBIKkHjbmtmhih6u
2+StkYlWIlVBozia6JmxhUpSJWnf1cAI5l4RVNvMqL3rJnh5Lgzrjw35cv5mLdKLLIWNtALrFsSh
lRoVxoq0ile3zjyRcHai1ovCv4YJKajYAosE+LSEBwtzlFZWUcWWCe4oZUKv3K94fCi739fHxnUN
FV0TWDMNlVPGhDiWUzH1fW231SO1IGGgQPs8wQ37fN0Oz8/RofGfHeZYjooY9Cgt7JQVsDe3aneL
Ro3rJjhdDJgucB0iLQ6GbwAcLpdJMOJsDMTF+/Lybk6CRfiifK5npQOtrBpupnCeod9SFftSira1
pbxZkNVwijnM769/ylfjExOl4VPQYoAeA3Q8stMqqYUSSOlY2302hhkBaKF5HsooPBnZWH1MajHK
6MWvjJxYupY6fVOYt1EaQQagE1IKPHJSbPDjpV+kxsKohbhkP5rNYJDa0kMwA8zzKbSgFhAL1ejH
ZUv3VRS2T5ou6jXJhgok7mKoxadiVLXPEB20L+0ko845TgbaWQepciAG1t3FQSrBgWsyymNiR62c
HMtuSVkF1WQSmaIrr0yn8vcQCXg0maYsuiEK0yepoHg5U6mTd3LXmWsKrF+Us8z8gSgDTW5gBFYN
gEgvl3IQ2nkyAfKwC12wzfIJU+yWY+7N1rxpgFdVJmjoJfF7qP0WafsAkUASyckLLgzAHcFQBRbK
ov6Rom9GbQaIkUiopvV/DVQH8z7KaTLSwwujPONuGQilRKphjeU2vgE6hJTluBuNl+uuxLleL6ws
G/ismhXPZtFpIqxYTTXcQsKtjkhkgv+SiHo8b8WiSe9T0fJDA4DWahxO181z9+2C4UXORARrCXM+
gJi4DNFziNsWWcZMAh+qUOyDMPyHaxBLjT5+cG7AgZjwCZ1buV4lc21HnXGsxB4ooAwANnVVt4sT
p1lf9D8GmpGNb7Q8M5WG3siX886adNfqMlSnJh3SSiABe6hDBI0zmuRsOZMGopsNAOBdET5en1PO
mbs0Hi03Cu4sMH1cLintp4RClBfnFOKlvvtdQ29I1dxxTU98zQ5zbdVlkVeKUSO2kDPP0ule1IJn
MJjsBmv++44fBYPBnQ+SD8i5smSEUTBWWbK4aV0iXag8JBXUxQEkHZ7GcPL+fv7ObTHjUoMIb9EJ
tsC4YdW+FrUHMdxnxprqKW/+JNSXENAjXQi+nst1Snqc8HMIX4kjGXquMkJnTWik35begYhb14qn
6+PihDKWhDeaiHMUBzUrOlSMaTyDVx9bPQcvvTLc58NaooyznS9MLEM+O036VqXWZOFcHdCclSiS
Z0mgY+mbfzgaAX4FOgVRC+QtmJkLY1Mqp2U7q/V7DUjQGDwka33+HOoG/PCZEcYN8jDSGvBd1jY1
vuouIqhJ0tdC3ErSk5L5mjmid8Me2tvO8kHYe32tOGkYGMebRwSAUwab/OVEzpD+K8CJh5Bab4ih
bgZI0w3hbYpkaOQ0/Rr5C+8WAJ0N2iORO8CNyNyHeQ/drqleXL4atkGi+tI4/kBPxU0Z9vuFZEGc
1a2mDM/XR8nzSLQnqpBkAAsgjsvLUVZBKKR6g1EmI/T25PIWyht/f/Ivzc//mWACQ2Bgc0VfXEUT
47tezO+TaCG8XNN84Dk+VgsCpAsCRWM7A5G7SmejK3AW1pYzl5Cwr+atlU/O9QkzeH6BFxCigQWX
9a0BmhrIyMpqWdtdJNGSZBYWjNQQzXPEPK01r4803TN7Oj5A3Lu/rbIsdTKZBvhHAj6SoHO/nYgh
Ro1MkrGlBgF0r3RErRYmoAWT9KQJmXIQkAB1s1mufDCihRUJRHHcB70x71SQlL6Ms5xAScYK6Esb
WLlrRoCrENAUx/uhqec7Sx2qxyax5l2PXjenb6vZBAeIDtKicm7xX5WqSiAPrCu5RkIkNz4UDWxY
bimXILArJMsJxyg4mYNMcVfKxuBl6ogG7ErtfYWOVkJk8HOjpBKd6l6JPVGiwVYogm1aCvLWEDRX
qmYFJBjG5M1DZaFNzZqO4FmaQQQtqHsNYKGaRFlX5q5SpOKdMupgsstHVdlMczM/T7Uu5WQwkuqk
zKiPk2yM2oBMSZG5phb1j2M2Sn5H8/RNCGPJnrpYR8+REKDx6fqK89686KdCUIGDDtIV7ANUtoSm
yAw8DJeO1H0c0Oq2G+p2C5pD9RmtbUFC6qIbnUoYzVtIuicFGZOpX9lGvLsKPa/IwyC0kPE0uNyp
EBQGl5aAr2gTkZRTDzqOB8V0p2YlHlwCMTYwP7fDnAiYQGUac2RfTODGjdkrrRSyhA4dHvreXJna
tTExR0OBLsO+TRG/iHlMOogZgoMny126hnLk2pHAbqzjsYXGMeYs70KrVeQGY1LayCkLp9YOlWoC
SrC57iq80/TcU5g1ylBTqwYNa4T4a4825fu06FYyPbx7YuHXRkZJAaKE7fMe8IxrVGRg0eEn2XMH
EVj01eO9UHlCVr6XoPUOEnNb6WvlW55bLEQj4BRAv7fMtuRY1iD0yjKFhbQHjUEphERGujHJNijN
/YNbnNtiUmZ5l4y50WMaKwPMJV2X5Z6gi49tRut7UNcq/7KzzqJ1xuPDnE4N8IS4oKzgXcfrl4Ro
/WrqzCRDadxfdxG+K/55GjAuP0E9jUJ4cgltUycPSa2nbiU/Bmidv27o+4KhKR1sREsRHK/sr3vs
LBAEFkgVewWS5nE03jXzRxm/tnO/mVKNgOl35Vb8PioYQ6cWGC8BljDYBw+yx2GddJBrz2aQWwSG
oDpA472WlvEq4Oi0rw+NYw38PbjmZTywIPHELJgYG8C9lihEjWb+YlZtv5FjE0K+c4UseTDVK5Hg
98gCvKTAGixMLIjPWFhVFPaxSS0kbcQEl2hH08INJBmxaKuuPbJ4I0OkBLpqDSlpsCleHvIxrmAL
3EHUlpTKj+rCLfp+O8bGBmKxKxH897MKsr+aviSvDOTS2FIVuj6MvmlgykzaTW6MfmQ0K17Bmzh0
lgBKgKc4uliZYzeIBJHqCqg7E6gnEFBKfIK+CiQWs/HrukNwrmjkYgBrQhofWG48US/njeLUqqp6
gHwyAISq2N30GZK4fbCtRMNHwvA2lSmYDStPCszP67a/H8jywgiN+ADJz4V+iDFtKcg6ltClFzvl
VgB7qFS+WeO9IT/LaC8ERc87IoY1qDUnYQ1pXMQbi84R/IWltJD6sksiY6a2HExuG8xu2WZbKe89
ndaHQY+2S+owFxQnzzW/mKJkZWk5p8viOUtKHoAuQFUuR113RatQRaR2NejQIEbSESSS/W04QoJU
TQRIIRmd5F6faZ47ndnUlszP2YkG7C12Qi9ROwLTZ2f8EMEOW2TIAF43w9uDC/gGd6ulKeDgvjSD
mycTjECmAGxavjiMHxRqx9pcb1Ca8K6b4i7jomACrO/y7GP5guPaytRZU6hdDrJdFBbS8qoTFqgY
x+ikFCNidtTJ++c0FO2+D/3/o3lmqOaYK2FIYb7pRsMFRC8gaozujkql+yjGewQ3yHEMhYnQJHw3
tGQfmPX7ykd8T9hh/0gKMpCofyApwpwScVbPhjVo1Ib21EkHEzBwzJAID+hPaZJ3SaD4HRotu8gK
Cc6sH9et8xbbREYLmQy89BEiXi52gRS0WVsGEvKqfhia8b4K53shRIfNbL1dN8Vz3zNTX2fYmftO
kLtLwYYPU23VOajK5Mek1yNbr9VgZXeq+OrLGB5TChAIKpqYV5QFL0clT62phBAOt9Hf7iq0ehtU
7eP6aL64ilkbFoBqBnIkgEmyh3veavE8pXK1UGhR1RHpzTx9dukmyxRSNK9Rq9/o4dNUbYPxgUqf
iVVBOewgVF4+b4zCVydbm90q9EGnNKwJmX1fVRAso3SMLCXKRajQXI6/GbVQLfsYOuXUkUHH1CHd
NskfifXXwRzsoFMJaV40qiM8uLQzWr3Sg0e8sktwY2sgVEig6pgpO3UVd80dEYaEQ/+L8HVxrjPn
ifDwCwZQsYOGvQA94r2hvk7Bccx/Xl/V746zcIci7QVCZeQov6TKz8xYixKhGaSLtnymgwMYfFFB
sCruzBsMdgJU+iTUPWW2dbfpBNTDoxYMhNWY3Vh41h7KWtYdeYiew2lYkyX8vvFwQwPSiAABfBTf
srwSKobjjFe7XRsBgrbO16DnrpfGymnKmzt0LCAchZYCQm52iapWScFgjjYJY5MHn3L2en1tlsP4
csNhGF9E7NoC0GHbs0ABiDpG3qO3UnMUJIQgz4PqCWr0JFG3avfrujX+aBba9/+1tvz9zBMkKYiV
LIW1eNDcGdl3PTOc6yaWXfhtQP9FTogRL00omUl1rR0qexA2TedFmj+hXWnM/ViPQWEAYF6x8nDg
eMLC2ohrBjq3YDFgzgUTqBKrH9ErVKEXw5o9YRaddJV7h2MF2raoQaFMgnZnNjcejEM5QSYGjPVa
7ujlCKo7wQ7nxJan5GVK9Me+fEaOz0mDO7TffoD2+2ZMUfZVHCpnK8EMp2SOEZ99jHw5yc0QISO2
xOCWdSeApatq3TCMnRS3EWnNl6Irb/qUutYsuNlwGMdp5UThTAYehCgS4B4CSxnb4YCisxol5Yim
wdB8xLsNEogdmvzSJlsLpr6HpLKqgH0b8odgpkBIcTnSspLiWFBBSVFOoCXrwVdJqlk8USP80PTu
mNLU+PumZLwLQYoC1CjkW4FyuDQpWXVhDgbqfMVe/gH6ECd2P94SpyWxm9qRV7syKdxu8wTuY3K3
VjHgoMZQSAXHAVJ/UO2Ev11aV00BrHzD0hgDueuahLfFaYZZR3PDQ28rzwoQin50mz9uUiJ41/cu
z6+A7LDg4zi/kY1iZhtY+FFQSiRN5EO1V4i5M7ep/VK+ltvUW5Pf4xtT0N+E/YAnHqubMCpBp8Yt
5ll4QAP4xrJzf7RzdHyDB2CzKj22bAnmXAJNyx9rzNEXZUY46xaGRl19F+4EEh0zJ46JfnxTb4q1
lxTn7YqNcWaOcSIDHJ2S1GNw0x1IhXpCyUgMCEz5CVnT3uZU1C5tLTfz2amuSwm26lf71q5z38eb
1O9e6auOxknBG49rYdhXPfPaTDIeKqkdJACWobWvAE/+NG6Ao9yBa04lFQkfWr9+ulurf3I65i+H
yLxpClUxB6mETfMu36BShwb5yY72FvGUnFB0U6ve6EPtWfQK/3llUyyJp2/jVRc+PailKN+qaQOK
Qc1Uw7b0YX2mP73gINug2fSQHZh35XZ1OTlHHtLZf+wxnqrFnZhWy3KqBzy5jwOEeRPMNbVDf0Z+
9jg4gF8dTHsNF8q5uS/sMi7bDpOVCxR2O7vyzIS832u+KK67K398KDkC3wdcD3vCZZJcRaCNxQm3
k/3uV35Q0A8vEMCf7drtf8bbn9Guu4Fe28o6LvP2fR3/2GV8yCoUJVGTRdLxNf2JLAM43feoc7uS
Pbqge32661YCE65BQLFAs47a7ze+GK0FMa68OM4gzHvQkNy0BXWvD0rhHmtnNhhn6Wc0NRcxrotF
4NHaN+5R2k728f41cAIPHDHEuJW3h/jpl06mt8GJSOj50U3sqLfW49MayGPxkG8zjKqaiToqkmZs
wm6ItdhMZBk7pXyspvus8Ke13cF5ZSDth2gPQFrUttlH4KyZKQ1SrYa8z+hAiXSBzavBIVxjrObA
ZHAryUDSQQYcSUA2kyqUiVSmhYrG0QhImXgzE/lNJdodqLBKsOU7aMshhgOxszVZd+7VgRATL130
RQJvwOzDSKUdbSaxBjqrNzfVCRqZtqsfBT8WV+577mSeWVr+fnZxxCjQSfkIS9TtVRtqu6SwVvYA
1wSUU5BThNCe/o0zqct6QHmxXrR/ikCYFCgbGm/NtciFa8ZA5R7FZgQTbCxRF0hY9xM8LxT2enEv
080MEttic323ca8hZJSwm1EBXvAClxOWmrnaBIaOq+9jdAZAalLfcKGhvjX3UUZmt91F5HYg5SY4
GFt5BTbG2114d6A9W0R2Bgqyl8atKapGasAjDbM7Tbq56VrLi4c1Pgb+IP/YYfmC8lnKaTfCzrST
c6dXQLVDBFvycUbeD77lzhqJBBejdCM0O4B62pWdPlk5rTmtpNh/i9gfcgkoTbJPjK6IIykt4Tj6
ofkJhU48uvaxazrTh+HVm+inMhPlR+2Gj+Ims6uP2LP6f3FdvDgADrE0MG0uccHZ7khDNZejCV+Q
z6D3ujMCIDQ115TXLiau757ZYY7wKafmVEawE+SKF4G9DR721CXQ2SqnlfIQ74pf8rL/f0jM0RKn
mpKYHUxNQn3QweU+aJZTLoRfUv9c6x9ZDbkRaeVBxY1Pz60yu0ZoC2Xua1id+9KpAfqTf00SoRTv
xRJNWNsyclFWaFvZNuWt/PeySjLUvQENg4oZ7gs2E10j5i+SIoAjGQkIj1qQkq/4KmcBoUAI7BK6
AJH8YrvGc5Sf8G4Slip6RCbwsBpvSfaw2gvFm0dkooBBWy6GRR3k0iErGZo6Uhc3dp4RyauO6hZS
IAfxs3V7t7Kjg7wKHvyexUcl6Mwis3KGPHUWGAaBynIzB15yGk5WQzrM4aZWVmaREy1d2GKeFf3C
a1EutmIK3VrDHpDXu358cw7QCwtMACj3zdzmISxU1lZrMiI0TtE6121wij+XU8ac0nk16l1tRY0t
+vpd5HRu4giZOzgPk298rtjiLs+iuQZE77JKzAk1500GSZoEOPgPrIpAIGqAi2gkta8f1jjpec91
RHVoJYcptIqwxckx1mkVaqCKlX3rKLrzTeBZdlWT5CdEGnwEEdcHx3WHM3OM61GlUgYtL4Dr7KHa
AL0yyVxbqmW9mXD1YkSMx6WBWsyKDMFngzrDneqD6ijxaoNIvumAy6t1lbvlSVKRch//1h6vj48D
PIejnA2Q8cYxHCBfW8B6ZwMY4qa3770n2ujOc8SH8hMt9b+uG+Q8uy7sMY4pjJ0IpgFM6GCd4swF
zEtWSJIGpFgTBeZZAlM42iugjaYjh3Z5TinjiNNeLIEwz2/qFoVspEA/y9hp1+TtOSQ1aHA9s8Sc
iLIg01mQYUk/JAIZdrqvucfTUaxItRlJ6GdkJxOxI6A2Xisoczf6uW3GQee6NuTWgu3yDkIFQLIH
x9Tv3d+dQdYA7DxHPTfFOCpNQzkbogok7z+KfXRsN8JBuGs2f+8f50YYf2y7HLLUJcZj4RaDwlqO
Hk7qNK0zzGv807zgDutmoDCsLs9FtiOmNVrI2qV0GdDsNXYbIlelktQdt/XmLfLKV+sgP0b3002C
JEH6nq7R1vJyWBcfwAwWog9NbQ34ABMtvGH9SstbXSBT+QHWrSJHoexDVT/m5hZFXEVD25j83K21
Scr8Vf0zCcyGhHp6N1riMgmHZDvd6b50Y/rjjb4VP/NtT9D65PVkdANP2tUk9gwfLLv+eLTIs7Fd
I4fknbZnC8LyBtG87sRpwrfMVgtmlTu1XGnH+8rqsIetvmgmAgIMAjCd8eG0jukci3Vj90hLIITx
c9LdRohhwghZUXUTO91mPomr5A/ce+vcMLPUhQDZ92aE4RlMYFsRb13RnrFd6XLGxxVZ4wDjRYPn
9phlFcSySKHUA6+WZDKgclEHRJYgdmy51zfs8kNXZpSlyTeFqelSE2smTrYh2U1wo8a7pVaNOrWm
ekr0cd0e98Y6GxnbHIBWryTpS4zsR7hrKPmFGwS7drYR9DoiWCXMtXNibYTy5UVSloLUhzpG2CWb
onJqFXUfL9dsSSBV/ttYM8eLD8/Hx4RTpiZClqVdPKUjreiM9XvYnlbmkBeyndtg7kYNkHuIUMBG
shft7lfwmN0IPxKi3yr/UBYFCP6/DcfiHJtWaVQIesEPgaMdn3PpNutXPJCXJLuwwdyBma624f/O
mBdtI1veFU7uo6WnhUek28aDZOFGflHvr0/iVzbnu+cvPIJo4AHelFkojYLGVjcwNOtB3xk3youF
7HFDTj1yMSoRvcp+wclpZ0jtihvRkd7+Id2Ecf/5AGYVB5qkcRFjFSUJaNt9F7oRmIOSlenlHsoo
AYqAYinIBDKz27SlIczIBdojwAF4uhDwg16fSe6T8ouTAaMBlpxtP4isMRM7EwPRfdTF7OQzikA/
EZ8EJ3Mzf9iuaW7wo6aFBOL/GWRmrkvMJIgsGNQQYJBpIC9vMmkepk25WeuV5rvJma1lv58lcBqK
VF4Nogu7dMXA1d3OTYloj0TdtqjYE50AbnwKTh/Vfei2KF6le4g8r8WJnEUEGQWI+lEHgO7cV7bt
7CPStA4yKoN8TUfxmqDs6vQaaE6uryMnlFiawdFFhF6VhQfncqSqkQL+Y6koEdHaEXS/Tl/RkjtD
7aDqjlHhXLfGGxKao1CQB2R/qRRfWqOZqs91hEY0PRPnB72lTxOWdCXbyfOUBb+sLJxvqgGQx6WV
AcpcMx40uD9DJxidrMmdUCeN+Cy3kAJzzXFfVHez9fv62Dh3wLlV9lLN57SXm05BobH8rDLtRa5l
F3ji17+2glapPzPIxCRd2xdlmaFBcYhBKaTKu1ZX8RbTN9fNcNzCgjaDtLRqLz3UzBTSJJCSAspf
do1Mpkd7o7cpRLlIUZRHWlvmfaBS+hhnVFsxzLm40TiHIA9dG19KmZdr1/ZR0JlCDgiuuA1Nt7NO
NcLb5EDTH01rp+nd9XFyHpwX5piDUg0xfEOFuRrg8A4UntA2TIBqAc+9BDe9bozj/RBO1tF3Bs9E
xxFzqgBJUnUQUUc2k277PAXv1Fp7z/K5zPV2YYEZjpFlWhUBP2jXlUSkIrWb5F7ND2Uzrmxk3ryd
D4XZyNGAOwGKdEiNinfNUJIihOYfvZHKnLTg57k+b2ujYny+0qFjVILwz+5mgR7zKB3dTqDhXTVb
dyAjllfGxtvIqC8jwwKe7eUGvXTBKe/UatJgrrfuinxbx5+rBQLe9CGzjCNQxan7jVW6p+mYTzIw
sA1EeTQydJsB6J/poS9WAh5enLWUQv6zxMzdGEQS4D2wNPmBn/+evfbmfUZRxnC1e/UhPFW+CtCR
f33BeKfHuVFmBgM5ADIyhVEz2eQ4nsQTaKnVzpmi+2gNB8nbVH9sIcF4uVpm1ydFVMJWOz7Ew85c
q5PzHvw415cQB02wkABiO5sKYwazC871+QiBWNHND4M/IlDV8FrCxQ+cL7EcPGDoSvGD54bnduXL
gU1hNCIhDLtxWAM+8ZIEmSMK/2Tkv6uSfZgNZWZV+YCrEs9NP60QhGflTjGFlS3FcwjwZC7t4WgO
R4v05ViChTUyVDEWQ/xdZpshv59BgdHXZEZBXHy/7n1cnz+3xpyCcqRKbRrDGkAd+g8zGdOtbs2q
hE7ZYLZBcKq4I7zz1EqhZmtFU+6NsZ22wAo1rghWQMid9M02SnLdGerWdKEV/Hn9E3mVUjTLA4kH
pIcI0mLGqeJSKaZcBy3DnMpu3750eHx3kewkoNAY6AeIrwjtO2g2A/ol9odWmVQyUGS8urfZPGVR
vRUkdYeq0VETA6ey1uSDuHN4/oGM9wGCbqAkhg/UD6OXnAY/3GR4oakQNNmoD/m22EXY2D4QTddn
hredz+0y8egQGcDGJ6gJlOlLqx7yf0iIXkz8Yv8sqC7VRE1VFceFjF2loGew7R0j2iXJKeiJla9U
TXl7+Hw0jN8XVS8kMrBC0H36MdVL3vxZs56vzxjvdjy3wXi73pnzQCvMmACRnvRRQf4mdeQ1XnVe
bwnABiC4ArzMAsiDWZiwGvIx/+K/kJ+H0LBruq0lCOwio6j50LZR0U5A15IevLGdG2VWq7EUagba
wl7SP2Xpo5bhtXzQ114l3CMeR/vClQVIP1B7l06hopclnmYJYZODjTc7x8aPDRer5VaHwDWR8xuI
er9WtuQ5B/gjjUUUDE8h9mKJja7PZRPOMVSpG1NU4Jr+eS702+v+wTt7z80wO9nMzUBMKfwjav25
hNp5Tfp5BocKFGDAoKKuwaf5nnI2LsZThFpvBvHLISdI66QAsQEohsfEPlcSZyhFw86U6FiCXNyi
/UrksTanjMPIUaCEiog5DcS7uHtLO79e0xjlxW7n88k4iyAb5SxC3saOx+y+N2UCekq/MerHOupd
dBKtLB8vd2qd22P2NxoEWjMAEZetPDjqLvOMV8VygofGm+1pi/qi16xxmvDOYAOCh2jmBj/XNygw
CmNa3ASwqGfCrykZ3otMda47JW+d0Ca/IPzwTEeLzOWOU+JMbQeoxdhqfhrS28x4FMX76yZ4dQMg
pv/YYEJfBUF20xewYcj2eAO8771gx66+HRIy33Xbfpd7mT++SZ/BypJxBweFVBA6aWi2YgfXmxn4
93LEH9oMacM+jUnZVCQPgpVEx5fqz+VzD62wkKuGHSAcvpE/TJBCmfQRwoXGgw46bulDOAbY0XZ4
G0HmaXAkB43qvrg1Qcw7EfUVbcA780P8iJ5NL15ZUQ477fIx0BxcOEkW7OblkraxEepzBKUg0de8
Eq+NbW7roKj1pFsAShMSuqrT7JVfYGXJSOEnvv60dtR9n/jLT2B2P1BdUx1rUOXokp0luzK669ae
Nt9vJJgAkBBYuEVxil1biChKVCyXUVafXf3bUntQMz7o/e/rzvv9kLk0w/huinp7JFKYycCn3L+L
4IAqD6U8kklco/Pl7JPFFl44SJaZKK0yB1o6p+McBbAVjomfdZ+zqt+08k/k5219gCSuPthobi+J
lP5q9dgxpv5gaY0z1+gyT0zwjJzGMH28Pn7OJXL5UcyppzbYLj2YHm28XdwubVwBXd7TdoodRX+d
6cYUb5VuxejiHt+2Exgt0TkrYzJY+I5YW1MJXpjWzk3xLs31hywxVsLb75cxhnVmghmWEqXCOFGo
XsiF4tYJaHN9MXWEKtxOwi4quhVz3A1xZo45ZpvOaoWogTklFskA9F6UNWRW6YoZrreemWG8ddAr
aewCTJyeSpuw8coEpRNlAe8BwLK97hncIeFcxykD1iOL7VwKhz5K+gqOsfAna1QnausCrH7dCNf9
oHgogkRZldExx0ycDjm3dswxolr6HaGLCJk6BNZxYAsa2A5BnKoTWd5cN8pzPwvdjkCkIuMPOuXL
A9SYR52aGharArd2Wyu32VCv3Ey80+vchHxpQqAgSqExhiVAp0AAjgla80iNK9XT9aHwHOLcDnMX
xDTFrFawUxgpwtojHtYzWu6j0m3XePnWTC2zevago3IppY0KU6kMgnuTVLWMVm67bvdZ/HF9VBw1
CCjAna3Q4ptntuoi1adchBylsOkm0srEPID2y7Vs+QjMpp07GUjvJXf2d+Yxun9K7KfQ0ZzrH8E7
Qc6/gTlB0G4xdGK7eGZXuHnhDnPpDehH0KQbIXQE4fO6Od52OzfHbAQKjo2pNGEOIKdHQZ6R0gOa
klbIV1w3xHXNpb0DXYmYYpZVR0J2QxG6rrVV6v0PaV/WHTeOZP1X+tQ7e7iC4JzpeSCZzEWZSm3W
4hceWZbBfd9//Xep7mlnIjmJr2qqnnxkKxhAIBCI5d5J2xf6gbL3SWQti6t3IoXzVJYVJikGTkEP
lq572m0kybBD/2ao01VB71jrXVdqoc1sZg3/rRWXCc3KsgBAILTKR5v+Mpmdvmou0O1ejNQGQUHB
HOkZLRAb9bb0GsyHscfrH7C4fcCzR4vxjMrCX2mdZkhDMEJfKQJRDwsdkAUTEZzaouM6EcKZJBtJ
IH0tqo9WPVl9CVvRBbPQioN1nDGDkH3AS5lvlJ5ioIIMPtYxk45lfpext4qtzeEj1H9W3ZFEO1Ic
mLSO5ae/sH4ncmfVT068D7SIOJhPfD0xV6mBUGwiIhKhh89WwAcep9pxfkWqurSbfEgps1s9/9TH
vYrEGgp7rMhsjEavcvKncU7O15PbsiEvSmDNz3ZR76zoLewOrH4zRHf1wpmeO34BhYFWcETM3DXQ
IQswgZsVNxrYgiNT8xKUimJ67JRQEBUspHAg4kQUt1EsTtTezPAUGtBQ+ah09rQJD9NaOuh3VWWn
WwB+3FhviqApZ8GdoAqGRCgSYiiyfDVJnJhHAe4DjfXgX26KA/UHG/SnwOCzdSVHQn3V5n+aHmDm
4PotjlOy0frE7GOIK9R9Kj0o0UaRHq4b/MIU+bkMzhYHUvS0lCGjMh56cC5VwBs6tInbZZnjhyul
+9XoXkVvZHpfdTdGdleHx5q5LRxbIFjdpScl9P2ChMfMgmlw36LUsiFNPXiSC5fdascWO5u/685D
uO/2zSZ4aL1Usv1NvM9uib0LvtUi8qWF4OLsA7hjkvkSKvkxPmDwPX/wisANrLfOui0CEYmxUFfu
oq1KOUxCA6I05pbRRgYMq63/DLzPeP8RedFLrrjhlt31drYH/d9TsX4Xdb2IlOXuRkrzwSwt7Hyb
ur3u6kAMq9JVyL5r0fN1IxNJ4m7FxMzHJiPQFag/nX9TJrsxeajHRz8UXRzzieA86+kG8t2pOhCR
9KiCpErdV/r3JhYE1Au9Jhga1NFMBrQHOuNMnF8QtV6ovj5ziI/D0fCPmHEZEq/UvCm7GQcXymks
cCbdEERLX6hjnGIYKsehAOIwpoT5x0LA6rpIBpRjAGXqVvBvwwA8wnUEolq1XyVAvY1isKaTTVrc
sO4gBTclkgfGDdFue+OV9PfoQrPVEbDjbB37bpR3q6m2e/kmnrw+d80JLx/NHvVtRP2b1gfXHx1W
Hcgnm0xy6uG5CwrMXb2r7TpJiWOmo13EN2N1NBvZGwLHwoOJqXYo8oALlgP4fPSlALdHB8wUd6Mg
IYPWzslAHAAPiA7Z3DrEsQPu1dKo3OtGuuDbz0Rxzjbv9alJ1FlUuA+JWwdAtAOxkuRS5pJC4NkX
hWFaEfUV/IepwXMzYlMPVFMNwpLOsod08mSJ2I3yKvX7vL2Nisa7rtzCzTwL+rc8zrG19QjoMQXy
YulZxhCLpj6xmnhTu7ouR6QX59UUYM0UNZn1Mnw7rVOPqh+5sdbAn1yYdEsnUQfMgkBApoIoHb1f
OB98FlJSA+qDMKYF7PdKZsU2nL6PzUHKymOorP78SDmSECom6pCARa6cv/7TzAQsHLNaRzV8Zyy+
jSgvB8TrM4F1zLvPHfYzOZwpFooW6DUQFJ3MOg7xIVGewk7gkhcc5ZkIzgC1SbNCFNtap/F1R9V6
h+iCEG1RCSCMIsEId4UugHMTVyeNsCzAYulB+9Jkk9sVwUMWCWKGRT1OpMz2cRKRdQqVSChDCrD1
bA2dr8Avv27SIj04jx9JgQUoeUgo08+iXGkjcl1Ik/6fhPCT1LqRawwHBB0AIHRrjG1PdXheQXVa
sFY8Zg9N0den59BEbo1j0Kku5vfc63osJZcxYvjvXf9CoTjZj5kasDGAMYOR+ukQkr0xxmBBAWbd
qLlFmO3TBsWAoMdjXAaOnbkqFZBHBOC57DLb6OW13z82sahOMG/RxXk6+SjuFsnQMtRYElY3bb/R
/LEcbxm7Seqbjh2UeNW1gibDBWd7tgbzPpysQeTLXRaps02G/boLLVsKXxJ17ceCSRnRfnJnuO0s
WhfWfIbj6K6typs0e7q+nSIJ3LWRl8yigwwJvf7qZ2u1UQR2v5R4PVsrzkuQMJkwBIO1Sgz5iUZR
ZKO9ASjL1ng3dNLKiqk3hLnd1A8Wi/+vwjnnEbAJIwO9jwMhP6U++AhwyNtjOt3VZDdEFtBYbjJJ
FUhdNEZkvXD1o+ZwUXWoKwqMcSnonBQey89WoR6h1ccxB0BHvpMHufm8vodL1qiBIR3MIoCCQAv/
uTXSQa+LwYK81up+pRXY3pELa5XMlTXhgqoLB+1UFregfQPMgzIOMYK7RxN2BU7QffFuHvzHb+pD
9ZELmtkWmpYwyXyiGueaqa8nkQKGRaf7kG/DZ/Mxvh0/S8subszR0VausX027oWDCXOHIe9NTqTy
OMSFqSasTiAVr9NV/wut88ZB3wLVI7ALETqYYPMMrkZAlSKXswGyUOh0M0CeT5kTRw9UBFq4dMmd
6jRv7InLCowIgzIR5KSatSWJfhP0odOPogSRSAzniFslqLS0mcUYskP7XYTsmihrvzCpcmYVBud+
RzqaYzsLkQB8R9fVa/SU7RXwpuav+mNE7FDghhfvvNPF4/ww0GzkLp43qc6e2btpk+8NcMekVbgG
N7hhS5/FjfqE5kfrPnm+frZF68n5Z/jNpAorSNa0j54+q1ptl/K36zKE6nEOpBtjRZJn2yAHDe2A
3xW7uQl3Rua2PVTKX6fdcBe7RgH+cyp6bgscisE5FNzaBNyzkI26ODqmlKOOQrxNMGjPVm8y2gpM
QYy00H5DgKquGjME7hc41flJ8Mc0tIpGwaxtEeJtf0yTXRytEs3F+L8bRo9jecj8Tduuy9GVytso
XguWez7S5+5l/gA0caOHG4Vp/kUzDROzkkzHyFpf2XGHLszCcEbZxt4CIyvCAHBAVpO/SouVQPIC
t9G5aO7k5JTREA0DgOckN2j5a6oUCEKbuN+G8UGyjmm+r8rXXFtX5rNl2J0a2lK+0uRPRXkneKMY
tjzE99aM28Lkldaswv5AS38zdbFjgn1U81TpNc0r1yoiuwbUYVN9HwLZaZojA6yxXmw0FbSObNvp
GAhE+qLe1xPoMeh3CnhSqdGdYfQUdRMBxjTdGuUul7JV2W8zae1HW5JNdoMGT7om47rqHuPh4GtH
AyQlLGJumv1k4Q0DzwxBVJGiL266S6JjprpE9dBwWAAGIDtG6TYaPblBvJo9p+j+9jeRuaHWc17c
gzvG0bKbZLxPwN+kxC74j8zykTZeGmsgItsbZBexe5LvJQBYmS8WCv7TPq5uci3BMM3WzB/SeJ3V
737/hLpJZj2a3SYntjmuY+2Y4fzIHQCiwo9aR+vesZ+8zlRXISDZ01e5fsvN0EFJxEZQFJNDQB1d
+ZZFj1L+ro21a2E4HQFLQxiWCwBvpb6rJdcKP9TccHT2Jo+3aXSUCgDropCidujTpx7Mz4nyb34J
vGJvan41YGqw9rJ/RBqrq7/R+Edf9XZQ7jsQGDTZDQC7M2tw4s5j+qqW663UlvuGgeNbPSZab8s5
XdP4Fd1CXhquUktUd1qorgHrDF2bmF6TURbigUVSg/mVEbRzM46jbM1tBWr6dhXayb7GGK4t32kH
81u1goU9YjpPxB+/JB4zpIoOaCC0cKPh69w1lIkB6lQV4qN94qpO78ROdqyAe2i/PJI9c7PdBwpH
L/VKNBqwMJ+IMsCJZO5gknwkZoVL7as9yF+pu9KeXlhppwhdnQdzZR6KVb0fN8HWdAs3WkuDLbvM
Fd0Es7flXNPZZ8zX0WmU0NV5w3p8hjpDkUC075I1nHEPHIZvmY0bzjX3sf1q/bzumS6joHP1uWuu
K2I6yibqZQNzg/R7oa7qorBbTaTf/P3X9ONuOjlO+9I0UL9K7fRWd7SbwIuhZ+l262bl39Sb1hGl
lBYKWee6cTdcGgBZvqFY0/S5tINt5pU6AB2Qf3Tfm8MtWA6dXhA2i7TkouZEqwBTPpuxae00Y+0P
t5q0ub5hS7foiaVgtJCzFMBLk7iCjIiwH7KxmeRsW0S1XffvqDi5VjK8N71qA9Q8tsEp4YxgY+3D
7j6ORS/ML6S9/31TUbQ7/xTLStTCmkvyCAbvwVcOVrpt5Ma3vvsjXg/u9IBbzUaZxa49aoNO0muc
3t0Zkf14fU0ujBj8SLqKlskvrF/CN533UjAmsuojjBorT8WwYQnnWpsHYev+xf5C0BeiMBr34cL5
3LKVTElBwOOBxBvg+EhmF9JKU73r2lzuMCeFO5Nqp03JUENKFdoUgz2Iz+w8Wmcb/zHfak422DmK
VyJ4X5Fu3AnNMJVgsjLqHSm/b6KnwvB6xbmu2fwrzuyFU4w7kMhYSrXcQjEpkuVtEpfpiyqBwXIF
JvX8YLZR8ksCQ5kgj7lkHcBHB9QMIcBD5R96MahalW5KepQD1zLA7mRMXVQ3qvZ6XbnLJ/OXdr/l
cA+9SVfBi4Eeb8dCXOcqg0fWbKe+SZbD9vQxeyhujEO8NZxa1Al5+SybJQOBCb2WYJEDedH5OWTm
ZPVWGAOkeItTtzVl+wWTCSttXW+jFaI0EaauUCC3kS0r27BqIZAcmn2IzPDacox783sPAOhgR2+F
6YiLxACnIedYJWPMejOAwNIAcg2Yn4HmYleI1LzMqUVoAZeF+3NpX5m1k8u4zZK8G2VIG1zlSNfd
Rw4aeiBsOvP7bFqTY43AKHCad1jTuBHdW4sHEW8BEFHI8+T4/PMT6aOS55k6pT0aq9DS2m36OYtl
EPuvmCv4kkEDjE5zIAiciyENNQsLy4pgq/3VrmWHrKR9uSt++HfmCuRl0216x7ymF/iAZdsBbAdK
F3Oox18amLFqGaGQi8LSh36PxnrPd5Mf6hPmCZ3y2P4Q6Hnxzp0380QedywNSU2aIMgBFKuik6Vp
bPSfOuG6dmW3B2AOXn+Clb3sP+AkcsGs2foJSSVoSL8z8DshT+1lntQB1w7sUyAUOI4AW5K2EWCW
foHC4nuxk/YiqP05bL1wtRgTBR6mhZXmewCrpKhprs3OKNnryi8qIjFZVvJEAOcC0FnWp6yBL28G
gi7v3C71yIlk+gC+VnicwkK/C0r5VWJHo44UdGD7A4rcfbBhRQQSPsMGvSuYQspjD1rmmGq20leP
1AD9cyGFogfGZZg/78nJ53IOpIsBWS2r8+1GtuR7/z7ZOfGCx2LzUABHk36k3tS70U7bDY5C3MEZ
3cc/3QFz/gkWF7hpkj5UiYEVA5RtKX+X2nsaguLpBURrAgtc3PwZZ3DOcuAxxx3tqDPKMKrhvybU
urKpuB0GeS04Vou3KkaCwAutzDxNnJEPmYnn6eyRgdNkAKjutr31jBsNcDJvjc2ejB04CNAj6VWC
6Egkl3uvRX4Va2EDuVaobvVi2qNK7bB8XAUiqK3lVfytIeeHu2g0poZBErVewvBZD1fXl3A+IfwR
RZcLWl7QPICglYuezboIWM9KmCQz1jWSHv4d2A37bK1kyW0qavdY0uZUGucGU1JMQZ1A2mi9tMzL
G1HPk0gAZxDEDI1BmQUQ+qgrP0Eden25ZqO9WK4ZvRyvHzTq8DTuijpqGumq3unMH7Xh5s26Dj1M
s1hMdEMtavJbEuUOaj4A+9eMISnU5A7ceQEyznF0SNlP5sceUzU0lyaNm3XWSx9mgCvKmme5wzSD
QfNbP6kFFn/ZsQvHAQQXMNLMXJ9o6z6/qUeml1qX4XviX4AisdwGTUU18FBv0aSEhEgjC16xS0cM
iJCYJwTkNzpoOPehh5pOg7LuHeYDaMLcF1qK6ZpVXrvXd/Qi0AGhM0gEwBtNMeCHt9u5Xn7hRwy4
TIB+paWJSYOJrqqwB1V1ZwjG+xZ6y+bUEgFjHbpZKCDqz0WlSi+FpgYUqrQhh5D9tJJ2p8qIeoJ4
FcW/wL/oSGAnNtV2m8ui0syFPc16Yi1nvBoNOMHcelIl0rS+hHC8DrwwMh7ibhJs2eJSnojgbmM1
AjpZPtUA6SOxZ/rKRk6AFY3Gsus7tlBTPleFu0a1DLuUtJATJXst+NYDqWwg97XqxuWOBJGTyK8S
E43VXdjj1/ppYCcigCe5SDNkpYWEZ90AH60NHYKEaha1azPHC5wGgoKTSBRnkq1BRhw3iAooWYGy
C8FLb1eddcT5FDxLL9z/l1bzgBJB6uJi4jROwHHIDCyllDhp9NxkHpA9ADv/rUp/GFT0pllW7Le0
+ecnj4qKxTUqulDMVw4ESYUi2lqYbI0NQX/VhZfmtOJs3UKjnJmM0GpkYJIC9XZY/LLkejcEL50k
yieIlOKsPg9y0LrlUEpCQSRB/6L5o/H7Yy0y+9mqz64eTinO6tUMAYcatoBNHUPLLXELgCOwuW/M
/pWp/W07oqLLRn26SUgEDKDrZ25ROIANTJC5YGTD4IR3KgDtlBTCwUmE8UZ3GD6kemuh3JLXj0nx
i0XedYELeVMc8t8SeWc5GUqXZi061uN3HTxd6kqngDgqVqOXPZTAaoWHXss3ommsy/zJvMonYmc3
emKirAeZLC1msc/5KgEb0cZf6Yf+Wf9MkfsaE2dsneoXMp2G4CQuOk+4FrgXwLgDxf1cMLgEwtz3
IZiqBwtAHH6JW0/UA3t5i8/qnUjhXIukNqGm1JASVWujRvVsdFIA7E94iIKcjOUrVHvKyLLhRa3u
6fqWLh6UE9nc9ZeBeTksJMhmjX4zouCLieg9nlkI0UVwd4sO4EQUt4tpkslRwSAqk/q1lE5rUDOi
vkydnCTgmTC+XddMtHfzz0+MZij8ok0yiFOst0K5z8cYcL+CEyhavfnnJzKMBEAfAchTHYaEbFjc
p82GmTtgmfwFVUwMYcvgjAeOA+c6gRXbBDSW4TpRCpXcqvgIdFHRfw5dLzwZiHt1kCrp+J+TUTZd
kVIVoYjRvCi03fV9UQFb/G2S6gMAGFbdVLxmylOc5Y/XlVu87U4Ec646rDP8zvm2CzWvtsDKPcGR
NL7d+yjMRkAKJIag3WDREE8kcn4zNWgIfp75fpULwx5U04vo2+B390opOakuC5Z2Mcj7LY4fjwgy
OQi6+YKNGskpWvbejXgZX19EkQzOUWVVlVhpBJV07BrCWd+WR1mUKlm09hNFOD81Jo2htzWEtG3h
hp1sOL5KV5OpIGbIRTf4ZTZw9ooYSwJcAripkPI8P1sl8GFHkGrXDgZ18mkd5neR/+bXe509NZpu
++OLamzb6K4ItnXwdn05l18FJ8K5g933DbhOWgjXk1Vs3OjqgZEXI9qMg50kj6jOK4ZNO8Fts3if
o3qE1AyG7C4q7RPGWOs8hNBMSl/Qn7umUej2qroqDN2ua2IXoMiRUxFa8rKyJ3I5ZYc6oAOZg6Up
3E9jGNuEgHyPjii+PJt16ijjc4YuzZw+G7Gwd3m2zAu/cyKc8zttnWjmNIfwTdzZkn7Is1sT/LxR
5IbmrjXXpe+yauOb99d3eNGWT8RyXkdiaPgJOoiVUNeO6H3ZEtvwS08xn68LWryGTgRxzkY2gKnZ
BBAUmMF2xAuISpmnA7DpuhiBPnxhImqMaCiMWcxg+XbZDy+BBghKkGIprbDII9izL4M6ufaCWGdF
XEJYpP5SitWgOT7b+gy3OUpaY+/JYN+s7Q5n5LqSy4EggCKNGTcJDSmcm8tTJJZNhoi3QRmXdb4T
ozlBj6Q1RXpRq/KNijYh1lVbXY5WOhZamszHBETPifU8ap9F2m4FX7S8FL+/iPOJRZVK01iBXLkr
7gNz1XfHLnGyMtgZY2Gb2lqqdZs0SEVtrgv+Gk64PDe/BXOBW50UupFRLMVUYkxbWzdEtYFleSTI
qeepuSokZivRfZOOu47OY2vy1gjSrSY/akmwswz/qSQ/evqGrgSMJqgwk2DXmTEKSmqwbnLls05A
34b27zJXZLurswhJLESlpflwXZPF2/hkT7mwEFxosTEaUCTp7rpmy6KPEhU8Ha00wyjYrWUH+3vN
uCul8ovO8ucHU6kCfOex9oe1XNwrzVHHm0IyAf/9dF235cP/WyDnWVklA4O/h3UUOlrKYmtTy4pD
hmF1Xcz/4sF/y+GdaKbnWtfN5yI9Usx3UOS9gX0gO321xehe2rZuN4E1pl8LBM9Wdm6FQNYFaKsB
1kXTwKzg+SVdWHXSqDIC4CLc13649vUdgcXj+dJGPwAMZw6R02X7AX3pbWf7vcC5LjxIIR95XyCo
gXUUgLfn8iXSabU2vwxZ2diYC0UjYSyDaEN1/ZK6qQHqjfyukh103zhT/WBImpsER3nMvOsLcWnE
59/BXSeq1FRtUOI7gmYqPGQE0BmILktXz6qjn0ehnanmKJB5aVyQidlUJJgw+q/onAfoJzVmYAxE
OGbdJvqGlU+xaAxr/uyL7cW4BAVyPbaYrxV2U63QYSTIDZHCGTt0SRj5qqU64BmAo2r5+zoQEgEv
qaUAix/kwxQJYL5lB9B/MCgdag3jLQGcZzp6bPi8vl2X4TJukBMZ3LkciMVUxnQ8qAKHSjCbSDQi
KdKCM8xwLBN/mDcH/LQdEsvjbZm8Xldi/kh+c06V4GyuRWbAkiSIMLOjZGKQBSQKbN/Ufzrxeb5W
XADTYz+U+Zg5Q3nQhp95/+Kn91QT5OGXd+SLkwxUFyZPJ5COpGdjgh1p1d5umBf/hYkcbPm/BfDM
AX6IEQU5hoBifKyqdWo+B/6j2olIDC+vGKyWSkCbjfIn2jS4Q8nMEIxr82r5HdNyW6M6HO9U+MZP
ErXZCzOkGNhvRfM0+VFg2HUS+4JXxCKAEohoQVFO0E5v8DXeKSIqHSeGcXwvvy3X/pZ9N5iNqfJ0
u0qeDSdzyO3N9FN7NN3+laJjN3Kq/SCJYrXFHcWwFcpl8/1AuVhNK7WJsCIE/gD6dneDG34nb61X
bDCivI8BZr+yniTRRKdIJheNUanTg9IKgGUR7kn3pKrO9SO3eKpPdOJ2t2qkSAFBSuME2r4qNsT6
ZomGj0QiZhVPYmsMQvQSimyAeaO3kgF6BmBNinq6Fz3HjIGGiuGc8OGOdEfDSSYRZKQlKJmzdzwv
hxzTAVRwQy3JURGqo/9SRg6VfyfIcTvAygEM0XYkWVOQdzwmPg3Q4ENb9ccQB3kusLqlexipWg2J
MoAx4YVwvnp40cdaU0mY4wDyrdL+YkS2oxxWb6IGqw8v181hydy+2pUASwMK8q/e9ZO9Qmmv7LUW
PkUf8nVKCV492V9RCE1YM+QnDI/nbDcnOdJSghtYUQc3I6sRo8oVmiq0D715vK7N17bzFwpmJJF4
AM4UGoS4EyvXRZQkNTq+g621aV7Vg+YOuT289rex4we2+kG3vTcBBeZbdiDH8W48vqGJeGNtTHRK
AX1rdf17llb39HO4w1z2kzwFBT5n3sTBR3vm+HxdwgLRIdo/TzTmznOYp5oKSCjgwXjGrX/I1/Jd
45ob8zbdtW+S2+2KA7ETTJSNm3SfgSpzc/0Dlg7IqXzOXBu1LlHDgXwdSP1JsqfhrZ9Lbo6H1p8X
pGgExjpjlBGeaiaL9F7OdViqCqSUttymMrqgYzv9C/gDwGmAALQlII/MUx0A2yYd68lEFjn4TrvO
BqgyKJfvryuzdMhPhXCGQQJTKjHGPifn1jS8m/rHpHvGS8Ru21pw/JZs8FQUZyA588HsoUMU9ffE
SlZZmwp2ZjFgOFkxzgR8Fa35UgcJmPZOw80QHhErKsW3mmz06DUXzSEsRfRzHzA8CsKsi0G3ZqjB
SGxYeG3nTxlmkSVVs6vgZ1B86Ob3MNte36nF5TuRxivnW0mPnBDq8+OmTH5IhSCTv7h4gJKHc0Rx
xOSLFrEWo0+qg7s3upeG7TX5Ni6Qb7HeTP01Gp2y/7iuz/Ll/Du0mn9+4vCzTh5TOodWUaevSiS+
4TJXqSZ6TYrEzG7jRExlplbaFxCTGFsdfH1w13b950kgDNCd/b6cuVM0lRqTWAokqqx/6YqdbH27
vlZLvu3093NHZ4qVIu1U/H6l3hTdr14LbWtcd6mo9LHkDVQ8/yELKN2Y9DhfrFFRImDMwgZk9GT3
AA9UNx3QuPsaDyKBu17al1NRnDlLATDa/RL7UmAutJtiVwteSioC+RZJmX9+svtSRxoWNZBC5V2q
YOI9fiGSKFBaFqIBUgcNtQClmVf1RMjUAlK9sWZV1J8+gBB01WmCSOA9F02A/BbCvVArhs4qFkBI
CACSSQsx9onGEkwbBSJU6UVJJvD05blECu6Mc3XUAtnuSEGkaeqNrfvHaNj48qoTkXYudDnhSYd3
HboMgZOJQPNczhCPoRqiXoFWQzBxGOZzpJtgd5gwhUcA+ows05gaa5QuPVJLr9cP1JIzPZXNWR8d
Gy3vfVSB1WxyWqO6myxF8Apf8qcavClej8ixo4f3XD0WTEEGe5l7dBhcTpuBUapmYMxpLbTB5Ya5
bSofxCe0esn0vhUUSpdsEq9FGMyMXnTRzYjJW9+cQtwWJnBUKQO8Y0H3Pv3zfCfYQ2QYdG0G5wAF
3rmSbSJhXGZASE0w1DlDqHW52zCnsErv+oYt6vNbEN8tWo45WMHn2F2Ta4zaKZXfPGZp0YNZVp0h
ea5LW7bNE3Fc+I4UfT6mOSIJEg52HMp2EskbOuCSB5WhHYWZ01ggcx6ObTGJ4qSlsAKJSFAxIBEJ
4HDuXGiZ4itDSJH2QB5Wtx6KIvA0DCoHserOLb+A7byu7ZLXP33ocQIBdgRcvmz2+iCRs+UmYA4z
wmyjlupd1KF6WgpO30KXzvxWoKAqRDl6fiGdm02UoP+w7jGnCg/0KuGkx2PmkkHfhcSf8fk2ettE
thoCJi/5RE+IK+etqN9xcY9NouAbkCVDXoXzc4mvTKVeI6kSxe3ON8JtSqgdVa3XqiOAE5jdjXdR
kLpK8PP6ei/Z8qlgzpWjGF8ixQPBwzw1Fm4yqbSbYXtdyJIXB+Y8sFGR/r2cb5JBsRUTgpBBMteT
vwbUIiU/jEm0k7Nt8O9cdBVo+GCqE5Of1YzbXtfbGX1VYXckngAbLTthnGw6pd52cbMJjfGRFG8z
/czEMkcplZ2aBYJ2yEVdLdy+aPEEpi6f8JQkVZXQMYu51yZx0FIa5cCtrlYAabi+pksnE6zu/yOH
z3sOmVxTdNjAYrLoQQvRFq4U3ydfdjuV2UX5cwxF7XpLlwjQ/GUwmoKFzrI4/6pPadIpQwHUkhBc
RLgc002V4x0YDf6dpuWHAewCjppLvgPuAdEww5JfQBc3wDxQF0JDNecXRvAJRNUIng3N+BH1d136
OWFYr/YG0VDD0rpSTQNEponWVY1/UYfKILFYxdOd0JcC05TRWx1+xMVbK3/4D9e3cKG8h0Z4DIPM
EOMaQjFOqajP2hFuDiuKlHLbeSNqWr0HXjrF8KgCuMcAYdyLKnqaXo4bI4F9KpeLOIY41iS5q+Hy
dO/n4NxLm7ry6PcH6ZlWq7BeVc8CL7O4e0Cqg8FiwBEFvXMfS6YE1Zh5Sp4mAME39jpm8JR3OfoW
iAimlo4fiBL/LYnzZ4nR54BdgSTEebal2oX83seOLmIPWuhiwhKeyOEOAxtMbaCznKxBp6yy6TBk
mO20+wYZebe8K33HeLpuLQLNvq6Qk8je76N/rWGIjEjjH6v8JY9BnynCU1+CKEJi9zcxEhdvTLWZ
d3o+IHm1Jo6yUZ683NE1mx6V7+xxcjDEeFfgcWlPb9cVXLqKTuWq50bSJL7U5LSHVdY/WLcFniCz
vOsiLmcYZ8s/0Y07cZ2caHksQUbnYQZPfS53vjts6bYGKVj+pPRu5mC6xzZc9p44N2iad/7Ks/b0
C7izB1YcSZMSrO6kqnfxJHtFOjkEDR2gpuzKavul8H98DP/JPvO7f95+9X//F/78kRfALWNoOTr/
438fi8/sb3fJ+8dn/V/zP/z3X+T+3vozv31PL//S2b/BL/+XcEBmvJ/9YZU1YTPet5/V+PBZt0nz
9fvxmfPf/P/94d8+v37L01h8/uOPj7zNmvm3sTDP/vjXj7Y///GHOp/H/zj9/f/64azAP/54DD+r
6v1v+888+7z4Z5/vdfOPPyRF/jvqJCb6zzHQiKBhLrf1n//8kfb3mTEeL2WMKmFc2cRRzHJ0c/3j
D+vvuPcsvDEo6isKcAD/+FuNcA8/IX9HM9iMYm3AlVuYzDf++J/vO9um39v2NyQV7/Iwa+p//HF+
FtD5byF4QO0BI6wIvVHeOD8LFSC+U3+i2zaxlPcx1cGAETdt80PRg/yfJnJmIaeiZoP7HTV9icLA
sEbx9AU9JZ5o56Jq5FnKshy2lYE0MjryNVs2GiqIVpaFzEx8BCuECua5ELVQkdkNh22hkMk11LBf
SVEp6mNdWDTA+8/RvK7I4N/jhAytRqcy7ZFao81PYiTyJgcY7/2glyKSOl4d8Blj2FYBa9MXfLjF
3TIkk/vA7/NthAppbkssifHOjIXjcstiQI6gYg4QI3OcQg3prcKccZj9Rntqg8oHtmbWbE6Oxr9M
73T/519yuv9YL7yYZVg1gKCQO+bu5sia2mHs9Y2R9uO67RutAzoaaRI3xldtR60oBRHypVYolc9A
3QrCV4xCcVenWltV1ZrahhA/BS4vgnSpqOjqz2uFo40gDlidcwPVucGZDd7odaptulCPgTBdonG6
10FEKskhsMbAUP9/EQc463NxSVpN3SQpGym1DE8GbS1ILdLmGEytDmQwWgoqJdxwO4wPxJIzATPR
sIQmRmTP5U2kJm0+ZJtk7LPvOegPfhTtxCJHjxW8f+JQGX07Tml8N5COMFf1K4vY0tBW32RG2eSO
ugEMRZYl5luRKiNxzdwvpU0WW32KdFdOvtVpmdZ2UQcAakKc0b3HYFiQ7qtBVSG2xsNRsGP86UVe
amYUAN3P11gO32HRWKmvh2W7CcbaWJvA6zuA4FXfjJofCqoLlxYP+HsD7t1CFzqmLrhj5WMaTsbE
2iZjjbySNIDztdXYfY454N069HmJchpLmkGMjH4a1DQAQXW+WUk5KnWBZucsNMH813fjmtKh3yQA
+Hu6boaXRwuaWSZoQQFQixwwZ4ZDVAMiqi03ZAJJLfJGkpvMiK5/WsjswWfWQ6RMLkjk2jgjY+Tn
G20wpbVuIoUd9qniXReysGb/j7kvW44b17L9IlRwAoeX+8BkDhqtwYOkF4RsWQTAAQQJgAC/vldW
ne4oq+seR/dTR1VUqGxJmUkSwN5rrwHcNyRiwuEJ9vAfd6UkFSS2xXByRk1gA09AQ9oW5DtNf+cH
94+vhBcAvwetZZmfr+nf6moKV+aUeHWS5SyuZWzIAW4s075fefobxtU/3B16Tg3AP3jQseH++ko6
RImPyXAKCUE60dC5nSj475jL//RxkjI+54gWiEX6yJRACoqOMAI+rWM5nk1kliM3MY6Q0Wa/IST9
48dBaQJflwQRPh8/DsxAgmahP5FKhKPCHKiZMxBE//1z8GvneN7ozp8kSeEQCLlI9t86x2hTWWqg
FCmqVzr14WYq7HSzDkn+MCYuvMWTn17+Fy+Z4WTPgFhHafmhD+FRS5M1yFO3ab6TLR8P0RoPp3wO
0CQGA7M8Qgb1m8+JUgt3/9dzGLUoYHLUozixQGL89ekoCmvabO6PSx635d7la/QDqpGc1wsW29qw
ziW1NMEkdWUn85xGs/xeEU7HOqRqgcsdKsrbSY3rp7B2SKxluZovc5/PTwjVlOOuxBYUQYE1AYpa
s4UdXB9Df8+7pQo7uIYLBK1PQCbvF55kt7QrZgvEVcHKJu7HbnnIxVii8dRRVDSIMjdIoGaAu5Ej
2Tn+SuEdHT0kIiNhJ/DQIClNJ+xTMsfyXdBKL5cs4HLvZ0bUZ+LJNB1cskRDAxOrU4SgK1unINbe
RImNiv2icTHQwg/rZZpsQLmhXBvaPXJN3T6uYA984foFplMgbT3naWCyxkAtuRh9x951Rpfs6DsT
nnqbFaaBG3MJozgt259klGPDFgtDy4GKAtYObey6RvAoXJcK7Pg6QeJcv1Ojt3nTDl7rUzVpKFgm
PVfgVPECMWZYXmUMZnLAJq6lQ1Zwt5WU7vqsCHDEKXKRQFRDV77H3CN7chFHY9ktbnjnS+huZ2xn
PSAfwx61DizatYJNB6jQO70jo4/fsta1pO6X3D1HbTxtewiL/A0Y2bCFGqsxvJEwgSvEAInJ2vKB
kTqSPWwhQhx10GkoRqFoHU1+aoNVY6MqI8d6JJT3DUZZ4cFmuX2ukA31neUR5Kgqa6O81tvsPssA
a1U+MQxczeoHmp60JwiONckac1drQctrV0gBydQydPdbplR6s/GV7HMex+o4l76PdxvUX8d50p8x
4MS0tgw48xA7OkUHTdd8rSe32CNnvnA7jbX2AMcZ5NGkZkwvTdl1XwMtt5e+HeKb0vv2G6p+30H3
IWH+gQqfhhr5jcPnNjckremmi6chlMo2BU50mLIGc6aDFjMZDokEuo8H0izfA2sL10B+1SMGV+bi
1XJJ3xYjQryrWBs2aOzUNFzJocMSH+i8MBgU+f69nRZsa0gxTYpGmoG/br5V8YWbKBNfJrLgam9w
ESjr1ZhONFk/y0e6DrB3JuglDRo3BADvLLaUBdT9dYRZN28JbKJotN20ZwN0qGUDeqN21L6xGLj4
pspm+PBmoiWNdZx8TYuhjRtmixweml4Du2hnE7ZDSdj0wl0lsJAiG44ce9qy50g07OuyF1F8vzEY
TiPbM5+/5bFGoEfu1cyaEPrya68HPyFBImzZocoQvrbPXQdFjY381KRaJB2soaNs2tGo7UzD0374
MhX4qdpUMVKpZWEzv9ecDz86H8RjLza67MOKhX47FcXQN0U+ZO99UGNXb8s44b/DNIc6ZVTDNRj3
AlrQoWTgUqcdthLkT7Mf+SLaHAxuuGRjAKT6/jDlC+gsfdLLoS5yyLuaDHHOP2SZGuSKicIhcAma
QrGbWTtPtea0X796ByVN1YCsoGgKEYqR7JqFFITq0PIkr+c4jvlNjsji/wXmciN+zGpR7+bfIi5n
ZObRzD9/mpvX6eN3/p+EXXA8/xvYZXoVH2AafP9feEv2BxKHkTyFvJ8UT1+VojT9T7il/ANsFQAe
Z9O2Ksa3/RfckqV/YPh/7uYrDOUxvcZf/QtvSYo/wEb7swyF5RlMEPP/Cd7ywY4YESt5keG0h9wF
zmmo1T+cvmsJK2euBXJTejfM8M0m63YqyJinOzsN+XGDnUYEF/EQz3Xh0Ek16Kw227RdYPPewABu
xiBkwJ8kjFbzPuuHdtnbQZwRdcrBKlABOqVGRcUAy9Zh5eXvpgn47L+WEPCaOdskZaDngfhRomr6
tYSYQrRg3uXeLTLAHGRrGUKrl2o1UeNNtax1MWwxr2F4giOFpNs1E3Q7lmuS/WQVtqFnNjKbHvN5
SM+q0C1031qENMXNkowDb7qwIaDXpal9tWi9bT3rGNvRnAaV7yj2W79zPbX5IRZbMj9OhFW1zAC4
3pGijdOjH0Tu9pjv0uW4Odaz2m86gq9jriNo67YhR0p5TwoKafjgGjFs8HUV8aTvEExVlTuekBA3
kZazg5uB9KbeJLNZo9lEvvA86HEHS3I2H01Jx/d0XHhq6jyR+lbEQj+XSZfHV8aH6sj47DFOX8cK
+4npVY8gPTlx8AwFQrzEgj25mRSJkj1+yTWb2yzZw3IgPKzRNDAUKlN4JomK2sYvzpLHTbeqO0jq
qvwSRcEa9n0nxWcR59O+zXsE1/CxDWmtyhnXcSbdyJvFeO1f8NNEwDvPu/Uzr1RO7ivtJ3uYGY3E
LuIqepCDjumNEy0EM6lZ1g6SrwoiQL0w/WzAn7I7Ao4AqxFVO7/pgbPikY8jhJMwmpy2U2kj53dy
9eszHQV2U16GGHCVByvkzqax7g6lJt1aUx23bb2JuBK7zMSQOmIqbms7FsVtG4H3/1Bs2omGSYFP
YWQyPSureXXRrSy5X8GuUTsFfPpyMtvW7jPnuD8EOCmAUdM6r28NT3GywnYjC03ZVnrYpxQx9Rd9
jmC6Oo2G7bJItEjrIerLJ7vAz79xLmN9k1LLv/GxYEXdZ1OX7SlbR1imtwvmfwgkGvTzKgb5riaO
E0WNWRu/KTr7u8LwTYKmrohHYt+YvWLcjZtUJnRFKOVi4FJhyiDCflms1M2MNcX3kaIt/zLRbv2e
KAkNpUoig5XUg7iMepVhBEoZs8mnbQbEddn6GL8sE2oJcCgNI9a9FmQGIU7jg+Hqui1nVzi1sYHo
bMVgb0Q9czdWOoobXayOPPaZKbOLksRYbCYuN1dDEotfakMMW5R49v7OJ1EHCehfS9GY2QkOeZPD
r5jouPgXj6ovO3ESNhSFiqdetTsQi/jwlnVpv0F8A2oFmeFrJhQ0ARPlVfXVcwWmQyNyjxfeKj89
l0tnYEDfDY4d/npct0Qz+mRji5s+kA5bw18P3bzyoTqUk4tckyzbOIIUsqZYHTnST3ZyKV8LFLK0
yQTReOjhfPSUzKXKL8AwkqhfQpHuJiqXe1wTcAgFD9kzMay7pn1hPuXw79JguvDsuycryF8jU2+y
A6YLKF9ecZjXI1Hx7BSwKCzlcQJg2ZaJO7XD+N5ajyzZMclB1yJDd1ugdDtjY5HgB6lmxI87IKrg
dYFksh8RMfXNuximhn2X7OUmwzPwhuJWFdH4pXJldz4OWvWy9lGFxAIh0l0giN3a2c7Cu31kEEEq
aBEiNlUXqG/VDbUBJlIDbC/v0tVMyO9CqXJqAfIWtQ8F/9J7+lhyjyJecSHaXRY5Y+7LZIWgs8Jv
QHXSFjLB9VkQvmNHKyAvpQQXWvVV2ywsEduuq1qRIJZS62aKi/DQqZnwJgmO3uUx4iXicsI9QC74
Z+vhv7GwhV6Gs3CznEur6smsGHPRWTyEiXce17AMn7YR5J52Vd0ec46A7dh86Qojb1FdvUdynb+V
8Kql+40yIjEhpyO5cINi33wnH+02txdG2/kanx6Zt6W1z75a+1o4wS6ALHa7qbfqOHV4dJ0B17Ip
hBwvtwwLWjhuViCUaKzUVE0p3F1KrFwZO73uESPdYzfr+bsFFeoRO/YAjgOrYMctp0UfI8RZ4Q+K
gX9aK111+1Xr+UDbZaiwX+SbhnwT/hc7qQd5vVUZuPIlX+yPkvdC1lsBp5ym0o69qq1KT/EwJi8W
4U7IIiaF/i4EyaM9Y1F41KvOj5FoNdozAIxdUwRjyl2VyWSv2jy/3fq+u4iWoTxiJ7HXw9oVu3HJ
4AqdlfrUj8X24gJIG61FSPVBg0aWoieQ6juORomEEm3ESSppToOC4Ue7oUKuTTlmyaVA+VKc+kEC
b3MWd6z2cFZ4I8pnP1ESv7Nom2/aXrWNQTX1JWQVey6jrnghwBrRlSzTdzOu4wQprWC7OWIlhMSF
QzAungu8VFcVV1JOsrqKeqcfsiywBjwbD1SnWqefITLLeykXfYcdXuu6xNq7Bf3d/IhjUzxa7mwz
rzHpa8W24tqO2TY1M0r2XQozkfspCcXrMAd9LxEx+IANc9ijzN++dfFKr0zJY+w2E7sp+277sURb
/A1wdndIlsXcn0dYUPchnHWMgmrga9m6Z8POPoxTUc3L7ZDw7TMai1RiCFOey7FlntypA4G1elYo
Kts66Ynk8P2L0YjEYoYdWoTG/YYrlj933YbFnmwID91SOmI0lcXJvKta27+XBpyiWq7TAmoEjOhq
bAdlvxNi23CesE3VXJjkMPLBIcjSZDiM5YqHqB7zMS0Oq5DeH3AadN+63Lj8YLrNXUHg7xAtEVUA
e8xS8p0uHB13SisT3QdVLvAsHujPQbbqEsTNxdeAzeG528d5vx05KKxIxUW7M+wBztrM1h73oPzi
qjgsdYmpYyRBDVTY5loMqJ4SjTe98xGVFMppn2cnlmRt35DF8WWPIqgDAIDF1cTxOFWNYiP5mRSW
R4e1BDTRtH2o3A6uyohuqLw5rJ61iOqczmF8c5iwd8ekqNCrgf0YoSyp7PWEcA/RdGxebAMpTE4e
1kLEABpcVbT7EufmUg953McvSmTxi02L4O8QUxfthpBl05EKlEI4AyKHWKLVaY70FzfZuxyVkriO
mY87rP+QmMuW2srjTpi0u65ktTyJkE33OJFLdwnbfgVxOqoOWZNe4OQK8zS9AR+g/TECopgcO59Z
dSh8iuMDo9b0BAPloT1KhwSUjFfFtHNw1OX1utKc1EsaoWrNmMzj+15nfVyLyrk7uhaDrjseT0eb
dtXVMNmq3Cco8JbGjmt0Cue+A5uJyK8Cm5DWJTovTymcNR4S63GuZmhV31Ec3eaDjDWuYaKLyzhd
EFFT5Nvo6gqKfI9HUgDTIMzLq7VT6dWwlFN2jCyz3Q4xal12pQaP559EpUNuEFnhXsVRZzwXU8vK
OttWfdvhDMWYw6v7jPFBNpGNzjkOCJt3tXepNw0jKMUAF2Uh3ZVdwGLv0brt0c+gWN9QBrzOwFke
e7nhWN6WubuZY5v/bONiOQQEM+wYRbW19zInt10/TC9V3FbojniPn2cwZEHIfIbsgVoYJ7sadEvI
exawG5KabSIPNV8wETiNo4K1wOpEWtaYTY7dYYg2rY9JAT/W2m6UXEejLDVC4ymJL9H4mBwEfiu+
Vk5CFdtWY/m0DnPbCJoFpFJwUX7VacQx4Fqw9yDfp5oupOPpZTKV5bSrhgLLd8ZwF/1FqpKv5STH
62r0uP4hNRS5S1YW0J+e+7s2stmX1HTqOesnd+xMJV9go4piPu6Vf0O4o74vteqAw2rOsgtL8vRi
RKbYehH10djtqLXRC1vaHsHRfzYBvI99ch2Afsk2Ldl+hlM2Yos2EJpOplynFA9QxglaFbZSeD6w
95Su4ioS0Xmsjjxg+E6a6wpTH7nTpIeVE+JQtrSxFYmQOFTBRYJvSbp94/G8fbVxsNk+zu32WLi5
AGZUDekV8trFW5IyZWrtfXm3lnjCaqgj4l103ixoPKfANjO3nOaknR9RfsPcB8u/LuGIeJrYuSHk
Co4xuPDdTZWUCiZOBPTHAi45fOJvNDfIZjpTAbDoEDfRl62ruzkacJMNyU9cwHCXlBO/zwSVPzFR
yN6to+RhAED9UnlePbZA8vaYtiFFrCAD2dFxK2UdzWNxl2P5/mSrJ7AUR8vyZGw7TjsF+nvajGLt
9VHPoXiOZ9hqNPkCJy1y7r/KFUr4JlelDp9cUoHFyJU5lF0xZjUEp3PdIz6zQ2BV6k4uycbLYIQ/
4rBcIYKLr8q+KM4cvha65zzydxEqj6Os5m+iKNovMUnyq2TOsFlEaXLaBn9C9RY+ZUQnT3Rap60e
9MqvYrVs6R7FyYzMrWS8Q07GPAOPRmlz9Jm3Fz7AaJiH2H0BxFocixYFvI7Sgxqo+7QAQYfh+pJW
11tfvCkMmra6YzzCEq224aocAdkat2GNsNZ2cBwUSXkplE8ucPr85GvbvuVEu1PgcbovsamOTaVI
fh3JYk4bzByF2sGMqIp3Bu76D9gl+5sBqPx+nUSFLWLC04mzvhrPsqaqOgDuzJ+UgFezXVrZpFOM
0hbTlt2Axg/eX26+G4QY9zxd3c269T+pwU+5YMjFnKf9Fdx/IPhh+Q6TqwGiLAzOfpZySvcYoupP
FdDxDRWemulBzoOjRw4u7G2mluV+ZKw7FlNMLmfStv1+Oed5EVvwAr6ubUTr2eiphXXQlh56MqC+
ZguyHWSp5GVkYBeXLOPr1k7+EuWFOXUhn697W0R1CdX/JyTX9V/dwJ3ee0wMcTbjoP+2Sg/wlbIF
5cWZPDqXlVgPaS/wLOH5vGDTLFKEoq3V92wU6mFcIoObnzJMFmbem6t4Bf0NqT06qvYmke69nzUa
lxhVDfbJquP1PInuuJI8fC/WrIfl6TTZS6iX3d1SECwinmzY7skm57fI8xkFc2c2FLMm/TYb9ITZ
jJzSY1cU/jvrxjIGeuvgYE1Cq0g9EDQoeIwxDChmTAPq1Qv7mJUDuUAxvsgdj5DSncKaAm7caJv2
Uzpy5JbZzB00S54zreOrUSqBINbYHKheJVTThLxEPioQkVaAbi2lv+KMtBce/QdQcTLtUaPgbJ2l
gS6ki9mFDhy9QQxSyGmGsfIXbwrR77Av0G6P+Iq49lA3f5vKkZmd8YhPi13V3bVeaVghjHmP7nxR
n4Nnn+elNZ96j6Svi3UmWDhFl1n5eR7dQGuoDCKI13MQiUXmCPsUqCt3Dq6/X8cI9kiQva/HsLTd
dvDtmuXoVqLQaC/7B9SD2yFe00TXRUzn7x0d51fbtTMQM+1++NV0c2PTbR8EgcB46LMjKk9S1mW1
ZpfeaWSLDY7c4gDU321MujtOWw3g2im0YNua3CRo/dWRAC28WPt+vUBWnbwfnDsURV9uTQE7je+b
MFPY4eitLmI+XHVpGWrIUPgpzmCF5e3GT4UChrKiWEfweW7Ln/MaBegpCzRtjUGmJ2qAHHkNRx/l
232xOfukaQgnZQGI34W5CwfFzQuO4+FRlqPfl93Q3w2BX1h82qMlFgsdqnz7M8NAh15u0mzRZVuU
y7rHVIG8bDPVT+VgbieZDHsF/Hbn00I8iRZzwnmWw45uEJH4JRLPVbdMJ9Ja4IUFeVQs8zWm8UM4
oWbGcNKkBNU2+mRQrdZ8uHZ26y7QTo5HGCLmL2QQcdO1Kb+RuEtGuVw2JmcOprUbHS+A9ZhmXZJw
YXlGHhaJkwg1D8VSSB/iwtpLgH7tjuOYOswETnUsM+FaiYLwfbKZUcN/KIWmeitjxG8X1IrbaK7i
Z2ZR2a0Lhil72xF1VSnngc1N40vBU9RwfXiPB78eYFgsviZ9alFYMQzSKiovESE833Ttlt8mRf9l
I6j+Rze+FaqMPtNlwQpahmX81FdgLK1++WqykYtrUsJ2fskoudRjaZ7LMWICrUGnII1BHeFfRrhI
A4QtbNQ3hllpG/RDOeCuVbTxVk9Dhs8IqG/Ud2IbAKZilrPyBtawy+diyFEBpjPalzqckSBMnyJ9
5KkDcAlNKarUyqiI1KIn0ZegM9toxyfIrLjLrsgY4RvQ2Od3IVuHzzhxZ3fIR4FaSq2qpbXqW8AD
Ds0IVCzTrKcrYxTjsCxHUVXDBnUVe+pjP12jMoH7hjYzthmfFWi6cE9LgE8clInf8BL/CTGHKSqo
MhA1gOj5gfymVcZWxCz9BFEoXJaDRboahmEcU1QFeWOmLFNn8lS4LToyPf1tOPIPxLsz7edvA3+g
9WdSQwp/Z5AIC/j8/4rWl7kDiUptr6VaxhtRpfbYhlg2G0DXRsRgQiHr0j4Q1mXDTloS/YZh88FP
5hwSAndpUA2iFNS/HEzXX19/4x4ZS2AM1RsXizrkbZxh19vAat/9hUHOhhXZRcUy/iSIMrDI5DPu
ho/b5AfldBp3/URF1iRAEyD66NFcH4Z0tS+jxF1DucTYBXEr03sK6sOR2q6fGlgYouIa6UYGVw8J
I3uaobM+/vtr+8HzAtZFUQpNJebG4NAWEA9/IHFQnrcRy80bjlJ9g9Zg7HeJ7fHuUdJWNyh7LKtF
XKSXDLF5r1M0ov8tirlje7AlWLpfqxH57CrKq08BrXzj4Fz5mHhvAkDQmD5WNsir3I5bfxsxOkpk
SSfj3ESgitwID58HYBjAecqQyq6ZxtHCZ2vGcHSopvkhYzi9f0Mg+SAm+fMTY7aWg4qDr+HL84Hx
2BNVIFOzfzMYrmanFDAdDj21nJs9jNHA/0Cv5A6d8Oqmd60XR6oAFOAQwTlsdMp/Z173YRp1fkNI
HwEbOsE86iz8+vB8D1km8NSHFkQCFE4Xyk7kUcpqLOrWxnDc9mkevjjtIKGkIP+L/UoD7BiqahQC
7ZFZbL1isiLruKXV+8hLafZyiPLbIu3S+GCnbnifBQW2Tic93Fg36v4xWkuPguCMyEMkNj0n00I/
UwuAqQ5RhHbzzz8ljk5AlyJHCkhinXBNS8quPyyM4BFRRrfIj11Qb9BFIY+WTgN2tzCAxgejxIW1
OwbVszgOyi94ot2I9hKzb8vxK9cMLt8Rhm5P1ajwy/o/IfNkyNL2NBbg5sHNA9IezKlQ+VBm2V6V
KMGAyzPl9yl4HKoZYRSQXYxBnmdDJOmuQz/FX8DTAYRBFQ7rupNz0dduqG76aMrj3ZjEfbVPzYD9
lvZ9DngXV5fUIbbAR//92vrvs9ISntXYujKQxssM5LxfNw5eUE58jhHUFsWc74doLDB5qIQIP9gA
YunnCR4VEUpGUDprT6Lou5TynEJcYCyyX2cLYBdggZZNoMJ3F8yS0F9ZmHIkR8qTgTRZt2h/pzbQ
9eo4yJT8hgH6QQGFcS8aFnhoYRwNUStc9j9MSgkHrTbEWY9QOdblRz5zDNDIOCbRzjnA+nvTxXGP
HqvDMJiPJaa4bR+fZ7zEr1+zpRuG4zYT75r4z3Ev0STvf8Ov+6c3WcL98EwVxOGE9/nrdU5TVGkF
0z0iumfpjiwluboaXIv3hYr/3vBV/Kw6gyGvhJDk+1/j50pVQIAS3Sb5nssWrr++gJc55g50+505
7QepEPilEI2DhgwbsBiENiTI/PoOMREDVUh3ojYQKriHv07rJVmkP8YTwO1bFBzYhnKBQR8oxnPI
L1q/YM+sRu59X+tgYsBqvkPf0WtIHvB1iieFaR+Hq0HoFNbuZjV5+RtB/J+qhr8fvnjDuOsUxy8O
QPgyf9gtJ0m3vuK6q5Osx9ObduDDgHGkJ7cnARXB66BxvxsEjWbdTZskbVyjzuLytg254ldQSrf0
1PcTwwA84QKJdiPAnGYF92yr6cxRbcnzGBkQIkfqrAnJV0pZDj+Buc8nwOeyyw4aDbdvhgEYBZpw
XR5JqcAsnLEE3gG1yAf4YWFIIzSGrTu/leR14mu53q8Lzz9XPqUItjNmUr9ZHR9SXs+3NYMmGGxL
yOjw1Uf7lQ3751BgGlw73CZ+S0QJTMQasbGdQLOl9iMFK/NmQYHQIsBHJOFqq/K2u6TRiK8zoD2f
MDZcxLEawe3YjTFFHjmqr05eRWBKZYchjyipQQlJoJbrLGa+5dDiRxNfKoHWasQOCp6+leXrlA/d
dgG4Vj5hMhiFz/9+N/u1CkMVBNe8M+v3/DBA/hB9eIT5GoeQdWcGYbnCCSqRLejzvoeT0jBd5mIG
kBipHE1IZpJ9IBVI8X++gX+ppP5VB37QZH343//3WQ349yMD6Bet1v+XUfR/kCcE9vHfbsJZ/vWL
POtWtD9n8fp3ZdafP/EXUyjO/gBZPqYVtLdpeS5T/5MplOAvkBuFWCdwXCD0OUv5/6XLitM/YGaa
p9CURCis4ar2X0ShDDqvCDz1Eg8ztBIgRPxPiEL5BwkhrEjgqoIghRyvh2e3+CjVL/olySSqx95J
MfljiAAL1CnYINXF1kehBPOtHQWwdNHxG2sKYxpMF2ZIiVuPOcw85SNa4SSfPxd2FAtatLVdP1WK
8rYmVGhYqYDCH5WgUcQj0kHg84fIG/xEF6UNKpCNgy4YESShJcUsT0XIJN1NmCHmN9m4wITiDOio
egYfkNaDAWcGwYeQsAHzl4XEeRyrsc7TGE320qvO1Hbp0psMZ/rLhgkFrTUa276mtAg32VK1L6Cy
YLKWDpgsA0oYJvy+AW0TOtNO9HVXtsV0yogBrp51K8SMkiVS7NIVCGgTcg9aH5fFamojuE4PqctV
vs8jMakd0R0MpLIx65+qoktuM56peG/avv00b6Z65eCUPKERK98mloB+u8BPGhONecF0I1gb508s
wUt+a2NtKLhGIKzehASJCZerAw+qHhWcRxqLA6C8yEB8VY9wk8lNs00AWvYdQnThSTIV5bYHug0n
PIlC8atSSxo/UvSl2w2Vs72uclZ63EPST2MtFrtd9prp5dOysKi/SKQtTT3lSXcFLQNISWpZ/dOI
eYs96AqmiHAU8iP7qrh02WEFY3s4LSAgYe4LSnIKqsiiv4M1Au7xpsviB89H0CGjJGRf14Ga50gY
QvcxOBVHW+oJo+xpLH8sTKm5katYl+O8dXTdITFIZfVYUszgyrKdrySlBOYkOSTmh1miv9112Vk6
HIXcFTVA1bTY+Rhv60iX3DuwuSwGj4qQN+6IWGtMjcVVzBb+QIxY3hEq+8UI+MNjPBNHya43Jcg8
vSzFo10RqoAL1OlDjyFGuiPbPJM6x7ThW6I8fIG6LBpCXQRKwT12YH84CQ72TvAeoSCuzytSswQY
TW384J88WHcRbGnt+CMxBLz0MjUxpjY53e51n1O8tzgWIPemChqHfoRj0y6tovknakf2g63D+OlM
Kvwuok2ipm8VSEK20DC9yR2jHf4r1hfoGoDhRTZK5iOLmJ1qEaqzDN+P22tG6PTpP6g7s+W4lSzL
/lAjDfPwGoGYOY+SXtxEUcLgGB1wOICv7xXMtq68t7oqrR77hSYziQoSg/vxffZeZ/ICjc2qVzNK
+tTGY2pjy0o2TMprV+TWomzP7qjwkRS2i/KZBYNnNrYwiw0uZHXWb8QCxa/asNseurp1m0sQ66zj
0a274bnJXPDkkaBuRl905YNTBu6TWDp5g3Y/ijRX0v7s+8ld9xkOnXozTGX8rQyy8HGE8fStRRBs
NhO9n+LUVt7YnnJT1fd91doQACtX+LxyUUlja4yz3+6w4HoPVB/b/CWQ6e3Qx0CeA+BDnGeoxpjt
luUJSxmptVfgmtl3xnNzf5KqLPwNlVpsp+FiWPrmonKdTYWTuKJTFvcsUk7W3yZxWb/aLp+G8b1c
3tbFePn9VA+KKj4MtXxSs4/32LOtUKYC4NrRd6FrHwiEBeMuU+Fc7QJcJkjyKDNZSlC65oXqQ0Ub
uPArSGOCNuRGanq3GyvRXgeJ26nrtJtK+tVFk+V6gxfv+tslaBap5bdTz+87FbcDSDx/0zpw6TcE
HzrsDcoT4X6JrOm7ZUft99rviSEYY3XI4r2bmXScC6YtVDpmolGlMySQMBrC+2pozMcQj+qCi25F
AkuCBp/3QhYlHUhbPvHAzs5uETWDlzLfz80OcPRVnmbijo1ha8C54nkro5aFrz3gUmFcml0Ugde5
p2eTn5TUEr4w3Z+noq+nEU7mqveN27MmI70J+m20LrAY9UN9K9awaS9jfbVH90uZ6R0VWIbEvgZl
vY8ZXJbsyFo2P4q456HQ1HAwg/okeuK8KyhXuzAPU6bAOORD3Ln4XhR2QSd0aOw4BQxUvPh+OGKX
AlNxFrXrDDuZxQxQzPxO0F/qVpuGgV1ptVl6N4g3o1XDQWA2qNWnVdYWjK5EBH4rhlw0aTRCPd/0
fFlAu9ndm1vAu94yXJyHbyrsJt9WTR18z8ecVG3VopmqsFxzWkAcKTYOYzM/5wRtcsNeX36Pqart
5uSbITDmTYQ1L/QmzJXzaca6udMYNSjynTU6BZzaOEXhav9Tzm51hxUieHWtYv1eaVf9yi3WQnS/
Nvx0Bm2JzdLa9hv83AS/OnTFP34W5Id5jdoLwZn1R+G4+jYReOo3uWi9ZNPhTG3Tvq8KuS2YrvC0
jPhYwoAIEeD8ltEghu/+JjjUtLCU3PVJFtb6R1rjdGb4KaKHKvzxYGis620+Rcm979bMRS6JrQWb
Sbl9vrH7HEvDmE/OKdARz4w2MmRp5KUpNijSE86TYgpfZGYRBZFKwMetELT7vV9mnU79WdF4n5j3
cptXff5rmC0Zb+a+8/wtusESP2be6lTboSCXdwcztssYVhubhWMkNsuEAQ6SjvxPmYBm4hvX0dEX
45KUeVhXzCUdbl6j45ssIVdzE2bWVLKzzKtoXvDBjjI1cenzDMhoFkdkc2WbTZLVtnNaLALbjziE
cIBF5KDqlIh30qQy9LrbuO3j6tKMOQeoCCDcryjOjPmkdM/6GxImDM9iBb6qDVWC8YQAlPCu30mo
o1py7yPD/mPAdS31NdQR+mJMmWcvRLrOoy1Og17wl4braNHSshiJ8TIuU9OmlSjt8igKk4XFJmSV
d7Z1sHBhktFduO3rMIkf2vcHb0euI/HpnoB4xZ+VVJMfs3BVSd/sVYDL9XcvWcaYX0kU+7CEJfZy
3DSBj+ktiGs/vkmKUSx/xmS25d3AAqH2o1fH6raQNDlvhS3L5JQn0llxYlBbzCZdbZpV+9x0Orpk
svSwEa5Zm924k19lH5gBVZLm42xzm8qgBtaH7Ojt3FwLc5wxTnvzpp4zz//UM8f3cyanRT4gltik
KSinrUMz9KN9Ft0y9Vt74dk9VpxYw31vr7La8pi23hYYeOG84dhyi0PWR5TCPMjB/Brjyo2RebEo
wChz+z4icOQ432ZhzS5MZS3+2JrE+6GRZbiwSkjsH7VAotu4Kw9zOkKUpAffT9F4bCr6USeuucTC
Y08Fhk9V9uN9ycJTXfLS1b8tymjCQiL6EZEojxD/FklyTQ2De/BiukgYnYrG3TLVSkCGCsIsSNc1
KmIu2tTedfFgebtFOzZ2gTDIshuLX6zaAutgfntMqT3TgMUMyJpQ6H2AOMij7tiFv81oYMf3Y6R5
zZ0Yu/vOp+zoqdZ05rG/u73ehYTz/uA9kVTwSdFQfxMu9HahBmuGXTmXIgUOhiBSLNNYHSgQfEU+
aOZ9E0nAqtexb776SZHwR8/vX1qfahp7cDQGW2WI821rckMhPouifCJhk//B/VriCppCXW+S2V8u
YydwKQ2U1GPaotjhk8ae1W6GPjQYuRKIY2cnz7jEKrLzd8vpcD9pTvU2Dbhrv65BwKdU6aWdP3jE
JfQJGYAG+DSTMrv4uCvKzZKLpd2uxiqbY2LaLtrKBp8QjkViw7f9rMgz0phkTotMWgY8Zh6e1d2k
mVa4ZdaYsVLL5i5sojyUwc5vV9xxkv+swqeEj4ZTONl9TJ94hraMHFxA3Ze5WTY2MYdfE9wtqugh
b38DqEcP7UXTlx8d3oRFMcTT4nCxDEW3pmvoDO267dsIl+rWy8ZQEXWi8TL3ZLnwDkx7jh1JQIAp
yNxAbJrZs8RuwQbkbqXEEX8fs+aL89qMpbqLVD2X71FgZi22jfJKp9sqin//hdKz9CgQFDSA9Z+K
//9IOPgvVYG/aAf/v+WMrjrifx0z2qufza/f/6oeXP/9P8WD5B/okYmfMFydfPVfYkbBPwCz0JEg
GBPQEWL69P9VDwLnHzjwbJa2wKFhEUYIC/8nZuQ7/4CZTlec4JzjIYb9j2JGf8v4+ugWKBBojrQb
oWjHf2u5yT4QhIAamwKln+Vxdsr1zZdBcm5UPdxIqW3737SF/tMnBsA9UGkJBF3h3X8HqNq11Y04
5KkCGgXbKA/YnlZjkOfbWaluD4tlffyXu/H/6Gv+XbdGV/cRhOmq+mxg/xka2fbYN9mw8KWGK/I5
RtsvYVeUHhXtyqkz66JdGIWi3FVFlX3TfksgninMf2ZPVR+mc6eWlcGb35PRM/9ueMG1O/Evyi8/
HSVrYttgzH0PqYhI2b/m/b1Wh2Jk3UHPXeBlTs3A/iNWyvrAaWm4rJWJU1a2Raf/5rpcmwp/+eTQ
9XmGHN/lSbs2IP76yYUOozJXaDNY9C2yMnbsHbLKAzLboTbYp6K1cUIWoavuOSYq59IXGuM+01OY
o6yyPkT1oGypngKIuP92rsffwAE82vxY/HDAS0CzeH/vmPqz39bmGsTpaERxuvKc8EH5mI9bhQKE
PFAX0dFSmBDSIETJx4iZt3/ar1aPrK3hhw7G4rHWjbRuc/yVFuKPxX71by4i7/FfLuNVsaVGQhaE
0wuwFwb0Xy9jHRdhMgdcjDIQwam4JkH4bcrL1dl6jGz12VKakJlO1FuOe+ejb8pMbZD5x3sVN9UN
J6TgezjmPl5NBnA/WrDctuVC+GOjY9WHp/6aVQFAQWylK3JnSYcpcH5qlSzkWgzx8EQuMj/0WULT
eI6tcX0wS1LNj2zQzscqWtyrnUtrr9p0WjXyYS1d3DJW0nreY5nUq7vz1OgRNqzbGDHELfIWC92Y
qRksmeOs5UMeGhyGWdQwnk1k0h9SQsQxNoppDKPxOVIBMlwn5vgjsq5uD1X0jIgGgTvupyWomwNd
IbZ/MRKn26CndmYbkBxAmRlbdVK6G9x7SlyxnFbEWOA47ci4pEoFxENC8o0KnpeZf2bsw5wumoSX
gXy3X9yAlVzNxlul3LHg8D+upA7HzWRPPtGurnYf1bBkHCZlgGshGopbf6Wcv0XpbJFF7Jmv1ly5
HCtkmBnmmUkpMW/6XMqxXQUOTTzm1Cari++ynjDQH5ZrCzELiVtD9Fv5h1lQ6y3NF0Vmx2T9uRN4
F/bj2uTVy4Sl/oILycNNJ/Nyude2F9BDphh/Q1ceONFC/PisljWi9FZevq0dPc/YEtfow14UClnU
lZAOMr+aH0J/ZJ0GqxlcrAlxinZu7gYbOwZFwFsb279ilUuyf0lCeCGjsxEuHS3vOps8f4evJ06H
Nlm3K2ClaTcvFE3+amU8g3AOaAshNm1EqfPHlVbrZ9EiPmyWgvgPaekQNrzjPCIZjOosSomEikSU
zC9IaEBFFeGuZF/nnJewOvcPAad6ikZ3bN7xf+NUFV4ePndB184nokNxvSnrzDzGqIDkn+YMWc6B
+hDsGjW15Ja67mDJ0Tl7Vfyzrq0arcNq5c919C33VxcKtR84hHwu6Ir9BgGHpYroJzJHoJt+VzA/
/LKs4cWQ/vt0Kk0SgBb+wSvc6VfQuuUtvAr7hcM/CjH0zYafgcPXcTTKuxtFUJ+yUA/vgdIeSiIj
gqvCqVPCLfk2H8Z2H4wTv/8yuws3HoEpG3Ji6Piupj3myBowQuDz7PqI5vu5HhFzBwwPKXOinV9r
hlETLUy4706TE9d3ZGO8bUvi5sjhTOuNYJ/Yo/b/viLaX6zST/5w0mHK3Mj3J9thqOjfdLbnMPgp
Ks4E8qztIuMI9cnrdsE6dM8l5AsammNTvksEuJSQyZQRRHIjlhluNyjKRWb2zkYs2tRMfcVRZhYS
jzR5nzkxBB/FvDT38JXwAfbwqjKCl6e+GNsbJAnCBx0z2i5d4LKqoIh507YdZTnuw7IJ1B7SBQgJ
TLK/2zhRt300rzvtdN28bTBZnTEl5LTYWi3/4DIutig5WICX3CLzIg0mxFllcXKYozZIh0KtT7bs
ChybsX+RGe5PwEJWfos3V5OAIyyK77Jypo0eSaUMro2/2xRDsm1sdi7bXu9lYkXsauNovnXAD5g6
G2berTvk0X7QffYQN05xKKVEqLTEOOymYHQf8cONKVfGO0ZD7G8JZgRvfdKhrBZLkaD7t9a6T5Q7
4aR23Xav+zI+lnkWSeAKfnFedL8c7L4Kxps2q/yTR1zoUOati4OdhOw2rxr9zM5ffcQ0pG9LB4da
TV5CPI7Oig3OS2KSxT2Ny6caz5Q6WqvWj4sX5vbWLkR4CaYklpdpbDixcBx+ANbB8EzbFCudzIq1
LB/6LU/x+sPLBmI5TeuH+5XEC7tP1vrxo9RtbT3WPOkAeUyyJkc2ZEucJl6FOjXDnO97nljebenf
kUKWBM5Ds5twlaRliPfflXj6LOSB81wFD1MM686LX1oRuzec3pe9scaDK91DHzm/6mp9ImP0e3C6
J6dFAZTuB/h3Oitm76/FQ2GN/ilQmKl9TxELB6gCg0WjGwa581x14e3I+XY/QGEI5sqc57rnT9LD
vB01hBGEcXYOb/OrMAkZJzcI98SHyuO0DE7KkCrvxE4XpVZWlL9F5+TwO7L+wDMY7WRoxo/J7+fL
xEdE7D60hBTTqzaMHevf2lLBMR5tCxbYCuPXVjGT5APwIMVZBYteGPuYdBdNOJChSXbFYavF3IU0
pX+WZCYc4MjFLW1jbVLHQheOCqPIWXBBRfbTCmYm58Yitp67Isv2rM95dirK0KPU8uoqOAqR2fGt
iWUQ7zh9Dy+tzaLqlp3DFZY43tdei6eGQWipn3l0wngIu62dOCI718xdxcQwBjdTL9Z9RFAAAhNJ
pG2i5iDfeoWZ7yS9MYMjWBt146Eak360125L16OcrkHEftjZjj8dnVgFd33YU74vHprutm3rMN8u
c0SLwSZl/VQKrjnLYOA5Wz9HNe3xuSc7t86JiKHT4PKuMhfvMHXUK+9sf1MyP9wwiTq+KhpTE6bl
UneIdyVGes9aGlK1WfUZZyPhH8HM0UU5bpx63RL4jIwtyhdIcYSZRlMP/nZhhpULQcDyHyOLWGFV
JvJP52TWa6+7Qu9gxjUEQLIs25HyVFvc54zwgq/8Oode/A3QUK3PfZtgJSzHwm9PY+EJdg6YOofc
bnt6g1OTzlOWpE3Rq3us0U0O1bGs7mMrmb+TOOue6H+q81Lb8ePEX9+CinifSCqecXy7t3goszd3
QfTUOaGcHwHHwEsShskxE5Xzp8Ta+5ppBfO4FfoXVzb4PjrCvnDjeGL49YRKa+VayGdVAEIFXZc5
2jNJjcXSVbo06mOmx7VbOcttpae74+BKCCeyq2cS1fShdpVveeao8Q/96ORI2gTb9hnZOMIGQlLp
LI3XNHvpo/Ir2TLPtM1n7vc8n8N6mA66J/JvunbaCaIW7yXqBJI7Yo2N+o9W2s3cSZ14y56ulaa4
cqS5mULvUmTldK4FzRcaBHyxTfSx2Jr8b8frRmjsJLwyO/iAHoIda5eBp+RdzFK1TxqO8koj2ZtO
BgDPrrc6wkDB6LxIgFOXmnTT3RJ1jArDU0wHoGqSvaQLuBMO1rOVRJK1TPIHR9P8CqCYHxN2jUNs
g6vZRbW/3uceDRP7GqDpA48TEWfG/rNxfXEDyMm50D4cXj3O6sdy8ftznYz5rYuN+KG35SUrh/sI
RfmmA1TjphwA8J1bp6ZU8lsIKusnrrr2VVPsHHDCPdqyOFDEoRHl7XDwLRoHcTRVN0oHUIJs/Bw5
9sU9NHh9iyk1SoPVLdnQKrNvqzrYVyrBd2gTnZd93b14hjN6G3uodM3Sbd04z7GmS+dglu4mwqfH
TOhR3yWEh7aY1fMLDm9FtyWON443D/eelBj7Q8I6njbLZRk6gAmTsV4ouZxUkai+TAb7NK0u03Hf
e4UXOs+jFI6C+4bezWwsr1svpmmgFevgg1RVTR2iezyr9bSrZUEcTXi/e1+1yZ42Ur0rhC8uPdGQ
TZ4PxGjzxb0n+ALwOMd6XDd2OLNDFdFuxrl+7hZrJucnzT6O8vGydBF+BYtsgIysIO0sjTMLpwEe
b/knwU77WRsipBAeEiRxN4s3UcGsz0IbceiysjpU9mhR7hNETOlT3WDj/lxEK/bU3s2FdHbLwjzK
zQhh4of0xLLNui5j3RmGu2jGJdRW7TWqHxZMZyzp7TRUHgKrwgajP7eYVMzgy/WRNrz7Evl5eZxx
ZO4ZUJVTgjR9cqvLYaXhrUAilj3PAWrm3mbd/ZVQGf6OVLVu9OSwzwjhnugQWLeMI5IEQPz4NfEF
Z6dxrMyF/r/e5VP1RuOSNTcI6o0Ar7idEle9O+2YQi8oz2ObxMQWcV+eVmdi6696u+bgYpCU1XR1
VwCdLPoZ+grGzb0Zs2fuCVkFr/BSkYthrxPzFuMp3i4LPqR5sR8G31l3nsUmjXdj2Vd1dMgXslNe
MdZYx3AHprgqlpQGBctLvUz7huQxQiXHGIe95aUAWnC0KKVOMfUFB7rG+1WFdr2vtXnyxi6AqDUl
+btdWA9VVqx7y41/Y9Fyz9xtZ0cCtj6h6x+STi871Y93SzWbC2sBRzdj1c/Ua+tR+kw8yF2XvZSQ
rquJk2waWhv1ViSR3iUkIg4TPLCNnbC9Z7zeR6Qvsac4/l5HJj8A7PTe6zJKbvtlorJq85B0FX3P
yGjWEZl8DEn87NLx3naiVNuuc/QWmybedXcBvUpDtDG+dzPLuPxsyM68mzrmEszZDOPbqA39oOah
Kqu63hpaUM8028HQjRGoDvqGFDVBLo7Bun6D2LPuB9+DFVUE1xx1ltW7fgLbtnpxqE/xDDZjw/ht
KHgYMLmF/ZrT1Is4Nfm4OLgLGcWHXTUfYmzfK7KUn3gdywvfWN9Hg87DE0nY4NaHEdHgaFH+t0y3
/jkEuHdnVcHyU1qOejDgDQeIKUt/tIPgp9/Z4XUwgepuJ0CCPyvf7h5CelTnnvTdrXIb78Efan+L
Y00SES3sRw6UwVnEZGU6POhnbD8duX8rd06NqvTZamJzOxZqfmzzSt31TCm9HWv6k1pb3vNIkAdp
wzc/lD85HzUd1dS2Rq0OxORltJGDXI6JbLBIDyheJ3y3A184CQwe2AZoY+Frx6jLT2H56y6hjf7p
8YQfTBDPuIFbw6A1CAeXWjREkyzdHeaKQ9AuEZKuKmKqg+cCL2/OrjbTR1JD7b1GMJ31TrQBRScm
ofcW0b/YRrUd/GZiHER+Lfr+ceiq8s1b+aS07Cb9KCJrOc/q2g6VUv3CYJocsfh631riKeesCT6t
omrO/oIliKhu9ELZ/lxNQXHTl5xoMUytjwZz2jvO4XyXd7M+2radf0g/lr+J4rG+uSFlFomqtrKH
81Svyc2oGmqkUXYvMe7ORztSza7koTkm9HTpXACtmLsSV5Ue3UO7ZNaTa5rHGR5H6gf6Ubeu84tc
T4b5qjW3cjLfIWtVHhuWTT69haL4kdj+ZDOCFXxeK+lZpJySAvrEBf3VWpNZmclhpQA9rEtGQ2i8
XvBug/nmFjd7lIaVRcCpKMvw7DWz8TZzXSPkUMX6exFXPO/jTDgq8XxCyItaxBMMTimPk5cASl0B
0xw6dwl/RyZcadCb8paI4HPtibn9Re/RnzCpE4B0HrM6mhZUHVJNWLMCgdm/J/47K9s5O1r1VOd6
deOdYmHxd5kj5/ytR326Opg6+8NJunDZi4pwSULhJfcT/ZWDGDXRY3xc7uXqaX2cpEJewtWCdgZH
wMIkknUYl7MNYEZZHD0VZfkeBY/quF6qML4EUD/M1qW9GB+TRiTjqVkRXG46N0NKY5YJ0E2nD9wy
BRdngf+LOWWR1cwO7HxLQbYp0Q8sp4382Y+mwL8sQ5Ai14c2+GZAGTt3ucTg9AcFTnY0r+nvYcgr
ypHFEygBVo69V1Nyb2SoOufeDysB/0hPQ7kvqVo+J8erX7DSchBJSAPhfpzFJaLZ9jbWCuZMEeEP
F3btE7iToT4A6QzWO3tq6ccWQZfv6MD6d5q3jON56QZ52s855Aji2sAH22UeTjVaIjTCUQwPyhWi
AcKkMe21jVvgn2kYkFp14Arxsl3Lzbaam0MT5wWl5pQ9knkliMCSIJkznBczkyGarvqTaDRXgBLk
U1+dBMbWoS0Ua3ruMJlrl7kdyiG+3LHfDcYYEl6W77V3jj03OAojRbt9RZiUR68P6SAoZuq0EMKI
jR9gutA/Wa/5gGmdeL3DLPSnp7xw4RbNw8A/ZwJ9zhgnpLwX0fF47p3JXjBkm8GoncSywPCFLPen
bSSueaZ8UhQTzUJgerKIatH6u6ojpWvNt2E5ROs2Iyb4TsPDHCdINMFT2FqAZcAc9IyjuZq6OSRy
ZiYJHN9Slee3WUYDYut9sR3agtbTduCBgPtA9RnBlJWwcGAnlisdY5kz0cuUdGSmpCaFsDoSihwT
IooONlVE7K4tTPRI4MSPGgavFuHJw4KBqNF55iELMosr0zCeiwCfZAZ4OdoDywpyPxb0Zn4BoRRR
Ja8hHd9wWthAJr+Yw9PaGGwQAoRrms9t95n7yqm3mgP3d0OU9GHwvOZzjCr9FromQQPvhnt/sCF3
uCSNCB6u0CnwhMwG6sU1ckQSh0FLObaw+NQqhU6bK7+Fz4Up/mbATk/KL5QPDN1ZApBcTfXmUb+/
L+683iXQOOpt13egU+TYBq+BvQCFU8kcsTfrPPq59ibZWyjl7NJzQy4k7qKpfi/GRlDQ10NU/JkS
SCGpk0daHgfjU/KjPzf1HhlmSG4y9ttDgjUfp18slnnPT+79nDBhjBuauzFPPHEU+HRE3TeedM0Z
30rxzV1b9RJn3njnKIKv/wyR2eQFY6Kca5bBaiHIegGWZxvQRVkRpy1pSbxefs2rXK6MIj7Us01h
ZVmO+xD0EaCFpcLTsBnDwK1OlkvEfWtNPZBAW2SzICmBbXebO3VymRscDPfxYrGwjXLAdgG95KyL
0avPdkiVuOOsxsNtSur9NAyAShTBtews7No8+2MOJSdvNW8FDjdCeiT2rdMyTCz1poooKRbBpWwL
vFcdR/BwR7RguPrsZlUfVwU8C59b4t57NFBdBAmH0qpbwrpilhek043irQSu21kcA92v592Os/w3
PCjyJz7HvDu8faAauokuZzw4UMlmrdofuLUwTvYmdFqoBWP1jJ4b/yTpIH8sGJ2udAWvenMpOjte
Vum9rTZaADC6GftiFtXwX8Z5ur+6v0qOBNH8Tjp3MOmQIK6c7AI83FkOFj9hVAP+2+Ut/jYY4gKP
nOtl9p2vmuBDTAjPMIx5QXH3cetyZ7bzQ2RATYOtouzmExMCSZ4vGpTuxev2Mm6pXsveqm/oYS7A
HH3fv/OTnl9NV7Z9MKOy6G8KK9zZxEQ88hudRX5icsR4sl13MIfGab35YJNBYccgnaPTqcG1s2sN
XPptPXWmBSHI0ohbF5zDTtduf/9FjZvYhPU1MjKLPQecurnRpTE3pE5izonRGK3fQr9ufy1RFAwp
2zihCjIpcgbr3GDT2tTG7bfMcoZarLBVvZoxwondE2WTx8Uq4+npq4tF2K2uT4A6mPzT0AT7wNac
3GFAVct+mF18tzZ7JF3bpMueZTm5wBpYPHchL1u0sXKdvEl/iQrOo/H4lFz9cKdYmabdgYT4PSQu
DvE2o6YDAISxCaIVS/4Yj9eUzDqnSiuMl60EbUGunq1u04CJuxG9m3T7bmiSQ2CBjd2MqPzNERAc
O0Me4jVkpkFzIxy3ERcZ42n51BCbl4cyIdN3p8KR9T6osa3d2GTxeQMRStzLIKNyPeL/oJXI+dmr
TkEyijXtyUaCplG1+qNai0CwtVryrfN6e7mYWbriu7tCF0s27iyqkzc4avwJj0Wub664VgexY6J4
Bx87iXbY5K3+GXYQxIPckbvOAcmyDds491MUoIIh8AO6zyR6ooY0UQqGtXOVOF5i8AKoV0fsFB8+
Wd11xZsNXvABVR58Xg2n93XVa3vFZifevLfbIQu2cR/o4B6yTEU1lzH0YrIvsnHcJ5Aocq+uiK3o
CtvKClvcBmvrcPwNggsThtZ3H18PFfYwPEXZ2h67JQ422I7p5oxhfJSUS/fEFFTqdvil0kYA/KKY
45PcztYpXdnoGdL5+EvWUcbjkxTRwc7z/oE+dvWb8Pf0ZyBjhGX8Chlbr7ix4os8ZnQdX8IOo1xK
St0UW8tNkq3JxPIe2XNxHEqiqm4ygpbK1+jHfGWcDcScXy1K3xROXXMkzdunpZWBzyrqGHyLF7m3
hHfHUzQ19n3+RVHL8S64ZyOgK26qK2ituCLXWAyCI8cqCMJIJe3HNcDGAq6NNe8X28O0hQXpp7f6
5ZEBTigAsUkuoefP5wD3xjZ0rOS85DWdw1lGd3nSubvwCw8HFpbhqv4c+Njc2SQPdZWvz/kXVi4b
GpthAAwfuo1Xfz7i8y9+uuOQk5BM5D1vEGy66ItTF12RdcZLKnRDWlE0vafyBuRYiCXpC3KXyKLB
b8xJdz99YfDaKxFv/YLjFVdOXh9kS4NXu5sgovWifl6vTD162Sx2zhW0l9cY8LZIygD4QJW62FBz
HIoEpPwddW1zNl/YPhJ/hFCuLD/Q5nJbXvl+y5X0V8ax/h5iIE11DwfQhQN6ctqK5pgj3pmVAy5w
+UIHRv/ECGJbfV+M8ycu/PKu09NrdHUFWxP8QRxe/Q390+V+/sITWr4qntorszBSV3whqmcJNgOm
ISAQ2i5XziEIyfjnUhnYh1cKImIqDz7QKwj+gQKCG4BKLL+oieqLoMiPBk0xISVyIlnme1sxWWYf
hV0InLrGa/tRe4N1pvG2jSfVqa1VFuqQr2YY8UdY2GljOCcATKglJUhHe47rG5wkpHltO442rKf+
0eWa0a2+wiD9Ly5kd0VErqJLThyQqzc6DnU6XlGS8xdVMhAxhEnfJMmlbHT7Yy4mdjGz5O2r6cBS
FldAJVB6d4fBTIPzU85741hYgb+YlsUX39L7Yl1qg5C1UXV1Ca4YzAVPYLbPMEiTa+z+WBG4zOCL
nHm1CG3/139k4davnJu+Rt647ERHgmsQTmeiPZfXcNxwjclV18Dcf+/u+Ks3B2sH9teQ8wCOBBd4
4N8HHinWS7vpctbcsmelZk5jcFmFnn6ZwKXfZtfRfWlcKsv//mP/apL6+tgAPwnWL5soYBT8LakO
XnMO1gWHu2qsKCYusPgirdC8WVLrmMNB1Ezxv/lM5ytZ+B92ID4V5DUDTpg/w0zNCMP3X30saggT
PPt0n8cJNByRGIDCp8Jm8SLzFYxqn89Gv8xipInrUFNjhogZhJEjpG0miVt5ly+h/QEVCvgeORmb
w2s0zN174I7B/+buPJojR7I8/1Xa9o4yOBzysJdACMqgZlXyAiMzWdBa49Pvzxms7mRkDbllY3PY
nbZpdlIEAIf78+fv/YV2amtUzDMKM0lpvdBuJoeuLDP5M08zXApQ1AClcuBrzriefHe8khZQj1CE
YGf2ivzEysriJqGsofl1tsj9IKr+weWUO/qAGXN5Uza2AAakY0dxEvUoIG66ZJznDXrATr0WnUV7
LuFgVL94s6kQJIB0iaIsOoV/18W9F/d0UOsEzSc9mFONrtJYV75jD8upJQv7doIPz9LirPCCfjF7
XTS51GBJrbZSI7lEWNiU5joJtYW0EO5+Sw3O1u11E+nCOnWRH4G33xbzqZ3pnNkmy6L6AcinOhOp
XdM34Xz9O450dbFGs1B7zQs3JteYJgenWjONv9lZYVi7OBncbmMGYv6euVOMY1Uz9Uj+DcjXbJJh
AhhQR4u97ioq0Rw0y0kR+ttU8/VE9igc510F9c9LKRx7TtOce0vKNuMuY5KBIGoAvIROOaMUgVUu
5zEtLnYh9g5IRoPDzzeQ1nolpBJllAVE6hG+gc1YqxnOxZkpMt3b1tO8nFZIKE67t8Xxj2Cm/x1+
6gck6v9DHoOY4v0URX4hsV4/Z8/9zyDUt99/p7BK8zcVVfBTwyWOmUZAOYjdCyl+E6DXMGnC14Zq
zX8orO5vaM/ryNqCraf2rSQJ2oO1oKFMB9GKccEnKa499u3/wFpQYUx/Cjt4ySl9eKIdBHjwc+II
g4oCT5CXpTPDOODoL8BorSIT/ahJxDAX0FkFYT5v0DLMvwjuDN/RhS0ubcLshTnLwxxdWK/CGf4C
LW+XzpFq3ti+1DATU467X6BeFZLy4zNyKU+ZOmHV6OHK+DG0DlBb5n4smosy8DKfCj1iZJYdf/FA
pkIaHl3GkLg02qSLOtbEx4DOsA0B39X9hWtrLSA2NwIjZWUPDhTLsy7Wx62VZgIxiWZySVwT5AYm
24wAEJre+BzjRbIBum/bazAnzU5bkDEljSyrEg6EY1xVU1MilmLa8Y/KS/fMNzaLopvnBwHI4veU
jO0HMuDaN1gK4CM4iFireEqGPQUtMDfeFM23SW4YD2Y/1t86qljnYTS9WG2i3zSqfWgMFHdXWNDU
xSqQ+fTkLYJm7E/L4vowHD/7C/7Nu5BAqgHakvOb0LM+vgvYYjDGRr27SEen30IKyPExmb7yND7a
wpnVlmT1ML34f7Scjl4FTRAzbGlGXlhL9DjUa9nvYRZWO2kHX3n9OX/3RLSuOQpAUFfqFx+fqO05
u1hV0GInEm9x9fLhP+FCILcJ4LT+e5hsKzCCiJohRxz7M/Csfuh28C9XLtJObnNt9M+pnpxyKH4N
oRyh6bDLvSsJ1nY09hbtE7ZoPxrl2sofIfSSTOdI4Qz+KC9oCg0xMoV+1d4GkGUiHdnR32n0tyW0
OQ6oKJk5+gaIxSaRMGeTfgsHizLUTlD4muzf2+AqKeeblCOlF1wk6jCZ3FDBD7pHpOPPR5JseDeZ
OAsGCnJin5P9jWy3YO6MYeR/PjsS9EVlnBT9bZM0689nizxC9x5epCUNV0ccCBfVI3h2DztmKFvR
XqCMLnb8c2sjdLZN0uI1BrEN7E7QXIwg9uZeWO6ibojuRZru4wJ3ISuINHTCwGqVTY4CO1gS0fV/
YJexHczXQeD8niXmss6HorlJkJ67DhL85WSynKNKlW1wKEB5vJ1i3x3FD9StutPUsQal7eZc2mZb
gySr6dLXWXEnU7s6xYpq5C0V884gbz39fCyOpQYOY6E0OFwTiRK0Dz5ONGpoQCR6u7uwWldRieJ4
Syyaz2BcWj7Qw4H+O/3ByIHrngy5/IPTJC5YkhpZOHo2UrE2zR2RiDW4ysDXXIo5Qh/oBFhJ7wcE
GohgLZ/cg2oyAeh88TLfPKmPAqSiHtAJg/bJDnaUWGt9ZEWdI7qLHIdRID4oHbahZ++6aoZpx/lh
l8HTOkezaVrRzP0dzfv5kL78l/a2f7PrSKYT9Un4ycJ1jubTWNAfS420Rz1vIsp5WnKuQYzdqcrh
F7vO316KbdUg/gBRP94OCjOq6xbM4IVXN8YKzpXYUHvUv0VYOH01sn93Lcegcm8glYEMhYpRP7kW
6qJzWwsY90VW6d0+d3MwWgk5+Th04zmDQRk9WlzfGZv0gnZhtamNpt1CO5hPnKi2rqBs2VujS9o9
VEvjCwGZN+m6j+8dyQ12Rc41/LdtHEH0yWU5I7ugzUIO2qqkDNTa1ikzJG3l+tqIGKITugjndxI+
LMAH1CLovBfjuC3EYu9sCOonlK7GVbYM+j60ZuOLd/VrFgQPh02bw5cJ+e7YsNUMwgjQgKwuMDov
b/OiKXHCm7Ize2mKnTNH6SmgEftCADr84srqzXwYG6hJIJ3QSyBlQH7q6NhXh7oAo1cU59Sr3Y0z
p9U67N3gn+66JgkeCSX/EZwvraMMqBq8aqinxDzP9YaSYI5SR+IU2vbzCPXLrms6EkKV0IEjqnB9
tLjQ2LOXbB6Wc8Qkd7JqmpN+0QV1T85/2mgdrvaPTiL/fxLe1MD914S3XfNaPP94/vmwof7gcNbQ
bBhqjusS2d4qGG/ktcNhQ/2IrgyzzHAMRydMsAr+EswxfrMMjhMkxxQhXFLlfx83hPjNg/EGGYhD
iGmxTv7JceNjoLJollPG8ZQII4GRXUD9/KdANaPJU0CcRQE6wTKkNWt7own0wy20fb8Iikrk56el
dbiWWtYWD43NmH50LVHm9G+ylkaI5WmXWT9Qbw1Me+2185ORRi346QzwxmRs5zGsrrEEyNYYM1Vr
d0YAxbQwUE67ejein3tupAU1z3xB0z7U+t2Yl1uc5JJ1hVXmCgdX6t4uVNRlMU1fZtUIpa/KfUob
y2WRdfLmpxf+N0n03zyZydaO9BDULNcwj5YzxobIVgRcHpPpDGY4poZiasuNYTU13Us8KrLes0Ht
AVj8/Mofw9XbmHJl1+HYyaQgt/74/oC6Dp0XFAnN/CLcWENeQDw3v7JuN9Qp4D9R8e0yFgdldDvA
Y1iEx4+XAUchILt58Xq0kAYHB8mWlfZRv9YRjAxWeSNpNyRukAH4QlQFpF34ba6W3xGanh1fpJp9
52iKTQH6HbXGjp58Vso/Sa3jm8lDxneFummDsCrUGWSG+z45x2smeUqayUFH3lVkI2ot57JOu9N+
tKbf34bxfyJ2Da8NeInXf+EJ2P5r2xc/nru4LI7FwdSVv2OKQEMm6tATe78TVaf48A+IWnE33/Sv
zXz72vZZ91fpQP3m/+0P3+W77ufq9X//r+9lX3Tq00Ju6+egRKT5aW6pz/8g+/VQxN3rj3/ddc/d
a/vL3/0VzezfAEUjiku2S6kRZdJ/l04cQpYwPB3LaailBK1/BzNHkXTZiujVucJg1b8XToT7m0c0
wB6UggdlZWbdX0//vuYOQmzha/k3a1ARhH+ao+qKlG48mMNUTzj5vYWfn0JZJpKmEGNqvbp0cntQ
9pVZaZmvV0O8PMIjqlKEg5TeYVHP7WzimQrif/I1APMvYdGYheaXBr2hMy+CxbCGJFPUJ4B2s/aS
HoDC2JR0EaoXK+2SCe0a284S6Yckf+LVmSCk3mbR5GTPKJNVwXeZA47Zo0yBeMcqFzHNbuhPtKKu
FDxsLPBtsZq0ompo5fmFcKCOepswx+393MhlkfyptUPJ3/z0Sv9mkD6uY9MG5kd0sjgag6FnuI7C
hSPyGHBj5OLCUBZJfdLlZmaeZObQNs7Jgig71eMlrrL4zwz1aiP4IlopCbgP74i6GqTeN2lS3hQ3
8zGOLIl0WwrA8Q/KpJLTd1dyOgBM7RlanWybaaTVRnUYq2VAhaa2VMU1kNG5NXxhLvaI/6yN4w5i
AGUNK2bP9lnzs8/HiCn88z2yQ0nwckwhmyKVmpYf7xH8FYaGjdQwXGgGEOzh4oQO2lmu2UmEjprO
tp9SSwct8Pl1j96Nuq4qirEL6wY1xuPrgt0tnVKDZxjOzDlU7fUqa/+IzECxU8ck7uMrtMe6rgMm
XhqG/UVKqvao/4R4k8vjEi5IRkgsXM4talh+Wj6hNQB/AmH+Q3Myp5a+Neq29cxC0rrTcomdbI/n
eykuZVrP/R12mzooeDBlGYPy+UB8zEm4EwsCvmtxJOVsQqPp6AV0SLkkc4rVbOAtsOd2ZY2t47zR
ghyN3d3sNhNv5fNL/vrwiObiKE66hcsFhd6PDx85UZBBvWl+mDZgTBrKgjZpurWasW9xP3NJU54a
AJ8GEh0wcu2nUp+HxtsMkMKr8YuJII4iGQMALpRVwkKlgiWPtaJDD7qPV3XaSxQ3Tq6dTF2kFkQ+
lRF1pH6kRmL6cd7OcOcmNMy5KyvWo/4ur2yKXAXY5OLOA8nfFORaZWPc0pwq2pfPx+xj0kOVmn6c
OiVZqEMKVstRLIFA4DZ6vUwvU4PMGoynPtUZLB3cFrSAqZE4J1ZGiq4KVdGxVF/iKuz/6WAJQdrD
GUrp25IPH98GYiVtN9PUfSkySyOGJ0QvONADvOfZOgf6RtynENykz3lChxvUWpU3gNtdLdHogNUR
0VZF/pnGMXcI3uHcnNKq/KoEeqTLrMaLQXIMoGcq2ydp+zjH8NOhc18s8gV/QFuja9SBgu6vQUnH
EKzGesYWCNgW9hMYMsxAfrDhxCleuxurChEklGnp6ubLArolj/APR/aEDgY16d7StezWpuC25D7i
uBMh0dCSWRRn+uJlfGoaB2Ndf7FMjyTNiVQ2jsEcHnQELDiPHPdlmZkFVI6henKsEvcy2DquxVTE
e9NDDRJNL43QHsyH6AkFlp/1b+GkEoHLj3DjkHa97UcqYl8taPM4inOuIRlRYhIGmP9fpkU6pXDA
o7J6wsAlbuqNbFPXvDREJOdziaIUw+HhJb880rScZwf+WQMlxSfgj/ZtWC+BdtLkQEAfG61v7T2q
BipBADKNaNwu7S31espWekyheaAIeQvNA2TRktmgR1c6Yl28hZjR5wWVhRfxTUm2uDy6OTL1+HBa
ycyXdtER0KS72UqEmJ1evbt0CpGBX9dvl/dczMhhI5ZTwkeUJA/ceawVKjfoKitPnyfk6upq6w2N
GAD2lKCnGpTyobZkUONyBMICTI1Ck831W4E3i/mIHAB+PRsUC8gzhrooSVE+jw3HIZzRdyh7CVdp
stDFOtpMoAkVIaDw7GkR6AuCo6d+ClZrLBEuPKXlOhIoPr/icTTitExdD3wAWSl79/EV20ZvoxF7
g29y6dVkHHtThT+jhUlSb+2htuwnJE5o5VDFh/oeXiKLjz/hF8mDSmc/bKMI6SPyz8ZFfQfXyGOM
xCKHvtY8O3+EhJV3EnOM3oL2XUc10ShKW3CKyL6V8fXQuiERB/3pEr487KihhPnmjBSLOyOsz7PA
te8mFFdo/rXKAeu2czVch2uQveiMTyAh0Z4zg7iC7IvvDos90pmH5RCRXZyiSNCplT9g631lsN9X
6OSljZyG3ecDfxzXQHlQxaDdwjGMFJ8zwce4ltpBVCC77zwMfaGTxFpNo6Sih0XNW5MkC/V5MU5M
2yn1JF/C7i2z1WwIhqwKEJJGcBdMwLZxgaixPmlO4sqQKkTWC5DmbZ2Bbo53izXTYlijIKpyajG7
OavTQVz2q+qcoY6zP+VCLhkQDGg40RZvUOCU8PGRalnkS5kUBngKKHfVFp09dQOdJnu1dN/WMRXm
mXsLokktcWKlCikNhMD0Gf4OabzAwINvlTVIg+fMS9Axx+NMjUM9j6W9P6iox5FUjziHud1uU3j5
cltBdJetP7Nf8Lifv62jkzytCkKiNA3BUkHjiHzv46NBWhCAxsv5QYaDilQdkirD7ZItcfm9093U
KNASLevl0TGg5aNUiiwXLwRiVBbOG1zARRduPdBV4wNZKhLjq9FJJLNPDgvRpIgh/g47GBCVim49
YfMkNsD2G35HRsIFEdLT+RdnLMFQ5KHJUHSdE8HhtbI+YUlEnpHwr8P4qFCYPn8+CEdrVIlFkV2B
YaIq5+m/pLpiXEx7tmvtfkD4kehwSG+NyJ0GpGpdIwq/qiofabYz7BSyMbA/qOMgL3WULKH/TAoJ
F/i+7QGqP3cgD5lQ7P2Mj5lUJq69wahhWLGyMzkz4NkQwFrBpUPF+7GZsu7asVs3SLZBZwID5hRi
DLcNICB2gFxj4aNWwkb1/trCeiwYyimjvIeuU6ur1xGmoHQMBZMTfPHmxBtudSTtuRMrTdmbcEFV
59TPR5u26/FyAmltSYKEwM311xMV6WCrhfo030dAosBUd30qKz8Y9SDZ28ZiNvMGsLRduQjIGF6C
mVpTx/UZkqVyslYV2Y523oQ5HLogj1ADqkHwhN/1GEGhEaVEew2bF2sVEz3c5pY6Ud48j6Acxyto
cfq0rAEhexZMTPLHtt+OsM6GfYNeHTAgiIW5uJB6I+CwFxhH+Qlyiw0uI5NbK0ZuMTTm5IMZxXgC
TZQGAjYi3VZiJlsahL15Z2fdbIa+Pol+7HeVN0YC0xBMELvTjl4vw+mgWbUsCvREFD6F6xzgPd5W
WLApv1XVRtam5R5xJyN+7BGHRIIXaJ/wccBAhW9lh13rrTEEhJUSWll4AsUOgcxSH5dzDP2AtItR
RMY21DCr1TdViv73wwzLINUevFKfpvupm2R3qbVdod2yYzj9D6ux7eZhcYawQFGqLGEa33jTkqUI
sFLd2C7oYeQlTfJSccSdBkKP+yJyrMZ+RAZk9wn5zm6uX70eTJhOQ3xsBQaGCPpB+eEcYGX2LsCO
3N6DJdTSdDfYlYGN32vkFrJjlCfqqI15uchyYEovKEHiKSltvcPLuSjMqnJOey9AgfqisKa0DoFx
hd04XODJEtJnDcx87K3bAMvO+tROzCh0t8wVW0I8wACPbR29DDQ84FKadg1kK2jAZZ6OYatF8Q4z
enYbH89rkwA7IIWAjrnW21Z7yuQYtYBWPmmL2PcVWRdqCrOEGXqFTbnDl+7wTS2OM36mQ77jcktJ
7fxl6WvPGM4SyGIhdAwc9hwcbBILReTdVCQC9LGFox37Iv4KMY8TSotN5XkKgAp6foLruxVezWM1
Vs51gon3mOGMBwyHVnY/w1y+shNpYexbe56qSThNZ0XpoxMGgbacm2bWMlLaDJo/vyRq1xG6SDLA
i+ZCxHUssuskGanSbvBDRMdkU8YCIRWfTFrd0jxomW6ggAN5uV7rFSY2KPSg82EVfxihUXC9PMk8
76EP3RpPPM7BjCyUlZgdxBcIoPAh3D8py6quUUo11mbU8vR+FYlC2lukINWISdSn+FK2UafdFTnY
ftKEoQtxZcKXp2QCYNZk0IX2AAnAezk8agSPh+GrE4f/Yy9pA66WRYJDJmo16vWIykT86XeRTWqc
C9NLqCVpvdbwKrQiBcn/WtccaOotnhhkWv6I/ZFT+7EbWb3GGzRBRT+CUgfVwHhp0QJ+oV9MMV26
iaNuOeZNV8udzcziCkDNRf0S4LXDMNgNdMbhzJo1vofEvRqaYRD8KlusW4/cA1J2XNZ/f56mkbJ+
oeAW8T2UeUv7LrXMwHvDFlMAWlUOwgf65n32oIDn8ZFOoqmHC7r5bTB6Zk3jv+e4ngU3kn/J1kov
pR432t37UGuHX/9rkA+/R6XASC8do8q5AVFo0fCSxnYFgjou5MxD1wayN8Dl4ePE+h0H8LD0Vtbh
RZW0HZhqnLxRGj0thDe/6TZFENiuvLwvGaXByDN+xaiosYF08TDTBJSvzyrpDXP69KxRJ9RBnx5G
sKxYQUr49+2Z0G/njOZXZWGP4mTGIYo/0w+v9jA97CCFI7+xTYT79I2FuxafONlzxDwNRaMuE5mR
zTfnstad6AFNArPvznhSZGSgU71NpKVHl4j825DqU/Aeb/k7aTmS2dV2kbr1w4BqC8bhsHhRkDWd
jaZbKOOeLoblTNUuVBUtfTPGfcma9pJQVT7akfcbD45Rvwg7xFp01SIlrB6+GUh2r1pq2eoDjUF9
MQcUnhiRQlfLIV8sdf8F+q7R+NBnWC7E2yJ0+VxMGkQoT9J2BrhxLkdPzZU4ab3O2b0PuUeLhtuZ
YpnyIewAtG9WCf6k7PODqBdbfyBzg0u0rmoN1R5fb8OAi1uoMXFk6rDN6U4RaFCVG15T1J+iEaWW
c8/+yvfSGW9OF6ZVakzzmfTabCpPOrPUIe5nnpnhHIfZDmVDOtI9vx91NdbccD3QkN7n8Pyy/ZyP
FNEsfRSUimpq+dl+SDsk0Uh1Eq6O0m05POK1MHEKCOZFzf0RvzyKxJMEK5GBEo4Qft8gtqDzK2Dz
Aw9yO+jdZfqm21NCvAmzEvm6k/dyctLhj5dse3Smyur7bLamlCdVAi5Y38m3NVOXbsaAtQH61Muj
jNxy7B6QA49G+6Q7PPrkhS1DJKtpSXmiFJFba2PTVCfKddAp+RkeiWrWUK9SU/xQP3VbOESAnXpw
csCoseThS8ME5/frmFKo8m1EBebJM2lsIvcbxZD4LmUlGn7DnoU6ww5W3zKvDkWWRVhZE9CeqoFw
nIZBvfAZy6H0FnAsp2pYW2ZKvTQQKUffPOfshKx8RmHCOs9TW62nzhxjivAhHDBCJVg8yAr7dibS
JFvOemrw8P5RpQKjd1Nq8UlGPxYW0oyPRPVtJD0LNIg6bdPEew+1GoqUZc92d+kgcWJ3NyZlrDnY
TEGizdHWHisrg/VWwkQzVyg9u/YTCk2CIzmbocfLXxAi4KnsIlfbRo4cK6PWGI1g8h1GMulgt+4l
CvhyOBsXKw+cm3SBBHTXkExTVViq2rOfiLfMLw33ZkYgAZmoplFVaAR/jpeqSpXF5Ktk1h7c/erJ
9mbo0y/mlNnZ3rbrag62plG2nfbnCEJrCjbsaDKzVm1G/VvzXSyem0cqkmPa3ethnYSYNMA/jKbb
0SG3qX942NbVxrc2cClN7DAMGHIPwtTSpo+L2RsmGg7sDvS1OyGQWl4BlvV6TJi5ocQz/IFvasgh
OMBkzQm0xtuTHN5lXSUUiH3LkrN6rLdwkyGGwHTzZjrRjU/2rxZv3ObqN4q36n2QGOp7lgBpT0zE
KIsvgaQ6kW84uaveRpwFFUs5JFsM9ks3i2qTsFDVqvRy9ZP3KUtOSSRCWlb96FAPV+EUnHAzzY10
VgLPSfcaXnCIVsWoF1TPzXkJPOMUto9a5TACVDmwlTBOasRtWqJFvejMb1On/7CnbqnuPI3pND69
X8hqPLa0mqmCCe3bI2GavTiQGIqqN2/SQ8BKD4VGdOpVMVpD2EjdY2M3prnOw7wuYZTXdq/d9YBE
eeYOQX+mUgxbkvGIUODXsFzP1G31bwsOlUX2kVVg9WqRV4ZqMyJcOKk56QSLgeg2/PIiz/Fzy1iN
28OAUAdWQQ+DV5Vima0A2RYZMoNx+Pnx6qhtRC2H+MAMNghuEDqOy8pRRw+BerVxF6HnwV07YTix
GsaSMFtDy+ImsoHCS4R7AxYIxRcFBXVw/alUoi4P0hZMgAc5g+sfHWybfiq1sXUoVR1CY0INmLvg
HMBK+vxJj5o0rCbdAbZHUcYCFUZx5mPpYnTTGlKpKP6aI3qK2ZlfV4FpXuEoqGa3B8yDL32MI+td
aTbKfOk9OH5+Lx9LCCDnmD8uoGb4SFIyz496VMEgDcq3SXjn0VWzIXULlY+3revIzVKSOn81zr9e
EDIlhQNgmlAGrWOsZho1ushyPbit8d+xn8KUHf8UPAVh7n1lf/6AR+BQ9YTUbtHiRj8OpXzA4R9H
ewKJGxZdZiNn/BYxUL1SRfsZ2wbL2k5m6w7bpAqW5qYf5ZyskRZW8Vw2hAatXUz2oy/u6ONM546U
jgmAJIkYg0mJ7qjQOHu6NjqzrG+zw6IayetY41OfAqTdxu4Q8wois59ZmZ5kcyC1wCCQL7DV637x
B1iPwdbKZWnpK/ie+MYR6mt+nfURiH08S86T/njoZ1WHMPv5Qxy/Rl4c2CdMIy1KsuBdj0aVfbfu
jEkb9hH0I4ZzeUuEqtYq+ptZc3vzC6zn313PAkcJxlfXbftYjdmZyEYAc/f7921vCiN8APSSyIoJ
GTrQ/6i0BoZNaQxQWSRws1R/CQdyDKhEIwu8P2xLJMnqbThpxrrAsEJtGJ8P6Mf4Q30WJhoTVYFS
aNvy74/TFI3WCUVUKz0BPtmkFkpDuSOfMAyIvlyCv16KV+fS9nJNTvq/CITniHHMfWijKfHWxcKm
RTU1J6PO+fL5Ux311vh0EBoAyw1GkXMAkfXjYxX4twTJVHnfdVRh/lpWBq4LzOZGYsZ4MozuUOQ+
2jKN4ayQSaPTAR5XFy2GEMXkPCSjThD84r4OEJH/BHxAwwZD4AHceQMMABv/eGc6bBQ876N21yyG
HrVg3CaFkugxi+xLmOMFjXYfjjs1Xw+I/8IpdtVZIRZh52QRQINCpJAqKlIXhklNRL/OAww9ypOZ
nMUq98EUp2Ka/cCgFfatreuc41mTGCYqxtAxF6NDPku32xymhkUJ8ELikibta+/QZ0xtDknyKihy
UU94uEeDB5SnH7BBoVaTACE54QDkxDkE0qRiirwnTrhMqeWYHtIdTg4um5j9Fl4PR6D0bTTHKDfY
UjiyqvRkHAxkzRC8RMZsXxiIct2R+tm9s5dtppJM7ZBzVTRteW965YolRpary1GuKNoGK+W1XTlZ
0qOzcCjF1Gzn6EMdEqy3zI6O38j4LrWrkgunHqh4ceZJbWNTIdeq3eUpp53hTKeLEkP7ndDojXf0
GVBSe5Ck457cQ3T3zOo0sXVNFSnaoaH+Ox/Oh944Iwe2jtI+pxxMZcih+4FmauciSKJh+zvq+FZJ
UE3GNbT1yhk3YY3BQ31vzd6wlPf0QVSnjdwU0Pm+7FqaG/cxWmhYhDHPgTlso6YWCHDmgmT4z5kj
ceueWfY0Gk/CmubO3VPOC6obJDQSxYwpWg2Lw4qANnU+3Ht6/JsC/qXtrsfJWNDv1DUqJoNPyigs
158RKhgvUg9t8WVFm3yMOeUjF0y/No50VCX1rBtfbD1P52iN2CKG36vcKfLmj4KKkNaDiH5rBb7H
yJo+fWhfuCjqcxBCtdzGc/09/6Mgr/LXuejUZniYGtlbllqg18BRsvFA6uCa1+h2LoiwYelwG/BB
DQTPEXS+Z3Mp3buq8DQ4MrEVWisEWMc7Cyk7HJdjZBljc5AnsS6X0xzJ+RMqLOUtoksw0JG73Ttx
l+nUsofmPmBSn+B7hQAjqy96SZoq+yPU43KNNQ1C1NjddDsO4ZS6jMI6dyv9qUxZjsVY2RdI2Fdr
x4wwhqyRz9wmzmRukjLur/DHQQSR00K3cVFWQPKptfPvUdXfQV6szhuUgvE5brsNyiWTD0AmPBnK
HjcjRLduMNStwRtU8Y+4raFpRxUUNrPAlSDw6jN3MfLtjBkvLF7ozsqfci58Mymc7chHnrqcE1+a
qex34DGCH7WXZrsUp7IFJRP4z1Gil3eVSc9glVE6aqH5l+EDvl3uM0ppkLpkn9+PrhFvdANvJFP3
IkTANE1emJQPt03XFq9t4gQ3FDVjcFQgdX8IWlCcs0QlbgcjieIt7jXaBlpcd9sOJoUQQsG6naf+
TLYNRltWPrp+4HhB5P4RD4Y3n4KM6L+32I6KTQnZmuNXnEcIqONc8up2lpOvtUBrkEkFJrE2RZfc
TINMOb/lJeIviLX6gRuVz3rSVheTY+rnrS3UDA0s1dsNB8SdSbMvdScdTqnKa2dxKiNj7RL9fogR
eVpgzi7qkx14x29Iko6vtaZNvhGL5bltk9IA6VABa1yWlpkbZYjngOQCbVstY4qMbR8qQ3VRxftZ
OARijnrImshMnpkIZ1cILdXN1qh649zKkKihAv1ojfN3vQ+CvSlYPkPbIw3u1HqMuEY+oNE6l3Jj
Ol2xr9CtAgmMc0Ki03bHHbBPwWagrxWHFkoevTSf6ZiXK2lkxQ4/Hrky9Ly7mUSRoomDOh+Y7y58
gDFa/9FMOBis6qmf/EA0Fbw57o9OsEstkIU3RYtvTu547RktLM5iGZLnJK+WFc2n/LFQzsVVNYgb
j+bGaWU0rt83enBmxoX53Lr2BN1OIDFeUQjmoljnBT0SYpgChBe2q5XxKoPb/Yx6EOqALnkjGphJ
W1/bo43DgFHbtu/FuHB1uHZegx8CczJGzYNRFtVu6CeBZtJgP2Nq+DByfn9Y6nxxd3UFWBs1hfB1
ZkB2Uef0/Yb0dL7rGg9no8as6SSnIXK80TCcAjOvdjX5sYCR3noPXtF5L3Kq5D2i3OULkmvLa88E
Xw9OaVwiZyN3OjvFup7q7o68V1tZYzEgddqmT4teFjuZCSRdC8rc+2jWsUgzJiKSnsQudSortU8Q
3gh8JH2SXWr1zQOYM8n9D8aZ0AsolbZsv1EvrK+xDG9OxJx5d3neLOfI0tebySHkKhGyeF+YenfW
9OZ4XbRBc9/Aefgu04HgYKAmujcRNNqA6RyvhOz6c5Qgx9N4nDD8LHu32OEbaK45toP8pBzjnS5a
E1wE2LTeIEoYPbiUdL7Vi9thrBeFJyw25xKqbAe2yo63mRdYF3TehfS73MvWCCqjJaqDkdsumE5d
o8MaXeObXdU+iBV92yDW9a3qegTZAtRGLxrP7M8BUKVULfLyHgc+Lydm59NGOql7IuhF+kO1mFc4
Ckg6Bo32QwsMsHEXs4WSu+fP+UQODo2PUrt7kVpycLqNjm9L1q1QSg8ukPsIr6n+ZHvNnIvHrGue
+ZuQAnSMeVtOBpPgJrifvARYqFWJ+MwrK+MJF8R+9LNo1C+BIPUPsTEM9S4yMtwCvQg6sRmUjbv1
9LzwznCiqDBsQIlqNdCHX7vekjsQTzvUKRCELPalBg7hfNYQQDPXtj52zUXtDTSgxITwx2lh1vmV
nEztxkExCDX0qYkgZXlVc4uN/ZAjDVnOEabwaYkuIepdIDWDQGg7Z2jb5XZ2i6aPdir10NFQx5q0
TBk1zE3Ts5RaQQNzwCFz8a28D4ZLqjhJi0KfCO9HZ4FXWuqZfQGMMBDrUZAinncUCLpHK+ZUilSD
1lSdhXmZHhbAnU6UDcuZZUw6XoGLnAMDhfap1r3+zCDY6aco5g7zDsXbollHA0y9O0/Dow9kUJh5
qKZpQZilvmZ6010sQfOsjMjMbsoZ59fdyAE48XWnNvSL0Uvw6jQa+guXiEsv4xrg3oJ/2xKfJUYX
+9jGpWeoxU1tcpXNmu0tkuEvdPwEqB/lqUKPwUbOr7rOTLCwxXrQzgwK/y1maKVL29XvxWxA/xR9
Fl2kEV1jBKMoPyvpT3jhMp9pSDl9kp5gwWqVm3C00CKNKd+u0fmdTmRoClQYXT1yKNUljThNwwab
4Kq3nHlljHTl7c7o9hrWJY6fJ4GJ1qeZQk6eqSU+ikprfiDCB0GoqWZkUMtAyE04RAaKOKRw2HL6
YAaAyI3KFe52xtLVITHrEdjKfCJpxy+U+GFP8XeCUO2i9YbjG3pVtZi8DRJU4v8wdyZLbiPblv2X
muMa+mZQNQDYBMlgBKNVhCawaCT0gKNzOPD1byGz6r2U9EqyazWpaSolkmjcj5+z99peuhWmahzn
bGjSJdvWr6v4Km99+y2R8uuypMlTkoqvSSBIiuGYUD1MaE62sR93e53NA9bq6HaM5bzlVBIwfdNZ
hADKtAsi0YpFhLgMdaiplVM9dHUJfqRzZ8KEMpv1VQ7Vx5CsWQBNyXgRvt+Zyaf/l4FnajcLm419
CfrUevAQNsGikivYzEx5YEJ0eqRcNqK4E22NW7D3vOS6b+rmYWz7IQFWmMj4QDc7gblWqeBQNXm7
Meu23BVt7DzUhQ6PfEibUwGt8mwWyj6ZgmFqk/QM1QOORRvTjOVbPXrjflEkjYe6xyaM7WZNIRDg
3G/QNU7DQXRgOgPyxVXUFhilYCpKQbRQFaNtRag5HnqXH7edab4/LHGXfcbM49t9ztxv0/FSTiGM
xA7KEwEnMnMLCIk59QVfIb5n18l2o4dlecRG/ZxnifGVjqDaISYK9kSrVztPePlFy/UukmQgvOh1
9VTmKNQSDm47z4zz12YywTGTZ9y8WnrcHUcTDG0Ydyr3gfePNkmWJj860em8Z0pGHMKt25xjyVGC
Sv4oUsv7SkCE8VIYFgR9JsobR7TNwaKV/cxQwCzWNU2J0Mr19uzG0B0BMqZQH+3R/rCL9ZA+19W6
ayuzf4ewo2Xb0gUOT/IOR5ZD7dRZE/VdpgZmYEtDE9MD/Il9jHWEtJ0sd86l6M33NE0Bopsl34H8
Bi/1SVGs2oi2HM9EOgvnUBEd6W04wq9sKI3t+1iJZvgiOLURmCgsS//KxgvyOtD8SV5pQ7HCaXLt
Kmsd82nVM+yMRRYjgZOauHWIfXofpS/YHjh57poxRqXVxI51zUiRlOMZsUvYJZQ016ofxXthkoyM
ma+jsAVPpT6GYeZd4aXknDYKuqufkmmaDJkUym2dS+tI8zxBypUpUp9XOes3G2lrvKu8dDiRTtNx
lqUcGchcbck719oKLbK+SOd56Mvy1RNSRUVv9Rs4Pq1+M06e8cDUzw9QK1HDhe4AHAf0YjwQwaHX
01YBzYctBBuMOJWl15obC76VBh16VQjO4KLFthMS5wNKGR6iNT4jzUm33SXSZcRTwTUDkgARcD3G
yiie4exRU1vg7l7qnpizW5PAyh6WQB9jBOThbcjw6AyCHua9ppt5bd+6kFH9sDCwOL+VyFm1OpL4
0PN4xyCvUPq5SBu3CSJO2wrsMr7Dqh8jjw3XmWFRsm+V4YjK3J43tSROujjNfkxLJ+pHDmA4GCVd
K6DNyM+DcdeNos1ekqSwoeFNvCqMd3AJWcRCSdU27gD7q3DrA7Y6rfret72SDq7nguymrdMyA3yI
dZOZ0F4g4BrqTTeTlpBf8lEU3AdbQ8Y15iismU1I5Pf8/G+VFkCb6ESf1/MmEKlyXpzOMdOHv5vI
mlgHIUMZrC1b04iVOIG6WSUF6BjW+Qzv4eJ9JnasK3eP3nvhfWsNsrtfRzGlWkqgPQ24NcorzieX
LYLleHgeUxoK/vVAQalu9DzQZxs4WT+2xX5h6sbdYsvLm/zd8sdaVhunHMa5Pq24WSC/uNqAcEaI
cawqfrAGR4A9dRHQZtZRH8d2btBHAVjl37TspN0J4RNKi3yw2RSoo84mIjNKdxGwYs7kEvWDb++z
wavmWdAdlnR4MyjI3ViuJOta2YAlBBmt5IABGGv864XSz9/GWunGTOdkDFUfd2Ib2FtvXix7zzyy
ehb+WD5pqH7gqjaY4kIbShmxdi7xCXpdUGWhyiciftu4fZBuiIcGghouZstQdHHB9Oeo/49BlsiL
g2r3iv50dt3osRUVpjuSfjTP1VZYFSIyGTCgFhqYvkBNZE5RwnmhVcNoCBWc93rfDTrqSuWLibx5
XRafJH7HBUsriNvQZR8diadb5vs+0yZFgaCVWypQTohxLhxn37k24Pi48tW7tsTgzUMjmVrj3i+y
wtlMED8+OvISO6hvBCTo9aIRhUJcGKB1yomuvwIjUcjPRIOUpUVU1CYhKUWa7PCPyVgjxMDwEQ2Z
bVBHsW43JPDOen9l9I33WsrSpmFJDG/SRDQUIfuHszf3IBNcWJWm7ozDC5IM5BxhR0JuGqE1aSUF
kmGid6K5dZNw8q5Cu6UOPysGgVBarMLbeoVbHrWkb5DYj6TwCjR/okJSYs5jv/FrJ2BUpg3pHj8F
N8ZTiRZaaP6uWkFSbjTSMHtfEFLwbMTB3ajpDb9zETvXEOoyc7M34C39YJuj+fgGmJWioMhFcq2x
DPdfOVxO6Z2XV91adVlmdkUF4x474i+zd5ZIa95b0s7vm8mKz8g3k8+kM7jy/rQoZHQxcUnFytMO
BZiiJ18542XqypSfgL2OqbVXNaym8CPRVDsBAVKZ4W1AyU0Hg6YFNl00O18my8bf6BS9fVXbeY5s
snMe2jhpdoNZ6y9u1xvgztBHpmRs4Bzol5mEJ2e+Af8HXNwce4nZrKwR7gcZ9OZD4nao5voaCHWY
xJPi65KxiGSD03Akam82d0yumP/Cv8x6MkcsydIL940uzCA8ZI8kbxGTntRzfyaMZ7xOTAN0n+4k
wgOoXorHSXkDauih5leiUvC+2l3qE9hHAX7bamvF2/s2eFtqagiubhEHyGSKNks3bOg5ijDaJZel
ogMQLq4Q7raQCP82FoiF7QKEjQ6Fg8wPOUslNtIS3yfAu1sz7lU0Dc786rFayJMa6k5sylb6972D
HZiPc5yWA0FGF6gym7NVxubJT8vCQ74Uz1XYGXFw0kgZAPiXFUelif6ChjCP0KaZb7h1xpr5hxfM
UQbgqYP8YWfzZpzmfM119Id4O6YZIeo4Z6zylBvm7OwGd3KetZg0gxs6V6Q4IDCp5rAUlfGaBSgx
wgqByA0QLTB33gRnOloCE7dFSyBita2MPH0sHNVNEfsmVR31+Sa1utZfr5t7O1kTbWjLbOIbv4RO
06L+SEI5lq9WXzUv3UDYaJrV9B5ReiLgSiSPfNm9JtqkA8Qnmz7SqDzO3YjtqKfv8rVORu3QwQRc
Ey8L73YggOM4OC0elM4rrukLeFdarPvPdIzJFUuwzb8Lk7AmZev9vexm81D0DRnOOdlpa7WmV0h6
alo8Xt/7Vz2JNMC4Ao3CqcoCta8dU5b3uHizTUdza9PxqNtRaznjlvLFONVzk6JZnIwXcq/VSxAP
pHL2I3xoBkbbyi/j78idddIc7OGJUMp2bwARfG9Qxr/o/BUiABQXDivCC14g/6wQH+yFHHjr/PEN
4fRwEaM+Q8IcGt3gPVguQaIRG9EZdrVnP+hqjhkQfPDvn+iiaddTa3ZfiPQyNr7ioEJiFwmTgMaa
Z80v7Yc8tewqsunqH4SoDUZ0KEALy/qYR7r/0PEF/aDunQ2qqIgi8/HZeC+caBtytjq7b2zndsgB
aynoPf6qmepafNmIF9ScVy2zBgahza09I/GZ95OJh8TcWI2uhvSgj8Q0LgcE5vPwFGdqcj6c2m6K
q7zxq8GOYrvTBw1OsYNRn8WrQGXDrA3dRg4bwNU3CAKNhbLR1+cs6shL0NVhnBVdzNA1lbOz7Xry
v7p1PbCotKIoVck65qQ6oUWyRj+x0WaXJLK2JY1PIpOmjEftNePR5qVBXm8DVJSpaL7prTZ7/YZB
KwLCbS8mELlMUrOkQMUkEjD3ZsQz2DIGSfJk0ds7afkDR5jMUm7XPTf+FMt8w4DY59yHlQkq202e
N8Stb/rJJZx6qwtr7Nt34pkk4Qv8KyKDs9XYlGSke6WsDFcx9s08iOhYr7+EFAs9KPdpoqTXfhm1
ZIExlpHswp+h0fdcddKGngPzKZ/7uCSyCf6oJ3e/H8/9OCFnaogCRGd0uDp5GcD+TIOgVeYPOu6F
b1UjVm+T/FvjYjl1x6C891J7RJImdaVhwADqPPV/+AI/jpvXL4BQAPNuwAAYGfrPCdoZJCAi2TPv
s/j7C1R/K0+qIih54rSGudjfk9J/i9zwf8NW/pPB8L/+XyCZ/x/SHAKm079h0nzrqrd6/ifGYf0L
/5t/6fyL2a0erNodhse0gv4PxMH5l0/bzAwQtazTe4QD/wlxcPhLsBVcfOK44lGEoM5hWDuk//N/
2N6/uKse0hZkDdA08cT9GxyHn55hnb7XmgbDh7gePBprncL/w4e+eHElrIEU1BgPhUcT1K2nhNkG
OD1CG5TTnd3AUR+kSPZ/sBKvk+v/mmx76ydzVVBDOECxWFDMHz/Zm/oCum/KybmvqJy9VNffW3eI
vW1iEWa3Ie0Tzc3IUvKtr0bsEf+4Q5e/P+ifJMafFDfr50MtRNtEvi4EC1QiP37+YPeix8DdRFAU
yJNgDAfz2nf7Zt/0KnhCj1d+s00w0eDXFyPKBmE0+6HX7f3vv8hPL/H6PTzsYXDB+DI8Hj9N+KXe
lG0LHDvK88U56VaRvtik4R1HrG7ZH370qmP48ZpjHGc4iXbXYen4i7H3j7uN0WFapEadVFSxLR9J
/vA3DqdJ7TygsCJ4gSCpy+9/3q8PGD/PdCA6o5pDyv3TA9arSQ2jTvz2gC8noyBQTnEoOWZVKHM1
te9UposbD8/U++8/+L+7rsB6uL5wTwPg2D/e3752qZAFRHbEyp17g0iZQDpLrSkYHFSKP1zZX59m
m7BMTNA+nlj0Wz/fxTmrRlXQVy/K0jn1Vf+Z040ddwucPUsCN6B46+hfkVT4h/fov7nArCC8ubA+
+aHOT58sxsECG0gSbaFc5yRzVdAwNvRNmeSfWO+DQ7E+V7+/tutN++k5CqATGSs4Aiew99O7oxZ9
xDhHpSkAbb07RsOTmrNS/eFjfr2FaBBXdNXq8nXcn3GFtdWjlhOqjCaH5QGIdEr+G9OzT8LNScH4
/W/6iZayLghcPj5m1Xfitf95QfDoHNataTaRxG727NFZBQBg6OPegMbUb5Vw7YJWZZrSwhwtADUT
tRVyCE9ppLvViNyq1Zr7h6/16zXwkEb7Om4+5FCM/H98jAtfT5ohngFR4EWYT3pcMUAcCHY5Z+TU
/NtrERsO0hfWorWs+fnDFmaSqUKOw2huck4DI+Y9DiPKvd6exOvvr/evz9C6uRm2DsGLF+ZnKJ/L
CpTzjjQRRo5gb+UTz1BF2KX4gyHy1zfTQzm68pMQzLLb/HQBh9hQ1P1rw4NZ7DmftXK/TCQnlAQX
40h0AryNmqoe6d3L/A+f/et6y0CFjwRXzdpuOz+tQUMN44cuSQOG1mR3GzPO/CZT0iRyzRw/0ChM
tp5/+7p6wKdMeqye/+tL0xp+gpPDrUifXNRFW8oSTML0J2L/L6uOq9s+SwAqQN3Beb/++T92Egak
S06KlgOhx9Auvp3H55je17HIYKsq2xcPnAv829//NONHayuvKGurh6LNWl9UPnW93v/41KZbdWNw
mnEEBGlwiq3Ev0IkITgfM5kkiWSZk70k6XNCwTTyQJFrl3xmdVVf9bpcgkOOrAM7D2nZyx9u9V/v
xg9rIjcakrm7iujtX+sZqymCAVPfHC2OaPa+SXz1PnedhJxSU5IDW3v5CdNweomrhCl1vhAGjc2S
13gpvmUefTaMaU7bbH1rzP70Xv/yEng6OlEqHnNd41CQ/3jhpMqIRLKqJRrIsf/SDbL6ukAlp9VL
A+VuyWtNP2elxoNJnUgZaCydMrfzgtaxpkD84uCMuDJHD7UJnQnz6HnxNG3tbvSSTV/iQ0DdAuiF
IFjTVQgIR4mgH8Mn4x8ultrMoi4+m46HKZK0pJfdrAhP2E11ZdLL0tbWqS3mHmUVvaLzRGraN1kZ
tbrqibTiXNq0JBAL0+f/M2eTBCFTL8ojDPUx2yXru9XpeZKDd1B8CWyy96ozsovOpH1nMiRnVD2p
8sMzQEnrE3bCyFdVmiCFousN30OqS1MsaGtSZfknzAl0vqSQVERkO/jFa+7m6ibTLTVsf/9E/3xf
WNWp46GGguNFa/2zyFqVRDtCUoRVfVPKXVUz/tram8Yd/7AorLsFt/gfz6dtW/z7sC+RtEPUB6L8
4yOQq7HD45n6oWlnbvqmmRhTQrSfhJ2YOiTAcOkQLEnsndtFJ+aTfEfrEmc0uGI9lqSQgB26dtGr
3Lh1IiCquUF6WfplVxYpslBTI6jDdZGMTLkdsafF90tRLcDHefHgTFYLQYN1Ve7NCVWRFyNl301D
9nUxpaZhwYtF1E/MHhrCprdEJ+pvUz9fNarNX3Sy5jrC/orpAbEeQyoKHj8E0aj3USpQG/SzseQb
t23v1iURDDn2f4LrPYEkxfTlNVPHPEK+6Xb7fNCZgw5+ytqfMP46sh54m7S2O6ajnlcvEQ3FSQcP
4Ht3k+gcxBEpqExNdzGzaXq3gZrcir1WCHfP7EPtaDJ3DWYzY/lCG/ggbGEtb9x0Muh710EMlELh
3GvgyGya4xN5RBqevUfw7QHJzWMf9aIAiDPM+Z0hBe2jgW8xb43W1dyrYPGJ3AGPsckxc93F+izu
aTIVD6aZVt/w1/dVGKTgQEKjdHqDtOhc7eMxuR0JxbH24EyQa+h9H3zvaF42vGqa8xLLmiZPYyy0
emnS4O+1emsMO0+NFz2L2zvDkeXB5Tm5rhmcH7XB2rld4O86SwGFRKV4U882kcO2lu8zf+ytSDPI
aGG+09rDFSLRb7Tzvmp5OnOUHKfgpeOJuk81JGgNMyXAOhlOpXIyrNdBbw2wfz4K3TJ+BnpsXrBe
9Hj/zU8jT4iIzXwfIA+oT2bLs5x3kJkCkN4AJ85z5eYnhAbOPbZX2pQLevGB7Bh86XxY913NXuNH
jUZpupf+aBQ3WK4+aMw+YOH0w7EzJ1KYSaSyQhsmBxJOy3gmm7RO9nECJp0Gnn5n4swA/eJgC0uA
OxAI/dFNknrMYSjbQzsMBVH39whSBmLqgnYfB9VSbDi+NXu7Ydzu8iCiNTGD3omKkSuYa6Th9Zo2
HEmGGHCMxUUcRxn0sUcjyR9Tkg+SI4eW8lB0upVuqjrr92S9OfkWm1j5pVcDMouG+RsrRpKwjWh2
GamyGS/VoumokSd9M4LwOyejq44cs4GhdtmrpKMbNnn3EONUDknxDtvR2qU6XJfcec45OYYrxgNB
Tn2YVay2E/s4ycmBwcSP/HUwWsWOhAfD2S6IVD7NPFjaiL4sEVc9Ivhb0fSSzM6UXrkqLKyOzrRs
M8TR4VKobivtxL6TytBuzS69kEEIlcJMrEg66VON3+ngBcmDaIf2Dq9m9plKtzpAmrhmeEc6jpNs
3MrkMXXeEOS8FWjwSVmtC/mVauczsNnccHogZ23tl3xmaNdxcjkoLGORlNU9hqlbbW7qk97a2pc8
Xm4d5U0oILJXY/ns6uzJT4JPpuIqWvz5OBMKzCJFWO4ot97QAw8x2g129nqLquuVTFMZITq/NbQe
rqIjdnm9PFke8USVrkgXVuc6WfmsbvOUaIa1B6bzfZxpvvrmawDWUk+zp8CZ6Na6jRtVY+sDg1dv
TP6YKhdi/qC+u1fW8ujrhb7TGBGEpqGhh6VTDeGqaqGHJ9e4BPdlGoeyM+4ZNfkRdPX2uqkYXhiC
WalUbtQ1ebIhqPm2tGfu0EKLPc2Ta8pPnO0lFN1MIFmcMEDe0HmewrEiuwySDWlv5HcclZvqYAdQ
ilZVY0PoIAApIZ6WyWAeem2Mr9USHmcha7X9a2Ft5Y/JBE9A1QsFgoMukfdkhB7CKCV5MC3eIb9u
bguiIoJhqqiEs29+mtoHqjdwFl1roonKDeezoPAQYQ6u43MoneHFGeDexLxn1/YqLrBJ7kNFy1dX
WnClCXlbYPtDUmCqB1vrhsio6ie4gafFo5ffBeshI8nGyHRAIwnigUz/vPRIwgIkvP1iMIFCpbEt
zeokjf6lLuJj35XowxXqYM0mz8mmWUQzJ0BLrKxN0mVIqaTf35QeKSfwYZklGDo3pvIe22XRCJxE
XsV8TXOSu5L6C8G0pcLSme6QPH0k7iwj1liGmK0zbEnFRNVMRJs0WRFrxnuhB4UFvGDvbAKzSM65
EB+gMo9tWvhHYPHEvpX1dwT1KVP8KvvO8TCN7DLW0ZE36SeZjfWpg6W68xkkPdjOUD4tOJe3aNcD
qhttoe9eCxZoI90USbHDY72nat6LyZxDnolvZsWQ3jRoaoz9nJ1RRvgHZGn3qWFfGZN8QBl3PYzi
vu5V/qJUe5clmRNpKSEZpvA/kKcCvUhL67AwkKefNefk5jEqN9puG5eqQxGe3SyszvddCxqHiPsw
mNTexShmM15GmpLyvNtPTcHhgolY6LfJJS/SI6KY60XJOzNtWehGeWPaxU3hiccYEXIInY5cxkl+
h82GolXM12lisG6QhSnN0QmnZE2n1/TvaAXAdOG9sU6ZBZnFMadT0SD6bMiJicxyuvb7ZA8asA6p
MrwDY8s7q+bpRy5Ezm653vBqePUS2W+Q8+8JgbVR7tQp8TTJVIVAHPAs1PUT0WYfnGzS0O76SQsL
sxlRgemkPjsLqXWJN9+0/XxEg7xsrTF4ZQHH+5otX2OZZT0CATZxy82pU7QEVoapn7FOCzRRToRq
cbybKh5KWhdVOBOWwhgxbsJaoqfoFoZIKXicqIb7IoNs2+rFPvXTyLJn/p8huy9W37wAP8rQvnqb
kLBExVJ/6pmG7MBOg50/DqFv1wAx7RRVgrRua+roiKDqR0h412B5acqYxPxVgXhLJuMkk0DdFnEx
XjmJbWxyq4d/P2tfpHCzc1lBqB5FfNM0Vbw1aDCUVXHQCaf2kBJP82aWYou84ARh8+yl+Vb3O3bj
mlDgKdb0sC3aZgO6YMvE6TOT6QfuogMB0+SIusujozMDnBfbO0zgfiPyr/kbFW24ziwNcjJhHiFS
3guoNBpO5J3TmZdVy+/oD/j3451q+71rac8EIoQTqSCGaV+oNHZ6sIBEJ5yAjsYnUrRjnzWnRdf2
nW6Czh2LFTeh7ZJi3knPv9BVftKr+BPV084ZnC2doy2KlS1JUw8T8tOld0q8iMUr/IQNMuynxs9Y
utlhVyGqLW0bzUBX7Cy/vNA/LXdqlODN4e0xbi1demCEqxswFAHAGOhf856B2kTB7vZhjQghteLp
KlA8BcBF9qlD2HwydQ8tIsZO08TOp58GW2QteLTmWR/IRfSUfl1q+r2ZeNiDaDe5SjsZzZBvS70Y
ju6MMYVUXogDZXJiMo97wFm4QIOGfQml7deMbs82LmbSGQfLwRIzX+Y5Py1+fV24ihimuvnwZkdj
Fp/n141PRU41/cWv2ovnT/XtuLjplWOSNo28Bw4rChRTI6V+jrWnjFPJI8SOd3cUtIu8g9Tbe2Km
HonPRA9Lg5Akqe+ZtzI2Fgwa0vO+6gBpQggrhAV5rRGO1nJGG4B8mE2AElu+0l5/G8kUR7njia1b
+4/uZJhhapi7pi6XvVpUfvQrC5W7/5Cmmkdbo70jUeDOQ75+o0Obh2KzfLUn7dgNghGfO6ab0vLu
VUmkqNfH8bZKxEUrkOb2MZPJ3PXwt4x7aAv9LlCdw9DDKTc0zW+zWHpR32CsZdxy17T5e9GNLpmZ
6W0jSuqtQZUIQPr2OwF3dxXR0aGijxTqrnjukTZH7Sw+G2u6M0RgH4Q/W0+aMZDujMwiKuNkRtjc
K7Sdy+3gOYB6zETuQPxjGGhnlOnE2WPeGK/NUpwzNrBju2gIvzj1bNivMoz7LBxnnrvlRATn64Cu
NwIbwTpHObKwhF57QYZUrDLc+goQ6AciS3UchmBAwJfdAg28hcdznOQ4hgLkwh6BJrvO7GlbDapD
hL9kCg2fkFUsUzhmzaUjssmNN3lXIJvJq2fYhFeer1jOWFlCkuO3M0Lb69LJFwQwOPbG+gnp7bfF
af2LnvTpWffb+QhwzsT4xW1WjaGhQJ2SsyXbnV7Eh3Qy9wyGtFdZ88Fuqe0hCfEGMbDe16V2QRq9
8/v5OZHDcxNkfTTNycHzCCebtY0+rGo3fJVY8O6aEa2wKdpra4m3gTMPUTFjkHIERU5Rpfdj4D02
ubIjZ+kure68zHVwG4zW1VjpxqHzuUya76tNOU7bPOmf7EV7giGln1q/uZv85B691X01oqcpluxV
x3dgMcMPF8e+lmWjMICax45M8WVRW9RBZ6V3HEs4wbBV79JBsUY13o5x9H5Saksf41AuqDMMIpJu
fKcxjcj16/na7By5bWVwyKr4zrBrnBaeKuiYxIdAVDurmghoJVwnKY2tMjjUqgLpHpG1QLrWd1eQ
aq977haktQjw7zBYCwGm6JxZG0QBnFHNAtJqPpGhhaykw/jjTMETB8bhIdBjXEQt4k+kCaTcsqrk
eYx5yjL05cYh1724dzMkgwATg5LIjEKm57bXijuVNO33vpEsflrXUzK2VmbdmGVHBrmRDbZ2jBU9
nyhpHPOTTg4qHwmiVdPT6Waw4L3tDfJznwX6vFuR+Xoc6fCoyl3mjOYlFtg+NrBeY/fQWCWpWI5Z
+AhzoXJt9H4at2I0HqGAjsb16AzeoyuG9IIuK9mMyXxLit1j4M93qyv8XSllbwh2Z70TUT6/W91y
O4GgDLPWzI9uMpfs9WlOmhc25eFVcYF4wnoLQ1njcuJN5Z1jViOMMu5nz2EhT8+xljwq2wiXmu+t
VHmPHgNf8ngxk+CORnAdzd00RrjhblVa0vqYm/yMJb6IITX08buT5sVtSpR0A3Qryhs9ipfc38yt
/d52RL5WZjwdSobErO0NsVVo9x0Uujy7kdOxy3RTclxg0WxrVzW3Td2d5Ci/FNmqBGz18bHzTDC4
4tnDxAxRqqYVLlLvPVeOxpkjNpCQkTeWBQOVvpd+SQsHibKBsvUKOL8blr3zXM5+CWs7eTGJa+eZ
E40TFvwmNLikdREvElL1tUsYN9hEaRwYHDyTNrXwmnQTFBJysHt50CyCtUfrdlhwzJB6Ep8Yr7/D
jmj2STarh1Rolbwe1Vi/cS5L3tu68y+lKNqdQil2j86Qzm6momxGncYsYbqnQbmZE/8IsGi5KAkr
HPjZvMcdwXqWG5yk8jS/1uvEeeAFf+s7dcmo5m/roMuBzwbkOue10p44CNNxjRnsPMxDtxzYFjHF
sLE+ioozXrks+cXzxvnoLcGXRa+1I5FCl8TKv9jch1NjkyOfesHyrK0e2IWird8i4AI71XCiH9Mi
3U7pUD0FCw0EN6ucByMhE71zjXQJmWQe1NAGG3B+0wXsTfrhw1H4cKQjn8fSscJysJ9b8BynNKvK
W9JlqcORyJ9LP5aUEkzRAWLpuOqILQtmdHqdHCOF1BW9Yr8lE5shfq8+cq8/c1uYoE3d25ovt+kc
cTe1zfQmUrpPvDE7TBsoRgs7PTEeqbddK6qDRMx38JuyuspkLK4a4cgnS80xedeB+2IapDK3FNER
pZSxs4PKQEpgjtsCzfrWC4JtRmsIvepsXpGh60dSzTg+Rube+mrlITESJphVHKHhyB0vIMRUB4+W
51DIdH7/Ms3T99yqdzPqr21JrUiooWlus9SyNliw+nw/y9ZtHpJOr0jbM93uPIiFjpVlSf3JdvAF
m6bAWZoE+StNElSnk4tthAG9cTIzpe8DsASRps1jlA7jZQYExRHRLQ+yiKGDQYLBJ4MxeUdAQX+F
3cHbqGoyOpb3Ujs0WJhuusoVxyyxNfBj6dzsiG5JotlPkgdPL5xznZP3VpnVxrWc8rWEgfda97mj
QqOfVlGjp7+ZadHtAhrH31YABEMCwMXhmGTdGx7x1L7O+xi6Tx0jP83RsX6ItdPMeYkkoyYeKVR4
dxIb43Wa80DOZH4RpFnMlIsInF0Yu8soaSD53rCGMGNr8+4aHalzEI42D+TV3HV0KjS61rzfkzNG
yZAHb4sO4I7DyZIGVNx+IuKjkWZdc5DxgIx00entHo3ByOxvwzBJ3t4B4khITlHdfSUKvJteoAGx
FxjFYCXvgVln6loHApsdpmqEyKgzVsDxN/w1lcDQtB17Xq8wN31BqrGkesPsDj2BWls39i2pls6B
vcJtOAK5SfYADcJ9T6rEvbQc+EGF/jVO6EAQ5wfK09mmoKhRbOuZ8O9KguHl0Q6kZ2HTAFF21QzV
8KVxSx6qunD5D8gfrXzAPMeUn0aIp+XH1ITxFBHgallp1JvKVsepm8vqxmptdSnnMe92SPmtK/yq
bhB1ThpzvqLvSD+7q2b9vWorPaoq3W++DabW27ezdG1Yz05lO4zKHD3ZtIjU1a7DB95e0ZavZKRS
2AVbhpdVELJzaXR6JKmrRyuLB3+b01XddJq54bi9NxbtbrbXkEW/fa9IirbMaR9M4l5NxfTS5LSf
A+NDm+ARNP0tGSw7cAgufWHBchMY7ZWkxXy30G7d+H1qnLjbrylVbSpH7Nz6si28aXnty2xj+3Qj
595vKILo3XHiot+wnSdOPoPCDzFDMmAdMaf0P5g7sx23lXRLPxELDE5B3lISNeU8ODN9QzjTNufg
EJyfvj9WnQPscvfpjULfNDbgmw1LlkQG/2Gtb0UOejhaze9dipYdOJzB2ijRIqKLjyus4its1+5n
Fvin0Zi+i6SHpOCN8KOCGcdL0t7zV5xnRubFix0M7jfs2vlpcOdPv3d4dKcoa1uq7QMtVDqEZWvJ
S82/NcwL6fMTM6Y86I6gg4JU7AChInbc2nucytKXezDAnAYzprijdkYfV0ezzNwiHmCTm4HI98/E
mciGLPJsdC6tBrPOrGFbt0ZisvLplOuMht5xiw0Ymvb0BbW0aU/oG3EzOxbE/Lr2F+cGANVSH9rG
d4Nd2jWZwiLdevIKNRphIMYPVUVcML6O7HGczSuOUMO9J2Feeierzgx5cAwkBrFCv3srRvLtrlNj
2vWZnzdbT2K0rHUfzz3/buCkyMbQjLCFRc2RTFENead4pGKek5e+XEr7BosPR4E3Gvy5bCTO0DTr
ABJeo1E4ryq+6RD599GsMABGqes0JqeLn/gh5t3avgHjsdjPhT114hr0ri5PWPLX6eRXbtFgNv/n
MYEsfai+j0DlsgdHkwJ5W7SsdfbmNMAADu0mAVoRwCE2bgOvwSnAKxOUHsM3vIred5lmdu194nR0
WJYslotLjtqX7xT6nmt47aNutHvjYCNUmL4NgQoONj75DGtZqk+VQRtYlow3Hgqz6U7oyKZt5/Ot
7bXwcclAFu4mtpcJdefdmqjszC7udyDXNx6pNFkU4Ne2s5d7Du/+mjneVY1+earSwDsiV9iUHxOz
HDC2R3Tx6yFdUzx0RufsBCjco6Gc6ZwC3Q27bfm+zOy1sI0O9s/Bzw2s2Wn8DsQXIwJjtfS90lk6
RRpMrKLL77r8xAia2nLs+uUGSX5KUZdxLeANApAvbQZB0DmCu2pe5pOV+ZqmC04EbYiKD3FdgKXi
WqZyr7TSL9taJSKbwnufuyLgMrd99dUaxXIYOvcmiYvic07E8miIwHocdTZBCvYLtPrE9p5X03we
sE2EhmtmEfIMj0FOKTNmXjreLW2gIyMZrEvGEdGi/1+MozWUv8rEyKFLxe2z1Vl0NQzkHD7JssLm
rrvvAT/ac8r65HuRkfhsloHe98pRoFHdUoRmbfCdLsSmHNTCeGvtsOiv2oZvglvrQdKpPkiuux0h
MG+Owj+zY1NrfZZMEVicyR4Eb+Isrwijg29pYdePhZDv9sRgZxKVf6jmMX7EbdLMB0AcD1UXm5wM
Nchq8nJv/a6TDOt7/74ISHthlMfvZC5lwXZSw6Logr48+l4RfE4EmyGMn+obMSl9Z8fmEEomlHTf
rkX03nbatek3gb/pKpvhsyusEqynf5ZZPN9gzfb2PDH6OyCmmLySumHD1DU/JHTKeC9aazkUndpm
pIBu6ohton0o3TbO9q60nc/BSJNhZwSqFQddVFxhxeQtP1pZ5FMIRdmi7c+zB8As/nvqLP37VPo8
Jmzz0eCVbm2xeveDzWaIAkOtF5PNcbBfWJndTZQikTbU+NNxW/2o1lQ/GN1wyYnEMVilTNAeAmSE
odvh8QkBBDr4O+vV/kjBEYT94gOBqBd1ByPFPHUSHQBQFh7NO4Fj+1jlZnnwEOqA3yBN6TvJyH5k
pNjAwp69NitYkl92jj8g5GogoU+p1aM5s65rysxQBJ7FmKSyiH1uXJPp/pQIbhXf36PMls+2qWgH
UFQeWUgGLPXS2DqmpUXPLnE97JJJrdHqYJZNjLH7lEtu3+XF+GswFd4o3a5neppkJ+u4z/YARc2z
qur53HoUom4RuFeRMcuKV9M9Ou2UwYtYY+dxtuT00ejGCvbx2C63W0jLk0omKg/oNId1Vf4dAxxs
lzU+fXc90b9lkSY8CODP/IQmxHhZPNU/dmzFKF+zOuL6Rx4RmDlBEJn9pgWu/9DE/npOXK7EcJ5r
+UQOhtr7dV6eg24MALsO8QkSBhO6LNjj564v3LLnQqXrB2o6ptoJs0eAUN2j4ZBBnlL209HqvHge
8MW8T66V3LlFNvJstlLmOJ51b80BhPxtviqqKj8Orsj2Zo22ADleugso8OnttHWCpG8fY5zLD2sz
lJQZZcz1nwa/oKPpnxVR2WWupl3XDsOPMbckNhCn1WEzoECVeuB92Omx7J4hXaEK8icLahFq4Auu
hwjy6IilGD9FSzBUrMaz62GOk7N7sayp3dkSOAPY+A9t5fkBIclrVRVfbo/MpDYqUjMaJ3SVeVNj
gHMoF9ALxsRlMr/yACAIq+ojo9rqG/J992pRDah2Pd8UdONYqub0iVG4us5m+TRSOY9Akrw9ztMN
5cI6khzA4FLPJheru9AyA+0HCqHB+ZNPMyZXdB49PwRnYgDw9aaomGGV4/q8mhP2TQ7Rw8hFvAMn
j5TKJBBvcF6kmX9W6MUi1xfJnoXggdpLvPaiODFqz+HqLN8bLfQBCpf4ZdQ8jzJ7ypwdoIbX1W8m
TD/ZhGSwwuBW4Wn104uBRewtruKKgaVcMv6GyDkrRxxbez+mMRjAHaZh6yrjWhq01fU4GS+zbnoI
EtNyTXg8h106FKeAaRpD+Fnf69ZnoCRLbBdelV59Qgl2KUJN3FUNM3TGzgs8nSMzRZoQ2q6d8m2U
f8Fo7gDANC8ZFKaw4FA9qJKc0JqnYOSsVn4ANSb3DbOX20R4zILNipFghm1SaBlcsarxFIQj9WTG
crlZ4Vm/ujFNbMWk8t3wjPOyGBfiCfH6jHld3zDF3pl99x3qffUwDG5w9fIqu4AmFqe2M/Rr7Dvi
2rWmf1MnbfuT4bF5zYw2uW5ovzAGroBeOTfvUXgZ8YHzjK0DazKWPuRmuH1enZoFESHJRdSMkFq5
Qe3isJQqiCzLcHv2Fm7/MHjKIFaJtUVC4//SGI3/EKM4PZSCWZiVrDAuxqWsn0yr+eHbWt3oksdh
pJexPkl46YfMAcTRww/7DLDphiWiamgaHsdzZV1Bhw3dLV6b+SmZUjbDawVyAjpBHlwwsDLCpWRk
A1SPh7gVxT425XxkZiIuciqNMI35BKpDgJUDWFJRUWp98eY5aMJuWfxLXfTZtuSuvy+cNPOJuzp4
7uqiTAggq+Z9imNtYZNpwFOaN/RZVvaHBbnaqZJLf0CbwN2WQZR4iztKTGYf4L/3m3uXwPhBmCBw
DOeSMFOxdvbQylcnsczfqb8Ep76jJhuX1DFfG9fTj5PjGIR7DtZtp2R3Wfv1DXhGdTvTYj3auQt5
KvbqJ6NasIs2SWWfPdkOHWN0C+PexHJsb6uRzt6cl1tG++WBKMDYDEfG+PW59BSnvDcmgvk16HJn
b/QJmQFebw672m3U12KrdDgE1hq/pm1f/LYxZbJTMXgW+D6bhr43uWx0MOZc8hm0CAhLWf5iNRjn
Q1RxoHGyugXe5Ql97bUujhxo1Gylu6IBo2+ckPxKEel+lcwTVoScHhNmKOT1g5HSLbxUE6eft6CM
28UEKN63DPRyBDSiE98cNBUUT7mXXHyl4h0duWefLMWgwWwqIGBzCil3vzm7sDuOjVh2whmSX2af
j+xFJTKtJi0ulq3Ep41F8NIHK+eDa89sMez1pgnYASblqG5rgiPerHX9TGfls5Fn9124nGNTlt0U
hZzviDkrAGUYU8NqcOuSnfqn40/n3mzisA3y21oOHxkXOdPEOSM9rE5HhEmuf2hnp6CxaRoI66iu
1L2LYio5IELj1KPaPonYwK1vZUyWBjtvd4kV10cB7hiP7EJUGbWKIZEg+U44evKLMV4Wda06ated
Dumg9G2J13nXlYXJ+gqLApJsD0YS6pa8cwH4LV11tmgadvbsf5FagsgBMeWxakX/RiZBcg7qOAH/
0LfdiXFUyw2EEIJm14DYMicPfN/oiNDjXaEVzmhPp3qMVow4UZEuDI9XfiQj7Zs9QKLMuAbmWr2M
Nb3n3oO3Jvif6pa8hfXBDxqbqTypz+uFc5UdLQCOlAqKoRf7UYdlUFhx8fnw7/v8rBNFjc7/Mw+a
Q5oFctWaTMyQqNCQwLrwbKKLXXMaDwnCkojxnzHs1OQ8TawZ8a7P7Iekgwhrdr9DdAPjKKiCcOm7
eFlT3b+vKptOwm5KCgdf4UbWRvMOVpuFKiQx+d65BlpB2S3VbR+7+XUC7qhDir6YnRf9cjKY494Y
9WNqM9LUJTmE4aDq9ZwxgP1b0SWSyn+XXKLS8UwTr5ZP7+v/If+uMXQBDoSa/E85PeikBd9z5Xl5
yGAeUY9DicCZtXWdvYzPy+T3P1jWSxbBve4wyAR0wacpjknxgSGBwJXTcH4AhO9TjQFDKsK1twdr
35R9avyq+oXlTDHU1fQv/fB/ZPv7f3H0/Zs18H/yD/5/aPuztkCv/9n395L+yMof6udfjX///Cv/
5fwz3X+Q944W3Ef56qFe/2/nXyD/YTNZFzxg3X9Z+P47it4y/wFQEZH2NmjF/7flv/2X8Y8X43TG
lyEsWwpe0vpPjH9/+ErwmwXSNSXZpwDNCZH+QxFOG9vmlZ/r04ir+Da3BKrcYvVcgIOwX/5GHL+9
2F9uhO3N/M3Ju9mjsAu4m67/L7p91h4Z7bjdMslIWT7HVnuCUZVw/DA1nRxj+A+Nbv98Q9/Fn8Af
yPHlH/aEXAw1iUdZd7IC4Ith4GQGG/uAvC92UA+zh5ztLz/8w78+y1/thH8Iubc33KwQPooQCPH+
n4ljNRRClc8ln3BAb4fekTmbSfzSgx5ZvtcxgI7BGpqfCXvLv/ly/zDS4IbgYtjePjA9hx/yDzNW
QL+v0J3xleY2LkIvsaISztTfvMv/dr3wLnwwvk3sktjK//hGK3t1ZnbrEDvmsb/AanW/VYlh8VzL
quRvvszttf7tctnea7PRIYqXZARtgYF/uVxiNnxq7af2NE31YSg5wPtRc+DHJIQV8dOk4r8xlvyf
PhzR00IEDtdo8Kd7j5Giwfy+ak8yoAaNQU6dzHkyjot0v/7v14lwnT+E+NwI0iPzGbMIrlv++0OI
j9+jRztfj0dQYiMYstL4oHVGeV6k/foI64lMyjGG4I0B3qcgSmnDcvzfyCAcYIdBYHxXxCH/7HJC
lMKgLNaEzWMgjSgTQdbtqpSEDrjrxRyHBr5XBnpU8c+pBZGG9rJMkQCKVjzTks93FlhpwjHabHmf
RrANocmWuw/X2haPRatzYByZYT+bPbi70JOlrcMlYd7N+FhUUN6yUrV7qQYACUXgMMMtUqGTEykP
7DRHCMEOJf1qPRIxg2IdYQ9QkwTtMsxbuG4Z04AZaFZFk0jOkAGmIuDfqiDjCf/damms2NO3co5s
afXFm5VaBRs0bO+yCbW9prAvBlCIvdrleu3Se3YmRPTsUuU209sweS1ryJUSecIYmW3psT3w12o/
Ol6V4+sNAmYtrWo/fJll/WHFqYOsAuEhEKFyKoBzqJwFNRzPsWl1BMAQGKqFPkbeTKajjXuis83x
praDlCF6nMrsQjlmvLRl7Ngh4qMB/mMtpAPXGHU2jEIDWszKcJf2GRPCwUXUmV7cJu++bxgRpJwA
L2sEh4DErDUCPgyw1AsIvLgaFjE+kU1iUQbOtcnbaHEbanhQmdW0I7OmR++35QjsTVN5zYFZYOsR
OVIRdZbRS5jPIEQp1DPME+u2brVQ+I5mMbxbs8he60DL4RsTOauJZGqj2U6ahTlJB89yvKZt5fq3
Q0WY97FIW0jadGu9EQbVxJC28tKki4jCMJdPJy3aEiEi6S/ZhRd2HsbN5b0n+c8iw7fCaQKvIp3X
xwDktfu6IG4c2WNk5XgorKSorsJdF3mA+ESmII3MJIPvAqkOekRG42Nwk06mne19ED8xXiunHY5j
K9PgYsaBO+LgCeLkTlfQrsKGhd2AzHROZ5/RdQyPLU8FdowwtZSVM0hvsrzE0eRbHSOZqsl2ljHi
0fO8TAeP8Mj84aaDcWN+U64YYIq3VnA3sM7g2t0MvU+lCAL9YC9cnkjJXfXKmiXJdizd7CYasmmy
D3B2hjeyoQJvL5Q1ItFVRZe++alT3DazhpDXlLFUJzxHRvo0EtK17mduj2pnm8PknB2gZbcpaUrN
wa46TfQC5hq4qrNXti9c7cFr0rNSwYVg9q91lgA5JEzNoncLXMSDiAWTbd+WY/eSR6wT6c/WV8Ww
MwsOxDvdSVleY0eibXY4c9eQHDFXPXpeYxOe1TLqYbsmYkZWi+UwpKH2FnAuR9DtfE5JrAL7ykLv
rbFySiRG8cjggyn4HSvOvNkjM2f11/UKPaxbEMtyisVUWHs8yQXp4RXW/4NyKzns4PdMw51d4kGF
9DtVv5Y+nY8jAd2MXjo//1Rmm4AcTmQX79yuilvQvMbw0HRJU0eZzvovYu/iTzM3Bn8/+8T87FDG
JeBsJNE1ey19UChrPjN+KCw9PAJ2w5EhYmH8cmumUMfBTte3JkUHd/FcY8UNZhPEt2dJkV2WYkKE
W3MgoSpkF6ejvjD8R+KlkY6x6m6KXemo4YFoHQr3ArCiPNjmOo2k5iXIThc+L/RYHdtnQBHINyfb
KBSOhYorIrPjYg4dnk32rVRt2u96xsev5tDPz023DZLjGmpUNIzI7+9UVkD5xIHR3adB71PTZEGA
MwAK3rRxobI3G448qQAgqb/ATXc/tiDNJDLrRXZRTO7b80DJRG8qU4tSZWGIT2PkBc1tQgjbYbaq
gthdgtvIohwX7YQYO5tz5pZ4oVOS8Yq9XlaYnnL17LMsYz5HPfZDC5hHOj+YZKUFl4MiytLW5gQ3
Gv3DAMjFls5O4XC+7SysuBgBy/VGrZ6SJFEZ82tm5NWvlcjqT3C7kOCdfv4IPALfePZV72DX13dg
eGBDdYCXP5Rl5m+/2cRDi0GiO59tdukOZqZhktyegl9b6DWNxjy2x1PbT8bv2dT+PbV3oneZnLMP
lnv+R2l33UsvRpKfC5SXhMQZ20AGkKFtHy30Pl9TBRdql2AIx6RWZfkj8rAtGlbXGzcLFcQvS2wJ
8Y2PpSy0a918y+LENdkX+O7zqom8wk9ygKNXA4Rkg76OSDJZYNjdJzP24sZnwlxgYN4Vca2ncKoa
/7VRbfFilK66MnDZiVIx558jq2cTDpnNCvPesj+qrDXeTJQwb/3q3nhVM9waTY4dDFGlvum1y7bb
z+f9YBWagYNa1RBuMMib3mgmxMBD9dQWhFlWmIWwvg/7SsPbEoAGmBB11vpA2mR/cjdvlIwNCK9x
LqPANew3C4T0ZKdPjd/Ih4pJmX8A3en+RmmT32O6ri6M02dixTZmGazYfj9Act4DVKuxyBSvXBTw
rzy78l+Ac0rkOO5jFUzDxRHon1lqqmtee0yo3ORid9l24q7yw1gb97Z2Kl6zZ/V0MWSfohyrEU8T
RTB0v9rZt74Mo3B+WQOMxUguo8/zbH7LJvk7r8dNgbHaD1qRZltJ5nDQqNpfTI/MaT/pfAkQPm+2
C0t2uOOagcGzq7Bj+vBAcE0YvXhr4sa8y5sy3bud218MFPj46CbcdIehF8apDKQ+rDZOHUaO5vJi
9xggj6iDk1+QV+vi6ENzepR8L3coEr0nc06/2E25HCwOW9+qnJPbxpLJ+tA1XbCZXfrIKv2VQomd
uiJofrHv2o5qnOdRAp3aLJID4QSxOk34dETYDrDOo0XAGgs3O029y4ceYQ67xnpAcdM25rGf8pLy
o3Eb7mD8AOmUDtZhWtX62IwZN2pJ6qaISpCtgjZtYbxGHJm3BahZDCSLukeXS+qc6+0D2GMuBLJq
R4nlvuOrCcJlUvV446h5eIfvq/0PiiDE3nU9qeeiKsRn1Tc1C3IikqeoL625uUsFHn2/GLsR3WJr
+LtqXcv8XrYou46rUwTZ2XAQF36IzhbOz9SwtH1eGnt+7woAfe81ZuDL3Aom9ajqBGu3wmSJubIx
nHfNmIByjqmwMfVZ/TM0KYhokD2hgdpWIY+FIam6JsB1775o8EgxcsLX6NoEbO/jng+1s+as+ogb
VJshG1gB67Qd+11bW+3vqk9AC6S2DQMxbZ5spPniyWDnQ7llO+VvFt0m20M7tRUEYunInarz6sHU
S/BubeRhRBCqeWMEVR9066X2biic4bVz6cXxCLU0PtoMKmNX4Fak9p56Mhm9mKzW0OfiItOh7Dxu
9TjPvhwhhsdWq3FblvBwWeqeBN+2qq6xRqVs0+PhBsFMe+iqdvxWOPnypXG7MvzEyHRjGkN8vzZW
wQnoBPzUwm/i+Vr5MSWhGLI4/0HWIoZGxum4fYNF5Pd+nhsvXofWY0dRy5k4L0Wr7pGNFv3RGO3k
nTuWarfDivE294a/ZzFa/GhjgyZh0F38gBKUc8Vcn91U1tSxKDU3Hjpa1txog6fan4m3KWTcvC7+
gJy/Z4QeFTGo+B5nKjPkvtFw96bptMChPWZEA57hsFePK107tzTz6KrHwmkarNiyzIuv7N/eCpgN
hGDny7c2G6HcNUNxM2zGl9pg7dglWyc2sfJ9NXKjJIuL6kLCR6cIGiiw5xQVzWhN3reuCh4rHmdR
MFlwomXX/p5V5/E90P+cBkHJq2YkKjit+rcKAeyrvZZHxQr9vHb1hyniq60dde9X1jmPswh1U8U5
znjPCPqbhuZwj7OaNZhwfjMzPkOAo57dSP0AP9HAsKL0c8b24l6tJcdOwCNVquStUCxIIPwJHIV9
F6WxGQVLG7ppLe/go0Ux+RdOyF4HM3eyW2ew155VfaNSd/ajIUhatdMo8Re9S/w4MnPzYUWUAU2c
PMVsnfIfbSCwc8nq6hbOixhk+pqOKyJmVDZY5kR5xCaJXnTN23Nm+Q+LyXmNb6r2Q3zNCpehCr4N
I+S/jWXIcru5T7viynNCh22m51NreSpMKO9vFYCYA7EqkMQnu9+VfDm7ZJynp6IXPRu99NTF0j0b
nTsd8eM8t5RdoNvTi4+yJwoGhtXjNFknh6VC2NjtN1tZkZ/zdxmuajwi5BP0DVoqUDrPOuXGzgeq
PNxDYv0IZHsHk5bWrZySL14ee3ap6/2S4opxuuaXMPPrrGNW0FitcR6CX0R+EFV2L/Bl1WjoSx1c
ioD3tBG6I0ZJP711tM7SZRWTwfCLVDnFuE/87GAvBJcg9nyE3PycZITFzFLeLr7ob6HP2BCEGWkj
wKiNs9NYoCy7wnwhKRpFal66IBegXwPbJewDzCAO4P3SMesPC9oR7nHTaY5p1k9vGeZ8XFOI7t4q
FIWcMGWCDDmw74qpL19sJcf9RFm0UVnWT18Uv5jmC0YNWpNBDFOMQFa9X4zew5pPDuOIbbPTfvt9
CJCLzbTV+zUbdTSwjczR+EUl1BrIU8YC2PIbWbnvnFFDCH08ODiZ1Rx6udDEEem2q5BgwQowQlKC
fVD/RnUTCwSCHROGQ2tMxi9QFpzC3tTcrbL6za2G6XV5yu2631HT3QpFGSvac4/jhuHgM933Swu/
8Caoq1foH4hb7WaM2CoGUABcFh4uU8HGeOt1eiAgavhWDWgN0Lxnzbk0JtpoIBisHvES28nvpFTz
vga3TY9hhcPsB/dshOpnMVnlpagCvHAL90kywNIk0r6IvLgrQrvonrwWXAEnFN48AQb9p/Qd70EO
I5VcgkPOSeNrCdrxRRauGQ1JcsoKzcHYdmO5ixNHIfiADunRsIauTJ7hdz5jB7W/GUH6GngZC45R
wDRo56s78LD2LOmz/db+IzBC9cHESH2pIiXBtmvuStaHaBu46urYvKLrfiL6+Hu9AqMvRQ3RuI95
5MpBfBdxFbzXVi4FEUBz+Z33OIPsTvajHswvKAfkCVH0TpvreDlxxeojqoyZFgnwFU9kdMCjGU+v
wLVH4qsH9VmATLVvvX7AFs7lGgfMB2LEkWWKX8n2kHIXDLCssLRQGRUm8+GM/ule9IV+JLZ7KvaN
12Ef9/3qu5vzUvPQuic2dMXjMCL6o+73WYWyJYLFzI+Ak+1TZKZ3J4Le40vN1UtZB4OHlqcrMftv
Q2IUy/Z9M2nVUzXlbG+phflMs4yXAzN5ESXBpE+9Z89fclpGiuqEXxol8EVZXXciCrM+YnNex53O
e31ZWOQv+1Ln09vYdhbieMTYD63bK1KcwH8+FOvyjCKew4f04ZuhoJDADC2SNWIljuxEG1V2JAIv
3afYhbIdt2dWkRMBz+5gdnW3b1WVRjaQ78e+nhmuefi5XpmzuR+V6Ie7pFrNFh1KuvwWy7Tu0WMM
z4xY8JZ6ODd5sgfuEPFk2zztTeujoffMdjglvWWOVwcj/o+WbuCjMntSo1hkuo+2M7PLRyYDEL4v
uL7DmrABA0qsTm+IrYZ32RgFBN9xac0ngDvYTBymuevF3cauOxK2zQwdUFU+a4XMNRykrSUPtznA
PbF6DeHsq3YsDmzAwKwPBQ7kkeIVwYtK4IKshXI25ZMlIxenW8b2nryTkEYsFyGLgPxmjZWH8MlJ
e1RlRa+CqyT5arsnquo8ae3ge3MlpBOH8PXfcx/k3CHZpD34tiNthU4mCMLmLMgP9mpx38zKBZGP
IgWZ4Bzod0t36fc2EdSTIl8U+v64mhnO0nwldDFW9ZTVEF3ogBFAU10mYuONMKiCGgaZNmwBquah
QY4q2HXFuJ19qA4+agQkLtf7NL8ZsTeUJ6fP1kfdcFnxwA1K/DTu2MtwIMy6wxUBDZUNc556JIOX
LtuFiao/Qi1CuAFS5rLarV1JlaKHtH6Ac7t+icZrxt3SpH5J2k/jmJHppsWxlPMCNR9D5u0Ch0Ic
+jZ1v+MLmsCLd3LFiUDIXB9maceiWbWIx9A1TWa5c/1cjgffHG0sTKlsPhftNreOngGNJHzTcge8
lTPGbvAOYeVpejLvY2ZRfuFmryvikWDveAPVzWyOavs2yNCmCmCKg7yEsyKcG0AE+6mqV4vGg9SB
Xd+246NbVT5W2LplRsM/Il8RQJTyvhbMSQ8YtDVVJfPWLbCMueEro8TucbIHYXBFMLHm0s2aJZJr
nh1jhugNM2AGEKEn7OGtHTt4RWtgzv1WftRrVPcdmUNZ1aqRBHBDZyef3cCrt6hM0fyA1wtrXa3v
dcu1QgiIsKczmCn3a/WxXB3KrrfwlcXJL246xwiNEeQ5A3YrvRRD1y17mTh8Ar9yen+POaZ/MWLH
udTWKG6wI/o8uclKxC+8Nv5bi0j0qrTDujvQ8Mcbr6q/B8z/doiL36aFFLgQwXPc4c9e0MjH6D4+
AFs3p8Tr2Qmh/U/FnvAqXMQLvxzSilQyb8pHlFOrY/WIhEyxNuE8bSMpBVDFPVC1MaJ1yzpzQpO0
EmtPlvb6aSPVQ4bRxT83ASI5d0k9D6HVJsgiStHTuSz4dGYoFOXy4fr2+Im0Zsr2sER9HuN6bflR
122vUKxAIHczTPEu7NN8LXhcGD5YCx6tZjSS/iwOTVDKLypEAC8mKPbHLesHtZxuG/wAKpiePLN2
J0zq7ehx1HoYZmyJdmnjrnBRTk2OqhETzmand0zvwdvOrGNc5GUJnBd5ZNiCZI539jxleTgGc8UQ
QtQ4gt3Zw+aocUG8DURjVhePGeF7yVj3qfWcJt87LSAQwMk+cq2kGbltTDKbGOuuUCjKGFJZlKWY
QCjBZFbSHPX6K0Cecq7jfHvfku83lP7AbQhheiFfoTGy+lR7uSKwxib1Ef+wl93wSKeK3AA6Dg02
zxfUqdX6S7uyx6JoiZL+MPPq5jSNuTivQlu/Ic84KrTENAy/5BB77rlLZ3e+xEGGoKKYgnXPVe/S
ysOH+t2VuiXKh8CjdDcvK8dXaZvtQ4c67Z1J8PDJnU2WILhJ92eP1JdhguzglSwecWr3tFXZbQ7U
P9kFPIA4tgqhXnxl1O8p54gIs6yaO9YKZvWTcTZBaOj2mSLwqYprUUGd2SVDQaHE7KVCHaqw7nIJ
VNgKS7R7e3STDDfigcCCUJnN/Okhw1T7KmvGNezZtDe7BM3Kk6K2yPdWOeMVbVdbtsx4TaQ5gqb0
d4HB5lsaJ91r4TvoEVszdZkfWqn3UoM+6nYZt/lbl2eCIKWJvBoydQjn2PUjozxU1k3yUVqS55xt
5IwQ2rlxrGNvJe49OCCuvKbLidXyyE41sTGu/ofD4vaLCAKFCNNWKxAjxTiKgEXKKfgMSzrsSQTR
9pF0aa+KoBBMNGlO8qPMF7eL1GqKG4+tWXyUeeMT2w7qMGxINftlT2X7nAC6MHbg7Y1f1HSIGy2A
blVYL76P41AGNx6jGPgVqg4ICsT9tikFXVOdKEQShvoo1KAAtEEblf4kjnLyKX8mYdgWBWrdsnMh
TuptnXng7Vl8uMyZt/3PEfYE3YQSCOB3xJAsgkckERboh6rKRrQ2cONmZBn8L/bObTduJFvTrzLo
exbIIIMHYPcGJpOZ1MmWbFmW7BvCliWeT8Ezn34+uhp7O1PaylHP7QDVDRTsUijIYMSKtf71/XjB
zDkVOdPVUH91Jq31d8toqQdgQPKR1VXO29no1H3JXeZzGTacNGNSLXx8aElRviYTpmEONUWa6SGc
XsjGJBQrwqi4Vp3LhoO60VjISboknKaoY4V5Y6HnN4k7rXmVoYseacltHoaxWwPzSYwLthINl2Ys
1WqNFM/U3Vsp+ALyG1z6bkAlaOMPWkqir6QFeRD09c/zbkKa8RjlXAtuW6t1U05Wumw2oxI6jUDA
3SgutYZa6QH10MJCx+1z77S5ae6bIcQFZTEw3sBVAG0ri8AEI+Kq1vrG9ZCu9jKjL+tD3CSr6NPD
vwtUA+XNel9kjoaSD3IdkYZNhpKgO2WSKm/G/BLEwmBujIHb0bWHV8zPwYhzufecsnqgnNBUe4Xb
S7iLqJw1pJ44y845JGBwJE0u7AvuxaUkG8OwXBY4Q6h2mEtBl3MXfW9iUS8+7T3rnaWNKFE2gi5J
SbvyCJtDLpFPSBzRcxqTbCVclqK6mW1cZkiHGmG3w7Uv/4K5ifNQdA4932MRcuOjHkx1gqfZlGe9
5Xb3tGrSy5CJsXd3pagMwq0axJEfSTWUdJGag/QRZIc4etU0VPsLbuVwRVYDhR1yNfqOQwgSvzq6
mMbPha0t3r516CihETLRvtkidqG04YzFmZnT7owGsZ21vc3S+hnTI3sPNXTQiCGVHX2mAMB3jo2n
431xEAoQ5U+COAEcyXJdgBMime2GDmJlVka/KRCZAYyVpKR9qwt7InhdWTjeUQlOKwXNXrC6L8LY
W37S4tZhTkCL8x0WHmm9R+qJuJ8OPlJDXA4x4e07r8SnSY65taH6Sku3iej+klYcHO14vBJ/rI7E
8FhRFd2g1DO+F03sZpD1JvIR1aTMHwSfOuXRolsfdYRP0VafhvSmGSUZwjDCl3Qz9Qj6iJwsZNFp
LkI2FOqs58QA7bL1DAJEqNBtCLk4wh9vS0QkLtMcSqrPjOor2Ai4Wggb9T7+CxRbcPQiMUO1mCan
hkS5sVc44gZcDZA1xnNifzZpvaEBJszV3aClVuiDcxCPUUzyhdv+Uu7fVlm80Bshq+AaZDoe2EPh
mkdiFWlodD1BIzuDPie/2Xo/32dNN91DWqDAmcCKPKGOQZV1qFgBqmny+LlQC6D8x5qOgoKVciC6
neFo0f+I9a6LqV3bkVbjzogq6mpwYXDybLn6BElpkqUp+7zQTsz7hY6FXwNkMgIyePOo/4/mbVZ9
2VFs78/02hi+sMo1v8bLAuJDXH54+xG/UB15pqFjmy649wnXMdZf5Q+NTqFMeya66M4cq7QxqOnC
9BO5v/zs7WFevknTIEHgkR/nWgYB9nAYu4HpMRp6dzYIzqgmBVoWVR6S/iTE5xUE8se3x3v5BBmP
JhnEegS6aHUOx2Ob7SikJlAMO1yUKb2KuzbBM8xuQuvr20MZ6+9+IHPiEQqCK9szUTqJ47mBOoCK
IObuLPMyGcAG1sFztO2+QdDFiKMX7siglZdgc5AUu3LxhTG0F0rUzu3bv8prT1lAKTZMfh+i36OX
mddIBagC90AX0nNAXE9xNX4L8yTa1/q/sW5M28PUyETcBb/78AFTN13wGXA7eg7ClJaaWp5phTSu
3p7Qa6sT7aRtGbY0dGkcvUZlEZF1qepIRiGf4kvrL53SUCfm8tpjc34r76SDAtk8emxxmhL49HFH
00FohoHKPK29menTgwBIeq7yNTlS7X17ascrFNWmwWm1zg4BNGv18AHaNS3qbT3ROjjW3bMjbUwO
ySnF2a6etfAEpPuYuExCYtXgoVP1LAd9uLdufH985m6PzYvrtlNA1Q8PDMzuOdzpEdp14IbPPX0k
MDJ1cSfaVj7SXkk0V6D4D8ss3ZVYJV8J4sfPbz+BFx/O71+KMJXNdgXDe0dv16XVTicfMwXR7Npb
+MPqFosc0vximeHtoJTBCHu4xtkHH+Cc2noHx3QPPufUJ/zKu8D3Zd1q2XGpOh7tt/gVp1iMtUsg
cR0MDLhrzwUkrk96Z9s3b0/6eEUzZ1OXJspfATWdqR++CFCm5YjGbQlcShwAf3pxnkONv3h7lNcm
xIumK5cNUHfco8U1dpRorAWzp8TWSUcOQ+ISe9HzFQUz94P4hNDzteHWwdjeHQv55dFwmVjQIxrD
HCxhglBvjhCyAepyI6cJ3p7YK4/Pth3Q3CZyWZTP66f8xzqePK3UnEXvApgRCFpMnTwAnU/7t0d5
ZT42HaQkTtEeI/w+2twKg9if62gXWNBVn5WdumdepE+/7Ir64dtDvTYhz2HbwdmCg/EYwG6OI1Uy
i/qqbukLbIXlwSww+3v3ILSVwc+22EKlPBbidtVSEsJ4K/20fkoTut1nq+vf/2ocw+KHs+BMltzR
FiM7gaPU5LTBopHlLC0rvijxhT4RSLzyvNCzYZnEt4NKWhwtAJcUUej01hAgjkv9xc3KC4PkyPsX
gIu+AUt40zYY5mhnyjm/sXCOQTvMlfiUGIXC30bY2lWKeGA4sQTWX/nP+IEtwTVd+kuELdBLHzso
mCVNYWaipoBono68BhEiqNZyFtNF1M/Dbdaocjxx5L3yGLm8cOrwEVnAtI/iMVZ3ptCeTEGa2vNH
I6bVJKXR8lTrzGvDyNVghMOb6EgcrYklqQoyv9RyB1TvzaeaCpS9p0Wu1N+p/F6fIf8TENE53mjS
ONwXqsIje+GFY+AAKfw+6rL7ZXA9fEwG7K3f/phebg6GlBb2GmTUdI8Y6HAoMtxkAsmIBgXtSIFp
zrDwy64OYJU0J64jLx8fNxE4TcQJ0pS6PDosGi8EJdM3XoCJUrq6WHvfgT9UT++dkNCJrQyTdgB6
adf2lj/31MRDZdI4swFwXE8DMKnTpWhse5tZRXv/7wzFJsGW53LFOdpYu6lfsjqURmBpNdZQSUGR
eMwG3zEzeeLZrZ/o4VfFrJx1v6PYthpwHc6K7EUf61ZqBJVH8rcfjH7yPQyvf6gYIfpuqLovmLKW
m5BixYnd4+Vr4xLA1wxGYb0YmEdDI6C301CERqDMNL/1lnAmf6WLd++EaCw5CL313kay7GgdUvbU
5WRETlCQCTorFye8EkKdavl5ZS7rhr72xfy+Hx6NYk3wbOg1YBS6J32Be/QOpqz57qiI4w+tlkUg
SISqH32+6Et5XZPu8MQScNv6aNNROsQpaOX3LkBa+PhoJaEDR6J+tNYR9eaAUoCrx62XrmbQGU2s
Jk2eWVa++/1wcJC4EDamThyLx1ssvZpOac1yrf1GvoK1utd7fT5xeLx8PxZ6W3ps2CAcIY6/KMrv
tfQMBU1iLU1Gc4eyIzbFicf22ig08NCIJdaV5hy9H0MvkNsB6wl6Ix133Ft+hXGq++99N2RcdBrt
LDwTaDA7OnQ12sDhsZcyQLXaXUdm6V6ZXtVzE8lBLb091isTwq1obdxj2+MTPXo55QRPzhwcK6CL
GEiYTeSCHappDu9e2BZoN5YBdy/2AvdovcG6w0cDz+xA4KS9WRyJkAuh6YnXs/6Uw72OwA6NCZkc
h3KdfXROmFHRkw6pmc3s4lpmaRG56ljfUtArz3Aq1U+M98rTk2yqYvXXkqQrjzYFUymLRhUs9EDi
23TpuMsZVfzwxDt6OSuM2CRNaqSniHmOLzFsa5x/XoqoE1worDeQKnhhqywE6lYM87BDetplJ25O
669++ChJt0lrVUazRxBTHB4bIL8Glwq8DMTUG+pz1oK8w4mmd4ozK0VvsnFpH4fWH5r0tOH6YFqY
NVRDe2Lu6xs7/jUI0AS2WnJtRzx6o31uu0h2ahkUtmov0GsZ11Krwv2cTdMnyxim68Zs3n9ukYig
64SPHH8mMlqHc28yl7pqlssgpQ1xK9Gjb40SNOrbn54wX8zNpT+c74Ivg6vwsYPNQq932iR6GyRq
RLipHFlPeyTEa4tP6eKr3FaZu9USK7T8BNTFEiByyB5n5WoGFAbw50gMalFvZSwH5Vfg//At6pzJ
Op+LqfvadcmE+0OGu+xOmmvTjAe1R2yVk9KwAT3HHs4NErCnzHlevjM6Ajm8+Id8Kjfhw8eXdW0j
08HqaAhslU9vwWVUEFFPzqyfc/V2t5BkkxPB6MtvhDEltsycADSsWuJwzDmBAlXTyQmhMF0+E8tr
21KfvR9wqoZfrurNE/eGV8YjSOS1kSchI/divGpJYzFrbdBz5/d72sP2QxVqu1mX8sJFQ3n79mJ5
GWxzEDBDJkdmjgLp4fySySpwYrTaoFVpcY5iHCdv9MnoKsNTCbmXU6PNmPOH0N4xaMU9Wv2E9LSJ
anj8JI3qnvMy0jc0JEYfQ+IjP4ls693xAXnj1eiRz9u2yGccTg2qCUXgUFcBdA/7gp4XO7BlBLH+
7Sf4cq/2TEHOiRjY0ylqHE0rJ5e/JMmoAtlN+f1EU802c6P0xLb5YhRbcH0wDEIRjm6W/+Fkchy7
MoFwO9DbKrokZCFjogz7/O25vFgNjELIS5rBpkeaCsnhKHTkrMXfdgioouZnNMnFZ56boKTJBzt4
e6jXJkS5gn2Ay6tN/8PhUPkSwdeJxRBMoRR3WeHo5xoWEv77R8FdD3m2566x/PEaaJHJ0uU5BKGO
xsvtB+vr1BSqe+8a4LlR3iG5aXBTYG86nAyKlt6pNbcPkAFZuykC85RDwXpnsp5LgonDJx7I+goJ
MI7WwFBl/VQO+RDYILr3XdgMvtuhcnj/I3O4JFiMIyzreEegx1JiceT1iOar6Ba5PgxSMCk/3z8K
y1gStvFy2IEOn9hszagl0Y+TDI4bRFuqFddRgoXDu4dZT3i5RjjSIqN1OEy4aER1wFeCucGM4AIY
vD1dRYlT1O8fCEoEewA3UjJMx5XUChcZA2ViHyymG33QEPDsU2jpJ6LdNUI/iFrI4lN2IzuHxJSd
4Pj71GkUcgusETQi7nSP5aiRYhlX1uUH6O7iJo/0wfkwtoNuw4eWdfT+j3a97ZNnoh1EWvbR4ywH
upFG2siDXtXVRyHpTsQE+lQ29Xc6+3iaSM9sgxPp97l7+NbooZ4me2aaVW6mFyKykq9ZqRm4BMcq
/hQLPCIi6cYPFfSInVKht4OJ55141uuzPPolyN0DISB/ZhLdH33Tw5CRn7ETME/hUn2M2xZgtITw
LyYakRA3NOONQ9PLuH17xb6yBa8pKWJS8jcckkcfBvMO+TK9ISjLIbrKaLLydTloHzpal/6NoeCa
cL3lpaIFObplyMJzaSrShyCW1K9Quozt40wf61VbRPmp2Pe1x0mW0uN9snJc6+hxlnNWU2IyhqDx
3PRs4SBegaNACkRn1PsaBu+FaPX819tPc12Qxy8RhSPYkfUOyvl5uJJcdJ0ANIaBtGVhfEpDfCOg
5k7v35jXS7VncLHWyUwdPUgniyZTqmgMugxnnqHW28uYJukTr2t98y/m4vHzyf1zEz0Of/kW+iRT
iu1/auYzIgU3pU9LCQCkNSpxHxhV8vz+x4d6Bzc1avwuX/3h45vMuaGXCHq13oTZHRVL4dNpYD/8
O6MQZTMAd+tjCE1HuQHeAYf0TK/xubdYDc4ZeGL9v41ylP1IClWaNIYNQR2GJk3/CH76ER7oe0cx
dUBGct26KDocL4UJSRIazKQPqLZWu6U2UbMakKfeHuXlJkERlaVAsCHpBD6uN+WcDkI15hAo3ADQ
7WJEUUIywJ3s3XkcyoAWdVudzBT1zmPFQ50VHY42E++mw88bZnN3rqOLOBGqvzzXTDiOHJ2coTrf
6tHmkKtZtk6YgXrBrcdC4qnIXtMQ29CtnPTlgxvq2AEPIQ0aeTW+O+AxCUGJrHCtRMlyrNBxi8Iy
wpgYwWnpno40SA39PNYnlt/LYjxP8s9hjjb2dBYUB2U0BC6t1BQiUwzIXLI7fTFVfhSlcldkHq5Q
CjuieFliOmgQFi/QM769vXhe7olci7h+s2EhTSI6OvyoExWxeJOwD7IQ0jd959YnT6vsu7dHebnf
MwptZ9yLCCYpfhyO4taTp3RoiAH5nDH7KCqw4Ejf3PEbp8t0ib/44O6URLx84tx+ZXpU/21LrJfN
dU0dDtyqsuhcs++CATr8td2Fmm+amXNixb7yBf6mjjE7NEnsx4ejjHEaFnrVrpEQ3pJpTF9OPhVl
gL5VnVg5rw1FRQONHpkzCkhHQ3X5Yo1Dxr4PwYp+BQ0nVK1F+68Gw31vtoO8EfVK1EY8QvR5R99h
6KmhJ+c2BF2M4XaG0F6bjKeKUBP0mDgxr1deFMl7tAaEOhYqp/XP/5AajEgmSd2IPpiyqt7jOEs/
VNPH7de3F+Irewv1SiKp9Z5Bmvjou6OZK41yaNXBvAhIACmuLyhobd8aNOse512uhbUzXGh9mZyo
mb4yQWljr0zGmOQKZdrDCZJpt0v8drkTpFW9G4py/mamKVintyf4yvrgToh4k8dIqe34KpXnWJCV
kNwCevzn5FxoKKp3gs7rxq/o6/n+9mjr4zqMQkxqfejS2Dp+f9uHk5KF8gYoikPQRmaxbdWimi2u
BjOG1r+V8hOUVufEDF+OSRJ8rcOxZ1EPPtbCQeJPNY+CZjAo5KIke1QQau6vamrHC2vKjBOB1sv3
RjyMAAKOm4GATKwP/I+FGee1q5qGPGMsa7JVi1MBKp4d/+0H+cotB4fNtVRmEelT6j4aJkm1SekO
txzPzQJoZz/0SaVbIAdPUWTvrDH5iQkK7Yhc+dZW9Hdf5dbRyaSuKwcNztHoUtOikRiF/ZkeyGfl
ifYKCtN8//YkX3uUFKPxrudOI+G7Hz5KYE60XAx8AniUYR3XpdOutVC8v38Ue61hEA+R9D4uRZdt
V7UKVFHgamZ0CVTCO8M0+8TeuD6Qw4XPx0wcBGaPDCZlk8OpjMpL0q4sVIBiIN42aSV/tWk+7cPU
Sj+9PZ9X1jtDcWshfuT1HKeTkk7PpZPiQldiR91u62wqvjhurZtnEmeWz0WDC8HbI746OY99kpDV
JPN8tBqSVp8qSsIqiGonvfUSaB00F/Rz7dME0XYnlv4ro7F9UNdyyeKTnT0azaCFdyn0tg2UJdVu
0mflYwU6b0KMSN59TlO1JaqjfMs/BDyHb60GWOECn1sN7XsLtZ6R3qEJnc67MGpOzOplxIOYjRPa
obrKd3Vcw+0bFZbaROp+oIRSb1VRdurGyEQP1LgemvS6nIT+a9TDfDkhxn5lKyEtSBFUJ+5n3VhH
D7RpjLSJLIItw6nVja43/dWY+lL7mgxZtKUJyvZhNdXbph18+pCjd99/Gd7lATP0GliuR/AfG6bA
C1TlC9QrcKLxDrq5HiRxeuLgeblo1kEAjpMGpwp0rDjvqM3Hrd2D3oipEnY01Oz61KOnujlVF325
aTESeRHIr/w/LNnD6RjYDoLIWoB4gcvaRy259qamA+W9nxwJLpIhXN+Q0MjjXB5tlWaR1YQ/s8DJ
c/DWNsW09bZeOqQntq5XJoQCmFoIaWOXC/b653+8H2VqrWgczk+EVdn3BMT++TDmxe73hN4FP/6Q
PKqqrZ67/zigFP/nfxyQja/rp/K2U09P3Ycf9fHfPPgP2//8/cfRU+X/6H4c/MsO1+Vu/tQ/qfnz
U4uVy+9B/vU3/2//8H89/f4pX+b66Z//eFzbPtafhgd5+SermLTH/ww3/t/06+Zst3//pPNf//wH
f/1vsLGw/kI1x55K4dAjabNK2fBI7/75D8P4y6YDhiI4Bnb8nTX3hiVuF//zH5oF85idhFyI8Dhp
0GH+F9pYM9y/dLboNclkk80iKnoP2/j3If/fZxqFMZNh9LWqwKa/ShUPF0ZFAw7lY2fvwHrSA75h
jy5H8D5Jj4WOmes3NKLJ27lNUumn09KdTxpQs61ovPlXpNnQCMvYLX40M9eJTU+J+YFmvPF6JmH5
HRKqqHxcxkbaRJ2GRsUuHT9anR27l6QRFKbg3kB5Gu2n9jjgoEVDopZ606YvyjLdNhrpiI1K57ze
5lnv3UKuo4C9yhgmmuIq5AmDi7w0CPF99e7RTK18PANnjkpmutpbWRw+R5keFZi248QEiaYfva2O
S8dXugGbagdjlBFWROgXR5aU7TxNSprD8jzXNxN2fak/KH1K/UnSA8suKqpm69aNPmyT0ui+EqFF
00U9ZjTTty2uQJuGuozXbRxgXdQAMogZoOKHavLH2a0XHJY1WuTgeJhp+fzHkrv5+5X9iVU+/MJ5
kRymhFg6qFzyaJwEhy9yrGn4g7t0nuilc53pzggjC1eIE4Hx4RbMT0exu8p2V8Xuqs1k0f65j3g5
HpODMK65jgLR0fCHKc4U/ID4bIiogZ64yHOR5uf9sTwJEVibrEoGRLz24vAuMTsKw6T/SYZB5X5j
ZvlD6TnFDziObXW2JFoVX3j4szU7p7VXz2o7xiOIjmyFfQAKpMuKxGwJ+z0ev6XKtSCE8NKa9imn
79aoHqJo9sqgzo3oZgIHD8M3ol0jgGEXupfmbHTjxsYwg9Z8O2TtRaQ0TKi3sDc3yIkneHtTSac1
lD3a1HBB/EBPoNbdmJ1R3dM0mJgbd+jMkUZMB5bhQtf1lpbAyQPxh705XuOJ4X4JR7N2NrmyzGK3
OIup9rpbKx8fdIAdU92p+ixX0BsvHFKktMnVhWnsZVr1v/Qidh5ocKevUQL+XDblbA3xWQu/5axf
1FyfNYnU3ADov3wCOCYvAByMsQ+wN1s9+LRkwNalaadlmn3R1FONI2kl8AfEus+Q18qZtYTeazFh
A5Qtxc8M90Y0cE1H53Q72drgW2Y9OYGnF/JmKhHuXtDbDg/VXHgEmxTR30+Ib1GJmx3Qne0iYM35
aEpD1C/kfJtNyCn8A+bxPEJyK2b8lTUFPaGF1V3s8zkrxedlIUG5dZFIwpipq/4j52YLw5E0BS2b
wxhetJJ2Tbi12MtfYmDvii00s/4+NmmY3czKwXq7Ih/lXFi1uaRbydd/tYxxXpynkB2/qByDRLxj
PHgqS56Z9wCnWlzoVK/NQIxdu6PE1jrVqtcFlJfSR6ogljVjdwGijUfB4T7d1lGIzxkMUzK+AEmB
s+JA4mLeYli0bEAaCNttQ9EIqx8AcM6FWWYOntg5TFF4eJN2DgEkjf1oQToepLDt6q1TxnqyTcdG
L3foAnU6XqvE+JoB+noaozl7iklrwH3RejzCsWSzm4ua7qNzJbReIkJoa9tn61vOOpTPV67HRYxC
K0CSdpEfRSrK8gK2S2rsXTPF2RU7D30LsVTem0AU70bNrS8Kfex29dSNT5Mj+vuEpyh8x1KYpnC9
TEhcjuaKH1qKvtjWyL7aXS4GdWO7GXqcMV/Kcjfic0KXfO8Osd9xJ7imD916tHnG9zm3UHnp1vCl
t0IZqJLmeR60AHFATONt00M5CpOIt5Hjowf8Mqmgyyp8Um5nvcXiuTZdAERWNif9NonoRAz1flTb
3J2TbN+NjgvaammeczaYEvxlORp+00mFAROJLRqvhPpixNn0JKGlic1o2u05ml8tCtDSKrmdOQ+f
eIuZ44c03bSgvLSYhBFmPzhUz3b4qYI0lp6lS03Ds1csMHhhXU3LJrKTDuccUbk/XRz3PmgYUhiX
/VK7z9SK7OsRR/inGKaK2gE9AM+gqxyDn6hRSbzJxxzMObm67C5e8Aty6mV67gs2vQ0g3PChBqmI
1SgwaDzG6c7gtRqjuPWstv481zN/jY8I8xHRe8nsY1TmXEc6RCM/j0blABhzNBzb5zp6BC5U35tx
RuK7gz2abZUmco+2D7Mbt3IIWX8LZlpnMMQHY48SzPscuqVegHNKIDWO610YwZClN34JPOIu5HgE
lpVZ4ZO9yNXAA72rTbUl12fgi4N7BY0VWvRjiSkHZu4NAKkNgAzJ3xnbwr2KQcl80tvVKjJuJmxb
vLyge2MTRYtVBWAR6IW6DMVqEBb3XQW3UpfacNH0BkY5uSYazQehJCGmFIMD3rXwnMssnxdtsyCe
+iTmGj6RyTaAdqIUyTWKUUzG6TuKPkxpEjk7Wjzt72CJC/dMwxzqKbEjU+7tKJ7vFA2nwIwg8olt
jGvCWUefH83fIBJLv4pS4XJjb836ozejB/HttkzoVafIaQR5FtW4GjUVDsSxSSzg48RWRf4YJssK
4XH1r2PbGU8qbNxfslgB590cxdc06GgPtKWDWbRCLXlOo9nEwRukdX8Bz9yTW6dtQJ83LrzdrXB7
PIELKK/PpaCM70da0ld7kDm6Al84TbyrEB+3XW41LazWBIgHRuAh/L5xaiaM1nLy6uAx7XDmRuKx
+yfzUn6J60h7VKlnffOWrrte7Ni5r5TSH+Fjhs0GqDvev465gHnIhQv0PG+NEbwftWXp15HezBsg
FZCLQFKn9ykN4LDZvEjiVQuKoALgnQISFlUhG+yzLPNnbBcCoIzAVDrKKJxsGk3vrsH5VrBP4ONh
1hWnln4pi0p+jYDu33asd7UNZ5l9UhlgZqgyeng9dV4++l7XA+TGSEMz/DjLMQKMBplvew1XUB8D
yyX2raIuLlAdYDTjerEVrSa52Q2NhD2HzuxVcpvARL0xFmJJnwxR/liYZa3ojTP152agRJUNUfjL
zXSg6XYauQ9Ignj5RqnpNu3RRdSBa6lsgC6yJYqc6tnamF5Xil0OrQMLzdz+0UV99A1SAgQcUloZ
9otZ23R7CVASqi/uU7iqazgVgKb3iGWGoRweijK0H7jULMAs4gxzg2WTZ82UX8L4rEfwk0lUER4M
Oh2XxuxATrZa8XHiK/tOP435KJ2xWzYx5y1m3vZCEzCUONzHizxzhqvaxTiOM32M1U2LePVh4BIA
JQUw3NlqM4tD1dj0zbkDcDvbTs2Qt3sn7LN852UAV8HxYDe3i0MXBFEomxzsEY64xhUskcUJnC7X
uktvaev6fo7MEGNsDWvAz9ixegNGkDBwISiH4uOotVNzhvdEx4osLTEpbhsVvo4TSAmrM4ZtbStp
/ASLEg3pRhfRLMstIkudwMxu5lJS7GpSAdOzF+RwEB3UerTcZzCl84tGwpeANYlzNqaumELKEX7V
wHVhU2RqSX4mMo6tsznKcdeqqjCUV1g82dRby0I4mJgQ4oTFjQZBpp7hTVKZ2pq5xASSeinYq3EL
YdXRzK2dJ0K7mRd6dK7c3tPCaAtoe4l/CSVzbQ+nOXVuYN5L+xf3VObjhmWSWLt8Zmc8191B92CB
IgTE42wZS09sISZUyb4Ohar9qqFnaiOxLVgViMkwO0Hr9E1y13pLjJcY7mtp/3WZm6W6S+Dq4X7S
Znr4pU8LpBObDECevScUEeos8tq0ARlWKJfmvNgkWw69FI7tZzwkcUTYJvFE7L0ZU4dTVCv5bf0p
WzIQ0+yQVXs3Q1PBor7FHnuFY2iLszP0yGo/YCMal1dA9YbxQwuyuKs26OYy7BbiiYvveWipRr/u
G1ybt4UhzfFTXQ+huBXUuO0PhYrAbMzmPHz1tIU9zQBta2+yuSC8cUeM1gyyseb9GE/zc2uotoDe
rwaXS14j8rMyMoFpGnUf7uTkDZcNOCZ30+J6QXhiKk7D0m21LxqxNUivVF8w8wtx2CDAg1x0ldpO
q7NRzou+rTykmAUNCea2dkfxgJEA5RbV9hZuhbGVLzu3WmR97snYExfG2NAs0Kye7DsH9FzM+gqB
AqOpBkG+WDNuhAtl4P666XIz3sGIGLAmVITkflJoVn2BYToe3il0kOcKqfIKQC1xD6zKVn0G44TL
NEy5QuysUCe0n428u5mQJ4yiukzxZ7c4up2QiWhDwjVhtAiDmzCGQATcJP88GrJ/FKln/lq490YP
WIkkDzmGAZ+iqgwzSBJD1sEgbxWyb2Cyv4Q+iPQmrCw2bCliB7p76fUzU6/6XWEbnN4lS/sJA4sa
CrA2wYJTCyghmuQllwnserl5u1JN50Ps9HeTZXZf8cwjxJ0XXDM2mMDb8JuTdvwEDLvFNm8i9UlC
zsxRrnPbTWBQl/LaSJ3M9XWKJl90yM7fFsIlsGacEJo/pXiy7ZtYi/mE4mj5uTjpyioHNtfA6QnJ
Iwz6lFjnQqbuYxM60SfoYVPop/WS4W2hEKVuctQxHEpYmYR8IsbU7f9/0qyb1yzYmjb9n7Nmmyeo
f38mzda//nfWzPyLBDZ3OtrIUIgiFSOZ8XfWTP8L3SOX/TUvS+YMxRr/0b/SZob4C/M//gtOX0EW
ei2D/ssQzP4L9RfWgDBikSM4ZKnfkzRDNnaQlgBkQSWZLg4quqtM7wXEhjbscHBhU441TLQkGLh8
A48zzMYo98ss7D0luxEoQLzgXrsxRst1d/QpVU+jtmCfnY3t9AgiGK/HeGypK5o1SZStnMKs3bRu
ju9rrqVl7o8l/jrbBv6f3CnXBQFXFgYMLAFV+Es3SftjbIIs3mVjtOTbOncbcakmZbMx931Wfsj4
zq0NA4ML1Ud+5NkSh3O1RaO0Xh9kPlaXlaySaWP1KurPnTYR8U2K93jC1pQCqh9sMmhbR4tdDB0c
PcZYKMISpfUK271ox3HCNZNNr9qMnFfcoWEFTwakWH/CcZvb/WTNl1PUDoDWVgzS1kiT5LnBHvdz
n8rZ3vEjoHv2jeC+Cv8zjfeNaTVfrNLw6k1jqfAujFcXX8V+Da8farPawBVtb8mcgiSbow7aF+o3
nLwlytQfdBYosWlCQ5mUlXSAbmQsctNPrNZ4BnuqepKGuGv7Ek5WE8RaYVW7iYII4XUPRPEaD58U
52QZuvVmxBex37d0Hf/0sNzkSMhaMW8U/u05e1Bff+0aWAIBfUw6OUoLN5cdWrnqIxFK6m4j9n7p
g+LXFmIZLhtbJ59B5ArVtiIQwAGTvQn8G2zxFDrfOXDHD0kq+qdBL0V+KVXadNcU4tJ2O1FegTqr
yXw+95rB6c76oeg7mLajwmEo1Nk3V0oVZhd97Mw+d20TTqvbh89zqE0imHiiD7MIO/kpGeLie4XB
ZkLgPqSly25Mv+4dHfkwg9qU8wlOXwf5aUmcLttnSRtiFDskCncxayhuJKBfYrrKS7+x2FvCxoxU
AHeYYQT813bm92qunR8pSmYZTIvZ3KAOGgjvO1vGG+x1MJnH2z0quLRkFebUyWBfuYOsc1/HBA7u
OVZfaoPd70JGuMkqB5OLKI82Zu+Y4bXsZfcIWju/1aNQvy15QLiYgB28k+nY3/aDWXl7UmIRx0eR
9Ri2TpP7Kx1a6z4FB7aQZ3DCZBPWc/xTx6voIyEjDW9eH00QWIdhElt4+uXDsAjzgaARW2SshF0d
zvxknnWwS57HKI8vrSGPfpW4eHzuKHP+6Aa8aTYgBMOfnVaazwnH5zfRD81FmyjrLgzt8ptuzm1z
Zqa41vLZkPRCUNzgpKy8crrQ7VabqdXZkrSYpUczkNPBAbRr8UGOW+TdyTcuEADZRDiRXEuUiGvc
nfQCN9qB5t6NNhbY28CcsQm2KU1DYMNzYyYV0fTDFjfwmnuil9aBE+Xk30yUhX4qDQiAKCNhmJsm
ntEEtvHPKnaHB9NNujvQvNFtTBqh8JvfXNvQnfsn+/e77oymBZ78f9g7j+bIjXSL/pWJ2UMBk3Bb
mHJk0fsNotndhEcCCY9f/05JmnmSYua9mP1ooYVabJJVhczP3HvPbN7x9hIa1xvDkdB+9akKe6gj
cxHqEyMav5TKi9ngswGVKlCzBh/F6137J73swPRLSZ7wDL1YH5RTbnwQfjhcDWZPF5LRrej02mlC
4LGVEhVfGki9w9kdR8jUQ50wMOyt5LpZVEYpR1qhHxlELihMuqTKBkIbhvXWGxaC0HcL50LFJE0U
WRpOTOzzO5J0rT0FX3nb6w4Eabfq1243Z736RInlOoGGBAS4sCxKtYNHVp/9URPOdZ/ylyvRKhHO
TmMUD3nnS8ayqzG1e0dm2ni0uo3jsZatYcUFOtquCMdKlkssyHPvogFZyE5RRpVxAkD7uTZaSWVN
IqnTPXtbV+sROS3ZUSO7azmzuPWzfZt7XravExL9XlvNNNbv4GTMd6tTehubFcfbAV+HvPNlSzBW
6TG1BGugJRdkXjXeZi0NXlD2k9ZyK9CvBA0DE/JH/Wn4lqa62cQbsZFY9onYT4F5M3+M07lsn3Mk
mx/kUCUvZuUkdxcMEwHEplF/ze6a3XDnkha8LZNrXJvZZP+23v7vYvHvF4Di/1EjjWpsfuR/rJIu
X/B7laRTJlHSoDNAm4vy5Z9Vkun/olOXEAGBWgVr38Ur9o/dIkXSRZnA/pB1OTquizry9yqJvSML
StYtiDIQyiHPcP+TMgmZ25/KJMQyiCAuXhGPfzNt+qu+DzNMzrCifVlJUrvHuhnXvoZGWcv1E732
IVsrccqQBBGjSgDt/G55ZGMMoWUuu3EoY8d+nKxHJOhB4ZURF70fmvnKaJ8vmMzQ0x6G7bFdl52u
6pOsr7ohuZYjYY4OFJlXCxqS+WBo3ypy7M0hiS3lgFYaJ+1FGj/aCVrbdtWZh8YFXtN/ap1iOFuX
x0aJKnINRG2y0IcdPQCh+EPsAphkKhaxyyc/tiHQdQ4wT+RM2S1ZRCOiilD5pF2mt0VlAWrox2NF
eKFfEyJf3CyeerC3h9zKtaB1OFHTC65jPnWTdhIesymORHvqaENLqRGWOUTd2FuBzqCcFageXNTJ
iYJcSqiQMuuIuFTEafpV1/MYTh8IThSTeEIpkclFmZP+gNcVNUNxnsVZ6mbYqCPURUgtdI6VD+xk
s8ZTT/Rn2I9xkUF3wz+QzXMAQyXMNG03M1ke+wsYbo3n4Ytmn6TMrzGzYrHJvVTPnv+DuUDAzoFb
b/MfJmHccCEAw2EZse8TorLL8Uxl8LwtjnOwMEcFi+6hVrd5VRo7sAmlh//zM+vngHS6qLZnjiy3
eGHfsQNqErAEPoBgbAOiNBkpm2531nNuirxIT4AuTPGtXOw3eC9M5U3tnfUUy+NIw/7kS+QNpRVb
7UAhYZifybg1+0rPxyuk+/3NuMnAauyX0SCI2rFDIumDzFZBZ0PETG39qZudyE2TF4Mi3MhtM87s
Vyff9tgjb+qRojgQLuACe7sDmpTtc++qkUbOi3+sUubPFTuNRcB0pGK1ztYk4nWad2IWlMVLTFdw
JY0xSIvxZ5dUfKKlOi1OE+uyPVp8SLlovwziV32v3gsfeDwCIoPNT9AKg3uNKWWQEuhuJd7ZqQrG
wFzrbRKhnxdVWCptj7E9rCEVMgEjbG1iJrVy3zTewR31mHc5LDSwlwxGF7UABtCiGSfJVt6PlPVB
5q/BwiTF89a91nqxKfLbxC1it5x29WTcExoV6t6jyOdAV7NJ9L0faf0Z9+VRZ7ROf09iYdcFrnbK
JxEWVlRpUFv677186t04018SYp1NsRzXpALdmvh3BtzOIw1cyAyKBZB21XqkXRd+2Iwfl0WA09yP
zFJM8teNRo/X2WlvrRp8YJOth0WfH8bF3hubvBWtcXHVB5bIFSAEGHOe/jDL1yTXTgZbEbAvkcim
Sy5Ov9OXm2IgpJuYfptHibDg2J2/tO01199MypWqTbr7uYagITOy1EHFmhp1xnGwCS1IsxDbwLgb
xnuykANdryHOnRYxP45dcdz6e8nDDytpQNjWEGpVH/IMfZt7a05pDFYpHM2Uzg7hz8qKlNlCNjtT
mCzsbPI2Vshrk8I50hiyeNXuZPnuZOZXAjGzghEyTk9Lkr8lNk+Dt0EFYPLpzmT78xGxZKQGYrOX
z4GFA8ObuM540ojxYf7Uc2c/1zNh1TzmrU4WdUdluf1MtK8G8sBU2ezwHiaHpO7iHsUmR8TNZOf+
1WYZb1zxfLQBXBjpJxHhI6CCZ+kgmOhcPba18rq2L9jIE5NFJsFgNtQKVUjMxKKXLPEYpg7Mo7Xs
wlzKigPwOha8M2sYS19ALnEAbkkwUlcMEy9NeT9sr7737cIZnmde4azZSUOHgDP7MS7HfdfBogwX
YQi2SOAz3Hr6goB2YrN3vS2PesZCda+PwrtnR/3UD3kEe/W9Fe4+S7VDaTDvlnXjHCvZccaTi7JB
F1QiMkV2o+x8uBnsrWMHlVefvZ3daZgdA9fv7tza/5h4avNmuMd+QFvi6O89dw2gl+VDEYofaqi+
r9Oyj7uJRaKF4JutShcMMruta/veZELVYFklE3vOr1RR3qikXj/8Qg/1zjgmdX+eNydqmbfu2iGf
bqRsweDIuTghJtx126AfOmGMscwvYPu0f+jqzAiZufLa6W517GYE3IB+J/vawjf+6iAihTBFprDV
EIycc8nqlM0/p9k3Xw29Lw9qIZp2cnpULtIs31SzNqzO2lNi60uUNkk0JJWIp75P9v1cjwG/4E7I
6SA673vdGumV1qv0yPSFnOTZJwSiGMdTNTHZS2xviJj9oY7xOIlkbk9RPsCAzCaPDT0A32yGMOfn
L/3ch+ixF0K553u78nkis3O3GM+JlsS+raeMO1OXfBDjxSfqZVbioWc5R3jJdjdt3nysNnCpunil
aiWSuTOXdrcMV2nafgkdrq0r9ebT6Fr3lDL72wLPGQ0WFD5MCT5YG0xLVrKBlxnPpp2cymm8WkV2
WPztdVAqSrblez4wa+Q3EDszX8LVdo6+2x6NwcujHhFK4I50SU0eCy6l0LK1AcFzle9SouuHLnsF
U/UGyPC1heFEWmjO9HY6ZnV3V7dqR/70q3LnfaZUFjlsOMiw1b1d2nQHmbLHqiM0Kwz0t8v1QsvO
1tCxuxlKrqYdYHUEGeJktj1EK286ROkN4tvieF+156srKGB9pBO28NKim9+t0Caizu6tmP63H0O/
8lfu1SG3CGR0+uF+0Kw2qkUvbivXTTZmABm7Op3c7qdGoPAUbEo/HAH/hFNWKSMkRnQFvOKAvpZU
Da2ZAvxqVw7tNnfnyG4JUnfG1rxrEkFBlBf9uZmhCSqxintPwTu6jGXHl6SFu3F0BtHeJ7aFIhhB
MJf/Oln5oezzISznZl9uHQIMs0rdiiPUA/nRQNuja9Gkf3I1Jle8E7NPSnhf1qey4zkK6kxzr3iq
+9vS99x3sWpMP/p6uGYOt4wcYb390YBBhKzksfEhg0HtgCuO0JzsJJ7GYdCjjLkS/Bi/ZZihuF9P
iHuqazHCb6E9HI6ciXbMFGjdlVtm1cFgutyi5bqvtXK7Gqw0vTdnLo7BWJuzBtEjKMV35T+V7nxl
U168jITbHwfiakmhgfkpM8e6tpZkftT6bHkX/PQ3TsaFNANqjfzCB/7c98693FbvjKlV3vOjJMe8
WB6AzU5RXbC1bAr1UoLkPBZ+hY2gHqGP8QNs3/E+5nuAokfi4kA7wy284zLWd31m9Wj9rIR6UL8q
W0u7GYnr/GSX3bwAHZTX9jw4PHpoOsbV4/s15JFGYK1QgLC7ILI7e6a3nq/ztsMO1YJtsOJSq+pd
YblaQBZkd2Iypwj9LZ/TSr2uhpbsgVHDR3O0NCxU3NuF8YHoQZ7Y9+SxAmf3pG2l/Faz2n9hmJfE
UpbzodeplCtyCKOE8P6dScrts9v42U6bpXnwnQSqXDdrWKVow4+rp2U7v0zv/cIgRJXp2Jlt03gl
ral4EJXzPZfJSTXD6zzlu9y737r+PUufOrnNsZ5M5ZllxnEuckkJZ7iHxJ6PSZpkQFz9ErvG9JR7
SRp0zEN5Rv3sWiziifHDHIKXOmvJTAOUePlluBg0JHL/7GaahiaHNIE97drslkcll5AAwV9rwwOL
jeTYssS6zlMK9ir/nubEdLWF82aM7ksx6Xao2EdMhX2XiLk/OZO4LsqvivcyAm7xkBT9cIffCYEF
kaSRyjUAc2w9bc18beyF0rZIiyuQD2EKcJ1+xH+oPOKz9PRq9TeWl9Z8j3j1Fdf/3WD1/WnoR7oD
0hpSAN17v2PPN4l3eelbTJqU1C1PhtmBZyUkx3Hm8jw5C22I39Aw+WJZ4FPwQXH8E9Of6pHDlKJY
waSQWr0CnBjtHeqTF1Ig1LlGPHokHN4v7lz8rdHG5/ZnYWddZGVJclSa5sbQN7zzkoAX2mm27I5c
sjZyNahnOx76/lxW43hT5nmxZ1pagLToZMmTUfsRoT7gqpU79qg9L0ueLq05T7NpCi8wzbgGKUUf
BWbyet0GafKa9OrHNC8M4qpW6lHN5zuaFXTCfuh4ta3sRKh0D0l4qljlNSId0bOoAxmnCSIlKG75
ldMzZ98ONuoPFmxbGXcaVu7V+Fno7V6NnRvBUR8CBnDvNMWQr7blG8rjCcdf6h//u3X6bet0MWL+
+4lKmH378cdxyuX//l2qbf3CwolonUt4t84IhGnG71Jt6xfcBoxLLopXRiN8ye/TFJM/wbDMlwn+
FM/A/w5T3F+wqul4knQTbxUOR+c/maXwpX+apbjm5ccSKBMuIQNYSH/98z8o+NH2gSM2nNOolR3T
O4+c15mnIPPbo5dQ/HloXjQ9qDBvlk+E+mX3eXJZKiNmoV9IujJENrD5T76R2uLgOEgDd3ltrUBE
Rza1V7IpugfT3eDuQMfz/V0hOs6patu0YUWHAjxoh7PWVM+ZMULuRFhEqcaZUeRWlLapzck0VM5a
rtzzubyyCzX3aOnmUgd3bG2KdayjUzDmaQIlqOpKXM4tYlwW2bK5y/IW6RRCLwRuQt/3uWVle9TS
IJlSpgyjaNbIKbsasTjH080CA0m/QURvJLAUG1O/bhytfGP34teHshoM581rquxbOsBl0Ra40gEA
HfOOFIw+9lflS3XTunACVJU8j3SRgOfrxFU99cwGFOPV4q+IAMqs1sMFF6du6BGk9qaUkzgWm530
oaihRUJBshDAliG66A4ksHRrO4M/WVu3DfPo7EHX1hHpVpEYTftjye3iZ4eSiXvZm0qxRIzNRfqY
Qqe3H6DVQZ5EvynX3Ur9ELYQtn5QAxL0HZVKfpKqun4NaO06JD4jcUSxaivnVqwQunuc3BkL+qTO
dwTMj2evbrbilr0M0l3MH+Zt1+eJdkC5pWVRkTbG+uxJff5ZmEbZ3leJA08WNgWCydikYn7qiAY8
KY3lJImHzkEXU34PlKk8zEy4AxvO9cKuqF8QSJiZ9bjOda/D5nIFUeF57qaXFX5Lnjm7NBp1/+x3
mQ+cuWFFgYZiwdGJbizDMT1wm2S4nrmFgZpPIb0KeOt1MDtQSSgYcE4F/tb6zAx0zRrAo7sNbOnb
Jq1hu40gC914EdL0roZ0BtlGvNWyHoHzwBZnI+hoV2MOZYqUKce7YwHmjKdtKYrs5CBVJAs6QdEe
9UgJ1Q6uJjhBV4FkPsKMs1+cGURXzjkcSaym+2kgs4ZbpAXmp7dOe73WdXaj1cwSGOY7Mhh9Vd+M
VkrztJA8dE4oOtVuqqz1cVUrdY20V3VgeQO5O2vXWwQlNomv6wJMDqDY/SwbwwXVZjbor9h4vRia
1hzMjC0RwX08EnG/1tpeTGMLjThR1aNJSC2PEHf4se1MAfXUbb+lTeq8J3y0VOihBysI/p+Bv636
ttkhsWsaOZmVtNqjbTVUkx7KNsoyy2+gs/dlSQb3WA6vTmJnT8vaiRsohKgYJ7NLeopcM+vr7nkY
KYSWH5m5FAlW9GQQmQuHtmP3laHl5rnshuk7p4KwxhgeYQeGZyngevdp1HLV8/lEwFH6FXWEahbP
2COzGBbmQwbL7A/TMPvZvMp6oQ+PiJEmIxwoqRwSN4GRm1ucLGqT9bFkcjTKr1bBPrqwL0uIQ0WE
MJjyU1+agto2aKU3qYbYl2Hu82Cp6I1BfHvQsQcKzm5h3Taj6xA71Si9S4PFmsWu9dFXVeHi8uLj
H9DLpySliTTO1tzb8/xSJ5m3WhRrCg4Bu+eswvJG7qLJKKEVKXijySRlpHcbFpMSyaJsg8ZER/cN
VnjfvCBJbJz3rRKyfPJM4tB3I945dfZB7aqzk/RbjoQuUwbk0HlsxjuVoSkICgUsKSBlpo4aZdA4
J8p2vo0MLi9iwc491H4u9rQasGqlXn+ASQZE5i8asiUmccjA2pM1Vdqjt0JXbZDAM12rC8C7C+fC
yowDqhx/0Zk9kDp5peM9ZHAio3VCC6VyC5r64nmjticbuTngc+nfLSzmoIlMois0axuji7Fsl4+T
7wV63xj7hYCJl2y1kSCDR2VoKHU/NmWvRxCaXBozVxwbhIC3GNbncFZmeWBX6uxRJ6N5a/HYBN26
2B/TSvE5zKwo6xFIq073dmBOJq99jnMtWLptfSoVdEHaWXuIaX6sKJnqag5Mkw242fTuRQNr+jth
qWKP0sF4tsv6AdYBXEoCXk/tqH85QjOe3JbMFbYOjNrobq2jn7XNS7UWTn218lrvE8v9HAxS4z+y
lJMYONg0dT+Syurluc0lkriycHnDHdftXxaTmOWQRbe1vufIJiQL+0Y2KA7sWiTnRVUi/cGSvfiG
Oxexr7OMZXrNMKnxsBYXWhLxgJiRNfORAbpquhMW8Xz2QpH3YI7dtSXmU8eRIkenuXHKbdEj0Qjg
YKRaN+uOlE9QJKjvvHOVb30TGUTxBl29DvvC7NeQLEYjWAA+atS+9XrH2EtssdWMuh8hCSj8o9NV
lVPGdJnWTqtlDQuZjcHmT92+slrvwx43PepmRA+BztN5X/ede50UpfMwKOTVYU9e1mUm2yyflWbR
F1pl+41aGhndyEhll2jz2rJ5XEu2PSRKh2OSDd8mR+e9PzR4MIHbMz/avvcZQsybpExnd7eSS+Pt
kzxfr6zKMa/r1gYzWKSo51f0Kl/rJlLoAlujeOizYRzr39xJ/11K/l1Q+v77EvrhZzt+0mz+TX79
bch+/g0EXyr/VFPz5b/V1JgVHWFhcuUf/o1W/Z81tfELEBiXABrc7ZfEEcRavxfV1i84wh2sZgap
MQTlXtaG/9hQ2r+wl7zEY1/CLmj1/f+kqAaK9aeiGtPcZRVKbc1ykiKdgED+/A9FtakRTFmoduc4
6xJZqVzTs2+ulnXNYdI115PS8DJ4G7qYGABotpwW5nJv2cWZhTnj4gZEDIAzcMODVSDlvzgG083G
PYjpz5HRWAChDktf1o9rTduBkvziOyz7NWePfnEjVr86EyUmyTqyLobF5lfvIrAkwbKEehJZjTue
UUQkkjGCtVmH8VfTo/urARLKtIvmx91Sdjl+urx0uevXx3HqjfXVc1W3nox10PChaDJ1oi43xME0
JPu/yV6cPGwLzeDA31TyIWh522jOQJsHRQsaCI6ukiARcpnCF7ZrxghZY+dnX0Nbja1jZDexMUjS
gomm5LPG7foBTdaET2vZjBPx2/kvW17kbx1b7nWXLv5wU3pNy1LGr4wvyRCYBYSr5Bz6QjrHeZkH
hl65rO4yaXiS9R3umdBqU0ZAm9DkihbBGPQgB0C6sC3w2idmXUrxK+WriBzgxF4ghnJ7nEGs6mHT
2MkOox20l1nxy0QG5FcntpZ89IglJ14BwNzwAampqsFSN+4d1b26aUbHzCOwu3gBcJz6LYsOHHOh
0FuoxDkrt2/KV+pBOmnOgDIfHBmqap4AFG+udY2UBuc4dPNUhKORc3TDCRyX0GrIa90pHb723uwc
zufOc4riYVET47Sthvh7yCd96o/rCOf22I9kOLPGM8ssTn1j3Ij4qliA1L5iymS2E6P8vu1LRcms
2QoEEQPvPXNEscZ2OmysAW0UMtdl5Y/Dde4UWr3LHAdFseEo3YuIAGoQJ5VcOV3lasWnh0urjzN+
ji4aNZ9oKMIJocp3RompMC2srojqRaRe2HTWJuNqoIIKa8vSx+uVACQzpG3r/ADzAcd516JEhFg2
0864U4F2cWoR93gUU12qPUlKc6z1RltWl41fX5xUOWuvwKMHlkG5S9Q+VKA0Z4hImvBDPuJXebYr
E4cclsh1fq+R5LZhVk1D/lRp2VycyybpT8vsTvVVng/mdJMulT8DP6XwYyWC5GDXbg3GmmksreRt
MP1SfPFza3LvowM3op4PkL3rsevkkStN2d7b89RgOAFWnu8yqpA8XtbZJpksS4f8aBRey5YLt80W
1c7aVTe2ql3vtmqQOvOwLJp1sjYofJHGHsXYs1m1v3AaD3MkSlY3McJtzHh6WTCJV3ldyV03ORnV
g02Zc1isAVqIb1WZDD3U4eqcJjSMgJLHtr4xl5STC+XQYP6QRbO0Qa0n43Dns6/mXl2WJtvZHQBH
xOQrOqZOr/DOZH2lD0epYcKO2+byp6Yly/yACbyrz9ShfXGYdfLXb0x4be6lV6myYw/RARPq0OQ2
fkgMaCcKr8kjnaSdjbDobczdLmHuSVRC8mEBbmV0YrIX4FcrWeXiUdBSXGwjYrHJs1m9F+GX/Di8
+3xRA7z7lJBs2zFyk8U7Wkv11a2J/UUYO/PjBkbQK7tlvnvdW/wHLZsUS2od8yiPWI0GyxMJG3Ay
z/lT1pccNxmVBe+E6Py4S7yq2gnmALemjVnk0k+6N9m06T9aweDwUK8lhts5KbCgy9nNfzLFdG/K
ldcVMeIoXzNHqq9B3/Tk0AuhvujY7C9a58YHIi4LGzlIL3hYoaS+ekaPAdUmJOFHIrFYhpUNCojD
SKcVHxO4x7hjbSyh7ba++4jYpyCTDu44nt9FBMWSFlWU2xtiPd0aPe9ojvosgiq3VX5EBYwkdWuS
5WXWRdZdG3VePrVsFsv9bCOtO04qX2TIhQFRE0eN9UZKfGlph9SU6P3wBRoaak6aputxLVGDQMQb
t1AUfNjCTK8ndGie9TOfBUZdB0n/w4TBDDXmoqdzmAKwecoy2z46iWl3u1RqiX8QRp+cJ3QBP9SI
cxH3gQObWxkD3jicDHiLEzHi1JNWNYC5c7DmGP5aN7us9+TNOI+mEdj2aj3RJ4GBmixz8GmWyA4L
BXk7lHZJLsPRqtd7ZaIW3w+5P2IfIJKSs2hdkDEai2U1Vx0IcTIKF9186vj2Ja1NY2e7bVzNqyRd
cL82jo/mBVYfU1pdq7en1sj7e69anNdCoyUILF+xH0zyeggSa8reysawOMwA23+YnOW83xTsRdDO
eEdC1sEb7l9rqJ4wo5TXjo7FZqepQr0PlxTg2Z9RhFtVUt50a9e8tkM9vwKFNZn/Llh5mITVd6PT
9SkGRN/guunGxEUqjsE3NnNVPxtDV+A4N0qLO8aDch+ViZYdFSliHYOAVYNCF4qpwGmGPgbh99Sa
axrjL7SNqHQK0wk703J/mEkj9d2CxuAeZkr/1BZ2gwlKczCZ4TTGg1l4s3dLETCog04sM7qOpuN6
az1cPUGlQwYPDXN0b8ZF0hbVS64eBjORnyVSYzScDPq5mC2cY6hnO6bXbQ20nc+Vi1oF0azxKuZG
fa+ay1spYLXcOYKR3T4luQmZORr0B9cS+ifOrfy5yv2cLsnLO6Zg2PinGBytCQrKN+QNMai8sn3H
0qc1yxpJAwu+Dy/X/c9ttKsnkwyGK0xS1gum0/FCn6nkDzKCaj2oqzxDsC4XCNYmf3G3c/yK3rFS
tnjFt1p0eELTy5vsGMZBKl1p4eiZPVrWy8URFsbUf89p6rLQXCSWZb1pyauosIiLAz6Gbo0HR8Bm
c/VhedSQAF+MYDVWU00U011nonmI+TylP20bVMGpgpL8jt8MkbKG3wAXG5UUheC6slG2B4fOZdS9
7Dv6edQ/mdLE3TAvOh99bDkzaRldWe42a/Ewbk6iYKufVn0RM+hF4LRxGZ3gdkNgWuZ28yJDl2XM
/jsRh6RiryLbwZx3VccjG+qX6zTAUNNi8HGa+T23K+dqLEy8/Aob6BJCYC+8vZo70YaaK4tlV9bT
kqBCSjt3ZytE25GFhvuspY0sd4aQ84PwG7eK17JM7mqmN4xeGzIQAk86fUcVkiOR4a7FbqSl1pfS
s6WOULIvNR/Mgh9nSbX6mcJvvm0oCyaMWsN69gniEXhjLVbGTFiYM64ZKvywm7am2vVtzsQnqy/Y
ZoZCzbe8Grv6KEZr7iLMid6MAtpzP1qcCS+FLNA+YRFEu1zwio7RxTIV+1kjq8v8rZyJLOmZYyhj
WX+SH4X4C10D7gwnXx+kXfXfrcoHA7/KZXpzZc/1Qd4b8pfVz13w2XZNnZqzzCeToh0LiWzPqe9U
r+XfPVHb74ZXLNCPqRlEVHLAUmenetHGJOIj1eHjL8wrSa15n9Y1rq657hihjrTIpMtbnXOf9pn7
bq4TqupOd7IfesYKIeqKaXs22GU/b32K5owREbNhspN00g8T1TJsYM4ZU0RxCfmEyjPTqVKPgcc6
WkBL2Vh/YHeqGkbzbPu529Arxbbd1A/pyLUWpLo+EdHg6uXNQrwdqQR61iEudLIKVcVaU9AnaSq+
t4tNpEZqy+lt6BBpB2thtN/nQSWknHYlKjo1mHKLFRccbHRtRJjUdyicw3Vp6wuJZuVEI5JNe5Uw
w9k52332qfx6+li3Ob0jpqPc7m2nBxjIbHpGu5ZI3lEmFyPluj009zBmExlVeYMwLAO3oiMPE8m1
Iv/Hwh3v6KfeZhS/T9CPa7y0mxojolbSe0Q9NqkN7N+K0IAw9J3kA/1nZq7Ye31/cbDSb+lyPWgj
50pfYgoMktWazwNJ1NXOscr+scBd+J2gGJoSlG7zi9Oq8XUhqOvTnBZNYykgOKNGZXahjt71sZcV
Qm0fS0FHxshUvhYbkGoyofjohCOF6r3A8nmzupb3XpfO0ocWwls4OoM3vbuscnAqy65Ko01L8XZM
HYVLhwa9DJlnZZ++pGfABD3aLDDWiwrzYp39Vvd5/gnQqvjse394Q5fC2qgih6gMR0AA1waWyzTg
PzcPNS7eD9obVpKNN4+3thL9m18ARtdZ8vJovI1Tjn8jt2jfwL7VipGgqMvncvGdZ72R2ie55laL
+D+33zbTSzUaYJOP/bp4G2n2IhsfFHt9zIOUO2eWCvXXNi/L60K8zKe79BVCIBdb4ZghfdnxwapP
btMs6NmqqWCaWySKAN/+In2ce316qxDlf4CFtN3QpfJDkWdko7fzjHqa8BRVFVXzwnUbb2XjPJNM
oOYbeEj4J4q28r3TyCK4vzjE7a9ZW7L0QmYzfuQIUlG7Wym5fxkhNG5oysm+HGD1tMvYu9ig0x3+
Q0MyEa2nWRk3WJrXmoJhkK/CHqnWWyPx07jXrfR7X06G2os+K28pik3zZkRthRhwzHUrTkrgoo9i
ppuCsjN0FafPoPiEmGtvRibHNppLXLlUkU6bYK2UroGkoa+dOLmIYwICAFx8Ih2FYlybm0zO7PbR
FrOBE94Dq8b+8j8tmf6+4PqhlkIRpOGoTgeCRZnHehLtNNk15muO2e0ubT3GxLx4LPB+S5H770Tt
74KgpH8/UQu/1T+V/HPi2OUrfh+iOb8QREoYKaxU3I+WQ0bXb4tp7xf0/7gh2Vpapke0NIO334do
hkXwGFZt9tUXvAZwwX8O0Qges/FN6rrBgI3BHEiMfwSn/Z4zReYaaW0Eqf2L3Kk/J0K5lm6ZJJAD
W2ZpTrL/X5McZdkbiYVza9LH5nBZW1x11jzFhbatvxll/+13YiL4hyyof3wnvhGvhkkg1F+iygZj
LrDDV1HVeGaGCsWmQhA6KS+1q39CkTDL4A9vwr/41f7i8vz1V7uML8EYEgHLUPLP08FtTOZMwDDM
sjLfo6ll2FEM+MrhO3NC4uqqAoeuh4EEFdLL//29/9XL6hBXeaH9WLy8f5lMJrORo/6iBtZJEIn6
Vqh1T5uFW4oiLv3/ICn/6rsxcuUDRAyzTTb4n3/TJYP7JloZtQYuxVcNf0OOm8BjKT63Y/f/Efv+
1evqeXwsySB3sH7wqf3j1JXTM5v/h73zWLIdya7sv/QcZdBierUKrWMCC/ECGnDAAQccX8+FyGaz
mEYWreec1KTyZb6IewH3c/beazclNuUgx99uY7Tpi+DVLXLvGCOgQ1jLndvC5n/+9e/0b3jO5fPE
eBm4HjoKPS1/Z1sr3ytEETbsByzsVEv/WtH769x3vlBS5VobWCr/9X/xv/hJcY6Ytr103dn+sv7+
55/UhibQhV21sQBBzZw9QXQo2lhcFcEsN6VXWBd8p/PGZgL4n1rE/oZO46dzGZeWMiKwfqzL7b99
gwLHayAj2zvVG4zhGrmUvYNrM54Py6Q+BnZ8lf6O78HvKG/1qX9Ml/ne+B31x9+xv/V8fa9BAnHC
L3sBq58VOctlWQA5CsAHV7AlUrLsE3CIJcWasoP6c+wCP1px43BvjcineHmypVU9ucC1mlVYjzJd
SUmicYsXkG2AP8Uq2Gi2xDfumKv7tG/6acOqA98/XwtzNYDoirdlIsTJsBscJ0Vesjw2s4D5pKSY
U2+nTsY2IYZgsNdG1gi5Vq3VNOcwQTnKd1On+8WiD5WD5R45SVBjjc5zeg2E6y8Irgqs3zTBXcC7
TGHUKlBj9U1+ZHrNOyPz95mVFWR4XAyX0F293eh2mMhE6hcuTsl58bTUEfY0Z3EAM8bbcpVqEgAH
YZeYz2sMKc8hExsLgjKY31XjZekaYcRywGgIBxudzBt88EbprUJuQe8JFjrsbDR12Zuora2nUVgu
gHksnyEpKp9xJw/L1tlKW9F6ieu3v/b0ZDMcyNA9Qq/oCdeonqEUcss3lzIulmj4+by1XaxEPl16
8SFvXOU+OwSSGC2mpKhp0pMwG2aDaPpb3mT4eketPOs1clLJpoaBPaiuvSKReslyWrrZ5pOs02dm
cbw5qK1eHG+mXiTijkCVaZx1S+5iAtck8wqIgnKL9tX4FfH6X0FPNbYRI97XQ1uM11zn3PamQDXt
VqSz3XyX9lXmcYkPEQytZvJH3oW/8qQ2+7AAf0FC8gSoTLtXKYLwjGk4RHNZZV5hBHTYm3mVsCgT
nvHKDQ0RemVORg/5KP1Ljg215ek3O8lKfUE0scvL2DqSMpdfWZfgDSvxxT4FMYYhp1eY1sOOz+Xa
QlpNvszBaKwHN5xiZ0d4n/37Sizwyg2ayTS+ziYrr5WIzK7d2FyZ4zeeL27GxQCmZqODHuNN1TfB
z1AuIYG8L4pora155HGknydZmz3Rm3XiYzCtghax2kwcyQWQqzZhTt/Vr6mKxkfoTh5WD1GRisA6
Sxo2A0f8kITj+CqcrL0fXE7qtTXL1GKmV4IJsyziqzLo/DcHS/y+msnWMosQ315pIyfagHbvXptC
DjjLmgmWDpFso19VfuOnlyScqOIoc209pL41P1VgEb8Ma7I+oq4o3xwWhl+tHU1A/fk79VvydOVt
gjn/s5OkxwodowLbsafWJhjyfjeFJNtxNmlQUNR0GXd+my5FLYHnfCVBANKLLZb7wCJGtIyzEb/P
Oc/H53ha3jusaRjjY/wrP44Nt52gTOh9QBiak3VCs6dkTWbq6r3NUKccxoHYN+ujcuv8zcJPwL8R
89I3y0QyAK2fz1AVmjjbwIICoAzh03ubo7aBxjAU7JAqL4+NNVK7eBamR5WyD2LPWqUyjevNmIkK
SB/wEowl8B43GGRFgiDgE7aHY0boyHDj2cQvIWKmFoq6iGpVtiW3Onaa08hOgQ+HwPaj4dVsbmIX
Chy3fOW9irCwTIBbAXJeRzCCL3sbBfc9JFK2+2Eb83133epdqlxGW7OwsmrnUjlAKjIATbn1oPxU
q0rWVXOOSSVXV6zW4oVMmpKW6qxEX8XMDuye7SC5l7+gyIof6xgGQqQ3WUgh1raioL0pNvw5KC4Z
23Z9y2zLetqxUAVPU0V3JVSbKRhPQB4tfy/tMfJ3xBGaeNMoQUodo6/jruy2zK6cHsjnYzRC9NmR
Sy3hteZMmQ9YgNnS1i1qFf+4LvnejdJJNm4+dkTaWn8qt+QS3H5L33Qo2R2wEU/+YM9Poicw5hRM
pSZTMaVhcwSJNWg8MhF5OS/0p6lMvy1Xqu7StawsAASBTzhabStwPTh6bG8L0Qv3zDs3yHgQGyp2
7ISA3AGDlBRfBCaKi8F7zdjG3AeJLkYGvAkiI6Jyr/i55vlVDuFkAoeKE81x4pI+uC9ooLJvFC3F
chtmEIr23FQ6hTfYNvUpNaFS7FojygYJMsJpk0+/tvEj8yJwpVjJQeM5VyOIgw0ab5VtRDZmD01o
ogsLXn14fZT9lKBP/8DdSe/JF2XnPugIXw2NYXxjMpMHK2TmZfHWpPk+n1gZrS3tL08ehpJypbok
gHrp85/aFZ5HYDcKk+7chGhV0M6qhs3PjEC1VnGLJ471StORkXSDLxW2ooVTEMm9lfWGt50IhL0h
HbnPmV/H6dpgmPySmqgkMoRsP8eUo3yLhat1Vm5iJdUhMUN8WONUx88+rAwlMebg1NoReJheHd9h
0rfYGp+dfAiXz3ucy6MwUyFv9FwS/SqCTLBW9+NwInfXDZeIhdV8Nea1ZT04Uxo+k9snpUvhRzhv
2Z6Fcs3mSMFNmnOSl6OXjc2DYkcUHmdK8IINZvRCMStbQXVSAfiLKzx62ESxAfXVC1U6M/S1JhgK
TuQGK55FbSodLVMUfCdUO78S1oo+WOUa12jXNZ9k71vXTu2Wr3hyfX3wzEyg7HdO7RMy9Rtn1ycN
e7DJn/p2NRdV2MH3gAGwbjiY5rVj9AjxhWl54uDylsc9yeMD/7HUy6/VCCe1lj5QiTXMpuQdi6wG
KgJ2ZqUUlx/SF6nxbgvfvpKlxcqk9VKXBX3D4oFVrj9/u3MlL01BiO+qrbHRrQucfcYOAtZU0Qqd
hN3LCG/U2MlMOv7nFC4EXYyycXmIMSgbe1h7c7QyWPH2JxnCCThNRsiLkwtGG+8gTcpkZ2AXzFYS
X6B3bjvpN48g1sLh0lE0lZ7NbOI1s3JxaDrbakjwpOUpV4l1gq1ervvGYDRa2SNIho3VZu4rJTNJ
zCanJzLqFK4sN9pE5djSbxGnXNRkcmIxStC7x8n1GVgzaaQksDUX0khfzVpR2dPFHEXcdOhg2kHm
0djM+oLXcD5lmQXudXC0sREkoPzv0c+I45IXczuYLoGTxD+506hub/sTz6SZpVn+UkWOQDlBY07D
rwj5vdyWfMWeacRsPoFoA8NJWN122O0CAH2s8syPBqV5PoH+C7IN3BH7R01ldt3jTnyTLetXMG6R
M95nFRyxjW1EVbQGMcn81I+9t0Px1fuZUgnjEOQyva6B9L3jeqlfPCvogjVEUFpvhkxxaocqyd41
rJNkHbtlCtPXdAQp9TD88eemvIsMlPkdNunurYUH7K7ZypkGMcberS6zneubtFNcAHn/smnXmuKx
TQEm9k1Kl6WabSm0kAyFkRamDkgZgcEW80TZSPsDT8j8Qv02vGb8xdl3yMIaWaRubT5D0xuv0rZd
uBVFG34M8JzBmqLLr/joTfArTd5sexalt1lV48aNZWceZrNhGZBRQt0T6LOMz3T02qMSdTStp5G6
NkLTgZlgNCjKj0EO0a072h7KGZKiQkfjLE+PjgSYS+hukdrMX9nNWhS4uc7GdhtxYwy28M7xd/a/
gh2RgOoWhBgyHmRf57VZtD2xqHzuovdxI0P64yKaXMWLHqiDIcp3TmYVsA/RC/1f6dByR0+v8bAg
KdoiQnnKCHu887pCdIwW/XGMLaRIzJXBKfsVKKUd+y9EjuWdHOf5sf+VMrE+9Rm2wEXi1Iva6f0K
n+JXBE3z1HkUv9KowNRfn/N0cqGT/sqn8ldKbX9l1ZiD/I7U86LQuZyM1a8EO/wlx/5Ks+6i0va/
gi1ypbg2f2Vc61fSrX/VXT+syQH+ir6/s/T/Lgf/j700yfz328H3j+oz+0/1Ar9/4K/loPPrlgth
O8E9Y8f1TxAQe4GAEDxZCjch6S21V/93OWiE/7DZvjiLLY/WIeAsLC7+3WK3FAyQdsGzt/jsWFr8
fwVXljUgS47/YLhDAaFMxvVYWzJUwhv5eytKL7QBMYcDsiviPtqkVVVnp8iuWqwVMuPOjj3KY/Vi
dX7yI5HaXgB5MHesgKMno7HJxmD8npx88auizranqDLNCT+4ysI/Xj24mU+8L8GJX5KNNNe0EjTN
M/GFkHOgSKLpyJTgW+9MIkV5W5HK7XZWbhnmOiR6dzfHhZMcI6PmmI8hwdZXSWY44NfbYgZlOIyv
rqjxkyBPaZSDpKyIX3BKVHrd2bnVIT0BF4KzvUx4Z7usfJc9GoQ3btkJKdM74tw1KjvgVqPamq2f
hFvMEIN/CNKgLvY+/OIFHZe8N7NNJJhd0lUGzepxZgl/Tj1TPkxd2K9dkU2vrcS/zYEb8heTw0Mn
Z7HL4uaNSye3Y1gyZVAWG1tb43nkl4tM6sI8MYL2I1gCw/Bi5mMM0vrASEtf+dTkV6Y53BgZ+DqM
LnoVVJiqrEWqxSTsHmqam85SFvUGKeJNk0Vfx8KEdgFY6BZFPd4C4f2s/XKAu90Oh3oilaJT5yUK
ZnUGc61OqWvWP+nk9ae4Fc4eGiero2h0MNiRSWhYEpKxD/pXjwDqCmeXB6Wb8EDL/NYLVA1vRPu7
IVpUcF7kvWjJDRlhDhl78oUiahtIPqhVJ8ymu6MWb47eRgDt8hwVeNsAtdSAyFAahyCCxsQP33Hh
tXunzoc1yE91k6uM3UOenF0TpOsB4Mti5NLNbd2aKEOkxEW8rX0sPKoZChc3vQfwnN26N69sDi3/
yRagVeTUPxbY6xChTLUyQ6wDk+HqdAWTYJtXXAXgtxBCUG2P2OzyJzBpK2MbgieN7rMMrtLON6Lh
iqoztZlie7yb3boO1txOWuchBb4VEncZ1JvqQKMdYJtk8Wnm3Z5fyYQlxYkPnBipVQafqZma7hFy
7lCcvOV+DNi8e5clX5nGr71gl+hpTPaIvrY4xNWMtyus77CBtqsuFf2f2eu94wJ1ey5c0NC50Bag
LATcQdcHFF8hkCmt6lzBF1vbZoctxWtwE27KMdO7ITEQv7ElLMwP4A5gXgpM3NQjxnsiC8TtDRUw
cI+l7oqNngo/IsOmBfGsVHCtJ1gGmsH25wtZ6nvHFtftMJd7/A1/HImjQqF8wIpunReDf13zKoFl
NWeckDnalWUWJ1Drcf2ZgG7rVixVxLgJNPFeCLW1157pTpXdJgtKYyK24iHtKiC9FINgbjGaxgCB
PiqPUt1hAGfikt8gzOG575r0abZpdEBM2D4WSooLLyiLBMPMVRetvPUj0iltJo8WnqsXd6q4deIj
3mEeNT+Vrh0flAX+LGOxL0zfvAvofcAhX2LG7OkEAE9CU9wOSzAjeqLskZ5HhD15wg6D93JCXWHT
WKfdJxLsgrBzaqPdKhXnLAiJRxO+h+qEy8AMcWUZLbmDbdcZSMFi4IZHccilZxDCnx9MWw+d/irg
RrMXCQnZOinnN43MAPzPH411oAhoIE5+uzncpcFBUIczbh4BmxE1UeP8pM3yxmiAAmaOkHu7IMer
B2D5ItDnhpc+mDoi92HeO+ceBMnJbTPjKxwyLjwdu5GV9PzWPFruAG+NELDr7IJWersgGv5wm4Ti
VmT6ve3rF2koj6xigF+mbbBISojuFngzPTf83IXXr2vH+yZPkF2Rx8dgCnlyy1fDfcHJ2K9qnc0n
P0u77YhhpVtRxwJ8yXEVfi1/wSnEzMRlbf6JkFzued/GFxCFVGX9UvYS7VfrLjS9feBX/hHeeL/q
wai958xpO8Nkk+v6AWSUPI7zS17W5ZGy7QKmgVufsLLcWJ79M7UV+NwgjMOTH8bNhejCfBondl5N
7Nn3BVH019Zvxj1v2vCYQRIHLSDiJwdfxtbjNcjeNnXHo6XleJNxxHRbMVpssWrb+yiUF705uo62
kZ2Nt4v56o6M4N4NadAIrNY5METUh8JsjYswCqDD0LVXzujzS2T1JvmbBP5lUj2u2TK4Dkb5WMeV
4W3w8kqXwdj7CdPpHv+He8wF4JUujy+pVjCvFL+Lpjk0wv4Q1rC2fHlrVIO/8jgvq7Y2H2xyV1RT
3lVTe8ZhwrAkp90c6fFsZ868ywWzb+r0B0b1FnYeboe6nLAxZd4OZwhcfD62XefqextoNqQcdl5u
O+DkCI4ui8wtv3/3OXJH/lVjL9Z6dKM95mFQ/nFo7jj1eVukZXxiLiOy6hrJJ9gUAoDzbO+Jm8AX
VEFzZZXWIYA9v66iRdnz9BeVJXCHx/lIGcNjJ0G1A8q78URy0GQKH5mh7JITnU30Okln8kDDT6Oa
u0LA1ZPE92FgSpghCTFD2YhVkUJnzInCT3P6krTjBjT8TdZZp4A6IOaJkMEgS64Ah8E47fJ7eMqX
KB9PKa6IrUldL6Cs5tkevQNG1LUnDXdeefSl+0FxzttIH6dC2DbhvVrvMdQ85ZkgO9noasfYc+uP
IT/LxDTnmBugq5y8jHXAnDH9TRTDeTiBSARqLwVMlBa8l1zzPi1iwBRRS85HZfqVLWbyHKJsGGvH
pSJkZ+HKx6Spchcb3hR0zi4SWZ8e50wZAAIoxSjXDPblh+3MNwJf2RZyBSELv3M2oZLdmjUBjyF0
ivQLKAbMGkY7s79i/FpKYEGFrJRTlmusXMUuiyyLl3VhnlN2ji84FfUmMqEF6Y7ekdXcBvgt9jxB
YmfpyjmGunc50ofqRs4DTqrGFcPJjpr5jSSViVlNRyU4BBnAsImMO2rTq2AlrXG2iA/klb8nOjJ9
KGx4FcE52+AiOed4gte5JgzHViZzrhLHVsGLSnwMxlYPR3WbKZncmnZPP4K0/UOfZM7N8Ou9ahMN
zmPUbHxWqVD5cYyAZKyIrjZHDM3zbZRr91qkLYngwiFpNRXQgxMQS2T+wGlVVrRKal9v5ELh6cfM
vBFJb17Zqeus8BfiXSYT+gwOqLwbdXHXCdu4ocICmJbDd3fmtr9XttBnT3ndlfaG+8yY3lov5IvB
FXxNCPGGK+AEy6QNy7WTFN5mwu69K0X1kMicL3RvYdsBJWL6kGkoFbvYJuCzyU2pvmpc1MExgFIT
27Asgvoa8814k/BAg8s3D2bm8NuP5z+JD44vsNJTGkDBSoPsoDvjKP18/PBCzJceSbHtaC41Y02L
a9jm4CS4ONaPfKzqrUJBusBC+Jrcud2pVhSHRnqAMGV3zQjkHMeBDhCEsQcLn8460KApt4WQ3ZZ4
CaY0AxwckXg3q7Y8tekl9DhP1oBn80M5Kee2Y2v7MHpzcSKn6pCGJDFnaY9MxZQclcNZ4mVaP1Z4
eV4s/Ob70UeudjG1bZTIot2Ua28bKYPDNeq/x8G5IwsoXiuTjENQme+EysO1P5rVXRwvALZqSr6i
3I4uDcrWqweuKmVpR06+bV6zGbGLIG94P0/1g5nV1WufDd9os8cyzNN11OX6zZRqlytyI8SI3E+8
GM3JM8Rw3+PF39bERD5FHwSfjeMNN13quk9RgfSyssC5cVOJvYd65BFL/KZ/GMy5PBvTlKHxqGj4
8bShd55BEzR6g9wbaFB3SCzG3sca/04eYrgp2xGIISk9rvFZa2wdt3wEicdchVb0YCqATNlgE7Rx
ra+S8oI1QSzjzS2n+l0WbbptdEjUYRryGyVMNlm2W93Q22OSkqSbwPRLEEhh/aKciRApYF6u/ZAH
xzRY4TLT27z0u+PgRsNaBHa5BncQrxsABqeShdp+lla2b1U24fMe7IA3ErGZMwBYtRf9UN2RidmE
XTis7bKrOqhF5nxb+ACHNOmuEy0UxRPGZ4reEt/b86Dep6KQJ20Cr9civku16WzAwllA5nG2j0EK
8Y+LPOrGvFWZ0R7NANjKkItXwpnWXd81j45ZtWf0pauk8sFg+iRREKeNg4OIedMYjrcVHfZbGmzZ
GMuU5y0c3kJ3Sm8rK/HPYrbsB0s66QW43VLj4dgbP0sIlcf6KYZ8VIzliJybOvdIP9zxDYzCuQXm
xa9Jc01lV+ON86KMHFGsH5XKweIXgyXVCuHdxbHLwKc5aL5zDLxbrrbZLQ1d6T1jOtNlHETQh4r2
Ky8gJA+5I8DmhWlybhsjurCiNk9ZK4ENRLiZo5mKjVEbtHoLl1Wd0upsQJy+DFZ7rxyAlCw1mX2S
hXVsVN51gW/xKszRbhOGLM5HC4yCy5IVn290aLXktzF2ySaze7nLC+HdQzBw1tk4NSvXFl+UG/CE
ttYmKyKsbTFeFyC2fnAcR85UW7Tmzunkcz7RROOnCXNoP8LpnUVz0OgeHETZBIBucv+0Sf2am6n9
NKcdnLPWHVaFBU2Pz8s7sbdeBuXsVTL0v/J1xrECky+Yy3SXV66/N5RCnIxmH8+xYOWLb7fqNnmk
EzaRRpxvSjyo2doxsdESVaYmJZ6c0+J94RqdkJj280uiQoKtHnAi27y3bUDcuWlk10MaPjWZ2mDj
jo4iCq9owRgA7YV6PRbA+7gB3kWxF62tQcXbuc0+2JNUnPplv4fL4Z4tUlxDTUtc3s5HnOLvqsJt
QWRfyhtlRs8G7STr2UqDG2qPynMcgchGLg7xh3+ldp0cUq8HLCEDeKosC97jAFhIVhrNZqrmvaGj
M5E68WD4efapltO5d6btYAicrYm+lH4gLuxmC2yeQfXYBmBKPE8+s40dbwbOAfwfyvlmPvgIhXHd
WPVXLdOanLDsLhTBEUV08tEEhib8tYVTHWZqITeOPYcnpMmt4UfGCxbfbE9y1P/ILd97nUZYIhCO
L6UiFs5LxiUmgW+Tu73THcZeWQeG8HecEQOIkf4VWsY3X5GYx8JpboS0DbARo3nJ6uYSuE6ybWC9
7ry+dH9ciEuPPkudFXWt4XqIENDIjxKJHDBh4jmZDkDUvsift9MKDnO2sVvTw0SjqqdJFT3vbSp1
cin6IyMba/k2RF4YcniPwvbWrpWEp5ItytaIAPZHXtnvfDIda9Lz5KtY43KOEbIRkdU+tWpZpU8z
IaF6nAF0uuVJFDYTsPkzQzDYRZaZUADC87Ah8SmB5s7f1HHDvtQhcl5tdle1UXFW4hLFQwwGmkTh
RKGTI/eN2XYb+s6msz1H5j5p52vLDy+jDl64HnEpdyt5LRpRHfHKuJcSHC6JYcCOq6CHal9nDMCR
SH8mvZgIwqDdSOXXlz6fxDaIIyrw+OHwfOmtmXrPZQoWZKBDdCUqDEvEfAIOXafaF7KeQPla07Vs
m/LgNRaovWp+HeZ23jmgAS7ZnFf8p233j5GgzZvUptxh/p94emCZWUmPdEd/8IbywOBU95n9kNVm
s0N47VkpLHMdNP1pPYTMhC3cpn2LJMxczTs+YM7YQgO/a5f2RHIh9opUcXXQ8dwe26o2YABGFgK9
/cMGKmSEyB+kjWO/HD13ZS7CRkAc8E4V3VI/F//YKo/OtXL8AwVCPfnV3OTi3yZLuPPWtwHas8Q3
IYvje7FDWZ1G7k/XUUhgY6VlbuPAYN1xRJwmSshGk3aHvl3z/BC2n+rhjlxPswN0hYdedBHr0RK/
2RRyO4rHKN7MDlwXJZEK6YB44oBu1oah520d9zSmxXinSMOaayr43jnxjK0tIMGFhE6OiT06O9AK
N7qujiIN87OVkDolA4n/PYbH5/B+YLbvAcpqEj/bsAizAwLHgrQPgXxQNrkpbGGRSmzltvIkcIzp
WUM2g/mS2e/IDJ9l49/YVdxtqtkbn/s+kst3Sx6J+dJgbNo309yZpJvcP5hfC/TAtMBl7Rc7YQQ9
Gx9NWgV0ywnaS3aJHZ+DtV6KlcqczWui9mjA4xH3PpE7ODY7FLoPTOCxc2Jm7+OzrdNkwj4v02Zf
+FWhLnbvTw8t6Wck8aEY5ts4YRO/qigtqzeBAlG0whnl6Rta8nLwBia/WT92yPQRKZIxe7NIpc9t
4OQrrA5pstK45utX6Ao+E7Q5OdNK+FX4Os6STLlgiftSWiPpZsX3bdXWwpiOgx3z7HSJIFIB55iZ
EFLlEimUjlQclqVBBlyFo1a7oBK88qQJezghmP4gTJlYf4yedd1d4I+jcco7LFccehD/qRhFVrfv
ehrC2EC1DmFWK4oHAemks+1Ta7URY2PUW+kZoKOjtp7VFc2Gl6Y1n4zct2kOSDQtYe7Is7SaqW6b
LpVv0tk3G7F90+dgi5TvE1EbFRQmoBI928+M1fItm//oQOuIPvh18ljNQ75T2ueaVl3FQ/BUWgQi
ZLkA6sayu68T79S61meM42RVlFC5VQX82ZyCb0Wl5DNfhPGJ/W2+982JLgwfmeLFkjSEYChR68qI
ph1dp7a7tYuK/GUdUtiaSzOhHjSb6+VaHrb9xiBL8DzFbdff2XKo+T50U3CIKhbJazCA9X3GAinf
Jqouq4e6G8UZGBCEfWx4Kyio1QuRuATaLd7ZK4JXyBKpdbANa6nDwshV4njdcnQ2z5NSL2VTPVZt
EH90YeHeA0z37oWlabJN9WWyuSL6LcURvZtzt+i9hykRjAW8JFNeSna1bwdR31Y9XMIigjW0GliZ
P88yDo6AObxdm2fdqz2n+seJ63YfEBfQK0f4NfnU+LXM8QYm/UTqkUaKIwsA7zhSoPUTdUvzKXSm
EGoqSVbrKpw6/GLeNFrfVMfZvEJm4ekPjEKVfaDAo7S3XMVb7+AMeHD2fOmj/DnLZIQs28NOOmZp
ZdGdm4i2c86TnXsZfPelBtalsoUBwkb4YUT2KfPYUJ/CX3elonwbZbwQVvWkZLOjCASGeDNQ4v1Y
uF43sVMrMk5VTcSsGoiZ9q2e5/aQpAubi9VMMI6XsB0/kIKwONl8Nrt+plEno/FwSwvby5Q2t6ym
T4k29QqOFWRi3XQHC9oaUnQeHmskJUZ2spLzqM0TGkXmAmMPuXXSGL2HU+Pt6B0s2Ku4gGbGYiZc
CoxTmfk1egeAXxJauP3gqHruulUT2f/RTXZFKYFqNZNx03kDxmuWkmuVh9T88Xa3IKQioB9jIUIC
HbKyz7U5i/d5qfulrCS4tHTKbq3ZGd/TNkyh6RsKgj4u1CeaodnyVnOzS4YoPITtlJygttOUOoqe
JmEHb9CMBZjTnhB7YWxKvjJAw13Kh4PUxDdi1yZx3BhSYhi9z0lsPSAMXCrLOo46FcPOm9LxZ+4w
9Vod13IzLos1V/B6qyhJxnrao91XmbbXnJ/iBmcqlmOYzO5KsKkCBdDThxz8diPbrHxeZhl5YpUY
rHEnrrdviOt/ZMOOuex6/yIwUaz5NsF0qrnD5BAhrvpp7j+VoEZ2ZODKQchQCqIBnJrTdAqzVOCJ
qey7tHGuqY02sO7rfagyEG7y0Ak/Olu/Zc6umbc3EUaIKxd1gLxQNK67IuoAfyekxbDjIvv0OlvI
8/2jEcTXqB0cigzTd23At9JkCXjvuPmV32Y7NXsnIv37jhoqKHVp/dYaTcvyOfigmMjeuC4qUxrl
yT32d//AFiC9KwO8DJFy7b0/2WxvU/7SUdRsYRQVn2LOjzJSH7VIlvOCDSX+J3w+eKP65K4S5vTF
+7Z6UUCDeRqx1pAhv3EN6W2SoA/x6rAh2HROwRYJi/h4wJnnPTg+0BVSgFV+tEfLoYtmGjd6LuxH
trJ/Rj95qjwT+Yvn7uJVejoECawlHc49TQbRtU9HGgkgPkPMpdwVSm/oKHCjnLCFWnTCgt1tysWi
CngJIFH/y471cOlYojpPRksrt8v7mQc6NB7KsGkflCrws3CJpUtO7RYz0Sq1CmtjCHs+JiVQfpxX
zbEegpc6d8wVNDryp+NYXVWGzRAYd/vSduVnAvx6aw3JdbD8UjurC7YMcPnGBLu0ybjNiQp8H2W0
B4UDb8U/9JxiWKa+gVRYbo0fY27NdEpwc9/oNA9hzkt0TgBpV0lPjbKb+F914CHSYL1/rEPOAqdQ
VzQaMWtZ1XzEBbTjB2Qd7dONzKrsugYa1rGS3frTaLwHbr1EUhc7lPKIBFA2UW/aIk0fFRE5SV2n
Ut21llyTkpUnY/9cse2P37tOxR6Ol2kayLeDeVLKcjl3HbmOaZmf9sbknM0RbuAqEtx2W3fE2h1X
dvaE8LGQpyIG4UOhx6bfMBGm7WccmP65wyUHFWKwpTj9r1PjL7aoh7fhvzdqrJuq6Rr5zyik5Q/8
ZdRw3X+AV3AwEePk8oJw6V35K8XlOv+w7YgGF+Rl8KN2+B98UcOy/uEsYRX+7wjToROR4vh/Rg37
HywAon/3fThkhP6W2/pXOS73P2dVQou3h48saQUuBv2AvBQ2jn9iIXUtl7es8J2VSIbOB47gadxW
4Xw/zJl5D6rN28XsV60tZDH1ZfLlZiHPehiuGrS1vMNZ0NT1W1nWOB/+jb0z6Y4bya7wX/HpPfpE
YMbSOQ9MJmeK2uCIooh5CiAw/Xp/qGrbJXW52t57WyUmkEgA8eK9e79rRwq+WWBrQmpFCb8kBjy5
xLYU1R2KrYL+pRN7Fx7fBWvkuwQWOG2knwbHCV8ofYF49aikvtaqLG6qUlWaosBYMXtUM683e7wE
jh3MBDXipskzMX+ZwMg96jyzYcm3FaGZ8XMTierVGKxKITCvHSIE0CfuBdokGMeDz253CF8Tpyq/
j4FyjfUffvs/cY+ZP+telgvqWKbl8/tBaw0swnR+uqBxQNxuXqBnwEovn2aMvifH9rETY3Lw76up
lR9w/PKtC26tXQ+LsZ++RNs8oKzKXqcsYJWlIX2Yw45pThEWLkj+OXlUZsE7u0I8cErj3LEO2YDE
/a9P/mev3W/nzpTSxrHkLS7BX81DOVaovCE1d2UBltkOgRPuS3Mat66R+FuKSrH56+PJn71Z/3zA
5YT+cPdZoYhjb8D5giODyY0gJyFcLYkd1JNMM7Od8qgS7NE/sa/YkSFxk8/5bZ6bJxVOr2bYbxcY
6wgS/K9PDNbYH8RLv58XTm/f59nzAhyVP5+XqVp6SJJuSzqyjWP4VJ2MbAz/hVvrT48iTc8hfcZB
APrLrcIAA8GjV3OrUAbdKFavLfuw/l/8qNafXGQm2otN0/UQAvxqgLOsbAa5ELisfj5sq6SyjX7x
IUfIlobwJdYxKMvEbKZXgeb+BbIke0TtCnhX1tx8xgIPVsIRLCZERJVhVSE4O6DFCS8nx1Fsz6Gk
rB5hC+kY2wNyfCIiRAA9LbQuOoj0nbTGIqV1H9WP0BjKLw3+KXJ0CkX0A2kwUWKCt0R3PLRMrVoC
w0uZH8el0lrJdGSVRUQR/+7S+39l4d/MRfT3Py9Yj1XxLf9FWrj8xe8rliP/bktasODkiFTlDcaK
8Y8VS/ydZUd6qEot31kWjP+SFrJgLWuYF2AlZP/2m1n5vxasv8OvFKxlWBpMsh/9/1O82M/PDK1H
6UkUWZTT+IEJdv3FWwkvZ2h96VPKxZN6TwYLnZIWxT9ujv+16/i3w1gEXJOmxpoifjkMG2b6N1gB
VmDfGD76bXRUAy3BnqwQJpiT9/iHX+DPlo1fjJu4euCJ00wm6QQvLlbMZaH+w6sQv/88hJC9AZUs
CWSbkHE7NhJRFhYMmGIyOgO+TKMjFFRFDWnHx67XkNHukbK+trugauI1/qnunnZW4Z9sOdowT+1+
qvx95sNpY/oSlNmMoI1oQIMZV4J6wtkQKg/VDFRNbAkMfB4iKnaG7L+HAB+woRG4d4lM6aEjxrAh
BCgCOWn28eIi4+OsemrM71T6CJJgc0FzBg6HNJUk915YY29u8gD1FEgBPyhci1F8MQHRh9llR0CP
hTAwIDltHrgNZhnPU3JtBolfBIexzKORgPCsBNvmTEM3v3iNzJUFKhlm+6FTCf9urTpaOXthNy59
NpDfkBBJbIWcmKBXAhNFF8szRrYPlAAufoGq8rIRIQVJCDguxeBlJMi4yDeFsrDdbBnPeEw4zaRw
RmfFuQRL6JxtwWCxmQ2BbMnQTeNT8HNDIfhJBC5E3RvBKs/44ojZk0ohkiNh89VmDuAeAatnhHgz
yauIV3E8GX1tI1G0R4KGJ+ipnirM6nMileoJ1XdpHmmvJYSI0bNSm6mxMO6VjgQbWTaFbz7Zsq1B
sJdRSYabR6jKRxWlJF+6wvDEnmtuAHaVNkkmlElB/H3ITCy8ZTXbyK+4zeQIza20inPXWNKgK2zy
WLPk273/ntnSpKGaTF28Q+k+EbhC4wp6+LonC6q4TezBgwLh0c88j/bYFw/1bBgVkpTSWAyNAvU9
YpaoMXIiTEqtH9mhCPeS17psHiZMg8YmMyjdbvNBDNaZbmKQrVsHYQIZV5kJLQ70/OL/8LGZoLg1
hx6xA7vTpNrRV2J/5HZR415HSNpLjk9R1tWZIM9gUeY4TtehlsqEctbAHSt7Ow7ghREC0GhmaJGn
Zk09CvvIo1GixnZ+C8COAdZXma3FAxsyEnw65dvZpSn42e6sCivjrWIvSBla+VnxaBDmp28d37Xk
k43UBX8K42rjiCePyYArCFtx62AdwyGLtmUP+L5auUOYl7dJ7xdo1ZIJDx+teEJymtErouYCMnLQ
2TpXImjUEucl8r2PFm1iyIDC+oR/ZJ5uIdti7tRe7crN0Ope1ysnmrECbTC1s40FB9wm3qGWtave
COloh/uop01jbeZAlf0jJhssH1T4kOs08W959rUCptCdjT7L/Oc08rEKkpsswy7caEs0NFQmUGIg
MGNtI39+GPrRQWmLHw0Pd/9oF7bB4A/WDsPaW95ZlQoRUZqwke9DIwAwd25QBSr/HfYjeOFjacah
etI1Bcj02FQjw+IedhierYoGzbBKey9Ktw3SaBJuK4ye7dZLUYnAHELuQFctdmOXHLJ6IGUHdYMM
ro4vEWVhW6WFQ3RGEXgt3GFBI7/AZRnt0LbSKiCd2BPXwEuN9DQbpYFogVFFuFG+Axx/7Kh6Nyo1
4J4JQ+j66PLikM9GZgB9BkmDjIDxUGifsq5W55L9Ba4XIrYR+RoypfkFso7YXsZCnRGvaZGWgX2o
rJRklRXj5xHc9VxFtkrfIqMnheDcT0Ef4bYpfTWEl6iHKm7QBc29WP+L4u/n5ZJVBWIuu0WL8g8r
AKrbn1cViKYaJB39RUs7aAaKApfvKnfn5PWv168/PY6PqBGpKRtJ+xfsAOu+YDwq41WV1Uil6rzu
H0GWB7/XbP/LZfkfiyRgE4vaJKAO+WWR9NLEp2nOYQzcku4ROua5Ec2xVY66sWO7N3d//bWWz/tv
E8Ny+eClkGXqBhaoOPApP18+uBTROLsLH3DGzzwnJSKHGbAs7ErZbgiPEYjMJvEtC2GY//Whf4Zz
/HZoagLeIuBc+OncX365Sky9S7JjvOqWCjkdsnzXNcD8hFDD5q8P9c8/Hl/SsnFq+D4LtGn9/C1Z
rJ0CKFS8kjC6rlNsZjchs4x/8YX++VouXwTqs+1RCfrOL7eInmBoeRYjXnSb+NibsebLhIXzxba7
cu1XdGBLeLIH9H/F7z/j/5f6f1uu4v9c6a9/lJ36lv/bv3+q5Pu38t/+k+H9U6+KT/i98jc9goAp
1WkFy8UJFHCf/F75SyKCKRgwZbA1llIsxOz/JA7JxW9E5b8U/tRngt3nPyp/kwYXJKKA+tkxubP8
/5OlCNvQzxtZnj/MSziYcFoIWEaOS8fsjyUyHAmv6VS+T6qigB7WDU4L4bQj5G5rGAuKUYmvbmvV
aM8C/dWeRQue3u2uNViIV+n145U5Ko5B8BDljglHgM8hebca1q3NXPftxu3Rk3quJzeQCxBIouFy
fjC+nU4OdvbNb584Nglpszp/nzJTbqa2w22gPB9YLGLj5DjZZX1kDRlfIqfubhrHyh7sQTk3LnUJ
RXsFiNlgHYJEo9JrVc/ucxjHE0NBojk73X7Yk+QTW8eEv+ukrOeAJy6DSzBMIvlbMY0l6qG8vORk
+yEM7a5xUqDjdPRHmnYIuXP0tm5umYtqWxysvP0oEEa8IiXsrrgVPXCWHg2yEd8DLs5yz569P1KT
w/js6vYTu+F7XyzGSP7SGPhEkVnOE5S+j4amyxkbfw4DglMeBg4+LkjcxqDwSLChHFAuv3sRFxAk
dnZV/jxbVHd8DeI/XbzqXKffztKfhuwq0BTekgHwQXjmu5cBx4mgPm+SdsnnGh33UIpAbiIGoJ92
SlMv0Laa17E5dFfwv+KAWi67OkEYIxGIx03n8Qk4kT75VUEvSjZTR2EYCyGgkXJPgk72bAkuc1rE
Yud2ZPNiqfVu6f17h87kfKdQhVvdTNl1sNkKrCruuFve/3wTg9N3vFqcNX7UbD25Ob4LRfzHAaX5
uC1ZQ8qVbBjKELhsfhSazySLGJCF6xiLzGv58ZoJjLli/7FfLm4a++5hHilUVvVCPU69/L0p0eIz
4PsoVAovwzDXZuNUx+WywixnHG3zlZkuEXjTFO9zBBe6NzioV0fup+9P6tOh1j1aFT9ITnP0wMDg
gyxBl9SkjBrSUPZXszK5in5/m2GDuSsngakfu/6Kf/oCW/lO5mHF5q3B7uL5CYWJHpr8UTWdR2T0
4GEba7Kz7EIkV/2wuOq19F9ATiggtUpc0ZX72xoL7E0RCHLk3aACvWwN1Y7lztgYPLa3TSH0VtRj
eKY5bYHwDsi2NrV6Q0BFEpU9JscA99DaQXhAelxHOqzRetHHXCiH6O5yDDdYdcKDp33rwxILmrab
8CPg9+oq4vYUNoZqbi9dhGfJr/zuRzogN/L6gDRRUACQj5WRY83w2+vADe9XHkzSYJSAAWcL04ed
ufcNG5TXWvvDQ2p7DJciM8a8aE3kS/U8CPPsqrOfOxJ8wTQ8TJGX3nLX61f0M3JbjnbTrzMwWpuq
IbqqdWV9YvwvdrIAy+C2FZ2zSLrNlhQA85ak5vAhqLyYW6sL7jQ9eYCeGRNhZESXjFy+26jGxTKE
pgVFvO9QHQkBMBM555pZUbWOuqA/xEIMzSpEP7zHaEF485C6t2QfWVdRhsOjqPDFN74W69nxohMy
bwzIsAPcC/sP673gsLuJbfFRF9V3jWHqQfKqRHtE4X/KiTKA5Mo0MLGMTRktZOCmfQKGbQ3bISvV
lv4B4dvkK3GGpdpZCL6YQQZomRITXxrV/1qXxXDqDfulos1xF2spb1O3Sp4zCKUnszTs9xbqWbTK
kGch6RZsfWHAZqcCaT3WaMwkR1nL51a4yWvAcP1V1y6wdeRWczfETx6SPbrVnc8NRyeSCd10SBjh
M4Mo4+5kl2344pgU6QlM2UMIbwoOc6wPqkC/tqIYgbZqZd16IH30DDjSuLjKCx8EEWq0D+q+WSuB
p8pxBzj+OPbmXc2chEAFP8k/6jr8oTDGrGJjPLBpB21Fof1IWnxwQA85iTV8J5RKmZGGOzECGTBj
5b62KTt+2ZXFGthjRiRv7G0h76hbrv+iT6Q1skbsf4UqVe78xm+eowEvqjtK5xRDXrqLotFYw3Lz
N8qxxze42MlimGALjMhy22IIQMFBQjtYsHwbmw1QEJo2K4H4gqmJF32btcl3UgAm6AJ3GzEbXzKk
EtZqVJXBozJWGfHKc0E6EJhRE3nQkfA4TDkJpkxVloTRD7IHuF6MwdbRhAZgvCA6kySo3tYXlfoj
Q2G+r284ZyaayOvavD8KdwoOdbg4f/zKqc55UcDDRxN6yRoUlysQwTTA6t6S55hRzXky44VFokxu
KOk0D7Go4wNFyUC/CVHXxMDzqETvvuI1xUI3+MN3Y4p8aoD6qe3L5KiQKz63dTC/UAX75wnq7vJI
WLdejLCLWLrJPHUACTDURS7JmBjinHvULOA6ZsM5jqQ63IRTNR/YLPRb0wzRWPtAxLQBvducZX4b
ligY/Lht9nRCXEScPu9WUfFAgGo7qt47tXNjndw+DK4m4qrtSCgC42FWKtY7hvOxnd4bUfRAhOV0
GzlDcE66OfvQg0QsEzrs3aryCf4O72dpDuvaMosfEcKhi1tApG6xKRH6aVc7RdY98OX2ETNyEqwq
Jvi7AmDID7yvRbDyxyltyedr20PAzPjsk6N3Lwo3RbNmkJTsckAGaj1KCUIsPwBde+fW9uMXUBdv
BtPqM9sTh1GgrZF5Oklxj7ClupkiXmpu1VDdh/PA7ZhUD6i+7WitJOEhJpTma1c19yMIuz2tmItw
7eY+8YCQNCH80QUMfHD4/MWCcKeNEQNyT+uiHGBxZ6kx7MO4uNYIRrPJG+8MZFkbRfQmLPCoX8eI
RmFdMY+wigvPKkqghpsYKBpWNyYNRV0XV081d63FApAU5hMI6I1bzO9UsNhOxiTeoUr9GoSS27Tz
LYT5wuChTXBq5yS61KSXWolHmoeC4Vo5I8qgyXBW1DcIT4OufQEd6Z1505RbiQB9V+FSX5V11r/P
/Vh9zdKBDlzoJ+pK2uB4NIrQvralgUHOHjED10Gwb4n9gjQcz58AoE9qEP2jRBZwbczEuHVKv9/a
jRnt+gh9Q9GwzmHzsvZpQ26Kg6TqYFaG2vZGbm3jwZp26eRau3rQ9ncr8cttTuu62eJCdVZ51z67
LG6XAukz/jU6c0fb1DDAAPaaNGhBZaz9wm0201SKZ38s3O8TtoJdSeG7doChb9vArel66Havp64h
Otcbd1ZFNK3f+94aoFiBr2k8xQHSaUBEIK4sp7vE82Cte52725YR3AlFZLGvquKS2/ChGuV2+6Bv
y1vD4D0BK8l9tiDupMocEFyYzbbzbOPoFh2ZJ87I3Cqeiq2fu/YaG51as48NV64x3I90uXYWPHn2
6/a4lpGXbYwlnR5M/HyoSmwuMxnQ6x7P2NovacokcZ+ce7qtkLQGffBl5+/rKU32ht2IjynO3D0G
C1pErTVBZnJCIEF6Pjvgee5GioIya5rvkVsU+BhxXQe07W202vcz9creCkb7pppsquHev62d+EoM
FnkIiKpWKRqnx0nIK+kcJI+ZpMhVQAf2LAwgwybP7Ld9YLTfA6Tebzmr2/cwRvdU1jQXVxhY5LGE
OCzZTMM0XAG/sy6wgQygREx5SBDr9XAO2F8fPTu37nhi6yO+W+fi1wplUSO75IvATX/jwA6/DXva
fxBTnPGJMUHzLaG/C3C/ig8BdPk73UoJjK9PLySszWffLxD8qzohth6BGebpHqeHY6vyvggM401a
sSLd3nExTaFXrbasKkh3bZScdz1N4gfGGTMBQ5UVvjtVFh6oCdsXJxRLPkE7T0cjae1nqN3ONQnc
jmA0p8GX5aX5CqIX8oG09v27IajFAbE2mW+q7Jr7PgZAv7LckOlBW/aaPpFXv1tu4X2wUMxHJ+kZ
S3RuFN9Bcp33XcWdF0tf7/E2eS/DmA5bEscwOIm+kpcoyItjibLxLrFKkl/MvhXw3X0c+HHmXKSx
JLd7GGrJdI9jtjuexajVBBDLVunBkN1GdhRWJLn6aAqLb1laR5uibfuzP8KM9OKOEbYbDHi/E7yN
EQYGpLHE/8pnBiZEXXj9B73qZBsVgpqxmnhJs07faNpD29Fgd4KVv902nv+tq6E8NqrXh4iolhs7
EvlNH3XfMl3QlSf1fTf2VOORQbEectMioLUBEhX9gzfXe58ETHpA4mUinmmNqvEUaXfY9hrgkB83
xi6gfbhCx3QZ0zbBpzIP+GNUhtR1sj9lUMv7ISK7J8DeutElDMZ5SqLtaIniQPlzTyzd10nidbAS
5Hcjzyv+Sj1sAW27J0860alsOmObMWTcJLq5GQuIW4JNKfpnu9rXRjzfApzLDpPXy5eQ5FTodhMs
V6MsV47Z3TCK+uDdCYWgjP1D4dm7SiESF0Gxy43gJVTFUzZOj0XnoAhFSr9Ok+mJUD5GP+0S3jU8
j0D5yTNK7Tck2PO5KhCQW0zEng38IWRtWC8zKAbYCeWddjyI9a4M8ZIN86WuSWBo9EdSO0R9FfJ9
LPCujEjAN9oHZSWUq9dDAehticV9FkZV3MC1aI8V9e6umdNHWgxHOsDZys6G7EuepEhDx/lKB8Ha
jIl6nxKYG0stBajkSY2skkFII5rK9gRoAgSbk301sjJdd9J5DAfjEzIU1uPqWonxrRqqnrTHARIK
biuid6abMHSNk0sffDe71gYTMnHbYczXxye20tJ4lXgMV1SAN4P2kbD3GV4X0aDOhbBxsdK63zbM
lE5ZRDXZiRqfVObTsLBrxhdRSg4Tg6hUYJ1KkVHg8xDTtnaj+jibOWDNTt9YTl99HytvAqOmwWek
jpw3dMX7TReM45MRef7Zn/vgK93gFpW7E237PDo1wmS3H1jfBSvXacD7bzoCBmd1yZzCuQZN2e9T
amGAI/pz6jyNhBUvfWeggg7BrezCMOA+RuOdusFXBIiPs7K7lRuYlyShO5/0n6Q9fbcid1c22QkB
B0GK1BRJ52DaLMNzUrFu0sm5JdwWHSKyRSvFkQ1y3xZFsR3Jt9kl3fRC5svZCNLnNqmHiw0c4aEO
U59AlerTBQirlfnhGOgdAz/eZJKdXOdkt1pDroiRba4nAlm2nZRklASvCfXtujObQ1865zpjmfOR
Vqwqvz2RDLVqGT4uFCn3sWeRzLghmMIZb5k/MtyCRrbH/PCF1KFNAeN/1bMtjNwBIGUasbXW1T60
PcyIEFNMP0b/kxZ6k3cwGX0Tc0zjJx1b+hmigZ75mwlYTCX2YTG+EAFd3NPz1XsmPifayzUNAMwl
MtoXuZFuoTluWLZfjC64qXU+nkyhf9CfQ9RUT28ENbUG+EzrCRTsa2EZ832direqpRncDO0XaTT3
lSN/FHbx2gTB+zBFn6nt3/QYtyOLgZ4VfEa5PPo1dTfuNBMJcEd8qx0/zLr7FlcNRJx55m6rLb1z
8/YYda76QjoKXAYps2snLItaUYQ3yE3TrWMAws8jUpVCIrM2GQmTK0M1wYEVr14FbQGCNkf8YmHZ
a1DqwIHc93WBEtvCDGOfijJiV2e4hyaaP8p5HNecTrvKmvmchs0bF/OxK+MDisLbErrCNs77nbZy
llV9xNPpEiUF2qPKVH7I57jZ5SWemFIveQkewptBPgLXhpnU9DsAgsxKhah3VRKgea8fMmrzCOgZ
PU+2Tbl3By9tTzL2ye9diAaMIdlVrAIyxki9A9cZJy8LFNOY4nYFbu+bm1osImRr+cWwp9kUPnsd
GTE29pdwAIDW9159oI6/N8g45nnY8ykPLnHTRBa123l2bu0wPXajGtaTn7+mUfvQY2wFVHR2GPOv
g0ZvqnR+rucIv20MwC7K6Ga0doyuGX9ikk0v5hifRB5ekRASJmKJfb64cYMsOKJaD0E36QOwneiJ
VD3cT65+gz1/Zj8M7KQsbOKUZHyoeZVBnmbUX7ced28c0xKuaoGQa869b0qZ7MEJOF13HsKOtYEv
6aGt+2eahHLfkoFxIt5VrDvyVvZZ2Tb5wrJoXxgc4mTQcUUDIygNNj9+SqqQx1sRwup8qdB4HjUw
g12faI+GQ+NtTLrI48qiNYTO25EnN+uCH7nZ+8cQFugGwur43lVwOboEiZkdtP2FSrX8wLeZv85B
pI6tnJNT59EZpkcwugQyj0X56Kk4/g6wVb7RYrPBmGjzznT99lktrv1UzcaKUAdM9LTpTrmXTaeo
sjc6aH87JSwodUA0BjlngBTZ7hFuNm2mCgKQNPIzj62zIy6KCzxFE/HY7njna69c3hPtQ2vES9Oo
c9nKxVLtgJD2Wwnt6JrNdXiZTLKOTFJ/7uKGnbJdy+BLprW7ToTLOBSqzovXx+VTG+fZt2jKmv3o
V90uzlmVrKEzT4y3jHus1Jx9bOhkb0otQQnVafsGNCLcIBr1gYqZfkUpTeZKYLMNE7ob9rny+ht2
6zQcWpzPDQ8c+EG6DnWPoSbB+7dxEid89Exgr8HQSNz5Y3Mgxi7f9bHnHBq8vPf+NP+YojS88JXC
Y1rhtQ+rxSouIja8MhLJETRgd2JFac9l7jd7MKCEEMDCkF8YVvcXNh0lKhKC+CabFsFgmLRJgCs8
EAQ4PcZVFR09r8k/tO7wlzvtF9RYZrvxtHHBU2htyoQynnil+VSX5r2rQKiWeqo28Ot5uBs6GooT
+hYm/vRYO63Y1V2B9wDZ/p4yRr/N9A3OboUTpjQLdbCbJc4KawDli2zPKjLyZ0iL7Iclb+y6BOkc
V7m40ax/N61r2BsbZuYpyqZjGqR0brTTHsnv1MdMKX+N08S4xiL9OtiKatVNHmdi/1Z4z6B1ieim
FjWDDL98SuzOfMDMY9JrLqt4pbsCcXDOhoEZpoPACf7HyrHT8ohjEaRtNmc3yoVliyqJOPYCV7dv
O6SjFXHZg3utq+9z1usz5NmJHYM2tjpaflgFTOQUKU3aVsp14M7cRqEryQqridWxh8eosLqtTkXD
ak5yVUom67HEU7RJAjwDEUaxjUa4vCKadlgl4NQ2CFuiU5Lm8tso2SN2psL3tbxVzM6tL0jyCXG2
aVRLP/K2kK3TXVjqbo9SiPBsSMvraHScKzFfiB2m6QF9BIPxSIzHaip7quUqXXt5eA/1zAd/o7I1
Qpv51LRdhWe8KrZpsvj/4HHv/aW5CpgeG3OMfBruV/LAndt9kAmKOM1l1p6nzEwY2Hi45Eka9XL9
iI2vf+yqJbyZ4c06j4fyFX2E3rru6J1IpEIGgjFgk3mqJo8BCQkqmGZPr4WxiWs4t5JgnbUK0+Ye
EYR7CUcSVTmfSwVnmz6ia10WAdGN6WdfbTXEuw4rzREwULOvhUcDhT1X4eQwh5gbnnh+zbtekhzU
Z4DNzBrCbewMGTrzON85kX5Do4MUOsNfHJZ2eUhwW+4TzPe9QpFWYTIs6UzO0bmDg3Hb9Vn/EaUt
KWJFMcvThFhjD25OnSpY6xdGUemOAnVHjwtIVtPtTFtL6u2SxIW8lBskVv7OiAAVlwMcIjcMxX6k
C3GmaSm2MraTXepkP/qkgGAFM/NojfWwJaBLvosRBJ9yUKzEUWuvEWUpLKf0Z2sRAwmcm/GE/ikD
9gG9GyZVsxuJHl3B4uK9TgLRhR6M99xDzCDTszaJ3W3bbc0saB3Ra1c1lqoGTexTNqTdNugaY126
+Mir1FenabJQuOSFzo+pk39j2Jjvm1wMl55/vbZEbpC+4pkH1C/OUzIT4kGQT7iroH/FhU1pP5PX
vY6yJluhNwKr4xY86Z7R8iV7114FCiE665N7j1rMRfZVtyTZ1jihHntsa3tAScMq94Jkj9NTotOt
6vLeQy+2sdBRPsueqZlsg/lgzEH3XXQafpszDz8MzSRTgn4jBjlnKBYyMbxM9dzs25FBf0dP5Q5h
Bd0KzzPo/CY8A7K0jm41W19w5NFebfPixXf6gr6rnb+47Hw2uaD/zGkGd1PClAtOSH4qPKaFxJP3
z33TfyRJEd0WLbUMfX13eKkBtNzWMGjXYm4/gvi3KS4fot3S2JjaE0De3N7+MvOI34kJsASubfUF
FjkqMMMm3S0UDlLFkLcMpbmViddmiMzN2LggaoZpwMFbYWRYa3uIuCGQpK0wcnrYEv3PkaKIfmvC
mftFOW5aWXcnMmbHlxT54ialIPwKZ994rfuuO5R+1J206/dvcGaLe9kRyLWKbNu9xd35OZAVDRSF
Wfxb4cv2gtLSvnq1FCeZ6Sihm8zFNAPB+w2P8kYxhbwgYKteeyDrLwzn8Hky8VXQ8thuMuC0R64A
oQIY7yeDqQ52ePlhOxwudUd4RU6Uvjd+MNw3VjkcgcXS/jJssW/MiYmyJdrNoiO+y9AyHclhB38P
qFh/RnHXkhyMjGXTjAHllWdC/cxLoyRDjY5GzK1jwoRCnqnzcF1LNtZq4j+APuQSjTHZ2ogk+esU
CEUWd81d7ARQ1AM7PEqPfqrmnXy0hLK/NKbKcHtnXNnZQhzZLN8XNgM+Q6nVlzJkKIpDfDm3Km+N
zeiPTIgHGsKX2SzYJgOwKRYIev7ed0O6YSYUrmwvLnBl9x8OMZUI3qFjsAmu6iNj9vpUDaBEU1tH
h8grrCsv1QBYIucCk6QAeqNU9Y7Gz+o+tFs0tXHPYbqz6Sje5VEi/BdpcfdVDK0x6lmz1+2Xq1Ly
XbHK8O7a1AX/P+ktOrtdPs139uAzk7PeGwA15NViENJ7pI6tsx7gsB/o9aGTtFDWb+YRwg6Uam51
K383MeBbsA2scSCZlolyUOaA2oIikOUbY3blPCSijsaLykuvply3P6Eu6WDNtDpubrKuQ64b4mYm
DVZOg7oNxjr9QUZdMe6ctK3zK3Y9YzP4JJCdU8xn9nZmJxk/mLlnXutQWLCHDCHlBqFChWOjzJ2W
1WTO2S/zXrDn3Yx74IWsvDl8VEPa643hRw9ovUwEiUxPiVQvBuzZayzZHyZSYyayPEEjW/hiVrdk
5BEzbbat+iKKiN0vne/8ZWbXw2razsZrEc2D91q6dlrADbUyrI9Vn51zsp4zmK6LoNIMOgINay8N
vgxwPtWFMc2zNvk/80BIybciasv51u6Rt+/HytcYTiuCZgGDC/lC8q4h11NWIkUjwiqaNkOeqrXD
z/I8kz4wr7D9OVsPzscXSELOt97pu1tj6A0LE3Vk1oxjs4ZYhDDKPRzyVUwfoinv/SgSa2ZNEtA7
yZbaPHjcUecImc5Gsj+NyMph7LlZenq7IO8ObWOcZ+GGSAnFrHaxZl/ECBKxOISpZD/lhX9Hc5t3
hDOBgdPx0DFvps5ALm6TjfA6tOGY7e0hE8U6aOM03Q6MP3K9p/VRMhCtuubGbBpFszJ1c3LKs9Fs
FZM7aedA9VIienxUC8OqIjeeEJtS92SzaDiZVmSX4Q29Epi2Tuy6P0KMILTvh4qNXE7vl8ATL8jf
c3iDEzgPs/mI8atZVzOrMOqjwas/wQXLq9EsGmuPgz0Ek8se2QL+xCQMzPwDYWSjOKd4P7Mz09Pa
pdNTJ9fatiN7qwcj6E8lZ812Cwr/uhQdhWsaEnxoB1V8j3zQ28Q2t/vKQvjnr4vIMvJta/JiJuwR
gs8agKmHvAdv83AsmqBAOYyiHu0urIYg2LUjo47PsfoP9s5kR3Ij27a/clFzCjS2xsGdOOl99Blt
ToiIbNj3xvbr72Km6ikjVVJCb1xAQSikGnfSSbNj5+y9tpf6Zcu82oV9FPD++V4YzqSBi+JoLrPa
eZruXNMR6fZapcoLUQFAIBMn8mkO7Je4VjARQpObptIvHE/gqE9d2G89d95S2jkxtUX+SI12udA3
wOtL2zhx5iOS/zbQcHb41eIMftVM5S13M2GSNz9rcLcCN5xv3QoUb5LTQqcEUb7Wm5+YR1L+Vuqp
YSdGSNkf4jm2AClqH/tqgTmjxK2igfG57VksapZO5VkFVNcO4QL5poTVjeeJJkgwjE54UTvmh6Jt
C9Dz8mhF5DNlNickmyxscgqNTUbSRLzQ9YhhCFUu4Sg6FVWj/JlWWptxyCbhlOzJZrfUvQdDvSTW
RcAKWyxO1/x+5j2EkMjHNHZPsCzMvIaOegVHCRn5Zct8ausCttxCeJBPmLsI424EJ8J00okt75Gn
VrOx7dpsXnhQWRFLVMiXbbWg0U7a5Il0Fu6HUXf5Rd2UzT34vOIynqOHoqE4dOf60aNDO4a4GUfN
9UmKAYlfp/iZrmToSkTWBhpwOkQhJmPm1ZAgO4+kpqyyt1YlphuaBsNpqRhFUv5AXlX2No5CzJAi
P7v9eGsXBcQe+8YC0UvH+KjperVtrNTyO127oTlG1ERFfVEULfAKslFk5urgtxQR4ND3R6Tk3l2Z
M80l+XanVtElA9MLoOGJr8Xiutfp53qlUwNBwURYQgpk6JW9LSlsxHJayXND1mzqGuTXGM5AM91O
9+kEn/tJz/Zl+i2Dj4P/xlGUjk0XOQwIFipyjkB6ECEh5TeM0pvGo+UZt2of6TU4ULKFowbEFwkI
x0jkW43u4LEiNcGyigCUTQQvI6SjFdZ5fvJSSYdPQMBkVjq+GklFEw0BNh3K5Emr4wybdvbRJBXw
bsqNlwm/qK86sDXeiJlsHsHXOW20Nb1hVzeLcZyl7cAPZnfSw7tWjBNU7mwk2H1Y9kTP9V88N/ws
spiOFBYVKEMMBnOzfswYIB/HzpZXqBJpwqG4v8jLTFsHjmSt4wzKNXPaEWFDLqfNhNETxvKZlSmh
EYy6wmkqcVHYrb5D/wrI1Os2UZM4gDGn55CNqodGcWFpOZ2O6JVz1HPYKYJfBTIU2xofbBuCSKwI
YyWwQtt0ukted8LAWVnzq5w4NJMhwgEgtb6YRmFErF3ltRQLg2sZg81FybQNO4QlwzSRtivTV5iE
ZH5VJjMvo0ehA6+RewoGgTziD4yNPuNroaiYJkmTMVWBOy+XgMDksZ7dB81yJzZ8ZIRocBhF6KTS
Vpnh7uFk7ZrZPtD90Hy0/R/ToYvxJGgcH75mpXHRlh4cYKQqjrF6CFilIaWX7X3aM1Qi9OjggYYj
dnbX64qut3aaC+dmpXeeO0Pmx7kyjas5Dm8LY3hL0w+Vk15noAG3jWcFtNnOREhfWaYagjnVboyo
1g6FmhHQmMWb2xINUkeXXQf+BOjGEyGm2zlpKRRHxu2N7gZdG4afhrTfATWZ71vbYB4537VS0taS
7km07VVMiuq27HNysDNQhlkg4VvpKhUbz6VtQ6QjOCLabzLToLOPpzmHy+SVprfH/kmF7lTX6WSD
utGL+SSKqKKdGYXbLpXPWCGe05akyYQcE9BRqUUqtzVdTK3Odxy8nTOikulcIyKHwrAvbQ4lRT+N
14aTXDvAnGQkj3FqYeOCyLXQkOIYMnDWGt68lFQ3r4i9baWlVzZ2NvpA7UOl4hMRZAFm7leT4i9r
tG6juvJTZ4s95gQFDoO4oAob93WoSLkz0sfIbfbkZKEiVLeeXp07UV67yXhY4HHQLTmYibpKq9o5
d3oHMR2JCZXPQL52KvIgAv9vFQj1iGCGzkvmN1YvA7FB9RBLtcd+FN62OezrCob00lkn1Wdf0sG4
yqrmzBFHbDJZpkGqkdGnlzz1eUz/X+roYtLpTUwZVQPt7G1oVvZHk1hteo1xAk3QQFaSgjdN08rl
eG0467zO2LUaGdw0W8c7r4/M4zACg/OEQu4ocFkFZJLZgBoM68LplbjqLPYtSB3AJiPI0QCAhfqW
KUgmFQGD7ve0wb5ZowcxavNIxBZaGH32LAKfyqOIw+sWkc31mEOvsxGIeBlfLB+Za9VsMctg35EM
+Sgp9/0Yre5BcgLRShJYSCLZOKyewE8JrbJ8JFVraoKRa76IU0SNZUgPNe6PzC+Ha6s1Ld/kKH3T
96DzunJkspfVvtvbzQW+QHmRp03nx9l4m1jhHm4vP7IkUUfPemtPC4f0Y4IL9mM3nZXZXiXCfmRr
O0Pec0HpUCsluW4hYhXAJSrFQzBaxS1wF/OmGWApc/sHX2bhRRqJbdMnBw4njCbpDOGR2MdNS1p1
/UZzmllDqlawnfStBQheYrdH5Y4X5DTQBYou9cU8Vip/ZCdCrwZCuKge6nxE4duPdG0q6mzytUP5
2ZINWZK9o4x+i1TG/jJaZnKZemV6wXTSg+MhEMolDe7AgZowCLE6fHZM6rikKb5mUKl9lCdFQD4F
lbvbyVuQXrSj5iwM0OWCmlG1vBoZmV0Usiq+uyL+a034l3DwD/y1N+G6eC1/9CF8+8d/tyB7v9Fi
MpD6f0NgYPT9txHB/sNybDi/mRJ0hodBxtTZ9XAD/G48EA5Zx7pl6RihUZCRQvJPEBnOe+OKC2HD
wdzs6UJ6ri7wHr23HSTEMqVFKu1AaNKkTnaYyNNAZOsLvGkWN0OyaOo4DHKg+1iuyUBZP0kQiVUl
Sxbk1mTINpn111oLR4QAWh1epUaFXbYpepe/xl2Lc7UXHtT6OrQ/EWoHmduM4OMGoUf6+tnOGPBv
TOHZH7RyGB71uYltnwgxJtpua5Rrzx6VF0OKRr9VuNCey7XfhxRRYjrodMk2MixRPW8sVNLZQYjW
zs/pUlGoTV07vRR0A+DuTqwem8xzwaUmHPPEzrY1J9+Cga76nVGl9om8rpTIyMa2KA37Gu5ua7KO
+xZgi2zr1UuB6sPOyWfusiQx770qG86TysD3WpGZ8v+nFHEYrxpSKpycNkC7rgd3UVTCQr43N9rJ
rUJjFTbE5odBrDlpFe1xuBBu+x1Z85d2spW+8oO/i58W1AU+F+xdOmIoz/3J30WYbK73Kd7fMfTq
8jD0mo18eiyKkVDr3LlN88oLEJoUgTJinBCdTnSwk0ND2IjRlQf+w+XND2/Bf3CCY7x/95UkNj1P
2rhfBL4ZV//paRN5TabN6MkAC4F5JTRnQkA+ygOdaHUymlD+wuL2Hz7Pw5JFkBDzSbxfq+nmB9/5
GOpQ3JaGz8MOu+tVm7yETOQCskm7T8JI2/3fX9/6/f+w1LmmJApIcNKQOh4+A3Pb+8/ra/K2DM+S
jNm5tAx84cmq6GCHSfirfOv3vrbfP4plhJEj+DNmRe8/qqs8VPcUqAGHVLkttan6lEDms35hSvzT
x7D8oBDlr4YrTU9f7/APd5BhIFPtKCE0UDPkihhvdnG0uL/4FOObDe+HO2cZ9koQIhjcggrE9fx0
Odk40bpZRstXYdght3YmW5sgnKLzPIHNSRoaVrluv+SWJrR9CfXvK8BCg5IobSoZ+iSIMLUi79Fe
1d9xNk3X05jHTFfVSDwtwa+wyiJ6YhOKHaeGXjobxcjAbOQgfcjsSvvipQ7RoR59keHQT4vzZI0a
MMFFwbENIHxJxmglbjCC31qm0/6i7N7E+T8uxUssyHMbUekuBBQQEBix3Bl0TJFpamb+YTQZYeHf
b0kdSnNGtPuk60LrlqwTOJfF6DoIhMICpl2w2EPUnqG5mZzBbWKmcmPTDSzAlB+rvZ4gtyK25xMi
yMlm5OG4+UErgXjtSK8B/S7IeS6uBCQugQqwR4C66bvMDc99NRU8iaBN8K3oQlGru0mdlxsMwXN4
UQzYDrZ2M8CgCUfojw9OEQ6UO6VK7bcWVm2+bYyubvax7DpOJGiFnguj1eiQL1XSP0907j4tqZ7f
2lmWACHoGiIzbxZOk+lj4cVpe2vO6Erudc+FTi+TrEoulwylJ/qessh7uK7AYZsgtQ3kxRZJiv1B
YV1rLpZsSrPHKJmt9K4xFA0RYo7i5GrpibA4L+nUz292HuIZ85RsvOuhd2hJUem2OEL6AbJhNtWJ
DEDF2Fjb8vySRLp53MRDjfqp1Wj0fqY9maWotFQk+1WmDXJ7cUTngFEoWk17wBXnuVg51ho2SXqZ
I01ZKICpSQv10MV9ZX0YIE1Pj3maROW2I0p42o+o2RdGqdo8wJZfSgTxZIzm4bM1uJjfIVe1aLO0
SJQf+S2QZhxiNcJQCBp0WcYr6ayupva1mArktxJ2w+hHUTfSk6PdMfpjZHJsDongMwJ3YANVlOEa
VoQxi4IssYbynJsAQBmA9Sj9M1fz8lPrNe6+o4/s7KHklv2mnpgesAl0NbrcoZfku2pohTinSrx8
bUmA2K5pMVIcai+rXmaDZzKgMciIu4e6gW8PDhvTjy4KgelkPWr4FOeb8t2xDdVJKjKPttCqFm9r
Qf3GIBTK+UHOYXShkxoqEVHaCWBhLtXbKtkJ0lYYwJNx5tbkkCMP9egvllbr95pAeloYJo3cqZyR
ASdePU+bMo5nIOi1yYzetOBD7pgLDPMhNmqbvgpxvnsUzN7HhNZnvYvb1o0CDQx5vWuaxHWQXDcx
oqmld/QT9gvT2SCfASQkXVleGhnOqutB9a19H8eToWF/R9Dni0wvr7oB4xzrUY1tvi3C6B7QBL0V
5L9sLpJ9BoSCgCxfLJckEdW5xhDHMwu+8uLw4/LNc5fP6WHGM0GgSTcxgls2xdQmBpQQ9g1WIPpY
LSK3fnDQT58axtkGEra+zPNol0sQ9YGGxLWw9slYhuJX3mbx0x5gmQI0CToNEvkoJ3CPvN8DWEJU
OeCvCOIp7akApZOF1lXbmk227ZmC14/4/AiWMZyyTva6Fhkf8eVXEPSrZsAmmtk4Ihq616gDFb6Y
q5iAl+HhH229OHTxVXCCFIIdUYcJ8P5LlmUYxUmbxmualHXtTXoROD2zBRPZzy+qCrFuRu82Kz7L
dNkQ142eIvynzYpqsmZhcGOktUO5M3NU3okcwVYblf04A5q8q0nB5s+M6CqUmr6tJvSNbQbS9u8v
+qf6Zr1ooRvMFaR0OBCYP12016DXV25JH96a8XCy1ZAGxHpI7ypk4nAh29ByfmF1//PTQBkgwOpR
yhFoqv9kqE9D7KCaZY2oq0bwtCWra46Javv3V/bnT6FIhN9nUVLZnFF+qqSGCVlJPYg5qGCkbKM6
SvcD8Ti/qDv+w6cY0uXOUXNQk5o/VTc4sXQ9B+waML7Ub9vOMo4jXsxPf38tP1m7Ca3gP85RjWxk
Hk4+7/2jaXbITJs8TwHi5+7WJjXWt+tc7LzKY4eQEfMBzUr+e/ZGVXz8/L//srm/f3309l/rL//z
+KX9/OXHA/j673w/f7Osw+ySLjgv11yPIyvO4zsJQDPs30ym+RbNcoMjus6/9G8SgPubYNDvImS0
ePYBdP1xILd+Q/nLIwRLi3oc3OQ/OZB/Wzv+WFvWM5F0YWbyBUhvXkFk7x+WqHDIxCLdGdwUtryM
JIKI/C3PebFBy5yGbDE/IruKaFq2pgHvmMlS4mWmucMXW7xWIj3F5DkTFqeRwDCl6xyyyIm1c2pl
vVqyMs5s8AWRjsmI1DBcDOyWOFbkc0iL+jplV0+CbK6KJxyH/YWGGXmqGNw2A8vPoRUEUvQU3JWf
VvM+7qmnEMFrr1YxE6VYi5EdHl607eBNy/NhPoI5GYPMgdz6w4/6H06SK4/thzWY+7QS0qRhsiWZ
Do2L9dX+4WBSzWneAM/6aru2gfMdYVJHLMW4h94b+laUo2qkIMauaZcNjDGn/2TPHqPdHIIHgUr4
SqEdpULfpHiQHnUnA+7bDlOL4SK+rPKqhkui6QO1UNuithV9n2xLJkoX/x/XAYXRImQW3Yrn/LQE
mUMXMUmtvqJtiO+KMPwSm9m8z2t67dih6LFH1ee2nixaoZG5j4bYufMKHKFqRlw+U0n7sJPhx+fh
cApthdap0C+GdDSOMorbcwal6cYs45SZFHmaf//l328/334DD3QGhT2vDUfQnwqDFmGWyfDvawnJ
86LUpXXBVJ9JpxqMizVzOvj7jxPrQvnu3YDQ5wgQGbwYK8bTe/+bL2OOUcBwv6Aqf9Yy+yHOF7El
6kod0BmT7jKOOrMf2BZo33j2p99RK3/ZUjHfb/zrBXus5DpqY4sF3ZA//VhF2k0tc8gvyZIDFEdK
jAALckfzuQpL4+uSh43uc3w94mMDBt8M+vxWWEz3/YWIyNdRNHgeCvzYF/lE9F7p6tqGGNDm44Bg
YLswxowDpsBY/ZdCw68nqai2lXA1YtC07eDomb2LTEWpGrXm3YIJrT8UeRs9lWUZ3WmhxO/Q57I+
//19N943Cblsj1UJqA37MDslFc/7+27BN4jiWH0yh3ZoNpXhzKcZMMNzOzVoOZcVX1aZiQ5NcyIv
wAonRAy1CLurHPPihxjnX4ycpeOWZWM1g+LA6bNp57p/cjRdXcWOtSy7yZa3qLztxymexiv+qEXc
jnCEZQhWNoPWS4FW6X4i4M1FH/aPKqn1EtmaIQXzEtJYtb41035YTng5SNFo7be6wdkFlGjZ5hm8
QhKjSqbf4a/aKt8qi3ePMp/H/1Y0kVgf559KyCbVXYPj8BsHqOnZDiMihjOwCGWuwJj3hWe8mrQq
DwNj6ViFhBZlYXdnDOU6Ih5Yjww3Gi4qzNWMmhh2HxhXceRrLUvbozh2marLxvSFK1Xv9xmj8WU2
ulsIU8M9PSVD2zQqGu/FVEMWcdRZUC5ypHdNskRLJmKtZg4mscDtCatn/5W3X1zbzkDofNoCW/37
5+vPj5eQrkVNDUeTahqG5rulvLASayJu6RMxLgPp1uSgzNyxzYQk/lxv5k3H7vKLj2SPf7+SQNjk
RWYrXytnfDDvPzJOElfZ9fRJz1t59OAGIp/lTGiTEPmrRetPawbvDIskPzO4IF6en66OrRoVRtt9
Aov27LTVChBTXf4iytBPFzrIvgOO/pABBUKgLd38I6eYjMMiU9FffBVj3RPfP3TfHjidvjBfCF/7
+6vOPAyAseG9VdgKXhCIEIHWe1Z7QyMUEMY0YOb242l2H1I6QOZGsyLtOS678dlIQQeW+dhcT4Sp
5eR19QtP6VR+sWVor+FAycD5GQz9AbkK+blu2xIyEiZMB3IzJhDUwJDHRxZu+4tf8ht97f1FmWBF
ubc0D8GmfSsUfnhz9WSRTa45rwAWCXtx8sn5rHfIA0k0ohM0K1VtSllS5eRArbc1b88Xwse9TZdY
NGrdiHgIhgEZbpckG68WLN5bgdBTBnYpiOqimf91dlDyYX1aSN6LF+OD1eXdVRbNCGoR5z42tPSv
WYth9aXikIVNcouiswJpiuJzZRJLboCuIlds2rAqD8bc4w6rNUJbao3MgGxxT9pi2Ii0q34Nu14d
D9gjvY1nAxCBpAI4QTgmYloPD3j5izto/PkJBcQGcM7iBgBK09fH5oc7aA6qG7vIeG2NWH+xIKXj
3Y4tcMV6XJCw3pVz65KfMxUYL5wJXS06h2xJc5yZbZQG+LD1NfkaVmCRP7mGsu8aTFN3XYYEza9r
cISbKXL6Mwk/THc11VW33xaQ/84Z/7UigP/6rBOkyVvVq+THk876b3w/6QDhXw+1gmEhXDOapvyu
3w86lvjN5bTL2gfzeO2780T8+6Bj/OYyNoDKb0FLo7JmZfz35BFEMnuV8JjgeM66qP2jg867tciF
dUwxQQ8F0plHDf8NNf/DQ+dVWtSjNTZwbo/RAdSIClK38PY/3I+b78vA/wAmvKGqU93//uv9ivf7
p0CGZEdnV5c/L75g3RdvhDKAbsWaL2idxqD4W+MXbxClwk9XY3E9LELrXr62Y9ZMgx9fIbL4EtMY
HSKcemUZG7hpswhg5kjMZb3s0DK7FskYEozsZBmuH9UYEwLPGtRN7TmdYDZAAlA5j2inCo6Y1SWq
RcM8NZluDUxLSWvalch7xy0QIAITlQq9ZZWgTmgGbKM/WqkIk8OyTP1euNA70aQoMfewLxAh8lWG
rsYJ3odIHOF6kVzt1Wbom1qK6GGVkN6yMNnlQe8HF1FUUjpiC2LA/EQiQScP1qTE3iVgcFWllO2M
Wy5Lr4k3wTRYsVGdR/qHd7abyOSaBCD9cQYgk9EoTLOHYQCVtY2msrqyoJtBeowawCq0OaduT3Ac
nuKRpFbqxmlEstx660aYIWSQQbpQkiBElHq9bdt1xrJJJpaxwxTG4WNJ2CGWLYMNaF9nsqq3Se6F
6b4vnHYNoUzKNaAzwTqsQPyVflnOgK6NcVEXo11YnIYrGzSXgzOpfCxbqz636WI1BzhG802Y6Jwg
RTuawyb3iHHbuMYMK6WNyuaViAbvtau96QHIaf11KMAv8HcId4hw7X1M9N7+hNHa/Mrszi5fyNlZ
1gi0aRBbUeqGPHgxKjTQKngACWYS40jbe2QoUhsk3NwBg8BaCntjwBnRyK4566TNyU1BuZYF6Ap6
GqytZpVBZUzwO5WhrGhrCQ4Veyi7GHo46SKDW4hLgmaicxI6tk44JDsqYN2FdJ8qoi6ySIzPspdK
4FhiDnNoamRn6JCH72fc/y7P/xLrkfev1+ejes3nHxfnb//899VZyN+wGnqWrtPkZFS/rtvfV2cE
HgLMh0eeAecu1xGUab+vzpb7G9NYGlNgW2nIM9v/f6uzaf8GZ2ntIFBGmzBk/9HqvFaCfxRVDLEd
k6yMbzoTqkW0Ku/Xs8oGiawYqjOUUOM5dfVXVNDCzyEJHhYDvFJsi/gXiREC3OZPH0v/jMwwwRDV
ZBk1vh1Ef9gUDFKDWgtIxwaVcrc81KPEQVlosnYD3myvD4ahQ6pEOnBdX6UproxrwPLC3iAsLJtz
Wmp2ezJD8o8BtLVAjsLOhQhOcmuyHK1wbLdY+IzPIjJEGKQcNXIfiIZX7dLcnfUXKAu6yZCrhbyg
dxg6AhsSRLl1m4FpfpaFJnACck8hsxj1UxT182dtSM3GXzocVlHGy0emcDc8D1kaD7vRShYYh148
koo66/UHJ03RXQ2M6Rn98ZYXG7vLQxNEu2c9M+tdor0mnXjmq8H2RsVMG8KERGRyDWXKkG9D2vqA
HtYWGigfb17dcYgDaWCLpU3cczwMrH0c6XI2Glw61nhkgZ2Ku85LUKpzxPX2Ba2s2zQW4tqIQF1i
NLd0JDI65oMpZpK0ROMlvJuSMZkzOBvHHN3noiw6jsUVSsGbcHQrkCPkYWsfOtOcza0azT6/IB2X
DFGW/CndC/KuXkZG0U90MYkcM1oYRnZd1C+yli28Pjm+9Z2FY8m2M1jVYbJwodXINI8zK5P5N73q
CpqJSGiM9QQB2FxqbLy+0gpDHPSMQeCmNWMPPllRQ6Bs9AwQ9RyhnIci+GEIM5cUuxIVsx86kWKC
YClyPMYcVoaW4da/IfZ8GD50heQz8Qs2L7pdxb7TQITyzc60MliK7nJKyfq7yrpOs04I5JJ7F5E7
JkqGsOV2JsTtk16oRm6mpKHjA/3dcPaTiZLbb5bF0jm+FmXW7hf2hQWLq1xMtJKpNoyfpdlOwjx5
HhawBf3QotdkcQMn3Cmr6wu/b8hpuCn0qn7Rh5T/m2kWv/1gNVa3UwmJzdGGCX5VXfPRc5PuEPmW
2VZzvbC9yTphZjcErihoD3Mx1aQvYtpOkeObPF/CLvQOjFSrRTURvwyBx2BEtDHe6OzN6UNRGwjB
bR57nkInW/9p1LJdb0Lb+/6HcoFNfmDmn2ZBrDPd34fE8sKhajMJptZH6QMfFSFRaA8LZuQy6o+c
rl3nI4dKpIgzje5uV7vQ95/aJuauLfGwej1xd76wdzrmluQxtuB57Lnq0uz4mxHhgbdlXeI47oeu
6V5m0q3LIHTwVfKmVDZGLVcR0DxH635PCBkQkL5VOjb2SVCK5C2vil4DiPMtzrHpo0ullt2MjlUX
9yqpim7bFsCPtqqTPJCph+A7SJ20w/ANB/bYzCkBdM1sSveT4XipGzhrX4v5b1N+UZ2WfM1pkd8p
o6rtl7iU5FL3lVA7W4hTBkQUZd0iH5GzZ95utDvrHrG8e1X1Qr9sZmb/KKAbPaH1T54FctI0MIbZ
4lDpohdxj+lgqI890Pk9JcAOJ/wDXqDhYEf8VExoNyaB4z6FpHtD0zi/aWy4FH0hE331SU1nMxPh
47DIvt1mBk7iW8eg5DSLr5xfR0Xe/WTv9VyJY78MUBvKpOfuJ+ZVzGKc+yjRxw+lYCEkUrv6bBQh
3bxJd25J+zxkIHzQCdtPZAADhStjeAyLeKxl9aXgd74EbdzgPhIHdMkUw02NO7Ps37DZXZu0HrcG
fMtAD7UPGq78zdi5c+CtP4w3r2Qb2Zza2QsabXoYE9QQSo93XZzESMxH95JMQ9oYw7Cn8Q/vIxEg
fJD9OH115ZbA6p+ldOsJy0Zy5aXxo4TDmNBv9PPIUFsX7RBJqkn9TKePZJDsEU/RmbGD40N5OfWL
3MPpbE7KaQPSeK3j7AEuacOLBSj0xrLYCwiXPUdVl+8AbGI9CL1kp0PL2TSmOpP3xSLWp3fsYCNk
A17ZyCpORs0ymi5yx1JlPy3ufG/SnNiootQPcQeNJCSe8sgMGqILhBXMIfCMho/QyirkGPg0mgak
j+HQGxDZiAPLa9tN1Jv7PnE2C/I6k3Axjg+fEcUdNZEfysQAAQnh5SXMWgV9JOZXikcdHble7mqh
XRDJfo8He8fOz7nCAyq60OoGKSTxBQVzgg3RH5e43+mYNqHHeqABTdVckiEITQFwKkeLW70e0EAV
PEyh1z8Ng3urpzEt7i65UJ59GCRmLy+LroyENluP/dePrHSPcjPdmhm2GSjqN7YWkyTYGdj5cV2c
PPr8DdskGxX4p+So1d4b5gvk7XjZ0tK36IoveApQ/vNujbeeRJ9O0Piytcf8VgALSTkJ0Z/AiqwG
f5IzPR21sDSBgiygv0103pOFju8mbYYGhlM+7gdR2ocR58nDrCOY5KtGTLk5DEDcs5zo2Ztpi2AG
BeqoiT6pA7wmJEWGU31fKle8euRrfPS0mlR3xwVQtBVzfcHKMV+36zGsym35jLJEnCz0T69xiOlp
V8TzEvRFmqntXHPPpjYiFc7ODhFqC04XKZSQbU84y31X9xqmx3SMOd0tlrbtRgI2Q/aLSzgyGLT6
aIkCfRq6lylW4tDqsfuxdvCOVlVOa4rqkW0iG1Zk1uxAm/ZedTAhWxkRBLPBo55neyGiynmzMyKS
LzzFv4ZEBcMmUWYUtBtXDvW+doZ+MyroJ9GixdcNodlfvSYxAq+qAHbhdEiebAmmIjPIpqHHhg0y
6BGx65zuID5uwVk6Q9A5IMI3hk66us/PKJ902HdXOEfHHsRHrMsdsXz6LegjEuI0HBv1xhhDPN1p
p10VJDNTctWtu++HEhzm0MbXQKC6PQAO981DX39Y9FE/ySzjIOlGMFg7pVYKEuYCZypmtkVS2zd5
ksP11J2GCsOzb4n/6crN3C8mx0Mtay5p5hPhEg9us6myrt7ZbdZ8aIjmPRj86eTLsBJHPZmMoBZd
xq4fRcMn9ADz3uxSQSSYMAFxLHm++KU1xYSo5itKtkqt5653BphqvTJ2EUE7GMyJD3p0R2/f0P6D
2dGoQ2i1xVGHBJuiVmPNqToIuKTQWpcibdwTLebqg5zcp4SYlaDrBpFv9KE7ZCQpk2pDwiu6sH3H
uri3IyPDN29q4p5kU2PLFouBMMSECOBh3HsU7bdJbiUHiwX0oBojPSZmle9CCneWQ07AHBK7s9sQ
P1r22H8mE9qtalevFVGLtwO19m3f9uOmjBrnjI/k66RP+RFkE4twI2kRb/K+rbZp4WLy86pIXKbw
0U4OQmlcSAlYLqhiCR0DOgOfOP12IEMg3B6lN5RXy+TtepD2ezdrGfnGS9/xapsqc++U1lJhRWBe
90JbVCCrVHsjliF+1tuOWZLt1fmRrpgHWXsQHgBD2GqeVuT+Apnl3OEc84FhxF/YU2nISAV1xx0n
4BQxhwqJDdQ3x5GE9NnGXpKWPZHwcWLvY70ml1uSnnRYxJDvGdn00q+7pA2UCXk765LpRKCwtkuN
RT0oE30pGerafEg7PT0rDuO7whjNF4+DTvXFqkJH92GxeP15cBZ1jb1yfKzR7lu7unAc4BWWhmYS
iIP6IIdGXpqtKyhncjiHvJzM4xjNEQkJayCWZNmgrkT5vZmtBRJtrnfT/agLjDGc/OOvTqHzSKfF
TEo9mm2/a50oA43kAeNBrjbu0J+KxB9G3dvXKAxQ4TOAC4YGWVtjDvNbPRp1uvMAWYHqdozp2hkx
EoDNk0l7cJQNtnJKowrC7mLf5oTr2SBWvKrdt0PrnmJIW/friJ9g7qI7IQqfTkhBUfXTM9+SJfyp
bpSAda3EcGFXDDzBZcWAW6Z5PKV2GSJsNPOtkSh8CXA1NYxdowB+2oWZbw4s6pWGbYm8K9KZfAxA
WKUHyp3oOubnJ5WmdqQ/pxzTN7YBWhHtYAGVqXeNIOTJPGCfeIXsOd8ljsqz3TimRBFTiikyyWpU
pCHZSDDBooueoEG/H5LH0ImTM6u6OMsCaNiQtDT9WTX3nmyM3dDb4aXFKn5tjyVYZZlo1ABR8mCP
Tem7zRLjEDPiy4EjdtClpoWpcKmfbEfvsMvlwy0OUiyqFYlGZt4cdUgdF7ZdlA9MYrvdUk/JVukR
zmurrA6hYWA4ZA2qg6xEerQpdIy7NZy2y0zBV4azivO2ShIK/YWnuQc2XSKevIPn6+ztUqfQSAhe
a4P/o+7MeuPW1u36V4I8hxskF1vg5j4Uq1OVVOolyy+EZEnsycW++fUZlE8upJKPFOchQIAD43jb
1qpis5rvm3PMMPXrFhhsVa3CEeg7PU1NLiKWfFBkJbDrvBPNqRr6ynquduwgLuO955VRtmUGG1/A
hVjMVVrJoBE7ROnKIvJoJZl3Fg5Uz885d8cBb21rNjqL+FTPp0oNgUrKF04aDXDEYFlruun6WVrm
9l3gj9Nr/BYQ36jqdJ6p1TkHyBq0A5925aad4aH+1zoAdUriDY3Suns/Zq+oWE2hQncFJkkcusHd
khHE+Wq6aqrYRNHGzn6T9kpyYWEnd+c2WMJfbSQTWGCiD18gLAp3bdoTcF7Zw7TScXvhJU6jZ8gP
4yprDbmGAWdU6x52UQOayRJY1ilV8kByzKRc2tugsTlaYgnL7ROABVhlLCgQsuCVp1puPFlja16P
/Tjt0prkroXa1j6RUq0xrtQx1qEBcsCgH1U5qGvjQk2Wgy6Ce1hc5QMoc+w2lSGuNNGWK9Th/glC
uGiXS1XwQAKduSGPUnM9C5b/OLu33VeTqegGM9JLFuCOzaEwW+RR1DR9ufOuScPM1+9hjld082Ip
flVqYy9FwwLHNiDl/EnjnvNpg6WHJllCcFHUreHHloSSpE6wKokK8NDcIAAOqLnixTZCL4m0bKnP
lnSjagUG/7a+Z3HLTuq+Eod2GpothCGgWGAVpe4NfZ5ekzienKUijW4ya0wOxjhAyJPNxNV39ja3
ZefHVbIuxThoK99K2poDUMVGoVKT+Dmlebfu0jYSv8ZWJI9ppiDHDUb7Cf3ZsJOmlJs4z4sTtXIj
wBZuFWsLHLERtqEs6C+JEbKzBbDpbDiBCGxeT3avd5Rum/y+6bjpAI4TcQpmAnkyp2mUzUyA1j4Z
SzVdT2njqsuWXv9GL7FRI5ZJostY50y08hPd+plqRIx51GyycKlPsibTYYxnZpieTNoasLX91Eun
h11i9pPtQXQbxElYh/kj4JPyUVWy6XagPUujoVDciteIfSlXj4rzWW9QAvdIRMuMfUKy4RpTQ3gf
WpLND2uoOm0rdpyvbM5qHlQ71BFKEZlyptdq0C6FySs2CLh8VKfUYEHARrC3I+Hfl5l9w/pNdIja
18Vz39oqjT/4dCZP1lg/JoTv7Pow5zgOcI/6g5l2/P9MlVhyMTyEqC4V+9IRWgeyi/L9LSrymApW
KOCGosgotgAjEYQ0kex2CiyqVaip/U3UKPaKKMOK/aOrhfetdGhKpjPWrPLN4LEByMBMBpuCk5Lf
KdQahl4KaF7Cye9RU2fmOpw0qmsKPrgR3Vs4BCvNrulYEvyGKH6IIB4sSyZ1yhQhGgavybToJ2Fz
LDAVWqNwAY+ZWpSThTrRg5VJEgZyvUYSxxxWv/jXbPrNjq2GlqTyoQkVf5/XElEL8qFE4ipzK36I
NFmilkpQqt06lTbhcf5YpyujzoxbOEiTx8rEX+OdFDy8bjfxDokMUsHv/x6/1Z0Q0csHHbTXieME
u4AQxXGBqUVPTyLfVEEAJT28Bgo6ftaq0suoO0xbBIJDEnmUBmVxTiwgF0PXaLyAoZusKdunbtfT
P5NjT9kJYymxENBEE2WBnSSoLyyYVDHxBIN8wBvDtZJoJwdcMT6/anGmZ3tq1mpxK/QcqzvHX5He
VtrI7a+wnqLcCltWISVORz7g0JciOatRUpRPWY4onbgTKqz/KuVQv+IiYa+lFERqdpSeAi+JzCUw
Sr9YuZno460KuWjwLLONh8vBL+WDYgp+gG7GXL7ftR0h2S/vFSWE1NPXKvfAkgFfzhJA8tmR9sja
azMgVxtwUknJq69cLlQLMmvwmlrw8xvuE5VXKfPiXNFU7j+FNi3bl1WZ1Q8pTVmmZ+lPxa2qw4W9
ZLpEwFwjPU3OFKPioQw5ridnYA2N2IQoiu7yoDH1ZKddm7T3bPzr5i63Br+61Wp1kuu+sIt5QQv8
ZtMSakZYhyP5aVk98UGrvjDTg/v2VWn6ttYJZUClJDK1GT2WdJDzMZ4lksv5DMPegcqA9ddCmbEh
69E3vF6RBG5GIEYHbyDrTl/oetsPbJCqYBO1ZsGaYWSnigVOoaoGAyyQg4gIdPI2M7U16LspuzH8
rrcW/0PVw5xym2GSi+Gj48lVwgNZ7HDZnBtkD5L4U9Tmw7vGyh8avR+liIgWaGTPmhZedETxiK0/
NixiaGWuGgmeWl2U5znycXqqWQfFwVXtKloLrc2a3xLrfysH1D8Nyr8lWtYykU/QlXkz175rV7CZ
pjvP5mlh2Yp8oHoHfAZmkv5ScbyDuzaZO6yjZblwOiUHZohdSVkTisrc2SflJUCAWHpup5qrWMeH
g0MiW4PeNH/iiQR9ZIY9R+Nykiz2YwPphYNL49waltJd26BG1q5WajuEJrhbXSuusm/a2h91WVxT
3kyUnQTnOaoukBF8vKaTokuN5QNjDZVNnm0o+9CDy2UtzOGi6o3+TBAmixI4KG/+8m7OxmdUCM5s
tJhbUR9HLnnVuiiHYNPFkM9VUMUnVI3Dl9AkH2Ph0oGKv7mXs67hfceLL8umFRM0tF5LoJk46uDD
lavbDoEnk0TqHyasU5SdFHc3xJM581Zd5xSbMgFRZid3tH3n9MuhBuxEe19ZK01BqAgwXv27kMuP
SrX5Jjga5WR6fnQLgYIdXYq8rPSkZEFfpL4+XDhZNlzEIU4jNjMxe4Ovr/uRjOFtMAO7uQ5ZhkQ6
5+iOu6NvFUUNLKJzMw5XYQpZ2kO2Y5x8Pc7xl9LQyaP90ObkPGSQDm3M93KJsZvimHeq4OWsqbar
1IrSVVWEXetRymBt+Hq44weZ4WYtCwoYh14rKrGPw+Uj4TbMRwWi1HnhiYaI3gMi+nn68xMm/bQe
5yIUCwOV5Yk91vLrD4De7+jxoteJYwa3rok7yfr95++miqjXoyGhL7Rgf1+29wDOJpiWhoHluqAL
c86ew+hWSo0wZG2GdfLgT2mhUOMp4bG2dqVSHFQDKiYNTcVDHYQFtMbcduSq0ROo2QKN2SwFF0ZB
ppGPbj1pmD+8MugjzhiTPsGRjHsg90o4FhSAc4JfR7XQ1a0EJxMuzbZh7v/dljG7hoWWRsK8BzUE
LSYovzmCena3sZcpQ/3TQf0W7XM2svqBTgRZKUpqjeO2Shu1uUj7gevs1oNW3HK2YEGlc0N3sIQR
Q/MKSEy4dHKVK1+3xAqtBzWal97e59eiU3ATJQQC7UtM7peBCwVzUSKiRX3RC7vF5q8As+6xZrES
k9rG8t6hjeBCNvCm0Efzo4AZPAZykP4akb+zAzxKIdho7PY0dhL3VRUw1jyuccQewKfNsGuBPvv3
OemD7EwQLN9NVTNd2srYsJjqBh8BhyldKVy99FuianYkYd1jE9I4yjBt8eSO7YuZGuyiCzdslesh
Fn4D2qdjua9b06U4IUWsLYvJiTIE0w4/R5BTnhOvVObQC1y2VN5I7h7AfELq6zV1GhJaBmR2hACZ
/GC/DqAxACdkgc7GKqKf97YfMUskvruB7OFhHYmGUmoN6YoUca1Xs/1g9xmOxqikfN26oyxX3dtP
aCODQZDLgLIs6r5EchtE5HnR23u7CDZf2qYNDpBRKfiwE3v8mJiHLqwvmsGVD/UUNzRviLqj0ty7
6wgKwb2ONXepxyp9jlHpy4PfEP+18mWCJtxXnEc/Gc7m9BeWlTweD8i2OECmdTwqu9+7tAFKYsGN
7QyScLtsaVDZfNXgMF2OQaIZiwAxsbn0s3xKdxybMDh//bIeaR+QfzNVsIVymXZNyzqWgrtWkpDU
SEJiVEfs6QN6ipd8R+Ypx/DhYqLiP8ROyy34etzjyVezcPsI1WZ8ZHF4DD7OUnrP+dB3evrdqcv8
juGeB4EE3uHi63HmyfWdtgOnEuISFjt0U0j9UFx8HIe6KrKzGIyYIRT7LnS17CVWRVVuw9g1AWnn
NgfXdFJVZ++T6v6j4aV4/fojfLrEUBksi8XMEKgJcQ59/AiTi4c4z4hAV3tnuMDLMzt5C/sSwTyi
CKBdz1kwcg2+HvV4u8Y3Rh2DOA/BhGVjAfs4Kj24EPcIFaDccOK9gL87MWvN7e40rx46YtS1b+b9
T+sc3xP9hKui85p1gUcymp53d8gS2sBTGLnnw+j3chkM4sUdK6aSr7/d8eOjqyZrDKHOqHUs9J7H
GwVEKzDy4nIRuBxFcDzJRLksGhjNT18P9KebZ3IlcTOiP8Gl+fEyhm2AFduwpwXxK8mTafpRuUBw
yH9wAcgi/XaG59+Cjq/H5c3nJ79/cnVVN5BD4UMW7E2NY5wHi15u1T4gc0pP6bmq1vVuhI2NvX9M
c7nSjcJ6juxkeCWbTXs2FdLTPD126sc6BN+1UpyxfAb0UukrtCrmPqGDCIrWd9NLO+vErczt7NQd
qG4usM7Hdy7N6Mcs0tVmWfgA5xYx1T2W2m6kkBkRe7LUg657TCNnluxE7rADT2kWS713x0dhdnWJ
XUIpYxzQLi2m0iqe+sZXys2k6ZC3scE4F4Nms1yBawuiH4WLYbzxQqOEjA4VAPTuxn47X7dsDBQP
agUnfpV8EP+EuGyWG1dvmIZq35mIiikmA9SblXfKFsENszZ5ew18sFYhHsN4qx+4leS/52/FJUVw
rjjLOOs7F0Y38hOCVEb5gah7/yqxEQc2i6lv1GwHTQHESO00cCuyNss48+p1xs/Mw0Jn4XSnC7Lx
JmQljoFYZZKsGyn9xbOyw+u0BprLRJb3sXJeow+4Ht4KQWFQIcmnZ/scYweiwha56nltZg1fBJkO
NeeRTQKcxGFjJikcTJGj69Hy7jUFPQe1IukCFv7RUWuvtnnvT4nipWJtJkazlJVsSamXOcF2mOj8
+yjMc3s9Zi2e+ikQP2oZ9Xemw85i6SiWKXdKIcx9XgXE+Y1h7OD1c5HtVvE8MzWo8SCCYNr0osJn
CRxjYw5WG/qu2teo95fwieAMvK0JJtXBinnNV5LT30UhyHV5/SDDfr5VrsOeQAYQ37e//z6dICfY
qxEq7dOoqfDQ2ZQsfwxmIZa2Yw1y24yTaxHXUisPCv2ZG8z6CdUjQ/Wnn8hiQEVq5C1RAVVKquZs
czc4Hc11P7p9s07dwSe0bWpbH6w9Beh1lTV1uUIFkhH609cjQS8D8umlicBH8ZAd8jD/lr9MiJiB
2OUEzW6szKFinY4snZS/ZUjUL+9IRgduvrlxRSKrJ7G3uPtihHvx9ub/lYD0psj433/M/+ZXIdnb
gNj+z//48Luz6FdV1MVrc/y3Pvyj+j/f/jh4KZaPzeOH36yIyWjGy/alGq9e6jb9PcC//ub/6R/+
N3LJ+Sk3o3z5n//9V9GSY8dPC8hxe68EnU0Y/144unhJydfLjv/Bb+Wo9Q+HYsdyLdQbqqWz5vzW
jer/cLZAVY+R1MHZxPnpv3SjpvYPWk6U9iYbXxxPtv5fulHDRYcqOFwKREXG7H7+G1X/0doAK8i2
sA6w2uGhBpEwz+DvjjmqEQ9pmQFNScxRXfk9kUxFe9+mxt7vKtIKpvr3o/HvazDHktG3ES3Nofqj
Ghzbj0aMigDAEvbaBV21W0NLHglNXMRKfANU+Fp320tHzip40o5dVNnsc2Bvy6cxIzsFk9sa6C9V
BRMSOBzmsv5RiBEqcmehp66dw7t7+IcaFbfn4wJG6QenA6uXZiHeJWl+vnzvLg+6NJq7vo90Ec+X
J7KUWFOrTA7sDiCQc0/ztWWE8bZxGv2mMpLpcm4UVGHVb+JpukWoZ9Hh5CTWCT9C+4LTSgwcLDCz
Y7YU4YMZ5aCAhT96tSjFT1K0LukCESZAfKFoQ303OedB5DSrMhHruh+AHTZUWTvSRm4JWhRL085g
LmAloFYQdys/GJ8GvTkMnWEvaC0EC3uuNrE9Vih2I0+vleFKr6ThtZVgYXPZy1f6EJyiZrfxG1hk
SNjFz2xy0O5OczeuDuFlsow7y9CMtcuy6ZTLwCeNzNXzaO3mUmxRXSFxmmwQtYRWuEpzYM+MWApI
S7fkzCBe/ERJXurCIGYsABPV6BN8YUJTVIeiJ32u69qp0nWY5fdhY7gn7AV/TIa8NmuOMgEkUtIZ
kh1J6vEmpmuxofE6zQBh9yTu/TttCKBwDkTOlgMXSCWpiDOIriAwi+RaLZhlEWrs3I6w4jFTaZei
uM/QzK1IgiDloU/1JzLDUESOYsP9c7dlUbTngVqGXkrA2VmUGSdZGD/3EUGwWBZowOZqqy0JmwYq
G8XsZ7Iw2cTAVLqRyOYl5WbzhCx42n2K6xt7Z5xR6ghKr0s911cFAiKvDONVEysGYSJk6uCMWPAG
Ei+ZZJt4JGKKotlj7lZoqwpt8sbcHbxJ52CmEZtpTlG1apspX+Y1Fo8orIqDqUj0pZzdV4WUFOIS
Um3CtJVnJL+gRnb819gKg2fCYB7rEX1g15Hj7EVW2GyllRWXk08ITRZwLFcsntDY0YplaVfCm91s
y6oLgzXnk18UjqNH3VHu+jAV56KOktMpRL+jS0XsQ6DB9lSkP0qrVq+TsSLvivMTylzTBy0Kdv2M
pqGywt5Bv8ukFECepMxRYsmDS6T1TyJxSIlni4UFMMiWdWYnJwrZYkDTAPoZFQilSlrnIcUo5J92
zMWh9YgkxvYkGasH32/ASKeu+WRj+UaROpoU/IZqjYbngpI7AkKTk3ucue6WuS+4LdXhitRSaJwi
YKklhzslyT3icIxupkICqGHi8+EArYIg3FZVNqycsvevUkNPDmYrzQ28w+KgqO4EZ8nuH9oJTFg6
atWqr8IsIq089Dd6RFKn7V7WOW35yhpppZkjIXzuaLQLUg6XKcecTdNS1V0IpX1KB/Pc0hD6yLRa
AYanGaaPLP72rTGKZ0PUxqmb90ChgP+vTPqAYHTjprnsMl/gEZI08B1jo5LGu+h7m3o2Zqh6hYES
VEQ7lM/doJDSVhnWA/C2uwy3zHYModLAXMNnaZKgyinaL+6MvH0kkkIetMQxtnZl3cdCj2/LwKov
a9H6B2qPwRlTEP0oNDgrVCSAtLC2neeNi/QRbcSFMw3Oz1HJYySxVXspSylP2bammFhxr9pFWKLm
Nkc0IUniUUTWPJ2Ig7jPSHmJi+bVD0u296MdnJuGVBfQpkmu1JsCjVb4E6U017JtrpoRZFFYm8Y+
Mzub3Gj1fPZLUwi6H0z1zkyomtDxB7ucpGW4TeaeDkeNTrua6zE7kyyAE9NBxMGubXjRhtze4w/2
t7jikUbZUqvoi8gMmFIHS/Yks0uexK6N9giSQZfZGiF5NNt4r+usIwm3LsVWFfm4KWOFPVlJ1ZL2
CtWPc0lhKGQVKCUoRdk+2E2FPp3URGMCvhnO+H6/UW8QeQ9c2Sp/JQko204YOVaq5tvxKTv9DXl4
S8cn5l1vRuJJCVzGi9oX6LsN7FOww+0nE0UgMLsI/wIppJA10QWtskYQT2VWGuZgDHxoZkjexTJx
6Vdpcm6k6bgNBiKNA59qPwpV/ReB8uWwMgEA39R2q0F0Dzl1k9LQH3z8B7tmqvPLIG6xn43VCZXj
OPEQ3EEbNqtxragFdVAYXOsARUWxyqgKLjOXUmqDvusCYVg5X7GUGKh+mUtEC7DyrIVwC4cUND0+
SyS1jLIwuovKt6hYzWWeibdmrbYKFjQ97vsFLCUSeouknaWGU+qSRRu+ggVy74qqdlcKa/xjQ/zK
XicNh9YAeq+9HoaJPMjWkhviMfDkF1qWLqesI9EbesATsd8qnDaM3gOJnHqZ+7twtNt9YApMwAT3
rIjzfAmzID3UZKuuLBsZU532u8quk1Uskuai1g1CGMzsnvAVmvsWm2RWA7KLxyhXvSBN5TIfnPgs
VdVgSRSXxTQx9mTHpq56STRKs0oGZQgWieM0SyHR3C/4/YOJaTqltujBtyM3pTwP6yk6JH0P9RXS
scMKdMbOgPyQAaHRIu1YJFt8LMu0SvtrNLSS5kfUAwzvpvrgu8lVk5FJzQvhU3d2xb1g3+FRhcjP
Tac0tqhatlmXVKEXA4INV42ikhkJb/S0JIQM4I3mv7Y2+l6HFWOv1GG11QxZbQs9fo1oFpxEJmq9
UkvdO+KTOYNrBaLycFm3Y1nt1Fh2A5EvVUq+d6ACn6MnsB2bocUXIsLUS/PaIJIljJdTbQ1nqPrL
hW694hji1B8Wk7tO6bCMyD/LRarRCEBPdYb1EGBOqrscr5HNKhlkWiNpWdWkiXQNdP6hr8xyidBO
/kBq72/LqSig7/f+PqSHexp0Q3wfKNG0rqVTegnL3x7YDCErpdsOawep/y4fFPlEIpO/JyysfoG8
g+y3h6S+oiXSn/XBaG04nFVXkAEum77lSJ0H14h48pNOd/o5P0LfgGxFaOQTGGr2prpEVd0Q9j3k
xMmhwLfjIt4XeIfOnZ7DrEO34BRTeL3LcThuJtO+iHw0QeC8CP9xkhfTKH3S6hMCqEMgmY6I1i3V
hAWqdJcQkJEXUCO7rxUgw/uuhDGLSelAjvp90pnRaWj4V1Ne2Td9ZtYwUNN8Z3T6c05c765GwG6Z
mSC6qmsugw4hQsiwpJw9Y6SkRo5ujnYyLkUVOa0fxpTiAYGh/2gvW6cFPy4mxzmwksZ3HRGFh1oE
BbNjWe4bRJex2genOeKHF1/U8gxsi34XRYF778AXZadAXQCfkzOQRJFbFwQA9BeQRpMIhcVAxhAF
VBoROE9oecQQil36gkQ5/LDhGXq1TnlCOFCFdJFWB20M2BAqaczcjaxfow9eKzUiCgJBhjI2N6I1
dzrGhOtEWmcl8qNZT7UCMEj5X4w/4jqkOG+5RJ9pbbcuEKN6CJfXprSvmekiL7Mjd2XarGRdGL/K
qiVG2BHPSWs9Zn5zMxbykoxj+yxNnF/SEo9jb4U3tCCAFgX6WeJkN5JN9i6Lwh8pRl7L45PhyNGS
JdXXyHOVlN0kaS9PfV0H66Ts+pM48ksPKQvRJKnZbiO/MdfZOGZEnOoJOsVBnk/ZdF0VubPmnD7X
7wccE4E2t4guuJOo6cfqTKaqvKLKRJR0xgpqtFLSvPGfFYtOhKyHyevYbo4OMkWkN/XKVCnplCxg
YDgJLgyET34uapkby0jC08TylY1pJWukGeR2zbpDxMFnqUmCeSALUttaIr4Fkhk2o45+oaJjXsQG
WS/9WyFwaraBZvfrWPbOOg0y86of5LOAPYfYpqk5NpHtqMIAHUxie3pL7DqaWQfs64iZs0ms7MD+
iQCm3gJnHM6NLNrFfdqsg9iZ9rk02myRI3c7HVMkKb3BgasmaiIB+Yi4TMMnwxxZgGO2weedAs7O
LkLUzgutIdciRvS+qwe7ddZKkhb3eIlUklumU0C2zjMK/PspzZ/UcuqXouSAsxDIzxa9rnZPAdmS
C2LZ02u9CUibSB2dB3Uwqy2wGKc9GVuEI0Wut8sxbTq41AbJIzSx2m1L9q/bKtsxlwWiRgKG2kUW
96jbJUfMyW9esTSaK83VmY6jwgIiAzQF/owyLqtafSjr1z4YhpMO8n6KwGN46PuOMjeIkV9KMk3L
pip6r2CHRCswVReYCob1kBTZJjKNqzqzkNFKcVkl7lNeqddpEwbgknkbcFbADB/t6yiE7aRT9/4x
5Fa0KTmSD5l1izO1WPRm9DNLy/GgzjMd8Uopngh/2Liu3a6yzHAyDwMu5Bi2+sWpmxGkPEqSEnQ7
X7o4mNCbZ9cJcngAF6a6QeR5nvLyLVlZSM6pzOSkz4gpqCI+Wdm6Oz7TgzXepXNsLCKWcw7r+hXy
z01vpRj4YHJdmYUN/Te264dCJ3WADp9F6kASbtRm1BZGPB81CckgYAi+fzVxXuLzkXbcz5fJ4YWV
cvZ8RU3Gi8cXWIHX2MksQRVisyEK42TjDmyB1eG011Fc1pzDPdsnKypJzkB/smS5aL4s3botwAIb
QcNN963pNJo4uU4qUGKHeXHqFONaFKFyx567Pe0E8Uo4PP1f9sB53XLSdocraznJpL6vknaH1n4g
VigcPdulKllwPkeo2csdzjg0mYaQ6m0dYQlBrKucTdQ3TppOq9d2VZgUgrPwZRKj/DUJcMhVDH79
/2118EMNcfNSHB6zl/r/gxLijO/59yXEVQBh930Bcf7rvwuIwvoHtZSjqXTeTCDlKh2cf5UQjX/m
8h1ZOAIXEIoFiov/sp4L7R8LBwBBexQXUUCTO/C/wSC69g99rlmlomFkh6Jp/00J8Vgp8WaGR3pC
a8kRuvmpS6eMhcZRMkBDaCycgRS5It2xXcWfxeqBdreMbt5dmD/U5eYS4fu20tuI9ARnShMkHOuo
SyezEPfGZAdeYjt7oRabjOLa10O8oek+j0HZD/Cw5UJ4/Fj5Ixao6dAQEZ65jE+mlsiZpfXq76Jt
tDgfFi9800Vr/aoWOwRh34htjrB5FGFteJf8An3KMYCHHDXsxlTj3A8f1/OrX2F9juN87g7uJW6A
IFAgzh0yvSCm95sm7+dx4RHwlMGLY3AbTuDH7xy17RgmKuPmjVgmfrFRKu1Aktme3qcpgtXAQVFP
TSSIP7++2nMZ9cPFduguU/8WhmVzO48vNoKMIhhHdioFuw24VkTscphepV13UwjRc7zGPvX1kJ+e
WoYkSEPnEtPnBfh69F3BlWScb6FQyvGpHoZuZ8dOs0AHctGp9m0FA4cVD03zXw8LwIewAeh8tPTn
rsL7gjImv9JmYxqSpIN0d0GL6Snx23pF0uEJKW5L4e4MrAa/vh710wsDCFqHMEG0E6W1Tze2hAte
JuSIe6li4PVutSa9H1MnG9Zfj3PcsOd95AHSWa/ETMQ47vdaQWpVdYlPw0ePTtLYemC1JrVp39OG
/Xqo4049zFdVQ2iI+I3GhTh+ZKygQ+KJ240CYsP+4zDoTDZ/iRumRTEPMneuMbvM08DHuyXx/3H6
gqkeoUglesX3KMF33+gA/vhNwIngUYaIZh5fNJwDcdV2AnA7GrG10uFuHCZysGI1XP79NTOofDtQ
w8wZ1Pzx6wS0x3XecR6DUPVA3HsYRT1evm++0Oenjd4VSXCUQgD/m/PC8/4Zt0mINnBMY//Xwxvb
rK7LVH4zxDHi/O3OkGHGu6tya8TxRVN6rZUq6HWPsmMFa1HoF8A8i21XFdcTKPEg791kOXJAWwrF
TbY4pCsPza5K86MjIWZozGY1+JyIv77Ef/juvGRcXod5BTzb0SUeIlkjxCHPM5lyG9lw5mPawLN+
9fUwf3hmUE3zXOqEfAhLPZpGcMyKgMCCmKxWTrUBsjwlxZDznQ7z8yrosFefVb0zeIwO5tE4jYqg
uI7whpHX+1S59rAOGjxHLicm2KYU8tXixbULYMdZABCfI0e10Mu23kWmmpyW0BK2dBjNk9KQXmu3
4rVpRQV6TnBmV1v1+eur8nkZMcWshEXijd6EWeHjg2fZgZGSLsNVGa/T4dn2D8hJLkdx+/Uwn6TH
TAtiho/SZaejz2v7cRzNnTo3GUTimZ21I92+X/dlNhycwo8JSa/qDrF/TYI4kSUDAnsxVJgRCARD
NxpsRiUprJWalt/MvZ8XNLaGhIrPmz5kx8crSyZrXR1JDiEZM/CcagwuyLl+TJptayJA7NGYlJry
zSL6h8cQ8pzLM6jOrdJPk7CS4U+KNaylhg0NhkMlaXE7v2i+4RYfv1UWmyBeJ31eOYlWPd4QxRoo
mTbjxkqSh8/dUPjLttfrb0Y5Xr2OR5k/xbtmL7pXX5CLzbtblPoyFIHtpWTX7vVOlCv41O03d+z4
6h2PN//5u/GgsETIkfhWZnVmaPupvNP+dp54GwJlPjJ5dvsI2z4OYRUqNBWXIdz01JoPvXQkC+Ic
v3kh5mng/f6NYWaVNO8D7XKkBEfThJ4k4OWw/XsmHvfTWijWJvXl8NCRjHxQ1QpBV12rCIvKxUC1
lg5RtJg4ltbffJDjCeDtc2hYHuf3ACPE0dcd6LvltTMmHtzADZ3bauGAWViEFEUaSi/wYYpvnpm3
Cf3TV2cjwiyJjkM9nvAds8dmR9qGZ9jtsAFLQyZoS2YR0uN0QaBhfI27zFyS3wdPUHRLSyg6NZXw
ItECiZ/1MOUlnaNLcIjlTVP630gY/vCMGVSEmb85noEsP3rGzMngbESEtgdMq/6F0ztZE0TFUuhj
z/3m6n831vx+vXueSwegj07rwxtnm6QqnokOWQ9R8c1Xmm/ipyv+7isdLbGqlfVhj1+VMB08HkEu
d0ROU/4zzkc3usKNDc6xaB8pZqTLr5/zP0xDAADnkzN7NfbuRyNPERJ9RVQ85pbSLgb4MvtKd76b
7LRPbxPLCuYnjcPQ/DWPHSQsjrBnI51tTRYSDJJlW+gUCjQvFSSXRUUmuC1AcLp+vuvacJO64TcT
06eDIFt3HSwdVg90Rjbc/o93MlCyapgcnLFDEDzbjYFUJb1WC0hHbRaea1Vzo7b6so7EQq/8k68v
8qen6Gjsoye2wcGtJnBBvEr86rsUii98Jdg9X4/yJgr/8BQdDXP0sGp0SzFthegw+nFl2+0WEfVj
Q4mFapzcWVmwSkhDKNP2RNiINDoYSVBuus3XH+PThDV/CnCujsmOVqC2/3ihE7sERFdzq5skvkAt
s4sUZaVo8bVI/ZUP3uqbr/2n8eZ5wJmxgzMw8ON4ju2PIBtM6BoY1JkyNsRrL7HpV5a5Hrrim9H+
eJHhq/LtXGpXHKQ+DhcqXUeLgntZ9u42lNEuNLtL0HY7sAWXWuyeobGQC22yUQQgspKjg3Gu+m6O
Pt4ZzU/zTNLgV0DzyLo/fooksvu2bwiuJhfLaG+aWmeOmoiNOYcUY1R3uWh7eZ3imynXQ9pJ8+rr
m/xp2uAgDLOKCYNyDhf1aFua1wN4k4ZNYTL1p1xlZDpW+JcVlPmwzQJkzq4aQq6OyxlFDPxQH9TK
k0P6YJot6LXwwmncK0vFEIC87P/iK70bTv94SXuCyacwiOfwjahdTEm5G7r2+usx5jfw6A398JWO
LtvgGCHFBkzkrKzmwuqr5Yzg6HzeRuaEb76QxlJ9PB4HY8HmhdKXoOp2/G74puIANQF/BXkAskw9
6mhsW02pXtvJGtOFliokA9eWkvgrt/GLa8QvQGEbqzVhdU2+xP6ILcakT+vE8twJ/BavfuBg9MXS
lNs7OYIFLOiTmNO1PtnDIe015ceYQ/IXkzolP+u69MOl1RjFeU9kC4FU0i8Qm8d0mxZaTc5dUpXV
hWOPmXyBJaGfk5dZJbe4nck3hmw1nfaDe2VDZVrVtmLf2o6aXfZ62CNV1mtyO8feVR40N/pf1J3J
buRYlm1/5aHmTJCX/eBNaLRWpl5yKXxCyDv2fc+vr0VFPpQb3UoGxatJAYlCIivC6aTd9py9167z
bY3z/76Sc0IHSM3zIC50wxcZMgJHkskabzU5TfcDXk+S6YX3K2RjffUTv7gWBFzcRCaNJSluip0W
x790vZ60fR0P5LUQAqWMK4In/ZIkGgNpW6XJ8XpMfJoro5i7UuifRbn1MpUbErQtSPBWtaHBKQ4Z
tdF+3aGQofhZB92rXCCZRzCfHT1h+GjkAFRVB+xu6l1MImIimuCq1z3vUCoxTvxYQwlVolOS6WdV
O31U5KOsZNo9MHSVLPbp0SAn+qYETr2HjlYLN66sTd0GGw+qo7dXatuER5kH674nYmon5V7ef6t1
tO2rps17gDCo1VM1NG+rrhF3DYnlNK/oi29aflFXGRGXPPqEizzrzVADPaORo7uDpdvpHpzadKXE
iJhi8uD4cOkaL3CLRrAqB5qPcnDXp+OhxwWwmmjtlZZcbtMiNl+NPKl/4aFQ12NHrAbs95VZTHAc
x/IOVmTqMDIx4yfDL8tAc5YHJPQCg8+kOdV3W5A+KfDZO1OiGT+KFL08GBGEJdGUuMT7GWtzQrq0
EmTi3pBJHt8ppgTByzea2yEMZeXaLqdvSE6w//CjAZnxE76zlgFpAA10UO3sl9oRcQOd5S6f60q5
1Kz8KEAOkWtilZWy9hLX0zdTDY2/okTNjkrdg8/I5r9gGBf7LjcIwM7NSSFcQdqLQvwqVG1uxvZB
6aRxuC58iIAmbJckfo4GPyE7EFs6jU0qttqDF+DQqa3Mkf1RmqX4t2POb8zCpDjAH5/oZOXQ8Mbi
YBZpt+IfknapCZKomjd8afIsOLEKMSJFK25Dux65neRQVtogX2PyVjaR0t0i0har2hiVXZ9yt0/6
q2Qo1wTLPMEo7WhHR3QLdH8ue0FrKoETfM3wYaOnS9sVaIPvqlxF6zJMimuoXdOBoxMdTGbYj35o
0fOoRqAdvOrrhDKBwpzSr+wm821aw6PTe+ktMKbnVH8tPPDbSv+cMzyye2GhwlhbPYDuLAlbaITI
cpmYWfzYSzRsHFkpxWMr/9Imkbgyql4jsF0oF39NQrz5EsNsUOQKlXAtk9MYN08xpa2rOqqTZwJP
Q1cpI2NNjTyIDw1LW9nhFWmlctNKhvheh5KxIc7Q3iN7UUyg4dhdYuUaffHaTxpnDPoEe5P+E9/l
VZ3ohwwVKUmT66mpmUCxtg4soG7rLoFl48hi6laqQqq51eRf/A6BlCEQzykwDJQ+qiCH1Ck3WTy0
Uz9ttSDYaVa9ziZ7H6TENcv2V70VG4Km3IYNIpnCTadlqy5qXwZAp3IU8rjITZSk+dHCwsi5pJDD
YuDBKMivbXdFu4vUwSG2xunl3qk7z2UjcLo875tdh1TjpeyVARlP/co6hoU/kbuDPPoHLru4d+Tp
l2HRIg9RTYBP+9IUQ3cTGSwLvkETuSQVtdhg9lO+wULpOQQQQsG4OGDOmq7lWDVKvK8qfkJr4uLU
+W39naii75av309ykuysyIA3Ch+4vAWO6607KUJmamTWo+rzSyN+DMgDgzlJ05h8HvCa5cNAVAq/
t1rAhxmFfCeUJFlpoxZ/myZcSd3o/SC/M3JSvzO+yBl5ppMaXGuZd4R88iXTtdcoB3JkIaDyLevO
ULNhbdbqzh+n8k6Pu/KhlEzVsXFhoWGT+pAkzaFkPPmtjaKyVKoUFuig3ac2BUIFbdUMYCk1cGjs
DwQwvTRZLlae1UbJOs3KHvQaF5ut3flbb2B6e5PU/tLSAmF5BDc5ANiYjXeqHA9bSUqlo2/g8t1O
KIWvmiwOJHe0JmsVIiq5RqN7YMr5R8vKJbeq6OWh5WmCCCFGY6UOIJnvdTu8yOCzMFN1KPvarve+
2+YMKPIGeUJipd8lKpK5gRXV7ZEMAtcbtxxrXWlAx64qrhWPh9nOkFRYuzOwvajFV90IXQzBzC7E
6A6bBroN5b+WGDZwW/JLlGRkw8m4GJFVgIj5WSklR5yib5FGm2u5Mq5VObimRLKtYWMBLEL9hKX4
JuxuwpqSHhkEqygJ8n2SaFW96qm7kGVilA/VWLWHBP+B7shqiFilt6JXgsXG5FCTFIOoQSfQJkhn
MCEQGDCxHVNU90pR7St9H/lq9cUeYv2gmwhAWzkT6POzLLGvBl+f0PqUnBT0SI4Aq4Ckz0YqOdRJ
DVAKWKp7f3qyujbnBYuyeZ6qvqPmhGg6WtUW0Vi2b+KJ9lvT5ejz3Ucg+73OJ8B3uVK8slK9UYQu
KJo3Gskpgz3e+0LqdxOw55sErAxuOU8ewhVJw+oN2ZlY2lCooKbGQYnEqxpjJJIRwQJISBDcIpfM
rwc44W4OFvxZilG3OCk5LbvEbs1VTiEBXSY6VcwTpdnWq8q3/ZuI+PGvJSi97WCTgMuWog++K2qL
fBUI2Qq+iHAGJSV6/kKW7iqKjNfaLAxXTeD4IbYZjo2Q9npRPg4oIr+Gpt5sE40c7sKQFJOvN6cH
hH1/kxrpeIevn8QZ2X5RI+ishSntCF5AHjkEero1i1is+Kf8W2XIAbCZrNQSGRCO0nlgX0UOaEbO
0mecdHQ7yr4giam0o+smxUEY+b7/SoI2BxQvtFhD03JXNDB5HKFPf2njeJMNNTwYw1d3gVWsJNUP
Exr4XX7XgDM54vuOvhMTSAxFZgOtFd5w72mQHLscbXRTPuSBH7ojl3W3CbR4l7ZBcAQUvm8CGWZZ
CkFsImm7ito9ELAqwMJyn3rWEzzo+tb2zBci08DrZuoGYEdNZZB4bK+iOClpcZe++hNf5Sqpu3hb
sD+sWNO8mzrWzJ02dbd2GjxapIC76dhyPuxiAApFZqQPIKm60ImZSwCxJCxwdqI9RKVIwMhJMniX
vAIXHNSvyTg8+Ilyr3rDi4TxozeTxt+hgAZh16x1ldgO/kTfeIv7ScVYU6kqXDRZie7UkM2m8fYV
0JE7kHBg3iKYVTZK3az6BjarfGk8q3ooOPjelnWGNq2eiifAgFejBEeLiNTiAd9+54qm2SIVNt08
L+JfUyCjPqqG1wKVbuLM4RxOmWhfAj0aXF0Wb2YbgmeehiPoKr9YQzvz0Bu312Ek+q0y8BLIxuRN
EIdfVCAQoL3b1O0HCSpfBzwRlyb65Vy/9ZNIbAG5Q2boOI7XY3jjy/KxwWdrQydybbPuH2EbEu0d
DpCRIe+6UR6+GYiAja4wf1WmQbGgKfzbtLUORgguwjI2XE5XBr1sSN3StsHFsU5KNT/2iorQNLfB
11pBvcMalrEPWyBwJBOyTs8y4EpgZ5mPK8RkdyM5Sl0symszMWB9jnEZOfqQNls75n7bFwkbt6D1
211h2YUAP0AXNQaDgE2l+TVEOQVfeaywi5Frkm5jtQGhBkBU+d76pocKrUcBVQb918rjJKSH/jco
mB0caB8NeVA/2Hb+NSsROneyP6XHsqrQ/4/y2DABgnhftUp7XRYcsoKmGW7tKvNdi2QyIgls4EUG
QdOxG8ZIumWsRCz9HhGChWJsSo02kBaynppDVZWrYfKyX0INpH01FPa6i8pIY9s0gwb5OKtqalcU
pqD7rkWcokydmoicq/obcBTKRV74EpO+Rm43J6oxLFnEQXoWoK7x0QrTJ5mOYdChih8gZNvxzOC4
8Yf4Vy7a6j4ymizZqL2d3IaILsWuYRkN0Pb3nEOVhjKMa/Rl7rtMnOxt6mHeH7g1e/5VN4kiOw6Z
GKecg72awRLXQ/vB9maJBldMf4AZbOHjRoOaxju7bzEBqeDWoVXY7JnNdZw2aORX3mA3+HBj/m6j
YscG0jz4YRs6LvgLwlG29wOoWnEoCm2U7/BRkr8mzeFmu05LLdAiUSO5gUnuTYvLdXwJK02Q4633
/AWiGctL/2aObrNMyCqZnTq+IYO+E3kKo0PWgr6cUw+iylFbs3grDa9C1RnHGccjXU6ex7ozk3U/
jOMz9f1Y3ZbFaP9Efdg1Lt664kiORHBn1knzaBMM/lcrdC9b+xNEumMRdf2Bf1KRvvY+PqYtACDr
C9lc3bga82RQv2FGt++4duSsykWkqrccSMz+S9CKDAtfOCtcQ2m0vnSSn3m3QdHVkNiKwQyPUVsb
/g2uRwR/LE8FSxLhsGxJzRHFn4LUtX/os3zaS1mp8y7Vz6qJsWHpxDE5RcpFy6H3XamHNM5K+yXP
ura9ohydZCupUO1tHOv2NuQ81mC8Dsl4krhHiUL34zWbt2cwGu2bUWv6a3rwJGRGV5mk4CTJSlE7
ioS5loj3Lv7eVz5UQKUPUM6OCVculI993WpgWfJGG57DTtX7blt4T5L9GIbVAZYZF3G0liwFheHh
WOs3bHxFF9zkOO4j7Wfol48oElXvYEBDIlQk9w/spp3ra9xi5a0i3+sx1+LBl5OB2E4kt7tgcnV9
5WOdwrteK64XiIotuIW6LELrCJPUKjdZo6w7S8VOx4e+mRX9KiDJQh6v1OpFM7/i54Y5jEvHU8f8
xg9B2N5XlTC8XZSuwF4Dp/f1Gxwt+X2R6a6JvT7s89deKHDguuhrPLtU/EnhqoXa8qVCjQmQQBuu
Rmg6bhDpVOiiqtwEkfaNgoeENh9YDzzQ7AiW+BiUcnMNMFcCOV9IfCUDirejeFW4koaG7KVQ3nbD
JP+s6RrgBtQnj8wg1aqeEu4COjkb9khDCu87zCr1QRVK+aUX5XNxBUysOpoEK7BbQtZlTq3gUaRS
ox0F7KNERodcu34qE0Cg3Bhl5Gcs59gDNwARA+iWcuzdhgYxWgJfkMuNHaA+h71A+iaMAF7MgGmg
mRCaf6P72DoR2OoxzpxGUdZ9lxms7glkhi5cyaRzsPdgVU8UpKtain1ygnEeVkYq0VYLbRY4P8Qt
lBnB/SinqrTRqjxorlNdOgRCfLWncfhu+klMyJJUYDns1ZlBnyF2T83MeMtiiaJLBjfHqajHZ0cr
xr6/kYYkWAvmHDYp8Jk5XPP6BiSrR0FH9RD8BDJ/YQ5uCTB3U3sCOXoVt35gOWZW/DXE8h6PQc8R
TmuHfo1ZtQ9uMCuODhyopxKRWbHuTe1nranb1KxfmpJb2C5Nm8CkZBUYIAMgoioZLPSMvXkdM0+e
OJP6D42NrjsxCIoiO0vfC0hYq6mXsYKMdV1tIDGUlqOWaTc8aUauOZS+ylWoWF7v1ma9lv3maTCy
wvhGWIV3jGLLpAIS6iuVnXklJl2ooLFr1juCY8zMk/atjhc2rpVNHlQwHbqbDpIclTf7gEumuAFi
uM5yWXFHAGqxqzfYaOHDS/jM0Hj1aoAWXdLjo6mqYIEbX2JITZhni7JqaTd0xZvi9RHEKk7aBzNL
BfWEGMUdxQTiCYMuGW67LGZVtMKJe5iZw40IkuieUA750fboC63gasJSlxPpJSev5zhIppzdxuAK
OeU1g7dv8eUIFOCiLcly9DBeHDrw9UcViZW19ry8zjgtBIyyxJ/cuOOAi32itsGaQYB+CmK73wOo
D17yQI2yYw1PVVpZyOHF2jdE3N+OAKmj7SRGczwohf/E8WmUMDz3U0Ma2qD9kknM7Nc1QHK3k0Tk
thRM93Ymmu8eLqAnHBTej0SuYmnbWVJ6PyVmw8G08xQXtGjJ7aHGisVSkyKandCSBH6ytaEBf48B
e1zZSuTvvInEt5UXN7mKtxwlDPBQcjJHC8SMtYlqcygzmIVKgV+iaMzAIyK7n2z2OydvC26jf/Wh
qnHzkrShLrhB1SZrPLRiHxWQsgm8iT+Cvm1MQOZ2Mjy62kFRUBjQiXG54wylPVMTv1PrCYdRqqpX
o1zrt0PKxUjB20sUEiFHBxxHyVPUMbKoSyh5vUrlztK4n6WRvhblSBV+N+A26Umdiyt4WtIbsG5p
Jcmah8eiG3o9iR1WgHH3ua4Cw+9d0WTMfAXa9YuWFEmBUxDkPa7DpnJDyl8ja7hhP3nDha7Psus0
P4imnqHAprIQXS4ajGIoG1vraF/QVWhWZiQAuCrRSxwYL1xae5dmVIOACPzbxy+47Da9P1ef6ZoK
wjjCWE5bMwGCcMxNqN26NE22cuXHNymWowu6h2UjcX6Kjr4Nuo+p838Wn9FvJKhtCZ8Rxi6kF2Xl
p6LcTCYc6tQgX4CYkgvNxGVf+P2Jc+/SNGmiIZ49fa8m6EY1B+ACI/VWGq/sWlsZsCU//njLntP8
EBqjBJbTd0dcuPh4nCwzFHWzVDDcU3bm1rW2O6w27GmffxDQDdgf1IZUFYjHiVaiSIhOE7MQQ6OG
7EseBOu4uonbrHwIvehCS/3MW+kIFuiBKhB98AKcPiwaJCAXScPDOm6HHD04Z9d5tWL2Xvh+f2gX
+ICkjiM5wQgAkc1cfEDZjACOU1Beda/2beZtjOrZS9cFm0NWUS8PwdvvDeXSmD/zgixyvCJSJ1wB
yxcMK5usE497EekRmRvUpfwyECiyyrBmYXKOpAsf9MwcQxCJ2cHQuVQg/Tn9oAFF2ioZGSaE4xB0
NpG21WrK+uMhcv4hxFQIlIZClxe/GgBoruEhU8xUKEU0Zay7aqBdCtY+8+mA4iL1QMRnzMqp01dp
6bDWgPuZVtZt2j1k/Q8teKiSLx+/y/vE+b2Zy7iY2buagRuFFLxlc1UGYR0X0VCuREKrLIq/1GH/
xu6Hbic5qFF0h6hno8oJdjg8XGZl7WJyAwVef0pPzyLjM0s14Hs7t+/Mvv78bGQiIhilfW4iNVys
LUGT1mXLqYH6k5LuwIoNbjcW2b5CpUOIiG/vPv4c8093+jXw9qLUhCuNYJ7f9vSjKz3ZZ6Jgllh1
tMUBtkqwxkYzorYdd/3YEEZQfWvi5PXjx/75W2uopS1uR5rCjNcXIypk9y9js2LiF+mWncMdiJbS
a+PBgwr5Dx6l6ZgcmJX2HG55sr4NWRmLbq5UpJSFQRLI6E2Uimv2hX1onmmnX5INAWUoG52tQ5pb
DN+Mdpddz9gFtSTYOoGE1Rb0l6eZvuGOjTKfkC+tcerymRwcVO1ds6Mj3bEXs9/CaVpJJjt7q5C/
NA7gGIhPnK9AtMrl55ooxTqvCQsSq1LmvhpTtVObhyiil/nxV/7j7TWDZXY2hGGAMP7YRTpJqUcy
3aqVDhdtVO/zXgZyAZCx4ppGitgl08wf43Z+HsBlaJfUYjhfnP6qAFUZtLmga7BO7porgBUuar+X
Zvvxa/1xuOAx8+o6C8/njPjFdMwMCggG94YV5fDMweZhYpocHwpdeuIQGq4s0bn/f08Upy9mZ6qV
gh3BTJn8qBJcBYlE/4QmhNRsovTiLjl/p99GLfJBWIhsWLi84IKJ5RkNqVLZkFDGC+btQTG8G0zQ
bsEdlfJI7u8EVAMYv5ug0P4eMP/TYLb/TaZKxugHpsqyfWvyKnxL/g9ZetnPtxODJf/q3wZLRSF5
HREv5xVMYZDVOHz+bbDUyfZFeW7bzDENBcp84Pl/Bst/vf/T/L8ojymWOQuKZn588H//Q+LPMyyZ
f01BjYxRkWDcd/YdaLq7vwcCVLv/lpmmLs6+nOPx5M2rnInlBVvgcuEG61LU2UiFLostctgSYCHU
qwrabmmYvUrky31F25wTWk1pBCwwxvphm2ZKU10T7EmUYQpwQKfx00+Ukk09MNdeB7Uwo1QQrvSe
xC9Iw1L7Pcxl6U0HUZNcaXJQF86Ev7J2J0HaLf4FzXqSMxzKK1vuNaZGGFS3HuGYwkFY1XLnpsqz
JoGqQFCjBcMeu7jIjq0pqaS4FlrV7n/7Nf/9pX6Pi18sgDDuOfPpeF/n3Rtp32JB8rVp0AudWozt
9Qc5zNtXBaPAfgC1dUwg72yxPOmB46W5//Lxkxens/cn2zDKCUWal0Jl3mt/EzsHSostn/YS0lxj
BUamuWEjKC4kLFvLHx6uPYNOZ2QiqrdwZp4+ZexL+rkGJsU2Uvy5jE4hMZxikhslBSXnntgJQtPN
Rqe3JnVydx9JWUCSQiC1LaEY/WRUoTu0BR5+pFZoXp168qujRiYd7apoRGAqJT6NrTYRdA9SCrum
g1at1ZygB/lBLbw0nxU4sa3TVA2ZVBM1fI1bi96Rj9f0cCYaX21dk4olvIxc+4Fnv8xdOQDq2z/A
2kweWkQTf1WlGdzEQSB+VflghG7hyyQlYVuU30As50TDCbRNDmUuzy1zWs7OCC3pmz3Vyc8i6ygK
wzJUy0MKRCxypRHv17oCehxdo6CxJ1fLCa5a1VWXEVykyeVfFF015DmA5X5aRkf7ZognS6zjacbf
5tRJ6LD5CXgQuKyGvNMAfYz3HqP9zvYJgcHwm3fRWiuE8ipQgngrT2qVAO1TR0ZqC8Bu1/Xl8Dhl
jayh0rJp7NQYOyUXSl5ou75cePFV7Bkh4SpT0uVU+irKgoWW06qfiOMZPL38pgEnJ9PQDur6wgns
3RTzX5sMWGHBQZuBKUzWNRl3xunYkaY8hEH6A05BftBJDr6HX4NoL7CQsPRJR3GlKJ2WF/6rD+IB
DIV6k2aJ7BKnAvxWCfzd+4z51N7z3xI/Tzz9t6gXH5vq58/m+q34X2Dsnw8oH+xBFXXk051n/hf+
3nk09V/4ZXVSSfAjQ6mZr65/7zyY/rW5GjEf16kiqXO2+r93HsX6l4xOyJLhwSn4/uf94N87jyL+
he+FKsnsHH+vkiz2mY/2neUax5qjzA43TXDFnUXUpyMo1KVZD4urH4+o2PRgXGYk1aXT3uJWMp9c
5//MTjouiHhoTp8S1HFOnLCOo55K62tjJ8POzPLuECAo6ByzIc/1t89/ZtNYLqp/H5UxaeKK4Xqt
z6/929I9TCb5Vyyi0H7Y4OzBLPboMZpDTIDshUf98QXnUzkTkc2bD/iHkWIcG6Q+ElSNtoyzr2zh
xcqXiuDp4xda6uznT8iNDtM+Hnpb0MA5fSPFIBpDGVBJq4Cr7zLSlXCF9lL1KCT4mkGS5z/pxnaB
o7VC3QyK2W5gZWWvNWiIjaZMyQU1+pkvzNil+qjygamQLAZOrdL+slv+PhGGdChtpiet8rqp33Dc
X6qknX0W10zUBdwZqNydvrufxWmaReidavzb0PX69qkwqZWEZiIpF+5b77v6f62pTAE+tM3MY0pS
MNCX1pw+rMYR9QbnLsIeD0ple0+G7ltEoSA10jukM/GklwcMPKz6leKRgyGDLw2RUTnI9Yy5DE6g
Kmy07oqQuHGjkdV99fFoODPmMCcx2LgUc7dYFqdGfuhJiQmQKFOJbrKK7q4Q5Et//ikz0NjkCEad
e1mdkkkbNwMrNhyzNIDUmZP2FJsGOvWPH7M84PHBGUGsZgZpk1yUFotDaKdVn8a+gStnajbG1Pp7
yKTiOxEE1V5NR8lyAmos6xnn//jxo8/NKhDFxJwASWFsKfPI+22dEFrRR40fQJTFmQ+ltzHMne1z
vt50pqfc6oAgJ8fvhM75D6I8KrSq3mX4c6kGGn3+k95T/vmvzqiDnmvy7U2W/9O/EnhNoPRxzFqZ
6t49PSOAaDXAsI/f/MyKjH2d+i31G+pUyxwpifommhHkKI0ipaidJ0S4MvoKqGOGPm005vP3j594
ZswyXmcexlwTYxs4fS+vTOSSsHXd8St60HxHUg+pLv2Dr2cDQAA+jFmZk/XpU3oRKubk25qD3ERe
Q3eonDGXrM3n34VLISdXquCsFYvLGgxJoQwpes6wLro7hSzutVVO5e3HTzmz7ME3xn5BJMecjTFP
nN8GpyTIfEHOwZ2OaitKlh7x3Cjl7hzM+PkXwtpqAinHNEOJdB4uvz0KkB3KxSaFzWlyOLeG2HMz
ovIuzPT5syyWVu5THF0YcDaX5sULyQN8+0ZueEptkKcp9ybd7HiteoabV+IxGCn8JKp11wX2hQXz
zKecXeUU0nScP2K5lFl6lZRSAZ9V66M52bFO6f134GEroNkf/2rzZrR8Scq91BTmKtpcFjj9lGls
NgNbORTZfJO0xKkDgFwFpHU6UiYOJVDMC5/1zMwiF4erIxk74DiWC6gOSbVpkkZzVERSDrm15BQT
anThvc59QpzfMy2C5Zqe1ul7CRS6k0Dn4OgkC+9y7v6btkmrm74lI/bjT3hunEBl0eghsAVTXDl9
lK+lfUdmtYZy1/D3tm+JfSq3cxK6UI6RmsI5h8j3VE0+oLZCky88/tybUsuwZ9AEA/U98uS3yZAj
XiIsWbCGpKR4YQ1Nrg27aq6JgS0ufNRzgwXgAXwbWloc5hfzLkOMR2m946er+tvByx7G0KswLGEz
8KKj5YMK/vjT/jlWTGpW7C4wVukFLVusbcYKaXVoSaghq5so9sQV9F99/fmnEEUzh9ZRtUE2ePoD
DghVWs/LAJ+jUXDNuhGbPPHM48dP+fN3MvnTdWKZWIeJPlo8RacROPk+BdQqL41HWDr2d/xbzY/E
m6bthUfNf9bprDaJt6EGr4AdEHhNT99IxEHFq3KD4Wxogg0OrYL0XRI2VDdUOv3W7rsWCZ7VI5oF
T60CzuS/JnhreqJqJK0Lv04ef4pj2Dlio77uNJLk7KH5FZKIPW2GvjTrFbTRVDiokNO/sEX5SDYM
+JCb3K7C6xFhV4ycuOtVJyTC5ocdZIm6CgO5I+CHKTvgiRf6E9xMDcEFMXD5TP5Mk00Thvo3z0A6
q7Ip3up6Fr3ktDg0pyj4W/P3FUZ/BTtRewoynSM9KNms3vj8hf8KMLula2IA9KNtSj6vaJT+wTOt
IIZ4qlNh6e1amhBuUeZYtao+hK6cQHq80AQ6M25ppJFPSOve4pQ4j4Xf5mQyRCSfISN2uloX12lb
fLUwAOwv/Mp//sgUU1h1qMXBnFruEnER5DXyBNWJuni8iqhr7qzCJu04TS5lZJwZu3SyqQXQ1Jqn
4mI8RSU85FxHZT4NSDhiIyYK2xt13007WKUXNogzx1yTPhWKEW7gXBiWTZ0sEehhEi5QoPjN732r
K+jnE/Sp6JIRtnE2w6BhknC2UirZRnJsifGHGtThFj1xdF8CX73wqd9P1osJxZeE7aSzReLJXdzp
2kLVmpwjLvJdkRyawqjBEaPJ3EmRnZmOnCXWdakz2ogei0xr1df+cEMICClMeQEq3fFD3RycQc24
hyVooO7LwZIvmaD/XJ/5valQYuqe+SrqYn3OLYGgjJoanygV3+qSulpcSPovLv3iZz8qxg2Ble3P
zw9DDv/cRijYa/jqT8e6GSShHOQjnwZTyzGNWs1N5VDZTU0sXQBtnHs/i4KCTF2KLvWS7hMrERl/
VqY7esBFVrYmA7L8cF+F+c9Rj25MAqwubEDnBj5aKapNIJZIvVkMfNXDSUv2OuWSti93NSHbXxL+
R4yYwxBeGPfnnkW5iX4Khwl6x4sPmWUt9V1yjedtqN0rvWTQB1GLo1QiVP38b8YTBL1MinPMtdPf
zGK3m7qcI8tEvuPOTGVGR8LNrbmo5jj7UoxFjTYtxQptsev1UzpGY8c9Cs28usnZV7FOKla0ybmc
XmIZnlt2bZB1DH6aX7zY6WsFBLfqmceC1ONTusbkN224MBvfPv54Z54CsoH7FAQyzufLi47ip0qH
XVh3yIFIb+MqJltervE3/4PH8B62DlKQDttiyaGfFdVSz3AYKGvss0CoR0r38u7zT+FUwqEEGdsc
/nf6yVjIqIDR7XP0pu7uB1uMrl/a4sLEnReexfJJUK/Q5ugiHLJLOB7tvFxvEkl3uMmzKWrpL09p
75TQPMIG+yT1h1FGffNdaMhVlw7lYh5FUzt6g8rD2GDUVyVHAmjLQU8Ikvh8ZYtHcXmXuWloSC/m
q8Fv+zzBFJYR9YRVmbJvHetpsDY4irrNx7/Rma+nopXjgsZZbp5Jp0/RiTTJI8KMCBCQzZ0l0bQE
WqU9lnhGVz7SrwvF0iVtZ/6CVNAMYx55vJ+82EcGuzYJkeVKIRcZIFszi8WLrmjNQaIgfT8VyvQj
jCflkY5fbgC8b7tdz99v+/nXVuf5xbhE/Li8mk4q4fWkDOtOGRbTrkSvukYYLL40GGZXo9f0F6bC
uc/MygEXhunwp5YkZY54ycRb+5WM0oom/MYmPv25mQifZ8GW7j9+vzNLIx0ROrYz1gjx1WIRrrqB
Yvh7nViq2w1BW4qrdL5Bcofx+g+eRPUMCaQBCFIVpwMojEj6M4nwcRo5EHhzFX1FNFd2lbRd/+nS
BUAbBLFAPcX7Onz6KN8mWZkIRGq9snZXq5n5BVvAdG1Yw6UuzbwyLdYUNq5Z0DBnsoJ7O32SHgg7
wiZhoK7v4jt2hUeLrGUX+zFNGmxYqdthW97h6jA/vzJT4qLGpVLlR5uxmPVVM/SYF1gzu2CwntmL
PIeg3enC8DgzHKG8smVRLeFOai1mPSUN25JU1hbLRAthSdMrzXZMY0rws/b6zy/Q1C9YLCkgkBa/
rGGUwHPkTrBmGn5UsBfYkL2CmCRLYjDWBdWUC8PkzB7KxYUeFNsCJYtlfyiZJmm+0pHyB2nkIfHN
ZEseyaUZfe4p5ixVYaWnmrbc3DhsJfgiGfeoL57pfLfrPrp4Nzj7ECHTguGMyGK5OOGks4uj9LiH
5jTpr42i1W8qNMHrz09hqv5UV3kb+FyLMZflKrDM0tKdkdvsVgsN7TCU6A5yJZL+wfCmFoJAm7V3
3nNOJ1ZAojxnMw70U+FFXJUHG4+fpF8oF89/4eX05RRPbYduHDXWxS5dVVbMuZYRAI8v3PmV7q+t
2sw3nTpNe6yeuNak4ljJPYMwNy5WSM48ndMbxwP2LdaPxTv6IZkrrdwxhdNY/pIUtf8WtjYpYbbq
ffoKgcJ95pHOSz1ElsUvJ0etH461znGxswhVlMLuMcjbZDuoECU+HiR/Lok8ivb7ezI36+9iR+lL
EWComqhYSx1RgYAgs1VblvpbKA1m48DWcC2YNHPLcPPpJ886MOYZGyHfdFEDrYg/NCSrVslc0j0s
znr0GOe69cwdlNTjIFdDrMJm6E6joIvz8bP/3Ee5EHIAo02D4JQe0el4tbME2RC3C/LpybqZL2Y7
4HX+fgTfc+FRf851NOMcRlRuhNDw3xUuv533PEz0eq5R0jKl1ryLMyKuvKb7/P7C5YKWE53S9ziE
+Wf+7SkUWRGmJ7yQNvr2Sh91CT+Qckl0cOZd0OPQKuVQMJsxFlPAIo2DhZnjuEikZmeU4BvUBmPl
p38chj6rCG1Tru3LJopu5KmqFJaK4m2S12rT2Xg/AZ/UtTbtP37UvCGeriio7hCS064x54LEYkUZ
A9Gn/Zx7LdI6fPLb1noYg6Z98/ua+LK6xEAfCOXTGxkPpSnJZkajhsX59LfyfNNO/GqgyEkE6ddh
nHDJ4pH+9vGrnfmtZn409cRZdseh/PQpQLxIGRQTI4Jr9KYmb86lKTS6/+QpLMlcn7jzLZ9S5EYs
RQ1PqbLIW/OzIWFIk+nCU85M11mdyNVs7qzSmzl9F+SBUhA3QnVom0yQBQSgKdvC5W+p/YWl90zZ
jtWQEqzJkYYTtr1Ye3u6ZuNIocwh44Bkp/9k70yW40aybfsraXeONPTNFIiGQYqtKJHSBEZ1gMPR
uaPH19+FyKyqFFOVMg3fszuqMlOSYCAAdz/77LM2XtJ6b5B93cXICNZpZgf4ICYXnhQThLtpsqsv
lKpRFKvZ1cfSyMu9r73pAVOjvZu8xf1lnXhbrQEsYQZg5Xw95kFQ1+LOnJdjZyJS0W0Ck79E/GzV
+vtJkqvwPiD40C7lZn5/xzOdpiKSvIPwB/wnJwjqS+BnAMhKM68SNkjxk6/4B48rWFqU0u2ibAuv
vuIl7KOsVXzFLYiDa+Dq6wFkyPKThsqPrsJhaBMUqNoIRPj+Y9lG3w+r8J1YEnP/jj/jmSyin715
PxCjt4WYeRF622hYrxG7M4/M4vVbF6Np3WvGdv2Tv9bt205DdwKJktVPlZRtoqu6uYayUX5ZJZmZ
O8bsO+Iy8+onq9wPXh+Uhs0phvaExPtqp110SD49O2GcUVw+uES7HRtf9W/dfrV/sqn/4FKMHqHd
bcsBQRCvvka3DDJT23g7CqbDbysIbG/ATnYHuDf6Jy/Cjy6FDIUVBZcgJdWrSzlNUP/RgsNpqz5B
ZuqOS5GqHZnAovjJJv6D18HbzumIgRzKkDm+f26GyVhSjDCoGxALyFmci5vcCKKdGH3jAHrmZw3a
Hzyn9EwRWlnztrLw1TcWuVQgoVW5qPKptwdbIy58eDA/Wete30HuGbZz2qXwezkGOa8+Fb5n1Qea
qywgOy5UzyS/GWbisSiNX/UQMtKItXlz44CONe3Xj6C/0PbrJNF4M127hHDHYj93ffuTr8l6fd+2
yyAFb3R9a5vofbV4gwdZoShxmZAwVa/yjhIYhyMIRZ1JjNHBfo2IzWCIjzRG6xC56bvNxIybfLeF
Ef3z1vj3u8vfwhaPKu/xXr1WUGwiq1czoHnr1WWT4Pi22eb78NhETr/750v9/WMjBvFg2nyXiELh
6y/Sr3tZCRwZkBqKy8jPu6vOBkrx61eh10Cj9dxhd1+dKJyyVJXg1Y9V588fLW/pnpRbP//yRXgk
ga2FHMgIxXl1kQXiRDt0JliHiMi8XNod9n3xq8cWpDpy7WnSUH0jPPmvtje/nfp6nrhhkkjNvc+5
9sqroY/95LO4r9eN7TqYEIjzwG1BibN9cX85luO5ryaa2k7sY3b+3OBo/DhWQflx9Qnti1c7aL/1
bTS/k20avTgT8DhHNAV9sakAqZpjXxtjwj0JRlRNsNyx4HnqwpzK4LIcZzN4lNXSSjiobaDh3VRk
Hq9Nm10Eou3vBmsMZiCC9INOnIHrN3VdVLTn59H5vJTSWPcChuhFPTYAAI11cYak5lXpEMdMgrbn
CirXTtuTepN7EyloipT1D45OOedVJdG2F+00MmzGHhJelLozXrohAncwjlXhJrPtC+9Qm6Uk16UM
lyW7CFPD9JOGQ2l2O0eDvCmXYHk/ulYzJP1G9AKf4Xbgb+vCJg9Xr0C1Ga/QJ9MtAfbNTVU9Nf0A
Mm0RLUO0/iquK62cRzPsrZd2ssG5BqUiNbIrrao6zhxd0n3oQWviQCA/goNTRL/ks2sddDRb0bUq
Uta9XNhNcSpkXtoJ2ewuzMawcIkfD2ci5KVrg4w1rLaudj0skpDwVi8fjzZ2q+xdrqa5T7TfMq+U
RWN5VcGvLXZ1D8matXtoSDA2DN0mvq+ml9ZsrfcO8zBjIvM0UjH5xNGj681+d8phCH7OwWdygI7m
wU5Y3vS9l5fyzh0JnAViMlfPHFuEjMGINmmyaA9kYS/bgNRUoScTuGWprm3Dcd/bIG8aIkV9+d7k
//Oc96N/0RkScFA0h2o4QOIa9W6MUpb/AlczuNFqlRwMVmzYMfS+qYPo18IgEcr2P6VFbb8fU6Gb
i2yo+S9gm4B0VYGnvtSZztNrnFWrZBrfcB4zU5ozAcJF+hSoZUwvAmapHoJxCO+YJ3FOxTJEJ5G7
JCczLpOQXU6cDl5sEtZT/z0SfufHWFCZuDWcntnxdHUKWkAAwlTiFCM8IGxp1XzsUDa+mGBRmcSp
ppmHPQyFwSKojU/bNNEzOXBRmxQDBPwkxPIxJ6SITw/aG9d2p1pOnHEXKFVdop5tEZbWJo9R/UqT
kagxeD92TWHFKz//eRznsjpCu5pJ+A11F0PGKC6Af5Tg2GwXJDb0IyuK61DNX/q5DD5NPc6efTGb
qT44bZE/zYgN9S6d/ObOx2gT7kqz0czeWnOYknFNmCuTWEU7EE/d5+sbHYpqvsVH4b/kWnjlbopq
Tx166ff9vul9HA6uqkP/TWGHxXTrddpxHr3SWuHbhcQDY2oGBpjULrOfu9KPJrCLvgzqe3wS3Yd8
a1EdGZ0QNn4cb0w/FMCbq2ux5tOYjIaWz9oNQ8L6ZgUzs1ZieWK4SDVlXEvCsT6q1VgBwYq5eQOy
UE4XLc5DIEP0sj7ofM0bHo6lZH3o69FKpNfmXdyRivc8kB/3kMGnneOIe3GqnQJGIDygUFy2sG9J
cLWywIcpVrpTbLocn/HrlDOHL+ZLph3BvSKM7Vr3mCjWMR3feLlZWReFGOo3jdKVjse+4MuDFP2x
qnzzLet/97HtK7oloaM8IDBju9mX2vZDOy5ddCDrRUV7JweCQlmlpU6yaOpvi6WAuzWbHZxprKP8
o8dgx/tcyOxuXHwBG7i31yHOaFGX6N4bn9Igk/tbGTWHzA3KF0u42Z1MlWcTgWECXU3nknuSmUUd
xQvlQZm0ae7OO7WGTZZU0azSPbkZzm1fKdve9eXKQFi02FtivFiiaddj9s3gPndEwu7nHtbzCV20
hNi8RvX0uOh0vM+sQTJ0Aq/Nfa/ccQlBO/bWx9RyrY96YCm4HCxvdl58v6YUPo1klE/HNozS64X3
d0qmWtsfDBiUNeu/sIMEx6f09t3iyTv0NJ5N5ehOHAjP8rnZVliB6I7K7l4EedFhspBDeLQ7qhvQ
j1Ek9xDWlhtN4hQgs5HjKKhUU817NdfujSHS9lGsASBWjHCBd+nnw/gVC9eqElM401u5kHzcPA11
qfITOc3uu4o541aTWmU61bcl02TSp7m3Xko5TmtcRynjGlujyd7zanRDMlDP13FrkRwDytAkfnp0
LHnpMN43J6q2w5NHILy1q5l8/zitrAIQ45bwk5Hj3OfzzUzvuandx1BU7fnQIXavrDIuzl7RjMuL
ETX5O1CqPaxwJyzBRvNCoYWXpdBw1dqCB7gqBYhylPiHVdA1DwbCz3ZY8tNLxzAl4VMmbNDYzQgJ
33u+334S0wA5N8SLQ7iFq6g91moQJ9GHG2RCVR3irJuPSLMgx3IwsdGWzTyn8qgmKe57S0zrni2M
rOs+XLyLMVLR29CUhIJ0iz8zGk7/ydtZGUvG3mXJu29nAdQkl0ML+7dxDN79KIBmDZHFuAL7PBrA
sNQARKnIo/s1HZmhNKVSN0M565uhD9w8cfM13Zv44KNENZ1/x4O+zklds8F/tpw8T4H5hXJkzhSX
HwnpxFXdrqk1zWvcD2nwzS09wzgMcxuatxa22GLfMWLifpxLvy+PPNZBf2sOrmDtsHhKryG0FTYu
eD/3H4TbsfYJ3x+WQy5gVT13tpwXUJ7GoI7ATvBUiW71imujtBfrIYomzz6ShJDbJ0qeZjjlTHpC
t87F5B3SosumxIjK6UW3/TTcLsXgPBCRkKYLAVC5G15AQRytfRqkPKpUxF79YYAI+O2fD5F/KyPI
bgyQROh98T9/G4tyoJmxnC/MMSxTs8/tCqD8Fhsd+FN298+X2qqjv6qhnFa35spWtGyj4lt2719P
q4Zj4RtxVgieuEzZl3x/52uHZ93to5l4lXS4FFlnn7p2WfddN9T7f77+Dz8qpoUtFBAj5GsPwSTN
XOZVRxkjgAeo3nPeqdSZIb1r9ZO2x98qJj4q3XhKeug3IQfa7z9qLgF2LyG25CalAWxY7gIbs59/
UaLghoaoTSbDP5icMbt9fxXDN+s0mNi57K6R+yLg9DUMZC+0vfkzisYPvjv8nJtegI2JbsMrNWQ1
w3LtV+y7xEeYyNkO5lhPiCUOc9+5YSETh2Jt8+uhCNpLwibCz//83f3ohp6bOVgeoLK8vr4qjKDm
CIelPEzVcVlSkIEebdR/vsqPnhDGXlAtGB3CgvSqvm+HaqWSmlzSJpp2784GoN6Ag8UypdEvPyGI
8zQz6EBgpfpbiah7d5C6DrF2iKjYr3QFrv3OC7/+8wf6+23brsJcAzsb6tLrCXwrsDjBoDgBXsFX
bY8hY81z0f/ktv1dFwGVg7vbxRXDEC4i+vcPohAh7oOMyxhdOd1Sfwf7wttCJEh8gSrfteHN3M1w
ipZxvvEry9g3pLsT14XZ5BR244jQDF0yMKL6J82Q7RX4fs2hk+8jPnHE3uygr16RalGd23CAJmTE
N1+y0TMOMNTdw5ByRA+ZUQO+OeQ/M4L86LZb2IM2qxBKrfuq/k+jZWjYUreVDqRrVxFTM82585P1
7IdXYeaOlhy9fqhR39/1WQ5Tz8rpxkNdEdBSTU+mOf+sYfF3iYHZ1A2Uh9qKqn2mL/xFYmBDE2Hm
sz/g34/gOVvDM3xQM7Y6Gdw3lTX/8aH+bwL+f7Yhjn+YgO9zzuPi5a/wle0n/hyBD35nP8FnjPLI
mZlA53+PwNvk1GO+ABuGBrR1nf8zAu/+jsZLl4HZDhQYRqb+PQLv/M5WvOX0MR9JL4GZ6F9hryD2
v3rNtv7zeSHbJiHZlvjD/7q1F4Dizd6f8ziTuBsvAbh7dwCRlcFzY2f6EhB1NmAWrAGYQ2MmvS/Y
jXI1PnRaU+zqwrX1s8o1cXo1qGg7TyjnbX3FgHLxwZmiMb/MZydnieCwjoxccsrbW3nrh6deFaW4
1EOTbpkNheUeMSamHwKvTe8QPWSVEL1ptTvDWxRAB9uqvvQgYj4SVmEFSSc7nR0Lytq3CBFq2QmN
0JyQDdOSQxm20NfKeRL3jnL6uxToBYuWzzkdNJjOGtIHJeiUVU2t3BV9q6/sqM+8y2LhpBeX9Cq8
o6q91noH9mJqT2xjbJnlEpX0EWSdZSfd9FG6G12dZYe5MjPKBlNF5m3tLoY+Vl6gsoNMazIO14xi
I/EDXUdkGxiaEUoWFRb926KhQ0ptEJrCJ/dBLVMb+wUu0Jj1QXf71l/NvN3VAeXT3mt060Nrr62t
LJwLr42HZZDZ+jYomqx7HMH3eytBQ17ehZ9sE7j9cFVDNDCH+zHo8jIlDsPIi+hmmEy/mx5sAm45
oFYdFhKoMuNMztUai8Fl3O1h9QtbDtRDpkJjkl2tKf5HRt+jpBsAATOmoKPgAHqlG/YwD+EwV75y
2qvWo8NzJYZSfsRk1BRE8AS5Cu+mJbcArMz5MsQmYPnxbVbyvuzdgkMlCHzbqh8apRx57aA6yWNQ
jtOUOGWhjR3q2kpAoRootULG0n2SMVZcPQ41qH1ae0jjPtDYqSX3YlKRuFg8ezh19TB3YFzSaIXN
3IhxpwvPnvYuPfbgAFUADZU5OtO5tJfcbK6bZaIUIxOqfozqqtuA1rK/y0hcGHeWwzNH4lLg7gij
Drpjn63hHVyT2dp1SFQ2CWPZ+IZvqLgVnqzbi2hAfURGFvNzEBQTVSyDR9tz66ejOPjmXMwnZKTU
pjAZyKgJw05NeMrGxT7OXo+FyS2EQ/1WgnOmX6xn+yNtSiV3oSAGNm6ccVBX0UykWbzA92Jez0qz
Vt9bkQ4eIqudxMU8mni+1R+lyahNbb0zdEFugH2uZCiuqWrkucIBFkO1k0blWEKyPhdD3hJ0UxGL
c8Vk4huugfScy6qid8P8mYYKRddyLsD6czHWr4BhROydazXRE4Egkv6PUu5c1nnnEi9XVZbC3j6X
fucyUGU5FaEa6yhxtjpxIDwpT3AK6htrqyMNZU1uglM+vGfWmEKzPBedbtMZV/m5FJ3OZamQW4mq
zuUqCRDmvX0uYk0jX7xdmIH3wFy9FboBet3bYat+CWKhEB7ORTHjR/l9RvT1katSNHfnAhqqO8W0
ey6s/cEd84O51dvBufSWkv7irpi2kpxZ//YTEVkU6iLdCtfVjAqZGPD6L8NzWc/Q3njvb7V+DlzK
R1jixUdH6EjqdBuJNJAFdGT31VkyCJowe0dA0fLS4VCX+7CqKLkm0VnzQZ1lBy1F+ZVjKGKE3HSJ
+SxRNJta4Z+FC2Wl4ck9yxnTpmykZ5ED9x+Cx3gWPyB+q2FLo4Me1JwFkvIsllA/m5f0v5BQeEOq
b7Dqyiu9iSzjWW8x1yrNG2Ia1PTWP2sy5ByMXzmao9QIB0xgnBWbgJMv7k17VnX8s8JDM2OAYr8J
P/4cshnYg4kmHoZ+Fx7zs05E81Tfr0xMpxQpPUqSPqtK7GQoTJI1764+604w7XmhMnvTo8hGtz4w
yD2zTrjDcq+9NjP2tBdSl8yy1h7CW+JJxKjiskyBRtgmLvt49buob5I2Mmdv3gXS4SvQjGi3+22S
j50u9KfoqS2yuY3TnsUrDmyD/GOrhzsUF5iP5jFRU0SgiZvrHN3P8P17UUSidw6uXzL1KE1vDbfo
RPNJG7ijLv2lIL/Gt3ub0a4orIIkql3ri21qgBY0+bv6sqVXwEwSc1LtjhglSPGQq6KSCUTH+lJ3
5qpRLUj5iRFf+oE5fzKC+4MzlxoGh1Gn5L0RvBxPVTiIXS2lc03SRS4BngNoGvcGeRDYWCD9D++m
yB3epiu+LrojpbrjFeCzYpJGsoy0MZ4qkfKxI5LLnghZQz7M5pyQT6urYHAVdhYNV/6wSiJDPKZp
5TcIXUF44tloCUfiYC/jltjR7Y9cNFQadHZipLCqle8D2S1dTMjvkD0auWe0N6boXfWp6MyCu2s3
TdXsZEoek7vvVy1DBPsQkMIOH1FhHtq8z+x9F7ZzlXRFaxB6ULBMw+S00NXKCX8/MwepRhPn8Eve
HfD7O8nNk3HVbOE8RtpbaeKNUS73kqnqF/675X0wkiu6FAZp3nY5L4+TOQY3U1eGJqq0Us+eNdlo
ifMcOJfrZIdNvOop+mZ0xZrtiAqvb5i2EW+jxe3v7ChtQ9D30fpEpqb7kT91/FAYer1GKW5QYrVo
70s/148ODDDighxKg0Plsj3Gg2DwenvEGoKoKAL5q/Mm8kkLFhhI8oig2bijSOUoAzl6ZqI2a7q4
nCuXeMdqXt+k3daCsuoqu2BH7QnZ8kd58IUisiP3GcCo+SjMPkqpHwxvJulBgMt6E9EKQk4KveY9
qVD6ZsxSG+QHYuUDwZ/dl6nrvAcpaQ/tLNpWGWx2zBWxT8gWaZg5sOcSk2yfjPVUH9dqmoIThZY3
8I20lh+L2avqg+mUDckjor00SNLQBFBN7Zd+zT0aovmsnzmh0emqo9z5zAI7sxW7WMhxUsl+QUZO
9W0etHWeoByrOeE5gapuRanRJjxN00XPpAnZFVQ6bxantTlwhq352Vc5lesoJlC02ouMLEY+MwlQ
UH79SLvfqa/mKisCLCohZ566bnpCwnztd8coDxeDQmr0P5iWpIMGrduv3+S8oMRxRbpgsTcG0t+q
3iJubyUmsN5hC8tC4gron8U0MMcPA+2g58KxFL+2yhcWvdVH4TU5wHRIqkNF+hYTD30yBKvxRQ+h
MOPC3Rp7mCf8MtaCSZVdVXeYvHxybN5t1wfIP6fMTcbkNPYm86B1Sv+jTRmJZcdQg0MGEXo1a5yj
rIsmm+bqQI6Iz8w9fY1db88O2LRilmT8NZVxPQSNto4Gp0Fx9KOVs3lLn5ycjHwwSe9K127XdFW4
b0qdhoeqMkhkSd0uOy7Mfps02Wjf+V1M/8Mpk7oYvK8NH8l8O83dsIOeN9fvmw3KFMWp64roSFeY
OgLw02o+bJ6z4FF3biR2kGC6N2lTjkZS9X17b/RWVPHxJv0UqZL576OIwqw7LKuhWZFF0BheFPtT
K+ZrNdktsOWpTjkALpJXniSaQazeQYYqutdrFN5muuYZEfkwP6T+FhXQOK01xzUyqBmbHCPpfdsY
TlnZTVenLP8VpwXlVuPOrbpoOGRju7wPs1K0V6RvWPm+ykkCi/3KJ2GzoNv+Qg7rwuOxlPB1RJiW
R5thD38niVkraEzq7E855/9K8P+xTQrX/16Dv93u5W9Xou+7317qL7/dfB1F99eC/Pzzf1TkRHf+
7m0W220YhnkRBPR/leTbPzGQjpMUvRS5FCXoPzV5AEV1g8QQe4BWBn7h3zW5FfzOZOVGsMTIEUCz
iH6lJre/F25IuObqCEM2DztWFNBQr0ryViwW0o1Jr6kvrkk/kQ9O7ZjLrgoy+443tTzmOK4vvUaw
/DpeMxLP2qX4QqZgqcnx4xTEZDsZhM2Qi4NJGfNeLAtNt7Dxlhu7t9he2MRgRzORbACuBymQjfMn
nnyfajNXkiw+spXQJX4G1nplgTx/OOQL9n2UfG5vsH34v6hSkc+sbs3heJd5vngBbGV9my3foFdt
EwoU0WqgFVdbJwMy0FtOR5HF2WMVz6saT7SdvT45Pye/9Mr8I5Hxe3bj+FVzoPr6G+jG7rfDUH95
6UVT/z9Acdwe1//+/jzmX387vlSfvlextp/5852xnN+RsNzNDMixk7Eu/ukPkqNh+b+j0PKY8kbx
b8yZ/eedcX5nUJf2A3OQm2y1ufv+hXJ0fj+D+ZkUpt+KrcH7lXeGIBOem//IxdvoNJo8ejh9Kgem
TPiqb0MaqbXQQr+3Z4GIYtBz/1ijZd07uKoIGvSKtG5vXYui9DEYoy4lAl1Fj8g805e1JRUpzsyw
uFzbsNpsQmH5RAYZmrvRFtGJTD7nCY+LbR4dZbq7KBfrA3NEKFQm5ob8UmmyGN8oZt8LAPeDeDfQ
x/morSkcydOZp/7g6bRT18LITdw4VZmpRHth2Mc1VFtfpoO9mxXJnJEIm5ojSoahRQStg9zBIL8F
lYOYULJ3pwohqcIpREcALASpeKm79yMWxyTUhnaSZRjxuC5hVKY0P7FCHPiVnCxb5ZBZohVti7Ax
088d4Tx0hW1J6vRauHm2z2qrSXeFM2xDFbhesAO5BGv5CyFMh87vMTKk2cQi48luVIkBEKlN+nEs
cMHLeXxszd696Tm5YANU1BNxM4wuyWJuRFmkyWTjAGupedlZvTKKk+Pmy94wN2eE00fVkyx6cgmm
ylVPSHLQXaxIGWLvz3NNQq8uhLVfW7usd44zkvEKbja4EQZnjBiyOW4UcyI89WIJCmkny4RDPMlC
LecLo8TDl6TEXyWju9pfPCt3MwyeFCU7ss6WOSbFkTIN21JhJks70TkinMee6OObQZYoOeASDWdj
feyhD5jW+w7xhANcKyFOjqsn+wuLcL411v6IJ2gKhvJNSRRUfwhIhQAMg9Wz2pcVo4mjMLNL7CJW
icOHypETfbQSZt/0HJ1lYZEjQn/Vzv5o8vzSEvf/J5o2ZKn574sanHccP9/p8tsP/KnL+78zjk53
zXE2Uyl7+r8WNNeEP2vSBeYkcN7M+Zc/0bTwbKGAQeZyUOvZbbYx8j/XM9f6fQtp4JyBkE494wa/
sp7xp3y3njFdTePLZrukP0TjlO7t9/tkpYooGJ1B71fcifJYMjw7Hnjl/PfC64CT50Nqdoki19k/
+K6e39ljGb7wF88nghcLm0fTz1Ef8gHzmO2v9nBJc6IorzrpRM8ep4Uy7nE+ySRknsM71pnEB+at
43g720Gn4iwjC5Pk7C782Je+M6CGmYt3WCOVXtdhhMtET7jRmI6GDroZgVqGJ8yJfODechBuLAq4
LLBGeTuNaXEhRjN60/vlcpPZqnlxvUJ9a9p64pCTmy8rLtOM+iaUHxpm8JiJW8qJcIQyN2+EkPOH
Xo3BO1TZSRzBtWCqG7GaVKxOmRAcddyAY09ZsfbMWdW9+FJZX/K6wsdrrKJ6snu+6pgsc2faZJyq
RtodFQOMeYfx1erxtMHbWa9qIX3/ZNiWOgqrvLVdHapkmCJ9aeduJY9VVxs3uvQgjUdNUXzJC2S3
GHbIconVM6JuGPvA3+fTQhQ3d9WyEs/upy2o0hjHHd1rEt76FDdtDO3BjvZF6TjpPq2Htj7guWqv
aTRlI9bQwf7odjWycOOX+j5gJTL22PCaZ2aqui19FT9MrOw+vNVEqxtJmYU5AdZVh2NydivT3huG
q5+cxos+YUbBt4iynpkxvUbrhSKT7JIsr8J0J3PYwCOOMP8iNZfJjHEkVnli2XVPya5cYviCaljv
/M62gChNtCiIandxc2WBrN2DMdX2xTizbO18/MchDq41fFfVE8WVkRasoJErCxkjhi9oUUEtjOMw
A9Taua4RKKCALQ2B0iNPNlZ1oypSIyKsWYBkW5JbVakOsxthCdzM1OM+ZzeRPCg6ZIMqICeGUx88
wCnKT+SihA8zYlUYY6d0FsLIecaybWA2CbpufEeJi2kJMX7hO6fa9i9JKSuGpDAD96XMFlMkKQ3w
KxWSU7xf/LChAxWmHQniTPNUe69qHZHkTJtfByvzbYk7kW9IfGhqWcQqG0RMyoAWykWhFspmV2jP
u2hC7TN1XDs1LNdK5mK/uNb8EXRT9KE1bADGbh/ijg47F3Mr/WeEnrCclgNTHdEnvfb8JjWwKedL
q69Xwsg8yJGFeQEIt8RAV5D2FkO3mGxEO+RT8vrm5ZucLfEhGFYlYvQsZIyi0N5yyjkqgGswWSEQ
p5X+hpOKrbaA3iN3lietbDc2gEzREoymTAaRek9B1dQSF9NckF4auYqb6br6fVeL8hstGuMjhjME
jUm36de+bf2G80033XijvRa7smVcNBk62s2J1AUVh4w0DYZUWPlTSLICnkJH+VYSzGAisYTmw5BI
ypqVZOuizHbd6hakkVukUCWERzbg1raHJ6nJBggua7dXNiaknG6BIzHiolUA1D0i7qx34Uw/JwGk
hSsQJzgpw7yj6JBBiEJKldMF5slH4iqOvdBFmrRl6AaHZm1sollJpp12frH6zsUSScTCZqH3SOqu
q8u9XnXtJsJtqzZZOTHoQ74WwXhI1VxGByKS3efG08pNwnAW78O+ib40qUn7vReusZtMfH5HKBQZ
aMCh7x+jGcsogffEwlwMMMHqvbMMJFWmRhFMBxKRs5aVx3SKz/w583ASfiXmAy083G+ot1PMBx8e
8gBH/b5qjXG60A3xnsesXK3+AYTFZvA1Fs+/G+ZBQIOqG+OlxiwkD5i5p3YXgSb/YgIJT7h8SiQM
vAvVintSA1BWAkU8Q5Izl8CTWfUXdrZEsZeaXqJXwddKYcDX50W0kDllM9BQHfH+um/Wpr4uNgOH
qtKTx1dP3+oqbJY7Bun3xEIhQFtTbFXDjcycnc9rXLXjravMzx3XNj2kZlCel1IPR4c6dpemU5z7
/AGjnHZOWF/5tJqiomKOJ1pvu1aFzC20V532nlFsvixd/XaWDi9pexgt+8XCmtur60ouZSwWJNH8
1PXFqc2i/TIycmGiSmfl7SyWfaXyZ02E5Q6vuLoI9PQ41CmuavLCLxwfy3hdP4yVwdKmwEGk4XWd
OwR0w5Kkh5UEw+eQ3BK6pfBqI67GWe9YkLNdTWl4GTnFk7c4+aEvTWhzRbmz0+pgrH48ScfdrbLc
dc5yKdZWXrqdY1yG1fCYSYLjPbfbtc3UXEzyAmGKN3XRJ5ktNM/r8EJn1aEMx4fOGk6jH13SAGTt
KbLEnT+to9knNeLAiZ9/Igr6qSuYiYBS+baU4nIM8qtQOm/kuIwbCC1irV2Oo5rN2DD5tW3m3ufl
/BnPT72Hs95FG/aFSXVPd+9rxqSQmHcdOjtBfIcc65yc16uiNS/L2rqaLMNKyGqBPOveQuXgqWHF
IXX2lOHmb+n7qGcN2bcq5NfGj/bKLC+Gwr4wyYduO2oUf6U5tlShfL+a2Er99pZsYwAADOKuYXXN
WoRmPFdin5OOvs/XibCN2nofNGQK99Z2kCl7gl/sB62qMBl4GZNhNXEslQfVqMfRLp5ZTpmqiHJS
pe37cTI1J6OGNUB4m5OeuTWYT8tbxn6vlCpfwLOQv9eHn3VjWY/0gxLGDYYYl0/Egd6CdRvO191k
DrsCgOKAnf1+zPmdLS/Qnvz2SfA22u5VNejPoWsUSROM1vVkEZ/Rz89uW9Y81f5XLrcrQnmTC10H
u370oh1UbI5olXWNV4LeIXa6kOPGzm6NL6vh7Wq04LVc00u71e3bzg04mjAQPc7GpcGwSDExvuE8
FCazDWVEIdfYPhq0ObofBj2ub1ZJ/0JNzEOoAYjmcm+706Eq6KfV2BPrkO+wqN27qm6PWt/obMxO
aDQ3NcMdrdGfdEn3Nq/Fp1Xk12vVx2vKtjFnN4bvnfrFvwt6SEssfsncmru6ct7aHqE/+TTt6F3v
czcY9nlLm4HTT0ZHK6QBpnqb6JPUZpiluugH7IsGKDadXUnp3+EHeSAMgEENufdYUTMzurPZZ7yI
bqhldcmQSgRbHrZIHbNll/8ve+fRHDeSpuH/snd0AEjYw14KKEdPUTTiBUEL7zJhEvj1+5S6d0bS
znRHXzfm0oeWxGLBZH752qDciOoZ59jOkOqeIeMpR78fZm9NF1w41W2+XIHh8zi3d+MizryE2+9O
LwyBRpSfKter/IDodaYm9gEFN82Fcge9tBvDd6MdLhav2CI2SC4r6Z6bQ7GjX6KOgiXZjAQmWiKq
oPm2cBD9Rp04NvaYbq/WE5kkx4OVqm3RTGZM2Tl+iLx5TsL2xqFIxtonghM8VE+cll64m+by2gUT
qEJvVwFkZK29vpX9kkdd6a4x0Am1r5JhBF4BsjDbEek/xcWKUZ3g80Po1Vezq1CGyCamQfIwq/yJ
fkIZ89VAweeS7hy3f2G0ng5h+0KwVNdH8IHwTd5QZ8/+wA3CT2b676Iarq056TOOBQMte5mBQWyj
VWA2u7Yc5XKQOECeQ7MMIe+8iqg+2YZ6myvCo+Ks9VB4DMlo7GpOv+Au3ZhfOQAbdTTludPgLKud
N2q36xfLqZdpSyA58lHPT+CEk66udZS4bsWo1TQ5nqWxsg7uiWWOQu2xIw7gjxs6CNQ5sI7Vbgyt
4OzCfvzg2pbTkY5zYkQ8yPqChzLwbou0rj8r10Iwkpiy+wKksjJ5Bv1MoY1OmweTuM3pgpIgK7/2
kny48RE4ZVtVTc5dZ6cWsowudKo4g4azIe90986rZa4bLStp7urJX+tobMalhMfji8WdfwJWLLaG
WxIDCAK1hmG5roxuGra1JUOXFsNaz3hYtBnEi05HaF2n4BekzaaozszOwwsDeX8aLMPK9s7aMjce
57U1rhhMlv68XLxyW6vFf7cGj22m68iuxhVQrK9/H0n9fwoz/Cn3sH95bZsfuYaTxu53kMFyfkOK
TJsNgAA9WuEJ6v8dNQ1+OwH8SP9pXwMAReD7D5CBjhsLRS4xJxh30QwiC/wDYzDEbwQ4fi+eJVOJ
yZmMh79RgMMP+gEyxW3tkP4G0EGQ0Alq+FWF6lSB3yv8iZnsi1unpQity1E+aGWLv0gE+/mTAkz4
KLmIjyZXGCUqb+nPYMbQ4W+pFwJ9rI5ls28wbU4r7oyMc9YPCM/N74Dvj5VpP8PAf3wSUDOJaif0
5teQjiBHXKRhke2M471dOKAUetHxn3/Iv/g6p8KbUy2eTXr5r5EUqRvIXgKcurnfH0ipS6/Vwj7A
S4it8y8+6nvyxD+Bbb4RoQIE6px8f0TsgJb/fO0SQb1w6p6qAgiGAh8cwF9C/NYlLqkq6GL0EafR
e1XetgINGs9DhzMrw/Uqps2YeHUTrXRj2XHXpExDQcqZOsLLBlAQUrO+3jEKmGKbLALZd9E2tk2w
ryqvy1nYcj+YIn1DRRSmWzh8di2j9dvH0E0W0iJn3Vhos2b+0E577zNvVizKiiCQaSfayf3M19zw
I36EU9wuNcNTZOWG9e4YOkfeJmykDcY8Y6UruyoMzoALqG+mxEfOV0yIHjD6xM8W8LdIUqx6mjZS
Dv6bHzZ+FU12Aj6iy7BC9Vn6yzetzOkpY+6hY6NIIONlNRUg6A3wwGbwRQ3O4fbzLvFN9dGUc51s
K1Mvr9Sf6Uc9s/TjxXIv+7Y8jWgiG79oHazFrkxtMBmjdTIjAsBxn4K6dTj5cYx6VWPv3ydgQ/fJ
4Eq5yZ2ETcAeobwxqhNg/BQw49tmbGX18FQH2IUw9HGlm6Dsnh3fbr7YMmULAyYqLmrDCsoINIvk
nwFl0pMEin5tVJ6/8taML9kSusWmAHwQUULHLuO6sNWLbwHnR6vFnTGNlAK4in0sxdK4lBAFQz9/
O2VGuvsavYOKVl8E3xA7iCtbKMhwJjkqQW0x8Ev0U/mo7WDp6VrS15xts5Z44qG8a0ZJBRxtRM6D
xUBpbKxx6V/zMByYhav5oS+NBNzFW/I3JD/qTpFkXu3sZZgvZTljCNbaq8xNuab6ImB3TmNrqujn
yzptfpjzXLxNmCULNH8EJDGTyhTtnt2P8eg0yoA/CKZynzScB3v4OCjCITcuKrtKTOCCprMijcCG
81btNreDSTtTVK1SJDEzCDOA1abNhNpirddbvWKPAhqcnsvZz17Rgqb+l0Dm6dPoYVPEvnsSKMGU
BFm0GAj1gV/M2eL/2+26nfoSoeU0SCZxXVjdm+oVaOec++MTgf/tuLH9GdEKp485whhfrShjdJ/x
/LV+sTELo7wyVmbuDZJVdCSVXpliRZBdJEgebWzIrtNuRIBHkijycnmeihyZakX0mSDx2y2BOJKK
t6ziE6stoSPdu5UpkzRcxgkG/NGYHTrCx/ZeQhrdlyz7YSxNL3sfnWoGRlKZ/60Gc7m1pbCcqK18
gvn4ZcrTHBrKW5MoAfucVBPcM0Npld220ibPP5NG6MTdKvDRh07tflPEz70Fyqtvlm4s2nhpO56b
UKUGfmswNVQroahtJKNJJjdrq6cn5EDtAEViqjfNA/RFFPYTosMT5jOM8xXCxuUjmHKepLFHzhuR
2EqRQFgmwRa9VDPGyHiQWGAzHo24T7TzIFkyn2VCAOTGHcXcxyw4sj4yJzYveb2kxkZ5IuGJShdZ
7FBIIf0WiWjIUMgAOpkiF+lwHhLLZVv3A1/TMeZr/l19L4yCv2CZBWQ6a5qu4zTNxOdq8ajoUIsC
DNhTfazzxBCbpqLlcJtXCxTk6lbV1sa98iXlC5Q74Nc1Cjr6UDxZ2WXsIED04dScOcGa3xZ6J9zc
pdl5wY2zn5Rb6GgqbMBqDynkOSaA+ZuFGF0zKOb8TjCHYModUBGLWdWWN25iGc7BNvGShXnHoOhU
OuVo58r6DIe02RI4ZMkuzpG70AuHioqyGdZnP0HBLvrjMgZSbCfLbxjCZ22GG2vp3Rs51VStJavM
3xyeVrBEe0SZU2VBVcdFOYopQk801ptsDLNvVLHmy5lu3PSDREQXs6tbTDdOVRdTnBaEZ0aBOei7
0XOQ5mBr7AFasHA7h7IJQ70Rug1zJGgLrd2lNam3BAg4izJzFHUsqo7FV6EBOoRNaoebfG7ynulZ
Oo+N06SkIPj+FGe5YX6MSduTXGM5Zg2r5x1EsGQ0bPk2CKCzDuJgrHZ/LB1IjKi3vOxikhmZ7CJx
zpfRrb6aZRW+Gr0rn61Ak3pBnWiq4lkO6aVbB+pqEGYnKGRBwLdtg5wDpptlOapEWeX3ht+Zr3Ob
6y+ONcsarNQzyn2rhpyDc5K3kbPY8q0rZ+sxzSbYx2EGJYef7IFXe5IXSuq2/P7VZG3bVmMgmni0
k/a1wZt/20pTID6S1g3bgn+lOhItI0PbO9vw6Tbg5y/oMrOJWF5vGOWhDGZUr7N3es5TySbTF27T
8f416msC8/ElrF297CT2lfcSQbEXWV3lWbEv7ZVt12f92jhWJ8+MnHKhKPVIpj4d4dl9JNSDjgYr
k8eBh++152oMRG9QCLWZhL8efDv3cugjGlqbULnX2mpy4BkSXHDZW7yRNB31d2Qp+C953yufLIdp
vuwcD6kVONLgku9X1OBbttrXcGQNnu9ifeTZtF5aZFgGVgKLDaTgLDXsBXTOsjWbugJR6orh27qU
aRkvS84KkMsJRVYTOvradwanvqBgYGVPsRfySLo+7L+5PHzlDlC/ul2IZv3MTNFdjWwUPEe8fQB9
U5o/28Pp/SgcMXpIH1NJb7cnmkf8a/mzV6iMhR2X2oEzu7vLRZ2oGEYe3bqmMaXC83CqmSVT0LtP
Z0X5rPm9iLZCJ4p1QlJju/OX0a7BBE/FtTPTZLhBUC8vFilO1SoGCTCsRAT+c02JKxvK7TSsYWZt
UjSqtw0+8/IWh1w1nSur74nT6FPXubX9nlpdzuXcOwTUNLG631tZWeH714k0pMpYqRIMvve36u9d
rjDbp15X0w7K82YSs3eUZKAQL+K3ltgOcz7dFKltt/uRlE7jXC8oaDd69g1UCD0owoYeNPm1y5k7
EcKh10AzQO7MMNdNhiYxkIeusXVJkoynsGi6BfEQcjyJ7HDO69fGmG0vXjDnnlH20hcbGlzrPHLK
MRPXouCNYyMx7Ftb2UO6o+dgkQRI+IV9M9geM5HqF/Yuc7UD/BgmuHw+YKqJixQ77hW60WrhIK0Y
7EaUR9UV8k/9IosWJsFlX6zi0hB+FhdFML1L28FniAhdB9AMAp84PCAsv+2ffudxSYOeB2vyMgyT
pCc4ulXvp5xAgCOvJZynTA2rplnEYcNJlVRzJENz6iJDeZ6KNKjeJ+EP5nGuKjID69mvAoIy3K6/
XbVW6nKYREH9n0pESKiCOR2qqc5AxjIAgjKmKBtLr4U259VH7OpvbVTSzjapQluhR3BpcbzOh8oG
oaJR7QiCUvJiZB470JoPzZkIC23IbTmaQ73LCfazWHLsyTkkXjokXayQao2RD+ZVxy0zhfdiQQMQ
aJJwCGFfNtPGe1Wdj/AcGjhgO5jSMnQuUZkY/F5J1T1ZCT2C28VE/v6QzK3uXnLU8f0NNUm9f9PZ
DkJvs0vZg5nrvPLjP5DEsBzf//u/LB+j3r+XPlzl6Yf8EZP4/vf/ACVcfIecKTkkEwDq0w33v6CE
+RvZLhTzIH0glypEUvUDKoH0wUKxx+kRJ+PJl/wPWIJ+ebpnUD2yT7AFEEz3d1AJahh/wSWsU2sJ
Ju6TLxlpuHn68x8kgrkEy0z7dotpz57Oa4477DecAato7qX7TnVZUWBCS+gvMLoFLVKrUD6fCcy6
BjuBsFayKqalvEkMkpfOEmoGnXcE3Hl/MwfCuMJdsHKYKLqGYu25Tx6rjoFqoz3dvBEKlb0qXQSX
4dBwkmMg6IjNUb04G6ktSl9n2+rSCyQC61lgD+3eNr1kVzXJ5J8vJrFWO1K58PLGeHL81d0CfSIg
Y8aEvF0GNqKDC/h5LxvUQhsU1LLe2EXTr9tVschFbtpk6+eydot/4U0LC01ZFifC3fOLLUEsPtEu
XmHMa1xUmWPuFz8ACu1dwlM+GiJV+oZ3HTAS08HYBryq68y+d6gXf2DhLhKdPAeDDepfwUGJK68d
hcXwMRanvdrLKDxdJ9KCNr7hJu/j2I6PfbnMUHVLgp9kCRpzN04TjUmzB9e0+Clsi9kvDoqEcc5u
CEPFqyZGwrbbFv471nbfw3xAJCfxYJpjx7FVWfjwOvtLJ5eaevXUOU88k2aIYameFou1d9MaYXE1
0M5jRmLx6rd2cjgMDLrJ7kKFzKTm0G/CONtTXCMkeaY1HdpgPpEasdXm2IbMTspj0hvICSCZM7q7
FtPDtkN331VZZYpR+BSmGjvF+M2a50FFUwCHaGfztlwGvYcvEjtaK8gO6ZzujTgpheoA6gZHn9U8
LQw+h5X3q4lr7a8Pa1W7741bhlbUZEQXbfPAhF8SDoE7kVUkeLeszL6rxTiZM0hCuyYHdF6nAJc5
GUo0bW7afq2mQXSxC1o3Pqe91OVFnbZzcAHLHYC8jK63iGS/pp4SLyQqnaSxgG5qvepWvD07iUo+
JajM48Z+L9A8vRdluzPx0X9d2WXPnV6GsVt6F1OrL0HsP0cUOJuww3+5UIS1wUVwTCca2xsjyRFZ
uGOMpXXY6mC8qGC0NowBzWvhStKEpNwGKRrlsTNDwHE/eEMB0MdCI18LewQ6pAS5h3Jeg53EdIuY
CH9BVk0HvFRrxDT/AAH6wNQp9q0zqB28XYm/tqv2Zj9e6C6MrTkvdwPf+bBUHalB/kMCTtU2+UFR
zrCxbReiYgECMkypt+VqvivdPK2L98omfs5usl3BGXbO7AQfJD69G5zFiyC5MZbVvmuk6UMNr2SZ
AffQVl9vk45cJbGEsFRFhkJv9t9TqHo0RomFF3pOY0+bccnmvMfNd71iwY2yxFBRq1FiroxFrxP3
+1yTOOHV6UUINMDM5NqPTZs+Dm16hh/k2en9uxnBZTTn1XPoDkmMpSDA9zFedX6Rfuuy+pYcjeNa
TOJQWIWMqlGenYyaEbzLdZolhyKpHrPUwLiSrk0MljxHyjaT+9KqvS+q6+7dbv5m1MP1DDVXquHc
LNLq4LbjpU7a+h6wuY8CiNBPr7AM2CHypWwaxYiF8/VyNnfel2Je0eRAYG+zVFOKkfYztrlxgrt1
bKaMWmMLbVzMWyZIFQfbNUo0xw7i6PJd4LUmjqWxOxTV8CyYvneF670HhSwve0xYV00ob8BjZiAg
AZCUeOGFkhNXxLcrpkEVXJmNJ6NudL9IZT1Ws7krWoH9KnPK2yEcDkWBDxhp01GZSKh08g0702uD
KyRCrWvS2qEfBxha1gmZ0OVnulsPuv8SdRdyziEhRgmdLr5e0ExXABH18sztlMNVEJcC29V52tvF
2egbZPJmNMV45QRBru78Ud10RsES0uVZjNQVrCv4gsmtP/OmSu5nf36qwN7uZCtoZpt1j9gDw3g+
2PbBSpBOgJ1dBRDgcUrY76YzzTgX/QWlqdvBrtutIjObDGmxl076Ws+j83WanWtwsph8wxZLHI9p
0Vvhoc7yIM6GqTu4s7wnoOO99kgMLvPzpls4SC7jQ92KbyowEGStiXGlh8UHpaqqaDCwnOWuRiSl
7wdToyRxrDNzXi/b00I/V3t/xJRsKRxzpQc7wBu1ASTa5zTxlqPVHkgR3Q3tRP6TaPcIzOJqwXiF
qvdmGqf31qzPlrS/wuZ0VKtpHKfGuWV9q69ANYlLC4aTkML2Nq7bvS+NxgbWfNpqOfMwri19l8a6
bS8mMs320lqq3doYt0glkPxis4LCM45175x1kxpes4k+kQQWsG5pdrBsRL9OVflItPq3FqFJXQUt
3s/hjYSTBbEf+hNHnnIAqYQAX7V3RCx/WcdQxL7yqB+Ex9XrNYWyzi1Zm2fe7F+u1IutchMkQd0c
2NpL0NXErljuGtMd+k9zMMuvQ8vDuOnTqjXJTJxM7kA4CwcMfKUynCBuowXv0oPDluILFaFhW60H
J6uXHZnvgzXQ8m3zTO1QAvf6zRdyBWwhlQqjxna1apyUIvXFiFJnDfLTPjYHkDdfg7Es5wsC4Yoj
zUu14UaI9twcaA+EOux3psGO037aFp6umtOgUdjrdgSo8kwcvwXpexRLzgX2ZeEoJidceHSiWnO6
Pjtw79rfJrLRgbXXELiVvReczNwCOrq1dbPHU6iNfZaq5hBKZ7LvuXl2S4JXapjkN2bhjV56fatU
br72dAV1ZLMxQ6KLmfCY3kmczq178I3Mszd1PYldT/ND6j6WuKg8YnHRsIFnEt1l3lY27yHRM4aY
zeFIpuKJyWDndY2tt6IAIiPC5NhdPyULuT1x0Lb3JpxqZVzTNYlf+jgGpflNN9U8DXFWDAGyLfyq
drMO4Jaj4/T6oihmGrBEkveZ84VkmgS0zMUETtpN2hf7ripd0i0FZ/e9HRbkcnOatqoxrhIhl8va
Nsce7tuq3LqPq7rzAy4vBmW4qCTrfGsbtKIBuitr4UYqqAgkjcuVjeYKEkyqGwXhzCIrma6hSpbF
j4TqySodgM4IHQxU/q2x5PPARpDfIxZo/Ts81EN6xIDRta853qViywh1I42xYD9Z7cT/Lk9ILzNl
CAQ2oZxonZ7zdUaHuCmyLmumvUITReaDXaUD0ZoSXfAHApglv6GVSA9PQ1vr+phMpk7irGcsi7Tm
omPcy8sYiaBevwaADN5uUsZcQG2IakGGRfCgvxsI/6CGdUqyPVwLx2UkcoV+bMh7/kIVYkowqiLK
dOsRMEH+GjF0nM4nzMUbUNR83jfUVnRIDotBnQnUlQfCCXof+a9ZmLzejhVnjMz11oBnCWLKhIHM
pwRB80xQcBvzpp/iAEVoIBjF+BWmkGINWkUEY25rZcu1XNLG3yVmXVZHC0TCeUALOyaIXPHcxl29
qnCr/axtuWgT4pFU4AkG26tYX9eBdFfDk0/g8vnG1lmxUUFZndWDrXajuwx7qbv10Ya++zZWBX1c
bFiVDHPoVbLl5hI/yiYxABbxBFOnm+nhGBYKbacajAskju3R80oHTRZ21tXR89EgkPQLPlecvtAS
0GyKzEcu95m3rv7FqgP74GPePiMu0L/kWxpbwJ4ALM/LM8LMVEktR8I+tqbleVCNQJMJ8esi99qv
Clt6pAgKi4KWXHpj6qoXgjLHsyIziodC++aFMabys1mg8DY+M/4HxIv3KbtVlxsU8cZrMI544G3e
8iuInmJr1TZhxRS7xX3ZcGqw2mBk7skRiPk1lBpa5tfFzSsDx+ygDxgrOID0w1UIV3DaV16RYwQb
NRJaYrSkhwDUlq+cWbNtJw0ombYsDlq3mRMp9sqjzE29c7Pl1Wjd+ShJPz64MizAk401jYxRF2gD
WRgNFDTHlGC23dJPqMHs5oltB302So0nh27JbViSc1mTvfnQmfUpYW44D0c1gEDjFCZTl+OJP3pE
hI+sN+R2i+kReEbGcsn9OOMIheIHTFv3w4cCDNspN2tv57kH/p3qizTnsV9n4UdlwF5erlBeVu0T
yVbVoR3bc+/c63y8R9GeHfG9G8Bl3s5JSbxu08nbpp1pnVlpiMG0z/M3spA5yKLQvURhV8LJWUVc
Eq1/16eSs+NMMfLsTN0j34QRdQnHaQ/3uHCSLLyjn1jr1Vyr7ojc2eeLT3ovbMhyvslQ7v6DxPyB
xHj4M/89EnP5Msp8yMef3KjW6d/8jsZ44CrY41CH0PZ+AmP+4UNxvZPZxLYpF6CRh6xAEJc/fCiG
Zf6Gb4X8ObAa/kvDzz/QGMM2EZ2QiAqKYtHzSL7g34Fjvrct/aA/4J0CgQHDtvHKnFjiX4woa4HZ
GnqdrM7St86M3tf3Xl/ILCZdh+5aAjB3SvXAqz12Enq41+JlNmf/s++z5fjDlfsX4g7cNT8IVk6Q
FG2C1ulbWQJThf0LMNSEizICP18imwHggLRmRcaZjwcgXXwGBB8Mt2WQJm8Urvy92hP2UOGRCOcz
RlEpYaFr/BmT8hieZiXWNg6NDEW3hUCs0R8FHZ0cjsRfiD5+EbGcPgwrETfuFN8mnPCXD4OS9Fyj
RNtRGcytSza+iA4W6c8v5r/+EIA+pCw8Y991Jz+gbGTaoDsgdCO2KQg4Gi0sHcoAcffnn3J6On58
elAweAF3isoT1E708/183Trmixa7+xCXU3vrYsbBoNN/JbLnI7XWb+XaHYOpvmFj3P75557gyF8/
mLYHcp/JUCNG0D79+Q9fDymxNJhpmM9c4KRo7PNm2ZVz0D8mQYl/KrFXbUaU+LyIZF0vtdGGXzOH
EPJNP7VJHY+MlWhrenZ70c/B/bIYoYg6gpgfc0FYx8axDTPbGEQiosXrQc1jguchQJQWXwcV8NNk
hiN7nNY2krScJ8e+WVbybQF4jva4MvPYMBgoLqWBRGEa0yA8hgrUcCOkM2LTqHPjoSnEAwqFngwP
OXos8Tgsra1buCdFaKdOYdGeO+i/+wByoy2UaTSboAyzfm1ga92uNUqqWE9ZE+WlYSbjVubhX1WT
nVRfPz8bVOG4OIMF7/PJXPzzLRpyrWqL0w+H5KGPw0ESZW0mGsX6ZO4YYJvoz5+Jk1Lql8/zeKko
eACkpknzFyWVZ9SkiGdyiAlL5M6NyEhmj0hnwEPsURxGYljv4C8u5b/4kp7ANH0qlUMA6P5i5ifu
xnd8j9gOmqJulOzKw5DhnZtFeNMsefUXX/H/vNSnbcRFM2bRAsPW8YvQbuXhmKQVjDE5SmNUy9mK
xxCl159fyO/VdD9dSfJ/KDx0WYOxKcIv/XLnrM4GpXBCYsnK5hkjpY36POhQDhPPE3wNJorGR3xP
MdF3oNoLzuhdkzsEbaFE9L96y+Re50oEwe9f/z9O1/86LZz/fsjYZy/Nzz5X/vofbM9vJExizjd5
Gk49T6dA4z+M++I3nkkCKAMroKkV//w/2R4oHYtaKBSoyFAtWk/5V/9rdP0NfxfcqwUX5CJQ/Xvj
xe+b9j+fJXKlBKkSlLiRYc1vSqPwz88SzPBUZeFL1uFWQQ5m0hrvtZ4dkeWUG/eyt40L4lZMf6MR
zScR6VfTyijbuwy0SI6OdSZcTkI9tj7wR1N8swHRioPMsJKfWassjKjIPMIvEKyVQzwgwhA3Sd27
05ky1hAPESo9EobEkBfNuSo0uPuSLjjnmp7c+PNksitqJDz2sJyzIFtJ2PHTRFMU5rHyEICfidSF
zOX/DF8RYli3GTldQ6wG8wM++sQWLcMIzdJzStyHeugxuwvMDGRD+8M5olEWhbXolPtSLetiXq39
asP5hJMB+JxiMiMtDRwnKoAPPwOA637L0WYyj23BS3QYEy5M7LcCRWrtVl55hEvPaBMCbY8BzZx9
50/TuA1Wfzjl7jdSHVArNCg6K1Q5m84aAbWQOHoXZCcIhechcT8aqzHOCdsHnDFQRwHIhAUosG+u
7n2gTur2VVndWcssGCK5mML24Ja9NrfkefXU2OT1i1ngScYD13v7FCpu3LjpUn8J1xlALQeFotQC
RPcek1fx4aRwHSAKXX6Jfqm+9f1uxNS/UvFC24ibyQu9pka/S5sl+UAc1mN5VZ5xT4ZXlvLTAszQ
4WxKnhvQOXeftT1ORzNM5N7wrNLaNUmYUOgzOMOrUzjIBru28O9Mq9DpxsztxIiTVDc4B1p7qrer
X/vJYVpCnw6MOhhizFeUpTjY/16HWgA/r9yXIbJDo/y2rG393AFkTZhsByKQqMQQ0YRLYCbfISP+
ABkMsAadLtOuMaz5mOhiXmLRuOSr5GVjXNuuXA2EInkGb86TdT6XKaDMxszy7Fh2DoED3jTyqxYG
ZXsbK8NBhC6xncgbIizTAKptkEikwZjdrGtYvAoMFOqYUu72MTEirdGCEfnVS5bmSQpvVFuDQbZm
580gp3TWz+edWtvXmhQEiEKkOrdmHhR+hG0w/xi9zrsSAfPiFo5Bd5FdOyS4LFMgCUPCefZuDD4p
C9PiA4HlYBQ4f8Ts3/uJU2qYg0llxHNihDwn2BBE3/Wrq9ZhnMah5WjUlmkzko+ZjOVdJ5U7bfLM
aztsf8m5N7nqVcxENES44JInuIzZiwN4IUwVBW7paB6k+DRRGDSbwMx8vEurk2MER3tP47BXjNke
15F8z8Op5LcDBiPZcakSGU3lMPg4jVXabSxvTD+lWRqgbXjCBhLPam5obqr+Iknc1dyn2AyzI6QU
vibVtwm3JA2nBXki55Z9Kyd5t7YYOpGLKDvYJZMDptEPHjodp1zpBijD/L0q6ETZSPjMFsKuA3Ip
pTNvZQ+JtMEob5xZztx8JmmeTLShNfZ74ouivMszf/70/Xz+zHpTgcqXRjvHjN0Qp2MTWE8Mtf6T
O87Tadq0ggcs0pO7nU06paBIKZZppSbvlsKNz5xmhHyXrHb4snhDQ6YhupxxQ35LeOnRPPohlNOR
itXZXBfQI7OKDOHWZ3VvruDHqTZArrgtRwJiWWxqMiIZaPDcPuNCM247dOzLQ1o7wZNcQO5jKGVi
CRsng7VfEy/y6V+aBWZfclT2Vah1fWjqzpNfBmF7y7dqSsr+jCB7/8iqARHpYpDzIrdtERJhz/Uf
faTw1ZXwR9PHZJUEn5BcfLlmHNxl0xGpe2lhgpn2QZmHr5Y9B80u9bKFFEM5y2uLeh/YzbBodiCz
dAmdKO8Nj2PGmtbwYZt8RevN7mIMNwEBaCLy3RUqL3WHZYjKUS9NjD010Adoq26O0R55X7H5JW0E
mppeA3nOAda3RH5pDLqsNqukKQfixsBQTveHc9sVjQ6JeeH0H8EFMHQWrsLlB21MqArhZuSBJLON
fawgwuVrEfhlGBGQWaJHU1Z6VbkJ1mbue3sxUmGT8yjV/TubAThRbsG1cLUK4h7dVJYqsllo1p1r
Ocu4havDvYshA306/lGK/UKjTXijRW6RHmipwn+yA6NnlfQdY6D3pZyzY8rzOdPu0AKmzW1diKjs
CaSLVdM7D31iwJGNBWEy5zMY2qNPpNwYZZNZBTuMeNnJAdsVb96cpy1GeZvX7WIimc160GVdULuH
ytSlyYeGiduOGjHzFDDngKLn0/C4YqKa93XYosbbeKFraMQJc9LhhyNvNy17lmUh0uyZ1AJ47IrR
9DYd5uVTB2UNlJgh70oIw+jrZ5B0aDjUc+NVgyu1fNL8WuJrxQmu5KmgYyNuXD0u2zYNxEffaXfj
z663zz1d3HrrKdkmmN1RxbxrF/VjMwinO8Uxj1+VTzw+knns3heSNReihk4aAN4hSMINiQj6M8FS
rzeYMGkisQVtPxtoB058gYLOJaUxyR5bCj9fFUgyBSzG/7B3JslxI9u2ncqz23ktpKFwVI3fCUTB
YDBYiyLVgZEUiRpwFI5qXH8Gf2J/ITLtPompJ1r2r2UnU0oSESgcx8/Ze+1voAXK66ZrXHkGJ7u5
C+NaaheaRH4cYCQuH2v8F+wtaVq6TLCMsFXDOwOe6QnQn/29iPDt7+gnOhcROmwdvxiYIA7ahMZ/
qu7kr97e0u3638vuY9VUr6/VTzqr5Sf+rLw1iDBUzzY724Xgsmw8/116G+4fBqws1/MA0ZHKsSDo
/urtWcizjOXSn9gz1pJA/lflTWPPdXW2dxTygFyYZ/6Txh6Mm5/2w7QZkOMK7moHYRcqrEUH9mOL
BKN3pJVT9Ey5qM2HYsrM4lKKdAKhWqq63kdJmcJki7pCyHWH+cCipT86fkvtMXupnbN6Q9pgmKgs
XuDTNbxRKBAXGfvS2g908LL1ChV2816QZU0hQD6cx2o2WBqOJcnQVIR7rE+jjFaFdVLDOnXr11/Z
NFY5ZvjQYFDYrGszGQEpQanQRyYaZkFnwrsXWlThjAAIonflEXGv2fVbhfRe3TVsfvPrKVLKfrSE
neM0q0aLd6BLFOIKMbHuYw7AnXMOVdSdWHDV6GyISaroy7tRlm+TItL1c7TH2mJV6/R6M06ieQ9j
rW12Spi8622r8eWtD0u9u5JOkT8BO9fcvTuYbXOmF71esSV2oueUOX69rOZogAunTJkfRB7Wepvg
24w/b7A4d1rdrnkD1Fvv9MKwlVdSKqIDqa7cHp7zKutl6oKtmjLtrGugUjKhtsom8PoaNTJNDVvu
EpsIs3axkQWdqMlQjSOFyiwj0jFej0T9PjKimo5WiHh5qZrGd+mwaryKSGXlpQxH3TgYSRvda621
YGU9K3xlb9imO2tM5PBFAmz1Q3KY06kl4ApSQPJc6LElzi207x4r5hSnj2DD5ubKhavQHvSe37QB
/+GjJOnd3jon1kNgsUdxtxVeM74UvOQiCs4QQmdqCf2WAQ4QE2H07DA0RuDhJplLF4s5+YxIsGzw
sEFSG2iFZzhw3+wyKe/mooUgQZusv+941DJc6z2byayJ3GvXxCayMoTTTpBqs9Fa81fQYqOqMt97
02OOl+l9f5dYZOmuZre0cRRh179q3GHJiiU7bujSjZvlECZg9OQxGraMke8qrmtW2DKZvK2hs585
78waJXLGbqLd0BLP52NXeuhrZ4TUxmoaNcPeoEHws8tUGRJbiJFPX6TS5ZGZWJhCBpNAw9PES6Ir
t03MaB15JQKkTjrGt9xTNeo83ZjfERB71g5ZlyL5rtYs55jjpRPrqdNzGBqD4e2HQbPtXY/xLAp0
xA/RzkGOt00IQLaXbWx+C0iVTiMFp28SZNNo1dZxxExNjbua/XWXhYtkfdSB37Rd06DzmGEhYUJx
4ffIqfLYd0rjidAFFNdA1pY9hmmHtbWnhekWa9uEDp+xQeJFv1ZKEQ6qD6QHrnAtI2znotTJfiCr
oNmKZh6+1MKMix0KhYztc0X2jDdDxAPfIsd+JZTD1DZ2nTJaFyGpDozL8sX/ZUXkGHk1Ha46S/D9
GSRQ4g/yptZjUs14koaUa9yz3EZ3olTgJEJPNd7GBCYi7nG/68MuUfaQw5LTVbyOwgxY7zyEwKtg
CejtFjyVDeq+Hwn00iHTJdyP9ObX81gYz5zlYbgeK0fcpB1amtUwmJp259fk4vDFtY0qS+/ZQG4i
92IoBKx3Og8ETngicwPADrLcsM8brW1fWmhtBoVGaZVKI5upqJGzNWegVPp2y0TOwE6HddNFb2XS
7VnPhWfKb6iGygNYRGFdm3Joq21rTIW9EmNHa7geteR5bmz7BuM5K7mJK94lyFMCkBZpVL+7rQDe
xCovvxZqAGGLlaH2dknNBOYi60hnW1mAKaKdUqb/OIVhdS+ilrOVDpocLyB8siFw6C6QBNiXi7t/
RI+0mSHn+UHSp4tIzXfUFF8OvRTmkTA1F45yKx3zQUmsH55oM/W11VwbfDmnBjvrGGfZnR2OvrVq
NN1KzgaHknYvkOf2WzuyteqyJEj9LnOtml5FSVzGeSwQl24TBh0vPe0gFIh4+6qN0YA+v9Lh8nLt
NNlWayiERbwWk6uZLEvzbK511U0T+7lsFG/4BgQo+qEge4ndoZFFGBdtxBdA8Ekgq6frOBXkZAVh
0SaKeN05CaEqdPPkjnTzk7BSJhpJpfXnCDyi+MC+L0m6RUfVuRdgDLTmBdHksqOgMdHkLAp5w05I
s4tIfjcxGWSrSSdN/NXJKv1L6zUTQkq4ygh3A18rKJ03vWvW7lUTqUmcVSDPpq2boX5eoynsY+bo
wKHXvPmyMkj7tFDXPZEw047hB+9H9upIfXF8GGYIMZ/9cc8szcrMWxw2qgukiWJwM0I3MNa4+Oz5
kj6RMSK4wdC1mlyhol2leJ/hCbDMG+El7oBABjdhtNcjbTZ20BXxiQCra+0LC1ejQq4aedljVtHP
x7ka0beClOOzlcNKoWKvlXh1i7h7w6gzVcDpmEW6G3YkY872zNa87tmD14b9IuIJQ+3YJ8IrF4uH
WT6keTpa5rqYPSdmF8DFlfucvqGeIwsj+WvcQKWIp2M5EsW3waVV9AfRqtaj84ctaicYfXHhAMzQ
dQzcYlTjRvCWA6rBAuHBWHF0Ey91pRtSZUiGdbImV65ljODMR1Ua/W4ytXGCw6lyfd5z60asTSZt
o/iYk5jpfCOrbmqPvaFLdUV6JvOGlUWwZfNVmpa0LzqDqefRVEhJDmgtuuza67IKdHg9uOTQOE01
99fSKbXpvg4bvX/qqoVmjdmzZtZEXTQl+wnvNZnRUVI0za0NwUy2q9KNrPeqEWl4QLhLroCwmzx8
Cn27quFUox0zTHKOOXHuzNhPlC8S1R/EqkXV2n8bbAgxqzIOo+ngy8wR5wnVQHY/MdPqn7O+K17q
EofIWU4Hqr8YHR7jPbqcIdkQAiSG66yQvY2mGg/CWaaqMj7A3hPF+WLULM8Ax83dY8Gdzl2oJ1Hz
dSxS+64pVPnkEHpgfiFpDNlT6SGc38mZTJGzKLOnPsBxToIDGXC5vjb7oQFm5Q2Jdp/nOW7Lwa/g
GfP8Em1w5okYOGjfxQYfqquH21hn0f9zzPifgcO/DP23soadSsq3n0YOpx/4a+fj/gHtaEmEZ1SP
sspbhst/DR0M+8T9tQiMQFDAi+rfGx/D/MNx+d91Xg7gL2zzfzQN7JYYDfhsp7D3LWGv/yj0yuAY
PwwC8a4svwmLCXeS7/EMf9ARpB0YFauIjxrtoOcx78m1STyvf4OtKImoSgpxbRuMZtdZs4w+YWT0
1YHNUPpie6qY9lnXDuX6h53j9Z8Djx/BFT9rG/78TIuqwWQCBhXb+TC5K4qy1s0xP87TJO8obuwn
OUy5v3aYSX9DOD588TE4PNq2Air5+0P/PKL869CYejgXzIDsZcf54z4wp2bBvpIeS5lqWyxf9gVo
BAgIZqJfd5MRv/zzwzE+chmJmrbDavnz4axitDzCwchez9kMxXFTvCJmgnfkVWRr0Xj//vvjLR//
xwHTcrV/PN5yN/ygBLBSZHpI8I6GOVPgZLrcs8vUd+h64z9XAwjg0Vv1i2v4cUN9OpLJCfR05lzM
tX4+EqQuWbHRJUW27I44/Yt9Gk/91e+/zq9uFBP3FmsnUBAUQz8fhJwRX+HFPiKoq3YTyOH3huXu
glduvjfDrn5hnzCsm9wxP/l2Szvgb+fRgxgDy4bxsvfhPLY4LErK62OEAQslBKGeWysboltvtj0I
nKo/QD/sIcE62m2InfIzucAvzy6KBG5RYfOcfHhCfLeZsEByfGojVIAoRKFkN//8WaD5whKDQEBA
4v8wjcxsjySrKj6yCbNflT5pO0Of05sxy+IjFpbu+vcX84O66vTsERlgIVHhcGwDPxzPpORDzBUd
07GpDkhGtccqMZPrSrfCG4/a4snHDLybQJmudJWxH3F5bECqDKhZfv9RfvGY8Dgu//BYMnr/cHn7
suc5CqNjB0ULq0lO+0W1NAz9qv/kHP/iSGQbumQeWqgIWHN+voMpdhhWhe5Fj333kdZCuiep2tkO
WODPfv+dTg/Dh3sWZQlDb8MSgHoWXvOPz35Rs5K5qXWR6Ilx33Eqv7ky816kn83qfHAj58GFJryk
xhTZc6ihlcD8I4dvv/8Yv3hyBO8bvindB958H04tSSrY7h3jwpQKHKRNtxgDlBJHCddmUzBUOcL4
LB7mKS/2RS7aT5JUf7G+I1pjjs97BXa1WK7HDwtgMccory3roooy74zitCPyLXYBOEwIxNkx73//
bX910ulxL6JFpAVoG3n5/3g85YuYF695IQyHyUZB6hPMM9cnqJypgXocemu8aGJPfU00zzjTwCF/
JWVSrX7/MX510n/8FB/uMhb60AUhfNGMnbwyCQK7BArEXis1HeCirX5TphP1e+XLXYcv/pM77xeL
FYp73XbQ/LCKmB9WaaeE9EtgPNaegvj5zrTPjD4yk0++4y+eJEIPFiUGsoI/BRw/nuluaEJdSuNC
C/VuE4Lc3XVxoQetUXafBFYbvzoUMhDA51Roi1Lj54vqRnOvQR288GE8OUEfTy4kXWbbW83qPReP
Q4TBVW+HfWJO5hrbRsaGV6txghV2fe8OVXVpi9q6HGHjxyvm3d70yclYnuUPz7oQy/aAtvrCG/tw
23mgDjVhjxcAK6aLgRChjVH6+TVKJWc30T28nd0megsrV352wy+/+ecjI2FZFKJIQ3k3nuRSPzxg
2Hm0vmYHp01JdhXSYyNZQJCK2ZMcpdv5ENBkJk41hVuc0i+84TMUe5QV1dZ1GmBoKB6GT6qEXzyE
hu4ZXCfEZ5DkP658cIKHiriUQ99UeJKnTB2jIvHvkkIC6nbj6JYunTrzjYn5rDEYW7pg/cPvn8Bf
vNwM7A+mcKlnLaYdH65IGtezX5XuAXJFe2QK5l6YURhe2i2Rno3tlreakGIHWNo8HwUdlwJKNoNq
si8++SB/v3lPZ8JHiorY0BEfnkb0PVZvKIzGRZt+Dx1bkj4z7g0QY2vV4y6FLzt2u6hr6jMCPpJ3
CSLoUZCwFxgMJfcx8epI/UVz6Q2T+OzJ+sXdY/KCWnZKaKwZF/38ZBmJWXACrYNt0gMJfBXbazVN
Ao3oqI518Rzqc454B7MwwsgQloLuBRGQm0NYdXFNbBUBkZ+cr+WF9OGGRhJsgNDjYy2e/p8/UiRw
dmWTfrDARYcryy3k9Zy0DfH01B6RlPnt5LdNoFT7HJsjuUJe5eMSqqabuIGR9Ell8qt7mY9jszPk
MlJ/fhBu0tckLdO1DhFQl10D/dNYNSNsfzUCHZ6rTtLgnarbkfbyWsjyEruT+MeLi8Gyh6jSprng
kGnz8xlBWSDcxR2n9527TZIclYeh9AzdmZU9qclp9gA4noiHFZ+8SD5oLZcKkSNzTM+l9l32qz8f
OSmFgjpqHNKyrc8YySc7SGnu1rVzfHGNb3wzIIm++UXMgszsIdyPfr536TDT7kXrWhR+98na8veF
Ft0f58GHGUnZ+nFpyUsNacOcYrGu5me9MbhV5wnclJNFog0spDlISijxzpyw+Sw/6u/vVdugWGY1
4VQgTP5wK2jxIMivSA+QJNPbboinHWKJ7OWT+/+XRxHgNVlDOe8fKyY76aRZz/FhdqfqcnLaHpWL
lgV90yd8P1dsc26HXZqHUMlpHCO7k0TvuLE1rnNlzU9VJ0QKMrmONr//ZL849bxqdN+ncOal/9EZ
kIfwmRo+GGfHPBsro7gkLBItD677wCsZb0xVWAY8tJ8s5ctp/XlBQEJP/cqdqCMLtz6c9qyjl1sW
wMidzMsx6HoN3eKhL0uITmj2MMuHsJLwyI+f7fo+pqFx/7PXXSocanhesB+/cochUhC8esAvWl1Y
NWAZQkC6wE6NhxaIb9A5Bi3NebyJ+to5DENjb21tarfaQtSSWpNdA/5OAiQz3Z0r6ivfKOeb2bCb
Y8GYJqj76LXR1b0aUut8SsN0U4KECrBk4i3lPz+pFf5ei7u4EkB6LtUCW9kPVSmBnzlrqntu1svz
kWOUXM8xDITGrpmRWnC3bn5/x/z9Vl4OiBWChZNdl/PhynG7FOYsnPPRhaTJ3LzeZmhmPnnB/uJb
8VTquI50NOHgV39eoyBzyVnDMQ2/Mrxm1ASBoy4jQAoGI84Vkhft7vff6u8vdJdCD+gMD+iyHi9/
/0PFBbyzoepozjt0umu/HftNHhvOVrNL85OvRqny4d6nR0XJS7uQ68YXtD4swHWZYx/MHbAHi28E
ppZZBW2kl1+hFEwl8Tm9jUwuLOavpmTlQhmqNeYGCmRfki8ROkcT0V28spmqn+lDNptnLQy4OGC+
GauNIg74yoDBDVEPvcAud/0x3MNrrr6rai7etBEF4t0kzGwOhJJItZgsWw9Dk2cXvdX5r1Ampnjt
GrF8NkbhQjo1nY6Qcy+2iRMPvfy1kYr5AJZGoiKEY6SXksul2POCGN2aIMeyoBkLWDViJtOgIgb4
lWTd+YK4rqFFxIAdHUpGqwMyH3GIrQa80NcIgZlWOdJSrzz8zTvj7vGQodRDM1kNhImqXOXvrYS9
uo7RD7+Bv0xv2aHq7205mjckyQOkiyVjdhKcDeOlZMIZrbVsnhFV0b56TlGB96se98k3URDutqrK
HHJCOOgpgZsiu1F5Tg66i07tniaAGe9C9MySAXrZjgdCzSpoW8Ikt6E1R1LdohAJ8ghtj5NXkQnX
4RLep8ovAxNp3lvD5udLh/AvXMWIXLiD5WT0G7fMO2MH2jKFth43X02lyn7tG91Qb9M4qusNUdzE
IJmAunrm5imR56bT4LktAGm+W0gJzvU+dx6bMuvIreBF6a06BJfzqmpnn0QDohltfD0RgBRiuYcD
YSxzslZ0e9uAiT5sDRSRNU43R+KfsAHMEPgAcm3VlrwKSYvwhrO2LSzMd3Uca+vKSooqQAsSXhVN
T4K84xH6C9UsMa9FWGjxDjLocN6lkMnhPE51FDjA+givkQ2fB3lpHm0ggNkVGKVM4qsNESACqnDa
dKUQju9iBuCvNiJSQRJGx73VWglTej8v+wceBg2SiG4vEAS7absNbqZpb7VW8URZZUoM9XX4omzm
MnyDSFOrIpmyvTLd5oGlcRyDaMJChaE1BubLaH+TYan6jvJikYLGtbiFn2G667CrEgxK88SMlptz
XvpVIHi4Ryf7bsA6++TFFodXWVyngXTy4ZB7dY4qImHXvGo6UK5AQLBknyexXwEEzVIIrVqrUEEQ
oasRGOVm06t0EmADdZGX5grmo7FLhgzbsoTkziSVADJ/HTFS1wNDi0ts2dxC6sDEtEp2ZAlToPtm
VaPEWxRIcPnRGgRQnyiXioHJZyAhOOUBSQFKreuJbCguQ+WTPhxl/YuT9i6hUsKFuj/bVsflwoe8
RcIcXYhBn3ETODrCaTAyzPaKjCkpLMwrSUkY420ryFsmF0pcWDnR1esBNGe9NyrbOhubiaCeEEGP
t5knrShWOmKDA06EGZwWF7lfEEbhi3CiVG6sTPeyddS0WKQGnOWATCrZPYWel3ZXbhcNt/ZomnlQ
hyg2VxYnMqIt4IUPJXoJMLjZAuTsBl16sFkSlpsQSVS2bmpoC+t89pjuJtLTi3WX9CdFsV4RT986
ZC7xwvRfJbF7YkOyhYdNmRgNjxB4CXN1QpWKEzo3KPnh5aATIQrwJapFTCFEa/x1djPzvNBr795K
Be4k3GGNvqpAOhQ7AwF0g/DagWaVgZl0A0PJ9s4BAtys84Y2wYrpbGrRLEMdvSEUY1FKy6XMThJT
fUEAYGeBMVRlSs87pS5RRjldzoU2f4Hfy+IT9WZxFqXV7LGrG7R3NxH2BN0ZPcPKsUfthrE+2ysH
qLMdpBPL7yoz2/6oJo009VpW1Q3cmgbs6ugPX3WjH55sszGPnCnbJCfbS79wAfrbCKD1nYmX3gqg
lDDSL6JSrzakYot04zng9lahNbY+kngjLrdmlLh3qObQm8wVs4SgBcN7ASRtfvJRVKMOJjxSrawe
pMiKDLNZX3mN1KN1lQxIkHpIWcV6ErxZgmEIre82E9ijlZbkNE18Q5A02hzfYRyTX9tkRpGhV+Pr
6BbK2TgxXN0FL0MaSeM/kPE6XEZWCNo4KkrN2WDucRSEzQifaFL0XRjkcGjltksG/UaHi0hmXe5z
ZXwCh5ygkSSlr5KoxY5LWa5dV57Z8QLs8uEMvlf61RS98UZDNrwmUYtKxNFH57YKWdCCGmoC0zUq
7QvwDKR1o0JK3B3FPYntPfwj4LueHWJh0/X6HWeJrgCXxoA4B3gqC4wtx1yadC0C8p6bslpL1WTV
eWvbw6M/tI696ZPezfc6/aBHTDJZv+a5Ut1+wuLcHCYv1u4nhC8brVZWvMuHAkl2jnfDX5llmUNz
wlODyCx0rnStBtyjioU4kI56Z5AB6nr4+zyEboijJuNikTkaQaqNsgmGSWPttpFWoarWUBkiBxqq
t5HBTYkwnPduMM2iQcXR2H6/l2NWns8p5QRu0OwqGRitvNnYTc4M3jgKC4teqvMRcT7JOsjkSCyD
5nDViIWEAdudJR3hhfVNaEVWrymJECXX5K9loAic/ikDQLFHFAmAu7Ys0NooqbTbkkBMDFymmX33
mJZNAe4uMrW9XLge9gj0fUFpFeqWPTcxYhw81xYgVPHaOv04bIULSu84TFDs9hFBKGfA71o8XLjG
LRa03H6NEe5fdrMjX4ekyepVj8PkRhSu9lJZftTTUClFsW41QHGrDmaeDAyRQ2WdkPWx4PjpneV0
42XBKs9Mi6qdl4LqFqh8GAEkn+scyA17kvk8DN1B+1pU9pjt9DD21T4cJLS8siTzFV9EqImjwfpD
ZQg2rb0mHbkHbIdmDnkhDqV4wN+l0j7AwZJbm0x2urkyMTDzwOYpinky0Vyf5LtZPThVSGXR14mk
lcZQapM7dvPY1jDmQEq5EQos14m/JnrjfHfwCJRB2VP8QF9PzO9CucMNjuaGJDozJ+EVUYhz04cu
WTlZEWVyBZFP97C2cQaD0KOaRqU68Dr35knqq96NDMoiz7IfYy2Jcck53t08R9PdROP13iJZ1SZC
Sfq8RbnhodrqoUw2XjeiBYF2LA+dnsKudWHPf0XJOr3ZzdAhLe4t+34kE+eeQPeFpmKC+10tAJse
v5kMr2KmN8PWL0jXua3tJhpYluxuqbMQHAaDtdCSohYTWlC6qW9sl/L6qFEryGAErsi7B3fOjTtM
8bcCa8O682dx9Ey73Ugj7+IdFT1ryjC0iEax8pqXmj/0M3FufoYYlD/5ZlbYZ0h10b1xk7L8Hm0w
iPezrRf1gulo0egPU3GD19zdscgk5S6dpJg3UejQCAhJjyxXArnzWxjrxS24AjgmoiRnqUMdNayh
b/GetFg+QbklWuEEyLDh8qTgpP0tYUpavBU5SryNqWfZTKGr/HeyrSQqx7AtsnVR9Vy+yS864+hn
woy2xNBEDgqaTqBoUHOJsmwO7bsy7/MvMuangF+NpNhhMuye+jhFmSkgzBQHD9HPHDQdIeQBzVH7
ezpVKSnYRGzROOaarB3Dw5KVsnQShzBE5RZbDI2fXmKhZMH2KoWZW7iPlZbQFNCcubjX6wJrDmKh
HPxwTzt6ozth9FUmg3FkfDx/G70xexBdaaGcUyBgkKJN4KkbD8R436qdM2YuXGE515Q/Uz/tHNqm
4ZnVt/d9lfo7S2uIfkqAPVY7q4EVVVJ6WUcc5uwT3DRJz2Riexe8b8XJ1QWLDEo+tCwge32BeYjh
RnUr56a/LwWgYDRG+ozTY8i6l0JU/dOUl9NtwU2Vw7Pu8JppI7omhFpl55yxvEK0bidDzwKQX/WB
MUyorXzazVx9ghuJzhrF+L3JO26HWLTgFyO+zEa2bf9kEaWlrVIjMr+jJcu4o0dLbiXMTU6w1YV3
mPBIY4zaKbtkIp2/u3OqQxjFkPJYmXYfbzQSIUlbNarSPk9wsA5rwKikBjVu5hlsr+oWBFDd+OjF
ZU2unpajrT0TeFGdtSXHRoDIsfGlxbE+XQhdIHYrMIFm27AMAQ3MOUAEu06jN1pabh/w7nW6dd5p
46PTpErs3EEP33OjN/e2NREnQHBp+LQMJS5j1JXJnqswbFjf8ZzGpjk++A2Pdpu3xZUX5Qpo5Szi
4cJC/H4H9NX1z9zaG+O1BVn5OGc64VHUfsCTe1CjbEpU9BI3LdJmyFeQouGZoQRtRWTjAQXJFaAx
SwlkMwvtWpkg30GzsatZs8kZ3ucMQNa2ATSaBwhC0C/Wpe8+lfzJcRrq9rbtc+M6Dzk1QAzJu1jh
H/IfW8UisZVt5xor0k5hHUknLvBdRkp7RK9E8kFcM/DeDpZevGduqd3XKfF7Kyz55EdPJNXwm7BM
LEXoEvLh2xGUf8vKSe5wU2q1TTEMqt9qJFic2w0T2m1jKypmzFFTyx7JBY+AzJEyuy1juz820k6H
jVONM3J/FfvfhNmU7Ybei4TJhKvrKmrIplmSLBKo5XojL0E/SQ3hYsKeshq16QnnJPj6HOFptR2q
1Ltvurhptog4oy+nhs1/hHL/YiTxQ+9q/dw9/9cbQZ7ddPlcvP2ffwX/7/92b//1/b/3fZU0bz9Z
hZYf/EswZ/4hfEGnGcWczvzSt/irvwRz3h8Q3QVve0KkEGnR7/ofxRyGIIG2iUYiqjFBX/jfXiHx
B5NaAM78KABQVFb/iMlsg3D+uQFMiw15Cjgh/P4OTJAPTTByiol5qSeK0DDq7scwIoCFHMXKUfc8
E3qRrCbpaM0TZM0y+abY5Jm3baRMIir1qDYKIB9+1KXe97HWsjDcxlLa1fehsIhqAUuKnQ07DGmV
/snllhBOd1efvG/4tsvr3uzZ1/FkvuiLUc6LYZcFPap+f68SKvsVjwK+upDtOAbQxW7nn5x3fGRc
eO3JkSdO7jyCNHnkyTJU972CbQS6xVD2eh4K2vg+NuMb3YobUkFxAM6RDisrZsBhrTkpRnY1nQyD
1ck8CJwRI2FU+cYZUqLiGzmzi9MQVyu2w3hxIMalQZ8rn7Elzhizv4laWzzki2/RO1kYHb/j84YZ
afNIiGPH7i8GEpTqteEgX1iPZA3NwABP7sg2Itje7SDPPpgqof5LpLUUhzj4rXhjMFH2tg5OAgUC
Mxq+qoQN72HKYiE3OkbFB9B5GDYrIyISFZnaYuSM4MTu55PBkzEUZk8WYIyfxckEap0MobKGNB8A
JMIoCkAWKzv7ZQykCD8xk1LOYyx1TiZTQ1oZe/GT+XSpIst1DwEU93Kkkq0iv+OC9EpMq1ADUGKc
rKxWTl8i0AwLbMLJ7GrNTo3Tp9Or+VKjArp3BWBeLAGjLl5xlUYisNiBeXSajCg6YP3CWGzT386A
uJILsHLNOm53KbqlbDULBB4rt1Mp59w2+MU66cJXXPSh2KCiLsKAnNIB5wgWAPotojScTWogQW68
HPaMO0vPWbmtyX6whX/5UJYh6FLDCMP9EPkESEQaXNGVGpQXBrXJNSNwqhPZzjS4KQgFacmxdFzN
+04rj5su93MiIxKaCdO6oRbHxBJ3oXvAsFSCKXZn/zqMhvlZjgM5gJMewgwcwO5j1E2SZbMuxfjN
08zx1oAB8dzKERAeDjNsS31mhtF2UDoVO1zvDOl11IfPKUGGzcrh5fCQ1J0F9Rdupx2IiN9Ry759
TLWivGGTGuGYqNrsLa1NsJQVA5aXaEzE3TR4ZEcMfTOe4eHXxKppiQxYkVVm7doETcgZZ0e+D2lT
8s1IufuixWnxwP/pXks89/HG7VV3hxbGuigwXPMeMrBZ03AtQSjQyCacbBT4z9aAe/un1MKlvZqN
RuIVHHJFTR5L892ozYqMJB7uAFWHSZgFXSqHiNCh+xqRujkHWJTsdJsbWc71mOr8UkNOB/EDdORr
Nrv6Vd5GjrvGe8Yets9n53IY4QhsmzrTdaoT2A6B0phpAcILnxkmpdqGwgaTVy269EDSKPtD0iPx
RE3sjrkWCJUxCeCEO3fccnrSB3C01ohra2UhNLicRdcvmakzAkU9oxPP/lMvvsxGKkkbssvc20dR
011kmqa/5D4YQV7Lrluvdb0qbjioSIO8Kdl6gap0r0y2FLAkPZubzujqQytd56WaaspQVfNzgAnj
6aElheeyrUN5x8ZlUQZMbvkl6vXuFg6DdRirGuaUZgLDqNwEvZWLY/oxKQaP5KdoKutzSaZOuy3a
1n7K085NF4I6zpNIC4sblRXkOplRATzeqr0a1Uqt10fXdyRGRz3XLmsLjuE6Ypt2V9APJtaVN+Kd
KuWy37S74sD3rhoCmmIaYhyKJifja/JvvbRuiiMJ60zSG698qDUiboKi7Qd97Q+OPmz6KK+HjW2k
yQX2fhqIDlkgHYE0FRJ/C+IwcR+WGb1oFr069jGx667dUGtes6ZIpwtXuRqhVU2av41FDPrYmZGh
0BdkLZ0TbAWJUsO1FdHqJWCPT70ynSrFCxfH8avp4ohYDZgeAJjLiUAMR9WGXFH5ORAbaf24G6sM
vZ0JBrJbTUMKXLhozOzdlI56Qn5MOlFot7C44aX7tFcJdrwXFlSoFewS5a7I8jCPNPDJjgZYPJEb
SinwBQeedcudQtebroL13Q8rrFWmXsaPUZTTIB/1gfxTUbUP+dJAJ3qerp2ZjVAn0qXFXgw1rRlz
abwP4P7dnSEqmvLqzwZ94qiH5tS2TwHZMztgfC241HT2u1OP/9TuF6fWf3QaAxRs8qsATACGzfQ0
KuDfbbJdPMyeNC+WcULZFsN5BSot3qXLvAGFLaOHUJCmR5IyE4nyNJxoT4OK5jS0yDR9OOtOowzf
YklfqUJnh69ZJeMOW/I2HO1GzUF3GogMHjkOazqGAEsctvW0Jjx8+uVplNKexiod3Fh3RR8eGfS8
TF7ctmnO82UaQ+ON9klp5CH7wdPYxhKkRWF7W8Y5hT4U/TpzunnceaexT+e5oj2q01Co9KX1/9k7
s+W4zbU730oq53AwD1WpVAUzutmcKYk8QVEShXmecfV5QDl7W7K3FR/+VbFPLItsdKM/fMP7rvWs
J+noFA1I4B4XXSnwi1oln2x87y8xNdHS4AVJfpNGahxnGloG5/733lRNjN0jmGMehhWHHrfqvZu1
tCmdrelocglyRb+rVmTtNX7vgnGYpyPW4Mv+THOIPhlSNnpm3HP5LlY76RvVjvxeGjPjrX/vs1VD
XHxL37tv+Xsnrj2acq009d+Mo1FnvvfsALznt/N7J49NzY6Rds/p8E3VOA+ciYf9Khnk4gtdd7qB
szJonvTeI4zzqrd8nAjb5NCYJaEB2AmEG8lk+MxHo1E1ADR703v/UX7vRRJ70L4Ow8JhbjmaleAT
iitcjMoH1j4jPzP+SXVPqn28pEk7tkEJT7yCuGqqU9AX9Xq3mNb+1ZJ6zvktRDw3Aw59o+B1TOgH
9kPt0Jagv2Nog/rWAjuCVg9M90ZS22F1NWY/um3bUTjVSUwgOEc64iwmPRcfxsnUmtOUwgMJGmEc
z5koJpqr4cm7oTG/tXbGGFKYaxLpmmhm+UKiEfDtqTIO+rQu7Qe12JRYE9IFq2oKX+lZBk1y7oEp
PmUtBmJHMOo8qKsdz1zNiGEzOhvtbV+wgXCZ9gAO8eflPEzy9Ewt0uyYNZPlLLOzMNhrgcq39cUC
Y45MLK+DBJnGx2ohcA9h9iRc5ass0BcGhPXaW3yoU19LbbQWovJq4Nq9T7C+ye48qpDXB3EwHzpt
S2h1NZjUQZ7A3ua56kHpJGur+iQ4adqZfvDyJPWq9c3a6p58iAxBnaesaAgDVZ3mxKmpAr1o+UQ5
fh9xs9FbHuWTgRXrOdm2HgCS2NaPHbPNgzaOVFrMWjWp05Xr5pVLm4elIHqGgOMfeqGgR+Iol28K
vvLHqYgFMSyUUfi40o/9GHeydUZ/Q1V7hNNBc3ccIAWJib6ItAL25ZQQEMlHmZLqLK05tlMhMYW3
vNXZIbTAriy3IGg5Rqtapqmf4IIOCEDagC2hF018a5HoGVK2m+6rJCWzkDbEfmUufbLC0I4HEVz4
jKXRmnaRwBY9jit/qLreV9Ju1H1taFqgCLiWb3s66YktLfVs2Ej52PRbXbaOOPcTXXCqzmTl+Odn
6pv2rX4Y+7e38fLa/s/jOP6FXnSfJen4v3784/D9zzhZjjPqD3/A/8Z59W5667f7N5jK/Op3z8vx
k/+vf/n7qfdxazn1fmmmejxeLSGN84dDr/y3p+XzW32IFb8foN9zjo6f/35IVqXfjpOsah3HT45s
h8rk+xlZUfgblHEH5+7AVh6n099pGrjN0C1xnlX5PUTwh9vod5yGoB6nZ/34/6Kkq8i8rH/C0/hJ
qGcc4hBL1EwN7ZVEgNLPIhjYENlG1/qzttaxJH+Czr6yn1DScaQhtJatdm/FpP1FAh7cN2vbIEnX
Vr0KV3EjxIs7qeYuWIFoaNOWOEUsjdvzHwoPt9/lWn+0mP0omvn+BolVggsMRkRHfPSjaEZOjKaN
i+nrmhLT5ykCsbWcnmjaOxLpc0bw91f7UXiEdA4ljUzWDC47gkExlPx4tXlfe045BUEhiZS4YPzL
D3Sa2n8kb/p+FWoiQFHAWhxkzx+vkqZbwYGizm2Ifdy1Kh+isjbmX+RX/1j9+P0qh39ERokLcfnQ
y/5BbmSKjZVwtkRPJgEvn9tFvLbWdAprXUvORSpYnpi2b+qQbL/4eD9+Zb9fWEFnicqJMo/5k1ys
66x5WFRSpbclKYONxStCmFb40tb/SiT9o8zp90theVKRdEpobX+6k3u9stcCl2izza6daaRsSo4G
iAOAE0ol/UJP+6cPZlKYkg91um6Cmf05e5yVvJRykYCHYks+jmoneqAA3jYW1e+T5H/05B1v+9/K
RT4WniouoRqSZUgK6u8fv7qcfkmvdpB4Y0kSSATPKq9WF9VjbV0cDR/V2erj7RcK2T+NfaiagHoO
uTC+AAbmjxeN1ZkqfMnBHJ0aIoZ9aadvtPjS4hd38S+vgyAa0wE6bemw7P5xXM6osVj1D24JOXqf
NII5sIG3+a/ksH8aGnwclGvv/x6mgp8uQz7jJo8yzFz1sOlwJC85osxqkCXFY9urlxJ0Y5mrwUDX
lryvkOESFvoc7WJzATpPiG7fXCv6fvsPZ5jjbZmqrIE2xW5s/DzD4KpqUjCGBGJrdSRplHuKOf7V
APqLkYr0FbUtIwmP7M/mDtx/lTmTd2FXS7+Ytig1VAq1ARgaGbrsiX7xlf7VvcYGgEDUOJaTn9WG
qhUXgpnHNKSgZ/hkV71Is3keTO2EICv5xRz91xc79MTGQcr+2X3ItkdCEsvFFpV4m2oXxzspa9hD
F4IiezHhbb8aSn9+HA8ZL74sFkoJb8hP31msrXkPaISSFYqk6zw1Pw2SebKaZXEKRQf4GQjjp4x8
g3UAcRK3u0tZ0TFm9tf0mwjjTXi3W51/SAUOf/90PKEqx2bA+Zt6p2T9NNkik8NlZXKemyhc27wl
0ZEV7N5/f5U/jyeuwlEQOwyrFi2hH59ZiQY+wOQjaByxy3ZeWyK23BktOX7WmGzMX3yon0w4xwTI
9XR6svgImAN/ngCVJRY7hF9gY0QO3Kd51tGbNSTGfVP7RiU2W0mSTzndqNwR+iExvY4y8EcR0onp
9kR2Xv7+4/95yoL3LZNJqrIZQ49xDMk/LKXjwQAjGhF5ZGFNQ0iffVrDdUNG8osP/qsL/bSeERFO
2S3lQjX4vLBhm+DB/vvV7PCnnQF3l8WZVsNh0lAOjtsfP448LvRlCAfmOD+nBBvWikimc6zoH6gw
Tlk4cmbfIoqIPeihrgGz+fe3869GEwImBRcg5VXp52+3kUpjy5AH2IUhQGRlPvSrxBhdq52F8O8v
hdCBD/PDWnqsAnxnEuItWlTST9+dSNgvPHoAhXWyYEah4UvFCZvUUDE51kcYYAb3XlbXSrfJeaRT
LK84W1mdMBR+lWLJfCKcsRaQmHBMGlG20Ig4hL3CbDaf2d939Zf+KIldW2iW3+WeWCps9ltJ6xT5
3sXPY7tNpFCUA62PViyW2EEhtBZ3wiKVuEz7chPv0zVj4alp5pKumYx7XAd0PzGyIIZcCsElnHwf
3bgR9+u0PZoKU857ckhv7kffkqdu9OZVH2d36VclqExLOLRHefY1EWh7uRRyEkLZG2tPXJPOVspb
GIsiGCgQIT6r6kZHDbyRhitmDckwo7iOVdBbZt+deM61FzZESnVV9GUvE21tZGjtkEcYG9oTyGg6
qh8jPfiZFUcKJNIAopb40lPzTcq7VJi33jqLDSTi/JkIUykBG1WSdwpPFL4NYZ+bJa0Cwel4CzbT
NYUESorRxOMr9svxtq3K7M4wW4PEnwHZiJv31LKdLlPbzS1KaX8orKJLAjFvSUic2rp4AfdSfe17
ypQIvQqJXODNQLk6L7F1S3U9fs6IRGb1n5o4sSeetuwkp61uRhJxVkRfrn2mu9mqpJmrLtacnvRY
yZ5nQRf7M8BVakTONm4KxCX2gf0ncVFp5xNZKDwPSmnuhmty244aE/RPbnAK1ztGdkI7ghqvepvA
tTROXdUf+jkae7k7teuR92zGZYCSqaFqgMIMlZqkJK9dgbbejhFCk8xWCDCvrKTM2jPypO2DSsD7
hO5HpQ44rbEaJqilYoKfGoh7pIcuHY94ARfMbhVEtvZE1mFDlNa03qd9nVU0szbzJjc76646JIo+
4oW9AOWlJlDQ+gUGYGMbS5utl9xoBM2i9ib0K9FYKJ8GLgz6lRFnLP3HZCLQijy3sb0jZ2sWnE3R
+6thwO7jsh+SjMdaIcHinmStHnmAQpMnaFVph9tDV3GuP5AfTVtFSkZQWeaqE9cpw55GMQyzPDmp
aiPUJune+iBkUc5SlYEvmmo9BFIFemdJp5L0sdwUbw1BzD9jYRjTS7OCT3bruUT5BykZeYc0lEDB
OSQkEPWoRzpM/eQwDiRTtrYGg4n49W1I36iqgV4s0mG1vLLmjIUkDRO2m8s5BTRNU3c4qdasxOSq
CGSvwTukU2XJozj52EhB1el1vWYgl83jJaWjDZQ3ObeOYvwY88Chr3Fb2rjkXBFxq7ryYO5XCCIH
mOcgAlJ3VlH/uu1uDTec5RrLaw3y5sBKwku2O4MeDyWypLzSq5qi6FgnUC/xW7UFmFuFUjsZ5NLm
xGjvZUdfM5PoqmzcX+mxaR/LTYLivKZzGWWJQo7oDEylcCWoY8/psiwWUSfdPnyknl6mLlTD4ktX
Alt7nvdelwM9UWvrDG1UQ/8E8dXwIHZWvd/TJ83pKlbKyxxTAPO7dmetUSy66C6pufmX1CTuN6i2
VAwRu2a11+Z9QgCkUeiYClQZzPDQ511HzBkNYAdYI5pwgwcaITI0gtQ2c6rwyOOz7nqQGvUTIbr5
t2bUYwp2SOEnB4uDodhpJVWfSN3dK/BKMpHIADuZJRQk9qk3LfMMbjGO4X4LRMaNQZMW2n0CLUt3
SsqeGqi0Nj/SqAjydGbc2OWZAnu3PeDeKmQJ3fLYqYEsp3VLow0RiuQPwHd6b5qRQCLNW7MbYTek
hHJvne3Fh0W3UM6FbPrZxHpdNpGsgSvUUKZxfDPyWOufq7TVxs6W5l6iq6htPU/YxF5+ul2x4pOn
tjcvS5IjflxjMHKuocH7P6WNptbMOEetEgy6mLVOT5Q2va9eqRZdczmILIkaWPImFt33veH/V8n8
90PshXjlXeQCiALbFnW9/0zW/d+ft7fsj3XAv/z973XBo0L4vQ4oG79xpMAWiZ8athQ1oX/VAQnM
knT+oRB4HMs5Mv+rDmj9plCeMqgByhQQ2XrL/6gM+OOZCvAd+t3DCndEWVD4+tk7vSbIHIR2fCHa
tNU9lQYUPeChT0SFhmLBCcNRG71uo3SIY3oVW39SOqTHGfML9f/7gZjJEs91P5dt/9IMTAoxwa1F
b8D0McQtcTsxVY0v73f3Hw28/3Kl5KPY95+H0OW1/GEEvdcGf68k/8aByKBijI2ZlBqG4/8dQQIQ
MhlJlcl2GhoXx71/DyGZWjL/cAzUGUMikWj/GkLH6KL+wDnaJKSM1/1HZGaGyY8bbTReh8GaajeW
W43C7U8bbVMSRhCOg49QVNTCJs+H2i1p7I6flIV3hudBoFHuwTCmlZ5Zq4Tgs2CiPlsWDJtA01F3
3CtrKxuXKj8a+WISjzPRAXIznI0lnoEdG+0UDXinwfjnkwIhn9RsUI9m0qY2no809lsNMPIHoxCG
zlkVogNC6oON5FItTq1PncHuNkXdmtXLg9nRRvlqLitBaTY6CORCYl1Vw1dqXtlNhYuldaHOLtlX
zvVjzpTa91aUb1TibsBmZR7nUYmqo5irxl2W4ve115pwRJf4RCl+FI3FgrvcTKubbcLjuFhfGmu5
zAbqIKUv6IYKVzSzlfiQ1eftIVAZzQC9uARIX2QPNVwgFJgfRLF/Ib5FSqKV4HGO93pBJoJoPKlZ
+hFksnXaO2tgEdVQBrlCvptVMMWTSRRyC0HCqxNjsGmaKeYH+u5xj69GWHGDt+2YnBf2zSfDzNLh
gyrkwh7oQzo4O8645QOq053WLZ+gr6NibZQbWNHx1WQaxuCzDV2jsoFnTTO1raJB1svBSbteejz2
e4TXE9ZGruQUm3G0NwKiTrao0r2CMNmiMYgdG/Jtk66fcwD0q9+wEIsBwGolud2FDuhNCYz5szxI
8bUS0+6/61HLERKQ9CVM6mKTn+Vu2l4LgKN3C90+LFXpZYk13R0KhdNaRoTLvSXMT3s9ytGWScob
bot0D/J0h81gAwWnt4arU1G/qOukIcxN2bgEGrGa06XN17yyhdGaP+EyNEl12YYqKNKyL1/ybO22
IO4Ix3Zz4OGqt9GJj+/TKjdv1lESc8j2c1IYb/BJSumN44a+PhQbPMdoQ4zUX5drJeLMI7IUAYgj
SsXI9kMhya4j0wFjUKGEA6EmBLYZcl6IUYuURv5yCNnpFwibuOQe+q8q/diO2m48M8OK2W1Fx3B6
ywSInLpNRYj2ON7/5sjLNdFhcMAbO1NtXLlUksv0PWqXoGFYz1tNOLBXNMPQfLawuSWRNq9Evreg
0bMnJRkGcbGzPEOYiHShGRbEA9043A6ilZXX4/dc4FQUS4m06d6UPJSdRAhrGceBI1CYiHhTAL+j
VKTIgUppzphszKDQ5j6Ql6G+5uxROd2gXNAI75gJp5xN1p4YLy2nunOcS7KfGNr8AvsEtbRlFOhE
OIJnHcmJNrttfDD7vji8M4wHRVqHQlFUQW7FdelAbtQHdFcI37EatTI+vnU/o80sCWXY6uKRzgnx
Gfk2MXyLafqwTVN/Zo7LQ0QV+qnOydWNLWIKsHhdk+b0WPaSed8Ue3KCccF9bxKOfsUEgwMPFs8D
Wy/9pmpX5RFNnlEROg8QVGQmPC3wzNn8x/nib5yJ/URa9SeRGJ07q92GE4m241W/9bOzDb2OKskU
ghGtxupg854/qiDtZ2/uUJiTCMNk6hNKJAadvOALxlF7Fgm0PYw2G06OwpzDHeT1s4yf0ZmxvXpU
hFvfSE0A9Gom4wbFxObSsVsgp4mYKeVBiIiNEi7TPNxKY8r9mgaR9KKlAbG6o8+LC5gya6+bDlSY
9dHQWlwTlNfPa38ckZZiQQgHywm55QV0+PpZm4Ul1LSuvx+HNQsFrJsOWxHREXD4+LJakJSrCtJZ
zczxhCIBmdAGZJqYGLyyot77BuaHKKs6yMl97Ot6XtgL8sFg18BnI8PPr7MKxEIuoBvIhDaL5ow0
lgoE5mjrioCgPW0/s+8BI74u06fENKY7NLqcghPsmlJHVruRLoFcqOlZrHOZ6FoKC7FQzZGel6/J
PmeNLfHDx5CXLsle8SOmvNsaOEN3XSfZr1pS5ylLFsQTKVaYyvoSTashX1bQTp/kXNbPKuFy0dxn
7WmMy/Ms94O765j+WLI0r+mnOlQHa3A7bV4uk54oJ8xH8SVp0hiPiAY0o2361y2ee08alC7SW5xT
g1yBQtrHzwZfoadlsnzfLbNfVWV6VSR5jRFuU84qHoTnUtQPeT2ne1/FUV05Kj5kXAeWeNvW5SEL
ktVnOcvI98BtnAQjTYqoMUbllkNIgzghNsUIl9ME+zlZ6g9qqd015JU5sK5leEim4gpDCmhepByD
IqhEnik+zL1mhEqV6y89iBzsaIviZ+JQOHQ/zdOi4qeyNkPjNI1kEbTRF6GcmFoynDC83hjnsaNb
gOIhM6uz08a58iAWumjL5rohdjPF6X7kyfXSBTccU5fpoCOZvC5OOgZQK1ywKU1214s7Ts2+GTn3
H6s4ENc6haiG7tqvd8W46xK9u0KCln9b9kQZribKyBku2ViAJCTh5momqgG9vy2tlI5TsKQIy1FE
6lhI9eTTZBJbnNxmPUaIlvo48ATBS4GIgz3HTM4meMmRb/ZxSbkBEbgR48pTzDxVxOML71PxAdCS
PIhrtEx6PBHwJKbTtakLQ/WGokCPX2V92goMrWT5vIwceKMORxGDt7b8tWzIAqjGl7LjdGxYS05M
mpbdmgPVNF1Py8fiEG4GQrYroi8CwCs8a+4Tv64XymGTWTX3I4ZOt6Z5f8ktffT6XmuRoRB/4Wvj
sIdQB0uEUEhoFqPdIMYUpa1ib0qdEcpCJGXTHAlQxK72VKs+HAG7wLTxln5Z5JiNldakqbOC3XHj
muRypSufak237EwVjJOC39vptSK/IEvOX9uuUp6EqV0Ebxw1HC+oZU8lfG/Ladvd5NG3to/DQGxb
1RSVvy679paDnXJgAQhBshuvhOywi0sM6Y7TsHUyKx0h6USuEBp3TtN2PhkTmeVZKthYG2q2ZzLa
1kJ/aAfTdGkaUpIkqtz8Iq+EGFgjeWCdVn2K4218qNnXkK0AEu1ukGfF745JSxRkEuYo/JZ+OS7a
eG6bobfcNenlh4WCXceiUyKn2tHWXSb4PC/raj1I4KxvW3a/vp5OuGvIoLjtcmHRCO4Y4pa8gLbs
8DRSF9R7vXpZZ7W6ZLkuh3ujtReADBhhcUUGMBHpE6SzLNtGb06PZqavV+R1j04q7DLVFCxikZkT
LQ/RDlzlvn9G54jFdpZkW0M//mmkFk+sOnZgCqUNssRdbo4MOPj1WzgOGR3UrrQUsoRM8dOE3nO3
B8jiMzPorH8km1b9Ajp/eGJlnGtnXHcqY9tUXKc1uMZ4VaQI2L30mG6mfNGEJflQNXH+uSDHfnWT
qVmfZlnsQmOtjqW8WlKvxkl+2ZJyuKT6Kl6o4cQnEtEky1GFVrzaq11/rA9BsboplPQsAqZUV6Ik
yQ54S5/oiSYXdcjW3d8VYXyYpQXCoNYD2C/2dTUd9hrx8JLo88GXkOkmoa+tzXve6cdeiKmMNvHy
7jfIJPmz2XWjdumpym83WNvW5GNH/VW+wX09m9QDdRIfbPply/Qo4XloLwLJVDJFcVNBl5gg6mdG
4wSjWjbW2Xw+WVXHej71q6BdsNTug5dUCg48xNqrdFKTxah9Y7agIpDzUSShqc2lR+LJbgsSfmrs
FXHYS1VkKh0LMucCJx+6j3yu1ksWqADYJCq+exZAMu06kiaVpbsSFmE7L5P2mRi49bLtmnU3dGp+
rgo8dsC2JHtcFngwk4b/Ff+CU0oHa0QSEldrETxSEz20aC0xsFkVUYrVI02rnueivJvkmdArlUWf
OKnnGK210/JUuyu8iUAlhyDSJzn9ygOqPCRM3Y5K9+l5RFz5JKH4PqFli4PM6PQLkyn1cgHvPhwG
MXsd9K48r/GsvIotiJjr5d2SPwB/D9Ve2FKOSusiRfPGcdCVYAbl1+zi9ReNSsd+WmYJp5uaU7C7
kfBTlB8hdqwEOKssfRme2DKENDF3UVrGvLO6NeSwmxfjZUqyqvZQxFqxr1bZJEYiGsDUBXWgRUtL
7u5ZyA48wl4BbfTEBWaDU35nKcR604W0/VvFMw1IH5y9UoawgbVkiiYEd+pJXrVluNnMrVtfSWaM
ZWBUU/wl03v6MOs7G2JQWHqIpzyYEVONxBlZZKUKlxgEfnUnGDO3jkSG0bGKSWE6P+JlTrtlNQIW
F3FNHeBWsQF4r1U6OqVTYtyVcSyVTr4MbXInaaURX0AXtpo7zGBgnAojL5Z+PtTbrKNPuDY5+umO
WQi75pMFPcRhkZem6u4CzEhXQHR9lb6DOiSZprAjDjICik7KiNSrpm0KhXz6oGVDeYpRuHnKNsU+
TWLxpk2bzO92ehRynPdfxH1MX6aZ5rWxl/pHYcwxl+5SHcRC3AY54GabzblZ2p1sWDXl3LX8vM0x
peIaD2KoiqV8Ntfa8jpR/1T22szIF43qhM9SOCW02DztSEYphAJwLGgnQCNd8xnARdWR7rYrX6ps
JtsACojlVVtFm4MIpz4UtH78upV7cxIxwn9uqaAwB2ot3Bo6I6q/SS19AiorWMvqcU9xTKscAnNR
aQNB3DfMRVMhoPeEuyIn8nhXxVJ8pqc4BwbJNbebWO/e0uyST6DdB6PZiMModdI+4qI/zw12jHGv
5SsTDTXc6IPvMlBk+2Rl1eDtsohnoxGmcyn2qb/KxNWAUJG/Ur3rzyk1mvtkk6UjY8dcQGgauC0k
Vht70sCJAyyo8UOoCud3Hnhfq3Ruyo7cuJPjO8p6nKxXJT4S8ehFdGBNwMOBo4kL1boax+0IF8eP
3WD4fRqTpIhgX8CwIXZ0inC1Y5aeZCmCzpODlFvjc7qQ9yjLEvnR7zSpZGy9ds7GCyl7ZhzGcdc+
5xl9SNr4sA6sGzA+UGBHAUkvG0ktWU+CprTGDZYu4iqLQ+DLmZjgnt/xgP+olnjJvvTUJr+NP2pQ
33Wl/xao/lerOFLSNfDy/l3V8eGtLl6L6b9ROnutvw7/w81em20aX7P/djfVX1+bP9a0//Vy36uS
dNV/03RK49CLjki4QxP3va4tycpvRx2Q1rusUXc8cGe/61spSloy6cdIhfgbHW3Nv4qS/BWiN4qR
MmR/3URx8U/q2swmPxQlBUa6wfEDxeyPEgcIEKqRzblyyaPs3J2Ga+FGCBW7xbNlmxf5dPxRvTav
dQ+IwuwPjhFuJ+mBTE3pJr7Lrmc/9urL9nELY2/1Ky+/IXPpJDu9O5zyq+K1jI44ZagnWDcjNZjO
uZe4q687ko9FzwVX6+mnOSq8OaRVz3+vrhy0bnEfn2SvC9Yz7WOnC3FFefjYvfmsuGkkhNTsXCnM
wj7avNEXA/XUBUWQu5sn+E2on9qH5ERxyS2uhyDjEHuR3DbCdu9rfnWdXAN6kXzFHUPVFS4LPcTM
Bjt0McLuGqn7jR5019sldfWIqfxEfFQ0h61fhUNQ+qonhNPJPDV38a1wXT6wMl83lyrsTmPYe5mD
ciEizdYTLlpAllBksiNgs3BJb0rTxg7BRFI8xbcT4hwC0k5jpHqFl/Oyij/Yb5E3uLH/mNmU/gL6
6h5CrW/kq/ITbai/vw3IxyGv4HaB4rLC2000+J54G1+tpyxoAk7XzsAnm4LaTf3F76Ldg0B4nlwp
6EP9uT8PbuVjfHCVU3FleItvBEUkBcttHc781nJf3aU+8Km7CYRXZPrp3eKSnBdUpwnGdzA7mlMH
m4uvyolt0plO+cn0lW/SqbgtvspfrJcxbHgfdMTt6dHhMOSONjm8nnYarhZfv2ki1Sez0yuCNhT9
yk3D6cq4i2+2q83FIueLruIASHL1m/xevKq+7h869FqzDamFzTs2qv5adHtPu1aurcsQFQ/tU+11
0fpN9AFHRoZb8SLZbXqeAzmkTBnl3uhJXuHnF/WiuWUQK1FK81y1swfj1oh6rkaeVUDsKTWx2/qU
uZy1g8wVP6phe5LPy0chgonkUsFwTW/8kvHfmyuG6n11ViJqCwh4aXJeq/fSLSMxINTOL72O50Tk
/31lBXqSbrPPPD/8ZH5nRCQ2kf19UgPBz26Kh/ySX8knWtOX5mze5xeDJ6C/yqP0VJ/U86948Yrx
o0rv34/6oTb6gzhrYc1p2HdBQnAw3REa6I8uTXBnCHEL2jBnTr377dsYZL7BU1lGbbS7qid6mzO6
QPgixR686jW9XRyKhbbgjv7iyQ4MFfsDzh1/svEwObJH9z8LUVJEPGE+TdzQIPzvS+YZHqPISd3O
kVzFN3y0I3zfCqN8PKvJiaKxs/LvaGcOXIRgDZs77QxB3qPAFyRBFmRvx3bEOAGCGN72z9XTHI7n
IiieALusYRZsN21oMfoLknrP94JDeeyD6vb8vzGMn1Nfj8qzGlGvcJsn8zm5yJF0nWRXJmPpot8w
IKMkkh/3e+3e8AZ/PtFeMcIkmk/JVXner2Ofls2NFhA1afLTCEec3JYua6A5EsOb4EIn9mfHtCE1
2d8mu3Ren0v7S82sQGKHTZPaHTzxNLqK/fVbzu/jCnCPn40d04GmaUPhcCRviLTTcpWHcwCs9GJe
d+Ho43Xy56gkx9rFgcUPZz5e8y20GI/COfnIiHNb5xWFZYQH20GfxZv7yhx+pQZ8KRfhXF/tPqoX
j9qvN52t29KBQ+0V17s/+qZn3uNHKgOL4SAHcqC5AAHdwi290oMpZdeRcLOdjuuWl+1zcqMjB6nt
hEvmXuOjEAitqAsbTw2SUPRWt7CJHHb769EBAOfoXu8ujupIZ7gwjmJnfuFjO7YpFAUTS83gobWw
J/tbwoowu8z69urWkeaC3iPUOcr5KQ4L912IEezReE5cXLd29qnn1TVXiQRWIPQSvLvGMx2O0vdG
hOjKlgMhJKrXTU/tU+L+bs/5j8pzCTDKf1gyf1IFLkZWHLJB8ULi/AWHvAMxNBDs0e3CCnIM30nv
7n7vAoZzE24lFYirlG+iZq1auRWWK7gPBQvQ5LF548lZ7A+cP/zNq+yvMJ2cyQYN5sQBdkXbcLHN
nbZwOk88hqM/+8cjC1rIXd0XM9CD2WdptiHM+IlHQ4ox1vuodo5hcyyS/IWbeLxDFteZ39YDye8j
8xQzUfW+yVQee8SU2+LLdCqj4wWHkFBPHuvqevU7/itl0uw8Qi+9yevXsxmABrCpDrz/j+L1GM9D
qLkNfxadPiruVV6o85rQYkjIXCaPFmflwx4v3nmUORgso/v9g1AadWdGd+GlLvxAd2dU5hG/dUGh
4mCS+zDx6WSGj86HYWhdc9NYxBWf2YtPzrPhN6/5I6/PfSWfz4k93ROD0d+5n5JbeUQ6errDruLE
63G7GVPCbfkUe2hheUvbN74Wp3V5AD+Lop2AqLHTp+HcMXbUYHcB6DmlKzh6VPE9Z7bK3Ln6NV8n
AC/X8lOeWVdl4jMDKBjsVRjorujN7saDszkC38zxd8c9I4SdLzPxE9aO0jsWRo2BDO6KiRNnomtE
NUvQMZQbz+L3JLfhIjWfoaps7QoahBu7FPn5OMdWafSn8xYyE/DtoVwKuEH8BPAyhl4THjevjvZP
5mU5bdyOgXdt8t2znwjioL1Ko+HUHQPV1QPh5vimcdCHNXMAijwv8fug9HrnoeLdC7w8oDjnG8l0
tsXbpfTENav3e6HZOW8aSdn7TUZ4yaYuZvTILByK35K/x4Dl7YTyeQz0UA9HVuX/w96ZLMdtNO36
Xs4eDszD5iyABnoi2RxFSRsETUuY5xlX/z9F25/FFk2GvtU5EX/YDtviUA1UVVZmVubz0uPrOzvp
iA06StcATncL61iMpePliT0SbVI/flmYBH+cMy0TVG+JtaV9jrnk4PEtdp5YEuUFtmmHntyWC2KX
ax4/xniEfrvtecX4HR6i6x4R4ef1c7yvfHPZxFvM1a6LsEEEvFuL9a2TzHfRWNrKnMrN787e2LeB
yp5Vt/F22knsYrFSkytawQ+AfHZtsAu96ejsu128Fduh51tKL3Y1LPDoL7ghMa4uJtqTdvG+f9Yx
w86FsFX5ltZIloxYlhOvNtmUvFGNZdBuLFaVyrtcfN7oli11Yz9MN/oVNo25LjbKZbER77vmw+he
tsP93fDb3GwzMSMahwk+UgCjxC23uXgfXsL3oIHJhsTUbyfmZbpS+Glh+DV+pt5zF+CjoMhGXryR
g4J9gRuNiNal8WyyfeWbZWtzxLTesqmfpC0cALY7tsGvPtG4j9ePzDuGZ8IG2yzplvetsVKsQGWm
8j3+q4fbtgs35aYOHJ4zYmxlb/vOptrgzHk5L7kPeLEb+aC92DZkp182t4LFEieP2K2LpwgzJDPV
7FRPw/8Ei8YjUDppsEgkrKbpNd7ohhvFVX0l6GNeI+6OOPX4KONFjG8xurOruNlt/Ed1JV51czD4
oDmvAevJ12vfwSW3t+k9t0qb+lRsGxwVgFXYp2a7HlfzsjwVN8u3eScchR7PJsFdaXdYDrZ6uFX4
NufKoab1SFTiA2bZZpfRIacSNFB2/O+hDIpDdogO1TZfLkQZ8Gk+NpfdZfeN+kF3CZwtXRoeThA8
9Ic8IKTa8VkCya08MhYBC8yl53pL5YabXBIVuQjO4yVV2zpIdvCc+S68kU1KSEFri9fiFQm3SyI+
oZVZ/BX0rvyH5EXEDNwZ+MJvqX0mKFguh6v5wvTSwN6gv+A72x5Hbd7VgFL49aqvEZWEe6oxnKt6
p21Xv8Flh7+yr4/GVXhP+rjnP+Q7LgTMh6X1zQscMT8OitkttjahhLGl75oowE14LfbG8c37EWOy
74/hvnrg/bJQyKqcBqKQ8qheTxI5Pjd5QIkAD077qv9h3+vXyZbXw/emd/CM9+aX5Jtz1R7N62Ib
+XnA1QpauzDRqSm8kXyAHzvuuQPhZgo/FKSo4UdbyefWISjwFCP+OCReKjxUJb1hE7rP/Q4ShWts
+QO38Tr3Gt/0qXyi4pRrxOwiueCukxrqQNtOQe3j5u3IGujNjoblZO98NQyYYV73Wb0L5Y3BOuE/
qnu+GZ9PTK8kgj7csBZ/EbQr77DaizjMeZk3h1+IPPGTPh+lr7inLECpuwh3QOvc6F6LXHWftPt1
GweVV27SL1Tbb565/nbD52kzBbP/RCMNRgGEgmuzE/mMlmf5XMa5Jqur29SsXW5+3WUj3FBA+67+
4jVCD2UIkesEAE7MRXgJp2OrBoqy5U8XUaP9vcOs9o0HLIQb9ehefS72yb714yvSoPP3JWj9kOGE
d0uZ/0z41TACnAyXIn0+48uncJ1tZO+kGzUwgyYQH6PHT047N/oD/eorRK31oOJwE24dThBmjUS9
V+8IRC8tn9WOWY+C1C82JvthIOZT+J4a28CZw8Sxdr2n3tM4aPnwntg0NaNDnXlxupNAONtica+H
1Xv4nm6FPytelwhBwNfwcQbCPHF6yI8o2vArxwOirW7LkS0+FAbFpTqGZ4KMhEHCOycQgO/Bv+H3
cfpknC7OhmQfnrTw6qRj6nGoEYyWGLsN2VmOUWgpBMlAg/jkpY/sazBsIDTyJCFGXriDDk50wnlo
B809qpWBs8+387bl46++tBXfyfHrzSeDB9B3zoF1dN/seV8cSpPffVoDuNkYZZuzN/XHrb1DEsfl
IN2K/Eu/pUgecy7eMiEARhm34GJM3Oo7esSBFFAz4qf+xNmC4+LyA3xgHKkg3suH5CrdCx8bjagk
UF0iEH2DyBqOGAjMb4TanDAiXJTwKn5IvL3R7qyropXqn36Vf8JY8ec/hLG2NCdgamrlEicVT7NY
vZLEEue6/wd+im+SMOIMKTWPAIAJsPCsYAuSCyJzhE3LsIC653DUGa5wc9dNtMuvhb817xVxLmxj
DBz5KXJJeKbuegofwktaNC6cU7tX/XE/bRUyHDBbOS3IMeFUTweDnBGolvvFj3b9PsTfmzwTiy1j
/UnU7IpDd5kH47HdlfxjbjBCfnLZH829sIigce9GEbbxCcfH+XF2r2Fh+8W2ewAlcuou07vumzgG
lHtxvhUkbzIf0TG34gjobqzj7D6PbO6C80CYKq5m+UsWdp7TTmc5xxtjt1INx5epicEEk8D20g1X
0yKoFOcK/WBHFKwCZWMfzO8Kji/5o03NRQV2s+TlkVgiSSeOlJXAcsJFZXyPzIm3BJCbiTOoniOq
EYfSzH6bNpgJvkf4aOHNHAjvxiDRgNfsqp/WjfANRPpO9eugw5CJF8FZupW2ZlBt1pfHof4Ap7DB
TDEjHceIzulc7ddDqd10JtvdrUhlwfFnz0540ljyGRWu7UCCqAvMOx4dMwAExR8/STcrG03zZ187
JIT6Bqf2uONg3i7YS81ncxBnJUGKr2RvZ/yfNhB+pLMp8RCFj020wDNoRPZGf3Ku60v5Mb0p6l0C
R8JPLye2tzAiYJgizytwwmqAYHh3FPduxJrkhpMGE1c+LscoeEjxFIc92CHM9OLmNzMF/IdWGJCd
CG0JrtmzdPARAmJg/OkkXET0an3h4mlc5QR67NaH3Jf5QMIxnHlxw56jFVuC8DYfHYuAW0YmB6eu
1i5EUEI/ESZVWC7s2EX4nF9F1yCKsUki5YBMBZYqx599f7fSrvYvu1V0nf2wW4usNqBd2tZl+E05
6fSCuqQhhL/3IN+ud2bmqpdjsG6EI2tjGoVrqQTltXSayDL3X4x9cmdcV0eyajfrc37Bn3/PrqiO
2HHG+/bBxiWJTyH5Y+E9hNfRobwbj/VR2WqH9XtFfjPC51l9lSznEiR7E8ewvyCAxo0hNN6PuMQE
cUG7W045voZ53R6th/VAfm/T7Tk0/exQsUSSi+KiI8S8/MLhiOnfyFcZBm/1/ZKki3rNTe2huOAU
wqFVOcvCgE4jHHGi0V23d27saDM9jxDH9k2gHynlPeV77DtWnPQ5mTftpF5RvLsn9PZFgJ9unT8b
/H7p4ua+Kvj73Vubf73bEQP953Ln/xHciLjFeK9G/I+n6Kl7fmp/vJcB9PA3c8SQf4McwM2rYITA
FRFS0n/eyejab4pNabZFN6SCwo71z52MpEAqEYXldCLoFIxrQi3sb+gItzI07AM8sLiugcbBofU3
beWvM4039685ptcJJjoqQIaq4iMgManSx81AP+4du6Y4WYljqhJjirdXm240Peo/0qZ+nQ5+ITUI
Pi0fmhYJ8cxno0AeVWbo5N5oNMdYbh7GYXwcjNlHqAJouE7R3g+z8NbR/coUiAE1ATzVed+KYVCY
9XrAma7rMI3mxuvBMJ/ipQ63Dk1m7i+OQi0Y5bMmzRrMLmCD16OkWUTpa7q0Hh0V3QbxSpJKnaZ/
QCkQU/CPE8KzqKBqNJmGdwd5c+iuZ6NAVMsVyLyUls26t1Jg1xdRkOnJRWJ394gfPg9z/lEr++sm
FDGo6sCE5fm4MYQld5aAXFZqGqZO6jydgvyNMph9QMGZ5BuSulxUslV/4GuJi4HXD6lpFG2grgiO
1lbFZvhxHVoLuErbbHpP0qzPFvqWG4YjEo2y/oORzlc8Xh5lhQBRkFfVTNk6e7JwaSs1TefeKw1K
NZZVzzy1pqruV5eGxovj3hXwrqrRQ//6ecZsSs3EHij9auImOwBjDyUWY9PNHwz009YSwAH2MGAj
rnXV85We6s4YrbHTe7ngYA8TfcTOWBmeHSbkxqRK/d71fbF7/+nemC0oQHQ7GQYcIGgHr59ORkFx
rdBn8uiTLH1TL+eg1XUpKJv6I/zA+XQ5COiZ/ANRBg7Lz/QMKmqGqdE0CmaidFtVtoY6Ap2g7z/Q
2Vskl87lOWudTmWbInTlbCdT9RhX9ghhMVvCW8Po8QWA7NZT4s+lvHcyJ/pg2s72lxjwhUAFpFEz
aUw/s4gGUuj1PNfccg3LEWqhwaw51gEYLxWltDZ8MGFvDQeWAloC02ZBG3g9YU036XYzUHZEX5NB
essuSwgaMUVdI63BcPrRBC8/eKdnM8cjqpQ4YdlRW9A1Sz+zwVpppp2dJTjMkyntUVq5yxqj++UH
AxHF0ocCBN36p4mLFer9YagxCNDbfSQX+h48GYldWkL8edLaD+btrYcS5smkmILFcj5vui2MfgFz
lE3PfaRVc4HlRB+REn6eLs5jMYgsGgqRDH09XaBqk6VGO8ibKYISDc0k9Fp18aq+6GhHyhT//eX/
xlNxjrEUmS9DuB2vx7N0aVjZ0mgPhEXqYTrJKCr1/GuHMguCKcLJ4G/hDdhnozgLbejGYhId1/Tz
A4tsN9nQVcH7z3Jmm8QoiKSChsJJAlfycjX9QzTQmw51skJ/xIYEQWn6uvg0k6dur5FP/PWhDAvz
i6umsNbPHqhXYSesk0UlKCVzHoLs812nOIBi1SV9+vWheHOidgdgiHy+gYd1HHI6z1FVMaN7Kpzn
45iog1sv0/DLa0GzKAOiv1ZAkajZeb0WQhke6BDFoAOMCJzhaA6gDpPK+i8eCNsOahRPVzzW62Fi
rbKmvgO5YaZSd7lSq6dcqQMNA1cyoNQPJJJ/Xt8Cic9hz3Gv62ys14NNaLjQFZ8Vnpx3ssvuGi8B
YNj79+fojVEooDIhm2BolReY/o8+TAGH1ljYot7UUoyadusXfcmtD5b3m4OwkfCiWelwT14/SjJS
vAfaD1IEzfG+aGc6RTSzfQDZeWMT2ZBa/jPK2eyodZQlZdEWXhJO8c6mNw5QZ4OImTpZd++/tZ+H
QhQA5Wp6aUHg4Ju9fiBjkualGbXMM1Bq4uLPMdB9Uo30MbcH6YMZemMsU8HAgbd4qZM7s6tOJkj5
OhXetpHqR3qpy4t+ipInYgn9A9vw8zzpFNtxNqko7RLgnb3BKVSlaqkYqsKu+ka7SGizgQp4/+X9
fFBA24OrpgD1JZLTzlZDmVpTjmwvNS9RHY2XKvDpz3mU2f1xpEcI5o0KZOODFfjzmAQhtODjTohO
eO1swtCWKdSpirgfpJgQ8QG5pXfYoOqpQ9dU19qPSH9C1eLH2ACLjmoEHCrTEjq+SAi/XiFCyEqJ
YY970eCEVAdqtRNtTafmcrV3FvuTBMshE3o+AyUwY99xFwl75ova1d1nFPhG0wvTIVJBhqvoaZkO
EH99cAoSiWY251u9TjopGHTJPK66Fn19f4Z+XnIG0QZsUQFgdH4i7LVpF0WKxnE0rUVdos82djVB
wRr+LuVhbnywHt4aDWqmo1gituGVvX5VXUvnQosmlTelVr9wRWWoD9AL+9ZrbRAmH4z2xkpQZF2G
Ye0YNiWkZ0eFCm0sAWacM+tZ5856bJLaG/Ms8ua5XJBepVXu5v3XKX7lD3GiWAuwF+iPx1iAcRW1
tD/aWLi9aAFnAMg6hwq8wfy2rHLh0aW1SRr66nR9unt/wLeekd0LPgKHRSaWez3gIOtdJzUch8k0
S/TZ0Cg3J5dNnlCFkBvJBz7zG/PHyyRTZNkCK6sJq/KD86Llo2ZJLVjViFgloee5q++lpcn2qZ5o
HzAm3xpLHIdwAsiWEOO/HsuujXZappzqK7ub/dispGMxRukhL7rVf/8lvjFrlg1XF5CcLVCTZ3a3
jEuU3kJY26tT15umyawH1e5kv9JpUCaETP18WaIPzrCfZ45OXAvRarEBxd57/XxIOQ5rksjsBbPj
2nstSFbLNKk4Saq4jqLrwa8+pKCE4rSLwJhC5zMzJalS1AiaDkH4PG1t5Hxg5SftcJHHk3xI6fa5
pj/N2Lw/6s+zCChYVnVDpVEPZMnZHuzoDoA9zai05EOrajjImqzhjrmna+j9oUTO4vXew35pjqzj
4tAocP5CEWyzcrBEXOqo5TC666IX143TyqUQ/Cs/5WtGqXJHWx3EpmGoPjA2P68h0g2sV5mHFVmi
swfNE7yhpM7QVWnb/rLKC8NDpxUiqrNO6ZVk0DsbGkjEfDDsT+e40EdCqJP9LxNi2mezmtHBvZQV
QCvg8c5+Rm7sApUB+4NX+9Yo2FCoeCYkPuvcrK3jCg2oSYjPC6PeWFnbeuCJhg9W6E9rhcQXG0G8
QQd4pnL2Cvt+bkfFwHdU2iX2hUNGt2PPdMXT+t8MJTB/4IAdembF5vzBkKFZ1PaFMRQ80GTuAPrP
G11eCl8GqLV9f1m+8e5wsAxOIV3HvBji6z8MVSiJbSUIKHhzjeQyMIe43IRtXv1iTvklbaiCBRLL
n5zXuRsyqd2QQvYiMOpoPROaGvlX05YQ43n/eX5a6GKWSJ0Q52GV8bJeP0+E9ExnREbhOY2a1G5n
h6OE7B7ae9msSPu5klQqgtSl/vWVTihLJgXskEUe6MxIZ1pqpGa5iB5gpzm0oZQ+GZmmJv/VMDZR
OsElyHSxSH+YrqhFLMIyp8IjABmoSKyTkbZ20mEfLIuXnN0rc8V7BOfOZrJsLkt+eh7EZCqkuOmw
h05gc7sbR/cIsKOtYuT7StYQdCR5U06qazf2sKWrTf1gE7y1Mn/4BOckJyefO2swFQLCQTIpfxrM
8nHQV+P2/QXz0TBnBx3wg3np2FxobczzZeHYDxpcxg8SbW8PIsyHBZUd7//1tKnjuCI5JnwtGs6o
6pUhakqF5MgfTNtbq5/kA4Qk+t/pITp7mLJNxmxoVMDyKXfykz4rt+ii0Lav4fHRiWI14QUi1B8F
GW8+nsLVg2Lh7ZFxfv14y2BUjlwxrL4m6CzEa7o+5tGgfeC+vmWB6cIiMCJVj+yb+noYc1wkMpb4
dyGSA25dLXQwWj1pFn3SwuWXDxU2M9AyR2TQCay114MhIaGPk8EzSfXUI9Ud14mnJW316zuacXAi
CeI1sug/RfCQLAe9wmBpqw1tsBv1aAsSJPnAn/v53RG5m4AwsIkqbLazKbLAZteqHo2shAWN77Wj
QShGbdxW6LJ+f0eJxfzadOBSqaw+bhDJIupnby5fZuCihJJePBVhkFZSs62RNj7FplLtsrLoPshP
KeKzvxrQInrXgSzjwYkU35ntTQ3a5VVpoLCExuT0VOcIAT/lREMtsZXT9jdIl8uPpdU7FfrOVq5+
soDkWHt8Bqm+e//hf3rPdMvip3OhSaqEy5Cz99yWagpWd4RXaTV0D6HNuJVJZtzEmvWRR8kyOXtw
m+2GcgY22uBcRQn59RoNGyGKFyaWl1fARQtvKaXROVmLrnefS62W0xz5lakZTBjAkh4ijGTZ63pq
x9jutzpHBw0jpGHvm2zOkqcUNki5SYqoQs4VOsNVTqR1a3CzaByyWZ47t60nZfYXOI+f9TTrzePc
FBSMNK1m0ozbzk30IHE+vdyOJFB53XHF3dN8tdfHHsHruVI1G+2eUmZqnFkdpqukIt13GzozkGaE
VOcw/FTIubPrilifKRBNsyT8XXfywSx8Til7AmC1WoLloFaLhr5voiCu9HuoLoUF0sPEybhZ4kyy
UPqKAA10rmK3BRk4RG+74ojoN4tg6BUzpbwmjzTtskvSEKW3FV4YddYaovAXxZghhOs7TlsAPU0N
o4RUaqfrkP4xG2iyHYAP5tSAILM+P2t2VCRk+OIG6EVazmOiIIcNMhNdtrVIHzXQuzotM8kSmrfW
WDnOvg3bkqKZYYJj0yym1u17Jlj1+gXpQt+sdeCWLlBSjRriykmbLXKPpnOVrfniwAUd5/oizJpm
OYFNyqUHKSrU7hgikTbe20ulGRslUeTDGMWlgVDyupbf6IpevqXVIKkX2jCh+2fHiQm210Ig89LU
s5TKubacBnTxgCb7yFeiIO2EDexQzCCYJCsKoz90nCobuYMo02U3bfQyOoJmjRKaaKwyTh4lPQYZ
EWGUqSLS9XZ5LheNO31XU8I4/cpuy2iQaIwyvAvD3DYPilHbFqxRdVa/FLOSpGi5la35NAOToRp7
rJMC3vUCsSjys7KzBcO2BbuL/s4QujrEdPNUZnBL/AKQDM8zlc73VnXUb22Vg+CBmFVEOw0QTo5D
WKP7PWWo8QVRJUunjoCUTqhuSuZ7bWhDxcs7EMQbdRmN9luThPIXTYs7Gq9MPhs0kRrQ0dokJeX7
WTldyItJFTPpPHmFtzE2dFG2yZDi205W7ykFzourtFnyWW3VHBWGDrap24E2azYDScaBHvaoohZa
R5vQt9bMov5RnrVnZSxoUzLQuKS0lOsxOgUcUMCswyo9dX2qPAO4ypJNNS4r5crg6+7hg9nt3pCH
qUPi2ZKB1uldRftBB6FmA5GjMYKyltVvUar16caOVGvcrgTiyGaj10p//ZT1X8BKa/pltNgMvKww
dzwKQdDVLCNpqfw2q5T7ekLAe1NBvpsOVm0Qc7VxVmcHO1zkJdDBkD9PFWGKj5qaRm2sYvZf0cs2
+ocEZ5gWjUiaiHgzEy+IBHBz15WVvFxaGXQBr5nima5Qe+0dw21HKLpXdSWjlV4aGfrleWHH8maU
IHNfxjUidB5YRZsu5maAIh4lqXa/AnqIH9fELJmMFOEMIMGAi4O0V/QHDH/8WDtzeIvtVjO/7KBw
PUhlXWJu7EZedxM283sr65S1jQWtVCQN0i9owCTFEVQdyldh15jzBh88lDYymozfZDVUHuKRi2qX
G6yeasBIHcGFOKxYb5rDyvw6VmMi38xQJrrHogaQLrdSf1JWheTRJDn6esQOladxhWuwl4oaJpAR
thmympbS3NU9bBKvKiT7+7iETrVf+nmgeyEdVNQYY0X+IsWyEW3rJQVTQmVQ9E2bFKUGjt05075w
GmPY9GVa03uBx2gHStKk6QUoNAdIyyQbj2Ysd1S7D7r6OZUJ2Klft2OpYbPPdnJYItk+KstSrBf1
EJclSEiAib49QeX2zDCeRs8Jl9ikYbDqtGt01+HwZ01XjEInVLf9Ag3T4feQKh36JwpYXC6w7FHz
sSXW5IZWscxeB+vxJl9JqUHY6uSvNur02QMlT5lyzDvJhKquxwLfExka2LxB6VVPgUyRbbElI22/
dlej/rWEq6lsIoSgDK/T5iL6nCtz9ns9NuqjmVc2GBRFArecarmCbUg4A1p/HqaxIR+jRc1tCNm+
uM8zrXUeEetOaDrI2a7uDE1/cItKU281dZXpJktDoDNK6MAlISpCcliWpxCIcWO08Qbs+kCnBjp0
5SkqYSM+moDF1W3mwFO/sCLKxh7ivhZk2brmlMwAV9M0xDWhzUJMEUJFWndC2HBMJYpcF1b5F5Bi
qMWl/TgcdCmap72+Mnn08iYyBadLm4Uu3JQl25XFvFbfW277qYcdxuIJFQbrW+OYdvs8Z5NCAdRI
KYGfSBXI5hpCJU5CXZjGJ8xGrtETHuayc4O16rod4HXIFTV7VPNgoqSIyw8zRH1XjeCAPaqN2SR3
kj3IVNTPtrlsEnm226245x9vM1QA47sCdTp9r1RKzZKG765TFTpaZXGPHGIFjqSL7YFVsqZJddkC
684OMEKcfBdFukNh3WrrC30FxDPtYwlXpUe7HQ1SwIHZqinj197hVv/J6KMuuk3Guuietdme2UJJ
GBtXTRHZ3/QK3pw7yU5vHBLKNlCLSJVl3S/mKNEpU2GWt6H5wu6AgsQb9kpI680nPKOGZVxLaMrt
ZjNX9Hs9W2Tl1MKfkx9NELHR3cybHrbL2Ez5qdXXRgm4XozpDY4WjWYjbcgfBZRuuV1GraRJTS9S
mtc0s0dsO1t0aCOJ2kDmkWyBfSwHi9anxdLooQbV9rmOV3JyqoL2o4tA+HpM5XWyd5DeSZ7PilPS
HtPBB0KCOJfHXbuMEOcUO1HqU7e0EyaoBmWoeJ3eszHdWB5K6WtRZBKV6nGDBK8kM8KFrqKqGxBX
5splpiD/7c29UJFoRjlVA8pQYK8U0arO1xHyV+qnESDhVdMOlXUxcp3bP9eOPE5XerRUZFusTFe6
u1ilfsQtukntg16yauUaLcbU3sq97jxJvSx3n6xwmkpq5GoHSaN5kAbD53giIwr5E3VEVNjMRaab
Z4pt+amOlkn63FRAjXhDxfLw4rf/UvXtv5bW/lhZ+3//f8OmUI34QwgjNAX/Evi7eirQCrxIfv/W
Jk+vK3D5iT+pKJKFkr2FFpIFCtkG3/0PFkXU2XKO0Uct6h2pFlFIC/zFRbF/I9p0RG5d1lAbsoXQ
0F8luPpvCKqJwiah0GWg8/NLsn9/Vr/+E/wZXFFYDr/PMShb4aOeV1zYS65zHtCQ02lWFVgSFSzc
LQEdhNIrBCB7VUYMUkXxhCZsC6yX2wi9SMdwasPVX2QkbW1qg+JFXBKkoTwK9QGNpt8XAcpsreN5
g3smX8DAwmE0hVplrBaUxi9/ilgO0SpReom25RhWSRx0VOiEbi5llbMZ7bGlb0SoYhLbWLTyCa3M
ikwallYoaOJX0ESoNRYHwfAismm9CG4WquQcSUBoj7nQ44TQHys7Xah0IqxRfDPLytrjqIlzCTnP
YkLXc36R+HSE2idMToQ/qdxN71qhBjoldUeXntAI7bOcPk5OtxDUiRARrYSeaJToVEDqLzKjIRBi
mUNFyI/WXeV8DzttfJgtIU9aNZMeDC+ipdVqJqaXVGrXuu2LsGkvo3FqdRVyp+CZkD7ltG1vIT5q
TyX6LPvOESKphtBLzV6kUwvYahfli6BqzAXY45wPSQl8AyFmD9Cx3bqaFekWUuLaeIyaFoHWflCH
L6mKSmv2IuCKhoi9Ug+FritCbwQN1Yvc62oN6TatrYn2rY7WotSYbsO1t4/RavVfGkWrMZ0v8rGd
nST0Ytm93YCZERKzWm1A+BO6s42TWJpnLA76JZSjtCdTgw25mTBTRy1Tss+WWrb5xsh7qzqMPNxd
r4ObdJteE6SqF+VbJc4V21VfFHHHqZtPOb8CrrGBZK45O0+ESFypgcfquZ0xDZR1UyGyO73o7UIh
pkpZiPCO8jLfUG+OMm9RCZXe5EWxV53QgzZtSKFa3RJ5AnrLtdvQSMpvZbdUf8RSP4X70ZTNLVjD
uNj05pKeJLOKgAUsaot8DsoQ6i7Pcm0HZTgFYQb481Jb64HG+1pqVX/II5PWY+pzHp1kNAB818lS
erJSlI8LsUTlqY2EmVdjNXrokI9o4QGr1n3Rz3YV1GSzkLiYpeWLQt3r6sm4VtRzIAp0palVMjFj
FfMtl0p1MuBFEvqWDYQwA6Xyrwv+IKqyVGlMPnUS5ni5KKNGM3litao7ZMrSwQkeGhu8JH0sASVl
5aHE5aRxJOUX+1bjrLmHIE5KigINtsxL1DGmvSyF3ubKg5XQAJZ1GXcS0L/uZ00uvgO+VrUACbGl
AX42SJ/7nooHXJwKlZKm6y16VAZDrWAfT87nSs0K3Y3RJofvoUwK67Dpbqt2US7b0rFACfbjTAzn
hBSsZq1E40lYz9/bqJEh/aw5Uo/kGaXrrpERIwJvR2WwHgFRqcuy6ZBnqhQK/laFHIQCUOwJ4Kru
lY3aT/w6SnK91cjNS9LwsP3CkCrCXZ1lIoSLc8twG32gsYz6iQ3qzFUdSNNa3TskHQx/0SnyOFBz
kn43EQ9EOYfMMlq5MEIJPNHxvnXUKH6yQxXr4xorpaIuRzGSQKaiWLlbj1nS3Y59NiRBX9n1cN3H
qn7VLNjpG9vMEpI8LYBADxDjYvuj3oVBvwo9TRjIcF+7OKerobG79nNRRO3B7KaFvVOV02kZGvkq
aUscdFuKjRKpbzv5PRzq/gva2R37dWD6mTWwbJk5G2w2c5KfbVLEEJPmxWlu4QhnUAlief2U56P8
uSBAgpAVDk511yhZk9ARV2Y1PKyp15ZTIfU5fXITxQkbwuOCqClFnzvo8rWw8YdyugtDCcfL06qo
7gAi2mVyo0kVXcbO0iXxZu0sbjrzbkTzHrdtyVDRa+vLuivJn0Rssq9dxbuCCEwkf0DXp/5ULzEu
XASSbww0Set4MxXXKbGnjT3KXcsKINNTDa4KNkVnkeNWutmS91Y0DTTftnm36aylz/a1k1VfWieW
b8J8SeRjmcylgpp40rJZQ1u9X9LRLHYpdutyWajovC5XVJa3TjVm22iOSrILdcmZJxcZSF0Q0POt
OaNh5JbyqM7CnE8hcSBZ7Plk9X2Ix2qhRkQndlfWJ2Nd2ymI81JHhMzOumuJiQQsM2LSljqF8Rwn
3TBsJeXvm5X/9dv+jyJuy/+9eerqaWiHV16b+P6/WHamSQuUTbafWiYiO9EQ8hfLTnyFQhyL22XI
dC/u3F8+myT/RqUYnpTDTwg8Dib6P16b+CIKd0JdQyfrgXfHzepZp9R7nVOquIn6x20DLC46p0TP
hdCGpjPhLGdvAsOMk6YKr6HewRJA5hvy9e9L0y6ADNSdRu2d2xuEjK0doUf1rZWae8pcoWJYy6bs
CU46abY+KTaSUMm8T6oBwkFo0cQxPsML/v1/o4N+eVH4Fp0F/77KLr5hk+JX3ESuq/5eZ6oDGNEw
Ke2guhBPXiVu+HOdqdZvFNBRHSXqh2z+RQDw9zpTiQ7E+qOUggtD7jBYG3/352nyb5QAUSdDjPAn
avEXFhnL6ewuSkGdgQ4sPiT3hhSHnF/HYB1J7M0WgmLDOG6alHz2wC2pG000mpMXvqqL9lbRW19f
xvwil9Xe76vhIGvNV2L/fWiOO0DosL8hmW+NbAzUVo7dSoVa3VgAavPE2QyOc5OQGs6cx7B5qkJw
AXNBropuZbxrbi4eyczjSev91Sgn94uV9CdEXQKr11LPsf6wG+15LFSwLFMehEV/3Sb5fuzTr2RA
aLwN1c4lxpk/lX3JfZ1mtB43W5/CydzEVkv9CZcnbjlOJ62Mjzie+ibWq4syT7aA16/NzKLRPVZG
PIZ1XyLIWY3Is9V6hrNQKSlpy+6boa1fl3H2s5QkW5dMQSON35vZnII8rz0i/9/TLD9R7wnVmNu1
AzWRG8NKv3J7OmxMDUhPXH6X1rTyKBr43LbF9YAWu+fInRsazrORXOhGtE/iT7PUjF9T2Wg8S7jb
g0FrAfKSwF0WPuYIl5U61aiW7ss055noU6c6250U69bOTOASXdp4Ndp2HlrZn80c3lY+o0hhoc+j
aYjRkD7WOqUjxdidygQsz6ie6A/1VrLL4OYvMwcGbVGVXzhYAW7X88HJInrT5fLSqMKS0h7EcGaY
+76dqTK+UgjvHFRxnNY+HvJ2tBFciNYb/X/YO4/uuI01Df+VObOHD3JYzAboyGYzk6K0wREVgEIu
AIX06+eBfe+M1PKIx/tZyAvbFNhooKq+N8bF2WrLG3oSrrqWWlEPIrFVGZG1nKi1RKt3AErRaGve
F20ih9IjN9PzsTlK/md/hdmsfpZ7jbzpzUDZAgecstNOvCuhYmOAjSL+qCxuCk6tzCrqrmotgDah
PeYt0e1VnBCbPwZkaajlRbOTk51zqmkXmYdSvgnaiiKHHPDvxA9zSp7d8TDAI4KKzvGL8GmEh1tK
drUQ1tGcxyuVEVhMNnRMerckLwANTZQ5E7Hiib133e6ubePvDE1nVzUfqrxqN3+W105OfiuEhFOy
0505eN6Ok9C802IHLlYGZ8FqPouA3Lzeu0qpdQn7Wd0YDh0Eml7QzbkY9h2c3mebKr8dNQOoiuuM
30umrzkDMkRrQkiKoLqOQ+B1rtrXtgieda04e0U671KpE02EfOnGrsojADKBICr7OCqDjKtWDlvd
al5ycPqQ4PIbsDCCbkiy31I5+WZlZI7WHtOWh/BWWDoxkefCHmQYC3s89vQ/R6UCLCzt0SAHfapP
NCGU1Ha6856+73IjDBKEvKkg6scvvowGwFSFQCCkKdnh8KhORiue3SBhzxrLQykLXvA03ZA5zo9l
05egyq+HXnVhGjv6jvkcCrW88iYJ/oX51hDmG+D23uxwgUlVkDMmrJJrOYdATKv7Zw57WMq0uBVm
IbeUCEZpf1/F2i4IPmWGJGpCZl+S8XpQVrABnrhLbVinIjOJnLDb6loNM4OLyrzk0TIHsoJyQ167
mttFgCPltqVdaGfqSXpkhIWzHIZPhdtQ+EKV7CuNUI+OIhI0mWNgA0By2EDnpoG6iebJqb7UxI+H
iploM5ZWdrThIeGnORMH47D1y6DaVF59S4nmee2fkYY/HewOs+dgVFsehOZuDLTT3Aynrgi+Lt7w
lGXjy6pbbMuUDoBJ+ybcIaCES4+39GvdJi7hKot5ZQ/zCQQCnIbwfoojSIKZfYsL1dqh6ymfmJ1x
3He1VZ7N2Yo80OtIJCIq6/FAE+4dcPQNRTmsBbRRHtQo0jABbFCOf9XlmrlpAlo6l0C/ViVwpNub
oQlM+i1Dwx76/ip1NH1aASqzvNIrUlGNadr4SztdQ2iSe1EmRNd41RqkQ0EpsM9uHqpHxys+5u0D
jPahGjUoVHoOWPSLbT8kNNHkxfwUF5RPrc3N5PX3L7NrdmctMRl1l+2iqqt0HjHnAMWR8UF9Vjg6
9rhTwnTYH0ovGo2l+aLnLJ8z3Ns5d9NbrZkS6jz6jiE4JQ2m6InU8JLbsfxs5hWRSLUizzGfb2gt
cT8Pqvkqkr7bU+doRXbvHNrAOKQ1Jek9mQpxvaxMKvWw7tWYLJFniBtNiJfFEe6WLt0ryJojKD7y
MbrIBq3j+6G+zJ/7b7PnTxuZFCdKL+Oj6VbwLVjOIoiTKB8IXtPZY6Q6i95/bleeScUnNx+/6oaM
liSIcqeP2thPz02if2s7sly9eEEc3To7iiyrbe0UJeUUMLgirdRG0P2zm/t4F1QN+bmdRfvoJNUh
TQOxs1pF0pIaH+xB/ziJZVfDa0cBnTW5rmF6NlgARtjLXacV+TkI2IGGZfwovLghR70jgkl2AhSg
93nQ/ZgEzZbEpQyZ48o2UhJaacsrhPwH31VFaI2IIhw4i9DSiHiveqc5TE49RIBnKMnrNHsTWTLs
bJhg/kcP5MmbiD+UMQmqqSvUm55a5XGZx/ygpbb6IGxzflnhtY9zUJX3eg5BNA+kmzi3TrKbqS+C
Vp6iZtAfLc3+UFZ59wTnN0aL96FqnP5Y02y2S1FrcECCnqxrFlky5/stCBf9rGP8Keg8P/Saxg4T
fSw3tgTuDOqrSQeor+S3sXOta5qmRxL2HUKlZudzlgX7ofKcY2lo+qNM+g/m7LKXeQ8xzEk/DtYH
O0FW5bTa2UpMcktNWV2NBrMj1YzDpunYLYu86Y/MLCAuLT2OhG/WyS205lUa6HQUkT9cGlFNPnvo
VIRXssabOpFCIkWHU1+XGXkqgJLU/bx4Ql7HsRtWJqEsMiDxuQt2c2x0u2IQVtT5zWHOjacysOtQ
0eIR0lIbNvE03vZQeGm/vo8uKTKlF+azjHTpbrPMY8+sr3WlbackjSqXlyGIb/1U0RRhfZppyw6g
OcuiPY4C54VtP3fFFFkGBa9Lpm2COQOLJa0rAKRGjr4tUuPGyMl0RLPjFNomc9uotM1vZlfsa/O6
0v2NCOZwRkgOTnmwnbukEl8KszktnbtpXKTDw8R5KeFF8MqNpyX7MlaHmN6mWpr7wgdcGpOdct0r
mrqInQxavvJKy3diTkhotZcHGspurJoc7rwcJRjB8gwMRWOwO4KA0PRwkGp8Ifbc3NjoINjY3VtV
8bkd/S3x3JOhs5918/J9oAmKQS/bOeOCGbc7FEZytIR5y0PNkU/QyLVQ9yCD3VgTalzaB3pjzjTK
vrXdA6bAx8YmTKmLN431WNfFx6FJPlT0ETS9vxsCIta04rpMtKMHYETBzWZCgbRBcm5uppH63UYX
u6mT5Ci28/c6918d6mjWtSF35cfaa7/ZenxyRgXtWV93otiPJjiFsPdpTq2MaOh2G78OIzGl7ng1
2MPHRR4CnSQ/SUi53u6sMri28htk9J/o77jukmvdfsBnc19PwUlhUUKLtfMRsbRpe+3qQMzxgE/P
YCGrp/bU2pxt6MA5KwRYLmddlFhoiAOfM1NTvZnSPFARvWnyc780xHYCFW0CP+dzVfw1s+5+r3Ie
bE7T9vXsepyogrOU9W1ttfeD5lBWkZxd4oC93L9zpnK7tA8WgzM4z0Rad3GLVboPNWmedTFv+rWv
atTYTKSOGY0F5xjMH6dB38Vu8UGI4mxzUHU640RO/4uw0+emslc5kEi2s0GIgsGmJdRdjSpBJE6x
GWqLINxUHWZlIUv7QkHGxkeztUzIDytfC9spOKoqeOldDi+yV1dzq1MFYbV7ZWn3g2U8y+bVm9zr
yQ2+8CSJTdnnDyZd11hrU9IliyLZjun4VqVLsPUbIn8K2z5Xc2Pt8Voclsm8yTL9bnSXLcXjaYhg
iI5rgh5oh/nmCljUVs0vQgvWiQK+lm0MaUQ0DMHHibNSxlamV9p1UXnRMj1jmNk3GqWVTiC6yLWH
h0qQ2aR3t3IyosRUp5w9MNUmIvQGtgA1OceYNmtkph+H4Za4FmLz2rOl+Y8BCoG8RUdHvZvBssee
gW1Bmc2zWt5y93PmaN8W6yQ0504ngV+CMrLs3c+zc+gWda4l6loEBl+nWpxr3XkpSXKJHJvgQ5tU
VX67NNZuHCIYUBpdmTZ5p6L5Hhj1/ZQM27qhzc37RiPGocyqUwJrf5MY5CGOMQUVcFzdYF2xaTOt
LaHZg23mGX8myk8MRU8WYXKL+5UKEqyTXX3UEEZEY+GRRDuSotZoe2FSJSLTQ9u2n3Jf+9A2LtLn
bNo5+O+3fosuXmNrKMrxqI3JjdNyJF00FhuLMT0UHZQ11aVgOxWhoXqbRPk4+KGTNt/phAwbk+7P
pNIfcs33t57Bai68od94/WgdjRHWSHh1RHn9U9ykH5sy57A1qOvEMG8aKV+GBeP0ZFXjFbKHOIpn
58UuF6Lp8mHZWFb21jf2Y61Z9b7q88+pyVnS8mu552T6PAwzacexRKgD8aC09nWI5ccyr0DDO1LF
uhQrhTdmX0qG1qilIv4KgYG3WxQNbsJ335KxftBRZZEK49+1WUZpS5wTklp3txCV5yVxbxDXEUSa
Gag2W8kb1S3OFlzfDTOq9UJ6JD9qLsuA1tnlwfPp/MuA7DZ1Ny17HTp0h66zQ1lCFnsaTKRZu1l1
hXObZpJZxB8M9J6pJK+C+Xha/zZ1C1mAVGDmgAwftOPLGcJWc2J6FGPgYwU1YtmE5Mec4LU2uS+y
PppG86Ei9BPWbhuLrgkLh8C5Wn6zPOOuaJddXNQGDWsxFadYaptdO8bVGacJw4TMrI3nU6E+DXO/
wzoXRG4tvEcx2CR3aUzYy3SczZIZMuG0MtXTXR/nYDbuEF9Ts9YRo9to5slWVbVrykaGWYCOQKAx
OKL/5aQkZfEp9icKnjSC/L3pCyK6yNez3YybQeTea63516PGoNSZV65TfkewE1pz+SmNdf+A8zhn
nc5GovDM4RN1fy9xRsS67TK6U2m44GnEi2fTvGNdUxqVHqbKPHE0JXyStWrTlrRJN6twxL52HVY4
z6iflEH7znZGmcyxTyMAWTSl5jF5GNCw0sFGMdf+zqsM8dkoJtI38oGwR2brfdKDwUypGqN0aFLi
pbPCwwq0DGjvkMqFOm8fq0d8ypL4PHeWFbZycaOk0FrOdeaLitM3FeQbYzJOCG9ubJ5Ev0s/Jzxq
lac9kYPkbYwm38YZQZVttUurNoH8NiDg+rCNkd9MtDYdsrKmXiLO2wgJ47ayVWiq5OAa4ylpFUnN
wbxrDG3aqBrep3Yq2ALrJuOoVprVVTuKb+h5tsKmOExYh6FMT7Z8K9z4eer8uwEZGYlAO+XT7tGq
kLyGqFM26t6h+xQHIiLr4I0OvRtZpKdi/ph4CrHMfG/ZyS2U9SsivmsaVg8OhzaX/J4yEFe40e59
FM6WmMOu1dJNpY3XkE93VpmDJKm7ZPggp+wha3xiu5Zl6/jNK6iCffQ4EnNgrDu2WM0GInCtZFck
vbErMtoBtZTjaSxvFFpX6Lv5HE/DbWEG97yWm9TtnuwkLljOEB6hGrXUhzGVtA109UlU4gHiO7gZ
psx9karVt6om03ipEzrOrI2ltR8xCaIg1Vh3a+Nay3QvjNmnQlzap6zLnocuAc6S43TVpeI+tpoU
XyblhHklb3rKUan4XB6XAqEBekU8T9qHvjJukyn2IrM2OV0uNrLMVr4mOabR0DQetKBrOREVL2Yt
6WuSQBBFw/FdBbt8MENocLjfJP3e5W19jPUxOBMxMQPlZJba0c56aEV+h8SJbdFn2FU7Cixf7GR5
NgNWziEv51O8eEcrSc8AQ3C5ZeqyMVh6wpSYib2pc8gxmywnOD5JjumSMiDaHk1m0yNNva+D5Ej9
/3D+X3C+aUGk/N9w/tPnavlc/az2+fNH/uKNbPL26GRHTmNjh10zCv4Hzw/+WN3HBgFIkHxwRCD9
/8bz9T8oODJW3miN1aPzdjVg/BvQRyREIMpqmUQkRNYCSqB/gOhfGI1glfHnY23CSguLRfTFz4aH
gWKHpKdjHCt5nE3bLC71g5DVlLzjo7pwcXAdD5MWGiBkT6txdmWvfrDZzYE7SwYm1p+MBzPMrFF9
YYmoPxAPNW5++Abu/uK8/qNS5V0tqr77r//89TN5BAkScogzDAd0cGGXyc2WfbMe0Y1PabFRpfI3
S6yK699f5ZIIWT8Rthz4Ng9fX/BLYkxnBfQBm3wiSinvnU5WtB2YIr3NfV44NgS9fOdz/XIPg9Xl
zKPBw2IbzmWGR27aiKpb1ByZ3bGRFLTyblILKz43NZneMdi9d7GLmyj1eRmxGoB+G/487Quztp7z
hPLFjZzoJv39vfzlG4PoIiFp5agCvM2X3sgU8WKlHDYHRETaPSKjapOMTvvOVf7mI+EII+US1YW1
kmg/P4NGOQMupojOfbTdp1xY/b7NvSXqHPMfxq2g3ePdXK8F98ZZcaWLf3zcDfYeNU8MRaiSjaPD
h4l4ocd3Xqq/u2025AWLBTSzfcnFFSUd8vM859iIbGOfK7+IjNjJ3nGDWetX/QOz/OeHgaImA4wA
UBdi8ucPY2peiSyRat88Sf1m03ZId4Fmmybt96UzKJwBSz9054Y4zc9Jq6HWyFUljf0kG+b0cinb
9skEpCO4vQtktYtp7vY5iVSU61QkooRGH1MgPdRUV1IT27vk5cONET4r6xb6wNPpr2xHI/k+dsKK
Nz3YM4nEQxZ8dguPbsGlsgSh2E7ZPQSZLuVRiGXxNxV62o8JoUUq/P3zun7iyzvCg4qRnMAZKttX
1+gPqxmrQdLR4I3Zf86penVmuqcDry7u65Zp2h2gXYpeGbtu0h0VOpoI3gnL+Jtv3iKPg4oeMpfW
B+znX6DvBtc3RgdMFJ0zWkyO+BTNan/t6v9nGuvfvDBMF2SJ8nJaBumiP18lAUcaPJ3pVUlFe8dg
OifUxDRWyNz98vs7+stqypKGidLAeaeveRUXy03mOr1wnJT66LytvnrTkPdhBYtK82xricfKiU3n
5veX/Jt7SIYCu7O1Cl0Jl/r504HWixrbWxEaBjsSaWnDTgh/fmebuLyKqf8ZBIDoArUH8bkXVxEW
5DhmrfUd1SDRFN2nU9h6TN+bf/ZxVrOwya6wbkhrcNXFktPmblenWlaGzLnplbE4RujZ3fT4z6/y
14HBx1yLh+7nm1ZPlUzxspRULExkc6sm21j+8A8tvKvxGccnOXbklpikAF6cShj17b4yVYlE0kXb
W4O3MZ1pd7//LOut//EtNtf4ELYbx3B8TmLOxR3LAqFkIhjcg25p7oVRlhtNmfNXo/xqQiJOVWpu
f39Fgtcur8m+sHpZCeHiiohyfr5/1eQmDgEwMhzLViPgXcedF6ZlpVEW1WAUOPoqcD/YwxDHG1CR
0oxYaQDu8SBTxFI2yg4Num2LQ8r2Rb+VbnR0yrmoocOslQpU1bZGf9uNGFuiVpXzWxcYsLRGCRVK
T1ybf2fWKezN4AJObnxYnWyHBjejqtrqiUB09SoprpzcZmiwmmwYAdMW3winzNRuzWKVClSLByQ2
W9b4CPlhf0o6vqCdmlMT704StyWUpDUeWrNC5Fr3bTlGlYZDc4sWsPtGRe4I7DGaLhVO4wgpPTeY
JqPAAI0MJzZNPZpiA+S2iYv0tfAlUKMRIHqLCA1taJaQRksovE/nb5ilRg1qb44JvWmtZeRXi0rG
ICoq9rFPjP3EO9aD39C6OEyIJIhrSiHx4lY/+4vtvdmECMvnQFfUOWT9aCckiNXQqHUE0ZXZxSap
XLVc6YRF4sp19Nr7YKYpPr4pnlhzvaUSJN7PuC736A6p1UyKaXxa2Iiw7pfuKJDszSPDazdWiBVM
5fu0XTWtnm3qYJgo2+usFF0HUsEvuFnI/dX8wX3r0zIdX7S6jD979QAk0Wu82iF5MPNDULja1yk3
8LUo2oqfBpXZ2lvj6ssTQTXggH0n/fJQgyM8JlSEJ8cmG2vaZrK0XLatFkjtWfoVbe6+JozXHpfu
J21uwKebwGw+SniPGOlY73U0Uo2jl2MrzJs0kpUHKqWZ5UikjzEl/s7N0iJNkSorSbHmQNn1zlYa
DqJq0JtP5Bv2NIcOdpzusoLRYK+WxoL9cgtS/CWAqLbTupWeIuAJIaaWjRmB1alkRA50zfuESreD
sHGzhfqiNOE5D3LLeih0jLZRlZHO/NUW5D+fujK2tKPvSGA2qQMrRORA9MUul/lyx303sg/mGpj9
pSXirKegZzViKWlQemziRaL2gjLk12SqYnoXhyZ7LMH1rCOYNze2Cgo5HLFt5naYEUilg7iOdMDL
OUeQnnWi8b67JSpP7pllZ186r5g02lb1DFhT1Ja48gPZZ9dSqcSIyCQbmjeCrEtQtapVC3wZuPty
cHjjm69Sb6hP4LjYuugulgmizDVEcz8HY1pt46rUBLjFDAc9OCnajJxuczQSyiblDkjE7jZyLuWz
YSa2REPflNUpmAYfWD9YvGTrWIKMnXaggzqsyZkrzy5zVHdOhcgpNse9O6JO6SwycmhuZKDVpqgW
tc4zHgzFNG8Fzq5qw53O8yuyVEqK9hj1uijplxq9U2Iey8yb1B1LTorSYYDansMqhQiVoZ/FTvux
8yzV9/hnFIMMjVUOyl1vCxmR+PkhbSux5C+ZnxtktmH4vh2GIqO4tsnspYaMN7IkCbbLkkvgpAFs
1ejppioTZE3FUnyOua0rl9qqads0ZvAUJOw0YSLU5IXj3MuXyQf8YO2dEmpOaquodvVYDEY42ojd
EUJggI5g3/oAK7RlVKHtQISHmAe9JexgW0eazxkXDlofOO1GFYWrvmIZR5prDVJ1pz4HkA0rTqn6
fp4G8EN050O2bfLVQtkQzI7KZSklyM6Q6TYmOE0XW33oiIyaarZsxxrBfbM+cZrjiiOi5kYHjmR5
tKiwBAQirwwhM754Ti0TEHlWPvaT448PupswxiAAlbRi0LgNmG7aPes0MN4UuU2j32s0m8eYD0dQ
aB615C5zi/KWiRxtuzPE4pG/w53QA0w6MrlWdPmpLnzWZjwBeCsRLWL+GJG0Gcel06dqZzS1/8id
MgGQtbF8pf3biyOjdotvvZTkMxBn4zCpLiviyKJTiSsL1+gbXPVMHy2ThBVayIU0GHStedNMhZqs
h6h4soysV7tJDFj5esMAtY8dbTijH6vMfd+JBLti4sfry1IGxQ6XUvHSe73ebPSsNZ8I/GOGbIwh
BXmXCaNEVxKSul3mxf3csHU2JDOZgr4Yzaw/lXUP0Yb7UR4DKQDtzI5JCAmaYrVGQYYgjEIFa2f2
aTpGwu3HEy8H3H9GTtDZhqxeWS9d6XSwxwi9qBRI3LBufGJEp7bs+JC9kzyrrINSKquxheWeajv9
htVnaJ/5NZ362JaDV/AAaZnzuqSz25z6UvfUSXR9iWTQ8GSxRcBcUatUmWn8yebH6JvqpNccjc6A
b2hBr8dN4CrboT+hp6cxk7qZPKrJdtKthXNzTSsjLBO8ucj1M+obr0O+QeZzVPvaAIUtc7O+8gus
UJHeUPK+rTGiqH0AokKdVCpiTJ5ZEAzXVV5b2cln4UHehxuTWtQ4mJ1PDuQOUQb54OR4pVv25B0+
5Vm8kFwo460keCDejpJgNISiU1/lkYX4Tb9GBSEn9vAK8PreSWTTvsVp7bbfxyxW/R4lvVMeEnaH
KQSmbqh86wyM1WPemJTPsLYYhyCQ6XObJzF9b5o7UgVKVlW9LUSm2aETBxqdUskMt+uOKRztMveA
7NJ2caBoonWwvRN3XsH8mgHMgBJJjPTBrdhQOTtZT0K3FA1LBLDzgmM+Ng6VbQeCrXlYLCB5R5nH
bNTx3Tga5NpGYr3d+7XFGiok0+C2cnP2MIbkmjOMqJPhyglAuEKkZ/n3OdWcBZlKMGIwAf+7aYUT
U13FsQV5xsK+tVd5nYkom7z6+8wy60e+SJNnz9BanklWivjkW17r7nj3ib3BDIFZjp0uOCeDayaR
BCiSyJbK2N4YxHo8p1hr6NO2OqcL+yIvxbbBJML9LaT2UpYL74hfFAabHIKJZcfesKzaQM3Z220v
r61EQxQSpNhwtzUprCoaHGt+Ud1AEISUvrsxg9b97vOl6RBIS1FvIaVjikJjkjrhjAENpu/IHZyP
saa7w9OUTpO212POn5GW+hhXhsTBroIRj8yPPHa+CAfn3XXeKFZ5Eut9ljXLmugZGitFkSZqi33t
UvqMJkpQULGGzpHjW6TOGKmmC56ztkjJPA1SoYXdJPTXTHkQ1ciAYEeCqTXLnYZhGMQhrq1Hu8Rr
d0zIklfQHUZJWVjrMdR7hJ8kELqLA2TfERKLoUitgcF16jwVbla/2fhws71MsMftW1ZUParzpbdx
qGmut0XAP/n3XgWus3OTofNuHIJzt5NB+uvWUgKCpypMebUIOKqwtgiJcPuaiLd0yavPQ+9V3J9+
Qu/HRtxi6jXl6tyZbMA66OEcv3OHk4YjgrS+Ktl6JswkmRihkZYwD52CrG7HHEmbixMH8LDKgzkS
fouW0HDRlzFhpGxFjP+5t60Q2d6jHYDJNQc165FfpUZGuq4RSFilvEbU4Xb2S6N0pGOc1sjwZ7bx
d07X6JRk2cPE9FKL+f73o5R1iRgwSBlgbETEuzhWf0lC1B0Op8bSI6DuOfRcwUOhTYK1iykESdrY
3Ym014I9jk172XhiRHiq8mW+W4x+4iwP94JqTbCYbNIKoesedtNG0OQ2fX1XEOZeIVnrBh9ZWOIs
Oz/RMvOYDBm1RzX+9e0ysRreM2qvSse5EqQw1IgSkPan3pOxeNbR6Sv0I75qkhfbzKaXbLHi4HYu
SJLZZ5iCaKGNYy1A3WC7qCdaHHYff3+Pfr1FWNhdAlVJG/dAVy5AFbo+mjip8Hr5lWE8a+4SH+IA
r27olJn+XNizevr9BS8BIxM43PcxKOM4cGkCuUAHhjnz9HzG8InVrfiyaC2NsMB/SOSX3oj+8bXW
cC8YEhqNYEkuwKncxdFV2KIOHfJFtlJW/q5YluS4uHn1ztj+69DuEFrGh3NJ3/L1y6zPoIKQd8qk
wdPavMLBzefZF+079+7Xi7gEYf7JE62sz2URDOruUroEEYVlqrLvZWamd23ZjMff37W/uwpaotUv
vmbDXuI3pd8y2jDkoGQohoMhcoEstyr3v7+K8euDsP79QCoeuf0YTy4eBBwueeDg1QvXL4mebADk
iSOi4RJx0rUOAZJK7+RdLIzFfIZT1YbHjFFulcwbRB2Z82yjge8c6R5nRXzDkWaN3Itir5yCze9/
17+7I6jq6N/BI8M/1v/+A5ZrBagKGKa5717/QHacduy02nuHTfnbi5hr1LAFrwcm+PNFjCEYzL7B
8+x2jCGca5vWx0ze+O+F7P1y47HlsK9xIRfCLbjEl/LKG2TbJyjeMaxjt0gxwQvpI6+wR/leBu6v
F4PcXKm2lYIgl/biFUwXBXDlLC10/tJul4J+pkL5L61Z6+98Sb9AdaxfNgHbpLOZ1E1cLiym3aIy
1cnZ4+FVoT3XIxL6MrsVaZ2cofMD7EiB/k9f+3XRJG0XlH2lcJwLrC7xW2V2PuSBIHJlY4uy3pk2
T/Ofz9//+y3/E1D9h1fxl5yMk2jF2+de/GS5XH/kX0EZYNl/rI0pK669Lr9rn9m/PZfBH2TsgnkS
kwEftfKF/+LO7T9gR/lJqjw4fcPP8KX9wJzjjFz/Nc6cFfD9R4bLP9mP/4WPuYRL+dmax0HIg0s6
8cXT76yDjpX0w91sj+Y2qdnEAcG+DoUYv66Z4uiyemdTk82HNR9oJjMABUfl2icQs/cqcy7sn+tv
w5hGZqFDHjY33r9YxoxJFGUaL/ndSDELajPrytDL4gUjN/ORVlEGbZA1pUC5d4BB/ZakK7Eabg7a
Un2yspH6YNLgNpLkJyz7BckbBPUf3dHSzz1g53U1BK+T0N4rMPoz5Pnnu0h+MScFgtj9FRZf15gf
lt8pi3vlDVp2pzfdsaj0fVWRW1gYnb5Br5DDqIFg+guay94cgjvQvGQXmzjHxsbBRNIl7RdVDt1L
U8Q3znRVGsa3Hx7Ku79+lR/VBOb6G1z8hrAqa7UE6w8r6sXaPdQIYCfG8rvSwMBvl83wXcSVHaWt
ixuAJeSk+/BUC6wYGVpoi+UCaOoyOJH/UuAZ7+StjefpviIH8sarFrrRUWyFI0LNsNXLaoU5igPk
p36LYje5DiadeOCRCQqtW3z6/cdx1sfyx4/D6QyWjZ5B+DyH/FLenR9vOHl6XptrTXubA+eQc6S3
xAkSOGvvfL+MN4lIkTiSFPHQEcyIwK3X36TWu7eiM5o+EgPD9+qSIsgL7ifRuv7G6XN2mbhWNA8u
jfalzDQf35sb8LgToaZhXrpbvFR9q+YOvUSqKu+pcR6tgcyIuvOvJckB+2WxS52YjxbZc7wwTuGL
rE/TbKHw9huLxC9P+lkYaMONlS3mBxgL+6mQnYupwtKyIOyatPoU1/GyMcz+G9+XNCBhdYvOY2Lw
bzxuR7UJetG82v00bilUi9UVh/H2nefl562e+Bwof6yxOGN5/Xm0L5YFLCKySzpRPy7GbITVYri7
3m/sd8jLy9Xnl8tcnO1tq+wdv07rR2Jpmj1xb+m+WAgsCLsa4ALVwLkx0k88gWmEAbB8qWK9egos
9VTO2uvvHynr592Zj8zp24CrYy2mVQTB0s+PFLDxlFkgVg9LichRkV16Uy8OoRZ+7V8rw6BVyQva
/TilGjjjaHyfg1q7Jgm0OOXtQt8zIgossIEbOd56zzLgEzF7/S3CWOZ4jTkWjZ+7N+3xUOKjOdSt
252MMjcOrt2TVIia2AFOXw5Ef+QfUn2Yzsk0N7et70PSpBnpZU2n3wXFaDzwp8RhlsmXRNT+O+c8
Y/2oP7xdHhuBQ9eCQ+4Jxz3nMmh+IgYk7lMSERs0pPW8nDPuQ4eJbSF0RYzuldsMwOXZTozYS0v3
naFoTYi6uP5fnCmZ1Tbik8uDZmOK3u3t3Caax5ZXDvka3N3xyl15AhnPxWHUwXnFOsGOgiRKO58A
x9YIS/495ctGXlzn+Tz+I70CTwiZBL6HkAAFHAUt1gWhK3rHVBZo70NtzB9Q4Rg3jkjtd2abi4X6
r4uwEa+0MSzr5dmXkNqYlsnFekiEb+1dcwwn97/ZO4/luLFsi/7Lm6MC3kyRANLRJimS0gRBI8ED
F958/VuQ2oipemT0G3cPKjpCVUICuLjmnL3Xrpp933SffHzvz9Xr3RgUltZmPjlRCkfC9+NdlVO7
JWOmOi1pEW0kTF0tyF783205Tw9FpU6fbH/Xv/D9qFpB06qqo1wCAvbzrf+2SDY0xSBZad0p0klL
HObrqVUoS5pv6Pe8JilwsJifqc3+ZiiD3rd/bpXgW1vO2TsjsygjpGcQp8nJUS83d/GMULaBljS1
L1aqeItj+bT+qLjHP1T1szPkn/dMuZKTKhoDNoD6uSIkMQtUbvo4nRB3R95QmvNtlvRUsIduBNqq
vvCTMKdCZPzsGz77hjjgy+zr1uwBzsmgPs5mcL3sW9GDrLyGvrpc0ZLbFHBWDiPnk9RVsPgiPU4W
X+BDCJasCB/1GE+hMSOXrnElPLMcVTdpiNL843n2LHmKEhfVFTSjjAU2tjL1r/fjLhsSvmx2xNdm
t8y3vT0Yh6Ie1U1RtOEd3mLXnHLADGGmBblwjlaL8zmbxjc7G6h0Q5He9Wxagrgy8IjJ1ugVMuOo
NkyWByE+y9w4o4jzcy1kQ+yOnZ9HNm3div++05DUPFWkbJGuce1uWg0KIZ4Rxbh0tNlTyyqIOjXA
M+CG+fLJKzwbOxxHSQvWoexRGlRAeZ9t2Sh6lWkzdvP1DLbWxkm3U1tm/ZxwNxxOioEffkl3Dn2x
j9/Q2Qz087rg9CG04wvmIH52x3SUVZsQmOVaG5PEayF++rRYSAN17C74+FJnay7ZdOQLoJZEN7UW
Qf8Igprxc1qJmd3MuSxdESZ9US6S5DOwnU0V9tCz9Onrx5c8r+pwxEAmbBjKmiZk2+RCvX+hBUcu
mNvNcoIguLikOtielpFk5Epao+wsqsl+NETFXqthwc+t+RriNFodv8pBhg/hTqM0wOOAWSnJBXFE
H/+8n/P7v2dJKo5UVsg4XvVqyhrNs37Xv82SxhSnJevXfCrKDm9lhmOqb5Ktbc8OznzN2Ki0f1za
dPFTmszjRRgl7VXS9zj/k3w8WjRlKOvqqZeMwvSBrwJcaldkXgyV8CvV4GyvLoC+U/jwEP3EVaGm
y2WT6aj8J/2ptxclAIEyHTSIVZ+sAGcL+6+bIyxQXtc3/mGfTUo0eEANRcNyyhFTbBwt6Y8abFdf
oBLo3Tom7jgvFJpY9ktPRwv5zgRyrC9uGURf1Bng4IZSbP/68TN//6Hxq9bzr0Mg0ap3ZVicfWia
UQ+QeWflBEZWezPsvtyhg7E20OZKnzbL9NUuqiZQQvmznc77SfrXlcmbZ5vlWJpunc+FsjWR8YBt
9ZSEVh40MVYxIGXKJyv9+w96vQribpJoGevoyNXz+wu7yByV2m5OTHHDttGMx5qGq0eR77Pw9vff
868rrQ8TxQW7XUs9G7ya2ehMK1VzMgBlPBmVgnmjdI6qQsNyBBuWxE7/WSTyn4OKMggbRaolhCMD
/jw7CyKnmgZWg/6UcpYITClWb8y6bHHKSN1dyuTjx/M8PvRot325JYDCxkzitiaMFU2fol1SjilO
Rqv9bKZZL/zuU/75w9ZvWCPyQTmvZizjVGotVOeTKutsQBJV+ZaoWOZw7S37ip7OMcxyujj0wlyV
puCBpSWldJCpXkmxIuYUFuQgcrbwcFS8et0L+arf1w7hpiMK8JO5+GekyPnPVXmGpAijWmREvp95
1JKSrAQu8kR33QgQ2MH1qUxMzVYNNbER9YGPtNjqVqMHjt1Pp2FYo0lIGI2/mbFkb/g72z1Cg/gi
1NroilNW92LUXbHFFxseaT1U39UyKQ5RM2gbLIbJ0REUCQYdbncmDOciVu3S1/tEXDWV/E3OsvqB
iaHRXaCz1pWWxyx3y9hcYUh1AAwKO4iJLAF9Qd9b1KiFYq0EPdoX8f7jGeJs07IObKpjuFywSrD9
Rxr9/tlEk4Q9zIrrkyWnYBIrelBzrR/Gym52cIG66yiPpd0w9jdGBcchLGznazgPTxkpEwETb+dn
poGvymhIo4DwfDUTinAA7eCcbEHZ/uOf+35r/+vXAmXjl6qrY0VeJ4Tf1pC0L4ueSEdxgtHR7ZwZ
pyDWeoG1PAdBsxj/YRThz6dD+QsK3Lq7p3h/dr0uN+gvhuLEUUN+or/qVg7FjyZxKMXMnblHZ6R+
co9/TmocxZircfvQGiSV8P01C8umYAMs81Shj3Rxp6oehIp5wyf9Wd3+bx7nKiBnkwICD63t2eOc
pGEw9ZZL2QWeQClNo6sqzdArxBkW2j7MPlkm/7zeqh13mK6pJ5pUet/fmlWYccw+pDrB6pfu4RM5
RBqgQZtlMfiKlIpPQoD+WP/Yk69ROTinbErU5tn9tW3XNcmQUPlAsrdblJUOmcRDYCYkAAgAyFAg
C7Q9Mgz0jwfqzzrSuzlnrTSgXDd/Hgs5sby/1cnsTZGa3GriSOPXCTTzi1DE8tCVxpVaG9qW0q0c
ZImsXkl1Ap7BEMYetP7o0+PqXalUK88eyv4pU0satiYqJV3CwOyAOeOv9abpm6Sw8ITQRJG6aNKm
1vvmsc+H6LG3CI8oHWBrcwXjpe6QG1AZHHf52PXHaqk+EdH/MWLXe7Uo+K+7DYOstvf3KvDMFuPA
MIpi8mfsOkzQ8+Jfj+d83n38XP9Yh88udbaFD/u5XEKFCQDR8LQhvuBJlEvC0cF57OL6SZ075ZMx
+7P4cfYmOalwvqeUoK+d8/d3p5OhXZmznZ8YqvJh0gnx2+S5Uz2ZVa14Yw9ERYMH5zejegORjLQQ
R6uu5KKKkXwVOLwLm7UQ3r281/PZJ/Ei30pS1wROuiSBGDXzVAEuPdbaVAJrCi2stN339WjhA+xH
Vzk1i0D/Vi3psQb9XAMZPnQFwtiPH+3ZgZAbs+m5sAKsIHNCpf4oYyAzrirs7ydpGfyO2fBCmaeZ
SAKwH2hbJw81+R1RFnSA+9xJQYQ9fPwL/pge1h+AExPWJgoOTk7vn3Q+DtTnsyY7TRLxOSgvTP07
euYxYMOOMHgssu3HFzwrovy6ZZscSJoyNIs4Dr+/IghmxL9xnJ+0pDYP9hAG5APtjIqVuSQ6YgfY
Tr8qhwb+jb5AXaj1BSrD9Flp7M+dHndOvj2dNJMqLSH3739H3zgW5ZIoPzUYrrcAFuNtpluAg+0w
XFyIhWoYxjs1mmw/BBfjofSloj7wmsLMuB3Cxn6O0bB8/HT+/KxXk+vPhhVVFoQjZz+qVUkgkozy
pCSG/WhZdEuW0Ux8I5OU248vddYf+/kiqMhzOOTMTA3lvBjh2DL1LM4MJ9EigKnsGAjDTKfFhQsd
af5ASteh13Q0rTZfWE2qZUD2IPwUshIOJQpkWCCSRjWhTLMtyAcQUzma2L5VqcR1zbK31g0fyAvD
2IXEysSfLNrr/v/9JKFAolyrcQ7KGipz758VOSuh0GNqjroNqrWcyiSg1vmZiUhZH/kfl1nP9ioG
Wg52Z0U/ZgPDVsehOg1S9D0ZrN2Y2I9Vrc0bIzGiXW9InVutyidNShAZYNtDbKzMX6CRLRton80n
t/13H5DNnI8ehi4D+oz1ufy2IQsX2mKJU1YnCUD5Bry942ezmh4SYd6b8J5A01y36Up6rJd7zAn9
7jMV1fm0RSGHYWpSzlnrrxwCzzYVhJ71qtRV462ySnz7buk9PZN/FAA7/cJqm20EeTXQyqH3C8pZ
RTF8Uj0/Ow3xA2yN6NVV+0B/V/tDopKifeEU3pxER3q8WMbcr9r0oUzl56gVUKHSWIcjVVOe1eCS
fvzlnA28Xxd3Vhf7Oiqop71/AXLeGalpivYUTcmbKs36BQXx4v7ji/z0mf827mD5sfddnzE3iWV7
JS///ppNoxkWMZr9ifKqvdV0WFoLnWmX17E6hJDbspMyqyPWhiqAnxO7ejKCsonj8N4US3bKKnt5
RnyZXZV2Om2xAoVPsyOir1ErJ1t0P/A0Y1gKJMz1gd11sOx6dQmSFX6yFm12HZibXVFG12E4Ujvt
h/Y4kU6xtZT4aUAnv9Umy/HlOW6uzGxuOWeOkj+ns3Nclqm6jCdwlFZkpffYejRXbtU8iNGRu2E9
wLKPq291HVTzcZiTdjtYen0RBR8/w58ytPfPUJcZ8qulkcoIq837Z1gMStZqk7acCFl41WZ73KiO
JBOg7oC7IMRBXc/1NiScRB23YTSLb1Hcfs16asZNniUvoiq6y0E04taOu9CPYjwckohJnktt8yhK
fPQGUMdrIyY0zxmM0jPU0BrdvprVSw1Zr9c2EB6XepE/ubU/xiDqLGq5FAMQGK4Guvd3pgF2KUay
yk6cHaA9ppN0WyZxePOfP0DaLAgmATJQX1XPHqCZwOKYwkY59fnkkVjkE7znSxTLzZiIWaW7i21z
J8HHTZj2MmLXhrK8UYptGT1E4HFLxLTafGmPIGed0o+6Xd509xl5DDZGsNmCEgNzSGjjAxlbn02U
f/P2qcwqq6URnoRDaPf7ZzTO6LNNp7NPvQVK1SKXEZpNxdZeVydIl1qHRyGHVE8Ho4Lur9IqdJso
rS71utVd0FvdZpjteINbbNnUw3hYYvt1cCyxNXrDOYBhrG4HmSaDDWn2LXMAG7EKwZZSh8gjIJpW
p6pC/Eyd/JO1+2c/7f3AXvdrK/KCAotKQf/9rSmpPmI0U6TTlGEgC7Wqoz0c3eTLMN0syyAugdE4
D2BkO08be6w+1mxcjaC2IJWuOXZ6EtSyTPREvag4/JhS1ti/CQqeTVbFx4PobE/DRIbykYV67dRQ
PDzHsJPybLWj06unSpIUis2Vs2/EAr9IUqVPjip/eylqhja9oJUAcL4uzeNCjoisntQiJdFrqOEb
IYgg1aMcTh/f1fn+8ddtcV+wTfjfH1LiyeiUEUeAdkJ80e8yPVK8Yo4GykbykfOvS/xOss/tLNrO
CvQ5Z1aB+oWEyyQRwnGFr0NOq0+2jyav/f2woJeMhZbKLDox5oX3w0KvMKyhPtROBMb/YC8tsAYN
Zniba6P1yVv920uxCPNCKQzR1np/qQxauWWgQzhNSvEFdyEM5TIxPVOSIQGuVo5PHve6mzu7NQA/
FJ3XMo2mnffLIx1bWryUzsnpterFlBxno+CQ80pwT7lro3x4Ahi2unficreEtvRmG8Q8ouWfFkCw
HDluxBz5OnKuR0m2wv2SJNiEKIDSeqvSz8T4Z4dmRge1DzpLK7tjzUg4n3uGqaCmuKR3C25Wj7SA
8VVThLZDJ6TRcFP7Pc4+45Nd0fnWcL0q2jGUWbTCuObPGfG3reEgCMMl2rO+a3vV3KcV7aeiNEUw
49+8bjqUIGU/EZRUJMIjOaq5RokeE5O4dL9e138lnP9Dq++3kfuHhJOos/n5nX5z/fd/6TdV4y9l
lSJyzNcBh/B//ynfhHxEH5GyGdMWf6SuZ5l/yDc17S/W3vWFUjDG38GU9w/1pkIyAjMPRn1jPcjy
p/8J9uj992yxh1/BHXxZdD/Wbee64fht6LSzVrRxw6cyMX5cp2sn/PellNxYStTcWY05fbK3eD9X
c5aiKYkqaGX3cIzTtfXPf7ug0ZK4ag4xkN8pT71G0SWvVaWXoWzC4Lc3cPNrknivVzy7uZUKwlKp
sQxxczg/zr5GWbfzlB0uHFExq5Hi5xQiY/lOOATizMSi12xbNjETqqL48ABltGOeXRCklCtB0ZiQ
FqjmIRxPlE2I43Y3mx0OQUsZ2zet1bEEF9ICp44MS+siNzVxZUmhugmRM9Lzrozsru9wOgW5PWkd
RAUz15A0Jnm9j3NnJDlKEb3jV1KhVK+T0hAma1SjFW1NazF5IyrWyHpX4riIAmIl29wrsizsvFy3
wY+3hV3oV3COi/YGv02i+p0k5uwyFdH02oukPTbJIqznIsVgicc/sm4ikisvBSERrzlo+WRTGkox
uobainnyCJBbdFCaadR2WIIdukqozuTwslrYbDhwLzHtQfHpeJaeGTYGwPhRgSx4YRQWKVxSq+Wj
p1BJisEYT2BFd+vwfo2iQcm/llLcaZtmlMioRMvY57U3sYUn34uI10I52vgZxewaU2W3MlosZTFz
aM1ma8yoajAuaf6i2KUOf6kqslS4XbJmR3p1L6rxqY7Tsb40Iqks7+2xgpXhlpVhIKvE9znID8jy
snbeCFWb2nxjJSFru2/jL166wJGNCvCzOSEN7sh5lUgVhzNXj47mZ3LbLPohLaRYWNddV5tFe5tI
RW3lngDhRKwd2ayFLbuFrs+IQjG+WcuN1dVKmXkJGDuruF56q5dPYUvw2GOUUols/VkQZ+YRkDq2
z3kpVXjf2a/O8y03QEvGE2nbG+WG7K8Wh6zByYPgLizTdE9cOv4zLSStb4ubIpH067AzpDZolWSA
UKwvzWPNZj3a1kM7o3DGgiB5vEezBNPfO9ilk4aYZRMuU+YtHaHmuyFr0DNNsM2jYLSK5nVJRbv4
He5CkpxloUUPfUPz2nD522QgqjPRAtG1NMkJlHc1JFFa4llXSFnSEqCBRWETVKNj1a5ZjpQwSZW1
nW3oGMlOG1FJeLiC0eGUBfB8KxuAKRBXwgMr4Y5rb6NijOIwtoVRXSnwlbSLfOBIeUzmIdZAX8rk
cG1kfYlh+AHqaHdhXa//aj5pqavyVahXppTJYAWmGPu+r9sgc0jyyjJ5l0L9r9wEirT4LiNnzihA
9nN0bE1yrzZUsJoXwqQMAE/GmvzTCV0+CAmu+0ohJa9gOTTEJWBhbZsMJyQ1Q2chDi6cOsksgsqY
DHPTZXhVt2szPfK6MBbKtm3lucSXIUqsP/EsdiqSEKTGpsgKL0zIN3RjFeul2+M/r1wZ3WxGWb+X
N2OTGuVuld3LiIRKmqkiGWlBa1KXOTeZI5x2J/pivIcToOL/4EO2t0at9spdNFGaQXWT53r6UFXh
ZO60bhIEy1DbM+r061RKUo7fnJ1Dd2naJQG88rRIyW5uIQQTJ6tC+pA5CpobLaUReEHGqhzvJeKV
6i3M1fit1HQTqy6QDxUHJbFnHLPjaOUQA5ycKnm5S5R8iAPDFNLo4nqvj9lChC4autEYsPT2xuCp
LAgkFCugCe4YlWxY59iI9S9kFQA+AIiVR7Ae9clhsv6qWiAAsm0jHD1dINFDhzuFsbISriR7mqtv
cTnMqvpVgWrvMC5JU4xpI3sFNAm6h7oiq5DAq26x+/EtqsuypVQEmCOs2pehNhBNRhttHiR9RGcb
txAkfi5J/90f/Y9icBL4v+mQl89z1XXf3+2Q1v/iH3BI4y9CuwzNopqLsorizT93SLpB2BMaVrQ+
/FPVVY52/4RDKupfbFiMNe6LeiRsSf7sXw4X9S/2F2SJUrhFAEcr6/+/SVovbFJWpBDCll7hTs/2
EVKtDKqWgd6uNNoFKU6wi96Ms8DItFcStIvdb4/mbzYuZ0WedU9mcpFVMQjkkDLM+y2SPiUjHFyB
latlO4GNFL+lgSb546ucV3N/XQZmGjlutL7Nc05WjJe9lnIIHwqCcx+7XHTIQlp9Grd1nCm1bsO2
RQNDTicFktEerqpJVz85T/68ym8HvJ+/wqScDcmTzhBS4vc320y13E+0p91CNNVLmsvR7ZJtF/LA
f1TkZ7+1PVVDqcrbQ2ECJVgUmsopa3Xjl00mbkwrU7+BElNcpdAKdZuGyfC9GYr8tqeSet8bY7pZ
yEa8SFoJ4AmTvnIEX6KYG+SIrh07oR30U6PjaB4mdigSWN86lsPMTzGkbGot7V5ZEMBGmAmJrEBn
2qCK1J6Zphy/Lc18ozsivDIRU27sPK5QtTAdW5JKyovUpF4x2MWyUayR8Kb/ziX/CI5bXY0fzSX5
85i8n0r4D35NJZrxF44DXIqgVeFAogX851SiMV1w/LBXSCljHpfVv6cSDmIm+jmKaqCgMYuu5/Z/
TSXWXzQL1xML/xGfJafv/wAzu5rzGNH/HvFUbxntFpYY5PmrO2/9Hb+fgIowJRJLXRAYTLaVbmiR
1ctFS8MuCLOweohLGaYP9zD6MViRYMptYx+XbPMTpzfJNlCLY6s2+b3JHjjAj9UQcQSmpoyEctE6
CkEsJpuZaGnRLBA61R04aVV7ITr27SgVyrFeieJHxM6kfpDCUAyrXSk8dUvp8+ME2Sww+cyR5HR5
Eg96h74qtlFQq6iVcq4uejp9I6lwzWTg3S1B1jvIzyI2Rq6UCeI25uEoN2RjmYr0Q1Kdxx7EQLSw
bZIg5swcZVDAorkCK0UkmikOglRdN05X2akDIXwADzJnTXhf18/zrCHdToxdDzogiKCUHEXN9qbI
grX53+mSHixycQ+KcxuJ0ounZSdCglrSziMidke0SLbpcWH7w9jiTojja2jdwMfbxSNSdtMn5qUu
ZV9CyW/pgOgFaaxKnuCdIRpLmzBuJX6V6V5kim8hhVW36ExIIJr6XW4Rw8oRO2u5M0gjQ/nGRkNZ
Nn2da3s2mbY7hc5mcggSGKNiNxeZRl0qzk5lA6K8Sl4bWSuOmWNLvtS3wC5qXaz4nFet02OvM96I
Fj7EsnQrinuDlASjCBCZXjodIVX5OD43xkhyIKDyk600VyQNH0RHhNohRB1GLgF1b0xf7InHaj92
yhMjisxUeziqTncq1fJCjNDGtEEltaU3b5Zy/t5YDhjDttyDZBvYG0+ECsw7TG21Z4XZYexjUjOX
4i1J+ldwoteLyVhqiKMoZHZ/aSLhdpvHHwZja5Pq5R66DTEmI5R0edGCSu9JEs9Bu1lG6jfpRPFw
kGWVxJEmvU7lqAS+POSoFJcLtbT0LWHLSTBq4akx86AtsbGl2sokSbKdLNqrdiTUWM/rV5qvr2Wl
e/0877WsPwBSKt3Q4fTeKErjhh3cKOLNb/os+94mxq3SLD/UEW24FXWTXykA5MHzOCrs0IWOjiEc
YF1t8sXWuy9Z2l5FQl7hToHD6QIszqx4qlrnHsd63wrjfbXUh9gsOTpghrDIWXge9OYFdOET+XsZ
5KNUuYZS75VOc+9UsNhtyCJSbsAhUTfYPt8i6FQqqFTYtndJM5U36BqB3GklsgS5V3ZppL5msaYe
Ygm3fDmhCBGVML1Uyg91Zjyro+Y3BWbXHir8vHcWgCTJzRIdDZgcVkuLLrHdWdmFmeOSrfVmzsZB
DaOt6A+cXhZlcofJiLyevT0fP1kDCQfiotiXzVazyKpbiL2hPDNPzTdFY8yMNgFZBd8CyDBv0oiv
zx+19q6ayIMq6E/q+MoSfjufPBrN5xGUWs65WzwOtvkWE/yI7mCwZP4lgihEvdEjWXOdvrLEt7Eb
FYfPs6xoGmThguLQzJo0AqiIPDcmmIYT1MnmEDgfhmbJAStoc2K8GukAgyjQmXVgmFLAsvW9E05y
/E1OS+ydG3u2svJWNlu9vLYUIiy+VnDfyBlL9DA5OE2tFBXxaYWwkGWCXdj0nRZmRyD8GYGwoxqp
nsxWk4SfIYZqbXaR9tKIwr6Woeg0ngK54ZY8Gp2oPUMX+ymtiNTUlmIwNl0KtQ/3BbywbVzr2iN5
j+RKjWjxmm1ba+ZrJNPb3zQlZBS/TYeB2Tld6k6D+RrVcO2bVCfAqMTluTEjLR28ljTqwu96gOXB
wnoDpU7tsXTUIgodt+w0GfA+uoybRTUsP2wbexsDTftatImL+Y0P3jZIWY8jIFD6UF6GDZ5jvnKD
yOcnIDD5c7soV0RlXut2Kl1WbandVyGnI1GFKQcpc76jro1hTre6r1Vjl94Uhg+AwFO8ff0bXXSx
68RUXCvdwKeDK7YxxAZU6q5UmwOcfvpoSzCP7aabsmNnjJc6zEKHgkJB2B6kyQ1t592Qpn6UgdmV
q5tRI43dcbYZ8TGNpOCKBbrETDvvOJUrY4lZljKZJRWXgzOhxRbdfQLND/pP+LXVEt8JhXUxEiuO
UuX7oufkm2CzHc14VySIO0iGqKnPelOadA3ZdEGfJm6t6dUml8YO9FIfHiQg6mEzbrV+ML5Z5HW4
6qRB6jTMLlj4ivZm1D+YMcjMgY6bnhygqXpjVpNyMfBJqnV8MqnA2YKW/pDfhYBqXIGH9j6a4+Ji
mtl/qjKBVdF0m1MVRMOWH4sG/i8pleEGlN3gDmPIrpwMo6oXrpjb76Sg/EBBrbgYT5JdjCnZU6jd
7bQI00ZrWX6TG0ABxeyLiW9vVUzYYVzcjMUc0DL40fTShR5129BsAd3JV3b8VdPnNiA27Vi04gYR
5UbTyDrTendO0i2FnzI3ObzbzgNpRBe4pU7mqv9hfzF4qPBYdEyC7kS2xX6/s+Tmhzx3N5ZW5Ncl
F15LVNtWaWxfmaSLweivrAabewN5CX8yeKR7R5+ew/E6zNYwpBRw0VgoQZwUG2e5aDD39eXgDWyX
WErt4a0yugc9BQcmLCb/blJiZH8q2S8TvDX26L6Y6y+dNdHEHZarUCp2JlacC5P2qZGoN9DogJg5
xeBKE/U0I8u2g57eL/FzOXR+kfQBIXx7KFawMeXeJYvvEE7p12KRwb7aOB6B1oZ17+yVDghcRUiS
xRMQVoJpvGQ+ppbLvDzJxa61q2iDVsc5kvL0w9IgvADVzJtqBxqNJrRCtjxVxWredE5NTlfNAOjn
PtsCTHwQah3MVeRFsrKLrOIrbNlLUcW7GjIamht3lsrv6RBtxqLwSfnA9cJVkyp71IxuZ5L914Xl
dZavXCwZXqltTOVeMxCH1BXlnikYY+elyyzQHjdteBHTxhQ1oiaA6qPNZOzct5O4IHGI/c0XyiU+
LpZtNz7WpDzJs5k/9EJmFbx28PZui67a1yGBP8RsT0DFaDDgZjYf5fp5KKRXJ4tZ+i+qkGRLQCJH
NQNY1kKYm6hsh862T6QvBWw2P0otdVtmdvHA6fBRGeX8jm8SiCXoMZdO42VlyNsoN3+YqebLHVua
2gH8TfCAy1I5bcq4oR/a1rPXGkg3DPEo4V+B+Kf49jyWW6PSUcx0APYbpkJ7dtnxhUR/XxUpOTfO
NzPy1ezYJrdFYvjpgPIeryMe8mSJbkZRPRp2ctWnckYCrb5lqFluFKvyJgn749CxZMjV86SLo+js
KycDplODugEe3OwyfALLJsJfFoMbAGaYN21QpO3yNEKCZ6X9JtC8elGtRP6aaNpb26hlIR/kK70D
UElTx96F4AO/pGO4cxLavdPTUpi3sCImDxnlV6d+Gaiw92q8G6q58+fQurWoHHo4p5gZ2sGVgdG6
Xda3QWqGlgehb0MdcqOnjJ+Zal5lXlGn2UbOQmeVFBj2REXzBRFFblET1JdXkm0IbOOjGy60CZMX
vDzYYJ1KC0CVssu2HHOvFvp907DEKMK4qYp5+rqo7fIjSfg7+9EFKhJfpowhv+lvnG78shBhTODS
wVrqfQ68z03VZtMo2WauEy+dowstt4JBmEFDyCmmEN/QcxC3hSXdLrRmXKeIhwe6xfeFyg5Lmo91
N7Z+GTYk+sQ5TjXlUQrNY2OFO40E7qZrvNyWcnhHzoU9xRcp9JzYAUBa2o99Mb3CFL2Ky1unN17C
JFkXl6d6UgB5IQ3tez8lb84fw8a8h5Em7RYTYFyr53spanZw6o4Knjg1jXD7DSP3QSkH164/GPId
rfVrog+DKSy9BTS7O3Fwpd9T07q3AXC2nO82KFLc0bBuhC1tY10nybEjy7syd5we4k3biQ20613b
phtBk3wzCB5ea5iQl4ds3hF6+0WTew5zha27cpfdk7pwGa/FUzXcIw75wkbw0FegfMKWNKS6ng8J
PSlZeawhb29oNqjXZauTsC0dRuYvmLsvDiHfPiqp7TInfmfcsqzcG/xHjd6PfqapZDqROrh2A9xx
hUqIqX/M0MtT179ahIJytFF+jE3yPZrkoI/Sh97pL/qYTDLCqZ70drokK51v29nNvBYz3HU5XZvq
W2gFScOZQGd7W6Um66vsd7lKkhuHOz/Py8e66p2HdO478qLtnV5Y06bO+4CC7/UCGokEL8IRwCd2
XqSNj6bQvpW5rniWk1yRqfxcL4nflMWXuEaFnRZoDBLlre/AZ2u1dWiH61qF0W01u7qp5Y0s1d4o
9Bvbipu7GqUsOEV6Xiq7U2GJ27y2g3GxaldLxh/R0nCLoVoxRdDTg/pZu7LDjOX0g19P6jOlJjCN
s/YWxmbjIkgihngqdlIGVbYxMg+KQkCHcXARAQCXtYbiiBmBXaL+rINQ2UQ4ag+RMd/Zi/YSNdU9
x3tFLyTs4RO1haDr+4Dk7cxrMyvQq+g09gIypnoa08gfVMunQuZX9F1K3A32SBE+FE+CjXtOjHkP
d3qlLNb20cn1oOnyL2RZlm1xazlGfQpBOiTDsGv0bt3iuII4sCXfJuNj34fWZUNjxu0WM/2W4WHy
dSWENyhhgIpMgK1rlLvlxK9RnMgERiZ5/D3SesRTekoQrVyVyp4RJQHLxItEU6tK3LgihS8eQtLO
Elu9bxVV3MjKIgNqYOzVJMyivE160mfplxlUhfe5Zc5eM3N4Dpflsi7Y4urCAjcPezRgPx9zomYA
J3SHPdMaW+grfctaIQe0WV5CPSbYUZYjZZ8VioNBvJ520HzzbTOE3yQ1Lr9Q5JM40EXqCz3V+rEF
ObONIdgGTmQl2zIUkCV0u93rWV/dcIRVCNaSRoTRJuroeoh59kWtBXFsa1+QjADolGL4Oa4UzerJ
WMLU4PoVxxyQccY9TN0YbDFI3kUq19SNSGWazyEWu6jTZxYNM6suWFqyemulS+6Na5mjzbr+MoZz
dF2a4XgoSjspAtjd85uJcGjTzPW0Zwb6X/bOY0lyY9uyv0J7c9AAhzbr7gEQKkWkzkoxgaWE1sIB
/50e9eB9xf2xt1C8oip5m2zOevAmpJVlVUYEAnD3c87ea9cncZ8sJ1Mda6dqqKg9IIrUKBlpGKRi
t+j+uEX9Mz/kvipP7FzMj33jzmsiQc0GwNu8caDWf0acp8iQtV1gtVN00AkDvJyjcnnPbZ+iVy+X
7VJX+Mn6irlg6GZUQTWfrD5n+JxsjbpR+yGJ59DtYgzS3A8v8dg7ex+wwCsL+emUF8m2VZN+wB48
YJYwrPkDX1LzOEwTMWACJOKddIYlnMfKOjfNWce3FlnRYfLq9KC3dLFLSvU+g9Df2xM2M2j+1L9t
eeexH5KEnmbRbuTiH8uqr8hG1ZpwNEZi9iZ3IlFv7S82LCWOeUsTJiINTdl4FQf3dUaCdgcEnevF
eDvb+3qj7RqhR3eTTOqzOmvM8zKd8k1p6Ge5luZtoEgaYKJn8WukXg/XrtXoz7GdjE9IE3TWVGbu
11DfKEg8WRavcVpx2Jh7BruC0+3BbQeIWxkB3601U8TCfLXfK72YFlwUpiTQOBryk5YJwhlTy/zU
psd9zqS2exxyuZxko2mfEagdd4Eb+RCoayGiU5NXDYBNEdpcMPrluI72/YH6qQ4ajU0m0l2yZSpc
EerE9p1rw+YeqDr/Zh7rF0I0920XnUrgnvvEIIETQ4wLvB8JQXkyRAOw0qUf6QDUbu15Idnry1kD
RmwIoondP5hNTJkrBHjvpSBwKOSnO4ekhE2HIT8NXOr6auMMrk3tUZG3PWh6aFFO71EEuyYKcDe6
qWWV7HWuymIvRD3zDOxRT8TkYOUjxU4stWjPsD/bdeRNbFDBrIYqV754Q/0wTb5xpemzxTmgOkNG
d2w04jGgbQ2b3Peza0Mp90iA301tlbvSq66XuZ/2xPEM46Fu2ylmQjq6xxkpQLnpip605qp5zitj
fVJhEZ7g+u8t3K5EPgRa06VnLYpfQtlzltSCUPd9M1uvdjQsxE7QfD3GeKCJ8y1K55wTsrGtFo1u
a2kKWLXpNLSnEMhbBMhDtHc6f4Ym3VTNeyEUPU/lOjHf6MxsZ6y6a6lz1BaCWorDCKjVpAHbGqix
UKx+0egRbTC3GF9AEBIHWHX3Wt+izXD5vadR3GXbVHOLc6IvpkMm4pMBcl3Qxvp4lKLxtujuxZ1p
qfXoobzpRFrAIDamGy2nA40Ktte86Y9zRHbxaFj2uWgivBJqMvwd9GJOpbahDJoqw3BCU2ablpSB
FW4DWP36vnOn8dVoR+Q1kmp4leMHQ1tvfWfaaYm5H1t5Xo9C3oihpLofTX1+cwuMXXbBOYSCObeB
/caIezM2cYiaefvB8CjZKQ80Ee8iXsHOdnKcy2QGqN/TLhEimdqwGev41FnqK9K0Gg4/ZdxdFzig
n2NqMD9oR4bJ1JAWT1sWn5kGKzZo2+lSuEBvx/Y+r3sai0N8bUxwvSpNONDRSJKtKehpd1hc3ozc
ZqPj7jZvB7FXXSSf/EirzwuTTlvhFqeCtZbSJn02DS05yKJ7csrsypiHuykyPllGQsml5FhKHU7y
QueC8lzAEluW3LR6/0gLjL+yRI9DZBRbpBXo4gmD3VbgK/TaCTXQyDZHNruIydNG2HLeuk+itm7p
JBn7qGutwC/MKzljetRlTeSVG/Y52a7MK7/15GduYmUN1/SZrpBf7lJ6q5l+ZyrDPUcM9Tqz/hlF
R79Xs1H9j5XWXmvIhViCtXQLhRy2PSKJHbDhvYd9xHDp1yWLxD0QiedowUnEZuCEUk3ufdoBpuhh
Po/6HaGqVjB7HjAgTg62X74VlrjQrZpw06gaNyMocsvOCBElt+TN5l5pWJU35lhc6shPtgkkdq8k
n9qVt4VjgWCDZn+D/sLbCms+BwX/UCnzrR+clyG778m71MGpp2oy94X7UBdMIMY5ouc0lEVIIu2y
MewX5RPVHqXuvdT94zIjtNJoAHTLFNJFVEGrGzRTsj5oBrmp6Y3ZcX010eVDDnOYm2bLR93ZrAgR
05dy0HfUzd/mxWVfL60pjNrslGTaksA7RCGZZd24bYV7oeru5DheRv6YBBTQ51KZ+1SnXkgLoW/T
pfhIehT33uDeTHqbHWBWuOf0G1boXnokRWOF35k7U6uiK+R1UH787gOMGXnXdV1d0SC+mVehljNR
K0fSvnVs+3RpaG63KaaQQTeokuWBmQ4YkHqiKmi+FU6yoy5CAu2VHzLN5L5ImlWgnmQ6mQuVds9A
vDqRfuTgLXG0JzoHZyMs7sDw5DdPEGTvzvNBn/rrdqnfm3FMQxVJjmh1+dnHhD/M+udcGQ9eO5Im
g96DOz5Dj4/ebd/hb9vRUbmXKV1zQs6vY73JT2k/q6OWRu2ulHG/swqSBVzHHTdtb57Xy/zsFMWJ
HxtcObph5GTUd3TjgaWXpC47UPq62bLCHh3PEal0dmIjJ6wtiBiBiOz6WI+OSUiLs1G9t9fNCISj
0XLlIjJ4iMXgOtv0cubHxc7jDUBJYuKUOGokKQe55snreTS0cNCpYhOybxdVW1sqgyWYxyHnEyqP
PVedN21xHTWpt51jceeK1guMLBPPo53Igy5158Ks4jgNfH/JLp2M2JwJaxVpwOTszsO71/X2idLy
/nZRU/7ERj4TMJW8Ki1KnywVexdRHx2qkdsl1hzKE4j4usriMIbiQFUEXD/appEHN3ksyHHOTZ4J
r1/OHT/XdgTwbEDEnkdjtcbdbA3Pf5lbGna0PTRaUgzGfCwig03kyCw/BOtyW+SPCXOYmvFQOM35
QdHFYUWLQjIX9W2SjPZRODynDSHGvZW/iwznxcKn5pgXuDLaoWm7bztYAYXRhJZBo9rIza3UNL4k
vI4adVxk3qca8KMxGXr60cNn1rePKveTc9/NNqR2GADI2VQ4YQRmrLK9SA3Y7dlpRf5Gb9h0tVmi
EypciM3Ts91qHRz/XgZR5d0rab5NbnqGvf/UyNxDVuR7P+dclUOkqvtDAmbSzqP2PNXi9kLqRhTm
fswwR7BU4xJQG0YaC5SduA7x+rGoZXxIeld1Q2yOOgHCW3BqHe2D4Z9XFkEQVlPkqDY0LQ4awi5Q
lN0tUfmgmfMnUyw+rrpENVGztK8nhOTRp8E0rqYes+w46kv9Ns3S+xlKathUyYnVEmsxwxSpjKPd
OcR/T5TyY3KWWhJEpN3TAzYyfNJrYWmbzSazKEVcphtZbtJx1P2zAmNaIJT90KuBO0dKAhJn2zhl
HHKnAcKcxqYPW619iphubyY3so45n2RXIxILSU3HiGtzbjO/1dlTLz/bnmGHxq2PyivjlJLaH6Bo
nrthzY6zDnVpGgywKhq+0BDua9ssTyEcAhSJL8xJ3dVp+lLr3ZM+M1Yoo2Y7ogMlFr6dCr7W1lkC
VSTWLos9QpWoMH1DwxUzguLieMaxAdFwzcvavXE9tUTKlVyHLJW7KCZ22Y4QZepnQ0xaOrB8jfMy
rYa81ikgSNqwKn1rGzvptPgS1cFHt4qTuCZqRUfFS9l/Uc6lsSlsg0lXOp/O+B33SWl5925Of5mY
7GSj5W5/Cez2bWTaMfXafh1xTlqSh46IEqI1jGrTN+rZzurrLDsnzGBbwqvbqMKigCnqu5arcK5y
gwXccO6MnPe3ZGx5OM0R3SF45UJz39mT/unob9nUydeB+eHOdnNe/Ep34CYSeQM21PWuOzsOMWBe
Zg19IGLgv+UiApbgK07c063GWeOg9JoFZ3zpuL8yEibkN5OGbNZ6NKkH51oX8UEN+O71ek9PlaFG
YjEhZ2ufWcd1g/CeVUXIw6q67L5VMWpNaX46CgAKnziw2hqdaBI/CtLaZOExWRQIhkqGjfNsnLax
uok4glh6wtyZEUlcfsYOSusUVivBYBILF8dWtprLlkXebaq96dmoiEFU+nNMmFZ0FsvyzGyJiEeF
PW4I7zpklXlC7FoPvbgv3lbDdDj5VrOrtH5fp3TX+7ruNr4gDJDqhMNBWV3yaK0iWHVDLRSS9oH9
sVbWZuiselMXxRQIV97RAabdNTaHKGEYbLxz8D+UiXasGmr7zC3e414enaJ7sPyIR8/0SbO5YiIU
Ikjd5sYaUdKb0FHa84pDYflQyPHEiBikYBykfh/Tb5B6d6ZaYsTIRnTj5c2bNIsbQvECdGdQEpyB
5uPK0EEwYMSPOQL2sDGazxWpQIkR7we2EMD46ToqW2j62/ESiCk9lonxOuZOfRRjFwVGb53p8Thu
ChMtw5Rs/Uouz45edg8piah7qdH8c2kKbTgzHoZFe0Kduq2SlhadLTfoQGTYZSRLufmpVb4XWXRB
dhpQDaLVp/kuseKNp8vb2qi3nRg+6XUyz8RVFfbRci/hkD2PU3UFTWcnOxrUIE7ySaMc8toz9P9n
ohmvKvUU6ypsUOvpDWqxwr2mbbc3E2s/Rul2VcYI7sXI7PZIoVsq04XVucfOXMgTrL/J3sTrWk4p
WeheAHSDP3jDRd+wNSOURa5wyXiAiDljN9fmm0auRhB3w5EIuHPchQFpc7TTrifRc85E0lHF46VZ
tZvJ/FYSvxMz+POtWxL3TodFP02S9ShgyShkz6YC1DcE1eUHT3vU2pK5sjGd9a5E/bPsDXPmpNSf
Z3WEZd8HZTJCUBIi1KaD7pUcIrn3Um8/LMnb0i/BUDd010je4fIB1iOo0L3r6eXndVTsR8vekYcW
MkO8EX37kCwtguZ4mxA0Q9Jau2GDTD7NmFU2NutwdvITavygKx3CyJA0xUN80jnLETk6Txbg0TaP
H3RtOs0NWivlNcdNucuYEs9ZgUE8e7G7Kogt7W4oV55nDEuS0a6ibjCpLTqDsYE4G5HnNY4aSI43
6eKWGF95m2uOI7E+ehLaU3qoFEoACK5er/ZGhFiQlMQIjkRUlC92YT1M7nJJz63YzPT2neps6rBW
IKdXdptca30Vacx/lnnr6gt9+qxZ4EBQOkWL9TmTS1goLpTd3Oh+fqvsU78aNkshbtNqupAMTVjY
Oyqqpt/OfjpsszxHFlHvGTUmVOcadbTHnb2wP26rNodC1ar7nuPpGsFDw5V2ihVbp/ZSbT2i1BA5
qreeg1Pa5bd+oW69Xh7S0WNOXvrHTHnteauP2QWSJHVZT/PZLBRHnej9B1Xdv5GhfhGIfheqCQOP
joeVVkCS/CJUa/xJRXnFrRHVrn255JHT7mGC5u+V2xUP7SxppKbV4p7PONA4ARImJbayYNS7/ZN3
slrrf5TM4R8lNBY/t4e/DRHuF0VsmnLQLoc1hk7Y/YtfRHzTBj3BIijKKr9poQ2807b37oqx7m+9
wZQ7Bpc9phtCUD6+v5n/1nD/BzrpH76X33ncbl/SavjlW1q9ffD/l+r9lyH5+GXffVQv72n10f+o
yPz+q35TZGqO8SuiaRt/LvQGLKqra/m3+IL1Rxa+XLGmaeNAw9X8T02mYf66kovBZdFFwSrGT/5h
gBO/4gZdDWQIKD38b39NkMkv+vHesjEJIO+me27hElv7gz/LMYlD6zxN9fnGAK27lnrYUALHn/o1
B5SuBtGWubi3SNxkwORjcBGy965Ic+nvddIcdSlKCs5aRGxlXUvBQPD4Y1bS3KzmuT5v0mVI0AKL
+A40sbMppTneLgPjUAa7wjtkvfgTRpRYJdM/PC3rJzIF/8VmZ/C46Osn/sFiBwYLiMhqqJEp2q94
8corqyGSNcMNEdoLHUGE3euiP1gbfamLo9n1FhRdNBsIqjriO4nMRbR2lRXrsT+rRTgmxn0On20b
qX45DFXXH364lf7NYrNe5S/vmUgKpOgO+tyVdfjze/Y6eKvoDfINhsRyN0g1bzmIfZOKY0Barp0h
iqy/poBn4xN84dyUq+58ZZus/sEfLhRfEhJST2QbnzgrlH4ILSStaWMUoGPZ0IUDJDhDlRfCZAEg
NcKh/OOPbawv8fVzu5iGjfUmBMjz5bty20Yu7sRbQAPpbh0zSYPFMqrH2SBHDtm5e9R7r0PV6rCv
aZm2Ml/gmS6DtnWcJTlLUoNQxSZ/a0pJ8rFJI/yP3+EXmOz3i4RRD0m1Q+eHr+fL86HcSisJKuAi
md/S6ThO6JsooKeBnPoK1VSHRIr+Qk9TRp9PBQ3qwnw3HWKENXKWIxTCYq/F5b7gjwpyhkkepek/
LWQYaNZDM9M87rVd6t92RDr/8Xv/Nxd3lXWvBHoBx/rrW8cWCIpCOBkVZM3oeF4PDIywQz9XpKZq
qjn549f7AgdYr5VjcvsCCyeVBZDTF26GZyNCHH1S4SyhLWxBxZm+NNmeRhi6ijKPOC2br+NAIq5e
1HLr5ZxaXElnpjeoOb3e4YQdTcWfvK3fXwbeFQNZsBiegSH2y+45+l5X6CPvyu/mifwjVKfgJrsD
a2y9WZAeb75fhr+0Q142H9Xt0H18DMeX5n+s//StbpYujZPhu3r+X3+6xI8xjN3HL/zF/pfdWL0T
hVNXX//NT7+i/1/ffxx/1Osu9dMfttWQDjC/P7rl5qPHjPcPsf76N/9ff/gLOxy/5W5pPv7nf7zV
YzWsv40YhOrHTQ6Zxg/3x+/2y+MLUOXhpUp/Noav/+jvO6P1K7AfdjceKlJVXMB+/9wZDfdXtkvd
9TAluOAp13v378Yn4f5K69UHu49vB5GMw4/+sTVavzISXKFyK5sB6qP4K16FLzsjKGFM69zMzO9Y
HYX4sjwKZ/DraUyfU08iv3VnIF8zEY4/XJN/s/CvN98PC+BvL7LSvFY3BJvwl0OmVZYundD4WXp5
cqgW7Eg9DbpTHQbSn6wG//bjcJxg7gqQHHPVz6s9YBa/8Bf/yViKvAkM6U83w1LRT/jjD/T7l2Ex
N+3VTg8Gk/3355dRfjVDoLIfzXZCKFTp5XhXL4gW/uS6rdfl5+vGy/gAmRH3crj6vrH8sHeJ1Es9
rzVJyKX6yOzIfIgJfw2iURgbP9GGXeS6zSGvlvIvkT5tvjCWNpPDBRisNfrhy2qScwNSkOmPJqwV
+M8l9nodJE5IFvW4dfJSbBpCVYHTpu2fcC7W1fPrR8bmBymBQA/6TV92IgK4NdEZ6rEV5Ibck1JJ
eSydXkGxh0umHwazYrLvzCsHu7aZxm9JjJZ/Bsb9/Q27enoEl4GbVvwOweksaVOoRjyOsMa22Nzv
2gbkdo5A5E/u19+/kM/0BKQ9vCeOx18TCmlbJ4ubmI+op9tdNNrtFmFXTDxrHP/JBmF+9xz9dGk5
ekFYAQfoumz07pfjV+VomtTb5EItZlyEiwX1YBNFM8+JVzclpgRJRnmX5L4VimWKTl0fJi9KwJIR
Rb84ymQWu042+kEm86ZCJP4aucwmgrFzzJdSDjRRY2PoKpQWDKo2DlCBejvxjKhgWpTwAtGlSNLB
yBQO7bcKUasXTT5+GFglGA2i3nhbywVGipNKSCWPsODQB8njgWNEPBH+3uJV2GvklfRn0crD82w1
nqdKLfMOYa+Hk6QdmxeoCaZ17DU/qq49X0seTCdXLkKvWa8PyPUIc0VPDDogN8zpsmmdscVVIHEt
KwYbyArZYm+dqaJBKIQ1NNtmQV8RlpIhQqgXZf0Okj+zt4WeFdNJZInubqEZ6AdO0yFqI15Ycw9N
GvcnTdQkeqhQUyBW6+zGCWyFPCWOYwtyEzD5mfn8vEx3RIkq80wR/JEFZZ5Oz4lWJe+dXtleEHWp
yGlUG64TvSCr1uPXkXbjjZoAFF5MoxON4Tx3nkMNAuOAC7vXtSxhgjMIExYG8n7IRZs14U27ZmzV
04BHp1X15BogeGvJUcN7mnfYKEu85D76TxRpgwHxrWm6qQmoLCpEs5qyta57apo6zcxroazvjTZp
l/1NpnfU6nh3CtSXt7L262EmSLsFYz2YYz4gNDe6vNV3zBsnoWLM90ljeyjetLi2JmbYrhq8u7KI
W04XdIf0yMAO76Z8+aFmAAntNhqd7cK0NuQ7u+1DNE0mh8nUcsmcDYq2jq3oBOEoGVDBKGx7uCvm
RZEPbNKh/FSdOa5aU93BajHNQ9dE55MZV+NyRYh3xlg9Nxuzy/ZOttjrBKfU4TTcg03JahwTkU8P
JajbhnEI3PrYSoMyZUZGgnqPDmMcWr28SHw9hw81RY6+x41AmjfJjQBOzc47+okTNye1AaHIJOOt
CQeL2PisqEX82cycii/6pYA237VYGC5FTKz04BVptJ9Z9ZJvoMpEGwLH0MXe7eZSXUW1PV2zLdjx
5dzEmgqMtsLvX3PuJMyOo75koqUMLoaQc/2QCKMZ94miUDofAKQ4zPP9jrmPjVY/yKrYyM4MerWP
To5ENShVX6VbAB3riNLwQU0BS3ab1zjJZ6SKsTkrmmyOwV+1kJxgc0S6ET/KiOECk1g6bfBlh8kk
G3iKost0GOlRe8Sb2Y8Z+gzzbnFKPXn3S8Yzbz0KJtqtRbkYBrq8sRQ1Wk/D58g887jTDdNbB4NO
NGQ+yD6fCbyJUHqQkUdZ0U3Zfa7SDjUg1Asa7otZg58J6np1JuECFva51sf04pIktsLKyJyrxWsK
2nAOkfdBJafiGk1tjgiHKbpPC1SgIzW0yWKYnvWoT5axEedr0iC8OKMrrslBnq/GDqVpMHd97G+G
oknnjWVHqL0zOzU+x5YLuuvTLPHCqp+sAqnOqlLEeU77AbpzcixZWfpwMcY83UNyYYdNGRXlezED
9YrNYv5GoA0J1HNl87ikWh3RnSwdtiF04kxaKsZ2d1Hs2vc1Hu9qY8UkOjPfUp3cTZmTOjuhRTaK
42pMqzCyu+QY12761C8SlUwH3/bKsBLbDEknIxc370Ha0OmLJ6bHlV1eSpMecWDgu/pWMWl79jjf
N0w2tehJZ175Nhb6dDfbkqmMm4jsI7GUNMKkT/tnQGH6sWnR42yMIQU9O46DzjAJAf5TzdfXbVo7
c5sQbINmB65R+8+2XxHuVFlddcYkY3DCuJL9Qy9xXy6eXb4mArw5+0fVvg5lTcq8Q6TYSTNXdbpP
HCEvqtlAsJhrlg7wci69aZOZKn213dJmqrcUiDhH8wXKy+yEk7dUzFeGNr0lQaV/TmbDuh91Tb6x
QqH3rsfU9zZscwZ+R7cTedhgasPxqhM+oqnE/ZxBB6tA8TJjMLe4FzeNjhgMBYZfaQzBRv1GCaua
eZGOUXLDWRHXgK0K7OgS4PaOD40MqgTBM+DTMgqgH3gOJU9iiTSuHMVibSqMkHh+4lxe6KqXSJWE
s1wttiU+yU0fznttQsvCNyA3DhsrAut8FMWRRyeCO69QjQKkilRY+WrGaai1brnxvI6YdcUu6Qd1
5s1vZtW4eWhNc4rJSeXxG6nWlQgGPzFl4C4aa6FALoN7ZwHAUiCMwVigZPPaSbunn25MfC9UVuWL
4+GvIwGUY8bOXCqm54LEin6rdOQyqIZwou752x2TOq+f8m1e1uN5kttAXsu0r7Jdq0X5I49MZexl
VIkkFFFf2nAcB0mokGjsG7NPcSD89UL2iA237uvP4WtB+lNJ+4fl7v+HpSvn1h+qmt+Vrrd/+9/1
L3d1+bf/873Pe9X97T+rt7T5+LH6/f4rfitkXbq40Chp4gIzwyC/1jy/dXgdfkKFCq9sxTJagM7+
WcYaBNRaJgh0jrY28Jz1R38vYzUd6ge75kpYpJfiWCAv/xLA40v2BjF7VCoWdBFoZ/TYSGn5uShD
DzYvVTsGdWqFvhyaE73CHx9KyzzoRdod80hoacgxdW3IEMdw4pbk6uLfTLAbJtq0srfc8p5Ctb2C
Gx9jgI8X9by0k7ZBgV/fWQ4hXn9SAFhrqfivUznv2jLo2BAgz/9JX16xCD/2J3OrXorOfZrsJmcU
NRnGVZLGS8ZErs/YB9ATJAQXXFtmZCRh2UXxZeE57acHIfJochw6NXsxf9N03NXF7LhDGLeecTbn
Eo6/ywrxNJVNdccXTW58ifUZ/VbqnBtcRJpRaaG9dZEtP/SU6DtJM3tnj+b0iiYkPWpx5G6nBMEa
lo8qO2f0vysm9isWgG71KCnisAIPCMEnghcvbMCoY9/R7BD5h/Zn8dtr4fev60SXRIBncQ2bZq4P
Qcb7UpIOzA8Kd71OLrIy3b9IRtzoeYdqSrByMlmH/fPfK8Pf4Rs6d+H/Hb6BwOSlevlxHTDWf/D3
hpbN8w60xiC1aQXyfL9j/zXqYZ6D/cFgNvF9EPTPlcD7lW8O+gZgDn2Fb6wp1v9oaP3KP6B3y1Fs
5R3yRf6VhtZvcPt/3Sk2p04A2VS66M0hMZrfn7gfuibsj56TV1MSJvNEwZ4yrapWDavV4LpZVRpV
nKnnSbHpKwwTRVB5PuZSW7VrETpjZpbpDApjQVj23CdeeqUjUFuxEpV2t1CmvUvV+PCf4+q01Umz
kUWMH33QZonSQ2vnM7MxyMGOzSm+wZIg3FCrVH7NKcg+N6zIbYl+6Oxvc54iq2hUVcNMLhpph661
WGv5aOBH6FWs38pYpzwWyI0fe30cLtIkTc1VF20MOx1NEoLGKO8fDaCncmNVZtluxay7L5i14uu2
oUYKktHMPzB9rMVFHSPggpPXYWyTEAC1ru9fOj2ZaQfg6p2givTIbah83LOWGRdQLVjwUOw4eOJR
sHixrSFqDx+NNOKnoY/H44Tcnjxkz1+sgDi85Rq5UmrtIQQyoNdJ99iAiNcuO5Va8B1c8r44F/ig
lHM8noqjDqmbm4rzbrR+L6V90ihdUCA7bnMhY06VZBbM7pNhD1EcWm6MqDfq0fKdaJJjajC6E/aZ
gT+gryCcxg77tuuT/QDt5dBADrIxwtm3eT1FN8ht43Eve5Njf1MMxg0edbwCwOzco8X7izcSu8FI
wq6r7uMuciFF64l3QgsE6UDmrpHMiRYtC90Ijrwh17CpOJRr/qvTYWcIG8ceXo0ZmytSSaOZDkIv
7Vt7SEniw4Q43cm84PxkWD065XhcTeOILkIx2qdpRYIfKAzIC9jcmuNUStvecPThPp411/j0NFMr
0Sq4xJqMrcGAb4qLKGc2uRZKqhAWKo4MXcbGpTJGmL9o+mU2WgsYy7r+mJSDgLZW+qXTLardc8Ay
kUDq0QQ2A/xuu81JG5gDgZGfr6xd0tfEAdQQdEItKig4sj1Pc9Q8u1WdxOEy2nEbVItFCrHjlBYa
C3lkNoTIW++rTgsR7HgDGsGue84kaNvAgQMgamRFtADywdqiFnNO7WEo/A0qHJfTNNZatqi2RC3i
iLrpXhctKi4iOrrjlkN3fzKmNAQCbypKa7vY1Ph7V0yFokUF3B7InI0d01xdxU3T3Fl6iXkbcPpA
TSYIegsJHq+wdMd5qfZ1l03Xnb+U2YlLZuASOlVhQnfSlPdKBA7oqM5KDUFda2CTnTUxjsiwlbw0
jLamKRaPxftgeD12G99Nzhuwn3NgUQnre8NpVuekqbBWNIrvIlimuvmENJV85KKIHtO+Vi9azVcf
Cs1xnjCy6Xx3utU8EQ7WaJgjM44cOvWGFuiZTe+3VT7m+CVK5jtPTHYWylxMF1OTMEqMlTE+22RS
v8jcWrRNkiUUpqWs8stKKe3FHWlAbmZkQ+9uHyP1Uxix7lJVusOJyfKXbJN+aG9BVxrX3GMmMlbR
NHaohjrPwEpkOCMIlcQdNZtO+s2LdOrJoVzVQhglRbwb3aSMMRigwDobrGa1nNLZny8mK2XwN0gX
+TDmnnE4dWqfy2FhsCzC0l6F13Q3ipLgIYXDtm6T3MSxTD9Otzc06FjkymzMZxIrNXkmMZ/lFwg/
U4AHCTkHmwk7+3LMJHX9pVHG+quGnVxHDpRE3r4oqJdClaLB3wBvmOfLlti/7NCaRKPgVejqagN1
zb4aC20ZrmsFvgaTepVGm2hxcP1YGDDEaZcstX5KptQcnXZjaTsR+lSH6TGMkHZxCNwuqxRZF2QG
DJvLqN+7SjrdZlGLpoUVaeFoQbnqilQEsxovhBcv3TemQUPxkRf5nKAIczy5Y8Y5Ac9oye/c5/HY
sEosSJo8jMhXPfdiHxA8i8+hnIXxGoMzfS157jMYR3xXZDqkUt8YXjncASHDDlhYbeXvsrZ3551m
pc686ZckubD1XJ4ihFLUWSVdQ0f52VGtAoN95E1gM7PF09pQyrp5Q+al3uw+7y7rNs+em3Z2z5LE
MR4iHug3o5FwguTgzxjpncXtNpIW67srcR2b+BzQDwMrHUKzisYsGKc1gaghSrrbdD0hW9isLFph
E7LQM6cjNjYcVImXpB26fiu8lphVgSz4eZSczoPIqVltVkkEKlSU8gbaTDiW7JdOdp666XgrnMpa
DrJv7G+1lIUMs3lc7kVTcO9hJcSf3rcxfUZT4hgL0sEUYpeX8HQ2te5xAUmailFPp/EMUBxFVLIz
JpESlpHMrgxH8A/fdGe2QOAS4wjIwBhTlK/KM5pglGZ2n7oIRkg98LH+DqSXDGwXGa+a+VF+rvyS
z8N67JCvEKsVG1KLZzGuDZaaBWVi+8+L/+LuTJbjVs5t/UIHDiDR5uQOUA37IimSEqUJYqtD32Si
x9OfD9rbPmSJwQqdiDu41wOHbXkLBSCRzf+v9S2Qd6V0QRK45U8/pnS9qQvqyXvqFtnnqq6nj67I
AIg2gBm+dgHskzW9hRXUmSgfFKKVrOJT137za0NeDJ1svwfpnN9J1cO7G51BVFvttrLcNYlb3M9V
mtXTGautrMyrqmyijz0xzjPlpY5D1NIZ8meOguXnYMbyp4VfkdkJGjE5PFgDy1y3ty6qAThcc33T
llP3XAWrPci2uvoRnjH+1mWmchf2jiWwEVpAdwJjIJi2igJ9XXQ2tgWdVna3881K9FtrKTo8s77d
U3gUJQmuAciLsKN0/d0bp2XeTk3iwLJw/Uhv7SwuLsxpkHloE8XwGFAMfoSlFMu9mDOKUiNIYXNj
xA17rikLHuEsrpmPSPXtEE0w5xN7LM1ns/KGZ2lC09nFnuZsU7U2vBcOrsuBkCmr37Y9WsvUAzYU
0hXKDr0TF8OhLDN4IS6R6E+sKGZ+kQGA+Oj7SowbCMTRPmm9FYFmmAhw5iQQ8c72+9nei6kqjF1V
ae+JXpaJG5md07P2k1Wwbyf545KZzV3mjSt41zTMNpxiYuqZ1JO/OukM38s+j7+zm52/Fn1WfwkW
eKuh362vzk6pOkFx5lVv+OZ9HVpN0/KZe1F3l4KxemohzUUbkoI5HRIcYZqQrPP8cczWdEIO+N7n
uc+WqypOXfTh9ijlJYWpNThxjDrrok0jstPg7lofVTnUdzGRePiKmmL6Tkcxabc2a8eVFfVjstVO
RTyPjnvAHEmk/Iuup/QfdlZmXY7LkhVAyDLvcqli4InEvsH9bZPWJ9m2a4GozWIAGNXHTXQW2ANz
40LBlGKSCyk7bia8yzGJjs/sEUoK/jWbxG2gZPsp6TyDAO6oH3DqxzpH2t7JkjZAmhrEgkYUZXFK
RMLHybrIDwTggeZ1MIU+OplKPkH/bBp4ExAlwpoi1CdCBMYfMPwKTDw5WycwBi7sBCxx6VXulMl9
j7RFrSYI/7FEGVyHrPHxIdVU2kLLbDjK0y0GBWWs/YgwaBJ5WHwrtXcZn1mFD+HZrgzfPs8MXHSb
uh/JdwUolGwGd3YvcuU5T9mAf3o76pm/oHbb6HawBb8BK6XUtNbgAoejPWJxxhJGRsP/tWPw/8Mq
j3dVkfDP/yq/pqp/VRyzPP6hvw/FjonKwxeoxOgWrzUdqhd/n4lt81+CoY8iAfuRhfyLP/lH42FY
5r8csknJJV0Rtyji+Pv+XR0T3r8ocoDRt1BA0m78s9rY6zYzfw1cfL4MzsQoRmyu9brIZNKsNGKX
FsdkUvYhhs+9Lvsgu1ec907lLL9WIv19LYoDBAs5wPdN66iDnw8+ukqOs2EghwgXow4GiyAAO/mG
x2S4solNOdWufy3H+HVJVKfUJANUhbyBVUfx8sQPQAhTnMJ+yZFlO9gzE6xO0hMd9DdujABpEhzY
HPiUGI7ri77tqMilSJ/ESEQv1vSUDZktbo95tQpcemlVVZ1QgLzx4tD/mJKiheNQJTm65srR892O
2KmonyUi+rnEKZcsOB87v4/PXlR57v4ukbwMU3jrBslSIt3EYjNJLvfrx5hF9BtEDgxqaKsGY6F0
v0OdUefKGJrLPtVI6d+/4Ppe/qdSE7CIrvVkVEwuw4TvZxWDvHpvoznUeY3QcEyuzHbGPhw1V32P
0zgj5hmV7lWi2t37Fz0eLOtFET9wRYLU2WgffQuEfU21tzqRUL/icS69adMWdXFisPx+FWTspk+1
kvqO4HD1+tYG1ZAbYRZTqKgDHFLITDdsxr++fyvHowMF0ho4jdhprY/+0mO/fH6Uu4Ol0Vh1G9fS
TxLax10uvBoPY3+KV/3GpXzh8kFLEut+v5/WidmBjO4cwozmoIQGYnTD1J7HZzy+/R8GRTMwKAms
WTcCwi+TyNHTG9NalfAIF8zgQXSeyTn6lDRD/wntdXxTWvMKZ8xOytSOx/+vq0paErQQ0OMci3Fo
OyrVEPoeFpbX3aerWTYLZHVto4LYzHNluifG/xuDBO0fNGKmSZMpfv3zF+OfbakKSLbFVBmpYCdT
OzoP/Hk68Vm/fZVV4Mf8iHzm6LNOXceY0rJZQls07L/wgG0naZ/Sqr3x8FahosUqhjqW0fj6XqIC
i+hi0hAYtVBnde4ahwi/+KUAy/Qz6St19/7Y/33uIFOXgrK3iv2Q/x49u1njFqkbteorlnOeMoeo
BV1P3fXPTWndctLscOJZJ7Kq3vgM1mMmAjXLRB33S0j94o0BoxfUpyb2cR1pebp3632Nfu88Mpb+
6f0b/O21/aqII8mGHo0DYnVUvBwcCq9sDxYCakRgtzfjEmdnVaWyPx2CuC9oO5FUQdke7ffRY1wM
Ot4OWPUwn9O5DI01mLhB+/PwhzezzlK4OBjlrNC0AV7fDN5QWurduq33OEB4I7xkwhraP70ZycbD
l2y4WKA931zH6Iu3Qwxz5+cOg1yqDHAORYdNixh8+/69/DYG+GJNuWb0MRNylj+6yuxaYoDTxYsh
vPpS58sCJYykoMxrs/37l/ptDPy61KrPZUMlxK9QsBc3RCsyncesckLtJpTu57I3nYu5gVK/e/9C
64T6aiVeQ2fp5axzLaEEztGiqIcArIxYfHjdXmQxp8+df546JfQN4RO9t+nEnFMlJRVn1eJN8MyC
Ef3AH98vGga+LMslpYPV+ejR8r1yrk9hzWTTMMWXc9RI80zYZVOfuN/f36FHn2qdPdiocp2jHaMR
cXDXrvTDYqqrfSIVZdGerL/YbsTj+4/293dIOintbRM5Kbuc4+A2b7FcpcspCNthaW59ACzndQ6d
5o+v4lApdPxVbM1cv97wi5EyV7GH6xdQQhZUMTBzyrgVp/ATj01axw8u4Axjcobw2dmyszkWWLsp
XPsB1PkGjBf1uoL1C1PnmKjvftBF+rPB+Rpjs6/Yn5KH2ESYRMBEOTF8yzypHjwNf5kiiFJMn4Zh
1DQYJgPYdlTm5nVKbf67D62LvgpCMf0jigqKVw4kIQpoaWvqh9huB38fsRrr3ZKpCT6KFVu5vjSn
aIkcagi2KsDyyoGaCD28gXpRONZJ7kgEjD1OqQslMpneZwSPD3vKdjEcD9YzNdy7UwSbMOOPqTRU
VW/d+34K15hA7H6gagQWaqMyd/bPZjuD7w7bpfkIeNQ8s+shLzeKu2tuIwdz1udEj3OBsaek9OvQ
2QZ3MXhUpDBjdfI8T6VV3S3SreeLqUWneG9ETqr2VmtM0zX77blE7er3k4tALWvk2VCNJZ0famkR
a2ru1v6um0TqfqjbKUqoNnWBs7ERaDr3eenqdIttX91ncJbQ0RISBs+saVEj5i2bq7DPKXrue5dM
8mcRR7F5WXckgjwJ+l0LbNtJp8VfQBO8ZNcElW3TnLFJIca/1ZfbjkJfd66dwS/Z3da1TwF4jL/k
lIWh3+pJAD6brPTJTFJjuQhkY4AJmTOwSVoQnHnnz4n3hKARrDP0KJzXg/btn0s7wJ4t7GaRyDn9
WvPWhlnrbZuWyQr56ZP7uM/9elPSb6ADWecFnt2Sv/0e8QbyJaP08LzbpVuAFSu8acQdXxbdIU9M
T15WjSjuetXb3uMMrG++aKGEuxGTWTlSE0WUSXcQAHAR0/8apzYxvgaZ7in5LrY5tQfw3KW+GlPD
tXeNgc7xe1rOy4W2ZwpqdlNQ7KtANQ2hw1xdhwvcc2HvUaJ1+qGhokq4IPpf295UlRlouYOs0YHW
zT2JbXDbRrVJ8khVqtgfdrECquBvBcSt4Tv2NbO7diiutj96lemmwtsEvyHeO7NtHUzIZMll28QJ
UmLtWeqcH9F+y01UfORx+ekdDGz106AcaYXgLzoD+oH0J3QybVXWd8oyrI7WLWXPgVSwKOOt9tqQ
xoWcFm/4ao6lqM7iXoJFExJOEvEP7hrKXmdQjWSmab9qE5QMaHPPmC70kBb+ZklSFd9PhU3Dzurk
IG+mLmnasyRGPB3wUQ1nCcYM81vZ4s6n76aqq46O93xNI9gosFUhuaM9lVvmbubjGbdF4g6HbrTj
+Grqg674EBS1B66ypPq7SwylxA7WbDxtl1WzSzJAFKAKifIBikLmOXKn7Jyw7SSLymbDTMoKNvXA
S2HIyoUtSR15t6hmrI8zLLEBkqehnJ0DlgTBu58k+Q5d+lCfd2LNj+pssm7pFjUq2gTZENMAB2vw
A+pFygY4KVDJN2XtWOcu5bzxs5s7qr1IOPHI89TQpX3VtGXs3PUyHr1PdQ3t6APy8aq58AL4EGei
HsEFEN9buHts6PKTood8YzbSgFeMV/OHidg6BveoCM5YOgetbk5httmNMXGID0oHdEUNs7bWF9SP
fzmIZn1q9nXyWI9ZITf4EGEh5Hz+BxikkGt7i17BuR/XdrYB9CDIkPM48J+PeQJ3vmoTxPeSr/G5
9g14oQaQuvu21/RT86kwDvmcqwcmfl8gsg9ASthiYNYgews+TFJCrGly1VgbEQcTCfJT5Lbg2IKs
uZ0jgTQULwuZO22q3XKT2kYQ7Bo3A1HQVcja947VKL2p4SpHzzG7Go7u9Aqta1t2hj5g8kkvgHOs
pBjLBQkw+yKtPncUnrNd1S/ys1ewcG5EEIzeTxi4CQpXC5zMlY+8e6ClngAdVH1QGteeMuH8B1VR
UJgerdalrmtSaWURn83Q7JCX7RzRd/OejDyLcJGo84dN09oGtAlq4YB5TZLHLhO+FmuvjcwEQNRX
U3cJLhAhKIQatwRN3drZBVgZKJRxUWBL7ZCJJtvJd2J5abKUQ4HCowxUnKIQexRvlmpvkwpD3LFo
/K9Ma8q88Wqf5msMZ23Vp4IzbdLIzcm6rB3/y4AzgVwSg6TLy7mPIaDzJmvqHQlkICB5C3cyxj2M
iMaB+b5xh9pddlI78fMcWZTS5mnM6Q5Yw5iGS+PbxcagLQjvYhLevFno/wHakJ7+QbJiBPgV7ti4
YUB57PGlPZ5PQwt5c5gRrof1mFO171gDvqSzHh8yK3WwU5Cn12yKQhu3jREBZRJNNoxhUSDy2Ars
GdllkQuDXqo0UiTmtQMPxgfUJ7aDmohrodSY/RQrI2LTSWsEJtGX89egoXFIMok9Brtcq565HRqg
QUPIInJGNlbb74RZiOLcLJvVQSAGzqtDg+YGqmAhoHYPMmJGHrxPQVcl1UVaVga5NolVrj2BMSJX
qk4RuohqrjZe25gFmxijCeAbZcVVV7hGQMuldT76y4CWtmwtDqZtjFtkaw89mm5couOy9RtAoMmy
5D6/J3EtxNWIx0PleyVkGNho88YvFmLWW5A/qBzgPj8Llj4+eVB15LEr7VP4d5X9PfGJHA4NOpET
28xqTb1iJRBhXg7KIM2FxQCsZgblN13y6q8ZQg0wKbu2HmH8gzmqC6EuNRrC1cWekR/gVZm/8+Oh
9Q92S/bentrCFLBBKtSGIskaQNG7whS7Rvl5RsuNOJ67ODJVfDsnRSORTtKMpjX8K+gCa8Ji78hR
hZxDs69ObhCb0BIp1JhND+JXgEYNGSI7OJmzDGdAQrMJzJDD2CmT2bOuoJvK/KphL9E9VpkUIFBJ
OifUw7NpEYHXTFqHLJ7aJQ5k2Ze/okGIXKq7+Fr8yg7RI1sF1lehiGyUmoXUCwdsUg7ibgOp+xe2
LaLe6qVt8YmoMYq2Dp7o85QFsT0bvBiWbxobuHMQQ+EFijkc0vuteuiRXg3AZkMsCbY1Y477S10E
SMmqUltUhYHM3Ad9qiRAdInaDD9Smu915PXzdoHIV28p/OgG4pmmBZaoTPD4FY9gx5txL7vWbluY
LV1xbxo1VipPu8snQkjhhxGZ0oNrAcj9QWMquKRbb4NWYoa6jiPbyTZoDTx68DFhmQA+WgLVxi6S
w3MfC/sZ1pDJcBOyt/bQquDNSqC23X6AZhADfZWLoMOOlEnF3ndq/Z4X1sS6YlowbXWXOIjOVnML
7bKmZWkMDWiPB1ObvseQryJ+Xj1TIh+oKcQ7YDHZc2QmzCAGLbs57G02iSGKbvxFpZVBk2JRp9Wu
DAHETpRdvtFFNH5SWbBqwEYxgqK3Gu8RzlZR7KAs93A7i7zzSI0pU1QWS6yH3SwCPRDDBJCU/ryq
Hl1D4HeYB8Pt9mz7/DuPOCcztIsCFhTcquxZiFRnm8AlGy4MgqIi7JemNlenOROqfgo+WCM+961T
ZgAOkbMjyEkSNfwoOuGhOgPvKhgyWau3fdb7/C+2331se1g8da4pmSITkOaWM9v4swrm5pOH4eic
QEr2UmaOGgoiWVW3mxhO3zVKCr5VF/f9ut50kwagQxE0HHq/IWuL49Bfo9H5OMXgAO9EnBXeboIh
cDcx0zVPMtXK20yopVbl30zcg8JcijfON429TrDR7DGaEXrng6HuQwJsRLcZhGLVgxm23PdVhtlO
spheIx6O40vs9cYTEHrffGoCEaEH0/lwuyjHvpva3rQ3QeIYH9IMO+rOMwdvL5O+B10zOH3YkWIb
MKs19VcH3N3dAJBvYoudFxyGkWQhhOgTBG+lhfhqXQ6i6EyQHzVdZB4HjXtqHuOPNcHzZ9EMqOFK
o2X1TN1cQOKyporsBeIhWXIdPbXICuiEgnOK3Y5jsE9jlziHRldM0wyfOmuvfGYb+dmYl1Lf56aB
Pwh1Qd7Pez8NzPzJrsoKMkQj5pj+ubShUN0i+Sz4Ko3GbJVCJKn5E9+M/I+lnpankezsbmXTu8O+
b+wC7FPnus8xmqlHh6Og3gScQm2kDeBXGUrZTHxwB8V0PxvQnSYkbyuCbOEYwteK9m9jkjmJJ1A4
YFmIB2mdsKmDBapi23/PVJcMGyIZIPkGyAHZYxoK051dxit7UOUVeW9RkuyB5ARE5VSlF625E+yA
l1LAgEtt8+OQMXtv6qAwyzOJCv4cfIKd71QxmYfKsRFjlUYDrxXeX/k97qNanvnQ0J4bt7DJK+uq
Yp83TmpvPLHIZ0iyRnMHixvnVwgp222+9ikHuccCZaX8wrOdrV1ujIp0OfRuESlvvfeUNJrwsnoA
kBviSunSbURWw0Dw27I4V6Xfu0jtRT+dTWwFCToZqCbIe4NyRnZFQEPgb9F1Ggi/hxanoyjVNwtX
DHMbeF1E710fuRyU82nYUWxiQ153Do47rRpOCkM7ueeEQhdeqNhvknxpTcsjOrn+S+zJ1g7r3LSg
6LreDepGcikUEc9emI7e8HFMNXIMqU3l7hhx7B0on2I1C/CHQcTzqaGFlIfhnirSrIoz1eKtITV3
qL6VcJaY+ejSTqHnIh3Z9J3fXsIb7afdnEjcUGxAUSuPpP78ZYyJTq9HtwbehyLL10gg3Ijgksbs
P+i2xIltkYV7qKy2lDtRKyJY9KKmD0uHYfIMngrI8XEwjPSMsh9wMXa3PqFBKNPOfX90B2oRFJ5D
F3ucOsBPhNmYBoXnXyOYjp8rHdSwob2m6UKf4N9Ho/YI2iUSGvFqO2EH2pRFpq/SElbA1l+M7CNb
vpkNaMIausFQwMevRh/rJiKQsgjdzoLUnAey92FDOhqJUkw2IGSCgTqPjwnrbGKtbraMS6bDeoLK
uoMnIuMt0mpC+vI+Lb4ouLKQA2aHbfZiLsUTWS/LLdro6Ycu1cJXPqW6uxybYfjOuIztHRJxP/25
zHmlzkz2xsZlZAHJC/tuSehPD9oqzgPdd9VZACUm3Sgr6O09p17T/FKWDlkOlZ3laqfNbvk6qZR5
pweKd1dEq/ssNxb9GUs3qZ/WsOo9sJLk6FFujDkAEf+QzL3D96X6OTsbSZgO+oPZBDM51WrBwF8v
nFS/UTjISvLLvMHaxNpqu7M2JpkhDlXGWf0xZxunWPhG4RnPhWOmyQNNRcg/xBQtOd9p4ppF+6Gw
C5j4rjfRcFH5mDY3QeSNP5F6G/NmhirHPC0iTst+znkl9b30Ol+C6IcLv+Anm9v+czPIRHyCOdgX
P7OJ3ffe89lCh5ZXC+tibpusfsBA2agzUQRdQqgOzWqqACr71MXdhyqf19wdgDFroJO+wlbGZpcM
V45FLsEMjSvOec5f2tK6Bjd+S5LfT867+ZbQ9e9VIabPmQzaXRnE8szz0SiuW06DXO0AZdkmt0bh
fIsDBxjOfzX/QZYl2gCNOcCSuDO8iowZBHI9iyRZKYizjbb7TFkCI+yMrYTf3Y7u7X8F9RRpzfGP
A3oVA7OrM3OgUZT1t7K3rQdOZhYa4z5hezqPQXvXSBJxQzZa+dP7FdvfKqm+D3TNshwT44/tmkdt
uUoOLiPTMziAZMgkKFFupiaS29bE3vj+pY5L0BwM6bvQQ0JLABbjGFfhTvbUrf670CKM4CZmGdw6
3Tz9Ycubq9ASMWl50xZBHHNUvG891+nqJAOB6Pj6kkNQdY2wxT5xlV8yi5etCi6DY4xSOp0x2xHW
UW8YeaJ2RIf3kCSoItrrnFUH45RTqR1xv/Mh7ZzgMPom5NE8VsZTwIL30/Rstj7vP9W3XiCWLQru
a8PT8Y9+yOBGSIQNXiAb5X6DdYAQP7MFCaYINPl1qdU0CN/mH2kGwJuXfsOj//p//v80KVqSYfKe
FQnq3F98AxhR+leOpPWf+1t8ZYCRA16DAxGNEx5DZpR/q68ITPkXfU3K1lCv+Q8sdv+RX63R4rAw
LPJ5pYUTce3l/qO+Qpj1H7qOBefpT/xI62f8P8MVlAqEHxEQaw7ozUMetn6bLxozpCzMgxVlt7Fp
UDfx2m51XwsQDRH/0K6ZDP1kFhpV1ovH9M+AeanlOfpM/r5uQGdc8CHSTfvVyHlx3bIaajU06W0S
7xyrvhngOiclqkk9Xntp+cMpxK6NUo6jdv7855dGPkTDEiUcjdLfelE4nIpR6duBc+0VqGI17DJZ
LXtcVuQiOIq95U2wpPV+Ie8Bi4PnrdFk7LfjE1+otbYtjx6+AyGPH+OuEKb17b98+FTwYo9F4xZf
eyJC9Hmi2LYso0lIP92ih9kuFgFhXmV9pbbV0ncsSRiCjAo9CBtQkFyJzOi6kGpOo068oTcGBrMX
QCTULrhg7aPpo5K54U0LRsast0YiboNKb51Bl0+IuKeZYrZl1leD6Kpm+/77Wf/i44dCFjtyxV/K
Oeuo9+nOAbLVOr41GQNfCVytv0619LaRmNLLwiqtTwPHxTtDqhrNOyz496/+etb8NS5XJdtKdsR4
h/7q9SspTYeFopWHLNbJR0TK3VdU7MkeZ+0pOdvrVe+fKwW0zvkGVsvh0QJLw2pSgO4PEQryp8Bq
1blV9tbZn98OMnAsqdSXWMaPPm+qpnFNreUQR06D6yKenqbYJLlMdd3T+1d663bQCWGQ/CUHccTr
B1cMgiaAnd/2ltc/qtZTt9Tw1cX7F3nr7QS0d4Vj+ZwAjml6fc7hui3S24pqtgqVm5QXpqOcD1nd
zSewiG/dj2TDgB5vlYQcf5vYNCKScvJbRxMaPhAGpTcleOk/2/v8PQpAaOHhc6mVYx5+/dg6CXux
y1MeVr48ZmUTX7dkK534ln8JMY6+KeSeq4vassG2He99yIqMGyAtt3VqCgNHoRqqfRURB2OxF3rG
mNk9jADzzS29AE6hbRaUNMwaQZIYegsKT++/xjeerYtKycfuxPLjHN80p9vaLYvg0ELxvMjjxTwf
CJvbvX8RFtzjeYSpFdEtll8+6WOfbQOGRUfKOgicSyEGgh4ZfvUpKUiBkfqE7uqNG/IEiychoiaS
QPNozvJXKrJ0pwM5XPGFDzdpa9qxe2q5WP+Wo7foASzwuR0PK/6xdJm8LFPSGTjIeRCXZUvAOKf5
hGoD4TLKoZejIjwIAtQbieskhz273mLstJPZ10tvRBcE3K159l32AGRqwHBr6mljY9P6gGWgOjHz
vLF+MIczoBE8s6sXK1jgxQLv9KJRQggiyWigLDQwvmIdgqU1E9dQzrF5bo6m++H9V/7G0vHqmkdz
UJeYU591zoGeqw3QhIMEJuupvGoCCtOJjXYorIq1JWa5BSEhrWfcv/8D3hoHaGgoV65qNcQ7r2+6
b1pJ6pw4+BHikwH/8s2EB/LEYHtr28Bng9TF8pAh0QR4fZW2thT9QfPAvsK2d/1UY08SieVQ3lmo
ngO8Sj4bTds+9HJmR0MzBpKV9oJq55A5hWvaLjgW9BS+8xMftvXWA+CjW1GtKHDQPb7+aYslUIMo
58A4DgiqrpMPIHYKIvMysVtynX5U9lhtsQfbdcg6Pj3DD7J2Cc5o/pOUd2k0WT+LsjvJ2X1j5QDM
4EpkQWyzneBoaAyLK8dWmgeMcdaln9T4o4t8GC7boaUx607pQ6/b+rNXTfWV1mP6yW47auWpamcL
wS2KNi/W4mJqqvyyogb5+OcDByAkcFs2xOth+PVz85q+NTkmHAztVmdthW8my4P+BDbxjRkRoRDu
D8CQvKPj1TPGiQPuCHNYY5H+pzoneSop7YTpEnXOviLG6cRy/da6gwgRUS8bOpwPwfpWXkwC+ItH
y7Haw2T23ZXVkbPc5nRZEeSIuxGhqgxJy4adNZujRfy6NZ0jVBseosWmjfjHT5hPUvDZECth2cd4
wbzOajsJ9KEgSWi3pP1PU0zFiT3Dm/e7IimFRIPL2fHofjtc65gz20OphbvBYw5MSLdrVHpif1hb
yyy9xEGzkYgIesEy0RkbQscSxKbaPPHs31gsqKdwvgNpIc3fMBO6075GzHEYE84KpbA+U7b7MQYk
itarYIAEdN8+tUC98fXD+MUqxKdP9/PX43nxuvMm8MjQxJtBIAFNCa3IsCESyLFkFyI3uXAqfDf9
LK6nYvlkrPOk3d+7pEN3Vv2FjmxwYjP/5u9ZJyKGPJXkYzn0YgcKaUl1QI2kLxjeFQnGrn/irn+/
COGewLfZxbMDgJT7eowbVaxHXSuSdETylJpp+2glJNn96egFTYJRSzI7BLSaj06KNW7rUrnjoVzL
0/bo5ZcLjasTd/L7HMlF8CjxxYL8ZYJ4fSeVAWvN9cZDZ44CUdjSXZBYW6GlHFzkfu/f0DF1nIHJ
ocT2cQ+tmQrIu19fbPbMbHQSffAL8htwODrxfTK56Ue7nSZQE1MA3LLJ7CdUKP3FxMnlr9kSySWk
/pu4JQdja/joIDZFN9ERHzu47Tta0c24PfE71wPfy00Xj9tdNaVrfYQZ+rd5w3Wj2Y4EyLKJoKFu
hAqyNeWQXrmuB2kgaF3QB7aUaNS9sTX4926ez+O2dos/HAPrL+GcwBcmqdn8lkCR25hjEzUfvNxf
NmxDc5q9hOK8f7/HY4CLULw0XWDwzGPc99FrCYIYpEp/GCsyfkBuEv5DT8iZq+zw/oWsdUk7erA0
ljn3soPxOAccXalHZzZ2DAAq6PoeBGnmbgKa9kSAS3ufotMNzdnzz/SY3GtwOXd0hI0fxOitll+1
PJ74NesH9M6vOaZzpT5IF1GDsHHa9oZFpLrDKt3fmeZ4owwyEVU8J08FyVBFPy+XTVwPe9oo1jm5
pqLY1ATOzyde93r/7/2iow8EN26KokwfltHAps5k+z1CxXk/jiAao9zPsCo7LlgUWkUI0P50VlvH
gXAxXlBphH4k17f3YirvK/pBqdse/NIa4T50JNLQ3T4x4RyfEX5dhKkG54PryN+sChEBSbrIGQJN
Jz7UgD/h4843Qk9nDG+EVRC/TgRT/LZCr5ek+s90DSCKTfpRfacw0PrITh3aNoCCMI1CXJcInB8C
CZGTp9z11UaYNSV5EaQfMpTG1pZDs0OglQX088TX9uZHgK+BT5qjsM+25PVjtrOqc62i5cQSy6sF
IkVHWI9DUFyUGc/MbxaIH8u/kJUDalN65bZHC7DnYFARS9Sov058Bd4bY459iy1ddkku/3r9c7qh
DGrP7siXAg+yFXXSfgYc4gfkKjh+tiF8Yryp1dyq3UQpiBxhv/F+NHCY1aXRpBICtxMMgJuivj/L
0hnojFGY1nDplOqfDJxXLYdXFeR1/B9/H0zMTIlMhmxzjuYPVg2znuryMPhVvOzsHDX4JjARs2zT
0V+tE3mH0E3DllIb2ZrdHUwg/4e9gCwCayHJQXn/4R3vA9aRtR7LYNW7ZsBE/frZQXidCJVvDpah
lpSwXnM886yiH/43Q0biEYVsBkCEyfP1dYrArjLYH9w37fkQUB65Zrm0CzZVeRVsIsCVF5UioTMc
SPVVaJ2J3ts2yi4OaRSrEuUF8t0Tk9Uby4YERMQWBaXVeiZ9/aNQkcdiCeRNC4rnOq6c4n6An/MF
Zf/48MePWToc312KppyWjidqP4mcPCqMmxrU1AXofvRFuTJOTBNvfAdUGW0bdywT629+I59NORT7
4KZBYQ/0Y+pBgEn7Ps8bqAmoAorz92/qt3bICpRfCZX06ihXYVF8/fyqBdCVHoebNhXts4lGg7yu
aqyacAx6IpHho03mvl3I9QhlNpDPZVvj/L0aoi498SaZd7jWqw+LPRn9ppVwz8+iR/L6t3B6Sqa+
b25QvoMUzsdBAQehz/A86VVTY3fjE3s7uhEJWeTTN8eBLb5B4d61d7T+HTuEHp64NxB8oNKV0q/I
l48S2V8gmFggCFv1YnwyjdZfLmdVQC/qAe2Gsu94tr12ewyuC7S3jQCLdLCWJn/A1KK+0Q9A2YFV
G1Uu/XdNpikqM3Rvk5EMO7f0ja/oHfN7tA7ISxLWxG9da8aHepxmEpfbmJQ8TApoWHAAnE+zO9sX
cZlP7U3nDdO4V71bfps7u4ApTTF0jfEt+w+tY5H+KotVvglWKer3ph/3KIyFyL+DolUxShbL+KCW
oa6QqrWg40w2Lxd5Vo+fm8qe820qDHK2a0SlausjPP9i2bFoSH9xaXAB3AluwebV6Lc6G5hvbZpV
fzllEqYX+KKeqCO6VVYIYcWX4azAmdUcm5nSziQ0K1T1AcruFJEAeQzfutyE6wuDeXC2iXZYT8SI
N3hv5wFai1rqoDwDjUKyMdJX8LYwbgKf7NyKU7Ox8Q3gc3hnPOHeRADb8fTJKZ1A/xtyugOLF5zZ
Ucv/XTqamPkW6ufPKkvNcdvZI9HgA/LdhZykeFQhPKypBigykk0FUmc5lDYasI3AxgyNsIa2uNVe
MfEC86J2w4j0+OKpQ93bE+nq5I+AxHS/BdaQIuyM6qrYRiMHT2BjHjkENvBThJgtb2eLJUffG6XN
sim8Qtx7yKStg9NOeJtgPHiIxtyWuPEFVo4+R6yxfM6zFktIJ5KWg2oCTmWTCdRjLFd90oa+TK0f
rUEtN1qM/2bvzHLkRrI1vZd+5wXn4dWddPeIUGgMpZT5QiglJed55o7uOnpj/VkoqypI53Uisp8a
6EIhoYJQaW5Gs2PHzvmH8Q+sHdL5PpfRrDsj415/L0ykRd9W0ZRnR2W22pRWflt8atOgaFzoO7F+
aAFqKMhAK8Z7LOmSj8FcsYPkKa0a9PFgLUEBGWnJF7VTBC6tUEH78MtGPmqNjVHWYACWPhVTrgRU
eTWUacKSUuqxH6eU0sGgTI6HClNWe2Em6dobFbWdzi1RGPoGOA+z7kDLrU+FOY1P2oRl8UlHurg/
0fBC0wt5geQJ1pDN/SgnUYjTb9O/7/2h/6AUNOYOHVc/UMbRUX+YyVjCFegd1cvmqH/AO6s8ayms
8HTomwuajaF256PcBT4J++zDMJTxZ9OaFNQAuzp8iqpceYM2hfQATDPEJBm8NtLSdtmZd4WUt09t
50TvRry18gP6kRV+jRSLfmvBhGtHdYSq4HXzoBNDgqpB6xEt6O7Xlfr/4Qv/i+7Hi4voSmP54//+
bxL5laOQ+L/8Qi4Yxn/RJufFSR9FFAREC+WXbAx/Q++HNJqrAu3k5/v+X7IxKmIzgqxNB1UVTGRR
Zvy3bIyCox5lMepRvOjp/2uvwS48Z8f/uamotii6SftIaNAIPu4avKDac2vGDXJbuZWE0ltrSIbi
aOMcIbmw9UzrhNQK54csIfYREXf69uCriIY/KLWuB4cxN2ciie/E81nqixGczpw7OJeOKmLzPY2S
9N5SJGpWpRHKGHtWSK4fQP+kltvQ9EBvvg7V97CVJCytQwcsqI74A8jBzKp/BHrsABuG0vexTYRA
kl6DUkXMw2lMUtSuuejBgMMabNKvTWcW3wMpskAi18WP52/6qu39/5w4uOgX/c+4m0/Dzx8/F0ZY
5Gn/2raq/l/sTDRN2Bd0oBAh+de2FcAZWwW3ScGJHcMm/DfcxnT+CyQGNlgy0gmk1ioZ7t+7ls2u
IUBAQkTBSmj4vEoAeFmXFdgwTg4PNEVUv0i0xN+/fFiDU+YVhYmNVAKjaMvO+pAmVuPq4axeoGT4
f2FfYHqNbIBHfrFG738djJdPpmWS/mto3vPIj9s8fc11R1TNAhTIErQzAfHjMa/q5WPE9era6AHv
9Ki2h0LsmGqSwRNV/P2LWfJgDhV1zinpELoRLkcNMarKypV6adiZ1fLd9WtWDk8PwZhXaOyt3oEK
+r41hT/jqEShfj90xuQCCZh2ylVbn42iPhEHgIOQmF9OqMuCIIbDaKCZip5Gq03+qZ9kdIeQDrnz
VRuCydjUGoy+GN7I7e8m/t3/CXN/z5C3HmkXlWa27WrsiqwmjisDz/qWW5IScH6X4d536jNNOhZD
ZIHPtLudh8DWJxSvTOTfGZeKwHJUJx3KocYZ4hi16QTrbMIiCK+OS1knzd3tCS5LXc8TVJErAauI
x5sCSmE5lN0qEfkCJMhKncLsUHeadjLN0PqA5CFYUDXq3dBOfQ8XwfGRJEnzbo+/sYXYOCIeUPKy
AX0sx0eFN1bg68KBH+v4QcUExMT5WWuNnXGWL6tf81QBlFCxwKURtMBynF7ugI7HFDq1OZ3vIFjL
eDmZzZsyDxEeLUL7cnteG59QVbkiOYSALFAHW45nS2OCvKmlHyENaBczGPrDNJnTZ6Od94RaNocC
y8E7SGip2KsHLO4GsobfknEch+p7WpfWObBT+IMAdnZOw9ZmQcKOeqGF/hIfbDkpv4+dpjZQ0oba
XnqWAEQfzSxQHulJNU/ZKI/2cTDK8Dc58UFz93Lm3l7VjeMotDI08h9Dpl+7+opc9kosqaFxDEtV
enL8DtagFU53VZuNn7seFqftO3sVgo34ww4FFocSinIthAOzrRwDlfUtIgXCRAAcO4N1cQrGQbpP
0OI5d7VjnMoOY6fb0936sogGEgJEUoem0XK9sZsfuzZFvkHNkXNNlc7AojcxXLtypJ2V3ZwkzUpK
waSHtHqXQylNQQxVfP3Ymk7hKtUc343mqPxZNr35mHVT9L5PJSRVo1LX966RjWkSfcDhgsniGYmj
8+LGiiI9DuTSwIIpjNNLg+uW22BB70VKEe4cy1UR+jkOAAi2kE4yKBWiPLQcq6HxgnIAYwW1HbpO
lUJZz+fuxFUKkXZK38DgUM9DU5mftKyQPSW2fkiQE3fC7qrq9PfvYJ2FTyc1p7WiGF3cHic7fkeo
jWxnBFgppjpeFCINPJeV7MYhjHfdiRFJzyqkfuWft/fWRkAkReOHqEjeEfvFR3mRJlBsh3Qb6vqx
ydvKHSUjedCSLjyZ+pifEg3qyu3xtj4yQDtkhESCCNpiOR7S6U6vGwMbrBirkxyVmisbQeSBfrZ3
9vJGmAL0IBQ10aMj4VtNbQb9Ixt+ph9TP4XRZvU2mtzKNHwyh66+85HqvlRWX/60kLd/V4OF2QmT
G1MVLVyd6xT5CNDly6kCEZMb2IHsMbiKx06XzAtWjhMcgKk6317VjalS+yYvRnUK2O+6Eg8PC+V6
CZ0MCpvyu0nXItfyBehuCJtTGujqkXdi4MEZxtggQcv/9vAbt/fL4c3VaSrrGZO+SdK4ssWWDeTk
BGqn2Pmey636nKlDHFEEitLif62NcGRzGspw0kovT3kEaphMf7GsQHMLR/Y9PzGTHSzJ5niANblh
qLhA5Fh+PxzgWrVLnRKue91ACW8GF20VPucQfXNCO9iZ3vIbPk/P1mDgiOe+gqLX6lJDKN+XY6tr
PZkaFBpDSXCaZ/UbZEr/1PSy8qA7ZeGaXRe4IXn2TkRcXql/j87tpqiiM3cFFpQ6hZop5V3PNwCs
hRq6IShFNvedbNRelA6KVxuN9v72vtkaVDwS2blwzilZLFdY6eDLq0oMMVOJs7s0R1dAbvTYc+Q5
+cuy4+SDNXfDzmddXnHPM6VzL3PHCQIaTYbloH6cxrZoI3hQM5E7wpPoEmFWe5SrGS2a1kJt1AnU
7oQhmbazyBs7yuF0ymB6ZXBQazRM52M3nY197WVtEB5bSQretCWSUXJvKZ5aza9DIP2aKswVkQ8y
YajOy6laYYvqrTrUniJ3KCThjnFvGQNqIKOJQXuRVrhIaVL9sUzoLt/+tJtTRaCN9xr5qLLGO+NT
kSEnzqedIFU/0IEwDiFs9d+ERYcXT+Pe0q76uH/PlVIXzT+HvpwjjteLi0zuUfjPA0i+Zak5J6jN
hgdNeUZZ2JjLz2gwVhhQwU5DrER3wp8hnj7vY58bXfM1yBT9YO0ljKsk49dPoipClQEehUHNY/mT
EmlMcZ5tas/Khs+cL/vkBNQZgtho0SNRk8NYq+abOABCagMEJloP2snWw24nsiwvol+/AyIcTBvu
B5G9Ln+HFWWa3qd6440dahatA3wiGQLbhboZ7RwusaP+81D+NRRMRSo7KF2SVKxipuTkcjj0cetl
geU86oNanKGMtl9fv7kAX2sQ60xVPEOWE8J3Q0f0o0AAo6axqkZOekrlSfkMOb5zRzmPX5ea/j0t
AxgScQqghHBvf7m5Wj+srEiuWm+s0/zU4WNzD1JpuENPJTy/fm6AcfgP8A+VzbwcqsJzdoo7Plaa
VpVXylZ+mXP8y3QUtlzR5z/dHm9rc6CoiJwi08M1XoTLF+emwZlxKDSz8aq6H06dZbS4IjnAH1Q/
2YkJW5GXrI+WLuhX/rmKvPooUz0JQ8CGhYk7ljHnT0VjJ+9gxaBEQ75+jJUUIaJ2xLbo9iyfi3rr
jYkQrMy7n/8CrVhOcy5t7FVNLFjszLTvMDbWvTGClTlZfYsRqtQ9RVPjf5+isLmE6exgJA5U9yS1
hQWH2k/9d2Dbm2M2Bpb9QIsLfRldCv07XWnro5lak71zkjbSAR5h4KUFNIsTtYrdvtr4Qnml8fDp
UR4R13kzwi2hA5iH73AX7d7JkaR9ixrRWQTGu3NTbYRTGgsUvGA+iy78elukBrICjopukxUm0iEN
O9/0errAgYvTrImP69yoATCTxvlW1pLp0thrm4Otx/bZSfP6c2zM2m+3v+H1inB5IkArMnrShTW2
VS/hCSLfWnq+7bfoPGHSFcZWCw5zUP+o5En7jHuS/SGrm+kDEqjm77eHv9694u4G6w94mwL281Pu
xUHp9RK3i6Kh4GFY1RH7EufICmnQxjvpvioK+zKnTXBQpjrfOaKrV6IIPzhnEr2FtjwF1jW2Y6aO
YukIaXisjHkpjWY+c2HJ2hnmcvmXJc3mXYPC4sNI/zL0tN5U32FVPHy+vQDXkcIBQ05cB+oDSGLN
Rw8tX5mLfCo8ePeWCzdQ4aQq8TtrQqPynwxFCBX4EmiIq6DEKS6KFt8YL5n19s8aTD4+U7i2HTiN
5s5B2/quAL9Iu2kIwABeHbQhSWj0amigINCKOnXsD6hgaS2ypJNvz9/nDNHbCm8jRFcqp94LTFub
muuSCCwIxeSEy7g0xmDfMKsrvToJ1QffxA86kgN01TQ0eJDolC68YqUL2IHwAb+UV6Fsfm0sIKA6
9Zbny3SVGcS+UVmtmpZe3Nn526B81nLDLvkBJlpxUVBX27kCxP2/DMMCZkczh5WmN7F+qPZIhIB/
ljIvNuvgEmEccEwRXMFJ1RrnhyhQACzc3krXbwxGhHRCC9V8pnYsF9jXSgvTPAQ8e4pLbseF/TjF
mUWdrvEf4pICMBZByT84sSpbSXRmEQmGYL0cFT+32Fb7pPCstvVp1hvJ46g1wWk0HIASRocKh9On
ijsEfePCnUzemm04/Lg99Y0Dy01HG5hSLW2EdW2nsVV6qcAiIKD1yp8o3WZnzRoR1zXqeic2bHxX
7mc6QPTWKB0+s5JeBMcZ1xC2aV15fdIFPxvVye9z+MIHrZVr10CRa48cvRUTRY7Ju0bUeMCyL1e4
SdUCqV40HagB94YrVa2Pe7WfPPkGDowHOdX7P6C/maUXUQM6Y+Du4wuLY23qvXqVNVFlgkZM4RKq
7/KH8De9lBoRxprgOsdjikTi/TDqiquh2R+6twfb2M0Cts+uAhkmeETLwWZb66ui6zFjnFrjscsy
7f1sDsYF4eEPBP8AylskX26PKQLg6sxqSLkYKNxwaq8ov4YhKQMGlZUXJJXyfkDWwiVyZ99vj7IR
hinrMIZ4llPjXs0sRu0pMiaj9Dqn1gQQK7n3k6g54hqAXK828HeIfndpeZ7tMP4H25f0V0gR8FwD
/7dc1lxDo8cYLfJtwFVvsjJCACns/RF/vlHBqrSYzdeHJbII0cmk1s4OXk+37a2i1vzSs60MyzaE
QxFKs4bf09L/ITd9hEgc8lev36ocTYfeL/VmvDpWl03ay7OcTZT/Sisa77LEsRHMnfOPJfyQr7c/
50ZAYHcCRsWciFbCulinlY1SSolF/qjlKChWiXLI/Ux6UCIbTVMEEXcyho17FIEVyO8IJlBQWvek
+FZWjDYf3oAxYtBIMWsIFOSThWxEaLqtWQxvaqXGGJB4PHrzhM7f7Qlv/wAkz2lRi30kFuRFBDR6
eGWjwQ/oZj//o/bT7o1a8Y6x8y57Uzp6dDBGO0AQ0iq+xrX65fboW8sN95/iB01UEpXV6HGXxvLQ
NSit27SIWt+uUCXGBuDY9+p4T8DPzrcHvH4giL6mwKhS4OEPa/KIlVFhMwzMWfGXwwkgKRGTHEfF
RZwIAc5cu+tDqPrTLEl43GXxb1OHtzryeqVbSXb/7vavuQpR/Bh6uijtyDrQknUBGtPKqnP0FgXN
amgf6zE2XFS39dPrR+GZSBjUFPjF8irS+06ST8lg2q6G7Oopxif+UPX1Xm/KWIdbuF/co/RKaRzA
HFyNUjBHdQ5U1R3zENwkvst3So1IFQzG4HJ7QtdDIaxABYWLBMyNvq6jlIFFaIPh7NZOkP+O8uf4
Gelh6zhU0R59bmMosj2dXi2ZNoJWq9DjjFlLyQ1ts8oPZvyIpKhDODQO8vY4YlUY70S6q/NAwV6Y
b5CN4KxAn3p1Gmu0nKNB19x6Mv+UMh948jCVgCiBgJbZIO0s5NXhZyS6Z+K1TgmFCLQcTkkmjLOt
UaXrEoZulJvV2xhiyTt5MPpHuWiae4A/GTJnwMgvfV1L+t5xFCMsLmkxVz6jYcOxFgTm5S9AKrg0
Iij/bk+ARSpU8RETsvxR/xJi3REfM73WvujxrNMJy6o+AQwUTyTFo4I7opbU6Ije3lviArv6QTyp
FBnap9DhWv6gAeedREkzzbUbSf/DLhFtrdugeo9m+cdJauZPoEjan+GoGK99YhCBIVdTAYZ4S5FQ
fKsXgRhVhkZqK/pQKRrM90OqmW4lB+1DbGrSKZ4bcyf2XJd5GRBspkwfFWwZLYXlgE43ax2qlTjF
aiYFk1oBLXPM5prTm6Yd8ObGKHlejv6g9oibIhd8oI0EyB0D0hr3VJXq3u213zhs/CKQICgaQYxa
GzpNwOSznAjtqtMU3xUV4pGlDFyZU97uDHWdhws4Ddc8n1nhpbP+zqqaK3Ug25Or0Z3zYhsmwFAk
/cOE4BpCo5TzeqnPvXkeJjfq2/joT03z+k9Odir4GwKddfUFeknOrR6gv9tZSnVX+EqKXYgeoT3N
w3ro0mAnumwcdyqJtOyR84HZvEYRRU06RGaCWIumI+NsGWH1COdIum/sXPqpNJpWeTrySB8AiozD
EekNSd9Z9o34BmhBpDtUpCnPacs9F/sR1dSZTU5NLLlX5VY9jH4zf85Hdf45FNg47CzxxnEWZBRq
FNRjFGTDlgMOmZpMju8rbiJh5nKfADq/15CvMI4SZID6SCPIxu+9yHDI7XT8XXcmvLHkPD2EZSQ5
DlMWv+/FqQ5jA5SAHcquZM/xSU7nFmZEnZrn0uxKuAuwFT+lpeqfK7XHfW4K/8FdSYKhC0ImqOer
BdDRMwWZWM/uMHSoOXcKMqRKMHq2Fu4ynlUms4ydqH5RDAIzRmzR1rnkGPRp4pS27o5dXgduUiKO
PrD339hh7R+COLF+b3INH4JQsi9JCjeGHEsx3k4oDriD0YY7shXXH58rTaPuqFJF4I+r23SizKf0
tPBcA53cxwBRrgsZbY1r95ze4+GANm1Y92dq03tLcZ3YUZmi3MvlRhcN8vHys+NSNBqjMxru2OjR
xUqN/l7iSO5gZa9PEymQgB2L3WWgEbgcJZpobZeRbrgcK/WTHVTqGatf3Y21ChOBhACys5uvA7Qg
6VFcF7gbA/HN5YCI0YN2RnXdha6TubkP315D6fzAl36dpAAlPpHe0ShDCcYyhfTIcijIPLaEZrnp
chkreE3YnJsmtADpW3thcXMZyT4ISJDWyCuXQyHxEElK6Bsu7lJv0AEKTpGWal5v4/JaRnG0E4W3
diW5HVBgmmWiarAcToYiMMOUM7nlqvIJQHB64uiWcIqa+GM5S3BcFM0/F1gV7ATDzYkiR8DVR30a
SOBy5Jluaq71A2saKRCCSoyVxyGUH/O2SS/0S/a6MZvj0Y+BtIFqzFUzXUFtGb0mxXQdWpsQ3ofs
yQkM3nWpn9+ZUVn/uJ0/XAdbCmvisIPqQS9TXwVbrM+iVEkYbzBZQDXA7zycjPrNMGf6KXCQi5G6
0jziUpTctYqx987ami6NT8pcxHtqJKvj2I5lpiUpy6uWE86JvqGdgTQhxo+9+f08Bnv9cfG51uFW
6B8gTysAW+sOQDkNiR5gjeQmflw/pvSwP0mNqZE7tr4rVIhOAdJDOyFgc1CecvAcFFry63qXNkMY
NuB6uyAu9Xsn0Ioj/MLeQwDav0wSliND2aqn139YOO4ClMHLD2bycuPic6851ZAbbmP7hTD1iepT
AyZFPyhhb/6VYF3QH2UlSgDHRLl80LGdf7r9E7Y+LgBASqXcotzlq0SiDTELbEPVcHGUMO6LUeu9
WZF8t5Tm1u26du9ltDUedSheZVwjQhVnOWVntNMUuw8qxKo2fZezWDmB9ix+V0DWa4cmKZI/b09w
I7ZT9gInIGoE0LPED3qRqSSpXBZZp2nu0CgaF+MUnQxSXi+wuu+3R9qYGqUCTDg4JygerR1O4zbJ
Uqi8llsCs46b/FsxG5EXRXF2jCtzr3u/MRqYaxDXZCWAtp410V7MCzc1aZwj2XLlTqOOpVGSsDpN
catkxIMN54GdpON6PCIQFBlw+qJu4KxS3Lryw8yUosAbJyU9WVzQR1w2pCNO3gNubyiH3V7NZzzo
MgwIB81n3TRKiNba97lMexsnNx4LdT6p30c9sr/bc5N9wDhFfivPmv5Hhs3E+zCMg7uo7Krk7FtO
eJKzaHhDK0Km0ZA3x9T27S8ksLx3b/8+cXuufx6vG10Q7dhc6/a3o0n0xPPQd9GoxR2k5lGnYql0
d3uUrVXnpOjEfi5y8v3l7m2KfoSLMaHuHw/FuWyK6M7KrKfMgpXXSu3ODr4OgrTkuGDQa8C7nDbK
cjQMMUYyx8Z3IYFDNwdaDgW30A5ykI+n0LAyD67WHo70+oBSEiJvoHPEBcfpWQ6qa3ETh+aM7LGc
yrCHs/AYJ4F+Is14dbuG1I6smRQFJJwotC2HKnpnVuyy4V2chuN9G1jWQTerwpvTMjkkg1w9zBDC
dzbKxvxQHEP/nOaYgLysDk48hiNdNzMCZoeljSpnHZBVq/uEtEm70z/eGoreooXXPQcHXZfl/Crk
+MPEV0MK6or2F16eWBGYcAU4CljAnm9vza0DanBDMw4vQf6wur14+ZnDMOBlZ6ER+LM0+/rdMMxd
esT7RTrLmVZyUaPmfBxttf4ud3nhNdjK5O6Az9ChbblqnEHvPk/BEGK27u/BoJ8zztURNSiGAKLl
lAo1meVyFGmq+QFiCN7YYxJ4qBUtuo/UUnoXR4YcH5shLQ/RmKnv50Et3/qIHD7iMRmdq6pRHyut
mN45sYPUgwQmdZRrxBvivO7eqVKY/64akqYeyBroZVbSuLNnVoqW4plAEk0mQlbA1YV+yPKnl7qw
8PARwuvk/FOBY9mdUiWhoEmFR7i9EtrgWE8kHT6h+Ha0Z4lLFXJCZ79NczXwwIyU3u3PfRWJiHVw
CekF0knnn6skVGDE8iGc9WM8WOFdkCdNfxh0KogJLiwfDVTJTq8fkOMiVI3plvOKXC4BBleF1I2S
fqQEr18QJtDuy07FvyTNi7sSqYad/Xx1eOC6MQz4XIpnJvF2OR4SWp1u+NCo9GhA/AK6CvAE8Ajz
YI/u7aldPZVEw0+MAh0BTvhaHZekF0NSA+x6P1RGjUWLOv+lKDALKYyirZwk8sXJpMHNC6fZGXpj
lgjm8orgwQsedJ1/STzGGnSSdKwGO9uDppW6Gn3ro6533cfbs7x6tjAC548yIIR5C0D5ckG1Nq4p
RUG4MKNh9iS/wq2axqBbCovdwR4aN82m4mOoSr1rB9kesPy6EMz46LVxhGAM0CdabaCQEcENxYwP
pQd/QBkDMqfp40tpmbF8KOmfRy7nyG9OkTIoT04zTI+JVVaXAL+/4+3FEIMtYpH4MYB6oFRS2KCt
vVyMEhSEYgWwXwIV856qVCxcOvPm9YeUZIFthXIq1eY1Z0uuwh6/4UI/guXH4grHloMEaBHRkd5x
k0Lbexpuzoq3GrrFdFx4Dy9nNUEQsUZgzEeNjsLdkAf5m67q93T+rtISsXY8GgTIjYi4Tj2VIQMm
MjT6kZjr/9AKki4tMvM/E5om0hGwvP5+AnG0Q3DeCHjAb3nhU1mAo66vXkZIrtDhmSztiAmC+RWn
zGw8GCa2nbNeKbHXavVebWh7RA4LtT0hSr7aI7Va9aaC4syx6ufhgKpN4slYCx8ybQahHuNi+No9
iZYRFROhuA/tY93azFQrmdWc8dROlc5GbLcYB1l7Kt3XX49R6DGCVEEB40oGTHf8IKQ8DRlqDpJ3
KraWnlY709sB6yKAm5PkxIdCbowdHOH1YpJ0oTmLahUwTPhmy63JK4gz3XEUdOiEl86v44suYzEa
2b78YNjpuHNdXcd0xhOSZwjpcXGvleLoumcOateApvH39XRrzO86R7U8RxnJkHxqpoVhN4ciQznv
9mfcCHQM/WxWwqcEr7faN1OgSwM4au1oqInvBi3OqmNrqB4GGZmLC/t0CJS+PmXdOLjYg40nyZS0
jzJ6qTvh5/py0WQOBakuxA+y7FU4aNHnK82YIIdbXuL5VYWQjtJa96Yx7WXVW5+XfUVZnuwOAYfV
UE0UDJLqoxoRdK2BNas2Hmtlki5IkfcHpWmHnexgczxMI+D+U+B8Ftd4WUZoUvTFwIyyndhYXoC4
0kfoDembjq8KQ7aZdp6/W0sJcISTaYBJIgVabt/OHEyeC4g4JLbcYeQep+4U2r3XISi+89Wugzji
cSKGU2xHt3ed2UXoOpn4fxnHGiEvzyGxcxFI30NYbS0g2AUKiKS0VIfFhF/UK4JhCkK/qlGBhuN7
8DF8P4T65OM+F/9p9ZayE9u2og4AJPBVNIhYRPFzXgyHPZdwXlYgtjYNZr5jrJxRA5Rge9bNfQOz
+9goubmzSa4zHsp4zI1TAFWErtRyUKWcaP5aSNX5gQI6WkKy7P04jd1FtgYeIHkx1u+xTs9+0xOp
vB8Tefx6OxRsBSGIw6QY3Jewt8WqvJg1ai6Tk4ABO07RFLqp3EGK76rorEiO88R7t+QxkzuuZJbD
h9sjb31earUkOFyXiKqvPq82Nnlhom1+tNOyOjV6Wx2iqIjOToDiWtdovXt7vGeW/TKhAoyjQz+g
k8ItttYtzVMUtrCG5UA2zhAe1CDH2tMPOvvHgJde5apZivdnJflohJp4T8iHKYvytzLOt18VH213
VJDKUj9oI4piHlpHFo+qqG0GbOaLvj84YYrLEX6E4xcE19Dgp+jcHvNKzZoLiP+kgaGYl0KUz4x/
YiA7fkvMMa8P9ACAcBjx3GFZN/flDrxhY4sJbhCYNuICaddqX2PYRv96hiBejfCDkIo3Dxrm5V4U
hPBEK8RaJ8esjirVukPa5nu4oes3NQmRDuvAQKuHw7U+xo7WOKWBFRayL3L0+6ShrXbIzFr+PqSY
Nx27uO4+tQqg1INuJCxHFmnqU6VMaPRidql/xTY6oE0e1pVxTnD+fG9EXeUfcIBHVRkRKBJvYaId
Y8qr2HCPwmzYS0g2QiutYTBPz+IGPA2WhyTGT9YIaxI7S9JHF+Oc9NMwSsGBB/m0E1q3hjLoGINK
oOcH7mY5lJZ2ZalwINk3wC75dLRqlGbm1kjbnfrsRsAT3KB/D7W6EHNdRLuIWRlGpzz0apl+xUZc
NQ+8AsP0AKJ1vIxGMZ9un8PNYXF5gYRCnYL8bjlDVMOQU4mYoV2ZmIPqeqML5mSHnL9cduVXx4kk
z9dre2fcq0uLBzolPNE84epi9OW4k60nnWp0cMDnIj2k5ih91KYifn97dlffT4wCSxN2E2hyqpTL
UaxYiwy9BlGAuiKcFx9RIzwgq7cjkjg7WdzVQoqh6NPSfMIYj5racigH9caOLinelr7NZlTQZcOA
vC88ztXPdsz6z6ms78GFtubHgxScHFhvm4b7clA9UwyE1orBlSS8Rw9d1xT0E0z1bZcaezWtrQkK
oQlAUMgGgAlbjpXWs68O4dS7tdKH9p2JO1b0sSIbNz5ro0qkQiuydw11SMOdpRVLt7gqWFqAIuBk
OIE8jVdPgWGedL1V294tZd76wVTNbtk33anj2e8Z+vy3fOL/qMS8N566nCk2WaNWxowXlW3sylUf
emlVFycwX/Yp6DV55y7c+ooYKUIs5x/icy7Hw8I26rup6F2J2tYX4AugjTtf7zwQ1tHOq3hvrNU2
1cYSA0K17kHXDao3TIZzn08dgqRT+Dq9LWqg4rOhQqDylqCdtj7iQatVaTnOZKNlZnxuO5R9wz6T
vRHj8dcWzp+HwhFMbA/GXZ2DpHekoVDZm4VUO+eBR9ZZrRtMxTkep9shZStwMRpgE5GnXenIG1Vh
54ba9+4MUF/xctazdweKrzsJ8NYmRAiS3U6hglLyKnSFCWKlrW53LrTS6IMupaY7NUZ8X1p6gOJq
M++d762dIUBwBDHIxNDnlrvQBnAPHTLoXV4TzUk2O/2EFTwgnrFTL7fXcHMocaUCfhPw/nUfBydg
pJf8zi3kKfcSAFhPbIzugGJZvDPU1ucSOAQ6rMRHqojLWdU+vYtARm/N8fvmLjdK5ZMk7VZ+NicE
6RCgrCg2rQHLSZfBoklD9p+pVOfYRPtWNXvsyaOiTHbutK04DO3732OtvlOrFZodW1LnBnOTnmUJ
ArUljfa3NpUUF1Ely40BNP+DXQ9XF3EAgbGwDPFwefEwSeOyrTpIRW5adcXPTKn76hC0tr+z6TfX
UbgGCFkPeJyrO8ZI07jLUf5zxwmtjTvo6/p9GDRNfZaTYq8suTkY6vZIugrO5hq9UTsjSsVT2bty
3+j+QUMT9X5qa2k66wpRfucS2xyNgiQ9UqQcgDcvV1DBnEzuk7iH2p0Vb01/oNI6avcBEsv/YCTW
jhYFiEeqyast7yOupUhNwpYv0sCVZ7++o7z6OeyLPVX5q+cqgZAKvWAM0o1Fw245J3OuajOPWMGS
tuEXaVTSg1Wg+M0rIvL6tsWbeZTS4zymX24HkJXZzq+7hRYwJxvuNE+a1SEITEdKssEn24r0+cFE
MZzy3FSc467ntdxJxjnN9PF9VeLDRmvLf6jVOJqPvHwSrwiL5ozRqvaH7HcZyi1mmP/stH766/aP
3PriAmQrMhY61uvNzFuujBWH+8+RB+NTHA7BwU6l4IeDoMfOudm6LMje6YDhhMYDfrW5jLywTcS3
erCPMIJm4sPJbCaqJSqgHDqke7zjramJ0jqZ7jNAfLXF2lyJuEpGrvZkSj0nN+MvunhPFq1du69f
RQoTQtINMgDloOUe4+iGaZ4xNbOKKW/RUqu/8DzpzWNUUprdWcitiYmrQqjKgoFclyULAdagKEXq
p8T+ZZDT9pKrkXYEJBJ6tye29c2ePbBocZG7r222ehhugT44rYuKpnwJVPDAY65P4yELEkDK8Jn/
uD3g5twwixfIArrp63Z6r1etrUWIqmuNLt0FqTokB3yIZg5p6+9cUlvXLkRp0IbAy8XTZPnVYHZY
xaQzVtHr/cckMVvJ5TnYWzvfa2McAXhB1EMwFa9K55aKYEfWMI4xaOGdkU2Vl/pV9vvtldscBfod
dAzeWcY62hhxlPWAODGlzJoGldoiVO+CSB2c8//dOKu9HqZRTaLHbMzJHw/YMZVe2e3abV6X3gSl
T1Cb2OPgddbvDZyLol4BVOeWqhZO92ZaoPBblClhqa/S5KvcRsW3YSrq7qIVqcJjpAsx59KryfhG
j1DVPBmI950iB1LoZv7AAyzHgoLwplrtH3Wu4K4ua2H0qY3yVHX9Mq945+OLGL7t6yQXYXDSepwM
cm0+dmg1I90Uxfqd3fCU8OoimZ/qKa39nVRw48CRNsHQE80NENyrrHOA2A00DlhkALP1aGfR9Ekz
i/6iF3FOyQMvhNd/TdJB9o14BcGaW56BxM+RmKuRn6pInbLDMMg4fLRlufc8Fv+e1fMYnU/6R6TS
FG7XlQe1qbK4L+XWbeva8Yhp8RPZmuwWZaac5zrPMKeQ6p3JbQQTgOnMCioBlcw17nRGv3rWWhZT
juCrYkybfGwY76Dk456W3tbpI/EEAwRfBCkn8fcvcs8upaoCorhlu2LvEU5Z8kWTfXPnCbk1Ct+J
UgqlIh52Yve8GKWU1F6VIHTBeZWlr/mE2e5hKLPYvb0prpt9fCDSFkQlkVUjoqzOuOG0id6odusy
RCe7pj0GiMCCED/meWR+r5pBV+6rugmGRwxF208A4ac/Y9OUFE9XEmrGt3/P1ncUCB16/3SSybtX
085hGocNsQA6H2/aQFEvg6r9leNyu3PfbY0Ehg6IMocBIuPqOFSDPMr+DNrcpiL2e68E+UXHfHY8
+IC2dlLgrSMhviVvCEpjYOmWs0rGIEkbTWpcpZEs5VEFKZgc5D6WiqOOmVXy0YlhcRwGTR3/vL2e
W0EGnAhRhgo/l8UqMZ2atG6wG2rd0JAp205tSvuCXsc7xQnMY5uH0z/4gL9MulGAEcig5VRDQ0IA
RupJI1Ik8CRLgqMf4bRSmmq5s3c350aCSTniGQqzfgSCH9YT+FBu0ertHS0x8+gbYX/u/w9n77Xj
OLKE6z4RAXpzS1JS2e5pb26IMWvovUmST7+/7IOzd4siRNRczGABg1WhZLrIiN/YzfhoOdXRwba7
YugBoj8gEZFbMR/oaDOZLWeM2U/Rc1LjRVmmnvZkJFpzkEfsDQ0VMwk0p4gE0uf6K07QkIcpNTlj
KLJcxmnJEMN20rPTR8NXhfgH8X7tq+2hDfUETyrpgkrQTcDJEV5CeSpEN1cLyml0PeSf5udmRkHY
F2U/f6lWc/nbUFouVmPJko+2kVdHG2XvE//+Mzabkvpcj1ocP2PiswRDQROtHhcrKKwk/g83Bsed
ykMbtAoP0+sRJ4kx0WLwSD9HbQxS1JfAH2b9ue1m8+Co2TvLXSQ52H+yibq96TVVZNq88AJOFiVH
9kkXL5KY8/3+Vv91Ym3nEEAlVREKKiQWmxFNrtn1szKP0hfcsU8ZHkZnI3Wxh1CrOOxtV7yghVW/
JJUKL6WczUcDW6WLIfUjcBAb5+Hc5aOzPKAWq19gR9Wfq8iyHgfezwf5+MbH/NeDGaEblhtwCyqz
W9FzHY+rKutarKj0bvhfHjvTpV8rTT1XbOZL0/TgT0tsO6YLPmDd5zx1vO+JaeRncI7Zn+hKayVY
H7dvwq4R1cF87a1CoH48J1HMpUa3WYVVA7JTowYe9ljPYLskIjy7QDL97PvxiCu4U7MggJRFB8uH
Zrb8Lb/d8zU1zT6OFjaeg9eEMpfoOLvCDta0GwKagP8Mfbs8NHN6dHruDJJpAHyCFjE8k5sd39Ur
Uqk426tTF9enoZ3Z6FZGUhdqxuwe8Ut2xgnnAjwTJwwEhy0J0xyjVkxuNYVZ5Jq+PS466jvC8UXb
VK9e0+rnNFd/6LPo34p8wYuG14W8k6it3RR3nb4GBViU1AbcTIRlZpWnFu/Eiwof5OFgB8rLbbMD
iUUNgFctKLitJGwFtmAxtJaNXhnpQ7tAJa6cBpu5DNioMrhOoEW9+BArHDGKSLNANRB4vP8jdueV
3AleqGXygNie5FjXeslA64vGfvO8ukP7omMF7lfjYbtv79aQiFhTGnPz4N1iGtFwbiGvU4adIHm9
t6rY+hgVhfvkicx5UBPk9NZ1ccKyKTTfMRbn5GbR0ZWxk1v9/hu2ngbuMlGdNgqKfnrffZ9VpHjs
Nmo+qR0qZWJOvQ99VuYHM71zopObokjDvuGds921feShgAxzKJz6Sfh5lyLuR9p6EGUnCyAK4Btu
ZM71LeI5jstsKGyiaCU2c3GS1VnQmoODZfGinqKESs1Boro7LiZSQmCkbNUmXVTxqRujXuVjIsG7
Yi7ZqVigJp75v7cvUu23OJv8xsqUBHAqtUg6IM1ZzGV0aptiCEUp2gPg5u6QpH4QGm48DrcJaaHF
WCBYI/thKOMwW+slALR/VIHcW4XAQ1XuNMo/EOiuj3HbaDu1yZgqjADQgEZdl9zXnE/j0rX4RNbr
Q7nYRyDCva3OSxsdFBDakhR0HdS1a68ox18V3bp6QiJ5CQYrArIBXfkgQdxdirJwgByUBL9vKqza
CmxiGOhb2fUCpR1kquavLucbzMwijKu+//QfVggNdlcK4kmM3/XYhItjZzyTMxmtgQj0PMEUwcn8
owEU6fG/hCI/48ECCGwLM9WWFetO2ZPT+jx/SBasDVo3g81QG9XBZ9ybMfB8EFD4h1K1vCV/u+3N
TiylpsjDqq3br2O7xj/rJbZeRKVFn++Pam/dy0yelibqnxj5XIfiHT84o5DtJDVzP+eWKL4qblX/
lwFRBuNVC6idd/t1lEFVPLQZufGo4ilnvahbX+Rd8yAq9chdbW8JYiGF5A8UVTDtmwHF6rjOmstF
3hRjfHYB7D4UXZZ/Rp+nOytZFB0cHHtbGpgAgwJBjxiAcT20rvXsuKioshrm3IbNqHrvEzTQfJeq
BxYuRgLucY3+uj9rewuE+aIaCgqJjGWzz+xMaZq5qOmmlrn72ehHAdh6bJ6xZm38+6HkWtsmK7+F
2r5KeDvnbd5QalHdpJzPeIMq74raURrfFokXOINVvs5OZfQIIWteeD/43mRyb0L/JXegZL5ZN2uT
pWajVFRfEnd95bX5vrA6NVT1ZX1N9eQI0763GQB1IVshKz1IQV7PpW61yZi3YgwTU43OnWkBWu/V
N3N4SfpgB9ArRohDQryuowzRROouFIjucaI9Qg1dnuM8Gw4+3d66lCo1FM0pQ9wIZaPAQUta5KzL
dVzA6CwL/FNKxkNn6dgQG51P0/3NfCM5NAlUp1zGlG11RnK91LO4p0wIZjC/NEOqwplD/PX+qtib
Jo5glj0lSVAfm1WBkU9j2CkGxfpcNsAIcvsVo/DydD/K3h4jXQUzDhWap7Jcm78dwjMqmYY1sfCz
oU2+pVk1+/PcLLHv5PZ/Sagw+YaMjEwxbfbNwqNe7RSjTUHDaVzrnFl1eR5QDT0Y0d5uIhflZDTA
B5OAXI9IIuQha+ISnSrD8DTOpkwErPLSlHn56DgYIN//gntVY7IACUKl3U7MzT1GO08FeIF3IBDU
9Fylq3cplNR+MZU1OYloVn1jbawzBmOKP+R2FfDoiy6rvhzh8vdGTqeZNSnVb2ghXY98EJPQC0eI
kLbS+I+BjlNQAnXxgZBicBZn5o/7I99bO9IdjsoxfC3UMa/jzY5ZY6ROvEof6gfHTOqTbTbdt8lY
xAECd28z0BmV0Al03m4R6WmERr/wRJjMnYcuS59/EUiWXd4+IPgMZFlQjaT8zPWAtKJIDG2uoFFG
uuLjvBeHi+KSvSreEZ1h79t5aOLyFqfldfOcqTuRgLxLZgBBQ+RnVlT7rRZNn4tFLAfdk50zkhYC
fXNgO2g2bgvufd5THvMIpSWWfUYSoPKXohFnW4+7sB4dF9ew9kggaedClTrcPGsQ0kfXRv6o386V
CaPCwtUGEa6Gkv3UM9d4qLtpDIy+y/9dDMTF9D5Fx3k0DlbKzoelrQfSkO426OVtJ70B/kA3zxIh
Isv6mc79P/3UWQ9qFh9kJzdLkmKRBw0GPALNdKhw1yO0JwDoaZpQdEuKPlh6gAI1TdeP95fkzZ6W
UbjdmDigSTdcpSRvK6r3BVGmUTzZIGveVVFcnEkOPyaI7b0VgirDwVg0UGVFsWaLGooLQ3RTQ30N
f1D3oqhjh4uumb1giGC8dbNJpzhAmiw+am/IkFx/P32hgxnVAyK53jw+mV65hj1y9c/WcpiYyz91
ld0RityfRiWSoWAeNqHUIS6dMsYR2LBFHmoCFT2ns/PzUqFfFYHw9SGtt48NxW9feHN8MIc3G1CG
500oLSukguQmPAxbq07hdoRl77UnKmXtx6as57AkFQu7qqXx1S1HScrNPpBBaZZK/D5XwXbMDZoK
S4EJc6hleR30TlSfa0VQRk2j+Hx/je6G4s1N34BCOMvneibtlSu3t4wmdFZnvfSZztlik6w3nbMc
XLZ7n5LkASFxSuWSh30dau0Xxwbc0YSqF8uWPRrmP/SkGmc/RtfhQ20M1oe1F8mX+yPc2esAMiRe
QL4iQcZeh235KZ2ItSactdp5yJeJ7CKuh//wHeWweOxwfQOXvo4irDnm6cs6qaahuhiWoodu6iLn
IWLv9B8GJDECHGGUhLfelPHiKJ4ZMSAEXZqPRskmpZpmN0fMxL2l8Uv8D90bHRbLdkiwkNqkMBuQ
lWl5ctvs33n0AKZM3lFfaS8S1H/IMtzdspZ//fEwLPUUyiTYBmqr++ACWvHbzFNfpsxq3nrFsLXo
XzFH4B4kaPQ6VMwiUQRWMKHVpIhVT0K9uCvKUHVvFo/352nn+KchgrIwiwKOzJb6xxJIpyifqzCu
7RGu5VKo2atOjveY2y5exI3jNj/eHpLmAIgvKoS3/fkFn8mUAeIw0QskttCF9bN+Xn1NG/RL5bpH
TfK9Lf17PPnff8sU5iJiMie3DOFWIUjSDAra6fry6I6RERZdklyQ1E8OGiE36QlTKH1SQL9x46nb
I7niurZ6SIahrlTViZq4GhRUVJ67Yu2CddSbl9hzkeGb7SNjgtvhWtS8AMvwfET4YMuQc1Krs5uO
E6zquvixiFfU0wY4H1NcDJ+kuvujo7NV7s/p7eYgqMQcSwo5kTcr1tMBrrTT1IT826APUSlPM+8I
X1/fbrIGH4L+neTqIl9EuOvpHGtJ4DUcGq3FbH3tp3nxZ6xpP5WoeB1sjlslH2KhKEgjC8wOUN7N
sDLLLpSVkYHIhADpT3nvZn6l1PmPYq7qF4iP1Ri0fQm5dJy1/hW4OZdtDvUM+fI1Tn/YUQ6X0zWB
xvr3v/jtjcGjmrSQgwLqi7vduO1Ut2VuwpUtFSP7lFGcC7DINb/cj3J7PNBpAhuB/AMlAujB1x/b
sjHLTlwSmwwTTgw+Fcune+x9HvPmuy4G92DX7A2KgLzTqRQAm5bL7Letui52Z7ZUOEPXHsxz1xVD
+15NXPtIhHdvWBSg6TnDhKVRsRkW9e1qZeG04VLCrMQuqMgRE7NjX5r8vMOE7Kiir8uX3XWGSCmM
15EkCHJwbrHFmYt/cqeyat0siR8xnavfmfVSP9gsr9NiWkru67OuvMIeMT87SwSLMJqc/jUavfFH
biMlFOVe/S2D2//cD7H7PPSZ/a9Z1tYXlLnN0Fmy+GPRaCntq/YQjHN7mvHr0WyTxVnk2bcMECfi
yWyYaRemy1A5yNLk6od21YsnYxDlO88Z1JfKWozvC1z1g8fl3lQBXJDoNJI/aKrXS2Jp3GZ2J4PU
ejD/HefYe+etbYUSiPm1A/97VFXcCwfkCAEvOo4SwHwdzqhSL1K7tA8Xvc//qRRrfhiRSw54nrj+
WJpHxZ2dgxMcLvcEp6Z0Kt4U4bA3MKsBd+1wnvTpXTJ0mk/11HxskFg6ODF2LgZCyVceAXl7bTaX
ir66mucaApNWN61ntx2xf1Z5I2CowE4ujN4N+zg9sjHdWTvAa6hicopS09x2YTRBxYFuLdZcRRx9
6U2YeheIev38bBmL21A/7fMfaZcNF60BIXi+f4DJ+drsOzJM6WxFgZN7YfN9qz4q3L7WuxBLl/E7
ZqAi6NxyxsBGJOcmG42vFfoZ0anWRfpxqfKj+Hujh7cANO+XX+y2NuL1a4QuZ9+HXbzk35sREJeD
5fRj6yhx4KbZ+nlpRvHQ1M5Rx2FnZYHOBWoqPz038+ZJAYHQ0oZ57MPGVZywxdPwD12Nk2cgC8WH
+x95NxTVGJrYskK5hfAMMKPpm9R9yL2vPpRrbPoj8L0A/YA1uB9qZ39KDTsHPSlZEt22RutR6wbP
Yr+MKvJnl1XpxMCNbAHx1BDfPfV6cvTQvR8SANX1keBmRmGnKxLxXebQHbXdKOU1aNlKkK7K8jL1
1vzmIoksaP3/g7yxQGmxV0WdNeoAq69rGNsdXaFhWV8sNNwPDoXdwcm9SdcXZIm1qUgKpdfQl8x7
dMYn41vqjcXLOjXKyVuXFIRU4dl/3J/AvQ1h0LegKYvtA1X666/ZJHajrmnfhYmOpFtUowfoTen/
Uj3t/oACvTw5veW9c+viiN2zk1tQqgBJisMGfOSt2EHWir430q4LozG3oRSWXaDm+ttfibDSqMBI
NJBspW8O2aVFrtjmmR3GavNnXRXrK0LA6Dqty3C6/yF3Np2JVxSpLiZkIPs2z5q+b+oVXzMWZNTg
0pCRWwh8eoLWOkT97ByiZD8Mi14elORtz95cNL0HVVmGnWGMfYBRafvcjdD/gihV+id3atavySTw
KTSr/CUbAdjdH+st9km2qIhPgYsXMZv/etWsLipDlcQm8MeRqMDecZqo4rVKbV46g0IN2vXuKSb/
8avB9i5SruTgN+zsFOiUPFlJQvgNW02yOFOXeUBxNDRLUZyRJhTvResBT55PaekdGZ7vrNZfVUvI
5mwVsJHXA17Goce5mQEjXpE8F7WdfJnGPn24/113NiNRfhWdVIuH9uaOKEYtcUg5GFNuWz8mRHl8
zyjbV89pmuc8c8RHcpaGrG89Onf2lhQpHXxzDgMpkL8Z3+wuiehUigCxZj0kXeOGVUYrKUYr+aFH
1oqemoZv12rUZ8edi6/3B743mVCNaWbJfhoFzOvwepYXUWNSE8g0Y+XIcb63pBVnDB7+VZVEPzhk
97Yq7R7OO8CKpLGbyQTJYyZVyqGwsmxmv0Y78kmv8vTdStX/YJneTildd6LQcUGclE7o9chq1+uy
qXX60BPR8iGxrSgoa6/yQe1Zl1S0TRinEQwoRIUPRnmrKUzSDFhJCo1TOKVWex0aN7J+TOKmDx0r
jiY/T1BQ10el46CNuqbw1UU3H5xVWCdHmdz2pDpLfumnKsrPeZ2Yvjq0XeYrdok4L1xZWA2mGP68
P/G3zVR+JC1a8l8gA3SlNwm+a8dZnYpuCLs5Xp71Vd5EY1774zBXl3xyh5fV/khLP/RiE2kqdbat
h9To3gxhkz8DDhCrj6IArZDrb4W0hN3EyN+FC05XqIFPP+Iey1GcnoqzNtTdKYsOfTJvFz1UbZpl
FGS5ncBaX8eMV71O46iH5ZRliGAq6zxpfpH3hnoBvZ7OoTd0S3a5/8Fv1z65L2JTiE5RyWTHXQcF
VOagpMRTe2xEF9B8jIN5sqP3fVZYB9WDW30rW4qtmxyXXMB0QjZzOy5sCQ93tjBS0HE8p21Urn4f
offva00inoYUbaxLMoAH8w0BFiaYKnv+a+2UyTh5OFeDiVkt99Udu64MFGecfgi9w1xPcRf3azGL
ZjnHAyvT7yu1f19PhXv0HrydI+YGO1EAXvyLesH15wLZW0dFxqIcMwTVTWE7Aago5d+4TgroklP5
+c3Tw+uEFIIiF3WX7eustTP+vJN3oZOZse2ba+N9WIVpfe4swWc7CHZ7OAFa4y1ID4eDl/9xPbom
zzLUJB0lSAq1bl9z3YisHyIXtoVja1G670C9WMLHA5hVqhRK25+tcswiHOoNLTsXYlg1aVXVfNPp
HyLIibB14rtqnbzGZUqFfJySiHKJsr5DGBlJq8RrvC9tA4vblxJRFFWE6/yRrVXyeR1XBLhVFPmz
c5RZyXsncscX4SpqHNY1+ZDfFglt5LwwHLTo6ravT6CMrNY3I7B9gVBGywraYvayhwnm1xLMjcCg
Yk2qrPFjCLTxU5kXo+Hn9YrtrlfMKpywNWq95zpd4yzQvTSbzoPSuuPzRIaXfO/Ae6LiqA+xfmo7
r5lxWVajP4w515qHxYEODGig6ByKYrb7c20QQTp4X91sVzSt5Q3FkcTiQwv0eob4qNWccGsGameU
D3mdtn4zuO1LpKt/HywG/tLVy1xGkhkyklIAhrfPqqKs+wGeDmLWiVP9gIzknD2z7XS/dOz25/1Y
N9nUJtbmAqZWO1XxiIxt0hfqp0lx7Z+NtIy6H2X320kBHVBOHOvbbMpUa1cUemMGiBK2GCy33sex
1quntI7ezDtgQBqTRMcQJNINnyqtPTuPMPsMjMb0MA/CiRwXvfxBH8sjwK6c8e08UWpH9Av5VSi4
m+fvVDqz0BOAzvrS4Ueops1ZARGHv9YUX/Ks1T4uc2n9uP8p9yaMiqNcGBDGWCjXyzB1RzQEJias
WErWYjq5oaZjaH0/yt6EyRxJCuBJ8YxN+os60GgvLUPru07/EXfV/5pKdz7abf4f1jpDAcxN20tS
cq6HYzgTD4ppNoI6mdLXGoBkiehljFrHGimPbx8U5R7qMPQueO5uYjWGXtqFJ4wgoUAfWiqOmMOI
30C9LMnB3b43S/SZIJSRxAMB2IRKFk1YLYJbgdZDOl3rOLk4Q/RmE1LWuvX/wVPks2t7RTWVBUUr
WZB8HLq/EGRtT2Wur2edAQWTPR0pBewOChwM3Xjp2bUdlK14i9m4I9LhuBi8VGOPEHJUONGR8Nve
voIF/n/jyMX5W69DikHqhkIcQ5TOmTZU4+tmO2LM563ndfWKp4K9/fH+4rhJL+S3pFIn6ee6hRDC
dVAM52O7qFaC9mbT+FHUp98mivrnNnGc12Jw66My5N7nlNhZ+Xgn3zY2SWem5Sh0qCz9zmqqx2Ft
/qxiVT/I/PaDsEio3ONVuy1ALu5UCt3uEV8vp+HJayFEpXo+H9yNezMmMWd0c6khUUi//ni1llVl
OuhGgMdgCmIJrfwB1Q7I/NzLSuQ+Cy/69/583Q6MdpgExWNNigLXFqGe0RJvNMHaJwnRQ89q7I/a
ZLif70e5Scsknwz1X5T6KBnTmr8eWF9OepIIlSUPgPYisn59RjHJfVdB7QpKQQ5QT7odVHU2HpzA
t5+UyJK9BwFUdnU3Gbum9o3A8ZmJc6vyD0Mx0m8DihnPNU/BR8OMqhOYleGAa3C7CZAgoNzpSXtb
SXC4Hi7GA32RsPmCZRBSZdhyfRXyc2haw/eKW/R8/+vuh5N1eEiCfOfN19XS2M5tUt1gqe0uMLzU
A6ALTGzOhr+l/OPBJ90Lx2kJclC2zdgN16MbrAzDopUtnk9jG5B+2aGN+oqvxWn+BbE65aBYvbdE
fz1kyURIRLav/lRzMlXEiArDlI4DkmwBGdE1D9qAewsFphe4G84vCTW4HlXWKRX5woQJnNen79Ck
FhdFZPS8VyBnadq6oQDXF96fuZ2hyRoKqEjektTJNquTKqA3RH3HzCmxeC6kDJQ3ccrcjyLP3OsE
i2q/bNKwKomxTYRNyv3lUBBlhHh4cqWUQmra/XvPsfIDYNHOV2Thy9IHymSAmbbHPxrxk12y0fVM
jULFmDNfUkJCb23qQDMBM8zWoSTdzoK0YbJJIxmWyE1JvEJzA60PLrrEHH9oeew+UTqqvqFaq/hu
VOYH+Y+clOvPKcEaQJEl6gym1OaUdqwSP6UVxrPuLuIPMxPziQa/ExQmEtdF24gANb7yaY6T8qOb
6OXBmrmdTSkByV7HPuUXme56oaIDWaje4uCaXcbip2tHahuCEilPcCHjI8LDbjCpJ86EyjLm5l1T
inWGqFVRRW3z7tKmi/nSAaK4ICCtXe6v0tsSvJThcVFsht8G23rLQqgUB8LZCB8xEVDq0mqaTypb
4uRRkn+Ohzl/gQmZPc+JZT4JZX4xJ7f74/5vuN2PxMVIRt5SaAFtodcY3Cm2sVKu1uJiflRTrTnF
6Zqc/0MUedfSKSf92ypkUTNmjRbUhoU+Dg8pWS6mZ8jy349yuytkoiK10KQUqm1s6mLG0M1KXqFv
b/R28WKk6/SIynH8lNqwFn2tHvqDCdz7eJxhsthOqR9sw/XCjM1e01fkEMO1NbqPgwbdZ2rc/uHt
w3JAIlO70rEl3UrMl5njFjUlEKwsc/MhmUfnqVjr+eSpM1JUWnwU7/ZE4wv+Fm9z2y01dk+YxlcA
YJTXAkmCb+WsLg+pVWehu7o/B4RWDqpYNzNHeY6mGxAR7nPJA7r+kGpUjU0Z07qY9c70p2z0AmE6
3YMpTaG1tD5y1L7Z5MRD/kqyWOlf8uS/juck1doP2cRKUZL0TKsETxYD5zF+5RHb7RcM6erwlLEQ
pfm1SMAQbnKVmeOxHjOcZ/puWjzqj3P8nbU0v3fWcXqEoFlW+OEsRUCdyju16B//qaaZXvpdrmYv
w5roX1bdKF6KJdNe2rwoqSPNE5ZPZlX+aScuv78s62886vsHze6WD5hLTMGcGu3sK3V3kOjtfjnO
LErs3LCItFx/uQqhi2VmO4VpOdsvQnXGkzXx2HH7XjlYFDfrUH44iZ+VmqtAuTehxtkxZsHTOyzs
5acl3OpPEZXLpcqGBEPrts+mwCzg8d3fbXtRpXkjqo78AxxiM0AvIac06EnWMBPp2c8AMAtL8aO2
ic/lABgjyXXtdD/o3lelWAJiQIqZgFu6DrrmGZhrWynCAnggoAi07gHE99QJqyOP5d1Qv/hmaAax
Jjd3uZBw/BjzrnDArNG3EqsN8lREYYIpxVvPYyaQpoFH0sBFR+HpelQJFGdTSHo9iDb34mB4E07W
MJ2UPEnOhldGX+9/xdv7VAbEUZR2BT18wI7XAZWZUpuOq1yozXFGAxuu2xkP4uJp7JT6RcRr/6zM
WX+S9Ip/Uq/TT46a1Qc36s4CIgqubDS1wZtvZdq9EmPPunLzsJ9SJ+zAt4frDPnZEunyzou81rdL
szoIujOrkjZJSRHPd3Dn8qb6rfLRl4MYCzwgwqYx0lOUReLzqjl90M6YmN3/yruhqE9JwQbAddtu
aFvxuFwEoeJOjS89QkjnydXHd73VFW8/bGBRAVIgu5Z0mM2o0tKYTKNSCDW1nl9Hq3tW2nYO6qo7
KnfIbb05pamDyRr9L6TszVVeZpK5EuUh6bMXqnFuXRqv7wJr8ry/IRrNJzR3zIduwExM6ayjZ9He
R8UzGYay7KJSmLiev5aMyFbhiEFMQ/R5GpXo3DeqHmhNNB4UdnbuWhofUm2fDgECwJtjdXWypC2t
sYDlN6kIHHfNpyJaHT5vVz1opVFc7q+Xvf1A4ZTsj1Ypmimbsw11Mljt+VyEeaw3T6Vjtae60auz
pnRrkGtlCfYkaw+OHjmIm+n8LejmJEiXcp06haBzZEwlz8Bi+VSnpPF1lTuPuWEkZy93tNqfTT3/
cX/Au7EpZ0lkJm+mbc/CRSptmPSV58o8GM9rpQ4+mSFmpr2RBF01/pl7lQbJ2T5C1e0tIirH8CfR
syC92Rzt3lJVrpKmRagOa/yw8Pb9kqkUEDiujhxbd0ORrf26JqEEbl5JVLaKqlGrArdv7cNaqs6n
GgU+WBjq260oUOaXECneJujYb+8rPtpsitWWFMAyDdZ+VU5iropTNjvd+e0Tx1sMaCfJHmahm51R
URfMbJXjJlns6nEp0XfzEaj52LadcjGa3MJQSqPRqnfzl/uR924uapH0WwjvoJ23yTpwhJ0GR1ic
dCuuA7qXGee2U/tHd7GTYOzmJfGd1P02tUnd+bp0uZqosYX3f8XeTgXEJ7XGQKTxUrs+hJYI6Vnq
Jnk4mJn3OOpYH5hmldCQrf7U3NgIaeUcgTZunlC8OskM4GrKvJ+RX8dsUr2c4mYhZhoh2G324wcH
t72DgtrelkQcB4kcWcewt/IZCCctM3YcOcfrOL+vTObTXebozG3504kswH7t4DTvFjvvjnbK3sWC
7BCC5DR0uMM2AxTVZFR5VxahOeldE5hDKk5zn8cPlpV337Khcf90vXhOfDDUS9DjgqIcTOvegc/r
UWpSQAEhK7n+xAPCIckcIzhtc8nRIfewbUvGLBQq1ZusAol/fxntnQ1cY/S8JS/5hqeVFrYGooN4
VmaBilq8NdQARZwTrysOduze0Bw0WCiyw6ghgb4eWtbNTp/WBmmPlyLlhGr/p6KJ+ofCrpaT6Nc3
U615jVBW5MZy+ZQc7tfxbLPT1iiO83Caxce468enQSXRLDDYe3NCh6aBxJpzFtEb2eYjxeTUnWf2
OYJ/zXiBHO+GgIKmc9lNRyjMXxnb9WVJLCmhIA2/6XNuFogHx4licEnGqqTzD0gaE4CMMUWIruvF
+mmhqfePmIs56L0xpSlujR+muoKJBsD5XApRH5yGt+cQP4YmArZ6MP44D6+/coEHizmsOeewkhaf
68oSOQKqvflgC8pVflQ2/Zd4bKr4YOHuxqXCInFkYA22bd5Rj8tumLI8NCb771lR0hPQA+dltCiF
89pewnK0jE9v3SxQbDn2gZD9op1txurR+zLLtkYNXmjFO0rv+dnJhPq6GFb+5myaUNxqoOAlyW17
k65ijPmjTHOH8ejZctOVHdPiM9Z1R1ZVt/tShmIBc2PTZ9tii/s+GazRJJQw9RqOn9YFSNUsYRvH
6kO2jvrj27+ivLVA2ODYqm6pYF1qj3pVtOyWynqfuF0dcJdXZ3dI1oNIeyPjocDqkEjXm/tqqVLD
VQQjg8DwE5NvHMXXtowR3E/7T0MhqgN/y9v7UUJEyJqB9/Oq3E4a1J5YcWongyLdtufJUfr3rdvp
H97+/YC98PmgPYJKl7/it+ejptfU+MsmC8celCmVD/tk5bS6Rs6c0/1QewP6PZS8PX4LVaUmot0D
odw6197nQ5RdcsM+0oPe28q8o6SEAwo0qIRdRwFhyiVkelnYwsR+9qrBfY2knqY1zdFfDh3JoBkO
+/I7a4MOBW9IoJlStWJzO8R9hVDxZKQhXbR/oojSTbkazikt+slfIvWo0bvzJWUFE84H6SqNis0Y
IxTmXejraVhTDDv3iT3/AX/HOpivnUFJQjnqTBIvcrMAO08vzaQlylg2U4eHbwRHoGuyn3OizO9w
fj3qSMgFsLmNsLijrkAmKhmDm/finFkuEQ25FucuyPrSCuwkcfwlc44Eb/ZCceFRWKCeye23OXzH
UW0wz2PCVCMFXxgBPZ1iDX10QeHo/rLfu2RlHdNkF0vvvm1fyUjyMhUcumEhItXXsk77W4sUlPqj
lBo3zZHm5CZmgliSp15iUeqBUfAWr6C3BaK0xz/v/569oUtYAtpC/Cw6XdcbxHTpl8P5SlHcUtL3
2lpErxx6K0lhfGRNurMX0awg9WUNoQjvbrZFj8yDXa5Niha8XfjQzLtz3ozYICcpHPq80aAKQgZ/
eOsAuX0ABwA30nhh3BQfddp4rporAeK2uHjMY+fn4EpJStPsoJF+u0VwbpLwMJDSdIK3xAvUqZxG
zdM0LGdR+GnfTicAa92prKs+8DQw6PeHdrvxJaBUwrF/XbHbd5oRxaDEBisG6tYl36j1lid7TY7s
Vm5XiNSS4K3E5qDFvIV0jPlsFzY7L5wHYYRlm7V+ZPXZySvaI4bw3oCw4uRhZtAJ5Rq6XoyiWpas
0hQ03ldTAfRmmBdBmT+8/9nkX7k+WIhAVRjeNauQ1XwdBV8Z2oITmlqVNlUf1M7LzjZShGHH2/CS
83/znVipPvTt4r59gUicJ36JaDfScto8U4SonNmrUEKT+uJnb/DGc2/0y/+qNVMfhipfDtb+zoIk
G5LG47KDgh/49UhTjpjeGogXdeUChAqrP+wg40dPb5eLXbi4Etz/tLdbnMcDmR79V+RHmMPrgEUz
eFVWkiH3WRtdmqY1z9mw6nDZOuuJZpX5ZKRjdpC07AU1GB/lQ2STeMBcB51yg8x8nucwiufqpOej
c3LQtw81e1ReEEqrP6RTpR68EXZ2BeDg/xdUfvrf0hdV78BIAICgE2pHQd2u7jNNKBjQQxF/fPtH
pSAsBfTYGTdyc0NedGJqpAYcDfO/NE3oOD2lCiQMfVHCvmQpVbVzpMm8s3ZQpZBbnlo0Iq6bqTTr
ua/npJjD3MJAnq7bEs4zFjrkoB71Pcu93B/l3gel94v4M3Z7POQ3s9iMq+fRj0JUz1nagFRnOJmV
UwbCwXTvfqidA4CnHRgEmpf0FbZv6ihS+qkeYQD09G6e13hWTl1kVF6YQd7RHppIUy6RplavePlG
B7F3jjjpF/ELS4lG29anPtfnbGy9VXDfiU/94C3v5xZjqfsD3PmWyLbCO9E5rlEG2JwzZE3YRQnM
wcbEsALFHtML13sT5unSHrxLdjYfmDF6lvJgQ7lvUwD20jxf4MCJEElm86nLp5WKpFo9lRb9vqLJ
+q9KORUHQXfGh7S51I2RlkdcuNebb1GVldJMKkIbr1E/qQo1TCbKPbAqj8iUt9sAz14VbK00l+Cj
bq4k2+ojzRNYOLEi058KQLjAXKfmI1U8GI4U/g8qlLvxQG2CxAF8RPVjMzQQF5C5yIfMxXKf0OFJ
XxPUZDO/nuPyr9Yby4OAtwuSAdKblSbZPJq3HafeTVoxa2iva11n/R/Ozmw5TmRbw09EBPNwCzVI
JcmSLMuy+4bwmAkkQwLJ9PTnq77aKius6HPdextR5LDWv/5hL/Q03hTDMr5zE73xFGwWzwQjJBz4
JF/sbim3ynO1hU2y46urMw3ilLsESf993b/x4wHaYFJEM8SqvASMtskbjMOtupukN3tU1PN0zGdR
vVi9KW42p8/fQQHeeK1z3DKkurMCgXv29ddqgxm50eIbImF9+9hFk7WX3rspyH/uMcpWBhFnL22e
c8lU3mK3wsN7M7sxGIoH0Y/5yerXgpN5doCTTfTQVEP/zhd767fEH58yBaOrc2v5+tWKwjLUKxj+
AmvE3xPRqEyUy4KtPKK9clr0/u/f7s89TQcG7shXO5slXFI1cVcMpepwRR9MvexdWegToY1mB3r7
Ho33ja/GfAVmE3gbHqCXrJ/VlMk2jES4OM2kT7r0nGMlaUn+8wuxi6GDsYnBEC8vtI1siD52eKGF
KJEHt+zHfemjPu3ke5ZLf/508EXgW6N6hSaD/vT1p2JYJaOxxJQSF97+3h/s4FNS15uboklO3gsP
+9Nu6azn+fcrYfvCEXxRGCwGnQ269mVnCtlOWVs3Z4r+VsRRWo0u7dXGlOXKiBozmoCaRmYk8gUm
IyfJpoXt7ECl+dbpH+NmBUNWJWP7PM/r+sOKh+LTKv3pB3VrAlFPqzi/WoGYvVTNrrft/v6B/txW
WHoCMODRygs5lyyRCWFD5YkCza4Ar0nlUrfPFWMjgUwu9tIJjzfagfmdffWnSpqSHHQIUQFOKyz5
i8sr4cQdatkhwUbg9bLkm6WJiw02Z98Zs47Hwszhwe8qqQ/93AN6rLn324p6/B23SvrJO0fYn/uc
xFoPeB0Kh3dGoF8vnkUKNcxMGHatNxQ3A53yfhVKZd5UjTfEVYl37pu3nsdMGtYIo3HW7Hlz/k/h
7JdOUTnlSPFVB25WVxWiTHw1Ugl3MjXu8J6rzZ+bHZg7wUMZQB+w9nJzDBNjFdVSVxZRoeE69OzA
pnqvWn7rKeejkoktM3eO6tdvlXsrNG3ImLupKZNjmwfOgZHUe7byf250iN5EgmMGhKqYCd3rp0xb
77Qi4inCjYs9uFv/6OeaBEb24H9mh5wfxagQH3YGwZccgpI0ololmvK/HtY02Or5H9S8/Z6SHFe3
vBWf/74Z33o1THYRl+P8jC7gYll0WNmjZKIu7vwlzvpOT2XqNu2Qll6ofvz3Z50LEZYf4D2Qzeuf
cbA6w4Kx5t06+PKG2y/fAz5Vd5O1NvqdW+CNQ4YFcTZuRIFDoXDxXv2yNJwEgubNxmTaWpIozV3Z
ph0kpGuCf5fMpU3f//0Fzy/wGuGI0DXRgdP22wRXXTw0dzQWVfb5iF60gaxYyKe6mk2mMOF4WoO8
uO5wwDsM6+R8+fuT39oHSN3hFZ2d1+AOvP5pl0QkG4psOg8NqJrO/tI7nP9z/P3vz3lruZz9Tc5L
9KwYu3jDWEWRKWaeE28gxBitcUVgZ3fnz93yzo/51oGF8wbP4W6lN714FAOEdbbWHKd8Nl9ajm14
6ErFZR73N2E1T1///mZvfDtKScD8f5NT4A++/gW3pSpyqc/NaRM4NygKay5acuXSaducq/Ws0pfS
JOnkbcPu749+Y62eCy/aDrY9b3xR8sHOcNy6JwwhFluFTtJTI2wTuAKeO1pfGBE26RJ1y/HvT33j
U7566sXv6ymxbtsM0OARTXhVkWF94wixZF1i3nM0fvsFz/AzRwz1+sWjeGlL2yuH2mKL4rD44QqV
pQXTMNzB3WDPN3HljO+cAOd/9GIznocKHlxiRuo467z+oJh3L0qEzrKLKuIqK9GLD0R7/3c+Nlcq
k8hzRUWHcGn+joGGvcY2RiNFIr6MWFZ9VFtEQoxn3Pdkp/8qBy/fCHwPsJsCCpeV88/8P1c4xgX5
ho/KsguHuL4PpDLXk8h9qMNF+8FZFuvnuOIC4w7RcLJF3X705mrcMg6H6uMWBJzsowqDnZuHP4X0
84xKY/jNrBX0VQXrDvNe89608a1dhZKOFo3BN97qF1VOLuatVR03pyu3ekcIdYg9MeTKFpLRrg91
uxem2fbM9a13LtI/1xwQM0eizXHM5ONyzc3hGIxVhOlNYHfFmuq46h7txtZzCmBfPDjbGjvXBrmP
eOfBf+4r4JizVxGQKE6slyyGafKgjKyAv+MahodtxBuD7l6l25Tn//mI5FFnHV9yjlUDUnu9IMKR
2HCSZ8DuVqtBwxvhVox7YHgfWHh7pNjg/D8iOGAd0ydCDoEcc5n2YVu6H53JcK2OxEUURRIeak/O
aeH2ztXfz6c/lw4vx1wVDxco5X8k4rW5cUu/YenUY+QTerNVvyqrie912w57soPyXTAiBLVxvDv8
/cl/3jw8mZOK4dw5o+ISvveEp3WYsKfXbluypFry27bmppP5jMkBCeP90//jgXgjMroG8YKy+vo7
UrrqNSnOtXIc6ZsICV+q2rLN6n5xD7KAHPz3553vstcHydkgmAkWQ4pzB3vRCgnfMX7ecR7Xs1ee
it6bT4nT9OmqN8g3y6CeWsgcR/I/N+xz+m//+enE0QPdePwBTEguDmbhKm2YCdL/hT5zZVEA2qZe
HXOGJWTWVug7DkjMmruyMOPecfV7rLU3duirP+Dyvp215dRzNO5GzRCP8QgckrGebnG9fE/o9Ocl
RFHB6Iq/F0Ir0+fXX3ZxCFOtE2LKZIl/2eZrP7Pj8T0mwlsvxGnHhgRJPAfWvH6KN89B2E2EIeuQ
kX2+ctCsuemyvEzK7O8f7429cZ58Mpo4WyvxXq8fVfAfO8c3hL5VyYKFsF+lDd5KabfWdiatJnzn
eW+9GlJCCgfejJrvoiybmn7pgs42u6ASzVVscZDKsd3uOpia7zzq38Tii21xxtzwk2AOSO7J5bog
lbxxehKN6xLJMtUXM+y0Wq3oOyOtZEtVUAWHaHTX5ri6yPz3Eu+d+9jIoGbSZnAYgi3hmD0Ic/tU
rXl4G7VFKbEgCHB4/Pt3ePN3gQlJVwoTCkTt9Xdg7gYapEaSzoqxvzKTT3HVy0+FUMnT35/0BnBC
nUgGCwYDcAKBql8/aplikWjnHPTcdsOhH9ohExaQbteX3V738qlEL3UkTnhh79oxaX/beEKy1b/z
fd5YevwdFBHgbTQEl3ePXpHhGsVSaI1KBOfGFqTKZcXR2nroFUX0/e9v/sZvfPb/JWDwX+7u5VRV
kiPR1aWYd4sszHUUT+CV0wToFuTWO+/2xomMcAD+OccFfePluMOuW0h5K/GvWDcPmUIjdr2VdblL
6AVwdD9TZEZ7utKb3HZeXbzHvHzrTVn0MA2gv9PVXax8EyKlLdqYaUsh7FOsvO91Gzafp/7dTfbG
gUg7BwmSXQYSfEnH1li0NHaRT8ytOm9vxqr7hH1Y8Y4pwJvvc3bDB2Y42xxcnBqBVr6kN512uEht
p3Kb571UGIu1tdW98+XeKFPAarDCICQakvdlDaajpKmZwBBgGsr62WxDc1J54n103MpNp84Pdk3h
LGk94uH335fnGUoBl3Kg2l2an0eEcjO45qPVSjsYmtbUurot96scvXdOmzfPADQgZ5uYs93/pee4
j1HbMAZM/vox0QfbqcWxbsp2v1TyaWyD6mEK3JHwiLHeEctcpSaJ26OhN3rn137rDKCsRmCOVhmu
5MVZ5Jg41hgpz7t2tZwhVeQWeantqOVFNj6Eabk276na32gkzt7OIIyYgMJlvNgb/uqGasNqeZfo
kajCdvKOLZq5m3htbGinK4PeHL+ov3/bP96TuL4zjMTzuM7JzHl95gIbu9INyVoRUZGkAvEHSjiE
ldAek71aZbT/+/P+2DDwp6CIoTnBl4dq+7zK/6e1ZCoTOgOR5LuNcIwvg6+7/diN5UMzA1/9/VF/
vtq/Pl7sTVB4ppKXJZG3CW2JRu/cWdfHPHbkTbRC+sPvfL3RM8XY35/3rzvMq2sdVsM5COhfzTQ9
y2V1NK4eeZ1Iptc8gDK5uv324pamMMeKsc5t43n594FyX+w8AsDEg1pbv85awgS2LArzJH9u42V+
xl62aNOKMy2/8fve+dl2GoES3a9+MSh2HoqlxftfFmKLP9BXzuJBT2K+rq2SNYpDuLtkfRVqOx3d
IpFsnST4HA0eanTI/J+00zd5GoQ1lnA1XhAi3UwZfO5lbdpsjZPuR4Or1pNdNtbXceJISJd6jj9L
MjOQqhcCrVLgqQ0XC9M/itKyf7ERwQq6JC+3NFobSpDz13hxjW8+V8YNT2qo3F/rxFxkF/pb8R1P
4r7bOwuDpLRT8IPvNxnXJPqUOnrEBGT4zBx0I/vFyoc664axaG7qyomft9BzxIdmkHaQ1qzT7mkz
cpYPUe75IwXiUJ7VeMJugoe8BqzIEqyCMYucPXlScbJ89kYZjJnl6emL1dfFkG55X6yHli3ARR+7
PdIk+HDVzhCAWqeGDJpHVZ257b6Tmw9zAWkzNY23tqmDrZN3aCk/PhmrxHK9YTgxZmHur2Vqpl7c
bCZp5wezoGQTguSmd9b35VY6ozPw9bhI2bt2csnMmNlmJFgTVLqEfXdiLK5u5xIyTdav/Id3HnZ5
nZ4fhtckTFKAtTP3+fW+HUfBvM8EDixLW2WLMtEhzs17hMc/jv9zGs+ZHHQu+Zm1XLppIcz1NbJK
O8MvTFr7JhbLDekI+T4QcDrT3k2Wp1wE5iac9ECFjhR6ThVSqjJzGke/l8YMgdTjxf53U/MXnX/n
c2b4GYi4pJdua+UWyxoBcjdgMJ8io6yJjNMg6QFDwiJ4mQVEWn/wY+KEHN2bKzEHzXZFUVJSRzV6
GYm/cy1EJd3Yd58X9CUeGZ+zJPhPNLNEBNhXUTp0pi+vcrBh0hi6EUkwIYhj/tgFZeXt28GtZZov
Re7sqzoE2h/Quu0dmZuHfhoE/2slz0dOooY0nuNWHMwCj+VsnLA2qQmm6Df2k7o5Jt5UIKq0EueR
kyJq9mpckvveHZZ/6lz4W6rR5xVH3YrxS1B03UMMnenb5FtscZmjAk9nEQ5LJsPW/6a7KTRpoQfz
IVcuuTti8BzzqZ+q7VPudtbXqhXhh2gxBCCFphdz5gSCykjXXXVrJYk0WaUaRAi+dtubUspluvWh
835pe+2vjL36+nqQG/K1apPaPth9vHwlrGq8XvulJMSwyp1Pxo/HILVMqz8slWjvCT7CwGQRGxwU
HcdVnhoTt14m3Ki8K7EjtjMCoNZPVVdGJ/BJLIlpYnGOqoGC4pTJLLDxSKNujtiBc81Xat1uhKqb
T97A1CWLtrj8h/3AX+gSYHcytgkEdnY1s81OWe180MJfTZrES/kUCqzbdlMVaHzEJdywtI/6qtvl
Uy0fBOZG00cT6/4fWdq0nALa0zOpVE2cLrk7f20SAQWwcZfmp20PW3jV0h+hprbq+MtSiN7CpXcQ
VUZkX/AFXv/6NGFE+EHGkE1x3hqTHxt//NPSd6DEU96EX0es+HAWsfzk2V62XO6HUObdbm2wEcj8
PnfpBQqvAzSdRT5ma5SLe+M00s2WUWNEDj1alORIekuR1uGaDJ/bOh5+Tpay1z03fveBTFSCcrzC
CW7rTbvVLjG69tJe6574gcBC95gMbXnoa8tSGeI33zu48xj9bEa1/sJ4PuKf1q7xxmsVB2uZbcox
vzHCbvq9jJftOfC0tz5HnoAnieLDGrKi6Wfrdl57TC4iGZflDkuG8HEY2uKJmbsb3AQVv14KiNtX
6dYPhUpVExY1tgaj+Nh7Uwxpoem3seROHKdbGsA6OQXCb+dsKpZw2W/bGsl0HkvV7JuzhUcmm3Xy
rpthab7AuR2WVEeRdZS4lsxpUw/ye7E0+Yd2jrVivtrZXwKimKO09jzxaGYo3WlMhsaODYGVuTUH
w4NvBcpFBLF6v6ZeRWPqm7jw0qVT5QcXtRNLtJrUk/D7wT0m9qxuqimPg9vIyQnzFavf2dfA8X6Q
lWVVBGUqmqhxaVvL+dZLNBNea3HZr0tVfmzycyTEUm3LpxyaRo5vmgi7tM6ZeGXJQlbo4rlMpSpm
n0zhWkvqD+FM+PhVPhXdvXS68FvXzFGfjhszo+w8Eu8PcBnMlDLoCeXJL73qQVi+gHrhmS56QQzr
HrFERH0RCKxpZREKc29yVxWPLixinQ1l3yrqX1DFFDtvJ95Z47R8BHXvY7warHhMt7VbniLCcpps
9GROkCSGUy1WGyEPdpayUAerb3C/LeNcbjeDP/fqVG9++cPKsVq/VqVo1z1TRWkfNJ7DMiN8O0p2
OT/ZlsbLIhhJr9b8EZKlaPejX1QfAEBIP3RxAtSnJurCrjiWedfKtBVbUt9NIhS/SdeJoj3h86t3
sHwzBMdIrfa3ZZ4iAHKfS2HXO5X3E5d4aqF2Lb3jZlCfZrQC4UNnuXWe6S4fyZGM5ohYcrdUpGP4
wWifLKtNBFtx8+as3Jy4vnNZdh3/NU4+dtKN7qfI8f8RRTIXV1vXzeHDPMVGHXSbyPqAYM5+XKtg
W88yveY+miXfhBEkQr2kUBvL2lXddekG9Te7LqcugwZpHv2pjuURymyznNZpaQwuQ7XzeUM7ydHs
LvI0yakOyNhx2y/kTPhT2izN/LlaQVDSeYvGEaYJbPS599gurQp6faj9Kn6ceocZ0eKMUbAj/HqL
98oQJpmqIlh4+NDEv/vFYNMkIt18ZlvaU8pwyVLXs5vbP0p/091pM7XzCHTvmX05tOGp0ovXHTul
hpgfqe0/5mFI9Wj3brg9zn0pbixKVCqLnM8iBhr260h06pNVWPbAhTjU34plat2005393ZY9QuM8
X8e7PmeZ7+YFKt3J5Wu2pNX7QXEIZJJchcu0zfsCSmyf4o/NRE7O45RkHWGVO9M4Kz+xn/f+TSL7
Edyq7BaNIyj2TkQ6JOs/GkPtiknROL6QaTfeK+ms3JV9jztAZXK7O7VOx40JnaH4SpXpo25xkrbN
oomA7dNcTLLIfEQHGNIujnWiTA2WJWXVb+oIz6et0lAXxofAuLbAWEHZ+fDMR+9z32vOwmIzxU9w
LeGmlvaVuNamWN209SbVPOR6yOV1u02uvivjdVTPG6V3cduSAiRTEoG2BHZdU54DGyUaP+zlkjT0
6tzsV7b1lInJUbgJJGM8p5Xa1j4Np5XAIjO77Z741G3AoX8Y1qvcL1e5U1Fbf7ZVWeZppdvufrCq
6BvyUv5nZSiCAApXv953paZTEYKT6tAVSZmkzGbLl8Iqu0dS0Pxxjw41Wg5+zGOYi1VjmXE55SBr
UQffsQ1nt8ywj+8PqhMrxvnClXY6xQurox+C+a5z9Dalsb84863jLHSKeIZyAgSdzj+iDCDqxRFd
/tGyHNNkAuuVb/gQJd5u0nYO2NTZfKbV7vsPjm7t6DgXfdGfuqB2w5eiKKjkotIEL0NpW2MGgS76
Em849u/cQJV1Grkm39KmUOIOQCmPU4JPzHwXSN9E6ca/Sqxti+c+kmJLpUvrepj1i8Ly153BRZ1r
pbNLmncogtyjPW+eidrFhsxgLMZsyQ4faKzi68E1s5U1PO0nFEmxV1qUyAvParSDX7rsRF3AMz9W
wrjFwSbtJUnzrs9/wMaoBeVsZcunqOoGb9+FXvdSOpHC48WfnNsknDY+S+14nyUAw5KuVmVdgflY
8c64eP0cOcv1bbRtfpLq1bF/ARgEkOAWQykwx/lOL4qyyfZymV8t8VzYWakD2WddMAflrooG5yeD
YOv8NYTD0nXwBqhyLzaHdQiaj14bCIiKq7t2Ka6xektdVKH/AItyb1SDT6K3o4BYuSWaVmatKOP5
xuOAKm/iqVxa9vJAPmLsFdEJ15MQVeKs+/zAlux1Vofjduc3g5vvYiPUmhYgWtyrkd8DbBCKOmdq
Mp08GgTuJtWsAiL8hgCysjDxhL+y5WBb3TbuS9AQXXJEuscm0IttP9IeFdU+cpo4uZUVxK/UztV8
p1B0V9fK4bJKcX6S0w776eHJHnpn3Euz2d8gdvT2IRdu3x9LNeuXyMan84YeQjxgqgbhQkunrdMg
mTvYm8NKzM1oM80VYROfqKy9NnXHDqiEsAUrxISw7u1UQfmmnJHcNwcyhiyZhqqHtAmMwVaP3TaE
wKXdIfXpOUhYAHTtKfLKcMzA74dPeRLw+wygXV8GsQQNi1OucWYbGVNQNsE/1eCOOlOMIjmMWNZc
5cAntz12ehwx9kCwqIupjgVKEek1rdxxuGsWVU2prqONXNlwUB0u/qzbLNxU4B18AYKAhC0x8/nb
2zPJjIuY0m7uzPehLMKGo6dOPpehiR0qyN7Pi5ThXFge83AmpBaBdhdThkH6SyuiuJ8pnH0KNT+c
4lTPwvvRNZNrpS5D6uEQW7orP8XNkpDCgywjSmFALNN1N3XE0dRJpPYm8qph35KHG6T4X3UYQzMx
5ThLEmYc/WbVw1EVhX/acJXlNWJolccaCT8ZBW3JbHTDWmTLmjlenMxrzPQQbHKu05mMwF9I7UNF
R1BEt32rGc+4TdxEXIG2VA/4bDdfTTByg5Ssyy2ttnC75WSgrPbantIEGrH7q6lk/tjXjf4ybBi8
3nrVtFp7UN9lP0tvGQ/Ym3p5ViZR9WxPK/qdKcc0nCSkOLkpxRo88kUcfMppAw5rWbuIoTE5/SzK
lWzGipRVJ/On3CszPHKjG3cpILsyG+/ugnnlcu+LuCnSsUKfvMvn0FcUW521w6zCrBnuXOHvMNiC
5CboRvlZMt3g65tp+WIMHItdNVr9z9ZPgLWcyY+unRbxRhYj/nlYPAdn4yDS6nap7IEA4kp2n/xW
UGZOouQzzyMT2izUCF3S3nNrPFOWLr9x9WZN2VyVo7crFlmrbBJaPk3oUTQZzT0xjUVSGHnTSYOp
nov1aJuCa45PfbsE234apN+e8sULfsmowEStGDva8dCZRXS1OhShu6EIxxnzx8R63hoXK4MAwLA9
unVnDiFhFHEaNKEN6FEloGK1TScwTHVr0i2aMB8uvQSpLcvT/87Vl3+TFrrptF86g0aB87xGUZKP
PwM9Gvcuqjc17L1kDH8tJPtAT9w6RSdNYZoOFUrZ3ZyUIG4V48eOaxujSRYd3IefjrW5P4wWLGO7
LBOHpwekx1hxsf7CSEieRDmG3X3QBBhWTmBiL73lEwmM5AS/S5RCFgfjYPxn25Px78hZA8BzZ4zl
rpyWIbqda398bEwov/p6C9WumOyhSgFuh+2Es/LyC2fX8RqleJBAb7TVD8eu7PnsyA2mYPrYPLnd
XIir0VZKXsW5N7MB7aX5jav9XO4rCrMKILTxvmAmNX0zUdlaGXMUyIurqhNAGDX3yxWTSVYqBkG+
ToPJn7BEiE30iAOcCNPBz5k8IxtXSEfRxd8q6ioOl7Z3jwEOHFHaaOFFKY4jxW+VO7nE2pQJHCB+
N/4cmZ5+N+Ug8ZxrK6y0CPo0Fe1MyV3E8ofkssznjkcuctI7qjJVgisa/WGOcp+vAdsGTCiaXCJw
+Mnng62n4IvdTQTbhEk5jalXtFGblpwzzb5f7OC3DkP6iak4x3TJ9Rz7VxZEcbO++LvrZpg/L5Ad
i0xQQD1ZS2ch0s4X60oTKhSnHdNpLufJkChWwQhKvXyGODtQ4n/WtfbQhyyT+Wk1Qn9QuhA/6qrN
X5a1KP4xVMtg1duinrVT+FuWN2J7XhFK8H6+lRyV8uM19cQmROYqJAQRvVmR4vTu3vUrPQ5WVCgl
9+viiOMEsftjv7bjxzUugFuGbigrmmnNtdgDQJudJbkhMrF23ac4gseZ+qJdHjmvwRDKxZq/dZbf
/tZYs3aHljOyz6bNr5p0U/3wOCyW95SbvLqmGzC/g230Pkp20K+lawmbVUAnLS2/DXSbSC/s00jb
4ZzmzTJie08PinjGX+NnTWc4pRK44ZvjDK3cRbi9l3vdhZTf2LQMTFYC/BPAcVZFbY0jbcZQpukf
cZyZi5OXbOTZYwXrfe1l2DwY152+JVVXTbd6VTGu27SEQWrrUHS3RS/jZk/7Pe1A7uZ2hw49aa8r
Rgc/C6D+mwTCWXPqBxE95j05l+kME6jL2tGPhz31S/0Br9PpMa+m8vtk9/NNF4E6Zv4ovedirJI1
bZoGANkQP3YXDUSTMCIOJSWUKaohHUwTvNT1YnJO0JAjZ17D6X5NFOi/41tNf8VR3B1Gv5ZWGro5
h/nCfYbtgt1adlZzZj9uDtf2oSlGsEls7oJpJ21sm1NRiuYj3rZmPYFu+E8b1TJJVRON835xGN+m
Agh+A3HEw3qqwUwzjGEHlk9vAePXNTybtOzXxslkbCVqv444vGa9UaN/dAmGvccrXq9XIkmq+INP
7NVvBe32udU0vOzFcyUt1yq+Fnk9l5Rs0Pge2Q2AQ8zksL4UZdNnXF5znalERlVWVb33HPgt04sx
buBudTZu+7daeuNJAmTk6dxDjTquvdj0Pi8aQiIQoS4Edc1b92Nel+KZIOlW70YViXKXy8BQffbG
pzAg++13Ps/L7aqn7aeqOFPv7NaZ2aFbaY1HSuHpFGytO1ytWllX4Wpjkw6sYvJDPSdJcxyoX74l
y0Iv63Wbe+hyT9e72tflI2RV696POv9pIP+rSI0Oo0dHqfqrLmYskfBPJFZlsFz+yWVF/JCFwdTQ
Gs5+DhSwrFwdGIO6AUoSfM52cszP+djDeKauNev4D0Vt+SJNzMUY5VYn2P8xcyziqs9BLetmsnXw
2CBVVdJtRavdZRKrwTScK02hkATFDzwdgyEdJ7hlez0tQjGRcQfyfxKnXVLi391nypPwo68QY2QY
oy4n0XZOknZRYF0r/Ir9mznU8/VkalNcqdWVz/UGkHQrLX/QBxGNXUGtj1lA6ntd8HWjcZH7AKCb
66E8u7eNUZwn2Upc3bPCFgp3M+W3wc6oVcsD/pviMfE7dWpWB3Cqa53kiCrGfEWwHt2dbcoZslWu
fZ1PXDxMmHo2QlUn1a3DPGtM3akqHizX4W7vzYTpQjM2+TcBB6BL9dRzMEIXL+Y0Vptfpzbl1FMO
qZ8yUjXVuCfBZ3jZVENuc99xaqRTYvrnzresHyUL4MdIGp/MmFnkX/zKLe+HkQoi22bt4Qhc5vnR
bD0YnyzIGNhPoRigVk016TmNscTBsQfrFHPwhft8xiAQo9sob66qQW11Fo44iaVdEXLxDEPg3Pr+
iDA/X2xqL7pgNWRuVOC+2SPQz2SvnesNoJ75QqvNsWQyFqRGYj2RhfU0x4DsemzAz0Kfi5rTlmpD
kEibcPysDIuT8i7q24TyKNjcnzU5gt9bX1QUvo7CYMUeu5soEQWHtimFyRi/DRGuV3l/P9db4ezY
GXWUjv0Kn8hPzOofQ0fZgiZCbi+jF8x2Vq1h6+1GC8yHasIxZYYSx39pFTnkN9KvucF6whHvVmtN
nEwntXM/bec2k8MnkDfkI7efcK6V5yBE1/lIlkI9pIzUGOvWqjpN56Inq8vReop05fVZ7JTuPZbX
efOYu/X2syaoL75uSZJ4jotCPIQ6PhSis4erxXJkD9reu+ACPrlvROQlyR3i8vkLI4u4u0IyW9/Q
EOmflhKcDPA5+X9UteU+bDhBJ9SW00i+Me3AfcdV1O5VvIHd5hQRgDqRr2g5K0/uzw33tBNdFe84
WEUCeDMbfdUSUAp61Cl/zVaEJ+q2V57ksPTn8sPq58tXzbX90ePjFOSPju7vFpObahclcrwdvaRd
jrxje++XZUcZWy45SLnHfyOIIAfrFTgJ7jaVKNpRrJrXFBayf1WtpOvsFj7sI0J9sH2g/eCfcImo
INw+L36Q50eewihXq0wjY8/JHQNeQL+48QGoQjEF9m5lhQYc38qCYxcMY38vG1HbaRuu4VleEo5i
3zZ6/OT/H3vntRu3lq3rV2mse67NHA52N3DIYgUlK1kON4SDzBwn89Ofj/Jau11UQXXc17vRaLQh
lVgkZxhzjP//hhME/WVHYUP4U9az2KitWVr7ypyrwNWQ33+hA2JabSeJM7YvDwmbjdpE4bxzSLq/
B+2uLWljg5PL1FNy2k9krTq3FWlLzNsoIX0xQyvX3TSxbXJAEnsH24MZFr4+F6LfEPQp2TaeU0wG
vmx3jly7Wj1MxrbXWprP5OSeUc9WadZWz1XUNNHNGNpDsB9EnBLwIJbTJlZR+jepfpaNEk0T4Rw5
enPTxZSnJ88UWt29r7u6nncEMFUouUmg0Y/TGRWZTB3JGulBbUcdSlGlprT1dMPcZB30rVopknsa
/9V94MpF0mSbnEyv9qij8C1u6gIoN4kYNh19L2RThDdo91Si7EKWpA9ylA/5IYFZQHePHEJSeRlF
Vd49mEo/E2pJ9myXz6gYVUIbyn5co62cypbcrpQAamOOGWRlb4ypOlzXOkl0KgZVX/zQpL6fS49y
MgexLR7KMPgRODM6GVKKIrsUBRrcD2mYhe13W2HvvJHtMjC9saTy8US5pZEf894kFvICx8yVT6VU
GbK5zTJqhPtA6XuKykKb7fm7NJZLE0rCuehLQbvndMdlGqqJ4aL5n9gSc5F81HRJZnIrsNfJl6Ui
aBVatTQ6HBhw1iIhA0NFJYLVwNOR97noLGOPO7STHvBLlkQa3VAZFEuCvploy93KNVPKQHdhfzVr
zbS+dqadWthIqZOGkauPZlIJMlCxnn+sbHaZ7w5H18Af7VGLL8HVZe07Y6qVpS10lCnqPrLGwLoc
m84cd7GGS/ZK5oSu7+AZgyyl40Qz35kV3790ZZtSATCSyda/h3E4Zo9mJEvj52Aa2TaolUwOpGyR
cmumkjo70uK0OlDani0zklVKKaTXhuZikro+uDSFlfZ7kQ8jc7YApsJW2YnkhiaeeGHLwerKi2aW
58TvjVxLP4smDegFqQm78cl66vK+QWoyu0kxzQodHabcopZBssWbDL2wP6bMmPtuapLxSmC8k/az
zP7qt2Nr1BtwdNOnDv7qczMCCjiYLAL0kdLT4JMUNqXshlI/vDcKksHbUXbS+7jMtc4NnCqzNgnb
n+5DJUjLz6GgawZnLc0Z92HFL3nsG1NwCJku3zujToyNTH/uabfQLd53+kCOySBn76BVIw/nIgSV
bqmkwgBP7WT+PNVWeS/4To+THcoWByYR+zTOiwuKCMSIblQ7KodNKYuuC87et3aBjX6T6Phr3cAM
os+tCIXi9UbT9m5eVdPHXJ2ngUC2l+WN0qn1tykz5I8DpKcLiWA/QxZTmodOoPvkkGb6ksa8QEmX
HrQEQreetfMVZaA+88uw1y9LZs/gzmpH+aaaAlTAejykV5mFEm/g2MAxUquq3O0jFdczGy2ajIok
0Nd8VsbHqqws0qdW1tPYJKMl+2aOqPzeJ6yIj7LUCHLSeUWT186woom6hoYIIVNMRB8RT/cxrg0a
fadl33xEd2TfB2mupNuwCCzrvsRe8KFGNYdgRx+N707ZpxPJGENMm2Ay8sIzhjH1m9AZObxpqQV5
KkxJsQ0jUtsr0SrDPgiyOj/08hDth7AS5bVhjuQotNhg+3aaglwGhmDqNVNTk/sZVDm6su0J4m3V
BUlI7lkgEmbjLyh81oGlu7VhNZ/rkL3JH6ccPUfC0Z3dOHWQ13ZzMO1Ja4X6Rtj4xC9RU0m5b+hx
nvlxMHfvZ2QCwucYOX3NTSX6lkilbbtDZIyXuTZX/Xaq6/hz0w602LajKLltKx3EJ+Liko5s09xS
ZWnV5pLzEsdXOZid66U3ZOgpuRm1Hkof6jAUV6n2tn0xkE/OEXe6qBoFm1Wf6ZK7+L8ecCEGWI/T
0s5ci0in2ejjNN62idZXPJLRkF06P3AuDBsrY8VTHARXYS9Yzh2nmsROIaX5gcI+yoc+VQVJvXki
cZ3McXUZjoRYfo/VrWdxm3ACGnNcf0prTX+UHYgKiJ8Hxo0qpla9kqqmiV2ZStDHMBSQHJJGYEAr
RZPYWxYjO9qi2Iy2WFKlzrMoXinbTHHEnSHCedH+Gep1GTbmbRPhd6GpO4s4SIPUnvwonqbbmJY8
D1pc1/ll45hl5Ad6n4Rejeig9QMjCG1qPQQZW7uhKr6kEEjr90YXVuQyFaPe4qtM8m1X6Q75Hw6A
JGHbsfe6Sek+F+y9NGNVmp4aiTUU86aW0b6Rd4sAHcqRE280MjfikkrKVH5UkhnvN3w0+4tVCnrD
1XUx9j6Te4h92Fs5JpJROPqhlsv2GsylnXpl05Nlt/O8uFBLiRR2pHCS2xIgqE+10TfPrKEUt9JY
XpJFZLZljp+jgg87QXH+PkmaeZ8gpcjIwUqUZpEHpe+bqDEelVHXnUuF/Q76u2ISD7wtmnylKwMs
iiHcBt+HHQks3LGurMjaqSOoIg9bJc02pwPWoU/OXmUtrQUEh+McyiSQNAcr0iIV/UV1yiGlhkxY
2B4ccML6jLdvlArapxRNxzhpoRcLAqu3b+2VPm+56IscFB8GGcXl579ctAsVdqLARlWDlPlSJHn5
UFoi2OWU8H//UkizEeuCCGFXcVYq3jgIlWxKK8sDbK/tNDtudzRO7HaRUhdnFO9rVS2PkvZUNiAv
sIsmTbGO7yoaMNSKprfx/FSFmwai91Irj3dTkphu1c3nLL0nBsgiGEb4jr0JZeDq1aVY4wIkJA76
gUk9ZHM/HmwW0jMP8NRdLU4cuI4L6Wo9QApUu1Y6Aj5DwjdvqmFx5QQK8N/eoOybQOn47bGhYBaB
GUBvJYxx6vFTVOlqLkSQOp5j1l9jXaYfAAQ2L+5K1X/7SqeeH24aKKss7IzGlQo6pJZd1RJ9M8mA
NA8IAixafWXnutO/6muwDAsHZwcjAsswJoHjG6qMxuB0yGuSWpL4ZVqp16g2lE1jS9q7vrZ7L8mi
4L42R+WJyiLeJTQyD//BrRpLCxL2TFATq1nA0c4qKB44nmho9+7FDlIVVFr0ADkzWl7PbGT6DEmb
zJ1lo8A9vlk1oRkXUCGah7dWr7siDNCTDXKlfpiH6nfdF4sPG0CnukhvWSfXpn0pUgSlE47wUpSO
X6mfUNwEtV9/hBkan/Oyr00mLxcDRw/6EDcSd3h8Z0kilIAyBwkvOh1cV1bxpaZKvSWq+Ub2K/ci
B/lIGvbDGS/z6wWam1x8NMy/RdK8uq452o1EQM98MHpjW+Xx5NWdbm1zp8JpHJqTJyu5sn17vJy8
WSg92CYRG9N68vhmEZOMep1SV2pJZmzmAqk7Gr9pO5a96bZ6WvuqUqMkLbpzVo9TA2hpAQS7D24N
FqXjKxd67YRmPtLMVpvzp0zKi/tJy0ilDuOQn2HpvV4A8NPAmlj2P/ajtYEv1kRS0VWJaxWhvZOH
qd4pM3WEt5/lqTuCYOaAXWX+0+Do+I44lgekUS0W0NFoPIpL1K26Ir+c0Mef2YFOjRWDhunoTTBC
UQs6vtScOqIGksBYQa11M7ZTcKOj/fmEnciQ/bnQA6z3ppWcA2SfepDwhfH6L2wZa424kxKZ/GfH
yXYe1Pwzfn6DjnVOqw2btx/l2qK3zEGTxZoey7iqKPwd359YPMP9ZDpYCTTzUJoxMy5pFTzUSYpe
NSEKHDrje4MI8mbQ7OjMhvF6K0Q4g9bfonKJOWjNhevoZ60Q4zNecsIyvSaaTNTFwzwkzj6Q2+nM
7Z4aOQudkBcJqQmIwvHtRhMOjam0WUw72l6ILrwLaCWFmc20/4Nl+9crrR5s0MUzfEwebGiWhk/H
ycSrkzQAeVzph7ff4cmbUoHJgAykuvZq0bbpHtIEOl0gpVj/2uJZ9snGVE9VHJlnVrFT7wvDxP9c
ahm2v4SZBBh4hmueXx85k5+oaUjDNvI/thUZCDKDc4bg9aqpGgQu7C0wE6hsm2u6MocbVZE6qF6D
NCg73Ecj0qzJ2aYqWkFNG/utFZLC0aZMnFnJ1g/15cowOqHuLbvuuiVlonYwHFS1822R2j/ysnQO
KdXfrZop5W8OyuVSwMRk1mYVNOO6Xb0pOVI2tZD8pbm3fyCp1z1sEY9t30jnjgnr97dcylBl7HDE
04S4q5UTZFOjxiEqVlpKX1NxUZ6afKDVjBya95mdnXPFrVdPLkfXgqVdNppFWt2tVk+lBdyX2E7v
j/SA2bIC7DC8Y5rAQ0HRtCz5HlTvzry59ZK2XJTlhLhMXw56a55rbPS0XSpRZsJ1Cq9UyUj3/SCJ
942F1pCIw/BJ8pQXUVfbXyLajp4JDE8MWUIa3iLHI8Dja6JhH1JEa6a89XOwNbs23ZYga/Kwu80j
2/AptZZIRspzN31iuOIJZorYDshsXFPHE7PvCOa5SOunTUKdxlSl2SNCNX+EtDE5N4pOvVY2Ddzq
WJ0Xb+XxxeoOYQixWYtRSos9JzeHm7KJxG2gTNG2rRGbSVUpn3mtyomxi2VKtxhQMhCTNWgtgx5I
B8WqRYneqDcqaVuqLrbZfs3a0tnX/TA8WpBhL5JWqHec8LIPJIU1v05NeEy5Q6kMDiQmcwW7hh+U
geYqM0rwM5P55LdEocbCZC6+4tWQB8lmQNlKECXLGPTq1p5dRomxbzJJ7BvTOIefOzXaF3MrwBy0
C2Aejt8FZs8i18yh8zVU0RIaRCkLfA1FE2KZsbjUZtKAuJcC6IuZ2AcjQqvt29vPqyYUy4QjNjIx
2sNGREJx/BUakpxq1LN+pZWZX5J2y7dW0OV7K4zpoSWm2SuxWV8Lea58IyuRcfOG/brrUkopCJze
/jqnBif9l4H5KArgEG31bRDwh0GpUmKe4dpc5lM73fUy5gopMr6mVQiaJR9/l1u9PIEFccZiZ3Mc
XJ/RhkyWZ2kIWx9nUOJhru6XUlRr3SWT3acuxTuyCXmgW2cG26l7JQTGL6joC/JmNdgUquBzRJrN
L0rNpH7QFjEelW5GXijbQBVwG0TbJAWc//vPGAABKyzzkE7Xq2dcttEYd0bR+rKaaXsroXUgsuI2
uQxwfW/6clIoimAmOxNTLdHFr/bIl8cMOQkEFmgARvzxQBuQ93aqhtMDFkf/Po5HsVE703j/9s2d
mFEq0aElM4GXHkmr4yFa0ow2B7PwzQbugKMX6WHpOnWliPAHtuXeE+qoeoQGGm1VOu3w9tVPvFLc
mjJcMV1ZQLyrqxMnTE2qRAylLDEvExPVvF0IsSNCFT6Nm8MNEKzf5ZLzYLko2RSiAg06yPLgfwnr
2Mlslnv2rK6jhmxNKbvzRFI9tYLYs4yh//05CrNWXTZpgKDyeo+0BcAdUHBA+bNJuhSmaO4ilL3l
VsYbGXty1obbybGm299/tpz8Cel4sOqr7i0tjgnaD8ytL3Vzu5tKJd+3YHh8XLb2rYpeHYMgrc7/
g4vqpDdUKJpL7Hz8bKtcxHJmsDObaVRejjp578Y2pG9hBfxQLtQbS+KBn5kpJ8IBwgCGsMpzpDPQ
amGYgsQyMz1o/TLIBUlurXtoJxs/reY0WFDfvsMTEQ9d2/EuM2oXrsw69mhREHb9QMA14S3WsI9d
GMOsPUjUMYHzdZanabm8bdO5+fj2lV/4vqsVgUKoghOfNI5jr+NZuZjZ4icHPRHLJPWJqb6pKUL+
wIAxbaNKg5GoVY3xza6CCu86GmXEHJIqX2R9qr+nGoMgUR2KaIOqCb/A29/uRCjAlyORhmWQl79O
+Rj9IEus3OyLNmI1uy1R8aNpuKYyLrtB2I9nYMinXjqZf9xBS4BPD6bjkTZFtAuta44sEdQm12ih
F9BYpNvFansOJndqlaLdH7pR4Fwy4PPjS1Er0kSEH8wP0JjvCHmfCmb5bukMTSq0Md7R4Cv1f/9x
Qs0DGA7BTnkF9cXSVpqIuDvfyEtyBUrRvRtiOnI6AcISfZrK+7evd+oeDTCYDuQiTtYv+IBfFkW7
kOeyn4re7/VA3o9Rp+ChF+173I+Kq855cGOWZXoub3Bq0NDiGY4PSCj11e7Tx5EzhHgK/AJ8pGc6
NcqyLJY2CAOlBUmgndnKTwwaDYUw4CLCNw4Pq/2mgpAqUXYefGMK0+vKiJsPjapPO/Jp6ae3H+iJ
WyNTboA9Y39lRVx+/ssDNWZynfOcDJQhkV9adm1hIzYxIEod4u+4D+YzR4YTF9RxWbOJU+tjnK7u
jR4iOFAwS/hpHQbbwhyecz1W92mV0zIXkfaZAXriUepcDV8X7FeO86tQnEJ6R91XHnxB8cJH2Zfu
0DXoqMvN6kyU8Iqbz469xEF0LKGXA9nk1bXMCOmYGY+j3ybRtDc0qAU1TRbuki5RNubQCo6fcnEb
d0K+EBX+GkM48zt56MLP8TyZX3F16xAOtGbf0yB+a2lG8BAGTXdjc+i7YDwk+wITy562tO257syn
DgwvSDqijqVnjr4aCLOi5ZOJ/s034K4hEQowYhnqaFwWmig+lCg5iGKnMfzosB8fyjqGO4JUSHpu
tTLGFAIQ4Byt+MQeRjWAMhlcXea6unqeMmhRy2wYKorZSoiNcpsG1WMPlQVFF2zAdD9LjsBcWWrf
3p4Vp65Mbp5ENrUISEWrlKRtdFFlReHoJ7L1vQuWJlfp3N7gKDd8pVWzD6aAzjbQJffMGDoxXCmB
UFfiyMZwVdXj6Rji/iraShn9um4j5GVm6lrUr3yj7oszM+PEUgrkcLkOuXD4Jqt71GhjpbEdjjAb
gkWcrw/5DqXOSA13RNw4zc3eqtX+zA2emP7LSgMnl8BAVtc59EkxuiYtMbZXE4QTGUUsWm1wHfuZ
Xu+sAKA9znHTXj1TRjMBprHUJkjnrU8olP5LZbS7idkXixuhRMVOLfVhh5Tyd+uCKpdiwEKoIIqx
2Q+PXx/U8N5MLDgYi+jyAu9d7Ka9jc6IjPaZQObUXUGa0niDNAUhsji+VKFUU2Kb0uRjBSZDnzd6
5xmIViJkSkN2Zqy8OuTRz4fEJDROljiEt6uZaGOTQQkLNiFGLn2DAptS/zyXAFjenncnboq1hwOP
yvPjP6ubUkKgB2GtTX7Ww0HQ8Xzhf9FHP3TK+svbl3o1/Lklhj3ARUIl8JbLV/ll4zNTBwTBkjDH
tlrv2w7IpsBduWk7adqS+p4+AHsbtm9f9NT9kZ7T2PaoxQNSOr5o5GiooCoF0RHyNbgZanxfTOTs
rBZx7H9yKc0i+8jNESsdX8rE96agWlz0TS20RUOgWlId9PSlY/2sx/3Xt/H/hM/l7c/YXvzrv/n3
t7KaQHxF7eqf/7qOvzWlKH+0/7187H9+7fhD/3pXPRcPbfP83F5/qda/efRB/v5f1998ab8c/QML
BL6gu+65me6fBc6dl4vwTZff/P/94T+eX/7K41Q9//OPb2VXtMtfC+Oy+OOvHx2+//MPpBm/PPXl
7//1w5svOZ+7H74U3xl3P//W/3zg+Yto//mHJv+JoATWPpJMqNn0SvzjH8Pz8hPV/pMzGZGdyaFg
aczCRYqyaaN//iEpf1J2QFFFap5PUG1kCoiye/mZ+ie/bRlklpgaBDWIRv6+9aOX9O+X9g/wQbdl
XLTin39AB2YI/PugRmmRGBOwNs5GmIOIN1ajsewj4iHHemjTCJNN7GR42sLAOWCWa55UtdUJmszs
JjLt8q6AYn49KMb4VS5aw+sRjW+sCAFt2GniBm0a7eTHYHiYCKMfjVKrtt0gpoORZcnTPCmPkoIL
kHNJ5I2RoMKXdfOl3sqGj3R/RDfZh9PWJBXgF0naHjRK/whB2+wKpztN0tqgB2aXxVq4pedSJ28q
1Qj8Omp7NL+sEC7kqMqCSGcZn41cGbsNICvsyZjXxTuctfYl8IDGBOch8guzGxzO+7UJi2esqtne
5nQRyshwOGkDOEOg3g+leI9sB9slsXNJe5RWr+5yrTCjA0Wh7kmYSpy7tT7pd/QYsnZ8FXFNMtHw
6jJQbvVqsrxWVxZ6pFEdzDGWDDctWqVxaxmdfpGEG7b5C4LTYhdo8Q1uBfky0anxytV4O1gfHa27
bUkcYlkbXbOuf9TaZyOShrtwGC56pOBNOl1phfADsrtlfDH0HIIAI9PMu/EHPOiy3DzIUfBdCpz+
om6GjxVph0NX9eq7RueoZqURdmdhbdTE/KrKo40YloZcpf0O38YDJufKp/HYlt5xE4jnKPyaJEa2
iSr7m6EmqGoMa4QV0343MQd4Ve4on0ZDfIprB0SLdJGTgHajMMjuB2VKdkY9lt8L2XzAvfBDn5X3
NIl7CAyZ3k/gzJpmKxYRYyHx/0AJ6PTD0HQEqTF/eg7KZotPu9pPeaD6eIvvzSp/bNBpXSXq8MXQ
pil044BiA9CuCkfo0KTzrgeVql5qHW7RsYwfRTIgiCbcw8yrDLKKn6mRf2BB8mp8/LRNTlLkNWOk
QjfQQOOk5c6AURn33QG3a/KE5W26GC0T7jCVuf5jn2Um/te4e2hCTkzFp9poO8Nre4EaKId+U5LZ
UX0QBlAOJL2J8PVRr3cNo4HnYaC3LvjOU3dROBJAphFTXn+F1kR8kWSruBUYK31bA51jRKqCL509
AxPziEc+TopNjMXlSQrrGvsYnuUob4EgdTc04eJflnNrJbWDK1PsB118AM/uN1p+rw0Q6EL1AaSI
W2eTvmnV6g54BRybUciu4aRi8b5oXqbHn+SJlrmq0bl2iZtPNp0LeBiq31XdFfDFaF918ZXWpRAa
23nyct2+StlqsacP9VYv5G0kDHGTp40M0QARQYoFbKPx+LFy4sIBLsX/6LPl6mgWd7lKq3sFDoSL
Nf2qkEfdE3l2JZEVxKrc5J6gw6RvSfTvhFE5uUkZPuRRbB8gTaqPUm6Ed2SnA69KeZRUISag7nCd
XKftvmdx+CGPm4OU/WhJoT7ieqr9HHzXU2Hq4qDUzj6q6g9VoavbDHm0BzBgn+bWBpNFt0Mlrnly
Mhg+GprR682GTruC8pGQImx0rSwwRdud6c2avtfRem6Vgpq4JnRI3kFobYFT9jjzZvXTNDr3YVrs
Axzx2MyTfVSMX3Eg3JXRoLt0XADcvkmisn0QPTKoCdAXBBkb60AeJLtOD+EZJN8CHh19tSC8V4Hx
LerTw1QjUoyiJ5Tr32DOpV/TgjaZDS72ZgDZVnfIOOjpro8UdlTjXax3N9hZUTMLmEJSr3mq3gFY
kT/KDdNRdsp9nHZuqfIOYprfwhcr4aJl+6IIjJvEyqpbbgeBTznHN7QqgL2kJMEe4NXgl7Z2EbZT
6JvBQKFJsfZ6FD/J5rwpSUd+cmIVa75uRcFjW8zhhciVaJvHquNyai7dHk7J+yzIPiRYUVo50jaa
+YkMHpQLxdaLfaXGWuCz2OofIvbPW02rtPfVgHCcbu5flRjzo6lHPLjJdGlcXbslmISdHoeGl2e9
/m3AWs/Sg+9KbfGGVk4Wuhqt7S81mTrZlyxt80td6bAVjuYwuiPH5G+FKhX6BhM+fbGVmCwKxDYZ
zONcWzsMN/1NGTepfa2WpfK+S63aG/VEknY5TUMzJ+lu8r6AamXiyrodG6X12qZBEZkilgilqYGL
ZSSXsNuADtYaVp7SEdlNAxJyOxQmXrGUIpZrCHmTSKBVxt4xXMWIIXylxrQbkSZ+qMLQ1/P8hrTy
vulCwFT7cuyzvaImxV6bgdAAIoAAJcL+0JfDXsvMHxLB9KUGamaDn8fscfUDzYlrXdrbSHy2pZwG
W4t7EU4/XzZ5rdwKaUQyM/AIuId+NJ/accCSNcbV/SxwAQTiSz8n8TboK+s91oZgO1q52LRyi0Q/
FMMer0rgB3ZtPoXYCb5I4GMfQ9uK/REK4rVWp8mTFA/RYUoLaadrcXgxJGV0kdLO50bKSP9LsV19
iieTrGJEKMLuOdnBIdVzlQ27Ne/xohZXeSwXTy1Una+RYs4P8agFG5n05AZFmLy1czu4JWuTbcxC
Dg5CmeafWYP/jYOJg8mQ/NffwearOPjhefoWPWfZsziOhfnQz1jYMP8knUG2XTdVk/OjTaj5MxbW
+QmFPU5hyGWhbC8Zj79jYe1Pctn0wZNBq1NLfZF+/x0LKzKfI9ft0E+U7nV8+ndi4eNzGfn+JQam
eROHMpXS14vM4ZfDYDEhwQkcFVAo5pctYjTIcwFzvmXV9n55Mn+F4Udh91HQ/delUE1RduK/5N6P
z2UFaZacDHPg2gHAM0tyKrzq2bm+K8tf+Xdov1yFDIRFcoCnRqe4Na0Xi/XUw0jA3GkDeTRJLPqF
hPrzd++Fs82S5nDAV/MWVsf1TuYegqyBfDCN8z4PNLLxrYjPHJpfWhKsboaTOhVCkg+WAQD1+JFR
NqR0hcfdA/Dxve6uapwaY6G7XdLBzMALPVsXFSTpcsquDKgUXS7Dlyw3JSQqSCnuXN6qlXwNou7h
7fs/ziEsT5mCMGoqeSlGkERbZetwGhs5bZ4hd+QK8MY2fyhDowX7GtEeD6f0guiKz6RIVuW1nxdF
xPIibeCSa/ldHxVDGyRB6DlFYh/GUio5kqjCm0ZL7Aw7rzaDWQ++nSZQD5weop1i3hQRXk9TK6JD
ZLI1hkZo+28/i5eK4vFboskO9HPy6CjVeSjHb4loY3JaQaU4KySghyXFPr1RVGkD6g5IWKdgXwJv
Oyn3czY+mCPu0jl2yg92IiHu1rXhyk6ChpxnhJnOtsJnKQaavclo4Kq6XVWGn7vZkC7h1c/3vQqO
ciOx3+BUinU/gFJBoViL1fzM4349kZbWQbTO5iXjoFg3LR5MUjNilIkrLDo0aVqc7WD7nlP8HmdF
X94pFXCEmlRGlmL/aiLROnsyjViL4G7Ks59RU9vM2K43VanVnpqC9H77Zb1e7xwqdiSFlloab2w1
cHH61WR6DWZUlFneAIMS1PJkbqi9noPin3qA6CjRMLDss1hoq2GBLUmuagUIhTkXLrWannmLyfvt
G1KPcxkvTxBJNlo7NCK8qiVt8ms6T+kAgyXYJDyAgsVNPMjgDu228dMY9kpbWaCjYWxsuw5kS5bZ
1rsgUWBDmlgoh2vEslFvDYcqfWijBsPt1Oa3UU7boVhIxr5Wk89kZmJiGanbAticfSru4tIoRnQK
uCHx2NcVMCPbPNhOcK6J1HEx4uetmcu2BJOKAbJki369NblPS1oyjxGAaS31YssGrDGnGWgFWMEd
efYN0fd1mor4zCg58epIwTokfZGyUYpcRu0vu6LaaMSNtRWhO9GiPfjgGch2ck5pe2IRZdulQkcy
Cq3LWhtGriJrCqTDXm+rGvvVNO7mJXIrkA949oB6ESBcvXl7vJx6phZBB63X0KTRue/41iqjlXu2
R3AccD28eUwWGrmdPmS9Wu8bQvsPHfrlLc2Z4sPbVz7xUNmXCTFob8J0WBtsUubIPADK8qYO4pAE
NQE4Yv17fbpexgyFAZJ7pBGXIGo1we1Wz/BOyCzGYM04fqsjxRyZZpicJM5tz+vFi/gNDSjOEqRD
nK6t9TChR4itYEF200b5XMUkiQCamZKU7IZGheZTigcwO2Ir2VV8OzXFIzC9wSVvre6K2M52Va11
h1HFc1TaRfKbj/vnl8OmRflnqSusXrRDOwFbU/hyc2dEd0C38+tAgGx4+6W+pEp/3fzWl1nG2y9T
paSDjEk6QAeUSUlBmdAlRH1Fw5Z5mr+mMsJ4YQTiSka88Fhny1GvwzwCPrC7o7mAsWmhqo7khF0c
09qhcZRuC93gE1uG7Vv2EN71ILxd+PW5T6vNeIvZOPeVznk+cx+v3+XSxFRd1mqmPo13j++DhXnK
mnpGImTbvg039TuAHueJiRvLm9jqvrZBgVwXk4FcuiUWG2/gIAWHD0CVW4ko+1S1UriwHh1TYbfH
35ySTaErZqkpD1khyP6AIVag6znt0sYrHmj7ouiA6tyQvgT6RuWo6GKs7imez2lyZjt/2W6OXxRG
L2y5S7T2kk0/vsF6hutlAYdAkQnOp4zL4RO3hU8fjccFUUdJIyy8iiT2G59T0XAfgwKInQICUi55
uTD0MyvRiSeOJQu3EuVmlehptT8KtQ6dlK5HxDzl+AS+9IdUAzulQSJ5FKR4Zy73opBZPQALwaJD
CQpFLrvy8QPI21QXBZPZHYbRG0H1ohPtvG5MJa/r8maXElBSzYeQ0th16pcwSBGojWempbpEg8df
gynBok/8yuorr+flZKcoWoiJyMnmlT/IafjYdjBjCbe7q44z/gbWmXGtZqK8lGgV5A1O3XgtKiO/
GgGAhVWifKnUnOWjylM6S9Yt2CHdeexT8jytoT/jNTqjkFxHTRxDlz6dSBKUlxr2apIrS1ljDpAi
mM1kbp1C+paFClzrokzPvKWTV1pcrNQIDY49q2imreuq6WtghpIExxKq3a4yigEGIa0T3p7x692X
e0IKhw6M7QIZ/1onOFU6JfkGuHxcK8b+82FE7LUt84FWdDE56rcv9mqsI3/EI8DwWyLpV2I4Zcbf
AbCQSEbM6k6P+shzMh3VAbYQCElvX+z1nVFgs5TFcML7eqUeoaH2aKeAQb3AnPEV2H3Z+EoJTwbl
Z3NHF+r5UonoDfT2VVc+aBZk0hIkJjgPL34eWVsNErLaZL0kmm+MhdjYcvfY5+N1iUk4aSDlxsMF
CcxdEg1XxHVnJtWrUcN0Qtxoci5dKABrgWk2GR3dgOfI06JeA+RVAewV1FUsczj3Jl89XC5FEdKA
XsYNU908XkVoftDWlkoUk4WFuukbh2rPWFl+UVE9SxNjdIeqbrdnnu0StRwtGpg+mYI84EWMh+7w
+Kq92uRGQCc/L+ZQtqu7jIy5UoQX9YDgsUxVb8Z/biVa9a4KW/0KXnf7Tgk750A16v2Z77Lc4avv
go4XRhOGNFLnx9/Fjvt6HnmH3tiOgNstMQKLqbulzc1QeVlg0YqAquW7ir7FBYGmXIwupcMzVtjX
+5mN5J7lCDMsakjeyPHXkOESySJDOycRXd+ylFTXplqV24bj1kZzwu8pFadd1Awxhb5ReWcGldi1
FOU2ZA6Mb2Ou7V4ezP8mQUmCsgy/kQRdqvT/+L8/mvjbShLAx/6SBNh/cuDgiIP4m64eL8nOn2lQ
xfwTOMly2lpSd7zEv3OgqvonpIFljhm4jjmr6//WA5A7dZCvL5sEh8OX3OnfKdrbn0P1p0rjtB6A
zex4fnEAQ+pGOg+1uEwWhwX6eDBRbyVb0FNIiU0lVzehPMBCZgu2Kso2bUeFXzcnt5cKsM2RJs9p
7WlgLulLFRqiutGU2dSvzJxuP5umakaobLoONMfTsmi+0fWks++GmkHpwPppw+A+1fWmvyoSOatR
oVVOs59zIOypoYfhhTpUCrp8JMWRszRwHvoHE55XkLtTgSbRsyT1/1F3JsuRI1mW/aFGCuZhC8BG
GmfSOWwgTncS8wyoKvD1fZARkhXhnRJRWatqyVVI0mk0M0Ch+t5956z0+ad+Gb+DxfckKuvaTFHG
wBZMIUqPq4qxdC3uO0wIYHJRwLtOD2WhfMcJ1x5s0C0T5qB+w21mXOzkUJfTs/Q616MtbHP8V/6y
Vrc1+EY2Rg2T0I/6Nrv4gLiiqz9GbfTunRRG970zs6M+u4yBqNhSrdfEpqFqsa8F4bZjJeClPM0L
HMKRnjIQ6DgQsqk+UA3RCZx8Vm12vlPSgshzcxFci3YazNgSq+ct18TNnGKNp5oHuROqapXpjeH3
qIEi3l67vDEao61nqXqogMyDB/iGJtGO+fcqa8s+BoMhewR2qxEkNIgXvAVHTDZGed9BmsI85XgE
43JXg7ZnuZ3UTjWUHP/Ln8dpPmJfW8dPpgjgRdOoLoGVbH1eSzPjSveNKo0rd2qoU2UDm2gVT+7a
AhNK+Uq+lF65DrGM1dD2SWu0fG19zSmSpdDogvQWoTP1i2ixCpflCmqcpkBa8cfmfBB5lczbzw/M
EVezaK0bETTB+qpxdMgtBgfyWSUnUeGTfLeVMSavq5mp/ls/yba9Azq1k1XQH9Yxf8IPbl+V0ipp
kxIvSWUgAR15r/bidj+NtkxUBEbwlXYrXq6ULuJ24d5nZdlGtouuMWslxY+6h2gY1ikyAdKoqroD
4u5ZL1YKD/cNz1UlryC4TyHlFApQ4N2x0oU+TKjZj71ZNI6CNR7UT5VqUUsUdtHuC8LX9zBFuz1f
qiZCLdMxQSNc5TK2gqwKR6fkz1FGXlLwzQv3rafKXpwCMuFBE9X4fvSbUtFov5MaoXtMH4QCB9pe
eU52lIPvMl9yyg36IddMtX64lK8mbHqqdMybEgrreluZNM5fvMSf3xCdEVpgZH2GFo0M+NAGldhz
hyVv/Kh5KLrZAhpmm30Z9Sn/uw6qbHDP1NbaICJyIqYHrVs3OUw2ZWZVhDq8cUHCqLW111wso/hY
6iCQP317DPyT7tbU17Sukvl1v3St+TXoNAj3zJfnydmVfVHsMn2ZQd4riyTY7TB27UTsd6wf6AsR
2piWPuGsPQBUjdZlZNBvHgd9pwuP06XtiRqM9aK1b5rIeojzpdXBxppZOm66hHsG63VObSDgQw2l
r/kqDsrSP3rN6nh7uhHaDrJz70aBN7XBLvVbJzKDueqjAeXjpVx0mL4kF0rrCmBavR7pPtoZvaOW
aKnepb65M2Vbv4qaNBTBzKC80qxB3LVLrVUxrD0GBJ3OBuiC3qN5naHAfiat7V4Zbr5GYs7lz9b0
xS5tpfvArPLrmjjLQ8Ip1DrlG1I3xNug7aU5loe61Dik6iv0XYUS4swfovnA+vX25PW5cWBwAk+R
m2+eO20c31SgGArOay3/Qa9Le2lskd5O/M64dAEQVou1PDjNVp8BEXHok3m5NGZVP6WAhe/HprTM
c+KNX9Qs4c3Btbb3vbZ2b90atM9QznyK+pNhfgnTqLpwIF0aaovvhcOae3JX+5PxlFrrujkORPql
T5b36lUmNGA121OUk8/fDVNdVOfZHWAi5r7zzaYvvx7WxABYXFeqCM3WLC+TgJsbCzPpb7NA83Yu
xpwShugAQq4ZLfU5D+J5GlwBcFWK5pV4Sv/ECmDCwLO1ZNjVtcY0IRr6n34lgpt8tNPYhwMZW425
XIOJT95llq3GpWonuROMJ6MGQi1w6/WFd8/HrE4uQOd3YORGFhot3XQBCzANm1RHxZw2FDYiRRM0
anoDYn9nusOL5GGfxp0y3f7gCdt+qDQf5ozhZa9M7YjrVPjagWC2DXBzHN6YYJj3THq5e+ql+UNn
W+OOLLx+FJ52XvwMvKzVPemlwhlgBzK5XVAnHYeCkL7VQROJiBosVxNVKv57Om7TRxIy4NAfZ+TC
Z0vqzvNg5B923zVnQ6WXMgOaE1bSmb4ZXYf7jF35tWfPt+XiV0/duq7xYoghmoc1YyvZkgvIk8uE
RzVirm64n6u5vQrWbStgcUx/y5PRO9MA0R7kuJTQP9v2Vk9K5JellhINEcMBerHYEQHUvqqVQFoU
9MVchZ3W2vdKb/vy1C0wv5etchWNSqR7TS/yS7XOX2le3AZefmr6PnlLDPMO/en4aPe9tivywX4B
fwXOK+9uvGq6Hox+PhVZl3O6bmv9Cww+WtshQ7UL/dro7eybpulmOKUj5J/aPgVQhKmIjOc+oHpV
6+BGWXv0NurVYJIyQtH0pILW2fPk+2laSY7lwyMzCN32EJRFe9XJZt80Q9HHYqyIA3Ymhoew73Ra
Ifl024y2umKT4x9ZUAOUiQUJkjp1vrEN0tz3HrZfShlugWquV03/UFb0OdDmwikLclgNId3A6aVg
CsI6M4+lnhy/HbFja8kMO8lLh2AKfYfN2rFO2ZQ8GKsuvbeK/PMH0l23i8eFcZW8mJuYKIUea53x
1aVYwPYscvVnySP/hozTS9VqBcaQjOW57VcaEZgw54QOwZXVifyYTAGaSx14cUhnifWFNk/YeHp/
DYe4jBw37/ZeME3g9lR5gSPqv3JnEGAvNMs58MfP1OOyKt23bDW/qUrkANy7bdWejZTk3Wzk87T3
UET8ILUz12Eg8na6hT7cH9Kh6384qjF3BHKWaDVk9S6SAmnLpKNJSFwR8B1rZrAvRg/X22J3u6Tr
bs2i8AnQ+F4S2VmbxhrBuCUcDLu+JBNtR7RQU9TK9eIksk+BnzbNBTmRwjq5NIfWFFCOXM0z9poh
mbsrNc0M2TlXZNdH1tPQlancK8Cpu1HQ4LQSH4FVrihHcyKVP4OibB6bMm/e/NIpXxdNwD5PsukB
9n1L+dRb+73QF//FH8bpKETZ7NXc/lxrTz/2G4A5LXQgXUZTX7euHPeev1Y/0Z5Yh7kElpuV0g17
gPAslFZ9Owg9ix23mEGgjvmDkHYTYeI26K/U9TPNhPVMuc54ybzuGalCxRbZ1w8tbP5P06G/pSrv
s+VqOIgAtjsCXC3sMvQPVNwe2CaMPExBEEOrDBww0z3Tuw1172L10uuB5gEbO4U0Z9WT67IdP3NM
dJQc8ymIHdvuHwa+Tes8jm4djxQiX2yr1uK20auDaKvsQ7KTPCKO4oYbSUQ+4/iqDhBwG/yas/0u
26Yi5FnbirxUp4CHKs07TIgz09hrluzWlsMMVLYo2zDxJoew6VQ6NEb0oGFvpoQE8md+Nbkzgxhk
f0EqSvd20qvNgSK190+EL7lnk0gW6LpOujQLVzYNzdCwZ9BM+0TGcgDfX/vY4nvYP5Dz/bXoooR4
1WGcEvO5LjLYdKsBI7f10znZDK/2Kyxx58txl+rD7LG85bjysOnZw/tiUlpZ6zFpoXQiEw7prnff
ydLUZwNEMI6VZIZ8vKJGSCn2xL029OK+rrwsIwKwpmzpxjvs4PYNJajhgDYn2NVVPT0wauXcTIwH
oOhqKIXDBER7gQRLhrM5o0rDtJqfXXMlP1HpA1eiBbbEi9VUzOV1D4YnmhmhjpBY0E0dNLrHPlFw
VI5mVcUJwI8LpV1Pv265trHdLCbyTm+hREccw+IkyBUrbwJasU8KqncSawsG2ivlFN4xo13z0Gs6
MrS2tIuzGHIv2eq547PsKAzBbUCBtYz24kSzZxDYRatjqJd5XK7pNrUYoLQSpycqxuy4wP5DIV05
d1YitAONe5f0stStsCrb+c5nGT5B0y8uql7TD2/EY3uCZ4K8qmypFkrbIcmLFYBFq8xbkynaQpVh
W1TDeuW0Tg6cfcwFadO5fNNI2lwllTs8pWrkVmzZN4YZdJAv259qIpFJcdJY5V7S2ck/RGHkuxYN
zCtTFc3tbLM+GS5yDFozaMeZFdBu53VOb3FJ6iRbzbb6hj1rCAUPmCUa+iW7sUtmrLPCc3YF1jSf
zYOl3+RW6d0EjDd9R7zo7KBd2T9ES58jagpHT8KKjMVtxaJ4GhhruzAE1zxhmmtIWqZspwHIIH5S
3dQ9dF2AILWpqqtFn/R3t0xHwvmJe9IJ23VELNfkp00ZMDZqcv++Ncj7tZmZMAFSIPtDmxUYWxl4
PpRu/iNARfetFKB3F83KricqEW04kGyNIciPD4aNMFvkAyOnS+MVlz73/fM0tgxpaaT7JT73c+/6
+EuhrbzAtk1OjBwsj0uiFZ8uSt5oITB/1ZMuDmd9Sn6Q80Yb4ozZDZS98gGgmsmDB+1kGHBaus/Q
ZHOBqfF7G3TBfZ7oyd5UAXgJwz8xoTRfKrdOCWc7pRH6vH3k31X/6Nt18j5NPfrVbuDALUlBZ6QO
t3NbudxgDUHj6hyrpElYQHKrIEBARvbdSUjpuyRuL2i5jF1vtY/jyqYlVIbR7gMLJd2e9XshBlos
+UFWSX6mbllFxpw7Azvaofpmr6PEjbDygPaaqo29mjMh6zcO1CA1x5em90Y3AkQuN29oWtp4TtOV
fyHd4B5DHEX2gqMZLIAm43BN9YRNNfMwIdlf94i6hVbttBVdY29Q4ns/tPbrrEb53OHxciLg2o65
S3vD/2Y0qy24nFRwIvPeBVfL2ufFx9p66FCLnj2+DOrSOtkAFNVe54w3Htgq/6yg58WJPso7nNqO
DEXvf+l+Id6QMevjlVr9ubhtDSDglAAUCXFs0BvoufwYnUGpp0KU3LjKxPFRIuF7CZLFPaKkGh8p
fCSHHkuzFkkz1Z2T5fSlF+lDuhylGhy8fLWT075jMLGOTQacd35BJ/qsIe5pQklT4tLMjV7sVipw
5WFYLWsfEPSOc8RAPzF494ekZNxtR9J6HKBvrGWEm4tSN9brT3cLpFYtUwWQhmoZjYYoyz3HU8Sw
XOM4h/EFiSlWvrlcKOxMXUh4v35qeVxWUeMIvOmLbtihICnzrAY790M0MFS9ghR1Tp3XP+bJcM5j
Brx59tzHHMdyPMxS+6EDEOfca1EKQB34mBW5TWNBAbPsai9StanfaMjd7o1qZepRYn3xh8a7njVb
PXoowm94pxzENObKXZZ6YuXpMkTDWNdlSMm5vFl8LdvVw0YJGjtg54yrp7vVWZbrHss6c/CUGZOo
LXLGCNqheIDaDnh1bKqAyR7b1COOXNWdqyGOilTSOvq14SVUBkujXiw2A8ryzvByVv1hqAJB3a2f
luqKakfqx2VuZnhaEQGjUvcszXocwLOnd1oCeJ0RVd2VCE7NMrPdT8jgc/Oxoc2cPSXvfqriyR9w
+wwuEPRvOdlj/ziXJQJ2kpelSl4nZ/YHrK+9i4rErAWABvJWTZYeqsIrnbuRw7h9SpgMmaKCuYY6
ngIZIIIxxbLufD3nVbPJ8S4oi/0vWUxF8K78MUHgQAdIMJg5Wu5wEUnt3XFysIvnMpAuSu+lyMeT
3fqQy7O5TfzrhHNtcu8kVtIipKVUcFolS+V+nUpeNU9r52fDWbmP0c4XYUs3AAGWBdBKYJngZMvI
bmFjalkcMzF2CRnXNRQwMCykgUVXHQtDaND6eIztXW8NjF06i+nKltmU72XNY+ahl/Dd93mJg/qg
czc514wYTaS/y3Kxjw5e1exIfaj2rqqWjPzBUisVSTIVq4EE13d4cTr7uF193mh6oFK4iFMajPV0
h4O+Rvfml9lyKJh71vZlpjdAXkZT0+6KvAvqw8r+xUL7OZrtMbCVm1wqBH5skjlG6c/U0l2W3aaY
LbZbBW6BEjandhesitddp5VC7f8ZvcVntMpDYz4tywW3VsPu2P4eZEZ3HnWMINGSBekKs2FsN1+6
Wsn+iMXfuyZnqwiUoe6Si6zdu1HV8pLMLiXmBLRPhooQXNhcHVc7OcD+GdggwThG7QFZHvmfGeFM
Y99R1+5Hjk1+JwY9eaaMgaZKH7zTTPXwhAPKuHIZqj5turk4QY30UAoHU6M5/IDWn0O/nF+x+sx4
7cz+mvqr90S6dLgVFduLUCSekGHF0e0Wa+rPPlHPygcOJAb/FbIdfj9UzHk3ns1pSkJ8JlTuwaPu
2HWhgMkaLLt6iWcHCVSUgYOLsip7GVZ2HKLosFn02hhJNJpo29aaybo0O2Rq1I6eGDgK22zBmgmb
SSkPI+iK3eT3dYRHSO6TWl9Cg1GbHYVx484Ze7SDAGBqnNhdlpycUfTMZ5kQrn2HBXwhu7fzGyP/
PlqZv80ecaOXhEjo3NG21K/XYWU4pvKuNDGmx8Jq652tAeXtzeph9J3vuVt5TVizxN+nfmIcAImV
J5dJp1O2dObTVLrd1+K72Q0kRTCKLITVXYVhnHEpdD1+187Xxjz3b+QScC+PZnVij49ls+Pl3iXs
imPmNBZ248K+SvNefflNwAiMM3JjY+ZF4dsZ7kdWiItAcviNSeX0RXT4cjlteD8sKD8fep1TsuSD
ffVG9h2oQPNHptSw1ClD3Big2ncDLSLSQR3GK2YfqfSjDPfxkOz1Fm2k3mUvLgna4jAZvc4i1kt2
TmaQPmiz2x1HN//EYeie8n65tSgoMmXuPRsNUhmj1Fiqe3TJ9ixEiEjhyxayOBlZ7X9sk+K4D9q7
3qx/Lp0FiCewu3hdnZfZtYoQopwRZ5Ldujb1yZXwhu7Oq9V3tvR4ohHiRFt5JmwBRt7lOGFi16Ac
G3vefM8e7KPmpg27BA02gbo75pwZ3zKwVdL3b14RTw7w9m1sxV3e9Y8okehK54WqHtZ2uTfQYnBo
m+H3arI71XOqxXZFz7RNdORdVW5EjVU+FphDwqQPhiFOuGUPZTZ230WpP2zmxmVanpeyPLqNQbdj
al81jGFXRe0ec0NPj0yZHLPCkm8N8oXrHMVggrt9Bwk7CfHx2IfEaKYroYb2um4QyRkO5R7JvvbE
jCDnng5HHENAxiFYm5SI6bRPe9/47IOJ7Rzp3q0EzOCA27uIxq3hRz7QvsIHXp69nnEaX7XHttry
vFNQYfBkv1XYwYFjIyKQEscZ+jUZmaP7yhoq3uZOnu1KJKe8HETEIKMrdnMPlRgB6Xicgva8VISr
nayrqC4ymkoR1nBkNJnCukU5WdpxZk1OzQnKbs6c3AAqGdwv8lAlbn5lJYl7Y7lctt2aq2MA/SNe
RfWCOZxn6pAYz3plYHQhhRbTXmrODPuyS6kHklNO8zyk7itYFfAG+aTIaDcs357xgnfGjviythNb
QUM8rxaqYfmIz4IT7MtmamvdrI/LbdJutF3MHIr7W+SNc0F7pv0McJCGhtnmUSe9Nlqz9rkr+UrV
TLsrMqjjMbs4mmdXFD41lj59IQnL3k/N4z73EFgTGesjGLv1m6B/yLjoouJUQA7BR5NOHBwL594a
R3mY8m0ht9JuexAs6U8Oouw1IMki3GNtZB3suI7btDtLar+ks5rLjI3omzEArQJw6+PNUtyUft8c
PeSlPCM8Te301HGRa88HTjM5x+JpsmMahIvcNTK/zLU7nykOsoZnMwmRarxHm+Bc8R02n/ZaJBQY
Gg4pep492/M8XmRRlU9Zy2Yj1CrV8NYKCJtbcfhLm9hOt0wQP5uLjlbGLn2KJrSO4rpCB7jq1sz7
NTRpXw8dl+yJbMW7ooZ8YuaktSMKneO0U55XhAF5KzaGs/no0jyMGaD+yEwtWOMZoVixS0juW/EM
UaALTcRq7UF6pnVWxTC9JFRSr9qFh2XuZ9093W306mhW2aJTSov0XAahleXadwoYbKK18sCRx7iG
GFg9r0kBamEl2DT1+U+MOmlMUereaIL7SQPitO0U3cheyzUuiMPFzBxsRmaM8XbB6Hc4yM3jOvdm
rDOWnCPWC2vaEckOsXKPZYjzPRJFm4R2ZHbdFA6Mde8Kl9i7QyeNXW1t3gp6rxSA7HEvctiXjSLN
DdPKpcs8dHK/rCZrUFGZYt8tC/gyvdKPje3TyQuM6nNem3PhYcVCSbxc5aOh3bJeu4dl4dHMZlWL
B7QrT66NMRc5rfib9McW7vivDIrjbhB0AmmQwokcGQSO/tyv7+tUalbDvGNpCsZP2fkSPKXBS5rw
D0mG37MCfzG0ZPiWTiqAmA8DXBCWf434JtJh7jKpC0YsQNefazc3FWT31dD/Jo72Sy6bt0EE3DNI
6xq6w9DPL+mpxF9k0dVNvrPopnq7VgCwDOmuJG+iZe8YB3yo+IacIHsyUtcRv4VX/gSy+OP7/DVO
s70+PBwoiEQxycX9Cl2UPfn91g1y7OVIrHHItxzLcJr593aGW3nva17QvZKfKMS1PlfGHfxUKg12
7ySYtEotu6RBpwfXUJbH35Uh/1Gy5qnlWFj/Ss74E3Hj+r9F4jh8thvDYvz1V21/zb/oHf9LIBxb
xu4vcjefzWf6vfrT5OH2L36L3GiG8Q/uEJ1oB2VkBpM2wtlvmRvN8P6xcbq2Lz1gtsJyyMP8nrsh
j8PgIShMUnQbwnBDsP0+emiY/4ApG2zYJMKTPsnv/2Ty8M9BOgamGIckgk+Ai0c302RbJOePwXHi
1CjCkns314xXd7CqZ4b6JDlYBQMhsidfMY/sJX9znRMa+uPC8c9XdYknMj5J4w66xZ9flVrfkvcs
szQeXeR+df7Ysz29+sPX8LeLxm9vbdNbwDBlEMHyf3lrPR1ZP538+zK17dfFG8anMu3V8jdL058z
pb+9yhaA4mPhZXTvl7cy+0mPK9m/r+cMqY1vpva9TTgPZJDUj3rjvf/1m/plyf3nJ+dhwuSSMclc
/XMO6Q/fV1kY0ltnPMml0V9RvXhMgaJcxtn/OxTSv/uK/vBCvw49uk1gzvTp7mXFyDgTFm6oD7TR
/vrd/Lurj7ENGDQ8Qtjd//IV4fsVdZa593XiBw/8EE1rxYzEuVo7xmCDoqoi202zv1nkf6GG//6d
eSaaKttxibX98rKIwvMlq/z7sbaGWELH2PSstr25r6392gbl4zwEyQ5Vtvfi+KO7d4C1f+TIxtGw
0vQIFQ+JK28IejZnlZHE0L1BY/wPPhvKfRYJSwKe+q8X1jAQVt4a/HM/7q2yZGfrF2Bpat3Pv0xr
De46usDHv37Rf/Ot+8w7c2kxuYut5JdPZpmzzM6kea/wfZzNQVLfoIn2n9+YwAm5+Ungs+z8Sn7D
YCCyZdbvg5r4qplARKDy/nfzoCSS/p9FxrOZ4tmyhB7jyL8ubV2WFgMVuItaBT2KwXHka1D4FYpP
RvGx1vsB/BBact5MegPb8o7CsuDg1lvGDIlC779IIybs4+qG0sfo2R0SxIavhPrs6CHAHLLkQnXP
D2LZKmKG+Rq4D6VcMOExjZ7crUXDlhA0j2ImN8i7Z8+tu+fBho0fCtUPX5kg4BYyC0sFHybLSMt1
VVT8Ta2zXhShvQYMxFQ8TXSeIr+2jRODJda0S/XZKNnb5qMZM/C+7kDnNEbIHasuqSat+075iRk3
bV5+d4wi35JIa2FErecaB7+3rOeE5qsfLlpgPQxWb6k9rT0Lzosx1PcFxauVuGFnmeEiSSaEI/uv
d87aS0HbpdFhQvQdZqt+7Pw6apecH6ECPn3aGbJbSqsTJOPZVF9DUdgnv5m8Inak44gIyVL2yOcY
nEyiDcGJ0n6A3swf0yu3p2N1apdsetItqkQINqfkRBYF2HU30lkjipb1KU3uVmaHpjVEG9NkKb98
aj0L8lRM6Lu8n9b2YnJc4OzHEraEU+ZQ90jHQUO7Kkh+DKwJx8BlpvWczLb096QxzfeGM6lCCKDW
NrZ7zXLDwc+2GhZlcLyMTn+X1ml/09a8QlSUXvXUFG4whi2ZrWceKumB367TOKDS/uZrcsbQWflW
3FvlcLeK0bnq9SD9nlGfJ3lXZI1xcAdVvjaUqgsKn44gU2IrsnL+iDHWFN1QRdnaSeqhm+Agrr1A
orgPZAekRae137muptFx3wJTDgbn77khOhlaWj5ygl1l90Hn1oOusTjtDXTviRhsCcMynHGbI1Mt
vIavdy3TH47A0RvaTUczNW2G5Qex2zkI6xE+hoXv+MXrZrria1YQeWK2J4Hd30urj+nMJjdtOZvV
NQn4rSjmyBajdenLxykvpwuNJuuL4UB3ucMoLa9MQgc3bWGRG2tmEwRQ2YAyCaslW2VYo56uw2YN
yunQVE5CskUm5DYLZ8WAGtiUxqgQbhpOURPEgX4z6w+9QbidIsewTXEJaSaxQME6h0uqoOSkeuZ9
obXT57AXvrvXRp37ZuwdBhNtlx5fXPU6Eb/EmtWPXBn2MyHK8V1yHHz06L2XcMaQdEemNlvfZb9U
z7ZXO/elteYfgap9gdQ3GIeYbGJ5ahkYqk9BnakbJAttfiCS1p7mugVewnvtPsDP8AXR4ak/dD1J
3/gLaJtxwqBt1oAQEGYNSwdHdPCOhjxxwkUMbhd1wVRjPl3n5S1ppjXbmXy2KfEgkoKxp+n6dVXq
w3tur5IalaqLz4WvoaAa04gnOCztD1h8yZvf+H0XtvSn3rvRsL8py6Y7UQZFc1uQg9FDlMMaKQTw
xXlk2jwJae4V6s7XHAhVWuPlb4mWZdfmaGaEmbTEccmzrdiEknYdJIV8EDIEJqyOwfjUc57hFYsn
nUEEESqdQM1YaCn1D8YrqGJ1K+9A9Zu7erXlN4Oa+z0BzKqkjTYyirMac5kfSGqS2G2kyK6JtHLO
8aj1M9o/CruKyk0nFlHcNQo6LrnxRcLCIffJsqziZdjU8TzAENRlpinvpi6t7mW7LHSHHM24MFqy
warEZOm72TH7JVTaFgwfq6aUfEyiui+57n3ak1gFiQLadGRkrdHQnDaSXGo39lkUsjwhpvX8a8VK
3r1jOGyZf7HNnFQkA1oGKxD+OhwtdEadOr/4w5COIbM7azOFnXToftBRG6T16NQD4ZyWgvDNNNgT
tS4a1XUMhT4wz1pAoul6rMpCi+nMcec6nUminBZaA5OIu0KFXuB3m+9+7beHXTqwbJogt3y55tVO
aJ55ZVi599W0c2DvSC+SZLRkl0bM4rfkP20SNlKADD06udCvtKYwVaiDJn9DrLhc7E73RaivrmiY
+Xa1n6LURorPSeDsR4Xzd9cWev4+07i70ynVfqLWMD7Zf+NSBhvGV98NWSZPc5LCmdLaEQQr2m37
vjOzrNlZAJ9045ufj/pTv/RFFePvTfNjT2Znot+Xl3rUWS3MOC0bFhWibl/osKnKSfceBZafjiqY
KaHgWqqjy9RQESk6Z0zkyERXYIe6Utu5/uDdVKNKPSLvVWHsFouOfaQH5PN2Aqm9FYna7l+KYvJU
TJm0fsFdsVBAByExXSUBl0/MmDYPSjAqXFm22yPv62sC+6FtZYkbAz8y6XA37ne1VYd2iUmcP7JL
mhBRkNKvpx84JVWED510vrLrhUf8NBLvsdyy03Z6YWcEwubZ5VLUFa01CAnJD0tt1HxoTE2YJchM
QmPgQbRn64HYZWF4nZw38EAr8gJgjJFNICOhcWvBnHNySVSmFCtAp2BuhUHrzqQpwGSa7COZc9Xv
vDKZKWJZTmlvyda0jwqC4IwSDcnYX+umotY8GtKn9zCiJozcyl+KY540rnbRCe9kZ8WjINhRmC/U
qR5b62Xjgp6IjtaY1jV3eKVCVpN51xci4k7p+SRm03xMYO4lQ/BUk3dvutvV6CHW1hR573H9eu9m
LyFsJEG/sD9ZJ6wXRpkwk+tZELVCakI9DMSeyBb8M44MIV0c7ZYMr7EAK7PgjDAvzsbBkqLm40yE
re/RIRl1xNNoxr1GzAhMmUf4IxwtSareY2xAxgPm1S8sHvN8NJEKciYBv3IwCXuou5xZAbXnyJ4B
I2hVpx2lUdSPrmbN/nFYpKfB3PY9/tFIYF2cB0fXs2cwNSVVQ2el2chwdYprnIdIs6+mYSYcyY1h
x51OdhJzaO7nP4S/kJmhFZKYDKcawagfehgPdsuIFzh1SPNTp8r9zJBPebsAD2hV2ZxF2mripMhu
zQwQE+GMZGrSmreLtPsc+aDpqTsZFXRwpE4b5ZrqBpZ6pyKkiyj6MnduQWaQncocsQdmhnyqu7QO
V2KJJBmn1b2llUszqk7W6rlcgyJg6m4Lq3HWsrMDkTdnhwpbe1L4RIar2hViOnVFUIp4rfLidc6F
V/02dPgfVaX+eyWn/+/grxuG5S/qTvPP73+GxW4//69BL0oeQJ42F4/LzCv/z+/sV+MfQB842TFZ
xAw6AJZ/1ZwY9TKZKmK00QMfQhH0v2pOwT82dorP77FNKikucpb/YNLr10Ev6hac+WFQbfUmpigp
nfy5/mMz2f1/2TuT7biRs9u+i+eohb4Z3AmQDTPZi6JEaoJFilQEekSgx9PfDdkuSyr/VavmLs8s
UZlEIhFfc84+wBX9p06vg/9RqlEFYSJwW5j6KqwrEbwLcyIanK3v2rX6i9tPhr3sRVpXy8XisE5L
9NqkB9+cI4pjVaF6lIAjI7lGx87lZkvS1nF6+8ahyNjyY7NwkFBavZzKoYJs2wFZJBQpabIJoKWR
9n6XXw+NK/xdlxKxfpPPGFhaNhBZPRUwA8wmKA7KhxlItEUX+q+Cp+5SHMIGP1N/mOjii+Ai4CE8
7lRX4iwH/ir9PUobWpx6JlweHz+atuYYNn4zgXW050wcBm8phU5WMU9FERtbX1L4BuKrfZ8iXNxp
9sZdtiu3z/JsqNbz3vKaQdR142lvOLAUyKCnp9Kts0NgdxWIPhYPZqwGhhRJU+sNM5DXLRgql2I0
CRpAgLuWO6THq9P216oR1OChNy2KCr7Li/abQysGL3MlTa3ZaoBAveaIZNSNL0SjwUcSMFYj+9EF
gxOU0ih8YTpyLFYqbFd6hDkMT32Xh8W3pXFrNo2ZLaLhErXQUOyNCalzvNglhEnYGM3n1Oo32xVC
zpNMec7HszBnPBtlqe6GrXCP58gdHvi4vOGRrqR3LpXhIg2J83pwrinEh2ynirVGvqjm9DIfBFI0
nu5GfyjEOm0CZHK7g7ghbkwfS+qnN68HX5O01GPlvuAGbnflICkvEM709bkyO9LBpMVfFKlTIwtK
GydMAqQzrOILRwxnz5/MzzTuJntAcBTMMDyEtc4hWytmNhIVdcz4pMID0vjFTJUBap6fnWZO/Khf
+YUt4gzaOBhpedhMVgSBGV0f4EUvHAT/5YqUb97VwkKkg4hXyTCuylQoCkr2smg7W3sIb/22yCh2
bFKugWVWTfY2IZaZjoEPtt88jRCTnRfBSelwBDf4xRAcGa3IkwgRnX0iSn118uNYTCmO+143oK7w
9zXJLGj/d4PInNs6Aou61yug8sTKBW9qzZq2TBrXQ9ZBqVtqqJdRuxyLrVmIZ5nLu8Hyujd30ByE
K0ydPhZRSN2zOC3N2LT4VE8WjI07vrHzJ+5aLuNkdjVKjSX34JaEE2YrWfBP2xIORpyP1AnsY5Yu
OkSYwJ4jZ1Ldvhns9DgZlG2obXT/pWYB9xCkq/tlMxl8apWu0KzOTn0FJq6xLraTeYLvIIcg7iB6
goxlfjSBjPFntOEuSPuYGHE0Pp5mDRVHVe+sO8WwLDsHPZM3pIF+c+LMxArSm/P4Iawi/YSrQnZx
u0hasDYAYZLUKYrdOJD++KxcHjFxYC7ldMEgZ2mu9Gqsh2DyyvDLLDn2sdm5TjrfwlELe3aFQlK4
2XRUEr1h2LE+J7EERuaUL84ub2yvf2igqJTXtegxehTT2lSEyra1h4XP9nH2DXHRVPnUJSy6gvUz
AiFDfjD6qJ+zxFATm2O+gMs6o/Yhgtq9Fg5fUwtpO6rcnZPaKkvGtfXE0Y46GVjcpYVpjjt3Mi19
mrkc1Q6JmMOeCg6yf2kIw+1PReOp7poZYmhc8r2VwXlC3hiqHeyMWSdG0Jh+YqBJCtekD8caST78
z0Z8xQssxy9zlGoyPyZsI2w3GwtLWDjmNpTCstXZ6DMWmxdsbNINWusVtmG4FqeartKuUE45aGgu
oin3xeNqdoBmRaWR4IrAfZxw45VXohOuc7T9UetjWw4zutAnm1iLmhhno3YWssUtcgrNB19wToTu
pY0HcE2KocDc0hWFcTUOdjt8IBfYak/oMNOFArmxJSzg0UG0CCKw2hGyOyPLRkeV8en3Q3Qg5sLe
mnYIlB9E1YFDYsfX3yPT97JEDykeI7sy8vkYLW3KFi+fqpt0VHYINtS0XwCGSn2omDrXyLlkdYP5
zm+4cBucRgBgzNjWe4jDo6BTQFMnvy6vPfQ6sBdBvvSxwQyKileWxc2IQ5rDtPP6bIiJgrVv+65M
l6MyygphFSr4u7TJaB0YaEzLqXE1LiP8deq98/32iSnFCtuYCej1SLN+LTibtlvDNM8VIkES6DMz
IkmjSFcdy6lbzRNNO6dnw7lr71J8XVhwjIbEXDmUfgnHpx3ha61LP77ghWrfRAQz49rQtvIPKEZa
hbcoYrcP88KyUJVN4NJKQZpFbKeueZ6WJtdoZDkAmrhg3gUN2YF9QVPQRAjSSSFl9jeFXrYDrWNd
Zo5aSCAImGaGVKjM8TUe10NatxpLeBH0PFXHUpiJBBVVIHhCO+MGAlPHsq70Gh6360XRR910EHmL
moEZMxbbkkmB2oeBRXQIVAO9XoBE6NcPvuok1k0M+UeslH5z5oYCDa8wPhLEqif/ITRVizQFvt+b
n5YqTIyhX842Au5w12o7bA5O2476ZqhTfUak+AHVe8M/WU3lTRTRJcShsdQv1dC1H4mz9cP9PPqp
AriLStm5RnDGPZaJ2kKY5EtD7tqOycRF2tn2reu7KGQ6BT/5tpTF2pzyfuHJT/Eh73mSOM9OwxDm
gnlp9u7xKXNBq9yxn8YeZPMjov1oOBp+3tRYMCJpn8PRHc1jHYxKXTDzXXkGMQ2jOWA7be17v1Kt
cT97rdO/ZTUi0inx+wA54GRG63WK6vBVqlk8KMdt6K2kZX5NZ5lWSVYOSNGbRlXDfuFaf0BhBBg/
nXSwHXxSf/QRT74RQDKgyZCCCBncjuvXEpQ2j1mvQjdAzB09r8RF8lLMrAoRhknMkvTyzqWJHYdP
uCPWKzaoYqY9jD/75FVciNivXUD7yJrHaymsTvK5teajBqUPQqxBMRxj0aJOREpnkcijBPjpeuwy
Hsd9yZvPrVW9QqMP+jg1Zf8SWU1/Zs8qPxtj3XywpI/jmaw/N+cp14zXWQNuAYFpT5nlRsKv9xmC
/x4TC+PyLjerb6Pnyasu6NNvmBDNp4HSrz0u6G2PKKiRkOhsnRSDaaHtU2+M5vs0jLCwZk+ln5DD
dN+kFzXpZ6Vzp+Bka6t5H42FtJ/nEhXyR7QnRVAnQg51cLQzjcTCKOkVnL9Y/f28N91agMChRdlw
PFBM/oCAjEaFIp5fKpbKbjDTMWYr941ldvdZUPQVN+aorb/7mnBx6Dps0EsEZeHz/7ntsOmYxrBD
HBRYBbBtpw2Pa4FoakGNuy+wkO1/aMj+ywaaLuuHNTe/I6+HqolUy+0FUdn8/HqewZSt5FaHDCvu
fc5bPGx48Sy0snth9BMDLGvc2UMdoTeZx79IOvt5l/f91cl6AefJXUwd/Z0U9MOqGMPl0kuroHpu
fHMfIb9OZrt++/Nf8ed99PYiKN8hhKBLZdVG0/nzr5j3bU3gaenHeAf9pF18RQCBgxVB4LaBU/J7
f/tfLud/fy0fT/zGQoW1+fNrpVbekVy9sVwpunY9roHPaorMq0Hnw1+ln/6yI/7nL4ZuAzdvRHqT
+2tQlGGBmyzn1qen4enjL0FN3VqZ64XGIpBUfTntW6runZpzdWbUFr4aiDn20lEUnN8jhafQ/Twj
Zn9hgLycV6PVf6U9+OMnHLHiRKZE1hNN+68yilEIRqITFz9vwmY/wK+7cI08PXy/7P+bsPyDB8EP
d+AfsOIf6Yd+kvVsf/2fAxbrN4YqDC6gINshLLEt1Otfqh7zN7IeibPZ/iOV0vY9vhP/lvVYv1mw
Pvhjz4X0TR7477Ie/zcLA6Jv8p+PvoPy4++MWGx/e7b8R5sXQGjmwWOjqUDITWm5vcEfhT2tuS5e
kH8LssL1j/VUGldBXrvLNaHwFFQ6iPT60uJvuMHIEVlXsiP6jXFwJG8M26q+BdLGagiuP2XzOaef
cmr0L3Iq2kfifqS536KORWx6irQSKUyAun409i+NYStAC5MBp8e0Jd1qhCARE6M3DregGSmou0j2
ARVWsCmGXbe5c0oGlhe20ma7X6hWn60Je+XXOl209Zk5bSqPuhsj5i45fJdrPyyyE1sOINtTbvnq
kSgy4mUTsI/+I1SYoti3lhEeMFZOON7Lppj325JN5UndtJazD6Z2iTi8MXGfcLWP7ZG4ksY6zOi2
8w+d22o36QUNeopNyb8yhaiuwf0VxMAEDXLaAtcGD1WMWK+U7VikQxyAQyyKprhtIGMcJ2YU2d1o
oRJl45VajBhovJxqPUyZHpdbjVlUxh4TMoiCah0RWQzEicBcLLz0asnaGju4CoaPpeWxjItsaq3D
yrKsowVoqrF7I0qHjYpl+O2j183eTVbjLWQRIxGexqtji+E+QIDxFoksZfTgTvU3t6/FJagKar5c
u9Ne9cR8IsItpubQMiYgSqUSb26asrJi1NQVVAUuAmuzKq0QJD30KdQPuX4ICzvyjlhuyLvRpA05
8Zgxlaexi1Z5ilJvNY+IitVVv9IYoRWGeLOZP4xt65GKb5tlv43pqrgL9FKmOvFpWwkZyqOchbpa
1VvHKS2PRHvbedz1FF90zzIAwmJ2dNKd6qJHPLCow9Ee4P3NqwUvUC4mfydalT4RcQbxAvqL+8L8
8zKLSPY78o1ka16nQ/GgRgTNcVfgD0wmFgf0Dl5AQY3e/jM1N8THrRYACOyxpcIROwWPvjNMWO4W
JmwkqgdySRwtqje09h0H+MrRvuvQjgNhDrVgdOe3/g0Tv+x9zULo2WDJm3s7qzIHV9bavJahmC6F
lFGxJ8KVNZ9TecRzLqqsn2bP7l9zUbgMJ2UVvNsjOo/TwrT9VURMVsioqCjqAzq8BOrM1j7Kzfc/
tv6i6cYG9hh562YObBZfnMYCfjmWsDrPL6csk2xfPeYPiSTq4tauPXfYRXPOojB3+gm3PEpj5pGM
qipTMsMajHme4pa1B/u33jRihKV8qgoD0hcnMvAd9z3wjRnvVo+a3dWvgFtAdroQVnY5Q1NEBkEV
pBch25BqH4m5hqpM6IqxI9GTt9obtv/g5CRkJP7a9q/MmSK1D0gStA5wcfQxmkfpbcr4wDuGk6lt
vLam1SVp2ktWM31vPGIWQXcyQQB5L80gUgeWNEJfrauJhra2HAyPEZvx+3Uw5LVbtka9ozDL32fp
Fo+yjCQkAe57HfdtVX0QzJgGpkOLf1xzeywT/FTlyzBI9WVzlAL3AdHTXNQ8UdCWi7Q949x2WfvN
wn+0o1yx5G/CTTnu1f7WadTGpTum3vuUTehSGHv5Vw3OWtZTZdkCO+tkLfYUCbq7CFZAP4Btx3Hg
gardY02DOu6ccZbHkvYTp1GzLYD+d8L3y/c8PIea6fca848nPBs+MGQ/H/L8xL8Oees30KcRmxKy
gi2HSuvfh/wm3LXIQACSg+STTub3E97hj7ZzHags2kKTY/73E55APvoASgV+lIN+k/v+jSXKL70F
axiwa8jiTXpRG2fzLyuUHNDnbC4Vw3jLrL6U+STPq5uRUIU392EyACEsep3vgtqcLi1Dd8cfrtNf
1+K8/FZWoGzYmibP/BUj7i4OIpnS5UGufOumqdcB72E6P/Bs1P+sP/9PUfwvZT+rQzJT2WJhrUfO
65jUTD9WMpWRMqjY5EVOnZcfgUD4SVMSs6GsMvqL3+oPF9X1tzxOmiUEiuR9bG/lh5bJAaaBlIJ0
PtMDcNHj9zEYYowsVeTqNZzBVvnRH8PKOixCRu8dnnnn9OcX9pd8jW1TivKbew4/RciNt1WPP76H
LhsETzmkiWs65s0FqDjJGLcuB28XrhnmE0u1+qCXdj13jJqfPYHNOR6dov1EJdXnB0MF65vPdNzG
86Pbv5dIsb0/9NT00Fg/PJZO5i+FZQZ/Cc4iA5g6WLvr1sjHs1Gp6vznl8H+46dO72xy8zLkZBT5
6w2mhryNiG0o4sKoszT2QzDlMUDChouhbfM5mEV2Ww0GEX1uXU3r0RzbSMSotty3qUq1vM+gI90r
VSMyVRz5xj4UGcyaocrNh7xrgikZ+KezZGrK4LCugsA4MGsOqiZ8qEdSsmznsEhnJHea8/Trn/9+
v4w/bJt2mZwSn2hUHi+0sz9/yqGN9IMvGRZdTOEHvzDDA95G0AVLRVZ4L6e7P3+9X/vZ7QWJigy8
CNQ3aQq4Bn66rSgdhilsVjAf0jyyvyg21MduTIcdU84vYaofmtCjEoYi27jPkwlULyQEIUSM59fg
wLiIHQu6P39XPAx/alK+vym4o2yVeWKGwSbh/eH7FlBxUfstVYwqIXtoeZLtq3R5X7sivJzZTyUl
q9Tkz1/zl6YZxhebZ5uX3L7hfNt/+X6tmJHhAEW4zjjFTyyXigM+uL+yRv23VwlMpKMgVV3bJR7q
p98MbgZxeXbKvVO2yOWm3oED3fl/cf3+26twCmBXYphGY/nLIbDMrp+O9fYqjK1PltejQIooZf/2
FeOMQ6ttoTXbckB+/l1UVFcGrlS+ipl6Iddy+mIp7b79xYtsve/PN0OwOUGYCaJaQRXz/cH4w80w
W36Hqtf7qiHz1LEpJw8rLZrq9t23SiJfW1N87oiMI4DedTf6Z7GiNxHWiFVXTTAcbway4O0bEurc
HAxLETQ33+vqi87PF5HMa9+oU4+2LkzyWfe0CHNH25V1QendVyiyy0vEQ6FzJWzBz7oDS46zTL2W
owc+BkDELs2HC5RFdbEjWI+yMpC1e7sqNpnxWrZmtUsHmV+IQkfRUdUZa4mRD0RhXPVGtMcin197
zyryne4nyGkryCZyBrp2ErftKJyLedFz+Zkp9Jbf2gRGd1USObl+GBy1mo9pI4XNLkH3636KLP01
mg3yNLSu1pAFs59XF0FGSAvkCi1HZsbm5MYqQFe6g4zX4gYcu6U6ICIIxXFxV/3ZbNmd7gbkqD07
pta7rZUuzP2iw3A4p2s7rmh0MaHt+pJ917XbdvDQJntuIOFkLjGQbmrJj2RPAJ7uPRlBIlsY+caW
u6RTAqopVEe7Z5S8I0bVHRATKIPjm92Xha6pHETSjZZzQT1v6oNYy8Y5hZbL9Sk6bz2FRWDwM50w
v0CsbGjsMxdsVVt4hjpYeFgrGr7tCnplVfb7xSeJs59njryMM/tmYXw9xwBFvndEfdhtDaNR0Cqu
4/O8tMW7nhyGvgHkIXbLvPtHPWpugtJ1P1g93tVb/jEtkZpafrXXgPrmo93OLTnk7Lg+F3a2mNdz
gxl0b82EGhyiZa4Pi1vV6cnueAifbVbfE9IG7IR3xtgpfbAKu8h2HiguRYExGE+WRle4N1oFr6ml
q30OnbF6TTM2UTE1aZZdL6xF2CXn/pzfWM2qntk7l+GuQi2ZERYTslvrzEq9jY6C1BDZ2YjhHJTq
TihYuMnUld0JWWqdc+HJDIKZvC5wOlwDzcwY0p2hokVrQQ1R6Z6y0XOcBFuY84oYOIQQ0bO7jOfK
kMTxBrNVXrZWgSMiyKf8PBlEfir8plPSrALHfeuDniNhVYFJR4/W8NyrOw7prAnEyxIghrnwFROf
fbUY9ms4F3OXdGbDOl1XJNUCfa76mwoFdXBqHeTo5zwlS+7OKyOPb4o51TYeZTu1kQtpbLBmXlok
QY9RkB7YJfrZXtToXhPPK5Cd2PiI+hvPCd35SMjeGtwNY2c/++ho2jtyWET6aPXsYc8Gu9eTqCC7
gRYjuY6kjZHAt66YAUqSDOm3eAiM+ZmVOqCKYpxxH5CFao2HLurqL0uUTfcOtm1bsJkk+GkPRNjr
mTGkXn5wu9739+0ItyFRzUI6sCxaVydZQbDE0ZaFhxuF5RJaRDbVzkVYD4hgoiVsT5noivoKhfFM
CcQzE0hDKDsXBZ/AozCvoL/2WO/DS9V2KE/ho0LlXWH9onMFvozbAaQhnqrKXe/scAgLHGrKfTNz
JI5Hd14yefDzWaI/aRoUtmnRvmVOH5Ao6mTNHrEG5/AwR5s3JupgMORhe+mz8f/IW0qvU/D+aFoa
4pNiWGads5tLln8ZhFK+trmuQX/QAz9kjnZPRqgRWvhm6V4TulsTApwCK2LB1hZil5WQiHG0tNHZ
lmWjr0GVUw3l0tHOyTbb9AHJNL/xWDmCqdZg3RjE96oTRp5lStywJKSUVcWAb6WM1nbneO2k7sYU
zSI8rZb02tqbyHPy4dyluLQ79aK9cLk0K4thittAl07GUZYo0auo2bc8rY4rW0o3JvfPUYcsCrsh
8Ui9SVjDAkoNVut2xTdB42543YRXg3MtFjapOnJwrTPfzcq58iPDuKzVtAFxQOPflxWY5kNba8Z0
gpCLMlkDmzAiO7dEtsvDvMd4MtvGN74L3dPiWv5L07JRjqdVEf4aVBJuwcjMgymORM4TB9gPxxjp
6lIw0TFoB1sfUQCaZnbCcNTII4/cwrITKZmpgbYc8TODJetr5qWVcbeMRoOTaII4mqy85le3nrr0
gNI0s2JjleFADG8F0Bhb9GTve8cRTzmHU312hS2txDMAVMW68Y1bkSLX31XD0jxgpoGTCGJOcuOU
Q/ax6OfwMZrb9Fs1MOVDgqJs84puaiaApViy+rjKVnzrwlG6Jygt1aeFCg5xkei8YSfnGueRn6VO
EAPDCUNy1LVmkk2ikcGXGmEdG/g7Zm4kDpfpaBPjK3sEhWYVPq+9au89o6wfm6JzLZCL0oajaNqt
wuxQI2rxUn9Z9rh0nfA+aPNyBjk+u8VxmRZNGiwXhBl50Exn2alo3ElABeBEkVh8rUZgvrHlm6rg
9DRaJCSFwjrT4llxiI4e49TvfVR1YzWGvGbEYwSnmWlckF1dcEwN3L5OnBpBMQDO2L5WUbZ9qmOt
yNRdrTrb+QDj0PsPcGTnuNQLvMy5NQNxx7Ctnh8MpszIjTDB9sG54f9Dd7JYYkExVQcL3zK79AVS
+TmYh/CkusZjMtAA8eMpu3TOt0G6FqoVJZBd7rsigzyw+17Y/W999A9q4R9q3D8Mlx7FS/328tNs
afuBfyl0PaIYUNqaIdtFxif/WSDZ0W84VLnZfBesQrTZGv+1PXJ/QzfL/DJ0iLGJyMyhEO+Yu8v/
9w/DQqFrY6nclkvsnB33b+XRYpL+qRhnpYV8A8cF6wpimuzvi6ofO7OpXPKO3uaDYphQn3TWh0Q0
Iu2a2PbMxvUi9IMi1oXcj4YRfty2nn1NPlFEclTZyGdjguLHcxaoCaZCYPDH3h4o4uVCJBdKsAiB
Gw6MCZl8BVMQ3QVjdxLI1+kJQ4G3nCYAeUEcik3710dZ+nHs+3He22QgUF2ig3pZICRS3Ql3VVfK
NZVMjw5iugk8l7WO6X20riBhyiSY6s46oMGq2zYhJZ6hKpzE1sYOWfZqeZgY5ZSXBEg4iRr97wRX
LJwEi7VZ5SfBkGcPGlmwPjJ65ik7TiMTgQlUmNzPBQiwo8h6Rb7KWJnUnZwnT9NgBA6LD3xnibDZ
RSWSTvCbOdjuk/IzBTC/qjES2STwsjwR9UIg0WAjcFuJcEwohrQ6sAKfIyAgRK7EpIkJaOMmOsJ9
1bXmRcTgDzOGnxdfwX9oCnsMVchP0r60DuNkOl+c3FaP7dAJNm1odg/hmip4FsJG5Te5bX4sTZfr
ocIOgGKeWYF91GVoZc8IKouvXpqXyO5WtXafSUibomfbNNpnYEl4znKB3mG3UJ+eqsVilTT3lfe5
zvr1JZgz7hNDglxNyirDh8HuaSbcoMWAs5u8fJcCwsx3QVWDWyoqp7jSgYVItmg0vlcwRSs58zbq
rb1ao+52YgaFBJq7XoI6nDu2Eu6yXlFg2S49H2jNCwdvzLwblQV2rJaU4bHfYeaIA+BcJGUFzozi
y6pxA3J3EWtXVMgUt9xDP0UFPTrUVZ67Mshnv1bGy+xRSVS1H4VxMTdTROHDszLOl06+b15DA3Ly
WrcxI0TFvjQdfcRFk4ElJxIezrFumsIbbdsZarjIiPRuBnMrr2snL16ttrbuZqRv1REkNcSZrp/Y
20S1xH7U+ePHrArsD1MfpEQ/I9rTmD9gEJphl4RD6tAwIOKDML4UIiq/iUqVwLBsULvDSWQI5kkW
oJ6GWjR4fkiYYRShpSuL8KsIhymgI4ZVeZTcbj1GGvaQpUNJtRfouL1rtKH4K2UzQIQlt+06aiqr
PUIXmcSh5hzy9kFljH1SB4gC2WMu2dmuwvlt8XMQzGroPfuTCLIcOlXQyvKC0snyTiQiLEciD/pX
ljXBR7lCrUrWrirvkXfQQhh+2dN5hUzxLnt6vWy/sHC6sFsomrEG5prHqzffhJsW/1AVZJW4ZaGn
YxWK9ePEmjiIYa5F34g6KG6ilL7mGoug6rDwsFWCajc9m6PUPLrAUAM9w2v2iaw3iL7SZlCYIE3b
D51qOEBlTshba8r2inAMpT40k8NJ7PjwevZ5WLfPnieIDEaW5DzL2s8/q4r0rYQcACdLigKoElxH
07+bfJv7zlOa6OAZBS17Qa94FARBpjd5m6Ox15Euz7ohUf4IORPvNXGwrJxLGJVLYrWQjI9W3y/f
CN+t545E6QAB1yFwyLBA6F9P1QeWoWyPhraYXpCPNrfML3xwg4CPmRqsckHu2A/VdT64KNi2RbV7
dGpQbaLflFXpgMH34EW1g/U6JV4gSeGymfzTmW5xtsm8u3dN6Rt7nRHfgWOVTolqDsXqzpi6Kr9g
aMu/Q5SfRrWLPRDn1RjOPOo3hvNrBKYA0mMv56+K5/wT2gSQdHVlffBriHsOaGQW4jMm+rvGa91a
Jx3L1At6xbTGWpZFXz3aPG/XBGsxncN+ajY/L8ZMbv+cigaWcgtLW3nrhRVhQNx7acvlmOFBiZi3
RK+VF8P6pae9wCuGNBG7FYxpMnF8ILZY8W26pnlxGJ3YHX67XVoOSsWTFyFPqC2jv1yHwiJLvDGn
T9hvKVLZB4RnZ7sEmB/weKKetbDr/69S+tcazmNy+X+v4SABZa+/rOG2n/hnqWR7v9mIvlj88AiK
LEKW/72Gg60T4GKyTQatbImo0H+vlQwIOijuTMu0t0oqgOv0n2LJDvkzZF0I1uzQo87y/s4m7udN
BW4qZ/sfiyPGo+itf02hb6nrrcXGsYu03Lrv5v5LR1Tj3i9C+y82Yf6vsZUWUCgCtxAKwe1hR+Bz
kX4syxggWYuGCkkSgw5jY+CLPJm8dF4yPEn6Op09VMro/pU7+DfmWMp968/TQ1Cl9Qv2FHD1JkWX
GmAwhxUD1tENiji3ISgwvHiPDN+9aNv5M3E6wPCHzrjLBrvfbTSaO0B37rOziJBNQXMjLQPN9OxF
+84b3xcNOWOCEvsVjpCVhKl4AnlK/o7PECf23WpzrGfpws7bCDM/4dwcbzvwrKOt+nfIswVpKF7w
GuJzPmaRC76BQUvszvm5HNEepA0bHJplbA560ASug0t+W0iPiP3vT+FRQ8vDCqUetMKls2uhfMr9
sJAQA76rF++roFbbsaLPDtKm1CwcrydkI2OeYOj+oTLQMliccQKg8kMksW5Z4QW4hwZTrzN4bqnO
Jpj9tT+MDD+D6RzMYB6ecDFpjt0pF7Aup8DxbjX75LuxsAb0xwLNijFULjGFZu28dLOy5g3e4Z5o
C3J84oQcIQ7teuN5g0ljek2bt8Fvsg8WSYowA8nycHej1XHwItHwvvSr8iNSKSovAppnc82tCe3T
2ZPE1ywYzQ0EEUw38RmZ8xl6HlJ7S/vpBbvE7hGeuVXEk8ZMcgbnDWwAbVa+AJ/UmGcXwP8UQJaZ
fbabLu/PHMqLCZyfcVgsCEeJzg32FVz/WI1BhaDKZvpeFS71FS/cMBH3eIr2kFFRFCkhz8HQGmti
LHlKTb7q+pPnNwuuZeX3H3OTeQwKZ4AAcWYO/rdwphfGJjoyiBT9VMyJFUrEZalb4fmw1sCHkml2
Nmmwi4muipGN87nLR9kkkZUFDPypzt7HtEMXpLPSfsMNb6xUI130uQdLyNFgwxmMnVxGRjJGIVaZ
RurovE4ZrIkqIESL/WLmdZzE253bOHbzNa+s8tY1YTztmHXNCtdOwJxWTwg4+Nu9eiNsCiH5GMAl
2UNJUP5uKspB7+gz1HggmXLpxT2F3sJzgYfS0nbvhQ5duTNZ8j27pcGYctuvnFsMceve2QiIcdj5
dp1IhNdqXxugM8/KW3RzEfR99eIj3H5atGSXWTpMwQ9o2Lg4VeSYuBAKwAcbYdrcqqtsTnc6DcS9
4+XhV+6JDBZ4hyM+scqRetIM8lDwwJiXV409wN33zFbLQ86hnO2LIeRpwu1TPReraTzYYKlDcEkh
Gw/m+8QSd04Z4i4mYOQYNdwzbC/FxCYl8wOCpH1Ann25oW0X1+k/5c0wPHZ474JT3xQ9DjcdehgQ
AmMZmVB6GYoaslnjZja79xqPDYOMLBv2dU3pdtFXIzMzsni8LapvtPM7MOPTW+B0eqZsHdGYyQbT
VYwWyrgTlsqezDkdxJOTR87bbHnDV6vsyw86lZWzayZgl0lgjNkaM0xJybEaK0GClOdI2gzWOkQA
VfleLX53l7YTHSrpSlLt0cll6wXTV/1hU4ZC7bVYuKIRYHrF2Epg5qgMtz2vWrXzbkhhxu/BsDpy
b1ZzM9xi/1r5vlRzjxEP6AzzWCcb5EHLTDdkdSlJEZ6OgX0mGY2oHuVY3BSjzBzrIuq9hrSDPLef
hpJhQDLZ0YgZ1YWiYah6+yIxsRBXCyYXbDkRLrv9Wpv9HK+2qYyPNlXW176gA2ObHmIn9OdovCyy
ijy2/8/emSzHjaRZ91Xaeo80DA44sOheBGIkGZxJUdrAOEiYR8fgwNP/B8ysKmX+lZVWu16UpZk2
SioYEYDD/X73nlvHzvTipzCOjxZbqBV7seDpS20DsCj1LMr/onKXjBRjbY8tKR1hGPcTCjpSsxif
K0xvKPKmNfdnhPoy/lbr2O2/+x3dMD8IWS1g5CI7K7e53bZkBClMnLp76iwgp6FJGQuSHB6HeSaA
w9ycnEdjTg+BMcXp9Vyl1nrkJtZHp1Wp7IyKuyipxiaEnCcxuCNrGXTOdHM23fA5WxQI+gZBpo3p
jcClHf796AgENB8w3c2UO2401iuyG/C1I+dHZqDFHXuH5AO+r340ELVr6c5yX7eOMcHJpfExDUtj
IMxB46MRsSKZslVPuM9nlYZLjtL4LGc0ExbnOGvvm1ZwhvNn216OVJzUwH3hVhc7sDkjSwltLCx+
bV6mFzHxXe/oFmQJbg0oxsipk13zDOVBO7wQU8nrg1kxYT5EQ5ZbYRyt0825xZgBU4SQFMCEamrF
fa64O45V3g3yRJ6LoMmmnHMr+3Amqw2+zMrrzV3VBW4EXAOFIXtfSPL0j83gjfZ5xhlanl23sdqt
5pDdddyTtUyuGioD3QNb7jJ6guC9jFuSFWNysDO3LvntiXDvEJ6nm2maOU0mfpEmZ9bfafreL2aZ
bTEgwsyZctO50gnr6yVa9jSCHE4ImPqzp6v7PAiM/iIBoPHeWAIUsVFjV9il7Pnltl9UMtwOs2O/
uQhGw4+Oyr3kFZ5cOZwFXXjxVc0h1D7lnDE4xtRm0CfhxDJqcjqsaCA5cKnobNxh7O2obUkEzJkL
/NEf2sWpyIiPoVmWltcAldgusEuhexR/DRaBMljc40AL1BBmpaIdHsMpmSOOMBsilOw4Ijc+uoJu
CNurvpKyBTUelW6zS4mgE1dPCtzUi/7h1hx5SLnhZ+XqVHtk44U7mfxW2enqBrdPsqf5xob2Q7xn
YxmN2I3j1J5I8BUH0kwzztXW3cp+bk7jWC/PVZ4l1magSYezHvKTrXpS6gT7qk0sXOMMY9o/dFC2
0M0ZuwS+e42VbQPkSR6dhi4oyyLFNir50cz5eGTGh9ZlspLkGBr37UDbVNbrDxyT/cGzIRtCjWeS
xFnsS5vp6jbQ+RRmMrGOnSeyl2pKoq8aySLf8F4TjCVQy/mSCzvA5b3Y6yxuZpNpFBRvxFK2jJ1c
DvOxvYPh1s9bkuE2F3RjOuvBnxR+JFZKtVyM9yDy3rhM1K0WlhEynWpXB/Nw7vDkkmgxsORqv+iI
XgzL7VwXCE2z11y0Xuvi+l1ZZIKimUT329bIy225OMZN5NlJ2LRtDj537h5GbyDcnMqBMUhsdtkB
//GPoVq9sU5Q85ysyGfFQUptEWpbaIviOe8YJE2aisNJTeY9bY7jVgohTy1BYwZXVfnQRHo+R5bf
nvs+605Ardj8lKa3xY1ggvINgAB4bJ/6Gg/prLhiHAr7IFkXZnpl9faD7oGzWDVYdSfGA8uEodq1
CmY+I4H4hZu3o15t6L9ivzdDcB72mdN4A+Jnju6iWclN4+BLJZ90mwTVk90wrEgywzgWhMfE7JaY
y1Ic2vCN+ZfTjjl1PRxkas7PBYmodp8E4pvLFnczEo8+VZUTs383C4JL/sJNDdnF916HIJK3juax
LgPlnj0enIfGmp7RJcuv8wjzfsoH56LQMmepauuPNrABiqu+vkDvLE5VUjzg9JrDZOIX3/ZRAjS/
nKpd5uDHYvwkwFLh6nkKQN6kG9Ek9XerRoHZ0dra/bCVnZJUhfxlD24dbHFWQ8lROV4wLZx0GzAB
HrY+Np+c2y7rvy+kRbdVpYxdO7I99T3rJcP/zRmncLdGnrsnt8cRvemdiZhDPw8/sjYZ419dSP+Z
ivy3vfa+//lZf6emV1ah9HdzkfVHfpuL2CRkVrqt56Kx2j9VVGOfBRXJaV76MCNX4Oo/DvtIBJLA
O4Ebz5VcCy7jjL9NRmwJL1e6toniSFUHbI9/57APDZoj9j+CNeQHYflKoPz8MhZ23j8ab514dPCA
oPHR1HXAR/AoNBa2sBorYz507gLJ3PUlTncKRIYBvFqD+/9yytr8paAC7ZvGE/IOxUoRUw5stHA/
b+1T3aQ342B4kEZSDAaAI8MpS774XrptxvTN9zAjAi+5qHqiC/T47crPfYRL2SK+eCTLkz13+8HD
z0ec8DKzh5ehA5+BTQBGPI1sQtuMT8by0Rmw2ju0/DyXhtdSb5sxHow5WJi7iK045SqF3yePWWlH
H11qYc9IRV/UDzqp2OMlFruFjcgLVAA47zu3WCjZNdx4DsvJbK/jSpakAbr+1nDBe7LqUwJ08KNp
ZJUe3TZ+xlpQDY88BZl+p203p7t+SqzxQ7QtI2tDwQzadmn8CZljfA69gV6BnI22lagtbhrrXCcW
6RJqc3ivWOLHL4Nw5mDHJsA7kEPAN9M0sVntbEbp5L+bIb5LhDudE/YcdGj4QDCQCyZWDAcJgQF+
FD/STd0O0GKq4YCBgzW+ph/1LOpJP9vRiEYdeOV5KqwDr33HQgPlpIZfEM+UuU2moY707MZXXDq7
KccfMKP0clrpgpNhIt1vbBXBMsNrOjGlyNJtPCRHkc4CQ806GGmluGTGsYNBtuFIftl3+SPDEHIy
+DLZGzX7dC1qJrbKsN5IvywAyM+I2dmhS9k7sTnhvLjtZ2Ey0pkTclM+mezyKTFLAimcyddySRkH
PGiNSjjtbxzff2s1+5d4pZ+p3v/7p7im9fX+r8G/V4ntz1ezb2n59vo2ff/9avZ36dJxfll9vqwV
DgsFDxkEyt84TIiaWKhNaiot+Pl4zf+xmlnuLx5eAHRoFkJ876st9u+rmf0LdlLGswyN+WvUzX9n
NSMI/IfVTEpyDKuqCtzJJMr4BwduCxZypgseF0PtuWBv6yHqqwdQIngdz3pZu2CTjrHOOYvgILeW
U18ifXePEC5XpFqbbYixWfu0zeqwRP2vT4E2u8u0wa5eASkbwtS07mfpfwFKdSmVrQ+qSadD6zPW
lBE1qr5PMq+EmnBJ99V4nAAIxUPg4kQRtMw16hHrhb8fBv1sgnQJO2L0xp1P9bnaDLLVkFDFXL07
5lCcuP7X/Sj8EJEwtc749Y8N/8tDI+i75PBV+5d2bXjc4gIEaQQ1o4rdekPBGuNo00q2jFheqIh5
gyR5SRPiHV8p3vqBe6jw82hTDxwUfRGNl7zo7UBEKZirO9n51y1l2lT8JsOlnONMokXmFd3vDH7T
Hw5BDUwgcRLnG1Wvxis0jlNtLqq/6Mzcu0qh5by2I6fKDBUs1KZ4oKrZOE1EGA89cyda9PyAbs+q
2Cf4X5G7LMwjTIb26MHVvptwYmJlhF9gU4QG8Pid+NUEW3FubiCrY8Yqs+DaEyTk/HwZdqZPC3eu
oqeh6md23U1Gq3rtMoeHXBQWibpdgr4BH+DoE8N2RatEyvqtxvrSMFy6cDXROXJV8Slbd1ctlKLH
0Y9g7TVj1b93E+CFiTqKlwWLzCXoCedb0QXUCmddeUz4/E7rgIovMOVMillo7RPuq2ZL0RPMnUgA
I5Tu1dBPzSbJy0Uz2e72uZWswjfnzGMT0FC06bHl044aQLJycao+TjiVQr+v1cWcSRy9kOiOEnTM
VqPg7pqkyS/9VW8E+CAOcTHwGXpYgENifvKdxFb9QpSwPOYA6cOl0fZJaCej9k/qfblwCshpfcG2
ldcX2HC7S84l1olCv3rT8q6vfXiy9AmJmGNBA3pkp+lj2A+JJa6m2jQuyTcyQCtjCC0Qb6nxibqi
fp2naTzM+OAP4K3A39jL5B2dFrBU6IChZIi8jgaDKL5ycP2e7KRdQ3p+flkD9gWegIAVcRyH+zs6
78lovFFkdaBxNgLioibjOSisaluzoUU+qIPXulLtkyES8cCFs3ClyHyrwF/cCYsCaQbsnBBkr945
IRsXJqr2fZcTFnS79AtV1PLgVnTh8WhUoZlojoO46a8mVO1QRaWzR+61dgSqur0bm8ZOYxzuN6ap
knKTO6B426ltD0FQiUuZzXcQlXFLoqxAG9GHURsEYxMKicr6qNg8XOvOu2j6srtiLHTsp7Z6kIvd
HLgMrsE8PGRB9VrbMH7YRBwnIrjbjtMtH9hIc21gnOnOuRejeFuAoGyGTHSHBIIvajE1TswumNfC
kbtGoXqR2OifiXpnewfLxhHl9jjK8jWPbHMPeNq61gVo0MxY3h0YZW+wYW/yKHis6/rQzLinmD9R
6xbfJMvyVAYKqSe/wwf3Cmv3ZaYYK4Lfqyqj3Pt9hYmPZlflqR3RmoPLAYbpVHxZm+4Lkuy7tCM0
LgBNO13Eb3CYbnxzSb6lJHE29VJIpDydfI+85j5I5LWi4/USK8EX3Hr7BRctJVnJlnauy1Kn0DeN
F2Oc5K0taLlO0/bLiPPdI03bOKRb6ya5TWR74TTSoB7cvEBnbvbCho1LEGRUbNh6p9kbabzqoKRJ
lYSDphrx4PW2oqQQRPpGWkv6qFvX/dGIttgbMn6gzopRkDdf+gWfHwhLPIlVcA0JFm9QpatQLu5C
KHRyd8LS3qZyAr1b4L/75YcgxbR32hSgmJec/Rn/fGQExcXs1fYFGcvrIE441Ro+FXNNAIuhcK9o
PVo2/VK8Z4H+ni7GwQUVyMgpORPFvEgzEsNaUBgr3eQ97rML3PqPwKeOnslROxF6l/rR2alR+JOJ
Z0rfye90U/UYP727ZJoeyyK41Kv1RI42yqvB/TTQ916OUh11grWSqPzdZDs7zvO3heUFP/IYacbN
e2+f9AH0o864pnIRopGXx4jOVsUIpNSh59QctrFWx0sPH0cwgwG1Q7YW4xCZYnmZ6XEMu2R5MksJ
Di9rqKclrc9Dq1cPSQvlc3aWb4OyqP4GbP8dF2xxHxh8aU7Hz4Z2TXcQk5z+YBEBeMd/qzc44sUm
wkTxsSjM/Yy3+kNgG/TlYpyQVFVNCTlh3NvB3SBpWmqWpUeSFnRP7okhwvuGGkY0HiHPCttiKt6G
fiS60/LntoP8O4R+MozTER9otm+ldzckEZORIcBB3SNiDAEKZ7KYFZgjrAcBhgrOMsDzhU0rew+c
RSxrsWnA1Mxz22rPl+1eZ2uOwOCGMyqq3y0bwyVpZ7mzsPu/tiacJ0RVUM5mhwiMVbsls+FhDdEX
qg+ksR1TNerH0uMxeIHDMm93QMN6gjOeHozmVmeUrY8o7WWzYpAnq9xnlYMCGaVHok8bghyv7pDs
0Ha2dlBvebKEbNy/mqAZUaxNYv45sA8owSc+mFuT7h3ZIh7VOMASJhZTStB7iK8jkW+DIoOOlfIE
CBsAPvCXrUuzmN+acYZKHfT4ys27JpvrMGm8W4sCO84iPFn7iHq2ZWx5j21KLV1e/vDNmS4wKP8b
z6IGnK/QZL5HH+V2mCe9xdT/Cr+cY2iEH0iAmWMzBG0KhPpQ2Y9dtd6bnmOwqtTF3p2Mt7nW2Y1X
q+7ANOkFCiQrp4KtgDaPa8+ZaKWqvae0nc9QifsjMNpVKY9jRmYQtCKzpNa+4CoVOJSQfUjFRy5N
nLmfOscyxdwemm40b3MRT+ccvNKl5U/5sQg6St1pjQohHHx1wKMtuPY82u+gkaW7Zuqjqxru/LUA
CUmLo5E9T225XI5j0D+MWJxl0rZURfvG1Tz2P9oSUCdQ5p3JJYkyPZ7YhnnfMmVxKseaojbwyhUF
0QGz0fqg5MJl5KP/6C/5HLX7YsrjHWgzSOFzf8lI/MUVpaJZbc4ey5IbvqvpDIfm6G/wFvAQpO7w
bWjpTJ7LFoegJxWnMKYory10sl5i7Gv6njlQWTfVvPMSuyp8fH92wwBd8qUakBL4AEAseMc85vug
KdkwSsZBOmduXsVQMe4sgA3Q+52i5GkjRLN0l3Wv1wrF2dI0MKbAA+Yw7+eUAnW8QtrfTzop5z0w
iBfqdmYKMhODvpMSPF959sGkjRT+OlZ8ksRY7szMQvwshaegzZkww2+NeHasb8ox9amlpkQVHMtJ
4TzjD8pQEPoyT66txjRTgghilt+bKp7oRncSyuAvgoIY5aHN1fRRA+EbDYoqiiygCZkk/heTwfQP
bVEqi0qXdgYOwGTkxIweXKQXKBQq2FIHp6hOjTy2hAbRsUuKJ5L2rekxs201ESnruKSUEhCpMJb0
qWFze9F4g6b+jfVso502SY9RBkAebIS46CJqOYZC6+FSdaTxd9WspuibxwtcpibT53hTYO3srifM
Corm2SR5VGlDwqnq050CoTFczvOYMlZPKembO8fvjpAX3JrcSFDyjgeR8tivKyPZLLzEqw/Wqx0p
90NM33itlyO6Lw2Mi2YsI2Jq3jxyMrGNbjw5ZlQ+BrnrvgXUBJo8/Sy/oRnRYwrigAWBeoeVDgLR
IJbVaCKWxb7NxixOmAZkXGWTbog39UmlvlWz4WGe8nwKpzPNPOU4D2ljv0yxMuQF0QNEH1I06bDF
TixyhX6ddc0x1p027nOsAFNYanyhK+iQuZEl6UvgkDen5t4s0CJgjfUmQqw3TICR2rTuKcnm0Ub0
x45T+PRj1xoUdNRVxRagj70zDs/UudAWyQ7ieinVyPRZeuyCWTm6D6boE0+fBMswDybtXuVOtPDc
i4L4GWiJ9dr7a46O4W735FPoWG55NJTTMeqie7O3kNOXWab6PLmLOqa6XqwP3yHscDD1bKLb9pbF
kWXTzsN8uZCovjZ6HoIHbjFvuqj7SG5MrBzZAReEPz6DYDWp2Mg0Mw6znRoetuXM8ZiOdLYEfaNk
KJCuwMVZLsSl6AX4oHefmnl5Sgt6yvv1mdORmeA0C4SkG3W+9aos2GXZrIkOrsc72x5O/uKYtxIs
yq1t0q9ZTAHfa9dQ1rzBl9J+XbsvGLII8TVKkifOTVyf1mAiKiUU8oQ2N184WAFmYxyoN1Y6DliQ
ewMDR9X149anspiJ+KzN16DwxLw1Cbwzw5Z9QA8p9DlOfD224VZLddFgQDS3yTIPl+SuYGnaqqV+
XPd26LVWRFl21PXBBZ6JitGhN+aPno5f+9z2wNUF3b6NyCUNvrgGHjLsCr6AKh7O2AUm5iDZnYoF
JuSsyS5KOeiCsyyeCqKQP+D8K1SpOg/2MyRFWCwe5fQtOYeRSRl+SscfXg0hhv9o75RKf+IuViba
n6tVD2tY4L8e/j9w+PpTf48lBAIbmwTrRuYeQvffBSvnF/EJAZd0fSGzr+GDv1GtAIc7wLBMCza4
Y35W3P2mV/FDAea4gECB5Zue9+/FEn4vvUMsQg6zGKJ5PrqX+FWa/ykhHCdM8WQH8iCzzEdKgJ1d
xdHsosbRvLWRDqAHj6349Wr5U/yEXEW6nxT/9WXx2q3DBWH6wOe81QD408u6AZnnGZdD3aGz74bc
j/Whnt3ohQaVJoByMxI6mFdXczDy1KPXe5CP9up6dryFmUBeOwyVMFYVRyw5WKSbT7u0RrDmAOwp
/TGufmocTsrcg8Lhn8isNnN3auh1vG+GgWOvWl3Z8erPjnoOxNiqVts2LQIM3ZWfY+79NHbb+JXV
wZCr4Zttvv++cjrzs2ObENbTT3s49QoW+9LaILSBQ34kHPWjT00VfZW/uszZDK8nfEoaNA50wNqE
v7HhpDI9LXzFqjj5TEG9F/BFpI0svM2sS50mw4/xzreH4D2o8Uhsa47rFdij2nxjS519rRPQVged
NJ1776e1c6Z+aYqf+SsNp1X7wWLs2ds6OpwG9jQbYWUuoGOUP4OzJDP9WS3M6qHtNvsgEZ2nMDKO
EigRUsIQH8qk0/dEaCN/T4+Kv8Pna6otrGfz2HJRsdYEC8drdiluehi00VgH2LHGmRJo7IeDrZ2G
Ux9y29ZUtXdTT91UUh7dNdZRx0ZC9rKmCGhDBUIQ7EpZAYLauHY+mKFSVEndNek6OElk+WZ3E1U/
weT605bxO8/YcvG+NWvKgWdljPUsxkOTcCYdkj5MgqEcthbtzQraBRmLMCqXGSqVYwFTs5syf0kE
IOle9iV1MbNF87UZRHmFwmoJ9rnGQAMXuArEoB7qe7PBpFSZgE0Lc+/xEHsCO+bxIPFnxikenxsD
o7qH0zb0bcFRokiIHQaqbI+Y2ZdTEIv4cgHxAllKZt+HaSq/A25f5CYokohECU1c35U5402kYYkD
cFxV2xasAnHGurGPGNepEGnKmj6nyBYxwcmuhHFvRxTb03rVzzjCXNAepF20hQwTpR/YdrQdtk7U
vUCad52NoyZ4wAAfOzKjaXPBY7h9Eg32of1IaFJwcHHRokxSlPI0VVN1KMHIQKKaneggo5brZfHJ
DvMQBBywK/IIRrgYYhfXUaM+yCqm91McYR4wddldp75bPwtzZHNEocV0ZXTZGpPI8+6+xnaCKTCf
+gts93F5GPsm39PCReyzbrQ8WF0f88KlXq6CMl+YKy004GwKh+lR6EtFkXSw8Hoom85E3A+sIFhJ
YtoQFXD1gc3PJ0VXOTMyPO5Ubg37xXTZGtMV3z36XdrcZXlcs8dHJT+3uiS97ir3Wx0HyxcniBrs
WnY23FKRlz5gfa+ul5JECknuKfgBMWVt7NBaOhdWTOQDgnnbvgg8/7SLF568JoU5P85sFVoWgz64
F4U3P2OgL14F1D0OrlFvIQrXKEEbf2SGuSEpM9/WorTpWQnYMe0aQ+cGe1Qro85TK0HJlo0mvGXH
jpYaWGNiI1G4ubnHVNjSbMKsPffJarqZKXataafND8HN8pC7sey+p8684AKVS38OIPT1IdsmXMiO
W1Z12HyWGXBGs22cImvJgf1ZeODbiuMqJkaKEJZfWxGaz4oEAAa+Cay6oTqhhGjjXqj4s1OBjDDn
oWJZ8GlwvNNrAYPdYeXrQhNECOUM/kIAJvTddtWAR+zQz3zJiNBLN/qCMNla8IBBirIH7id7BEgI
3EEe5a+dEAbKGi0tZCaoi/AG4rQH4pXgbfcEFnK42F3jVyxFduwaLv1qCzvxc92RO96qbuoXBBy8
v8ekshNaKwYHeRRH9GefBQWBa7tFLoAhcsmPHqov7LK1BcNejLW4gsAb/Rh2bdKaFsh8PkZGrwm6
BEntiYv1EUXAIXe8QB7bbKixCvplwBqX/NrCIXswwmdIaE4BDSlTynuMS0uAAXY+mcCsqvCBm19h
wfMnOTj6pAh3n0Th7pMubPVtF31BwVA/5hU/PDG5x7RkACWubd1QP2BSQrSRn9xizHvIjp80Y9YX
84XVLvpBXiO56jOwx1ke+RCqVxZybBii2lEvQZgm++QlkywekAtXinLS4UXZxXhJ7r20ZaMbx1iZ
V/TyUPYrDl3m7ZuYEeiZmmreMA1iMJthXcBvjkEaNFvvk+tsjMRQNm3XmE8sHlAgZvzW16xYECS4
eIFazkaiTuTXsmnHQ8gGoDCyFWagBVS6+uRLEw6CNZ2u2GmKKTJUQdngnCz1SqampW15p5UonTdK
rOzqNC/ND8dPusehoq48dHjQQatYkdexBnm1gxVNSMl2Gn75JSjM985ZWdlBU8QPQZfabxrPKFsR
Dzmc50SjmYy0xtjx0PWY+OybIkGB86qcPoaScrc7d/L9Z0DBfb8zW44v2yalkG7HZmHuDrp2Ss5h
qi2JAkJXVLuiUuPXyZEsWXU24yAtSFSz0KG2RJyzEvlkkCkY90GpvGa3Our7bUBdB3WXtSyKfezX
GQmCiYIHJ4jtD4ZdtrvJoF++xojKI+k+amfpnsgbuscwmGdbaPN0UjT46Yq9qDN5LWg6yremjbwf
2n6OmqkNBymDJZgTGoKUeRkkVAmEQ5eyB2FBHrH70L7pnbFMrH0STQZDxDZYvtjiLB77NWN97c4z
G++UjcL4kk8EvkN3ASCyXTq8F8iEAiu20GXdHv04YfZpBzkrugfBkkQboXIigYWnZ/rW8N/CDmBh
gprJ/odyNEl/HwyM4qSmehQ7H5vYcJgXl/6Z3iGRQBxSehepmbaYCQEibUc7QhdOo8FjXfJZcYHF
c5pMsii6YgoIADDvyVls6JUaHYjtCVfqCJHBPcYQ7QBqLDr7Mq0JVuihaYm/urTUx9AbkvS4tay9
olMyY9moCnCDiNHiNrNG/25kCnO0FnAsm0C7rB8xqUhMaoZ7rZyk+gbPfTqLnmhLmOFWv+bS1N9c
y03svdDjpDc4RQxA8KO8obzMxKdLrfP3pgdENy0udSx4LY0vvHMM4oxwx0e4A6vndpYuldMqiXtU
W1+81rKueEQFznfXkg13J5iZDDWjB9aAqBXfaHofvhEF7t5n+C/ZGlzEaNjiQ37R7BZuo2hKzpOa
8y98W8MJVyXCuvRbXPsYhbDIpcyGkSFSZNB2sWi6xp+G87Wgtu1QIwkeolYxwh5cI9DhWPvZV9QO
Qm/FUFoMqyafMd9sGEAr4gh0BtPjkZaFuq0AQJhGLx+KDN0LkdFbQ21Kkw/pc9A+PlsVrO85SwxJ
amQTgnUtrlVNboYVwCSesGFtzKIwxotjbyT5GeQXt8UCk9bau5qGeLl3CzpWwsgSI4rgEthqH6AC
31Ieavxw7di4WKBxw4VA8nypuOBvFTDUu6Dv/ROTLVz3fpbDQkiS2FvpIIZSpzZgIoPqEjuAaLvF
Q5h2ouSaMUbwnUYm5xsdbZTlqcTwjD1+SBYFly14TifjLKo9XbqtdeLMll+hnayPHmyp1b6sMS1v
gnTxR1rwWBw2PdMNXPKGBZSIH2UX2uJ/JLhQenjq0VBwMkYxRPSph+Gy6duhAYHLhq4/DHSS3dIw
W6Y7djJcg2lQdzeKLlcVNl7q7LOlYmmSlVvdSFrTXsqmH0WISugQx56r9lT3Uyb2GfVA9b4tLeN7
JaO4hEcaD+VVFuWK6Rmvt2xy+gEnYE5e4j34ZuRUO59tIr2DWbnceKZXMgJJUzZ5GP2JqpJDUe5V
6nW4lqKs9U+UV7W3BcJtFxZOTDRZ5V7uAZ/IsZNTrBR8WFGRvpTcBE8olQxHONyQ924kZq0QR1L5
FvtSf03JBRt7OkGdN3+lzG5GYfdqy/1tfquSgH1rY1NKzQognjrbishyGlF9Oy78QmFe1/w+eZZm
b7kw+SVs0pL3Vp1jXlNZ4z8WrSXlduoKeRBqdOlAWiaDy6IxR7Yg1tC2W2UvnXeULrohA2mCPiHO
fM49fWssVzF7ZJiu+HBLAEZ40TeVoaCspPbgHG3DwYddGu1IMN1JMGVwJ8qnemrhT7d6XabS6jNH
IAwzvmCx5/MNgtkGorXwhCMxERsvQ+nPd1nELmTHHZWPO9LRFh/y1EjKGQYDOzFbxGzeZwy/UsQ6
pyENhxu553Bl1wfHWltxIfVoCbklJTS3mONCwsNI9IviKFL9J8T5N3FJ/Etx6Qlb9vA6/84Jtf7E
r8ISevwveDaYU4MM/XRowlL/jZju+qtKRK6TXgAyjeYqOv0mLRm4PvE6rSci6pbIa/7EUzUc8Qs/
g239b//ov4VM/32M0xOuDPBVOSAZ0UJN2/uDE6r2WCsENXM7+r7Nr6pw1X5Y4vaRlqek+wtN6feu
q99ei5S0wzuWGL3+oCgxOU+dFB12x85QbTEMprejLclG52I4DLExPOTEpTg20zL5k+B3+6tP9b+q
obwFw96r//lvPsqftKzfXpnXpLESDhv01t9rWT6LTTnacKjzuEVUp+Ft05TOX7zIP/0oHd6fj3DM
fIur4GfBrBRDzwSKF4GC+EBsDqvVeMZl/q/fivV7YOBv7+Wnl/nDN2aNeGCagJeZujGlIyfGi992
xmMjDKzmTaSGQ62lIFNUMEAAefklXeY76iriv2jasP/p9wnG0+c/weaFa/vnN4wvdEqYZPKbhEzG
tiqsz0aYHsaQBAJ/Wl047a2Q82pIj+bWv+NMGZZvWaguwI2e/L+4uv7pd/zTb7P+/U96JV6O1BNG
4ezGKa63mDOuDM0++V9/+n/8jsEOk/pdeaJ0DSCQrlrtTy8iBM6laKicnWc37t6wi+K6IRC46hf1
8V+/1B/fD25ry8ImSQkHOW/T+sOnKxwFmY1Y646iKyAhOfYO8iryLy4n0t/8yv9wdhMSJy0G6NLi
miUTwW35+7dkckIHZ8vr5B0bsA2umWQ52vUwE0QmnFQdBFOW5NCkjnhz7ClYEG8jp/nWs+m22XeY
fj+ecK5HmhaziQOi9iHNHJjt6fwuHwkHCXafprhxCwMnSOpw5AxpoIITZQrmSZwwbcnosUg1WUpV
F6iiVePVdwNWMDcU80ooqYkUArUxCts/l3QklycaG92Qtrn52k/kXRm4V5m9wIuh2zxNaZRsCVHA
Xbf2UyWR7CZ/mJ+QqemR6lDL/S3umL44ErMARkeboAqO6KhN9uDY4H2qbmp7sfHXRq01JRI8R+0Q
RTeDM8TBYQjg26KwuSMgEmDJ2TtgF2Fuhqmxvi4ECw3uvcbMiUK5WMGMsjGe8aB6oH4CpeFhVio7
9EJg+KlgeigwvJwlQrOEWMG0suackiVEdxsL5LJD7WaygfPjvOC7mdKt46f9SZdFORzjxTDOxcLJ
lF1P73/gsGysm6CIB3qXORrSSjhGGCCSwiJS6oLgOqfgTtvD5Ktx3k1gPz8CM+O4fpB0kF3Gxsz7
DeQMDM1w/Nbc5bovXp3McYddV47LvIeQSF4L6h3z9qZrIfNMmLzIbMfWrd1Ri7jxOMvcEsysbnsO
zXcdXTxvLvdIHRZrFDUYsb1vCKqRhU1zh20uGXDydY4xU9KkkXu2rpuCou90WZbYXJPpMed8qNcD
/uJygpc4DhNYrFSjkR5+5/nJdn6yxvZrytS6ZLNuJ4/sovwKUcIU7xjd0+tYQNTGKErNMx2SySx3
DXPYYtP3cfFVBBXD7cHR1EtMht/8yDnhnvE2RO9x3KjbpKQIjZ43vcq5chhvprmpvswIODVG+zi+
SR2H+bescnKdgWdhRUAzaEKZGuODXvPS/4+yM9uNnEmv7as0fB8G5wGwDZycMzVLpZJKN4SqSsWZ
QQaDQ8TTe+Vv90H3hY1zbhpdf41SkhHfsPfay8jS5AwddL3CVISCsEf1+mav85EduZuMOZNyYZ4d
kJtxr/sSXxvraH07Yc6GxR+N8xPlZaMwaJvl3s8B/GyDuZxelFdrlPWeM74mTZ2e1RThBfdITsWC
5Dgh94IjLEKJlvmkIOT8ycBWDcGBsne9pqQxXrNW+DDieNAfWMzTCAxNLE6OaDBdgVbz6VVr1/9N
eC4Z6TJtnTsRJPbD6/3BPfKYJQ8L8i3MQ1qzxZmYbH1EaQdiwZlKNFyy64PnlJFPucn6QP6Rq4g+
tTUZs2FFgPqG73710GW9eeWRan4XKMma3ZKj5uEtq3qcbxyU96RU820iM8F9HjlDXCRTfAxbaCu8
1FaO0V2Gs7HZsrTTKBCT9q7XRoe7kifmue3WfmZkodovEhiTq7DMr3lu6bsnvjlOz73VDV50Coaq
vYG7YRHVApkLTxA1bYC/r7+SA7zOb/dBHdtgz5x5bLeTR0zbhu0+hFjXGoh2DEXkh7+EMaeAG86P
q4vcbtcg+P5y2FkQQeh7zJRB2q1YirHH3ZaMosiiL+ALHeIS/sthHHLi6pcwLZ39EGVhsOlm6voN
DslwRSbVk/aHPMAwJkW7xehdjmFyyQgNxkUGheeK4ENPfQzsoOytq0T8PbV4DQncLecXUJpOcezQ
uNBNl/BTtyjcw2ZfkCto73Dyzo9WFAyaXeM2rEO68SHMIZPvQ3eM11MLh5B6sR/DgeXGNFQnx5hh
2fqKwd8pkPH1A3N0N+3yKOgRonD28TQzZn2Zyd3DDV2KYNh2DuO+Y6SWimNQ4ULdAF9a56OX5uxc
Au2D0s3xBbUb8rxhza7JVLPjgZBFbnmMAoeGPcLbp1Gn9wegufECN8qZBrIKk+VbgLuN9WTRLM+R
6surwZzt7o31+D4ziDcooBXoy+SE35Eizbdr+Lh6i8KMGq94sQvEDSjPyErHfS75xx9a8ibFjTt5
odq0lURHODAAvatc1V+72ZwRVzHP947rCPhSddUke1KPgn4ngVg7+0Y7k4bSRtgQKXnaHbaRU0Xe
bVjLRGFFD5sOyVvhN/teVjiUo9p1FnYJgf8WrigWTsG6rOkzBC++YaLrhhWmhwMHYC56UBO8X6Sb
8+YwXuu5t+fzVJa+2E+YxJ1NOLkdPIlUVwQHIwfE9MjYLzCePEGRsi/MmzCOwxUKGeHUASm+mddR
NBoEouHUs7khrDhkhOJe0R+3STIvf/qxjlFHtRXiQYboHTNgSyg06k4VjJfGZVm5ux47PRyhhpRi
08XeW8HX+WAQUbxrpO/mFnXWKDnJWEuSehn4twMqXY7BMtb1QWV18PFXVfX/5dn5H504/2jE+Y+H
+UvpSX397e6zH/92gKyCg092//ZPdp3/+Ocfjv/14/xLXrmI//SDPYIpbZ6mL2Wev0amZn9Pwbj+
yv/Xn/zb119/yjfTf/37v/wisF5f/7Scf9Y/NqCh87+2rP+n05/qly5//ROl8a/f9F9dK5qF/9ul
/vX//96WRs6/kgscYJvmEkvd4Pr3/LfkQSSgHUO8gXSUXkzrys/9/Sv87waNb87/KD+gBXX4S/+x
MAV8gxKLvtiPqLmJYb/+/D/U2r3BeN9XScp2cDLNqLz2UtduWiYuDnyfBxSzN1DgHlBDiwCyj0d8
FY9ZELriCdZxVccDR4pq1bIlHBQd9V4inhjFnV/k/Wq2TZJOaKUB51goZU65BiujW+zrvN+jYVMM
G3C2wfoyBmFQCTakw7TOl86Pura4Z0AN9mMDMwTqqAomhJNqETp4QJ/ornc9ew+ilVMHr3hVKKN+
O6MmCoj3ITW/dDCD5mNHY9o9CGDV7ydWxd6xXxvbSuRqOmfDp7NRwPZg05k4JxMGHI+skLO0rhj8
VQuv3Vr42tkRJeDWB9xD9rbJ56G+7/U0lpexbNi0XXkog/w1rn6r36xcs+fr3AEWSDPFxQ4YpVfc
ZaNMlzfg42bvJnm+o+YiDWTODZlERYxiAolH2L/yN3SfaTr096soMAdxhRbtFvJbJE9hFpvL6Fq4
Rx1TjQKfh55/N6k/6BsDwPdxtBnoBE5kmVW3gRXlkTVcMr/rtBnOSDvcvR2j4LPWihqsRAhPhJIP
M0m0jkyPKBEcRNSu+31GrYiuH5MZyllVUyWc+GbpLZWqT+HuNAvk8hn4XbbMHEO6UPJtaQss1pMR
NUO2Nr5Z02mFhmiJ8jhwiYNErGV3yCSMGGasaHVPVThqe2THEgfeiyp4fr6PVEnVn3FitA7aUQif
GXJexg+iKdZ8NzgiHrbKjz3vjNplqvik/Ty9UQmq7Z/Aj9pjol00FiVeG0CbpJJ5XIL5GnErTkgM
EY0ZCBwFgpMdqknxMAGHYRCZUNCamMWBgTxVpEv9aA0SjY1TF+1HQt70YZVeFWzdvHCI8pZ5j1cy
vLZhNW0V7CdlNw3j0UMdG/+8Aul582D/wctGSk48Kzl1r20yLo9phNpvE/ZYG6xa5wl8pdLrH3Lm
er0P2erPOFbiems9uYz4qwAeMf/0DGFowLiXrNh3xWhO4MUJcdb+2m5hlGuX6qOFpg7zv7yb2ybi
gamiyLnpav6Im1LFKkIcLHKxbrJiTNEIk5mW6H7fUuAQslvO8nskAX9+AiXyD05BGGW2mLAA9FSQ
TtB5S+Z98Qa3MNDX7NLy0Ylb1PfBeAI7wyS8Q+Tzl1ZAfW/jNiqAUdbIxFXm70dIOodrajGCnz6Y
vxZgrm+pLduTB0LhfZ6mOqPGsRLnxSybO413/yXtCSnLOJzdXZZCsZEobXk4Jw+ZPFqb8YFY2YBP
npAELPxTFgCnmHqANGKI0QotC4qNfYqOlFVA1uWWooxqYkNmk7+fJpucLDus/XylP0It9OuEAAI3
R6vsTAvYhBAB6a/I99Vb41dNf5PIIVlPqGvG+mBELOo9sXp+gbKRPn65Onm2+La97HYNyuZuTpLy
2aUNeRvmXL5q4y1vpjbprm7Z/JLIpnMKOY+pfZfjOK62Bg16u+9kqPZu7WTsWNbgaPF0PM4NsTnH
fBojIq3BrTaUp4vYTpVIblGIVHdekLBnnKtU3Y1zOrMFwjyES6YHyLiLC6IhYr/1LQ+Eie9jLGSs
I6lbD8i94ruxGMlQD9qkk8fZ8wdUwCbOtjN+MUhRk0oIm2/ye9aEbbMDEukddC8670MFFuNyaAbR
A5Hg7NjOo+gf5tnqgEQ6ZO8CNUO0qfMF8S4hTxHL2plwb1qY8HuWcHxT8dp5hFdBVg1dmDfedQLm
IswUQHM/PFqWR9vn6bTLoGAZeNqAltiD6jm7FdnavsjIjLeVIhdKxml9aEDo+zunCd1n4EHBQyfy
7HuXtYP4w7AgqXe4Stlcm6G9Bh8XsbH7wgPYDqIbM9YWUVSI2BgqGyM8dMbSZt+hrEPrD0zqDI9D
xBFDWI8a5WFZPL08MeepopPX4bEbyzL8sOiM+y1/x8JWEydfesARQlp1sfY7t8v5+HwW91gMZhQG
2zoQfgpUaVYr/JUwLp8jvYob69N0oKbqygt7GoW4J5PxCjs0k09R2Bt2rn6gdzM0lSeZJFgvyG5i
+8bKwdskvcl/sE5ZXofM92IGPENjv0amP+8F5xIB5t7q8DE3zRHjHDSSOk3aw8jrWYMhLTw8B/pK
Rq70WD30oDdx7TMjucunAAWBiGaQtYySdb9DD935WDQa6ZxIO9ILfbVCdMXv1PInS5jrX6Fbbl+v
rvKTV191buPswMuV/gT0I+XnqEVFF7LpHzy34nonfH5kQFDla9mm37DMB4Dor+knSsVBg31Rk2nZ
jQn0Mv5pKmuPi+9Ie4njcHlA85d0wDYFPrMVmSL/Irpi5NG9LkB8dmi5OPl8YAVuof0DdZI9oJRM
94CoXZbkwdBOQGoqsjph2s+XZBxX4lA8QcxhPjkFHhkPjMFP4GxOPey6lgt6i7gtMwfuePdxbWnk
uXfzeHmgZjIcf1VzXKzmu5UzdNObKvTDz7nFLnxko2z6jXVb0HYb1s3uiZyFsoMcByGNaMVs6Nhf
raJ5TYEtrfsBo/+41UtWQUTD2nEA8l3fi6VtkFL2UIj4ojr8qSor6+4Mbpa1IeXjuDBzk8uZ3FPZ
kugZBHvuJD4mZlesmDMdohhHXjCqC+1vqs99aF1vM4Rr8KtDm5if8jhVvdyyipufJzq15s5x0vqR
4ECLLZQZ3nrqHF+GG4mI8omenGlhOKWc3C5UmzcCLzVKoICb9jUD+PfNASXNBK8K0leHPXCyRbnR
PRdFmXzgfBQ/Kr9M+7tsnkP1AEoJZVig0b/2bQWZW1tbl3sWQPPjsFgIuy5aihgRXB2Xb/ji8p9t
mREUnZEJg8mvzvLgdhIkYN8kVjAhnJUKuacGJ5oAKgv/N39SemUAl91zIsNhPa5xTlXiMYd/R6Dp
OPOmdvSA8NRZumYPBgTMY6J9g3nZCUlPHxlF4MHy/WiDEhNzuUhthbyQW+6jn+IKOw+hQgKMpljb
5xlPM4gIyMbLi0XF+duWpXk3bscJ2c2rhh/twqhGssTmA/1WGj3NYkC4NBZuv76aSmc9QEyb8vj2
tkoPmc+K/VAtKr3lI9ZkSGN9OCleqicSob3PFfN1ti9nEgW39SSVJsyiRvXpk6vS7MIFUxMqt2Ao
efDJm8cmF8wR7TX8N+rcKu4vKoImvq/bJJU3ygFYNhx9C/scRSsmAnkkYnJB+lpFyzczBfXvMR5J
8ojXRuzGcZzFloSLBA5OgNB0Xy06eZk9xCWXjgyEclc7eM8OjLT6GtsdgIN7YzNKk2YscKGlY6Lu
ZIO/h1oX9uIdelT5OamauJycLx/RlOvlP+da5fox7GjGLzrsyYeFQPSseHpAl4SYGz8HlB0oFtsp
6faCfLzheY0mOzw1NrIckhZ5IQEdpAnRf2e1H74OiOWuvjRV3IxoBhMGg1hDjnhJV2xjqkWkx7Br
+Zl1InQva+r53bYfOoP1Tc7pqy7AZhxmt2PqQMnlX+NjyWOKrJBEViwzqBFRDRH5sHphrRRxJdWH
PA+Deo9QsjyZuUnXS1NOyzHzwz4moTZra0Zw62yf9UqYMqtwm5yHznXYagdOQ0GJjtU5DAEnPh/H
HN5mEPDZzQzegmFtRgJZNjVmPOhV4Tf8feSJpIgR76tp8ksya5CpbLygA+OShH0Bj7W3cYCmCmjg
Je685Ceh5LjU0e1kl7hpK6KflEY8w60cMSIVVfHhd91CIAlfcM+1r+LxMUFy8gUMru6QnVQT6lL6
hHM86Hi6cazIP1d8wvhmVPTUYpkpD6zsC0a0yVLe0XYi8+VP1xvoj+wccAfSCJwbC8H11luSzr0x
VQuZdQLQ97v3CjhQyZQ79c+gUd382yEzZCKsVvk43yXpqG/pErU/UQIazNpzczMrv7xEqNYo1PL8
Z1yHV8IoOs83f010sK8cUXwXsUXrUvWyfUIkFX/na4ZLGPWcBxv0+YPhbBpn5rctKS+kzkj9Ojva
y+7gcaUxi9CihNMvVOvfuakIr5NHYmy+40YZSS5h7FzgXUvc+hmMQ6suALxKCUEvp+fbdljxm/Oa
M1++W1aeh32/jvAW2mygvoN7UACglGN+BOVrvgWddZx974oFnZNKqvneW6PsA+W5pMxFJEs4C2lf
Jkc/5oUrGLy4Wr8WR/fh6xrVuK5hIbg4XcP5iN8vf55s7Hx3WfO+gseczq1T2v57gDRjpyJP/4Af
LpKnSpHOuZmTcOGZxlqxQ5JjKahZf8Cu17JUR8CweXLOY38Qmy7pA1RjQfuwRnl9ilWXHEtEaYiw
ivioAEjeuWtWbp2sdr8Lp2V7DN0mxGDdDSOHzoRxvJop4XZh3LK9wCcWPkYWhyo8cetr8EiBb49D
SfzRvmY4C/KmHpFoY4dIYfQk0w/K0CLfTFHDTI5sqVvck/D4u64N8aKGkweYUWJ53w6JiuJthumF
LQ+HMT72NJTNG3PntrvrQ5eWYh1peU9pC1Jsg60FC2fWjubQ9EAm9ISsbssmtToSUrWeW5HUvyQ1
/y5DFvSyOl3m3GNOICKsTKOHdXGHO+ggHQ3ESmqWaK/0nyh22uwzIUFpplzOxwcZLWhopqTsLoAf
1/vFlev0g20FnF40q/ieTVzcJCyebqZmtL+t38Txnrix9r7Jg/m4pnlfbQlEQtYEeL5Kdjau7XPn
pQjrcA6nEDvSVb/USAzRIWKswrvcWeltdVGMv9mgqVeicuboMipZBNu+dphJqzJOXyOAly9T4bdb
JJOshC3LOoiFAmnHcQo68xkK476IJXC/l4YVUK6ssHsCPfRRJh5CHmSDC6Xt4FGUeZW9H9eOT9Qm
UERGD6AI1WUUUK81qKpSFS3I7QbQi9i2i+XBMP4+pjPIol1cagGOzYzJGU68v4cVXay3rBBCNjEq
wOmY4KxgKI9wcVtWCpXjhDhs6/QjAI+xyET9HlaCD85JepUwSKf2xyNLFftIU51kXx3uyPd8Cek5
V57SC7Bw+UwiI+ZRzeXf7agDdfcgycpBMLQ2qQfszXEuFqy/OlIL9L/YSAfxuxYQ5XfVlETBrcib
/tqqenc1Xev6zI0WfoB+cc6JmX3gdLps37tUJuaiXEXAYBmmT4kXqG471ap+QcM1RPvarBKl5ojj
EXHaMt2EJsP+li8os89Z3Ml3G8QhaXAoWB9zO63QdJuRjoc9PJdbwY1/sumcvK4pL9d+XALT3NRF
zPa5M7GId5Un5k/Y3P6dH4ns6IIxvQ/KZf5lg6Bv8C5FxT6HLciAes7f8h7jNvaXhdAO7MDrbT67
4UkrKe0Wa0D40i6e2pVxvqIKxUo63lMSx4cret89yii3+BfivD2UWYu7ZgCHqZ7YIi3Dzk5KlIzR
O54cV4sFsZYZWO7QpEXhdC7GTj8UE9OEKcKT+FK6ab91ecT8z7zQQITmEvV0WIVxfHE7k7wA/o32
vC3V0Qvz+hzkcUa0U5I8Oj4+6h2A3TY6oSitdzp000saYhVgcODJw2pk/YoAvz217QQ6xuY0vQdM
UpA10XMMH21GrO13HcWLd9OPjIE5LAjB2uT+otkf1LbdlqjjFpYiVcrOHLRXduSuTF+IFSGgixw6
CeV6auwTURfVh8hCztvruOEO5zHNf4r/Xh+I2aj4xZGYT6JGVL0ZlkT8oKTq2nPEpvB3z2W2a7oJ
FdvsKbp1IdSlIAtGYJphCknlkMrsMnTIMraME907RMFzuB9Yyy0NS1NixF9j3fTTA+CW1f6RmFAe
E24lc19ZyNmbqGM8t7Sg4OEsFPNbVTm9YVGyBDvDFmfYq7ApSWC0pPcA1VScUfdx5ePaBXbQsEnE
hfHqF2WAXcRfr/xZDqnIUBKPBmR5KSJmvl6k8IO3zgcaxQThucLfcygQOYzIxWtI3E92dMEviCyF
eyv7QOtdazJ9yGuaXPaZRfjdgJG+9z34+xsVzk6/iUqWPVsQPt1t1PboJN1lyrY+U8rfFVOWepfE
9L+HZbIwp2WVprcU+f0p8nDGHUqm1A+8yuaVrd3yDE2BSYAi2g9xQx/PuxKrSnNwexkcTZeAwo4K
0MicjXO+hwURvK9xVN/W5XQ9BaMRn7lreED2CxaZBGY+utzNyhxqPYNggm9bFkvzPuQYdTezSPSj
7xlN1jzpI5iBkqA+Jz7ipe1AZMa3tpgVeCUzzdjerWtQRqg2mm/LosNVPTvOR0M0F3TuriN/lEyV
eXk1bjJ9zH2CA1gi828LVDKboCEuKVK+wfGwhsyThmV6LYzmzMQ77Jg9ZKHkhDoI75jEZG+OHKed
fMpqkY5IZIu4fgqalPGbyFMO7zUdks/qqpjaSPT15PTFTf/g1T0RLFHffVjIT7cias0Omca0hxnl
44oBG0qsZ4TViRlIeCoLdwWQwSz86niJ69/T0HoHhmlE2ldYxRNfi9sOq+Np7qbwHCk3fJhl6nyQ
9DLf8nX1D6CCxWkubHhTETYYHwn6EdMxMiL86hJJMkgza3OaTNQfsX/lX+WYBK/1YDuSd1a5zsTy
mOytapvuKe9EdcpYudFcp2q8uCPhA2QxiUXCJrBBu5HjEivK95KBgt94LKTxNia//MYGP4dajGd0
0eilSXwheA4eMKo9U30vh8CSTZkuJOwdXHI3PzyG8bxGsXSfVBYWJRJXK4NLiTCp2tTdFK/7FLQ1
QZ66Gk86mUEvp5hYHBbnqfUP2kPUcWwCZG7MAcgT3TXIfLn8pTTU9m5QpDcZzOW3DhRisCUQfmH0
51Xidqr8If5i0NiO3KBJWm6F52TzocWvecf9WxOGJJf0uKzUvL5Y+/ucLKFgwzg2Xw5AzzXzBOFb
VgdBNLBqAS9+G01R/jSDOCHjMurmZW8tomvaCO0xbk+85lGaaXrPjJd/w3gTlRxbBYuIUC1JtAuJ
yJgegwJLRzJT9K1b2wct07WmKMvH2V3ip7DgvrgPsDGRKDiawvnDuZe9Y5OI5CWCVH8HIsJ7ZMLO
R+C34gRoNxh2HlIuNPNZ4F3CEkHAD+DtyecUxs1d1sh4H9b18J72fc3+nRRHZAFiTk6uTzjMTlF4
tgeMC4wtsfMt3YmDBopIPZKk6II4wZqji/ohsknz1KyF6S5iSIBGl1GffLLp9tx9E8K7YDXlrLuS
AM1DGDD1Z9GETqYfRUC4KjmSMEf0EK2buiZ0mocrkAQ0mQUG6MgvX190nNfH1kvCCxiP8dNaw8sb
1OhNci8SyS4thH8KCZTC2h+JEuhTJonta6bxg6TDnRyWPQCV/DCPnnLhq+jqjJ3WYFxZlDn0iS++
Jt8wTkF9z1SrVAxlaLOnAaC6hmBGvW9+JhQ5t6UzCma9ol8f3LkJfuXeJE92ENMz58oK/r9ps0M2
i+w29ETV7GOWN8VxrAZIKBYIarUP4RShiwKB+WyXror3s09c2mFQDmMC26zVdk2cBjlxBg5t9Elv
qrTznMtQvjW5LQ5VNaf9W6ndmZlVK9p676wQxMdEoPtgSOn8UUFk7hid+/Liz5jkeB6NXjkNm0Ce
hjTHiUGjY/stcQtmAARH2hB1RJE/kk1VjzeNQX12U4xzUZypZfQDuXVe8q0jdmV4DN0eqXzOf4oe
EbimR8YdyMJMSTjZM5C85UYHIX4h8sXi/JgQ87atApyZm3WCjnZVAYQwkDROiqNOeFk4hDPWXRF0
j4MzTwnxUelKFhueORxnFcwEdBEuYudNjfjH3THx1BMBvFx/N6p0WhwmgJUbECCI2ikxTR8Gdws1
8q/MJkN536gZ6mLQo67Gig67fhd3PIgceXXxlgbDyAJGzNOL31cz0MNGRDsaSrouFH+S5xsb7xam
Q/VS1MXi7mBku9S8VTLvIl/Ne3pCDV8uZCZnd0krQ2bSwq+Q/bHazwLgesjvAdmIdCnnrWmY7m4j
KHXHhbf/xaK1hkPB3z9vzNwptY21yHmSa+9nCn+NdMBiiN/5vdNzgQbuvCKxPbJbmj6tp703Jx3N
t4Sw5JWk6cFDNYKbAmVR79uACglKx6WKBtt8B6CxiNsk7orhKQxytp4QTryIRV0kv8H3j54iJefu
UlekM++sHWNYQQNoCWpI2T915IHEpx47sDhmbT/D8Cv7ePqRjZknP4J8tO2XHVdrOIhi2v/ALavu
MNQAW5/8dEnQxxAfXXLr13r5rbr0KrHKpiDZL+tURduVDR7bzJBVx9ZkaUZy98q4jIJl+ew1YWgn
ybeT2Ox4QbtV6+LeLBEIYK4aplJTMXHD+2Pn7hPXhM2PaByiT9jUNGcpmMETdnv1k4hsnWyCaurH
K82xttVZMSbPz/Th/mUCCVxuw8hjydF5qtqtNTm/TdStmDTMROzJkMzygX2D4xLZxlTkGxdNrJjy
RDHJaNq/EiCZakyvKA8ye3Fm2R6hO60RbLc+ZU1ZeSFIRd/qfr7zvJKkGpcJ44giabzO1pl7vJa1
x1Nq83n6g//TehdilmVx4UMNblg2oIccWgXXF2eGDUBlha37bY1muV4WOQzXW9nIHxmbeeakfw3c
r/9SZD6RN2EuW5Zpeelk6+3RbJh3jPM0RqZER3NpOC3m8zqUi3tO0SKco0GYiG0dcwo/aZf6J8N1
NEJp761wu3ovOMKEr+9s6JcrzVG/7OpJx9dPgV5eMbS9EU0K2TRqBDbxgrc6icP55DVDsJ8cmEnX
XEckjlhMX7J+iMdv+PNMsp+arhR3SrhLc3YjsW7DdSYLvXGdGzay/ZvRZNlmyFVNanZuPbh3JGW4
z3UQufMV5FhRBxsTRjsMLOPOUcECEnjtmle9OsKxoLyycNewHcJcjpv6fZX1cEMpzuJsDTC1N5S7
UfPqJcZ+OlNheX9QLHzn3iMFJ2VD0Za3qwwc654obpzF2aAln+r3vGmL8tA2/hA9WLorOvt4lPhu
pJrKFzrVGJtmTOl3ynJmOqA1U2SyH+No/dDsWBf15W0+re20p46oUqAVGUG8+W07eclS7QPVzwQj
WBcBXHqsZJSCo4jnpduFoh518BMGhfA3FCzMYDTTzvnJKbgnLChlIkTP5B6ibmRaqXt7CZQbwOCC
YxBON+RU6kQiK3MDrzsXvJnLex2Wufco5RyX7+QKGwRnFjM0Gg7ejAj1GYkp4t7z6KzBKQ4z0CMJ
4hquQlU7R+s6AwNv9jTkYo5TKjVURbqoEgG30y9X2N2IgqUc8Wkqkq6awxJMSAFltarxZWABg1+V
V7OovuGXy0F1QpxiZn+B9C8IPpJhGEBqxrgkYUHNREmIYucp6j3omQylC+asMAlOoRFUePddhSP3
Z8dTQ5VvViv3JSWCpiiOiRClWAO2sNxC9IfN50I9us6zmWEPj+0aFitZVZjaED4OTZaDQESWEyMJ
d9C6w2Bo8orIip4x20nQu5I3hQZ9qsk8bVyKZPihjOGS1ujpVDCyXrdTMNflTe3JoXjg5NDU06x2
WQeSFli56KVbUqjCLd/GMdzkwh1w95IV0owgPTqi/uoLDKhe4p4o9Rx/ySBW8StcA5+Uj2UdWtBV
EYl9dRXHAZpdFdubgQxErkcnS1zN+8d8+bsUVUsGO/lE3Z5lP4dbR5wLifJD7tb3DNJIXUy1WhbQ
cInOjmTYpumXQrTTAvyaaKblCUuS9HfEJJiUzJA1vMqBJDEM4bJnebXEl2jF0IhWbxHMBFkTg9d+
8AtYUoZWrqkq/0RMYzHeICDT3nUg7dGJbtCPlL9VxW7sWqx3I2BJAhZbLyQT1CnC5Xms+9y1L6mj
/PCIlIZdPJWSDpxjwTTGpxpHYqI2OfC9sNvEFrXLVsZdNW91EujpZhUDsdtwOrKCpKUl18RGIf83
Rx1Jx9+T0z7XW0CGNeMo2F0mOToK52J25GxYnPGkHF6i3SgG1sFNbcTyxQqmUfkBGhOJiXx9oTqD
V3bGpwUhuPOnSuDGfwt4K/qfQy5YrPwJiWpgAxx0XcASi2LZprjvIMFULY5WJ+cmckJuULFdmW+I
L7US4bNLsF3XxwZ9iTqIwjgLI2FGwSzlmOtt+tw0ENqbkH9x4alivcykx4DWxOULVMu6dfqY+mnH
NQrpV4T9duyXSr4McSXTP2KMSoOxoXfkbVO2VKgh4fArG+Oy8KAktg7LrohplnuTk6TjsUoNVfxn
bIG4kUNFtMzeY7g81ruaNJMJXTiYjrtZBt03h5AkYumkmzY/q9XR8mC0SULIaszdG2ZJG2Q2KLbP
dkWJ8G2CnJfpfQ06rgLgMAjvMA8sCvZTDCLxCOSyJ1NPXrOrJClU+hwQSSU+rjuC6DxyYcc/OB57
4CQLobrfCQ836n4cYE0QyTm6+bxNyCCyN4RMjZhNvc6T/WEqOeu4LSa4oNdmgmhCIjzKXu4zLyns
IR1zJ9g1qjGCq9IW62cSjbn3A6amCm8ZRFE8b1KHK+ClCSLRHDuaB7EeXbcfyW6K7FjZhhMrZpHM
VjBN2aI66H2aiZmY00cM89sWzb7oMMl0h9hi4CV6lbI3vTDLkfpsqY/tOxRZN7gMIiOJBS2VGtJd
P5t+PaPT8Ya7eQrC5A//a2i0iBaW+j7B2jm0Z0YjNGervMIY4JLwRNL6ZEl1Xqq2Ewe4sGt2QJxY
N8+OhNfZTh1dAmeiiACNcQ/PdBV+s+AP7TK+Nfcd66v0LerkYICbRbMZL0uc++1lRLqQHT2Xs/px
jfjBKXYcn0ymyhkJgNoEg0yosdICBcEjfB1E5TZQuWKoYzyVnSNMWe2hAYJGQkzXd/4z5weiiiN7
dts+V2QBNTtAg5rjfGza1tzmIpmd/+ToPLbbVrYg+kVYC6GBBqbMpEhl2ZInWL6yjUZGoxH769/m
m95gSyRCn1NVuzh7T3lNQSzgofGHqAan/TvVys3+Rp0ey1eeyC1KVCcMlW88a/xr7wxaHFhUlsMP
RrA4O9mMDdNvCSBJhofSZzf1xEU+6w+7dLTtEDMQEJTIOA3iSqQNKgRHTPQzYik5zYGwudb6cyVp
RDUbAIjMXixp6fAgqI3z/gm5dJAF3CF+CVECIjqfxZPMJt9gMSlCfsinYq1TYbacWQHNnWs5jcsh
Gga3B+fhpXr6PXUeaXCm+XCkpmoaPQJJQARWoLSsQdSkcXABSX1aLQ7rFM5izP37DV/UThP9Ge1S
fVPfwFDIGipv6TSq4B21wRXffQjFG3hmR+mEHkmvlG4xb7xR0nNbTtmIFuV7pecQM67F8CpogOv8
43yX5998jOndSY28SfHigBzz1aZJ+qb4iiZLl/iexApuTRoG1WSXQ+mi8yx3Rp8OblnojeKRKaqm
2NBTGDeeW3x9QMBKrFvlCftJV+GiZ4P9mfr+Opf7bqjXDEl/MhGHVWAK8XIwYuQvTTDUvRSk0Ghh
BNKFxgLTfbvA3/gIBRmFTW9N8EfNqv+CeCteakdFFOYqh/iM7iJBZD8yDSEDFxy8A6kTwy5ws5ia
ygQI6TGNw9ju+7im+5Dyq3kc9mCS3VYjX0zqNaVCDuR9OpT132Fi7feEl8ufv/xxpopuO+D8h2hm
JHPeBtRWVB+xTI5ctJY6XcLZqyvWK2Qv8QhII8fUrqmBL6BSIHCUGOZcL6VcxNyDZBvHE/1zY9Lk
lBK/WjY9LVcn29j+ccEXVm8abwCTpumdpCwSkDh5ffsqikw8KaBRFilGF199WVAJMgXRJQzu4Osl
6YOzFzrOVxQJ/neYODwngIL96MZE7vJIub85bhI+K0PvwePb2LpTF65bWG3JYWwR/aImFJceH//O
sfAGtviLg+dmqqcnpRyHZjs7ugmpu5S8PIeHR7iaFA+DabsltD4hHLODPrfxVL+5d+IV9Wfy1Ycj
upls0pIONa6vGbpXDH48IX40TMZ7CSLlU2Ij3sLDbY6y7rJdp+91IulsLg4hvAE7W9+9MTRBGGe4
UIiySZNea087ybbzO7ll4Vh9QsNGVpbN8s+VWbQ+Ie1knND6SpxUmao/hlYWaPpc4/enpfK/K+I/
6xa+H1030Tr0B/77e5WIktwVYf4Yk038BX0NZ4vXm/ADwyy+DLFGnA6mMTj3UUPUNVXp1QfYJTZO
hjHFh9TPN9yDoOD52mG2bEcsNOlAqmzEvrdTXVHvx7DyT8X/vbms1aGvrQs9ZLwUXHpaGDsBDNM8
pSj5lrSBzv27O4T4dvmB1S0oF2oOk5wLMeur+gbHqy7OHm6SbRykTYAoKm23oQzCJ4vb93aXANR7
JAOOU0KGNUwmV+29ZsCKw0vF59LQC+HWtCm2GH1iivZmiuXKNc5Q2yR27sSwT0QVZtVdVOjyWxWU
OZP6gh0+VJPAd8vS5NhHSnyxyioPgSmWYxBbui16h2XhKDz2BHORnxc8GU+rbJrLmihO68UUEfeD
A2+Hq2+5TRnu6rfKQbRnYxBbeuF0WD2A/mXaBYO8UYqRcTvfk5hc0jUer6gcIf7RVSpQdOyCkQAA
sD2kPnujLcQ7s0cpDJtHNpLBw+wLVIpy1fHO8bvY2THMVzvchME5D0pzmtwSHJJmOXtOefacxwF+
LGGt4aw0W8mqqceHnH/4iXm2ectJdn3EVgS7aWArzMwQqxO9u/OTnsv8msYqubk2nbF9QSp89KaZ
HbQbRfJV1QmWMtobxamdWueSykVQJK5gKwN9kJ04k9opQCZicPhoU6d6d8uh/fCbNbn4C8msyngI
oxQdZCdOraga6aRCeFJj/ENWM4dMuotENnj22rE6uY5zYVrkG8+7zrnqbjl2lk+Sr9Lf9zXh7qaO
Ym97DzjEJzEksPwUGLML8QHuQm+s66e+GjAUxbxkAPYFRDSJvF177Cz5Yahof1imeBwvAsfLloMf
XX1xvwyPJYreZxNg5l9kSPkBO59Dv9I4sQPtov3tNDRfXM/lQ54aepYKTht76n3KW1elZOuQD6LH
gZcT3k50Tt4SaFKnKCarwWJ0SN9ZRdvryIT+ObiiuqBqk7LCTEq9fct2MIMgQiasmp6TLragnoJw
a1jTHsLgzlviiHpNKksJtKXraZt7HJyfzTyQh0qtLt5aGc/Pku9hy1vbzw5EdfXfFS9rt/cts5XG
Kveb81eynhp66nYt/MPXhmDHCXoAw+2mjkyxtXrJfxa8Z79A/Oawbclgcm5yUdsSmcwM1dCV8t00
DxNSfhR+d32avqmuF+xKOLiwaTHUaZ0CVI9qu3ZmolQAUaDZSbStZwanmXkgrD8MXuGHoAuS9zH2
h/Bs2GUdR2nn9slic/E2cyKWjyxt3MeMmAsCRZe8eOyQzi5soHOLkEBXMkg377CmBAsz9s1/MWCG
hOYWM7yxgTTOgYruMdmNnF1n7tGM9aVdqQbZpaaaoO7Wzd8QDNNZRaFz4f1f9O99UQcJnHpXt+fC
YNTddxJEi8SH6W/aaqHOc8mV4m8l/0gdo6ujR0pDSdy3vmf+m0TifdwdETHBGKvOLT23+zwrm/ro
6kStx8xPXftZD50s2Eku/P8nPvgq2LE/E+OfbFE+slqVowOi7OP2cRefZEgh3fw8rHil945IKjOj
d7SCwyABbrrNQOhPMwvKpChfUhft4T7heyl4p5ACAFj2bpYED7zuZsHTWNYYDdJ1BIsIzN/HMsK+
ON+5YB2xIdcWDI+/pc86nTgxLgM7s2AN8yu8VYUVAZ2QTmM+8+4nRvKa00o56vGBE1iSbroxCp5D
Gn/bFwojhEsVRdzHZwD8SjBA8iy88BZctks44gBJJTGCnc5iKhgXZ17wL0OGBKqahX31QzleqjDW
YZ8/wIdewAENI6RTmtnB/UNyNF+k8hgU4zYAfVDk3fCHboiRnpZGDxeeXc5vl6OG3q3hyG/vtBx+
KGMhXFlpHiIbsODliIkzo2JWFEKqU7rMFgBYndOKcg+MWGKj4qsbtNY/Y5XjaIDMA/VN9Y7PctSJ
EWR5T3EElixp8wcyqWVxjw3enYeLn2r9kENsk+9K8DEcQ98m+l89TaWDdYDPn7Oq5rF/Sgaj5S92
tfOBZQam11rKRPEq6aryh1krDLfJjEq7G7ImPGR4fPU3mZpu4G29Rt5rBxI+vyK+jA1bhsVIb0fP
sWzP66AINe0JepJ024awasMzW8j+naHUV4Q+yubiJVGp8KaDG3tWSzMkHtCOucVSpXn//xiKWga7
jrCk/Q69nnVlKWu+EIuCvrJBy8RAeNnPkxNnEKfjBGV4Qu3cuaURZkOTCnlLR7KPbMhXwLUyHSF+
at+eUEedQ0jHGvy8rMKu7rr178xOzKw2Z4dC51CYUiy0NK9yapbtSi1vtJ3L5o5G8PL2MI5uuVwd
lq8p+kV5r3qdtJm/kzCEgZoWaf3QLaKQLyn2m78YkOfiHA21XlDseEHf43GEL9os+66NMPxytmSN
t7hkrsOo+FsAIL0grkXRaUjc9Yr7969rZMyDqpB50HzZpSdDx/orrGeKVDXvm0xYyc8M0K7jwach
wj1isWoVMKe1yb61FWCBR0eaYNxRLEj/eEHkzpyCldZdMO50MOM/Z6RL3NMoGGW3EdkG91DXInWw
wfjTwhxMhAprVhknVf7czOjNxzqxQ/3pDN2KCqf7hMj2tMh8/ZWT15WbkmM7mdjan0hrwW7lupMt
HZwy0Wbj1w31KzxAMOSwO7cYdhSE2mQKRnYxIE4N017fN98d1VzLA75oSb4jyYbQ+SDrkfg1h5l5
Sv50iI/EtUtytJt+zvGwrFjAyptqFCxNIPBlwcrSDoYqZcEWZu/yr2kVyEyVoEPjvF9OeQ8Sdtiu
Jmz+00D2k+EyL3gy090c+bW5hE5976UwhdtKF2OALUVNRDhbx3V9iKQDqoeym360/k6nbL4xp8xV
szwqQ1qrpZ21F5oY9joIYvb3PXgD38fDDcym0612EWian5ExnXmDrFEV+yiMITtsOL1EeYfuAbvw
XJaD+LZ8UtSA4TjNln2oY6f/otV5njahRaLvsfwHmJp6Ga8Yl5QMuv4ASrcZ9mqiDINbohZr8+S1
YuavJcJdeLdh7BbnxW1VEYkPllUF2MG4V8kxFyzXmZDE0OOOpse611uKL4S5ZriUh5QCepXV/4ZS
ef43MWd0zH2jMfy69L7uAvzsL2Als+DC4AvfxJcsdl580+FHbf3AnR+WnI/nrWcZvuwFztdxk5J0
PoclFqiN2973U3pe3IPXsyDFHU8DBk+lrj07ZK4eeCZl23hCm7rg08dF2GXTd4mquCvxIgU7IByG
TNNcXKRKZ/fQJ404BFp6V7Co5Oj6buAZtDdBQb1YqMbZSw6LEIaXKKm08L74WNV87joV3kt/R1yz
Y+FEf2zREsexYV/8kg71OtNsVzCuQS3pt4lYZHCR0vqwqXoV3ZOqoBoJ8Mfw/Yp5PHTVQP+ArPgC
9iGopFtfEXvkodA2L1hg04vfhe3bijU2ZZrsl8eI7OjnYJAGdq3fis1E/fy8Rajt5qfAoUXstPaR
h/0JB+x4xm9hH8ogIFSCF7dSBMV4TbIiZkNA40edtMVRu33PPyrtcO5BCT6ViWEIG6jLfGa7H7UP
ok0nrnx3zl9CuiY7wKXuevM1nhSGaGTTAEl02rL8M+5TMyKk3qVPHOvUZjivHSxJwq5VH0CjGGt/
k1UxNUwJwTz3HKjWp76UYIw+NBH6/FamirIL6ec/A6+owNWOsccMU6KkVZjNncfIVhROjbjY9iJP
W3cHnJJnhmbjus2hQNJyFJusOzTCU+PNGnAgW6JuxmJXKJGiCBJRRMhitUu+FuV071JBm9mOpHN4
DurU2HMdhJN35GUy/15bsgZkcHDpdNWkPvxkpVmLcgW4HhhO6v5hwsFFENQmO11O+bTrqkWcWfYG
6pCatdmCQLmXYiCD/4hmykUIF4/rXxWS2H3QMplewWiG5ixDO717cyRZsjhjcQy7VLUHN2GePNRy
ECeTF/7C+OzV4smwSXluylxftJh1+Kjl0F+KiqRgqDhV05O2nF1bJed5MNEZEEz4DXFtZj9Bg/xW
iLJ7Zjrm6wKvONb9PiLZ8S3HrDiB6JMnbhVFY52aOYAZlm6XfGW2O3vEQghqlr1Nbl2PSfCk4T2r
gxusnN9q5aCTOjhbscukM8I69IPwKLXqYTVxTuWlOem/Q7Yw2jLDR2z+7Ezzuc67h4K9PHczNRRf
iUK2efNqvE67dDIsPASRNvIbCtmY97TP0NAMx26Q+byDko3UO2Qdp6ap9Iu9H2IhYFuQjOd29EIa
ljgOvPVJwVYn0AAhuC9HjpddrTm5+24C2d2kHK8JWm6mPIheVq8gxrcsawPiNnNXeh6d8TmFBXWw
pVNf1int97OY8B2NkA1qwo9bp89wGVJ2Mjyu8IEvA7edZuKk92bnTVSyADxuaH8J6DpfQ79+0lxz
IH07715GnZeXvqKz2sPX6+Dzd/BuRizNFYLxEHyMPJgAkw9SHFXsYG/K8wna/aKzkQ1wUOEqYtHT
uuc+HgqqdRydYCsYgU1Z5K+LgzWHs/dIAPiAGwaDs5UFt28OEXJbE0kkulT4mAKVS4fixh+jcD3l
GMTJW89jzCnDF8mOdpHlNLizdyiDkj2Z8lLnD0FxdaRSRP0Kezy5G5u6wdkfDYaYBtC53PhsE9mx
BOkvQa7ohyjr0dn2uKYuJMzagwpHGqzA/BZfg+sFb6Ef5haHACrFDw0I5my08IJDg1rEZJj7ybDh
6gALEOaq+gM0JnrWqXWqU00E2N02Ac0tflfO37W+lxwTenxpVip1a9zMDaR64Ca6gztFUQ0ubY2Y
+1wAXX8ehqBKX3NU0aduRH/BzhAxS5UYjljkA8bZ+JPJaAli/Gs3uYd9ln49BsAZxOR3NNOw+Ltp
2vSKmsBdRje6DBhCsogwNiuu01DgWqs3A7bTp7FuByrlB6wQzrogGfI0KN6VdpviRBlztPfQhDj8
jP4OMXlhXYY5unBl+iZCjwF4IJqFEYxOv39zbwYXyDm7/g1gUR6qhFecXTwSMlQ6WCksxDfwtgIG
hiCWDu6xN1TH8Nhsa4YcghbfsWOJg7lTDOtGmyd6n3IgLS2Pja0unIYtCEeOGwnjrt+xwUwfQdP2
P2bt8gtGQ6j4gFIaueKKDZffcN7ohyrczvQwvzL0qvgmIUmd67YPrrEPSO1CeWWdHHSLdr+Jpo50
kgt7Wf9EJik4oKLS9ecl6JfmQHCoxsaLvBoD8kZFq7g2Q/eWcn3oE86D8Tc+gurByDW850EgOyub
0N1ORXM7HSKdS/YEhXjE61FlGwXBKD9nS2tO81DQFhkA2t+wNl/P/OvgMaANE0hDwxLwIllAezfq
HP3HOfHUxQlMfYLj230yuzbDddXJsp7nbqKxC0suu/FNLMVMWouaZrbk8B0uw31YhRBN1qs17lSc
zTIPbJ7d8l9uGqaLbgn7fxaHKhQl+LeEXmli4f3kVJN/ST2OFe+zHFwOCiLJQLLXXZqTCyhRtupJ
44XAOlmcqrgvnx3RiuxY1/e05ezNxKg8knX6w6jV5gCBhjrCXVavXtj9ITSlHyB8GPrBJL7tnTFu
BAsBy2q1x8PNacT1YXMdSbDRoAlyoOQwWI/mhH6XkKkBFrLjrT0/cXjt+08yIyTPMagF7Tnm7BSf
rJiyi12d5VdkWBevnVvjEkrSz2ol8fNyXyLPn5QBAlqH8g8AbUz98qtY2V/QH5fbDw9HDVc0Gi/u
xZR57NFXtefuSuIMmOSiID/1tfRjGODD9MCvCH2BCaH/F8dx+uFbD2Ceo3H8FVXuC4QeDyYBJszS
gh32B3mUaCJpBVqgy8hpYJ3JiCHiL5rueGb2pfaLh2OOhsNUHmRIE6RnEdxRPGnGIjF9TEKQ0rug
mTDfxdaFNmEqERixo4IkTY7Wz/v//GjsXgY8CfRbVoKlI5cCyn+FyfSljL3otblXHhIUHHdDs3ow
c6duz/Ol2K1+jFeXksV4eQ8n7BihLYYjXrpEv8ZQ8tWDkkp1x4AXQMHWlWq98xyC8NhnK5nfHfKS
fzU1KpVDNuZMNblL4E22K0vfGfUmYf0bGH4x6BLjU4rV7kL3VvXtgJD57BUgAl5aU0pQOcZlU5M1
OriTe39sKlgODByiRfHJnUNkQhOdlkLQ2kjywkCJ8/uaumNLnAQEDPkY4+Yjvt+Rz64lLrHy53Lf
h/zSLfLCDopsTN9bGi+yZlUBYwf4GDm+4YhfY/0tUzOfej0BFeA4C99G3HNQFCrMf7kRG3pLo2x4
ZKz0g80YCzB6+CL/zN4Scj2xaN30dG8cbTsNNxwtiLu0vNk9iYDuiTIB5xyC8T/qhS5VDsYtC77M
R7zc87k4b8MQkplWFrdqEaP4s9oZ2v00RHyuFZPA3iWd8Olm3Jv/Vrcz7i9nxTLpDxajt7fmnMrJ
Jde7SU76idBRfDaeyxKppFaDKSpzAXHlGeDjsrILO5tm3g54ud96ZpqT0WpimlFNcczZCGPmD1dM
oYDMHOdUSY9zhQ7J6x9g7NMSaTU7ceLVEd9saOKQ41Npucr4x6RbzMzHVyX1Yz815pbyhV/xDREw
q1J6y+CZECimmoNwmgbbt5HxUF8YN8WeSEj8B/I5idTeiGCLC6dP97OhzrcEuJGQAjQzBk6SBu9h
HQbdj6KDbsW2Tc6bks1KdQplRxC3VKbiuQABE95V20R9sZEBlRoU0gEQYKyh/0IiAFTvXj+EgB0b
vj2keFSG0xRI6ns82XjUXgyBSk41q+R2X4FnwfoiUdXJwk5Roj3s3LMiH+RDUkFsDqvs2Dna9Z7J
mY7TbSRP8lSrkrk3nlnyP7vS4ODHJClwNaCrHT0ny1n28c07m5j4qob/MSzbAg7oE5Ughj8iIshD
oPrnglj2zjkTM6MQKqofsDXn89Ud1xKD3jz6xbHuhpj2oTh0zDX3usS79hbyGWqlj+k+HagPCFne
/MSsWvxaknLq8BbGmGN5F3UfvcMc5fLuBjxo8eWZ40ybIOQDLzySkWX5GKKQkn3tFoyJfvFQjmn5
lc+V/BPEInqpsiT0b9ar5/yBeQAjI2/3pd4pdgksXtk9PzawZr7joMqfDF/nCxZ2mInQy4oYTcxf
1mkbjcJLz6Bf/OBF4kUO9oE/9PAZ2InTSdIQYthGM54XxAvqOK3LREb1BUdvX26QGyYchhlH06Wn
xpXtzHJI+QP/VjX8GlRzJ8n2MstHZoHeI8pYqCGJD2vOiY/UCxaTH3LBrn6MUwwve+kmyXkdi/gY
CNU9taPORz4a4CI7fpqBSBHmvLNp5hXE7mrHn3Npu39RrJd2V60RUeYm4oS2keVIQxbl9tV2cS24
BPp+sytc6XB6XDJLsWkatDhOZdujKMNRZZGdpljYbzbOqhdHdpW8OTbAyRJy0cqjMytz8S3Fyu3q
RZcqiNNvSmOm+1M4MvIhBH+c3WBe1Xa3uq6WO+y7Fc3hwO+eqrzpd0iW6UvbLua9xFJsNiGVD/0D
dSZZDDHJCiS6EqtfZHvyUtukpp55Y8uavVnGTnv+NY58QDAeyynF4h5SgntChZ+fMkoiRpJAdbtf
KdI4QVakVWbx6dBG0PY/EetjfNUlJwcqQOB2YsDQw6vDRC+2TP1xfF6L0J5QtVZScHoSb6sY0+QJ
cwQTXdcS870l5C8sq34n2NUTeQTY9Wjhvoez7jI7Lox9x8dUtXXS2I++Km8JivceEioUdtVQVkQc
K/E5H7f8vqjlHl0DWwo7vXfSPDwYsDj4/oM3JvFjmU7LzuRmrNnRR6ggxPKiNyz+yfiCO18ypFO1
wg/KFg+lAv6ZfklEaPUDedFyEsw4hAP4Vvryn8vRTnwEdedQFoGINCebYXLjh3nO4Pu0qsVRQSQf
wL4O45QRMQfA8AfWpznIuHLDm6MHXCpkoUxIRmCsLTLWhh0RCPMNJCkfu1USuPlGy3G9caPofRga
GEXVkuwqP8H+nrvjeLQOG0UAjgKKEPXXZXrArRFeipXzuE8H3rUm2EGoYg2yF3K7Hf4Cj0NCxNx5
q1I/+j3HhW4E5wVyKs++Q6jkBDCKxADoA4LA7WbE1l8RpqSDa7qVMmn8vSQH1e8m9uwgH7x1zq8j
E4Q61sHAyruYWH9t2jLIp2PQOuSBi0HLa9m37vyLmEwYfGjyV791yA+q+rop6KXjIUgI2kBY07N3
f+HIaI/bfZQH9riuPQv2RZvVG6rh4oF4BMMKkw6Qa4a9EtCOQOdoljX8NS5z5J2yQTJw43VC4VAm
4r3hFs24/lnjsnvrEbhg9aNpYCak5rxkcb82ZSn/VUPTFj8RINzshLOhqP8vfOMV0dFC45cXFv0h
pvHc3ZRhJ8TOUOERI69LfRacKFCk/c7U9tBj6OLWFyRbYneukweGYDvxu8b2d8Qoe23HvP9J55vJ
n6nKkI8sh2y566c+7uHxoH51W/IYzt967nsPf47sL4iYPMnQBp1rJe2yx+JZERiVOJy9Yjj1tELs
gAm1sD8wsBe4SFvhfzhjjfdrErX8DaDgPrjNlMYVXybxFkTJFW/buCwcqCNuDepH0HHgy/AI8X1y
zD/w1OL8AtPFo/kA9wmXqGZ9S/mxO9vxtIBPPU4Vi+WfQdmwVmGxWLIgCucUi1Ntr5QgL2C9NC6q
Hb98Sw43TdjLjAXid99z8xG5eC2TIj+aKauBWvLuI0HqzU57nuhOAX+tsymBg0Mk9WlsVn94cTyZ
YpKMohzXqOE/iXLvbnwZzAu38vICi8m7FFNdPYfzLO2GiuXwmw1/fMMrPuyqJbYrKRROlqDbsHff
UV4m+vT1eN+I5HcdVFkiaxf2wvlX0CUy3BCpDx47KsYCVidLXYb/IfBjkkrR1iiOEuVTULeS0Iov
ll9QSJJbVuKf3FviJi4pTXc9LoJTw3GBmCyAtHQ63Fdr4f4w+OlZKAoBsS/DBzycuNEkcLhO5aCa
G0wT9cWGs7nqopre+xj7MImSbK6OMHDmchcWdd1vIDc1r5Z5eRvOqnrsEb6XTeLF4TbFGAIuAm+a
xDR4HDDr7B1G/b/c/qSiHONz+vJIgwKsGuP03C3jEp/GEgTwieCX/ejsNC/HqBaOeC37Au0uw7xa
baMEhssGN1fEOj4Go/BFvNxyw5osSl5oAp7tlsG8+xnzgy/ALlyecDVHiksUqZRsrHJYgIrFeNN2
io39wlQ//GZIAHGshxU6XLpAkJIhK8QMuxpE72B481Rp2RcgLLiHgYBZsa+RUe9kI+zk6QHGP+a4
wsNUirCi8Izz4gwPAw+o7qXLZI7zjEKsQxM3+rZ4vP5eiDBN/i3xKnERtahdpnG0sjNW9z54cLwI
3lJC99YvSl282COv3XREEpwQQK6SOlaPFT7p4jMJ2uisQ4yfEKxGIyEw5N78Og1e/RG3nPmqJBv3
6Dpl91A2LZ1BMoJjswKXEu7PWbXLf2ndOqfFtPfCwXldXysnlANis2n/hXfb7Xau+t5/JlgQVAcO
pQ6ewEpCeBIqVytkdKe7VpxlbpAT0AySQBjNnhCL5Dmux3QvUxZW1YEZlCPXEM91d+wHhkkM+Vaw
rXUS96Xy7D2duwZVh49qXsTJI+p5qXHZ7+CXdTnDx2LPUxpFwQEUO2I2NBTsQy7cPgqsmyU5BW2S
PwMc5/KIYeS+t1iyv5Mgjbc+3qdr3pn+7xKWgYfXdoKxkbnujRfphHxJTbRL1BJGtcaOxNUl5tuE
cf3SsrHcghwxBDhbNs7PaDUkBL0ZTe6SKPaT75QH5bibfLgn9a/VOu4hXUhEckRPXf5qF6TSXvkd
8gbzEIZODu1td10yF25pPpPv0ew4/H0c0YVYlWP9p1xn5wJRGYFDaxHiMOs5kib3NnOUmDl5yxEn
rl3blR/5NGIg5sOHchZyQ0xR6lKQDotJvhfGQQTt5iggrxhiZbznLzAODIM8N6jR+kXjlscnK/vq
D2wE4hJKLCxDA1feH5Qr6hi0uu4/C9n7xear/U9NUnw4iePIK6zGxrmxNsm5WVADA9YeTTDvQxeP
zceci5iXE7uVOxZtWmi6JxREoIeX4pkCwemcsQGMDmuhrbOrSGQcebGqjCd8MT7xKqbV02ZJfYir
2ls3ZecVRzlWY3Eo6Jq6hlPJ+8HhHATSkSvKAbGYNP+xIoY4mhC8wAhh7jswNZiTtQmrRHeCHkHe
sjpzYw74xgJ97nF7Qm9P1pRyxwZDEuiqnlchfDOiMhnNYtHOQNpQ6DJB8e26s9pjuZcPAT4AztEi
wdvb+xl+uH6Idm2tCcdxMVBMmKUJoe4YUOqFygEJzgbYUUPgllANBze0NGQij6TUgbTIsm1EzPZy
XvLprWi0IsXWkc55qdTA0Txd1+LgjqTco9Ed/ScwDNY/en1t1Nl6hDPgaEXqvWMbDRrH67W6cdbI
bpMi1AKOlEMEj3vrbkSXJA1NWontn+Ar4ryCiGfi69JL9L1mrXVwaVHVuXZBL2LhcjK97sUwtfqB
Qkpaq/LMgQVO5JXAfIrWtW6zKCBJPWjAt+SpcBbu8A4PwRZkBg7JxM385p+2cfMY8fr6FRQmfl0c
MZ2EM/NcKhVGZs/1lwbxl37OjcDY/1i0le4OmGXipyH0mh82LMp53016fmOfKNVrQpZF5pS/5e70
lVkvaYGLxQnaQ+RpNhvDSGR9Euwd/tGMVYtfglHj31ytxFL7YpFfsvXzbYaBJCaS3lNvKqoxeAka
6jb5refFvnNOppfYUWxsKuDnxsoTdai2+4ioYej/VFOc5f8xYeTEG4zNyktse0LnCEO8eSV6n8Uo
W8XiUMUZwGwt6/hfBwX+R5gpABoo3bz2cVtwXaCymumdZSB35n4gBfEYOpOXPmE5xIi4qd0V0Xil
3/VnFFfiZXG8sj1NulrPgWgwQPhr+ybyCWOVKxLii2aGHqVpVR02bt6vl6IL41+dBkD13ZDE+K/p
eYwiZkZN/z2HddI9pvgsgjMsw7DBWRYzCxjCoGw5Gjzm3S/GOr3+IULVljtiyf5f7flh/SzvlA8X
LSDAD0mXcHPscQsREY8ZKDeBTONLwZP3FtIMFsEBkf7vyZ+iU5AEmExk18T7II24ys0I+9+VcvZw
bgT9HsAAA1i7JIRmgGDYc4EravnUo4j0F7wNv+Ccs2bTL+PreeatnEc/8RrM5pUrxet/ABHUsCOW
hLq47cIWkAB3Wz7zjAAA088K64dhZa+jPtsbmSQPmnM4dVupBxCLuNsoTnW51OqsCj/7h6VdNjue
1P4zB9fxkrRW3vfeyfBfqevusysWQhdFlukTCY/h1QAKOHZx3/2egD493hsiDBVsGY3N2KuTWzT4
Cw0UKncRm/FDAqvi1FP8xy5+9tLDWPyPpPNabh3XtugXsQoE86tERctR3k4vLNu7NzMJMIDh68/Q
va+n+nTLEgmsMOeYCFUw0jphw78mX8DXN8JLwLYi+eNXc2pv+pusuQO0uEUmOMZRAV77k5Ob/+RK
wZQw+0ncB53ROREu6Mlz57JUQfy0CrYuk7BzEXvwpt9KGB8lw7cCdAVmkyDY8jXanxR7ASSWrNLE
kgVYinmiZ2vM4gCk8ET6HDqVD0wMBSJAy7jmmbgTnn6SKlxfXYiFVipu+gUmjTdk/SEqAsPArEUz
FGM/zHNoXT1GLDc0jf3k5aaiIB+YCLadR9uw5lVo4bHtOw9wa69kexLO2nhoX9X8lyyCZrkUWcgA
2JCceJnxQXznEbv2dJeyukOjJiQ7VAec6Qx8IgGc1ldr9kyfjhKq70q2Yf08PycO8GxyCWzwogxQ
2aA0WAG+IfgD0c/JB4T7iq7j4GhWT+zwOHgguSUinqReNKG2yG49gi5NPXw1ZePfF1hRGpaGbe79
RzpCLbhQSeSD2C9TnpkbFFInz5iw2upPnUNx3HVUacV+kSXxzhI+8T5N1FLsmo6cOhAUJD7/Csx7
9jsx7DYSBhdC4Z8R30L5HqJBYC2KZjbJzjAr5ZWlH9GLmEFRiYmAQL6Wo2vnugl7CVtl7aFxOGwV
PX19CaYZi3WO0vWZXM2AqPTJ8p6Yfif5rrRh2P4OMht5QCCJ+sOB0uaWljJXNL1GnhIKGxmzdkKx
F85dZsVONGJTQG2E8dLLg43A5XloqkadqCqt9bjK0LJemwGM9yEcszS/7ezt9LI6Fog9h/hOfddP
zPfvB54efSj7PqIOdBnPxmmaDxee3/UN0FZfcQcpxMh6QHHS+sJmJWLn+iebu7HcaKcpSmwcWcFr
EbqOOQgPeNVuGW3SX6kPMFc4dOqQi5rl1M4E5sApk9UuQvjN8AxTx4n8DIjpQTiyS6klFspNZSft
rnPa9MJSpLjWnkIRUjhu/RZVQEzocNrsm21W+gPVU0AhmQzSbDSc/LawSLaoIh0gU5aX1jUattWr
+q9SLb45FjPdfukz+9wF4Hb2KTsLPLBVAN0g8sD7vd0wZwW1M2/zrqPWiTaOwy6UZ6qV3Q5ZqInx
fEEhw2cBd4kB020ZDzESyFfbrGS9E5z7yCAeg39eNYyjQ5Rf6II8kTNFkbizGmYFHsZP2Jobp1w1
HofeMFFJ/EX0u1Uyt+S56hY7icNincJPxYEEtlUxy7hCFLTyFz9neHFlkUhFENng2Y9UHUv2Z+Uc
THcyzTBG0TSdavaJ0GcSc/Cyll166S5npPiA36CMHhc8v2qj3YKlRmWbAOPM7U0WAlr9gcsw98Qm
RX+gGbx3MFkQjszTT8h3uFwYwq4g22wbRxtq+6ZnyzrwNFxXHtvyNKBHwAU34JZFL+uHf8Iqn77h
ozjq3cJQgZmh4WOkDHXOjR8El4IJzT86ywSVYtdX7OOHxnkrEpk4R6bbxSWjVaY/LZ0ufUKcIlFK
LBPL6XRK75kXsS8rUha7Hj6wDeNrlwGfcd3nobFARXr2jNvIZS6+48TyPlDMWC9tKVGGur0LaRfs
yP08Qj7JwLmyI59U+92C6Lrrm67f03bhVnJFLY8GfcNrloHGvw/xN8egIywBnczN3S0al+ox051c
8WDjH96W9sTqn92Xs2PLu7Q7/kBzXWhuXxHC++LgY3nka5qI317FXIL+94Ly3Hs6sPatSoJH3wwB
S80lRYOIvEAOb1lUt7+TzQQaj3HXIs8TfnKXBws4FdYP8o/DIr05zfU6kXUiRZ8fIR4k92nP5Ycb
7jY/2wwRLqLb29bbH4TOuPKbKtSNHgcko911TscyuAvhVa6vITHR/WcHMnTfqAgobUQcqEtgPXXV
48rENw7tbvmQEm/nbfn1D8YhwiShAdM2PhKrZOzUl1sv1BmqGXtvm6uivEBJ9sdnZ3aYmBDpXIO8
8gSaSuF1R4y1qTx1HaXGGHrszXXLP7iprKX7UtY6f1jEUmF4nDRupMEcgIp4Pk+Dbk7Gkg3jPI+P
yBZuCfVDEBr0Nquuins7hELzAglDJijBfHnkzljrFMErGpYdAwf/U4C0eMavWQI7aSNGSWsv6ReR
WMc19QLcHCsfD+AK6OvBPZf/ZZE1s1I2ZfowDU09f+siRGQ3+z4xWQEyl4Nrj5XZmwok8HZElO9s
qXfrT+1LGKuqxTE+VV7obJjVuY/cEMG1ontFeOIQIuk2YfkDoFbfA/See9zbvfMExZjgq5xzmkjz
Yb26QVTGSxdYzcHBzb9r3ARTaWIvJR4TSCwcTOIgKLb/ZBN29U3qG/dzWPB/0wjzM8309bFt0e/R
O1r5G8nkyxVng3rCDfONJnX6gWafHWdoMwzvy+pcIZU5OsAEGcG7qmB4PHmnIAgA/eQ3C/MmFIPo
SEFepzu7zyNnN1glqbOmTsWz64b+d685rFH+ZN2xIp4a+MUo3yXDBIZEo5YcD0PiH31JTpLn3jA+
yBT4lIyKs39r7pavuFSXHzCTFnQLL3HY8WFekQI5NZrJPHqcJ9Fcez72J+za7okKlVLMBReEK03k
z5WZvO+ikAqDQGCi+0gYf7lLncwPDhhtsa3M1uwfppzeD4USnKwAV86Dazc0X1QKOzdDS78VGvwu
zFWUo2ZZ7yWSeypNiM+s0pGYmSirWVuJdI1d4Rg/RlOUv7eZzt4qun4O+T56yFTVX5XKwWZRz5Tv
YzB85F3l8XWVCBr63mnuyel1P1tALn8yZ8YBGQxFfvQJCj+t7vJXESV5KNLVe65UV5THkBdvRypV
TxaRJ4NHUq6R3fiY7i6joBHfTYM/4tzy9WnRDt9qoIYP6o9l1+GM2cs2jeYfr6uFv7dgruxbmAHF
JtU561Fk36hkLURyPb8WQSaRSY7WTAp7bA3iGkbu9CBuTRa6EZ7fbAJDicA4upN1kbwIJgkbLqkq
dtl6sdsgweTcKyc/MaXfLW457Qmpo87CYt6R352p8GyMHkGauM9mJkuxcpf2bI15+rYY/4rVytpL
+Hz3AtXzsWns8CnATH5Yq3YxJ7sFEsBZpOgXkEo3se048pzz+0AwYntADpozuWxiRpsyw62at4Vj
+Azujt+WTVPGjqfLw/eWPeZ6dJFpPLtcVsciS8Q78geiKxA9s1QNwH743TqW8eS4oUv3OHwjzexf
CaNHClT5xTtCTHlqPBjE1SiNgwofNCQS7+yXTVG2y8kr2uRgMjd+z+dqZlhWxWijm6apilvHgYJV
BpMPgHdiHCw9UT5ibBhjk4XRS8ayiZbe5CmyMMtnY1+4VUZOD/QuBBW1OKLJmv6aWc3fTmHXlLPD
F3rDeSeraUarWifRmxUmqNVS63m9/aWIINuFKAzekRsBBttF/X+5eCC4AfXSwY7oAYbOHEsidrbg
6uQdcgoa0TCYx9vOk3C6am7zc4DRho+6Qsutc2QcQlLqgD3d9oaJtguYemOToPHEggpYNHOfYqZg
6mTpcBymHYkIvTqBPujJeRmH/omMsyPfdbRTekUOGFis/7DUfkukAXFnG+s859MZSzXTSuUPxb/Q
zvqNNUguv55vdYWuXF7XJQrDePQnck8gHvRYmfSW9rPiQgPI9ZHS794KtrHrbishykNUUk/kaISf
Vu/dZ542d+ACUnmOUptD1QZh/SBGZPwD1Kct7ngIpqhq7imWqntvvpnPfaQWP4my+b69CgdSVIb+
nqSQzoa+wRNtkS9ekAa4lfkCaBGfwZ65CznwN6NJpZ2g2QIQ5SIOg/patkEJ57Ks5Clk2vwZBrq9
m4MRCzrl8A+Ve/Nb1+1jdXNY8uomAf9nwo42wrbsr0lVj22v048QjvlmYCP6mIR+vYeMbmekxoF1
3RZeZAQGm5ZLPXd/Gsuunrmw5rNHpUX+OFiezdiR7XPUDvUzxS0kOScAF0Lszu0Krbix3pyUKDYm
ewQUrNFwZEohGEDyMVfN7EIv+XJG2YPaOitwLyAK0XFWBUwPqG03lPTRu55TrARjGxyRAQHgKAjW
m4tKv/ZVT7NJIFCP+Mi7IVPXKd+1vpdzyPz/G1Gb6i/LqajZuUtqP2izphJDAzMjMj6hzWsHNteU
Nz8QV0iW5/G7CV71kP0pk0Q+kONSvLiszeOqJ0Rvg2XczFuNOiTYOf2aFTFZohkta6pYz8Js2LDh
726VRfY7J3K40ut/qsRJDn0B9hhHPRUCK1IiCGr9xSKeUNJVKH1n+iJ0txlbbNgADOi+Fig72db3
VGPuBAmWQo/dX6bDSdyHDkmR7jyql9wXIdSpKL8Jz2sUQEFxQ4uOIN9xh8tXz5kI2fE6VX2RHpgd
VtT326JzGWzDNmsPCySzp7Qz6oUuhbPEN8r8JdHDbNS4IiUwTc2oRXletuVcCIjbAfCz61c/G/Y3
ucKWrnLaGgtYULuQpWjVFvqOOcWKKEt6H7SsDdsMX5xlwmy3w6wVIybud63JNYaGGquqKEy39eeR
RIiiDfWwy1dFKduiriKRS8UjwEqOk+UN2Bz6R2eyhm0/RVhbp3dFJB57/BuoA7UT7Jv0w0z4SqHo
RZh8USpn82zgmbNn9znO8FTY1qtcWNs4jikvInDkBzOa7NMEQp2iIfLNwa7KA4TIm/yo5PfBHi6z
p6RhGLYPJPzFTuPc2ZI2hjQm6cjhmTBgF7k+gXWzTjmLx/ZgDYwHXRP41wpX9jVwvCyO8L+RyxXB
QAt6+V7pXnxY4NqsQ5WL4mc0LpIbbq36t/T66T5HjRUBdyemayuZ99/84hT7JHCQ7BqN+UMz+NWd
O4XdVhtCIku4Dxg6gO8kg0+73GIXytHGuzcdO6TSfFTHvAgxCuSsuuogdVH6zf+lM8Io3JLnQmAs
b6mOUVQVHwxe+I+N0XM9sDmNyvqMSSDaqHDq3wto9HhU5oXR+lqm/R9TLq9pcqsRCt60w4SWGyGw
68ULTKGdP4TVCeNZ+qRZOXwWCTGNyNsDxtq3XYOcM45PPE6UXEDXDywZmGqEoiZfR6iHLoT8WSyl
fp3gU2zL0jjdFmGCfdMpZq83rd8bloelPicMPaim0qwlEAjE62UFo74jCKX/wYAdGZZZacMBF+Uo
wbzAWejdpOXs1DDPv60u2F2O/BW/3pTzZOV1siVYEdC/jVfnS5lyuquZzjgHSqAQPDebcLxoPOAI
bvPaYqKLrgQu9y/0ifmd+Yk4hFXkaYKueud5DNsuO5U26+x9v7ouRh6McGZjY9P6J22Xq2hGTBqP
mRj+8vjazaFmY/9HFvnUfAljmse1W9VTAPPhaUJ2Qm+nIxtnfziVN0w/CJsTajaXVKlIAOstYHFO
cQ+NHSuPLzu/fqFxdDumHYobHJFrIY+B09woekk93ZmZhMyvkT4vQCjV495AtWRdV2S3y1+d8wqs
QQBplmkTMpFxzQAbrqZo7vIl5OblByyK+jmYRgOEY1XlOZdBBjOvzX8WmdncqmirvT1AGq96wgMg
p90ETuydNDpqLYMBbp/5TXOkO0QjXYxN8GhPoPfCgSRZdkNreM3S0gMoZxD7XQWj35xjA54N1cTo
mHGH7KHZJYNtRRcUMNLfDlXt7fLCE7uJDFDsBgv8wjIn8m9P45oxqkMi40SEkXN5EKHmch2iwm+j
y5oRiX4YzOz+x960PZfOkNMBEuxho6CW04W38IY8JoRgD7Wk/82Raz4yxSHLp45Ip2YQ6aDNhOjA
AjLEWGRi0xkmQAJWAWMdbP7b0WWovvfCYP1Ec+OZTeCu/h/TV0sTp6Lx9eM0YB4lpK5DjTtsqsED
F+h1eXEjw0k6vSzG6qpJKySJd7h3AOM1ryyyrAV1zs39+yVoYtuPzEVdgMRAsUzBV0Hfzz+uJLZT
b7ZqSi4SnPqt7JlKaZS8ab+c6BX4mJijiis0E+ZRW3YdNp+OfSgur8wtfThSoFa3+H2a5NlJyywt
YsRV2awpbRlA50eOBiu1mZASufwSoanAMow+MvsDR7FI3pJ6NNHnhEl+OJsJOT/+ldYyCLUNNLqW
pFlg0IE8oA4YpmPGu1rU7HgyYwHnaBOR38skcQRwarhO0NxCMiDKU5nmwUyi1bqKgYwl3c01kVlD
XlHC8T8VqM59Gzs75UZK7HpPG2Lyf2wjhf/fVMFBmQAt5IWr0HNU/qRfsirRCfoK+uPSA4cH+6Xb
M1oGA87Fs74gC4lu/hWSMF+iQlj9USeggwhR4TrZ0ITZWO6UiOLa16QipegcNhhlmYtlc8oAGZF0
/1mm820vVUlzT4ebgFSHfEEFhsPE3Qydp8vjWE/rsDeRW38SpiHqk1WSVGDjBxpjWYiyONJNk53o
L9NaPMC5K4LDogMnPM1w1hIknQ01J0AZeTbOSI8CpYfFk0f3egXNA/lxY7lqGO4IYWeCgza/bWBs
hfn8gq8J5XBjfFpoyc0+PpTDHHjHumuiaR9a+aox2LXmU8oRPu+Ggml2L3Qv07HHHYkcv+qC7trd
aB2tfYtqRPNq0zjflMAELyakW4OWJ+8Yn0c67G1YXl9tPiIOccFbc9fUnnwKMm+5MbMG5E29T3LK
CXFYuJw65fjZ3pZTVV/4T/qaSFGNIJfjwCfS1BreOmsJnhFAmemVjKL+0Q+Myx9FDA2gEsfR5DnX
DlC7iImMLUlnlx7yMgraSkyc7Vn7h2KhGX9HmD+/BNThhpIsx0PsZBj475EodO+qyhRoW4btz401
Dv8iF3/IEc8rktYKSekDc0SneHS1pPBxwnnHY5d9464I+pPFdHXjEx79WHAcVAczVVm5b4i++/F9
cnLiHA8iMReMLtNjCdctwwaa8znhD9d3AMN8oqosmbvxWiq5/GMeP750qW7HQ7R04Q/EOIGnmgRF
xozOQA3tA9cQcZb67al1i/ZvD1yEuZKwyKbr10ncCbZsX/hJ55dlVtYbry3pT6iFSDgLx2IMTr2X
2A8TXYu7b2xT3mUD7F+qM8VRzy9fuHtXl2yIOwYGWDaw/bPA0EV0X0Fis+IUWwatIieQfTdVa/uG
Q8dn6E+jhKraljmOljmw6duk79AkkdDWPZCEUAREOJEyval8qb8TQjgunucn59HDSs6FPZVwb+wW
O6Hfs7eMg8byX9cUWwf/DlwgRIWmLXil0Q4u5CnglSI9O2PgoExmGOFVfh2jbvPKtxou+nSsx7H+
saoZcdrIbJZnNp9t7EMAin7cAo8qPno7CV5hmJdXftGGnUBX9WdiP4IP26OHOzIElGiQeoP4OG/C
cd81yrP2IT1we1gdhuwxzhS6T0e47rzvkMAZfK4Cg1+P5/szX6dE3VUedOAzItgs/dt1WV3sLALj
0501aV2dEuCMOaRYQtiwWsz2FdA57G2fXd8tz5NCbcQE+Bx0o2YgYid2ua0qSsLNxJcJKlSBGeeW
m4bnAv3WnYC4mR9sbsVvIhTpmdnf+i9UJQBNTXX7xMMomFc0VkMcjldUuOKnMWJ7EQoqB6cqZrTF
tc25bVYlgwM+F8jNnJS4i3tO3mecBPWH3Xpk3vL0YihIDYykmKQwSGxcicRDaA6ik0nzPH3tFkbP
uxF81rhlfOA85YDD2ljzN7ymBjpXPDtuugUda99bQy7wpqRreWkHgtoZ59pt/dl5Vtf9YZzaXKxh
nVL8W5PKz7R97k7j1BgOTNZ49liHNTMIUDiRLnL8CxM5cbZTTg2bYPBvuw4rjDTVyuzTxkPHNmiB
f3l75tLmpNkXop4h3sxGQom7t4ibSXZ/AIb5y1+Z1ASCbGqbEd534RhkCpSejn+kIDT+pu+EjWYa
FnP2MpQN30a52BPpR64/R9B4IiZJ89xG/W6ZcPRvbKin07ayarMcxGQlxcHkYegcBotxmNQ8Oxs1
6eEntNlv7/1KTRcbUY76VsyTSwQNaTecmI5b6UURKOofHFP4PhVUBURmYrjwQiZ9iLqpo+TGWlpA
5fNxDRFswtYN1gkzWZuv2jfpJI6sBYb8iw3vqO9dH7/5UUq39V4Khs1iI7pRrceq7ckYc9qp8Y6L
6IrwxG0xMRDPb1DTIaUfhkUj2Zc6AqT6VigVvDbYIsmbAgqVfg9mbNQ55fb/R1ALexp+7O5qdag3
4x5KyPrgpo34hzJ5fhzTCai0yiG7YHywxdOioRnE8wQ15ty1MviHjoEtne+KPNgGyB7DM2kja/Cl
oYfGY4gEaoBiSPVQV/lD0LlG7Aw3sUVfhBnORta7XaosOK9hRBYypRUTuKLLgPrBfI9r4iU5DIhI
tveFYN95dQCunSqQOJQPU/M7B4iiN6Yb0JAYD57zzk4bRgODOwJIbCo9PHZwQ6goa0NJnOvce+Vv
Sq6zJ8DCcWdHAsxcQphTEYbt+JwjFTwVK1v+G0RNPGB/zy6ttj+EZtUbD/AbH9dphrtCFp7eeEBc
droVK3Z8yzmHQAZTDmofpXsTJvY7ftSheF5G4QGoYg6+lZy7rEEs+RhAFxI4n2ufQVhrPdlo0C8F
89RyWzPo2yurIJDwlvvQNYi2dhVj8hNyiQzSyFxHB2Rj7PWdqKg/1trgb60dIqMOk5mt8tItDkIl
Y0MMG3TEd2GSZLV30NK0Ys+VrFWJMnbFjtQW8r9S44nK6pkbqW2bWzUVft5YMQ98Bv0Aoo1dqsOm
VSF1qkq5yacWlllTL1++U3eAd1ecKgJzytmVzmvKqHuX1OGNWmXsM8opqA1tHX3Aj/kL68gFw2qm
J/SGvP/FuPISMLf1HmeaqBewwTMHHhPVPaLH9G2wBvdQhjyG5bRk5FzUuQ1DP6MN8JRT3UMxQOu0
RMN/yhvKc6OEz9q1RKq5i/KyvkQyKY99VfhvbVhxB7LIxnfUQQreTBrHOGrBMCs23AnBLveQJQMe
SqKNHiIJNA0D0SEbSaRGCY5vblg7YsDLqQ3ucxuPM0gNxGsGswybFCgljrvuvMTlJgVm8JCXmf+Y
IXy7hDZRQ0ynoRcFjEzRWir9M1JtjDF12/JqVgcMEpV45H63jFcdSl7+sO3sSEZTLZcFgzJ1qHgE
xB7letLy7WnujqXXEHgaVc7dbpBjPp9Y54okNlU9AJ6lssAHw7tx5bUmbpHRcqn2JshGEQeuVuV3
uRj2CJ41c+QWgLcACtREFL7mKKPQ2ygDmwxttJ8B7yDwDQQB6rETkF6PIfUsWlfvbZvXL6b5qJeP
Xqis2dprH3aPs5UO04VZC8YOH8eey7MfoWzYpAmW1ENq3TiXnARQqxSDFGdbyQlFAEOfCBmlcKOD
q0x1Y9iS8sP1knoP0Clua7Qh+y9KcZTBDlDLLQCIE4QURETzYD9kQhrJnvU5QbfoJWpAZRE5aPTc
I0ey0whDWh5DM9Ls+hqNjFn8gD/epvu8zZGRK23zrNYLt1Ftj4yvIJ6hMEcwHTcyDa7QtNik8Z8v
3nXTcpwtYaS+nIQ13xbuUcQNgodXvfT4bPl5Z6I5dzPaXfxe2JGxpeKXBR0SBv24R27pXqGRRazm
UG6k6PwKlR+ykpJnx5nNirIYsiiEmJugrA+4j3jNyWOG6pmZCRZjBjoodhvpLke8QZPZds08OAc8
qjI6OCCOTm0E4AVhR2YMoxOtiwvuCK0PQ8mOZWf3ijSKyO8VmJTQ6h/d8ZaPEZI+/1ZbCiXfgG3k
RbslbFmQgsiCCxPmCyeJEuJAjAyTRJ4kMmdzEomdu45sRYmVq+myX1AdYJibcEm+BBgz5CaDznVc
RFXF9slJuldBKOHvuvQAtMl14r5HsNvS4AeufftsJgze1nTA+0PVWeGo66DgnvXS56QIEsDn7Ntl
JS+IVsSlY5JUbryu5NHtAU0Oa4wilhYReTJlIOm+Zo3hdkv4fE4xzUcF2OKf5If9ahj7hvfNUljz
HYcm9mhS4VwMdzRYz7ze+FmDuQvZWUXEvVARRLlFUI1/4wOgXHiO0DpDn0umG9oCXdtp0uCwtqZf
ok8rkZbcBsXNM4SStfFgmy6dZNXQq0/kpYDaqBDEfqSlIAhHokYg2rqLhr2LxgnBpxMuLQqMsQ+Z
N9HP7IbWhdckK1BRmzGsYGgYLbPyrmc44jH4br38yMbNEidP+ij4TKJqoIbGhOFuVgOPEDwSf9yy
4mod9jZ1/+IVSORv7tFJAMvj8ONMcRAVN0VDe2tT44cx6yxOnMq2CdFJ8Tn68KfJw93xPbQlZJpE
uSfEK056dUOkdY+s2nsCNrzWmz8922n1HtinHA9lFcpoi3jE99jLIscifCvsvzMukj4GFRDcRq4E
7W0zdMfXOa8IhsTDN3iH1Lcmb0cR3jl/cvD84tWm5bIgRAd5hHmB5zNGiFKVlxEZIDgkCuFz6Vvd
7+wMN5R5PTcHCsH0OgYYRnaqtfGVQ6aZw4vw7TysYVKbCk6DZ5pl588tvNkAPSDL+eGmUqUi9f/B
HGaZR+Xgheellsm/2RsLMqkqJ/9dMltdasKrGaVAeeF3X90qIT8UOSWSoAgtUMdWlSULnLFPZHht
zxhXwjzC6opcLUstC1JGkH8zMzCGSa1Cp5Ro/1ynSLMwVKjlyv8WPEcIb9VudVDS7TMG0XKLqb7/
YRE7WzGlivbi0cr68ZGxbZmxSR8aIKz25NFN9qiS7mUa1t6HlWDiOS1lwYDH7QwB79Agx3I7J8V4
MRMO/3hBdtLsGDEpvU1x+r2giaD7LToIfVbmuW/V4i13HRr9HoysCp4gNRNNQ/aGHk4LtSkHbcey
BZQWskKok2N2JK2g/yfGtvix+pxaeOqRUZ4kBmP76HFbvy6gK/+BKUr0UyMxym6UrNeHkSLmsesL
76FJFeuIhMMUmM3UWs/polrrUve6+s5Ihv/PHVICwLRCHMtgQBHLQP6nG8Pv95HkmZ5AyaizoKoZ
4fzcxIO8rlZePPgsFP/CNbJ/0ag3T2G6IE4rMPsdUDtBrRWpQ4IYCytIcB1ZI3j/8htYKwr8kTWa
U1KvubZNMYsL1HknuGUotpTO7nOlAZzvysZHsaYsl9Vmp0B8XWFnShV3iA1/lKAvJ4hCqDeb0LFg
SzhG3u+7sGeZU3RMgW6as+gFHzZpXZ5dpFjF8atCIcnR1mEWNiKIgyXLWKviRhhUHX0nOu+YocBV
Wp2Fkk7zCTWrmn2ufP/Bt3r3D4zMl7JdXgExPlV5MT9Z80J4QzfbF7RlsH66LH3EL7s8dDxSOWjr
uTxVCHFPvjRILlArZ6fe9P6eW6Y8IsbWVxJ+lhe2+euODo+YyjmwvhAwijtCejmf5ejvVE9mVwF4
am+H/fKe+sPr1LgTuoWi2DqZE9zNWIfu/aZH91yG1rkJZxGL3vtceVB2iTdcNcCauAG8hzaBZDuU
PA3LWSaP7GM1JpooyMwHRoV3Fvbhb4XV6dkaIBVQ3+fHDCUluc9V9KV8UEmpbVicKYa3m6StKk7V
sd8vket/eUCV3q2sudGrRlk/NXYg7p0pS7bIub6SkHAacJGBQrKqIEAwCtEX7E6vKzf+ZsAdAF3L
6mLMGgWphnP+2wrocssyWueSuJTnuoDQIKpueUI8SDpGZ5EoFIbdHTrs+q4sx+JHqRT4R1EXx45M
wEfLjOu7z0sZ08YGOIS89YuWfTlxf2JtyMCOvs85zkXm+t5/gRLDHUylG+yyS34LKvk4DdfuLtKh
vkjcSBjm++aIiGt8G5GIsdjt9WOkA7rrDlqkJYLhtSMqDowGjhPQOgt/V/NTZEG0Hbpa/hGIJreh
58sTDG7n6JrBeUuK1P9vxON26CTpQEgQ7Cdp9+Ufzyv0h+OF9PeyxX0sWWKrzqqu5ITpw6oFhgZc
0jsLJIqvdHGwa/Uf4SvNDowEQ7yKkcSdMXDBkxZltGccl2kvEq5DAjcB+4vbE89DvNFhqRDHUqqg
DXOQocWmLO37Spv8DSZQhViawhFNybgfbX84en4z3YN0hek7+gwAyCJikBgxXcTdx+6CsckJ+sGC
8KWYQlY8c7ihXI6euFn8Gq71EjxMbngdcZbcl9mqfU7lfjpJYVXf6HFf8I+oT2fEhxNlIzLZdj6R
z5S8tWW0txiifXq0Q3dLX8tDiyACgynTWvxz/ZEH6Am38EfecznblTX+wwaIZ5WesXLn/okz7jNo
1vy99NwpBk7LKErCgGqIWITS3DNdZ8b1NueQ67MG9w/Vv3eQruZcgDCIW9XpA2ebkJ70UoGRMoA0
6p3dRtURdLB+InsMJ2g9BacVb9C+socTZjuBakRFRUzqN03b0Ht/FjQhn/wUE4kL1lVhzfu0SloG
xBPNhWA4UmpcNDVA/EbMRA1Rz0clM/fogWIj3htSIUvmhrFNOq2/tZ0tSP8Hs19tjY1qGt9tS6Aa
J03WZxubQkZIppE5JY0A19uUL1efaHAicK303e90sl2I7HstTUYg6Orp4AcKyvRYOmwhN023YlHA
E8dEHp2o/En73ot9eE72xlNDAe0/ddTXqurnTHlgBXr/ooGNIrWpScjg31HiGdNiS0Dr8F5kjbny
m/gb7uvgYON6Z8Dsmb/CFdFHMCGEzGZo91p7tbtbU8T8KRQxuL+IZuJmTe1XZ9GYODyJyVM2xJ4S
hP1iFy0q7AKG3IqQMyj+0IOoQyjrOa7WCjYeQnN18lOA5ZVCreC2TGB9VAwaOOZj5QnWoX27foqZ
HJA5QZDPslDesZ4ddu5EKqEtEVwE0NZPOok+Jg+o/0D39JKnYf6PoSf6CZXT/4uyLfZB7gcxDgO8
HtSECTNXNfzIgKE1FS/5NkzmSfDRAai/9n8cndlyq8gWRL+ICIqhgFdJoMmSbXn2C2H72MwzFMPX
96Jf+nbEjT7tlkWxK3fmShOrUcegSjhAEBSlXwgTRL3A722akxvju8mkx90P5Xvbhl5ziMbi/wsp
mQzuRG/JoKt3Yn7M7iysqhOncfyZR9I4t6361RXuBPhon4klzHNjUI09UgwQhEDntqI3FISPMrqy
wiIKarIz3+HWItef63Og9315JasCfiJrWaR0MXnRKpVlQ1Sa1Rx4vearT1PrkroqvBf2lGIR1OKt
PtivoGCjVwQYVtA43u41LU8+RqSFx0m0JAkLGPENLMoLtQP3tBaYD7lyxL6dp+TB1IR6M3LMuH0m
+hVLuqJetdo9N27a7j0PaC+DoEneC6TElWAJyV85qC0aT/VcWTpu2Gxs/MoLjS1cJxWgt8mHhGeC
aTmmBhHLNum5xen+shAIGDaf0byxnQkJkitxaBAGd0beh7cld0E1RLTj4VMML8qhXpjrNO1IGL3M
LzJgxGqmqWNMtAZOK9KZZygrUG9waUyvoNSqaCc9bpwbW2fV1kemdTfPSX0hvcguX0TGbkF0v2pR
Le6gTHbnaXKbE1mK5s1puUBK4TQ+SvD82UbxI5BInLSR+wAe91O37BofKmLdpjCI6Mi4NG4h2Iug
t+fubBo1bx9eg4GUg3kUc35bw8E+RVYQ6jNDY3fSj/vZ4wMZnXxotvUYcTNz7c7bKBxg9wlxypPC
3/Dk2L146ftWQo3XQRz6IWnPflNKLsBnmdry4HalfmR0F4dpbht6MrjeH7kz6YwdlfEhFzM8ZiT9
T83C1cdjzbBrQ6n8AUOHwKbcto9zVfSHMpmmNxL75cHtS6BufLAOhEEWok9TUy8Xr2Wlrk9afG69
ynxODZef1u1SD1mJX/AK1BjutTbTtpkWP08JrENqAwCDSnhJ1nbUKYhQCsbsRGAL26sbsdS3kCJB
s1rxV9OF1U6MYfiu9P4KPsx+NJKVY1Y4YXg2Oxnf59VQvJBawwabAzP1BvpnWdkO1WeZItKwbdR/
MoNylbKvhl3rNDlE6IqeC20Ib1R6sFGEevxN7bb1BdFlP3JxJcUDb+NOiGLel3BKuChikS7RHgdz
183UuJ3Sjj3VitzfJWFixjv2R1Q3YtXEwKhVMzbs0LASttDF4ut5H+3DCSGUb066LVNhzvgueauE
DXOBucjqJ45Vv7en3nntJ5X8YA/GXwHSa2cTJP+bS4ENgDOj3fTUBe8Tx3zrR8KtG2+2x3FH2jy/
IZNk8MJtXXsySKJ8DKVSOCRsLQxkZYfXZJQxPm+uCT7lxq9x3/RUZkjrAX8T5DFO8IyJbyppCbDI
YqRUbBDLYUPzHlKk8MyVFC+c2Uc73Ilu0Ba2to8KIf68dATzsQLXaQKImc1D+9mi3p0QkNE8YV9u
oQuGM0ALGrmTYuppA6ajh7VhPjC5ju2NsMzyCExN43Y/Oyh7ea6OCeQhJrrZocuhdnc0C4Y4OKPh
yzYLPajMurxVifQS3iB6vIuEYPEbudQdVGHFeNAmMVRmTx6pufauTdq3Xz2vorsxd5wXIljDbo56
lgJcvG0anky+CE27ZN4GMbnahqjXX1lNezyrqOlOICYfEvIltzSmI3Fnmnr5kbJW/SFVGQcUYLJm
y/T+oavBMBhZnPzUhokLShvW8qzQOmPXS6+LN1FaOWvWa4n3dVf1xRBEnnBW+1/tvmHoaF9YTYZH
0yzC17kZrlW19Kc+BeJfUnrzHXFx9kl6cGzMnbGJgWasoBQBaselBVpkWn/CGtn9Op0aAv658Flz
da7DjU3t3ABb/wRj2Q4M7vqku5z5ToZiOpYR7+2xYG2DBGn014S5qKY8dqVxqeLfOJfDtYTgd7Ft
0mOYPaGq6xMRw7xIf9j4c7onsbZydFXzNUyUyCLonSZgWRuQz9EvSlZ2zzWg/pgnRTNNo0T5sijj
lTAd6kVH9+C27hm2vdoZ7j1ox9maDC8Rhyz7TWn47AjlOyNVC7Y8tQvapgp5z5ZDEd2MWjXXtOkV
gPqpKTb0r42PIBRVwCOqU7yguSeUda/fOyhNmBn+z7M1xtLdJjdSpx7kSHeiJXE40C9TXFo4oBs5
cs3aAMbtoZDlpca5m0QfmT1QiEwQTW7yaMqDZIy4YSIJv9pdWxKgTdnTQmm9ZaA791SOuZChdPpH
CYVMmE/hHiniFmRGNgbouf+7J0hymIoeXKyt5MmYHLiU4x8q4jA84DL0pht9J4O8w0KU7WiVCJ+g
bAgmfYhJFRj+tZes3eZApYNWmi21EO5ayOKm9EELo/sHhDO5pyfLTj7V7PJ1m7gn8Py/dEbCj9Sa
/TvrkGyX82HlW2txpZ/avBYjZOY3F7ApBaFTVG1GTTLq9ti6kZVGq0ZTEOZhkmW9nzzRfce81P/f
nbifeAQtCtSBR3KEDP5CyKU4LlrTJqi1Hksr9jPUPzLf1Jnfsm98DEka/YQtLNSsCSVMvML6i+yh
RZBBEr/j1PG0jc2TQ2Kla44OGXsZtJPzCbYU0nw1m5QNgZQ5mNTr8Y2KGdvYNRCOq2ddW0CrQpqU
wJB/gafU4pLWhCe2AIDa80JXztPYg4UgbxafvWRqfuO27W6hV2ZEcpv2I+FUOpGmVbuIotYn6j/S
o0eo944Var/XJPNQUtgYMWdLK33X6JNDrrdt4XtW3d6EJpdXrYjkec4028WYh3MQc0OBOw8pRfIr
6fQATny86yc7OZlGgb9smvobrlD96KFEv2dNaviE6TKU7bKzr3mq9Rg7mczkQ21qzXvCopJDCwml
Dq2ZOMlSJ4cJ6+VHF0XztzTy5aFx++x+rhebM4FeC7fRxb3oJD3RqijfLOpUd31o/YNv1dFLAdK0
KzrtSxspv5lMlRwcWGKrab/86CYD/X7tqAiLWCJd2fF3hvGDTUBpnCWFjptRmQlZfBJn8DoiB6QZ
+IqHMMYxtQEbKY+RkiY4nzJ9XAFcGxVTKyVHvtmpqMFrELPqmDWN3H0gP90/E1duLyV3PPo8s6Ae
sfEO5gEsjLlf8DogGlnzhQZK9bV0qQY7YkHtTz1F5AK/aVl2jFKIjBFB88ktjzovM/L+Xhibl6HG
EqUj/mPjzOWr4tbkbcCpvRGKIE2tkTb5CMNaXckrj49LHPXHkldbSRqW0hBLkio3YWng8AXrwNJl
dH36GZZgKGS+T7xwfAGi0p8pvS5uYu0fAcVhYXllucsmEZAUmlonvJtm4+6A24w1MSUlcLML0spU
zHDzJm6t0j6g8tT+ZJAap6AceroC8SOLs8TvLQJDY90O34BRumWRtx9qKMm8s613pNqUAHSiRpCg
7kzphGW4d/M4OYA0psRGfe+S4QeAhjCwhsmYzx0vnt9WCS4eb5IUYKwZksDCJfVWrrT7RwRnIX3w
cMYJvxk7IGTowqb2z7Z1z08YkZ7ZNaI89YXD9i9JKWv7JrQ4PqKARyKIq7GptyPuk+lsxh2eXirr
ovQB541BgxL3mx9TCt3cFjmLlAue/64CPBynHyiReJ4oI42XDXEfDM0im+xiW9R8GAhuMn9QSUvk
Yk4Lk9BaNsJDRBjHgs9zjC+ZiiF8yh6Xw36ZtIvKV7wMLlkMZi1vNnqYnOwp86weNUskBbuZTKUx
nTwxPobCa6PHETfSDYYSBok404hCw2fxIQcy9DumWR5qrB1MKHnpdvjzRMt6zwOTdCw0sfIzHW/5
JbhAbshd+vHUqkUsJ1iW9TMgZoBwLctq4AnVOomljgjdByCvbH5JUfG2tGJYQ0DKMo3ftj2Sn/S4
XaF9lWQZzwZBVx6GpC+oMHKjPj8ooGDg7yegYCRAa7BvENr1/Sg7Aippmb2PmFQZCwnNydWTTCec
qmrvvCQtv5VENxYgfXB/t5D4DKQztvc4aLkCO4XHzlNZMaSPRoNt4U+zq/9mnUYVClkp/ZyABOCu
WdXAKfmPJGnTJbOAj1fY9mkcB8e5ktSpee5rQZGyrjnaeRaqCH1DirLYtaBR6nMhPOdAJZveHMcs
h4LnTIn4WummTL+qrf5Me3SCQlKFsUnZLzyzeu0WqmigJgQNFWrjORG69aergatLHrv1BQiEdU9H
i/MWcZhzhUUHfe5CLkm+wHpMrS+wsr1dVMBsPN6ukDu1D2Cn+hE+rUJoNYrKDTBdCtd3ChaqO2Qv
HBn0HO3HJh+fDPTWH63PXqgJBt8SeWipZNlJNFiQU9T8BVr4hOkWT3aYGTO22mZ6grTinrnSMHhE
XM3fMM9T4EA9KqoamPkwU74HjHOTG+YbN0cEBlVoeyZt7zVpp7/ZTJOA7hQue3JAW7cK79Bgs2eU
IOaA+t3Hj/guqF7FgRD/mgO+Dh4GwNXye+a4fgPqdLKJkW4mqrYrc3yg0WFb2iTEgcM9EJK8uWtc
0WOIJHf7Jjsb7+I0tnSaw8X1C3xWOzFIYnswD6lbjIwABxUhV1mnB6Prciwh7rA3KEUESymbK5kW
56HukeC3Ia1coAvmMSBn8o7BcbygW+vnNKqdo2674t3q+/AEJ4+GK1fzqo+lbrxLplavVGg95wPG
9kH3kn8zF/u9TsaaXC2okQqDTe6xkLbUxsjcO3cypouAOLjNK11CDiXBhqchfm5YmNkbq8cfCgPx
hrwsXhEE3Qt6XfUThUI9uNU6pIQXsEMALHFwuGcnF/U9E4DbrqPUcuhXp37GVDoZwn2Mob+CiYKb
UAgH60pbF8TqFwtaRQ7sCkj0W+G2fx579QCwTfg5g1H6Deni5masrAcbqGGQhfW0MV3twDYM2btw
eWHrhHPuBimInMmOF09SVi+RZj8OjJhHAVslaOmJvAJ1yFinckSx5zpEGamSzgu1oDTiepMiWLe7
Caj8pVR2ceYyiwbn3tgRJngrGnmGEhwSho31mLlwfBJLPlsbt4VfnI8UmZacOD6KMjsHnHp7DCZc
F9ldoXcMOBJn+6MlFbHpB/PVZbfks9YpNsTX753aC6/aZFxSQnObgcx1ACiJj6rL+928OCqYJ6/e
oQSX/qLBER3srv4G4dcH2Fn7oLOst3gmDkkp+5Y5HrAk+GImWBYLnu64d3hL5clW2I9bQYVWG+K3
Uy2pZ0N5z3kEM44aYYgw8nsh/gjUUZXm2cFIfSzjWL6xEj/bC0Zx0SYJDck2muogPuZZ/TOa7NLB
QOgaZZhIqHpzNsMi3ZuOPOJWtXbStSs0nTA+YE3O/aiNURErew6qvjUekPzds53MZ6B6aM3h+AxQ
x2IWWnwVW/MZn+VnLAaH2E0LHBu3coDn6QsIJAu2iD5JbJzgIij5Wu2FEcHQxYjGh0FHS8mpfOeU
0E+0ceDqmWpn106WIGNnzlazceKy+RB4joOxqaADNyOu4TM1nY7cKod3A08GUFYhNpOLhZcFj72H
iWQ8Nqu3gfGVcXbOLb9TgCfGlZPH8YSLuq3ktcH7iR9dxDudPlxkNXrKmVZ3ghQ0bnijPxAWw5o2
CrWJVf5bmHx9enfRbi1T4MnV2+4AzGXctm5S3YVm/+Kxe3yKWhOpKcXiqOgd7UJzXzvm9C10m+uE
5d45KGDcwUAGgbhoA5hrQLUI6x2gHmXXDmrMvu61bwW8eEOtVo9JmKyFK2VHUwZH0cFJWuebekFc
Ilk+VlTRE3vVFfun3BPqioHsQmCZnnFbZ4vjzmXlm9YcHnNH47bL5Jyc4nJA3gAQsB8dXbDCIMRQ
UAIAOTJt6K+lqcAiZ0t1diqoO9TkB6nuvseYltvwNBwxcBnHjrmB7dUTIBXJtYE4FACWanaNVycv
sdC+gbUP48lNNNCZpKP/sBvr4GTgVu/x/Ff4phNKvrVysoOlpbwW4XScjszVvAcrczhDs9EOqTPU
D3SxpB9c6PFHJY3FZ4neltRz9UAVhHNnmCrw5h+rSiw0opZ87AoYA0SxkD2siClKacij8tAtUn3I
HtzctDeea2g3XjcYV8avBuNNup8QCD8ss5f/1ODinRHRPG9VGnXGkfUv1/rkY+is8F7yVjqjKwaY
CdwLKYc723ToWk1LKxp27AzeSoURnzcseKqea0JC508x5diwq4EIKd99lmT/ks7BUe412Y6/8U56
vNTzWSxl9JZo9Fa7oeFsEehceoHk12zOv82o1GMTU2NuASNBMsi/dTfE9xEvdy4NBvdNjddLj4q7
pmhatqJGhnk50/2Cup7tgvMj39i2WwfzOLgvrIVJc+QDV8qBBpN9arS8lRrHu3PXJfuQoD7SrgSU
I4p0ca6nlhdgbRfP7FfonOWxniy9gtsRZy9crziQ2LgRZeP4tyrkgNRmxwR2VBbOPTv8+2gdG8HD
5ZdsGZqTWfZGgCm/eqKaO6TomlqmnaFT3i4jApYF49onfirayof+pdUwxRWlK+n2q+Al1Q6zlM6W
ufFW2gjb59sk1Ekfpje3iQKvx2JVEq5ZJnOCu17WbKGN4l9kznVNt4cGccVhJETFvvRJ6rxmC8Ut
05ze67bkldW09qkcwyBvs+9Oy0HcQPn3QAnKmV8mKTOCTdG/TluGM4keuEsj5zVcF3W1PM9Epk/a
/Rz368/QRffSiNeXnzTtO82Nun0kku6ZV+ns62MFCMQq+vzdkVL+6JNIf/CXQVSJk8qno676C53w
IUkIw/jD0L935nKvZIq4MLHF2vYUA8SL7G7SqPdDD7fEab8jvMhbVlUpgalJP4x2qe5Yjq0F0ivQ
JWNdM8bKt7EybnmFfDPBnUCSTsdq4aCxiGUfjXYmMzL1UbLpWkrYBlUXPhJsubcH3SVHNqz7jvqF
LdCTbLOQREjUnTO9zF66hT3M4CgKPFFJFZvDKnupTM5VR4uIukL+PQyutwfH/ovWvYCy7vwc5tg5
yfBXJsC9jzwm1qXS4v00k/4azTJMdx0i+K4tDYjWyTBqrIHZa9j1S4sXZ8PeHKyKYOid9AJIp01v
T2atXer5Yl9J2I0612ao0GH34dXqAIajYLtSVKBmvIcsJY7lhDgwCPPQy+XMyZHmvPTM+BXtJ0wT
d6p8x8qDDXt41qgqk9BFalJHWBRQ0RfYJvvIqVwG77JTNLVBGNUg7u2HEbthOWYHvWtE0DhW8ajI
C/pVsmqFaUEDVJczDBfyPrLSgyDAR7R06r7w7zd709LmgLY/hm/DgdU3DPVFLfHNhU7DSALRuYDn
XK8yuCHs6puMcvLTZd0TD5CgtTOfnksLwztbVvuHazoNDSax6ltW5+3FIItIyyjSseEOn61tE3bZ
KJHc4tHARS29aFU3GaIygJvQtRFqZFLfeb26x0P4WAtMzzOthRuYJd+eKqszGJrK7+eYaVGtreMZ
i+Nzq9XNsZeJt5siEohOydyWRN9z0fJytCYrwKjxHIvyvq5bXqVIoxMQjsg5jIxDt4FtJjmhCRcy
e6h8TNx9pxztibjjKt6ypzYw6K7Pvng1Vzxd6jHmYNHMD5odPy6sd3DiZNUuwjv9qIX9Q55B2WWo
0H20Gt2v3Sb9p+Mj4Jjhwe1tL9tPCFg+J0gLsQmLkk/NpU0DvTY8JsOgqPkhtbHB9JtGOInW0r5E
Ju+1TWaFCq+11Ls5RzOrTDAAgeLnrGvLCQiUcNOLwPByAQa+vWsTqzy0aQzBKYQxI92/sIvvLLzU
kE/Zz2TuF9cBeVygj+yN0bQvDkf7XktJAE98L8qQlyMEE+Hj2eVKi1jaj0EduuOza0fVLrHd9Jnu
g1PDNudiOo35S66GVd2Qhu8mUd0VtQcDrh5cn53aa+TqAylbLkUu2Zt5wq1TLSjq3jiPrL9wA+/0
dejYaSFTK8F8qrQjLzqBIL56mjWissOCyUyqEk4LuehLDj//5CygE/nm1s6nVzjdrdXMaw3NgBUX
0vwRxz/+xNjrk3PsQuQ3GDg2eNrT+yVjbzIMtAqkPB0vYVsk26kW3fvCig75gwJuqDTJKRmiSB4L
G5dqhR7CLI8mBj4aUB/sHq6bRh6be5JV+Y5nrdoDOmhJtMD1s6iaA8/sYFZm7qQxCQgpH8o0afcw
7Phk7Fx7ZwoFhk90bItN8rpSI9nEGsWpxhNJumTm1Xg2nKl4sqaof1GN3VyrLNKDLl7GZ0EbAPod
ctGpk+gUdjGfc0WhTmUUzIb0A/8BsfYYJ8c1U+VQ7LTDFggAq4iSIQ/oWaqvTd2ZwdCJr8wrT7bb
jz+KO9yZAKDg7CX8MrHtMru/mA8632eFJfEVNg1cgCRdwn5Pu8PIdjUMH7BvD+dIRTK95Yg1VjDa
qEFHKTqO/ZorMwFPVIhNXHedYDVTOa8N6Qnfoi76wUkQpLWlx+mN4bG0eAdk3aPjuD9iSGK0qtbc
5/C0/EnOeJIzw7PhMsvJt7h6BQuDxL5yeW6KwYGgNBEiiuj+wb/erPs6fQKGQ+oWw7qVLf9UnzRf
c+H8m8tO7nPVZj777zjDR1jwLKO2HRbQMY+pXWifbl2FVEit+XXsw0RMXYM+XmjHDRfTfNgAl/0H
u5d8pcHbZqWrbTMaOPdcnPpt01Mmww8PDSNe7/Xc5atTV0U12XqC5VZERxsW6t7YLl56tMsEs1zT
Kiyxc3PHkQmLALc4Vmx9mN+6wagADJGi4rCk5jJ/HkxWlSdnHFNsG23J1xS6FWbFPmYniMBAP0zC
JxJg2JHOHnJAd8xLLEJbiYFsj3OtZa2ZFO0rrTBEe2HKWPapgHxQjVcHexY7X21Q8TqPYZxQRF6r
BCOePtwt2JcBr0jH9pci/GDaXm4WOWp9Q0jdOCBRqeMAXuGZ0LIDXART4GvjKDj9WBGLm67GcZ/F
HpbLnn9c17voD/7k4HtUYZ6IxH+S3CgPCwb21UxHI2yx9rJrMzTRAIJKU/qmU1k3pvf+nE2QxzBf
IeB5SkT3oWyln3h8L7G6Y9CoR7RaI32nJ6Y7xYoFPhfcFmypwzqMkP1w0uGNskxHh2Txz3qBTXmM
DZE6PtoyWGF/kyEjK2vGrrEBNUVdFt2NLikWxDUUkw2aQ7Zn8WCmfi4wbmDmj8WLkanXdC6RIecZ
xg2xfxPTnt38dXEB5hNIKaq74Y/OfJ/Rs7sZYmxGPD+7qRzcK14beWlx6gIxBtLYWCx+Z5tOJd4H
/xJzEEFYzDEbsPE1MkxQrnDmIMlwhzs2yzJgAamzEFVOOeOJbvplkywqX2k/QpwHPXYuHYPwgWiI
STcPZFJw9VTpNADAMK+Np0kk5LRYBvk5xeyLWS2oCAe9YQtQenF86N2GtHUC4dvKO2/XosNgM+Xk
/WS6wswe9tZLGBtvfKqrAo43dxNp6d0SOstbacEvrLoRS1trUKe5JOWDyHTlu2rGT502N3pIWdqH
YJ3XxgvxF6F/wAJc1znoe4JgPCQK/iXrggHRnDcVUE+YLA6nL9+eud25LRaeWq+YlFL6ymh882jn
a8ozLSQDpZShy2Kpy/x0nURDaIVUY0wuSgs2+x3J2E1lpkyR3khrFKTw+zp1/ubF/e0J8hOogUzS
a3Re4VDKcVv2FibQhXp2v7cdg7uTjfcTPiEsziStAsMtV+fMUvIHLvYLGTRq3KUjkw9eJI+EPOlX
EITYgZUz8FPqtbDHoH06vM0wQUgszP105f3bPE4kM+cjkXOTKBX/M+MxmDk10AB7KmOsh9QQpx7n
6wFRtTikaU9FiEFJHxs8b8d+oGLNKbDqGlF6nrBn3Fxv2sVwhfeObrL+zvXvJdL2qmlpscyhLDZj
jr4VG97jPNKr4EyUjuRzfXRruqgwgWnvEWW+IB9bPeRpkgvkwEZ8lt0Q1wHtomBDRkihpbT7PUNo
eyoWrF5UY9b3bjsbhzYZV4oDZXGeoYgRmB47njQ9s53yHlJPu42mUe0sKLj4YzU03Hw0JgqAGmzu
7diBj+lp1HRX3Or8WdO7BnKfAvtzX0BbWSMR7mdlKnv2p3ReirMO8/zJQaqtTpgF0CtU2x1VUY3A
TFs3vKqex/aehW6V+1OVQXqI52IYA1suxGJ37P3KjthNYZyndj28G9U8Tdl0Sw3d3hmN+iZUNNXb
WeG2RB9i8qsXeiCBnhOKbSOYO3ikIoxsNuiB3cTN8FAkHr/ASbf/Tb1Xn0J0OmyNSH+tm79oGsnD
aEZH17GDxaDTNy2B94hI7sRGe5oitMkcc0+mZ9gt9Bw2UUgcGLWmFfnZXeh3ted8vMusHOqbcKJm
m9duwds2HXVji1mBMu55NF451qtfpoDlreZyOfnt4kxPaK3qyVqgj6fEsA8CRfKUa/rrSsj2qZfo
/Eg3vGfszz1Rn3jEHG72HStKvT5JvXGPDBMgL7LJ8bGbI9gZlLQ8QFSYczLJTUoeOgrvbN5K2b1m
KjGe2QHPJ8gqEuuWW/cHbBajx6oDA1PKPfXgqDG8CLFAle6d7H0ucvlVUyZ0s5bcfKXZla1AUyh3
Y4CG5ilSVAdtWVZFZERCerALJAEPwAGwydpqX1L+4Lcmr+pgUJaPWkFb4kJQN+BHNBjLlE0ImlM8
XE7SCZNbAoztMrpAzNDEIGmBiEynIJknAivFaGfb2VHdP7diK985DfITJ1XgSi7ZFd9drUjm2Ac3
Afi9IY92AGHX8B3kikdvLY5mamXTZAc8Cit04s47nZjIISk851ot2Qd08chfiBMTjXOaUyzba9Et
zxWoKkOxMgLKRD2NtrS/fYR66DkVXmw5QvuWlsN+sci1jZRFAxIitof13/Uclkn+U2AF8b1maPBh
Jd5CiFXLgqENrYMO3xnPZl69LTLdW0nxIOPkL5McAgTwSWP3KeEE1hC8v+qxWWsxbIeK8ERLt1EM
MykdwO5G8ED9skNAI+DXFa+qlxm7MvDb6LAcsC1epkDj2n/UlZldFkXavkN9RrlhUVSH3qHDQnbI
uCU4JNzmp4G29wdqkyu+NDMq8NCoIPF6+4x8w9XZKYZ9RZr5LgIw9JvAFAAmDPQJOdnj+pEb1b0z
z96BrbSBA4sQ+jI1TtA57q9D4feZEiBGDgjre44cCK12yofAYxw4EzMCjtaFFJis3ms2CS41pAv1
M72yt3Y7iEPlGi/Cm/KKTEvefEzYc8jvQpKKgzxxjEec5Y+UOJinbsUlhIZ7dWvNvuIRZJvJYpme
WpEBrY/Dx5gt5Y5iS8PZ4aTvaQIZTM+HBTm/NEMvviOJCdhwyUcNaSXu60Ew3zRQnfVD6bVyZ7dV
cV946bQzSTbdABraXjDzf5ebzjQVnGxMTmeWnPWraTtNGygVj0+Zyo3rkoZ8Xc0kPZCMzE/MgmxI
pEFAHHjluldnuGV1RL/zqOFJkE3eq9vo2PVX30bWB3NMf8qiWdvXSqRnL+57id6hWXsgW+IHET/+
1WeB4R2RPJ+78uJM+WW01H3FIokovUdkfMyT/LaUQxbQ57F2rRB62nqjNGHxapRXU1Z1LLjx8her
BDtNkzRbBYo5quY3ScABGS3HOkIsLzzi8mwJS+SczVKWQGJHcWubiT+EZ5b29vxdpF0TjNxW0q2u
03VvW04YjFNJjRgNHrA5PJoN2Xwe4wYWKOpVtcywjFhIH8pJRCGRjt7UjhqnORmwqhlvndFoExqM
CO+apjSGQ9rzu3haABeB5cwkN2ML4DSFPZRmKlgbO7pHcaiEDht3C5rM3gYeuRddiG13sTkXmhF+
mU0pGaq4IhlKa7AUPzFby3sACZR913wUf7Gz5MchHx2N3Q7HXanTD+KPJOHuXVxkZ2hVXsA3MH+Y
C/ufIvXnhwIWcmyDMSRV0G5GnrZ0JDw9S0WjOviJ/NezCZORGWEN36Mh/aV1hCDei3zcd7Z2MOwi
J75XPprcLXDCE2lA0KGwIapjPC+gwlgJCJYgQmrG3qwbPhSSU0+g1sns0hmEOlpPoKhYbAZY9gBp
TCUOb6nkdFnI66IFNXaIgIvkhykRxdR0PUhZpawOUcX6AN+06S3Pdt/F0m9bp/tUtV7kdDUUc7IL
J0ywWxJxPHSYIwb1CkwJs41VDfqdQ4v2yUszzXuijU36jmjAsZbgU3z6oo0/QRj4UVpRqDYT1qWd
wljwHncw9zZZbJmXJpx7mtcwfQeplyzhHod72aIBFWrtHGRLn009+slkdH3yxAVwMn2wmMjZZeMW
u06b0nc7NrLA5BYhP7mPj8NRU/WYBpbeUUUKTwuHmuTUPhtz0jxWLXgq6Meh8wn/3ikeYgRM66mz
LfZKQB6q+FHxMqh8L/Tq8h7Yts21jx7poT4pwp9ToOxUs1cRLb7rEqoc6zFJzSf2mkRbTD1yuw0k
FDoIt9xDoiAJCSwj01AkjTBmUBBdL/kdOVGTMutSc5nxJ3tWI2IGBb9sqhAwjoXlZCgeuCKx91YK
ilZCJ7NbW4pIds4dbOPUy9SeZ2mI/GkC3aLt+8QZ9XAjVFOhh+DSoidr+WoL2unOFvCiLyKqRpCX
drTc47tMW78Nu2h+YVQjwI/OnpQ/rtXZjwx9hbPPLTck2jggIHWF3V21XM8ETe/ZKN/JNVf1vVkL
e9mzDsDdslkE2uB2jmGt1BvEpgHyYQb6M9RCwmCJYfHGq2gBq7faZOUTj1+PVM11S2f2wrDr0W5e
mUeiivaXZaXUmmNjs3e8Iuh9DVMxXBMWifldBK4WJw3GsOOStoV1FRU43gtdCeWNy19mH7gAjRy7
2URuOBRgRjdxzM++yVy4VZBjBtiPI6+LGTmBt6XnFTlPq2VQMzA4/3F2Xj1yI2mX/isf5nqJZUQw
aBb77UX6zPJZVrohpJJE7z1//T6cvelKCSXMAo3uwbRhkgyGed9znlOUYsOsE72xPVREKppl9jzV
SVe9ArhzYt4g8niwBP2+9mMa7xXhs/6JDDFTHLOwDcZrGu2TJu+X49YauH74WmR14WwGv8PC0vPg
r7NIW8MJzVneQJJT7gEJWCNfsPeSaWoRHbq32Ru/xyR0vNAMqfR7NFrR9aBbdqiaHuoWeEtygmHT
3qWDyA/mYiYpTNKoVkZJiZ2Chr1I+4HkvFBRSwiizJ3A/1qwYx0ebNTHzGGkS6vMsIhyKZp8Oe5m
HR4mu/Gj4deI4bnY5Dp0qh0CnLH9nhq9F3yPSTkfTqYcZHKdtk537G0qpiQJ1eniRR9qNMlG4J9K
FEfmGWn2eMaQCAywbnryse1sBmpPEE7I6ecW8ZJE/hYxXYwqQv41a6uLrnM8cPGtmUnyG4NJxieF
ZLyEThNadMk4K/cpBUQyHA65GSP0FVWQoJJRwTnoPZIJdFrjt++ylJTINp6uDUTcLQ1nHb0ac06l
3cpJR76rlG8ggFVAtGzSvp2beJzd165DO7wyRkLjfUrwL1VZ6k0++ubZLcr8qCO7/RZIz3bgm0gt
EFfiC7vyZiizUQTfFurd1Ocdia5UPKgXx0W0pyhGPN/QB2a4lwqDAxM7dgNmHJJd2tpHs42eufiq
7KBT7BTiHtPfSK/+WAbm8E5AVPc2J1Q0QyxvaTduIYdTD60DuDeL7EL45dFvKomkK21mFOFmZRan
GCwHgNUk6Ci2EfSSjbRdYEqDDMIqr2Y5fxedbocX0ieCZhePRbzIPMKIDI9qjNx4Xw+mdVNzFJ/P
SiCDSyAcOfkK343G908uD9FGfVndhxNZDOjICO1bic4g+SfPKQJte3q11GCp7bdXjdF2FgXNwHFv
Taj8PmCJSH4pOMxAWoRnJ/YhyVqnipr2iMZUGs9A1WARENbRufBeF55yuK4F7WqOcY0EIntyE0T6
FSWkmEDtNA6QFZh+sYRbixwOnoIZjEyBpXts6+opqeAr6EXg+1J2tfJ+9ZiDuzv8pgU8ed1jdjFo
biKFuRVTY1LOLEwn1SeXLNdd4aOaXNcd9KrraOhkT6aCysNj6bJDOHT0+bcoFttnVUeA0cqg4PC6
CG2OjgWxAcUugB+CrJx3tv/Nluw3REUBcM17T9K6vCoF0r1zay8Kw3YqJFzSmtYm2j6SgG47kbp4
riMc4KRlETVFhsCYSVXgvus91MtpXh17sQgDzUVJs4tLL/xFQoZwbylX2tktcksLFagn3AozsKDy
Tiky1g5mrnhg6XFCsxU7Rc/TuVNeENJZoV2xUTOs1Q2b1GS6HlsW2HuzqKl6ITSqrpxsKF7wd4xs
lXKjeU1NWW2TKCvFG/u27BixO6HzrAMb6Ati7ea5xFoe0nhR9sas6UjuZeBD4bJD9xhntf/DAdVP
Db0rr8Bk+ydCm4drJxIZpBx+gUWicaNq5J0tto+Y/h6kUI2coOEgRrOLvwDFU2EKL8DpkcdzdAx3
iOmbcWOFGjAgGioL+ZiyaMDiVgy3gcAofJVnXrgkXrTd7F7ZloTBNXR4V1rGAua3QnfpvoE+QJMo
d8xnN1/AzUCwKC3KOcq2CV3KbO1VE7h8HJec41JmlXXcV05KWl2t1iF755eoc7w7bpO+HsrdbpGZ
TuGdQ3NLrmSn2nDPxrtBREzohr6r0ekeDZfGLEbzEc0hyFO0bkGlTVoWanpRwrJfZNiLh6RLaJsP
SyLBjVurur0xyTrJb1pKMP57RoePmUM6zKfw6Ai2OnDEpOJIrYmUpsCJUiPaeNgog5RlgvF7MIZI
seQgSnkKxsy5dpx2MOIV4TVGejOZnHmgU4WA4Ufm/XLVZIbzxs5UGA+mSZv0zYQoukfqlL50GOqG
d0S5kM9Yz1X45rRsT/bo2MvhnMdTSPzL6KDlsady2tQlYSCk3joWHh2neFCAaiec1ZxdNzYJOry2
AnvF1ZzFPfqvhdn62hl1vOVQXJ4ZE35/jVNPPpE9QgK5yaHhGNFddehp6+AN21Q7bVDIeXxavHL/
yocjiZOzrLZgQDqCkQbDWatmzC26TFKH9q3uOSCdwDBmel6BU5nQQ1VBtAAkFN7/ZwobAXJtRT1+
8j0MsGaY/bCFy39WIoLc0s8aFJovttAHf5LeEfR9S4ufz2RrTl0VXKmR8/Q6QWef3cWVDfuBUhZ7
33SobHCHraSNJ80Ezkfh2I2BwktrB0+dK/HgOg2aXOiXnr0lx8Eev3rgSW8NwduTGyrHw0uXt4bK
NyRfNW+wsskMr0o2IgpPRXMVtJVzokAQxmuUEEuxwLYYcFZs1TgSBcxJdyVcS0ZHbdnCO+Zx5CRr
abBirKjBIkcMHXvYYu+arykBz29BI8x6302VTemlnggD6mairPCmDWvEe9Z1DjAPzp8O83iTkBs6
Y+D1G+MFtad/dJ3aYTIEW6XOhcyr8SHC71nE6xQ6ET6xpApcvROtKOuHLJwGWheQUDERaCSoDIKq
B0Oi+iP12P4aQZYkMnmCLWJofe3Af/E2SJU1hIq4aMTXCrS8velqds3rGDbJhFxFRF4KgsrJh5Pw
lh5VEUpdVpsCuojHMdoZ9NRt4oExSfeL3OmUFG4+B85fO0yBwSYYO/09xnV/4zJKDwRzOy3BfnMx
ni3DpB5cDT4g9BYHCkDhNLaw19cU5G3ljfVGT3Dl0rpCU4uqevhOkygM392SvOEbXNIpxlNJOuBO
Usj0UWHGTdI+hFZHM121bp7uYf8IfaZGDr1+cFS+DyvfoCZQ+RnWOCLsyh6z/ME2cZdu4yIurhAQ
pNu+Mp1DMCI73WQF9adu1DCnnDx0FuZkwGOe6xuCiNlLB3pomi3COrWjlD6guaITWMHFibvsqR3d
JLlOTHcoELjP5g8vrMQPCjUQfQtDeYJ/Hfjg14oPRm/mGpBNMLbgwleRndFablPrGSentcEy0YET
y40rE8Mzmzpqg4WxKVNX5DDh0hQSiA9yAR2PzP1v89gM2x5KR2eBIwtmyJ1tbshTFVjm4lOkv91h
R3u2U6O0v5lNWN8gCJ+BLpXFHnkC6Se0kWKF7mfqdlDGRpr9RUfdBlqgFfI8YtltQQzWnGrKpt3p
Cok6VUt3OLODi4tn2G2oDlhlewfvYMuuptQTq0DVu7a7zi20m1MxoiuH+B+sC9Iz0TCXxpQ8EBw9
u/u+Y6t2bFrL1we3CET5lC7OIkrvIGS+jf00wgTMIU3Fi3K6LE8ziDLs4I4pO84EcxA9oAqvrQcA
WgN+MKt3OYx7oQGrhkDrchhOcBXDmnS+nG3PE+w4zlEbaS8gzMIz9FbbUUevdWZ1bDjWlHF477aE
EK66Hi1hgsQ6KfDNmbSgiAohkrLZls7Q/rTSpQ8eU5451Y4L54YjKbFXsq2eiyjw9pEWqtoFUoQu
Qi5tPWVj4z22XdI+idoLf45AFcyvGjjDgnp3xQ9khwMq80T392zaQ5Ak4YggIdHVwEIegvep+a80
XkHh1GiD8MnoJuMLRaLp7AWx5RM04cK3BdsH+evahyf34HNY/1mZHsUi5gL7CRw2aUhpMnTTXQoY
/ab0Wm4eaIIicdXqs2BrlZUlyUKtyH/q7LCot5nAGLq2RDpdGTHtRVJIRf80hnX4zUOBJXZo3MPs
3i1NDCW+hytrS+2YWc0c2UcEqI+fwFMa+jRZbjey70kBc8O10kUO6jshIIXOB706s/O8G7wuZUmw
a0VoUGZTKrvKkOCmRKsSs4nrJLTEtiO340qWNKABuJGxTS+PdW+LHNAf7zEFeW84QdJnWtJDv63p
Xh+dzIbxDxDoPEtaLyeOpHZ2Cuh8fg/Nun9xzd69wdFgTJQw3IksbAkk1AvE0H4l1bIayqu5oiZU
IKJirbqNejp/pAUbZf+FkBsEKoh4ZlpmYAZ9LJeeiXgMzO1MgYxpHcK5iyDGKozqaiQ9t1jTmKcV
FHbNQF+QoCrifLVr19CG0eeNt73w+ru+ap1bGRXZow3L0L8zxoR8Wun3I6nJpdN6YpOLsmHf55de
sZVQL0NQ+1V0iLpSv4QWWXVHmvRO89Swe8F0nspQbDwyZByO0iX03BU+yAHEjAGqXxAtePBrK/qu
Q1E9a6sGcBP35nsap94JGUz1q43M9jqOXOuqTIMg3UuvJyDJwxxBuW7Ioh/Z1CzYVjUHPYE7hn3r
+DS3bpvQDz3OhmyJryZt1vIazXNTHVTPHaPYgmzkhTkmrWJ0owoasrTVV6tvjSMm+2Z4wZPmmZTd
OZACca9xHf8sXBb/u8zKqPXSlZgL74e2Giu+SYcupsIkwXsRJMCSgtDOVyPri2Dt3+TEB4uVB3js
0Pdz1N9w7EBNjT+eI8IYxyAMCTItZ4KDZ3aaR9uO0cQOU+mRcz71wbnGaNZtu0kkoMTnUKk7xC5G
hySVLf9pJDKDa0wxZhlfucNtz/LwIJ15uiM+2C7vyRtKv+R5QEl18AIb4kNURhjQlncHoBalUo6T
edNgfzHOlgR4kR9EQHAIaPep9soHw/LAIBuxBpy36plzZLHEAsfg53XogfRwfF2gSnUGTgkrGqeD
Ab2j1CNsL37vyYd0SnyDLrusfzXoCIZqrdsSexjlqGgMDtSawUVLNS+dX4uQ02uzYvZBwkhBjjLS
FL4EQOVK3OXFXG/oq+MBp5QyOs8WkWgQwZGOxNeW1zhtBC8Q6Ey5Ysny6mtNy+nV9kdQHi2MiJRK
SRFwyM8mYlJjmA5gI0arwOMMAJ6TpdYJaSEtdkzxmmV1C7Zl6sPAvOEY2SLdS3Fr0kRXhZXgkcA4
glTOtWaDajzOWPpW1IaO7HdHHl5T2IdM5Dg1gno0CMRz9VHZTtKAD2FXAg0W8In9uNiOy5+gcrN9
MOhyryqO3D8dvQySjoCOo+NJOpN9GWXvY6xkzOFezJueqHNnQ443o3HoKgqtYUf82vd5wMF6SAuO
H7eR4ZTFnZRGV+1qpGHBWvS5lR6NZjRt7NdWrm+SIEEwSRofxhMyew4j4x8sphps86eFJD/d42Rj
2ow52l/ZQwBFN0rS6g5sNUu5n5TjTUHHwPRWdRtU9lOK4dJ6xL2QpcEK8ZOxRdqGjLCEZIXgzxte
6QTCYog8E5k8FaMALUdpyJuUrfezYA+SPcxxHj3aVGw5u1E3fieog62dawX1g2jquNiQreBe5XzX
X7A7zjCT8e9uOZBRLKKXKcZkpTl6jJDUi8y+ioqAvwHlHrYgqQsuoM7GqMtb2msR7NNwVpX9Ygtn
OoAmsHDL5oQUUsxTq86JIfzmSXVsVJkYdw1nICQcQunxrmA+pSNKSyGbN2PjBDaqF089RaAAUURF
Xp6eInrnaw9hclduhiyW9Q1q2ij7koeoZ79att13hBgiel/bftMO6yQyDf8+NDAI0Vm32CHghy2k
/VaA9HCMVQB/TL5iAqJJhqjLS46Ij8obOVpAbeg16G8eCXE+liSSjwn5YTay98ZM8SLjlEPx/sYQ
fuL/9ArqVrDKmJTB6n4teaP2gc+qbkkuyExR3aiGJOSXXlMA38WdLAUmTNNxtrSjcM4F7TBvcSGQ
PezQhwL30lqzc+1OkA/AU8zOTU7GikMbaKL04W1T6jn0bwBbPlHvCtGv0QdlE+JiyccJpThEFZgg
nKQ7xS6SoSMT2myfifOuAuAoht+wZy7pI6bE9qm7dFb5uvQFkkY2jGHuPjdUqTipl5kz/qB8joyV
k+eEaoFyY5lQhiQSa+x/Ko87XAsrokbhjV3zlKRhbq0zqkFvE3Mx7VDDDjN2YNP41LC5vk/n3uDL
CqtXODrWoSpFN19XuudYGoF73dlgF4JnS5gjxYxZJPYPzhgW5jXaW/IxDSv3dSYiIgh2Us5APEZm
f7AfjkjgYll+/JQXReDfdXj0d0RmAExvkvmxE9D3lozmPuierTEV4dbrJ9ipRJZVefvAshMjeM6y
vHiVVcDniQsm/MIU47410+BQcElnomjJIbfuhaE9EzNC1fdU1NIZwURmWQ8T5wPz2BKN8bVwOzd6
RWAEwWzUdUKCtOurc1/4Ep9QlXAkCgfrTRJUf8KHjKeW/aoOnlp4Xe4D4aSctvhyvG9TP/Z7TwlM
ymOZXdVikdxTJE1f2cBOB8q/uChdZbdbwppBJQL2byGBIRuYbjI91a8YJaLxMXHTYapXRS/5J5cK
KUVHtrbvLb3sRblvk3oFowZyUldirMuz2tnOnJgxvAScBddz66nopw9w8nqcSGo8idgr6NUlrV3u
ZTezAYXKV+7DqItpytQVfBfJphUbLV0vcnxH21rnQ+PeEg/NlhsHCJ3dpMjcL7Scy4fOkj2EDZ31
Tb/l8Rvmde45Q/1FwPcxngdM4sZ6xvG1LpmkraNwRA3/q3CMnjwG1Yc/HPan6bHu4UVI8jCca4rZ
fX1QGJT7DZC5DG2U1yTlneu5A244TlqG/kX9SWPsNiAtlOcUzXSxFY6DHxEsJoRs7MUD7VVtpMG9
MqC7mdFI1sPWmJvKPQdxjaWUPYy/psUJ+AN0F9iqCM+cseX3OeVNOZgF+mOXmZk8BeiEhc+xfuPP
2n2faSkR1cxX8ByA3UBnkcBdxk9hEJzJrlCm62bOBm/DmUiq716OgXcNO5kuMdwfc2IzjDafXhME
A+BCOAEpF9Aie1StQUxFRRcU7qNNm3KQ2VaD6eroKTmcA4BxoTmR4cKodcwWKwqV3WA3KEzaPQBT
tVZ0457QyJvJLmZ3snTIzcn9lgOcBWsVyirf0ZT2MbASBXsahyJ/ztq6puERd1OAsnLBdnK6RdG3
C9mg4vDtgKqA1AvSrx0z2HjnJp5MrkTcRW2zM6fSMV5LsFvOl7Lz4DK2AevOCeoW6rxK8L8p4lE+
fYJwkLIxZvN8J8fOTOaVpZBx/TRNO+a5MbF4AInhss0H5PytC4iFV/xWAsCeX3EL2AEknTgLu8eC
1MBHerdjQISCG/wCsN0lD1XlWuC9USrsU4NnyK7YQe9EmKf2vpL3JMggUNH0bWrJNw7TgC4rtlC1
cqcADbZjBhwhaFAs3KQgiG/KLih+pr7rUQAQmj9jN7B3tttTa1ra39MJebeuX+to9H/SwnOLbwML
BaGR6LrZHhl+XT/loBkgx1MDPPu6ojSQAAhi/ZDu/C0xwhJTHBs7jH1kkpNZUzLp6A5Z6o09msMh
nc3yqg4Hv31C7DOq8wIJqPetbEEWbMqumkgT6XzmESvEMf9IXFEWPtJiklzTTPCcKoO0mj1hFfZP
kok4iMZuG9Jairtd5bnOXWX1yVE6SbWtRGx+d7D14aVHmY8cjVyb6tqeJTlVlMUQaM18kjt8CqaJ
iCqa96LIOQR1fBvuqAzKO5ZPSYWCE0ANU88PtYHMamNlenjLg2z09gnBlRPsJt8jM0HFVCPWINlz
ogiZPMAzQPH35Ti/5TTBEIqKfI4nbBCs7Wt6UvYCv2SHseqldssnGnTufAwwgCYceiYX5BrzYnUI
dV/TOprKG9qReY0lR+fqvQvt8tk1OmEB7pkGPSO8MfgX23zq7+287q4R8TgHEnMMvDuJRHCRD6AI
Js/xlpJ/DuLVy/v5VbVlBMTKHIdXEz+0psKEPdTsM4ZwxHO1DmyWAkIJc++RBhPPODPc2GAi8zT2
TnK5NJ7cLBbFY+CVGYF7THFIJbuC/bUPG+WEApXqYgAhO92y3ZrRYXhWqdYJKtx8X3R0QQM0yBZ8
dPSFh8wedcJ339f6C+rKIm6pNsQVdYF5RjipDhZ2A64QT2boPqCAjW7mJksLwAZub9z3szsQaFZ5
tnk3VqI1T8xlmAg5hdVfa7Jv7hPTKP0Xp+wMvSAnZH0MfSl3FUaMExG7061lTfRkjci+mThaNW+9
TQ92TSVO/qDKUkTPpDHMz5XhsGvjLOisC5fH+kA6YvTc0MVZo4Mt9Q96D3N5IjvTu8o6cnXWME89
+lAxQURYiUk2uAK5n9yzLmBN4kigjG3kVB7d6zjD17hrMmfGwjJEfKLjqQKZBwTYovJL8h2ZqCRJ
C5twB1Co3hCvRcruQSJ06XFQHpLWtJ14E/B9stXNdOc8xgMny03TzQOnezUZ96U7GfiMs6WgfT0j
Jw/2Q4xThxglT/dfBdjF5GlqxiQAQWc2lCX04GGTwWhFNTmANTXujJ6sTXOtiDPIjFVnlfRhKpcs
EGD2pfSn/owZIJirX45Zdz22xb6csFFii2pH6pYFurV82vRVmLfmI7zcmPxv36C13zxFClTeS+sW
/XiDUMcogx8em+3Y39E/4wND8z0il9+7HXpjEtYyLL23nPVmYjgsx/SCFJAFIIgDeSJYH/TE6fOW
mr47b7pCFl+jWhT9PraMigaSqJTV7WMWsg673ohBKF87GRJOdaBdFIZfwt5ixjpMZIdO5U7k6ON0
++tf//U//8//fh//V/CzuC/SiSij/wJ/dY8IpG3++19C/Ou/mNaX//v447//xTEESqV2ILqwa/M0
FS7+/vu3c0TGG//0/1BJkLW4r8pvvt1W1YaTz7BPzVS82pLzBG4/fNoY5wnlbkxv4vRSu3Tux4S+
VoQ86fNf43z8MdKhyE1WhIen0/aWDurHH0P3brIH1v0viUDusRFW6b0JPC3tVvbZlO0JUsEOXCUh
W4r/8MqY8rWWpqNsBbVfWR+vLC16QEZoDK/sFZN9nU3EstiI4xzHDq4xR74LH8DV59cU3sfbVQDn
lCssauYw4BzC3T9eFNkUpSQHvTcBIENz46rOBhzZWjpb0Y+l9bQa+GyYmstGi3st8Z0Cwtdeyuqs
HMpCJd3UDamvhXmwKdPGFLHqjk0BAZuLPtEg7joZ47J/HETnu6cg42Bz/flNXLwyZXoKpLCrPUta
KK089+M9SB7QrIPePE+O6JEnleNX6Hn9tpEmqC7FpuZtkjI4fn7V5b/6j1GrhDQFAStUMRkoWljL
qP7HqC3mJgm1bxePoB4JsShzN7vuE5yF2Ijndk052KG/TOLsMXRJ5/jLMNV/uLqyHIvRKvmLKT9e
vUMrWzeNWTz6xdCek0zpx6BZZLrwEf9yqWXEX96ocrVUCPNsz7KWIfSPG22kMmgIWMVj03KyzBF+
rDET1bsu8cZd7Zju8+cP9vJ1CmkxINEbuppxKc2L16kB9lQj9oczqZP4FkJvabNQxwAsF+UHCv70
jWy2x59f9fcHylU1BXxLSDbh2vx4l9Q4uFGab+ciYYu+mg37e9hQwaZrZszv//G1GKZUxlwt4J5e
zjGMzcqkxOafaZ2rZzaKcEuwo0VLNQo33ecX+8PjtJQlHFcKi0arczFSLEzgNqXrJRhosfNDr/s2
LW4cUEAS/xqHdWIl00hM28+vK34fNxYXdm3eIvOop5Yf9o9xow3Eo9JL/TPqq1NpqDrd1QoWb0Ct
hYjtBkR9NMz1t8wWr9aS0bNOmpacAR9iRc1sa2N8GDjPefBf7kGWPHleb/3lI/7Db7Q5cFKFtik6
mubFb6zCMhga4BXnySKZZBVmNmU5/NLWVd6Q+xilRfX6+WO5nHAZ3Y5knmKc8UiYQj4+lZDT8uyG
hnWWfNsIA/EPtBQF0EfbEJwVFKmDZRt077GftLuIgNz15z/gDwOd+VLwO6huCVtdDPSkF9hEusA5
290oj6nVUEkqUx8xbt/95VKXKztzpLVIgphnEbSBy1AfbzaIR79zs9I+A7TzNiW+2h3ye86EtPP3
eVxelez8Vvhf1UYIH8pGUSAOqOfs8Pk9/z5Xa094mh9jcuemvljlWsJc0PGP+mwMnoR3O7riWKbp
G256dvoFKNY+NacNHtnoL1f+/XWzLLlc1HVZ0nkMH5+ANw+1p0vLOiP5oANq6NHZjNSfdu6c6Gua
UncpWqOd39mLOMQtrz6/8d9ftmZ5YmkUgi0FaouPl2eFcvEMNOIsY3ayIh6KEehTOG9U1PTfP7/W
79+S7TgmQXWW5LOn1fbxWgROk7vRuP7ZRM64MxtvOdCFeo9Eul3n5hjvP7+e+O2tOmgrlcMkgyPZ
BCX18YIZioveNTO6fIEhyivCDWN16Ol4UhqOfF3v7HYwjxkxN0CkpoCYO2e21XEi1G6+b0BOfi8Q
26tVbjXqWs/J8BZpVnGQRjXG87IM41sv1N7d5z/74jHZNqJ2PgjHNvmzEt7FWOybqYMaK/IrOefz
AWhYfSiMTGzoyKXnIDT/9hH+fj1lSpv3ArvXo2x7cT0T3RGZ6ElFi9IjpjYfcK9DEvWB/dO1ADHu
7j6/wX9PYf/YMHCHiJZM1wHp5TIFeBeTao9ookDFVF3RTG6fPcvI9pYl87UdmuMxUrN6MwYrIQxu
RBNSZm2yn2lfb0wOMVst5fiXlf1yFvp/v8dh28CoBG7oXXyDIgWq0kmYSohm8iwk2LNWP4a49MNf
fkkf7liH4wL6MdN4n6OagTQMHvXRIqXIPSkiT5//8oAuDjz//kHokFylmBNprVx8lfTrBJrJllcS
ZGm/hgqNUsEirIkRqmPzjgxJlMRUZyEaEdc4qZ3uDPNXWsoo3PSZRbvx81/0hzEiHM/ztGtKdxku
H78kzzQGdv5jiyLATndeLKZHAFPTnuKD+mkKqkafX+/iy10eAIuC8GwbubM05cWYTDoycDpqHVcV
2GjYwaCchhuZ2HS4K4Uw/+BWtT3e1pS3n4jY7Ou/DFG5TA0XQ5TNLEs/z1+wEbvYvDddSmxMEzZX
4ZhOx5acOuig5vjiRfUtO34LllZ4t4TX/siWhg1nYMXiVFEzt0lPPZCXBGGc5s64chBCQQYW7q+g
h7IU2EO88kM7epyU4xwilSIHySgzopv99vlDvHxpLudmXhhESIs1hvrqx5fWWAANObqnx5KfTuSN
rSHYONEda6CzFmQWnD+/3sVaYruubXkaf7Qp6Yh74uKzDmUdOgDBjaPrer2J05MK9EizsQowvK3S
bGIF/8u4XP6T/3xNrsuRlHVbcZ/CFPbFl2tjUKDg77YnqzXLg0PZm9yPCWhRazVrW1fjFuBi8ZfB
cbFkc5+uozkMCFvqBed4MTiJzJsyNJ+EEriOS/sww6Km7+yUnsmhMst62kH9Mozj2IiypWuPuGEd
d7R//nLz6vcf4plwRyQLqnbZOly84NxE31Nj/DoR72MO1zTbwvacoSnPWL7trnmzOmHj7e2o+m1U
AKknA7bWjtOT00e6uW7pupovlHc1VRJQwmb0ZVBLZA6KXrCbtzFKv+RcgeXwNybNNe+9saBvbgW6
fSaesKvNcwm5NeQYW6GXg2oByR5tdBuyTSuniLToaCiFeWzgA5Huk1kjjdMpLozlIBqZ0Wnosq4n
xDFCYr/GLGUET2qAzvwcI7BP79lfwyQch3Hs5IoQCdjcn4/Z374RDuieVgpeDWc6aS+P+B9nEIlm
j0wEdEp2k9MhTfzBXtFiBIkj5/IHhRX3Ly9tGRwfRywX5AsR/OHy5paJ5x8XTBr82+SRZSdzGNsH
gLnlI8GowV+u8tuSxifGZThbSz4KVtqL+ypBuMSIzrMTgg2ynKkcHmtLkdZi9YrI51IejQzQIiHg
Id4nMkvSMmvWTjglf9lgXs7k/BDOlRqNjKAE41kXk8KYKKCXRAScAs8anq0qjXY52dSnnDS+Hsr8
woGMivLEkbf6y0P4w+chKU3ZlAscDheXj1pA5yvKSJAbgr1wbed5dJfBMtoOyygcMXYc0fw4hEUS
QpxSkrn/fGj94U1zqFGMK7b1lvr3EvOPNx1mjZynDDVlkAtkr2hCsx9GlEX/+QiWCNtMlkl0vKZ9
sVfoh6JzSCPnTc/YE8GbjvaNcv1J74J4CF6R85MA8Pmd/eGj4Y06sBLZMwGPuRhccROOZZiF4amx
iMWx+uYKByGy+g51mZZkYnx+uT8NZhjMwkQFzh8M54/fTG0mU0tLLDwNdsoyOiY185vP5DGOyQ7U
A1EpaQlnY4rL68CnRTC5rbgz6+r98x/y266AwUyJnLqTYy9l4MttSW+NKAjqIDuBUZXkq4/O6J4w
64zJm0Vg6byqyK1SX8cG5d6aE5SMNnZBxXg1u9oIfiTOaJZ3fidBroJrqWfbWNHe0GpTCy+QalWw
l4xPcTQP5e2MLKm/q4SD3d8zAR0168zvPHUocqtGhYOsFkDn5zf42wrOYqootbP1ZCusrIujP6RI
QqQl1RgXxfrPhRi7b/sexCviIQIAP7/YZf2HdZSnyR8aHTGVlcuDB8qG3I1YJCDnpSrfhbCF3vF5
gspO3Mk+MKk5HEkJ4Zx3Eu1AtaRz9U8lkTzpNf9q/igRxPhrx22iG1KzRbkjyFe+x+xhxV+G4B9G
PGcy6u4OX5hNGfBiBE6FibG3iU7wMGeFWJu8Witwmmc9S7e4aels/Pr86fxh3rR5KjwWjoBKXo75
0Y4l9XYjOQ2T12/IFtLIYp3oFDON7Uolm+tGBWQdlkH8/PmVfxsEhIIrWKpM2yxQdF4+3muTCpKZ
qohxaBM1i5VHBhnqzy66ypB633x+sT9MkmzwNYcvbH6K8urHiymNI0CUFVF6yh2PLSbLtZiS/49F
iHmK9pFjSZuD1cVufiDloY9wPZ+aOaGkicoZAakpDII8AStBU+hIHZoQw/lptv38Bv/0HtmambbJ
fLlUrD/e4Iw4x2utIj6RKJRSw5PFvoU7vAldLp81OFfxSFnrQM7D/vMr/743pu+wzNMMWNYHcfEx
I2RXQ+clyal1rcK5Cw1qQFuSUcJHGUg6uyNxjeRbFKP/nw/dZS+1rPec8jHvfLzlurTUVBt+fCrJ
eNkmQ2msJiTt1+MY2z9HcuiIwwgKjC0UXMu/rPm/Dd6lWk6F3qRbSFVNLa/jH4su+vEgcrtZnmyc
dOuCf+phlj48wNjM/nK8+u35csKhJSnoBXKTfKIfL6URduQUieSJTGeJDY9gJwfd+Sqwm3E7wd+j
72tm/+lExENdrsoqhMiffevHi9Ypmv3JVM4pBeBxxTELlBXBQKt8bqN9SwPkL8/z97WXJYGDju1S
RDNtloaPF5RORoBOkmmWPPwD2CNJEI/jX5VNFgERJtP/5ew8mtw2ujX8i1CFHLbMBGfGkqxgaYOS
JRk5NTJ+/X167mYIsoiaz154MeVqAug+fcIbNkWc8/RVgYJ7BN0DuqN+KEeEa965m+XVpDn0HpgU
sK0Wm8q0k9QMwsD0m7b2jk0LvBNtimJnCsfYANdVPxeQ1Fae/ubwykW5p+T5YUlv8bbjAF3MUQ0M
P2sSOwLB280gZgby9Y1H6u6jcogktWPlzkmAX31vZsfqzCvJNHTSH2Lx9as3VU0Q3RML2SWm8d+E
g4MAEiBl+QIwK0UoI2wgHLz/NTMEsomRTPLoz12vOSv4OOZhTzKHdRislDrZB0rp/eXieHIMpd4b
qNg8WdnVd06tJzNJxl2mrvF1F6tqTDmGsDX9Sc0NFUmqpkHdKQzoyGoRYNrHzyi3ylUJJt8rmpAc
IS5zrp/r1fLM6RJFKUzfrIgMbeQUWyb32iGOpp8Giob+4+XuPRx1AOkiiQcX+mLndtDZYhSgDFQj
pnzb6jFmeSqglgKJgpWS495+lb1VQyddJlNeJOa1Vg+zyZTFzzqsIlSj804Kkt2HwimMcwvu/Usb
a9qO9iXqiI+fUrv7mC7RiZqLgnM5yBDoHyAiG3m+gfp67gJxnqtyizzOKDY13JJg78Vg0fb4bagY
7GLga2IVEXqTR/+rNWyE+gNo+xv+3wShTLT2JvUwFwhPfAFiEegrmIB7m8BBTIHoRo+VMH69CYI2
CEIRwwieXZCIPQhQ5DKc/FQklDRTlCor7+cm0WHTSfgEG46yyXMWNcwMEr+qpxCF8bxtf2PqKI6w
UvOXx1/h3kdwbVVzbbCK7ITF1jZbd6xVVZh+W9bt37gs5Ze2ReIpbmZzJTbeLkX3QjNoUpLCk+As
Hgh7AktBmsIhQe3VbRC1+r6rTQSf495YCYRy214fWNkoUaEeu5p9C3xJQ6sRUAId8PsumKsQLWRH
j9uvoMT7Q0AGvgdOH+wmo4Iko6LM8vil3l70LO8wIAd7BDT5dee/ySkMFJcQnig8f4rc+SmrzOe0
Qu2WFluAHT3YQz1CRuDxmrcnmTWBFznsUTJjd5E2osiIKeAkRSto1X1S5xEtM2cwMGl0iherxGu5
GXpY2KXy6/HCt/tU5k7sHDmRlGCj63PRuENV10CCfDvJbfO5MhtU0tFMrtOvjxe6t39kNS+LKtoI
SzxFr1h9PRnEiwiRCB//7uoptqMvQuXVPl7p3vbhNZqya8sHXNaZadSq8aSHrl9FQgHGZrdYUsYi
uWjDgG5cWtT9xzRz8u9DpyZ/LO7Gj49/wL13KpMIGjS2ThGwuAGoXStFySfbRz5q/itAIxA3I+r9
98cY6jXSQ5eTwrRmiTjqE8dUHIQTfCtKkh5507Z2jyntxXdHGdbh/gSTR9OZIcn1HqF9O7tz5eBu
Cdb0h2POxQU+kaCGU38/fnN3jgHJrmvroP/kP3ITvTl6jhmZgKg9yx+rSdkHqpYf6HGP276vcdgG
gEaOjfWyxah05ZvdW5nUj5BjOwYfT/79zcrMeSRGnJgDbzz/jm5SsvOKFqoH9ym6tYmTH9H263YA
y9aGT3dOBr1Jxl8MJEFgLE9GGfeQSqPO8SOvgIulMN2a2izddYMbHx+/39tbkHTLg+lJsFFpqCzu
iyhR+lfypQ+BmDFWMMXDKTdpqtAnRnBFwS7w8YJ3YimP5TIg4t7l3+VrVVCmqqqE8KKFCCr31rmz
PAROYgMbxaEUOwftj8dL3ntGhyCjsVXZRZZx/SWpG4YacTbD93qEtkNQtBdTh8CgOqWJ0EzqrYSb
e58PnANtSpsaFAzN9XrIYs/qZNSGb5g6EAN+EUpkM64kg/v+WM1UlmLXoCN129aI22msK7U3/Lm0
vG9aH/U71xrLldN+7ySg92HRFCKkOMsZm95oKAEiweJXNRLKtZcrXzEEKHZhX4Jwtxq92SLH+CN2
gnfiNgks9CEMx3UB+5nA/RY5Ghr2KS59JOoa4N9iAxfW/tqU3jddA2htjpAjhCzL3r1ddNJBNDNl
kWDYMpi/Pfhl60RVn9IDpWF1bMM03JleGXzuUCbZ1RA045XM8M7+1JFEpHPv8SEBH10viEQBLO6B
IrNvGxOT67g/64UenHEnYtRuNV8eP98N+kK+VdReKShRAwbytzgPaiImK/Y6w0fZp91aYYLODXjD
XTwMcBNGcoNNHxuobvSmQ6nQi+dSMn0GZr/oO0TNsPLC71zPOg0GhkRcXhzPxVcecVucSnswfHxt
G6bmLgbvGzAp8FRtzCFPYvCqQwOZ4VQDx/rk2kl2ePxK7pxYak6JREE8B1Sd/EJvPrkZzG4Qd0LH
D2cIjjHTdH+sRbOP6jJcedg78c/QQK8ycnQBvuiLqxMNQQOV0k73k9xVLzBNkEXtOvtrmczxn8lJ
pufW6NWVKH/nDYMcBwBARSCj7iLotp7l9M5omX6houaLrLjXzZhDIOSyyWpsZTc9uoIvYYv2zRaB
dufimEPUrTy5PDeLJJ77FByPxTyMs7z4zOhPJij3UQBNWC5+j5sh+Dj3kT6//zSBm7Fot8oxPUoz
19+yzAZk+ErN8LXAYe7SIWpaVo0OPR9anlEw6X3/3vGIviBV+JqEquv1sCkecJBl+iUULf89Kqbt
YyKvvJTwD1buzjvbVA76dVndk0oukaFI+IWKMDPTV+ncblF8HXGvbBFRDvUIAfPHz3UnKpF8AMGR
JQgIevk535wJL03m3qi4NXPQ6p+9nqpuAwkQqyUDIwe8Xj03WFnyzvOxOamxOITcacttCi0m4Tpz
dR8Cl/okSqui2dcg4Wejcfr46e6cCFqZFt3p/x89LHZJE+PsFiQBXk+axOhYyG8MmxBr8B30OXje
Rj9+V4zBPgwIG1BiTtanxz/gThyAKOcybOM0AMFcBOEpzpwiDir4ldEwK3DkDQl9Q/kG7Q191BAp
ArmTbmFnufXKCbnT0iXawnMCeU1RREV7/WkhMtdNXUYZaZDlTHAFA9TmVBsLphkDbRy8FBeRvjhK
XwZdS7a9i5+3O0fuH7N17P3j93AnKjBKpcQF6szGfqWfvNlm6aioVNVqepmVVPvDzsi3VZZY70/m
366y7KT2yBF1SOSnF0tNgp3ujSbeH0hDt25efnUs79McV8Lv4mINzH3vM3OxOJwkJlxwQa5ftVkA
5PRgrl8GeGHmZRJoOXz2Qkv7m6Fl9qMdVbQAHS1zxpWk7c5ZksMf2iUU8ghuLe6ZpFV0G3XK5IIO
hDi5RaMfk0TDuCKM1+7v10HSIrK77mum6zpwhJYJTDvwNwO7i4sjMhNHFVCtWPfEeY7JRVd1bXXG
wq8LDiFekZj7jgVY71Ndwzqe8Y+GVrRynd+GLnCTTH9kz14nTC6uc5KedA6mPL8k5P01PqFiircq
Od/HqbKGv7q2WKP63L5tCd0mWMLWkHj2RTiBGhVaqpLgSxuN+bHI1HhfW3mzc3RzLVe53VGG5dGe
kWQscNTe4sPi09piNQS3LbHr5mekxQVynhxRZH2KFuJ5pOc7dfKQTnx8UO88ogQScoOD54E+swga
vV11CWaygT+iSie4SUX+3MVRUW6rNGVk/3i125qDTg3jYPauBrt2uZoBcRXvEdC1qNu6Lxl6aPug
6jCMwekbCd2p69qtXkmwOu3u4NfjxW/3D+M8yUjgeR26C4vYXELvcAZMKH0rzunwZd20EVbVQ7S3
vU0WxvVKCnEbA2V1w6SfFiO3wQ290cjRsMOZx2+DmiaqlenHARTL/vFT3X5ArlabxrDMA2EwLU7F
4Ojo+GJk7k8k1R/Kxp1fFIjkftYW3lpJc28trjWVtg2tbjL767DnxE5WgXeafISGJLAjR4saCXDI
yulac/bOUhROEjLPYQLrtci/Euzs2wFRcX/qnPgnhlvZhyJRsp0yz8nKpry/FJJ6TALBnS7jHLYc
lYriVQ8Poxw/ICtSnPTSLPZoi6/hn+9sQXgSEnJCEiuHntcv0G16DPu8fPB7JL+OrkBCO48HMB8l
KoHz0HYrj/ZKhbiO4RZjcwnIcRjaI/14vSB0YjUa7KD3MRXMcdx0rfg8RWPwd2nW1ndVBNoxjKY+
2Yic1okdco/tqlwfTnqG4wyhvMKPFufdx3v2NthZBBwqF8BI9OCWnbBcYBCnJ9heIXiAtIY+hXun
C1I/QlAGNY7xiEDoOxlfNB0gEIJeplEsw/kyoe9ycygy1Dl9AxXffxQQzV/HOkI+E0mIg9bgWPf4
Ge/sKpkaACCA62UTdhZv3hvR18njzm8Qi/YLRJHP9Pjnk+M02vF/WApCDMAFam2mdNdLxVo39lGm
tT5iXRnldhicDSU0DxGF2cp47d5TEWZM2UaRvcXFfsKGu0P9Kmn9sY+bD66ieUcSXu0zjQ535QXe
2SQOjWgaJ9REjrUcesYobVRq7bS+Wo/IzivCOw0OtqpOlAzPop4QrJrL95fUNNz4WuTQoFyoOK9f
Zeg1wnVyVfjlMAM32aF5EgBFy/BuzPGojlBcxgVtjI6M7hHEKj0jC36jzlI1KyPfO5GC3It7WQOU
SGdikQ90XYbXsSjBgKPyO31s8TyIzoWoUaSjyFEQQu3MINu+eyO5BoFJgppYd3k9O81Eo2E2G98x
8vE44b11iFGCOZkK6kmPl7r3fPIVU4Z6ZJfe4trCmmtMMY8iO5eqO4Hq/S7mONiDu5vQMVD6w+Pl
bhMPi6kXtyNDKSboSzSt3vWUjZElfI+TjyQ/NPcJ04xTVZQfMRmKT43060Ljp1k5m3efkzSAApgm
wg3wAsXCYlJw6PXHxoo/I++R/TPYVrhDgkFqK1Zi//hB71SBdKjlqSHzBRKwvGIS0oyqbqvet2Bh
AUBLUtzKMyzFttPQojXTCGxKwil20ZfM55GCKQ//TYWS/hi1tDk//jW34YKzBLVI9ltBqi3DRTSh
ao4mzUzfrR7CHU5s84vXp/V0VButXNtTtx9ZnlxUHCS9Vu6t68PbRyKZzKxWfa0u8TNLUsTgd9jV
GV8mhMQ/eza621hPJelOdGm1gni8DVeMBV6n2cRF7tvFgQVqpE3oK6k+M5J66zRJ9UMbRPynLBSk
ZTzpF2y1ifvz3S8YKDoJNa0V+FRLnGWCYKtpDVjzhhrKcmbSun8Vud7s3LDJV3bynW9JgxPgEq0q
MsAlhMhtrDoyLZpTQ5kaPwpnnM4op6BAqKLA9/ip5Lu6zlrgq0uOlkn/XOVjXn/IkDtSCutPfghi
+sBY1UK/ubBOGei/E8a3AAMaBQxMUo1ITVTFyhm686QO8Hc+J3cB1cLiEnDR5M0ls9QnZSqPDaXI
ZsCcZIO03FqCdmcp0ENMQwBIQcNbDpUaVTHIPdParwDD7zVvyv7O8UjCBlXEKyHwzgalKcRckOYU
JcNyXiZo/2APPfJUyKMC7x+VxgfznmNhj1T0t7ziIF8Ex6V891XGvBVpBY36EnK7K9/Bm14Q+Nh4
iiIcIA08QoAvhc7kkFw787xrEcz7VXliyN5JtgXrDF7GNkxSekmkWqzZYkyoYotd+Lk3VPlxrlUv
P9RRirRjbnc4oZR0fVeC3b0XDD5LDl2lvsMSw0lfsOohdef+nOKZGtTWzxjN6I3bwQfU7ep3oXhr
EIjb24XHRE0C+IO8SZeTNG2UFkRekPuiNppne26qQzvqOSSsOj8OSrOmIbBcD7ix7OpJVhVNPXeZ
lWgdmrr26JrnScvKEIl6AytLTG6jsHtJWjXrio0cUakrO2gZD+SyjBbk2FwKBi1rXLUsiwi+tHHG
7KrpT9WEWu02N4SNInaHdmwRahDhcsvdRQzw94M7DvvHEenmWmXzI/ZIAwqsCSFhiQoWNVa8cx7q
ZwyEWpq59VgMn4UFfungzXGtfhix7bQPgeIFwaFCOwT/rKxKw+ehose+j1Coj1dy8ZsGHb+Jho0h
4bNwoaBLXh+sKLRDQKzVdM6q2tqUYSguI5PVrQVtBihFhNsNDNeti68UPbw0PFb4rL23pJU/gqtW
pnAwlcCoXP8IjRteiWGTnAdgOnvHZUEcxUffcdpfKo7GKynq8o6Xy9FYp/SQfHrS1OvlInPC5CjX
+3NkD6P4kOZeBjspmrADPzRsk8TZoGCb4t6M9Vs8MfLEGmFlO8pHens98RuAjdGa4JCrIP8W1xOy
9TFOGmZ/xidP/8+ep+xrJqLsRTRRv/K4yx4SS9GAZOeBcqDBueSkztj9qc1gdSjlFQ6OE3WztynA
Vq6G22NNq4X5ocwjCGDLnNHLrYJJ/NCf+76ankUGrRe9CqxpslHduEjcbR6fpjsfUWqvcMnKUpy+
5/VH9BL4mYU2d2eDrzd87tOSfLzLjWnMsTzM7cyH4qYH2CTiXrwJs9ZUVyYHy1jNSJ5siVQGYjNg
OHWxjewqdZAeD5szmyzBqCAxiyk7QK+DTJLWDvJXhRJ3+FDmBkbea8pKN4QzuTyPzhVFe4ZER76g
N1diV3i9gzP7fMaNK9S9Uy8o7NONiwlUdkBTW7gXl9mf+qUw0cujne62lTdsxaz27vcOuxXtZZhd
1zhmth4r3xVU9qqD0aOBvldU5AuODQSzUGzDkXbBrygQSfZB6xIHg45SEqF+uB52zJ8a/MsR04wj
pDjf+4VBlXBNaMxnOCbLFMqMvRi8b8jsK64/F1GHH3SLs02jZLAp+r64dI7eHgwtVlay1NsDY4DH
lXA8IoSs4q/fbGrgXD3aU3BWVZCkCbXXNrKn/Ou7H49VmAybFHXsnsX3E1gHl7rZBWeM6/RkEzad
FIwy+4GuYWdV7tG1AYfvnTHVTbCkefj3e9cHUAJ/gzQD3CweKNdPGTllMUKx8s6zE8ANJVKJTdcz
c5qjNPiJR2C4S8Os8xDssts1fvpttEDWhnKG1h1UQtLJ68WR5auQt5m989hrmASpVv6U1G7+oddQ
faxdVn38sHfWoxGDKJ/k/cBekH9/c1g8lG77KBmdc5PWGBuXhtHjeCoglzWVQgHQhPVK9njnZkU0
h4SDMkRiGpaXmm0HJOB14ZzDuZVUECzP55LyQ52YkTt1YCBhWUclgwzANHFM8jzFsFUHLcqf08bL
ipXjdO8VgC2nQc3plNpK169AZOgBMKTnFeBD4Svh+BnJ8Hof9Gr6nFdKvJLt3FmOCYkNcQxgq6Qc
XC83FInTYgFlncMxQRanhRhShpO910Jt3Ewq04XHX/g2vwPoRtOC8l2X3cXFfTCavEusaUK/K/Ez
2MyVjicpNHjtp10GxVPdWzZGX5PZf0EGHmsiD8+S4vT4N9zeCNwGrA9hEZWLm8CR2wySA6MBnzVq
5alrsGxP4yjDqYEmSREic5gR7t45zqWHyjgX9Uf+K8tNGc3ebO2cIRdNgiH0kdTzdjkz06NXOsUB
Yv+ausVt0sJSsjyR9QkzsMU3NVT6zhjHhD6O4op+QIkyLPeWCk9z32eN916wK09G31IW8CiOyDnO
9ZNpVVphaKRj0OwozRnDS2VT5Hb6HW/jtcbEvdMKKIj2Ev0udqy1OB1VYGAiqnX4tlnWfDBSXDwL
G7+ySkNDXAyDuU1G5FHRlMPUHCYSNrxedHi8fe68Xm4cymoKBAmDXTxvkCmhWvWed267rjwMg/XR
nebkKQCB8v5YQMZA8kLg5+0uWz5x5lmzhYzNued9HN28UKuNMDBI2BZ9JrZZmMfvFJ0k6qDbw6VK
95cinmrz+mPGs4lA/6CgnTZq+jOIBwtmvlafYJS1K7oSdz6mbODRZmIGLg/jYp/q4ZBrIWYK57lq
6BPUdaP+Capa+8fuU/xRanjTvjm1I0bPU6c+z6aSfMMO0FwJSbch8JVCxiYGmkV5I0PWm5NZlXNr
QFuuz2OluDRqW3SzRJo+u6UQZ40K//h4/7yqvF4XFVDWSFkopBgVU2VfL1i2OB3iY1KdPexrkCyx
s1wpfYTJHfvzjCcFD2wEOSrlUpvm2HpmrXwacUWpn6xBTev/glqZLN+OJ8X+NOCQioGNaHLjp5N0
dog9z2BE8dYMujg/j/pUdQdPGwpUmmOBmdEm0XXMPHEfxN13MzLOVePNFIae8S3yHBx8jpqom+hg
mWkPXh8uhf5dxTbuFxpb+Cy6aIU7+2xIwvSDW5R5t4kDUSj7x6/oNkIjY8yu4KqAcEF6ef2GCqPU
eRH8/ripgqM3zp+YmI4nBiP5oZnA86pjMK7kHrfHmlRdavjR85RTqMWaimLidm2naLni5riLBR7O
amHZeFzRhHzv4wGXIq2CeEGlx/B78XjJlBeRkmfnsZ70ryYWFuGuTd1m3AaO3o3Hqh/BKM+CeLqy
8m05xkwfwg6TSs42+NXrlXMvzIXAOeNsowA0wlkPVdAnSoiLC82Q9OCaMeaRdY+B60yMW4mct5+V
ChCqAo0dGmd0Qa9Xh/VVC66t8Wz1uYE8N1xCOgnjvqez81xk7vyxkETsxy/7znf1GEkwWaP5CmN0
cWV0QKWZuWNG7ehjVJ/6AtrgSdXLCIXs5v13IRJrjoH6ppx6M++6fsI4xAJi0pr+rNaqtbcbTMNJ
cLzNnBhrfaqbl/kKCtPRBnAoCxh2XS/loNw8jWXUniuwlthpZvUes7/hZQxVzS+SLMVSNV3DlN68
TIk9offDdAuUGGP9xaLUleZQxs25DUK072mHWS9OPXkV+mlV+OXxl5Pb4SpOorBERg5aCUApn2/x
hPGU4LuJO8u5awZvPzLfesmHytuESJTtJ5iLuykle3S7Qjp11+bK7Xt7P8nCSyIpZMse94DF/ZTG
wKLwPKrPpQFhHVl872gWQ4bq9Cyiv1A1zrYTcyeTX4Cr+A5D4lrHW+Td4HaSc/B/dPOZH7CTl5o1
qVdio+xq4pzPBioUbWdhf4Ab+CZD0vbz43d+cxnKtaR6iMFkmJ7bIgp2lo7GJkq8Z2syQLIWOGcm
m6JFyfRARLEOZlQH2soJvbcmmHIyHYZqiE8vw4KJwoawg/pcN1YVnapci8YvtlBwtS5pC31yoM2/
d/Aj36nJqJJIJEfFS9XUwMlGJe2smsZeV/6x4VBt7Tm0v0wdGh+PX+ltQ5m1SC7YyORWZN6Ld1ol
cWBbeSfOCl846ZjOVkUWbjPRNrRslWDSTiQEXr53q8r7QqJeWfsojfXmk4KLaZBsGqMu25VYfOel
k1gCuQL1Lrusix+FqkjbYm2dnxPM3b4BSex/UN9HygbYXn+kLxU27//MNLEpNKUukTzX17GjKmbL
UUojP3dZXjdMp0ct3kU4tM0/AjM1vxot1pErOaYuz+h1DIHtQvsR0oTBll4WJ2o6GLFFm+w8A+zI
nc3MwYmrrYVr4YSIiWyT6VFWTZFvGPgVfbTtIhkONS5t1stU64jZtNY0lL80nHaMbWVpbfjqtpjg
8NPZdEG8OFS9bj9EnofmHD5gg7WJKmzLPqvOOIpTPdtVe3y8o+58OymISw7h2oCOlhOKqDQapxjr
DFRuGZ8KxdJPqSLGvV5ZXyo3SlamD7I0XbxD2sWUrFLrm4JyEQerPC+1Kk6as8p8z0/HtrkUzrTW
R3yVRF0sA70P8ARXGjf1stcuIg+Frbkezliv9M6ZCrdAikXFYuRQuw5D7kABy2/vRgWnhM81eqma
H5KrISdtZEX6PZ2xG/mAU/QQfKU940V/JSYecNPO8gpD32MoGOL3l5IpS9/WscKYDfNM+2wNIzEd
PqiLMvxUZ8beitOgPYKyj5UTlFE6boUoapiAQA70U1yZvYYZdOVYm3TOJucjsrYqCjlB5s0/2hKn
Wpwwsfb6t1A0NdrngW5WL5GnxfE+Q7Bj2MYNzkC7zK3n8Wtmmki+xLre/4cHRT69zIXWdpdsihQD
mVojmjXy86goFF94NXJDG01HViPdgOuwvBckDwOXfuSEFdHjTXZ71TP4IFeU2ssQppeADrAs/AaK
gHOLmO54aip9xKk7jOJsC2Wm+fN4tZvEFJAwkANyYdTh2AaLxAIGeTh5DK3Po505dbRDU9ysP+BX
7zjHYhrj9E9bh0mn7VyMy5x9PGKw8unxT7jzwMCyIXzCVKazsIxPyiAy4MhTTW9hLL4ZUCq+CYxn
sD7FXuV/WEqeJCY+MDmWN55X5M5kx4U4t8hCa99mCBPDdyUlQ/1vRKfL/Ph4udtUkVcLN5GW4qu+
4KKHPXR1UgEEsM9YwjXPucARDobrOdNE94zxarYBPWitRN47a8rGMWU9cRcy1yJomAkYVZypsIYV
U9Ht9K7VxdZWzPxLHzbKFnGa7u/Iw/rm8aPefERJHQP7ICk5WMcsi3nSGpvBsWMDZCvMZwfTaz9m
Wo2pZbt2r99E4del0BGEWCu5eYstK5IoaBDQsE9NpNQ/zcabxR6vzfSDjhjKOTfmfuVE3l2QoC+F
3mnGL2GSRhk19OkV+2Sb878BatfPA5ZdO82df+e6Gn95/CZv018kBAn4MEL4hkAB5LXwpi+CO82M
x6RjnkpVST9qnaV+NzuSiX2SFnaEfHJRYpacDG1w1hWn1TZqgGjUDv9Zff/4p9wUAgbjHVptwEMh
4XCVX/8S1Q2a0G0c/TT0uO3+UaZoapx97rpD0j5Vo5WEUo8sU1/mBJDL1q4B/R2S1MiHb49/yO3u
8iiaUdWQsy4H3s/1D/G6hgFmjOfqMDfhJjQi9ahbTXHswdKc370U5aN07mE7q6Bjr5fC/xYv+wo7
UFxv3ZK2TZQZ9t+6CO3xG2ma631+vN5NAEZFSUr/gNBk/sIeu14vYWY8jarSHe3EHvZNbkf/Ti2O
UrR+xDEyK+jabhteTLOKd49Xvh2RcoTwEwBqgZKIdjPyyIrZFUjctMfIaTBvQ1TkU4zl70UxgmrP
K6p2cFxR+NGcFqCz5iCZWM5PTaPGZ7srcZMz0Q8FmJDv0KdDzCuvynOGsjOFmVdjedp31kerGsKz
OuB0mAVCfzG1xFkJeDenUz4F9lYQwGG7Mwq9foExcJXQxPTwyHuyL1Fd1+esVJNtgg3EAVuzNdXY
G8A/CRCYEERVqcWBJixDHcmAXQxVAqjLNKPqgJp7xAjdCLoMucl5rvXw7xGl0c4XTpCGf3Ug7TMy
BeA8Ty42Hepnb4xc5Yi5Jq22jYKYkrlW2b1molc5Hb+R8IGUAmUWUONFjFTQCLbasRPHBo8GX2sm
fSNEJDZNHZfbaFDif+1cN/bqPBjPYxlQZKLzsGvrBH/bKkmOWqe6O80McaSKouQjNtzmobGsetfM
ZXpGzT99woMQK1C0kr94baUfPBFb24zgeK6ixt5YmKsegIwoJ0yDp5WdexOX5NNxfbtglhBcW8qQ
IfSHgFCpiGMeOsUOelX29OoaXlZC3wVp1z6PaEbt1LZrnxiGRe8NEXJ52k2I78gB/PICSoWGLPEY
Nce8nICc1rF7jEQ9b3vbWKujbqMD4FKmAgYpC6XAknCqwfEbK9tIznWueqLfaWniBIfBEmNyMOYy
KF9c3U6MH0EYFfPPWdD+U1de9k1CAQuJ02Uw+yGRAaO1OF9WOqiZKPgJaTZeorBstriHNs/WkNd+
Y3PQlXaeT49j091FeWBIXTLgL8XFBwRchWuH6dkTetvHW9GiNI6yuF06JxWPkflXqut5km6L1BTN
mtL4zXWDEBC7S45HQP2SK14/8jSISi81NTgpA1pgneWA7+6ddE+fKV15u7dL0UlkhkcTxyagLCVC
IooZO84n71Q2dnaihah/REHD2c7Y8a7c5jeBkkuGxjeFnuzv04u+fqpwwgVZdQLvNKZxeFBzROLc
Xrcv8AG+ilRP3zveYTl6zczQSI7kPPR6uXQsMVvCh/eUQZTfq6ipbzPE1E5KhFWWUiFQ/HjLGItX
yQwdRAEZ7+v4gvpkkW3Tx1QD0xiUJxOYSA46tKyHpxzDmfQQdb1b0z7MHQR5aaeFYiMctSr+wfN3
UI8pLpH2xR1MFXVZ/EkQmoWxqB7Io7v5e0VR+h8lJVatyWyBWZ4pX5O9aaf2dLSABszNDuOp9Gkc
UtU+aGOVRhsP5f96G7TjOOF6NQej8uLBXv6AKonZnZIJvuIWIW4mHmYAsuHkJJU17uaqDsJj3AZO
Tgmea7OxhvRYBBQYtuA7pOWBRO7Icv/6q/QW1vN0fsInNTOCoxDia99a9mcjGJ2tY3b2Lukd8DxT
v9b3WpxoFqbAJH+DlkqmYZqLhTWq2Ne+MlJlIUIaqvYTjo2yr9NWP2uROZykmMfh8Za4syaCnMRo
Q258xFuuHxbD5LiyZrd+GkPXPoUxegVFV7kXkZgTIuNhugN+t0Yzfs2K39y9SIAjtMqSErCJeOWy
gA97rndLWPOFBo6p7vvenXVsedqsZIamTdHvUgTDP3WqGJgql01mbl30yD+FWBwj4JDAs9/Wtd00
mwm90BezrgtxCPLIcZ7DKnS/WrPQw29lkitZSyQGzIe8dxYZ2JTn0VRj58arqDZeiL3yCzpZbbLr
p9ZxP6u15ha7Wi3b6qPhVrP2VQxlnz852IaltFSCKS23RQaGOkcU1+vYiVIwPkQeUOBagbHDAOr0
E5099Dq2am1XQHScyhvrnRY2hdh1+A1dmgbu2oF7JP3WV8jUbZibD2dk6Gd1H3Nt/jVCpfudYm73
x4Og6G4aLLHfF+n4AsxmXmXcGLkR6hZXVulFgzcjaX3JPU2gM6b9nKYgfjFh55ymODFWMtCbbcZy
JIUkAygRUZIulhPg4IIRSCOCkVZyaYLeZDiLL3hA2+owd9bvwgvfybWUjwgcg6ME5h3QwFKZz2Me
1IxwbS9VJ6ZPVjWX/7R6Jy62wbzWk2J9j4/STXBFA1AaJYATx7+Fauz6KFkIj8YhqeFLHVnTEWG1
5Gmeo/II6Hk+vnMp7nsCBeaGmOJINsz1UnMa1AXk4OCppt7+WxXjtMG+qP2ejeMaYeNVn+jtWQXO
wldDTeRV4Aew3fVaae7WGqVlcyFWltRghtnmvqUPyg9DScxqA8QTHPyQGN4n8FVDt1UQ4/GOAk/W
Ty7Gv5K9hw/KqXXpZMOAQvSjnjrtWzu12houe3F/y7giVZYI3hIPSXJy/VvnsKSxXffGpS7N6XsB
NecXiYXxadKLn0oiqpVemXz0t6+G/hFUEhJdC5IbveFF8CzSxs6HwpwvwHH6y4BP8fPQ2vVKiL59
KFmmcGqklyVMIHm23jQ7yq7CpzKthgvQihRrhkmNX7TKaj+M8YQZOFfKyka+uyCJCUNimkfcR9cL
JlMPOmTW+4s5zBMKIpXmbfvUtY4I5oaHQpT2mr7vbXjgTUKaoxAjRAB1uV5xnIq5VApyZyeqVXVb
GSidx4ER59sxb6e/1BDToX7y0pU3e3NisTmWCTRBSY6pl1FJ0ZCqh6KmXRpr7ndKatsbSqr/2tlb
U4W+sxLjEHlUGcFDklscohbaZVpkXXuxAqSPNlMPCccyqRE3mh2JlejwCpVY7EsZ/RhX8hEZiS9e
pwrBym6zsL0EiRLsOp37fasI0Gn/dIbTio2Ox2W7cYcp+t63Zl9uWq8zPURZ9cDYyExB+xwyCOtP
ddf29c7srBTTDl35xj3olfu8tTp/9lpsy2wtDhFUE0Iznxys0xlZMRBI9k7ed/+aha2mWyR4yo8I
oOrpQTWnqUIJuRNMTJxmXDuPt28ZFj81Cb6MAPph+FxvIzh8o6XVQr1YeLcdc4REN70T9C/MLoaV
VPr2jBDM6JCj34NmA4Iw10uJptesie7/pXT6/4qaYj8YuMEkuT7ZWJVa/npnxKeYByGChpHUnSG0
Xa8XAOsb7GhAUzLTzf9GvIf2favX42FywmlN6nXRPJB7hwtM2oYCwCTILSKOMxlBLErPvFgoPe+q
wkQ1gGN/scrQQYO/n5ID3p4CrLGezUejitZES27fLi0LJs6vqhtccvJDvwl5OVPpcsK092KG7uiL
rjOrrZfq82/XFtZfZiHiYOV73m4d7g0GK4BFUS6ED3G9opfmSYa9u30J6m7eR5jhnMNucPfhGM8r
Uec22OFXhbytTt7tqCj3Xi8VWr1rhhrVlBGk2v7/KDuv5biRbF2/ykTfYza82bFnIg5QjkUWRVKU
vUGoWxK8TSTc058PVJ89KpDBOpyLnlawxUT6lWv9RkUz9CDNkVuxRvZCxQznq6tgSfv6+nnyx/v9
TFiucfKokALZHIQPy5D/NqRpW4WR64X1NRFznoJgdIYi6NF5nretocz1DYpvzmcYYqEK+jds5n2t
RroZIPVdVJtkMuvMb+fKNW7TeHB2tQob3yed5+i7tCkTdZ+HettvX//q9TpYPhpqGXalYCEW+Of5
R+sFCgT2BKMsIT5M70uZudpGQB/7s47jur4bosF6Y+1ksXQlIQi/j0f5gj9fHSKzO1p9b0/NdZL1
+Z/EPG6xUdquPnlpKsXOC/vp61t7yR20ADDIpcPmWIOJHDiw+TSG4rrtm+qki1k9kARvP6WRKhFw
NC7JZ6wfuPQQ2AdnFlK5IPnXitHMZ69XBX6bETj3iBe4lnSbyDWK8KpqccLybRRCP9hzrQSDLudP
b+4tAENUCFBpJOWxFoNxrZLs1KA11/kw2ua2N2vLDTxZe/FpHCp1m+YWH/LmNheGE7A3SjXkUlYH
2mJ6XYSOhZXYlFcfk1Fv0OTuXNW3NFHcJ64iHl5vcH2ccEcuNZglBUtA/OxZLUyba1FXpuuFEnvI
qb7vWg8opczFpbfA8z3CQwA4FCcJOYNnuL469HSBVsh4PdSasW1MswqqyVP3URn9NZOVvPCSe6ln
hDC0Bshuof2eb8kF3zEYcNOvS0Qv46CFEi83Q2x2X606eavgJq7oS7ixALGXChtOnOet9d6UmC7A
630+zsPW0YtPA8yyTY+k3k3WS/NCGfNJve33U5L24DQR4FA3XWg3q8jJJVwYgJw2+0obYmjEvGqK
2066XueDvsqhUelJvR9rHCX9qCyNJxhalABs7uyfMlbRXkeFApzWIMbqztUy91OjtEL3Q0RP36vC
U8qgLJSRejOsRjfALjrfRinynuCkFbmNSvjiJJjaMg6mCE29IHbq4sPri3N9vT91csmUL+AJ2H+r
E46QDs/Wvmn3g1Ta20ikMfBltdlRACupCWG7M9pkdrXSzPeOF04Xrtrz5lGTWXQhUcwmtUYBhoP9
fE5LLe90l/rTbhrt7BDqhX6clCHdGuRaus2gKDUabEkJtsKqv0SZekklfAV6+/UBgEYga3DUQ39c
LWHHarwoA++3MwR2qqUOWTnVZvUhBvG7wQZ5Po26a73r9KK/ajURbRtQnpvUVuoLl/L5QfzrQzDf
IQ+2UOj4mvORKJpYKt7sqliFh2AASFghHRkhnCsbIY8hROm7RjrRDlaHuX99DSy/+j8LnaNiSW4S
fiw820VDbTUGM+7bAC1ifZ85dvSYhXN4I4jfL0z1+WHx1AqFQC438vYkf9bZxTypZlWas7F3TR7l
GFVqD9qktxsvDS/lKc6Pwb+bogBPUE6dmKfW+ViGAKkqJzaNfeJI/V2idFxerTZ+CaPR3c1zeCmg
etY1MvY8NFC7oriGxtZqAF2l77yWBNQ+KXsIMCp0F/xHld1AyiB4fa5WpxJ9Q+WTy5LwgNmCYb/a
MVbELY5BoL5vra67m6UMN5riuj4MU22vdun3rIjrK97H4wd8D2c/smL3pLpJ9miXGC0R3Yk96xBg
hFG5m4lw6zjZ2J3rTprcJnGhPMx2BnJpQMW5hV247yO3gP28eEsiY7Atbdncv96nVYn47z4tyhgc
RMujeNUnzRITOWap7xt0Ut9zO6dIBDjzwciMluwz4GnVLPuD3rdKEOezc8hLu6UGq7Rb15jQMnAR
VX39m54tIYZ5AS9S0VreAOthVutYM3rKS3vXyKx3CC/fd5OYDm2JomtVzT9fb229+ZdJJT7gUiMj
yiCsNn9lzyOVU8PYw8bxHjMP/TLWAIlqVaj7ejY1v4E09iWtORrf3DJ1JwJAhOjIAa+fyVlMfAaf
xNjXbM1jrIGVSY049B2nnt6rRqJcx2LWr0JFXCpAPe8zXAcSIVAcOe+odpxvUsMKW3KkU3TISRNv
tE72OyPFwa8ycx6Wbltt87zArlcalzSZn88tsTXdXVS0LR4Vq9Hua6tsAbZlh9mD1lRXTrWtLCM+
ZS7xGZpcl2hCq/aopC22CUvcwjOC02/VXj6aiM1ENcQgo4Y2vxsyhZis4GHneugdjzMqp2RW+8Pr
U/u8WRJaENe411lUkADPB7h1EkSV7VY7FKGhYP6IURee6d/NZhh3yRxdgn2trnJ6uWS6XSbVgq9K
tvC8OTgOMjJRlD7gQtZuhOfIbVb1xiejTOKvluJ1h2x07Q0jrfoFs30hrF8tp6fmkYpzf/mU8y/n
zdt4Q8kJjYZDzn1+lIAU/S5Rhn1Tp++SolO3eZJ9gb1o7F4f5fMXPNkekgRgW4hMuQE4nVftRqWa
eCIytUPehMknF1fIwMyG6A7JM30/G0R3VH2LC7Hpi42SGgVztbj8rE8nPUEIz/UK/TC2lrFTCttF
iYED0xQx5Hsecpum0y4ZjL4wwSjOsF14n0KCeKaBBdTXngtTP8Sgyva4EoZ+qmnN3kiRo7B5VgVe
KMUhrCprAzFH//n6QD9fziTWNYOnMZQwFKpWl8SA1KuezI51QPt53ObSKgLdGdK9G1upP6vx26wC
l4nlI6ENEviTPXyGXp8S3ciGJrMPKZWLwK5c9zYGwwHLs0Fv8sK1/lLnEC/iVscrcHmIn69eZC9K
Ze6lfchYwwfsnNtbfVhAk4M5fCzYOBdCvhXh4FfvYPbBreDkJeG92q1NNY9IoSTOYYZU4DepMd/U
w1C816twyQlrxr6N7XKv5ybGbmAl9xN3oJ/yZt33RTffpKHeP4gUU3XeCNWdUZfFXedAEak1LQ6A
AhWgUFRCoiGMhuJtoeQyNbzMeJLx/2Az1vhGkqu9UYUpzs3aUNxZsrACQ0OPt2nlJbmb58cKx/Zi
XqKidUCUrp9PzNyHWimc3j40lZsePB1CjAYK5W4QNsgDGLFBlSfuLmkQa3x9va+CyqdOwmHjigLo
uDjUnrdsC27I2AXAg3GK9Xn2+AC/MRo0d0pNe3y9rReWn/l7W6u9VSPWitt45xycSMMp3IGlPjnS
PtpQCILW7J3D6+2trGFYfgszHSgYyDD2F6mK884lcy3tkMr7gatJPih1f1dqMtvoIu4eh9aLvzde
eq3L2rrqEQ3xUWYbdwQqC/9UaTavf8yzgQZvDgacuJ3bEkWC1d5zegyhVTjVh9FR7ABhZ+sITfMU
e8J4/9aWCHIX5Vhg2PjRrRV4QZ6ZjkJ0S3iOvIGSzsp2qB39Ksl0+40HCoUzmoBaweBS+ll3Srrd
XDWlp13pdlNcl138TXHr70k+Fg9aoU7bt3VsKdMRwi4kRLKlz7QV8PdpnCg3TDhHthm0wktvvBKz
xrwvLhmJra8+muKRwJW3gMCoEq7u276dWixmWBiJKia/njp7WRNzUHShto0n48+2MJ0LD5T19nhq
k5fQYh4IIUxdrRBrSqlImsK6itHf3+mi0jZ4ipZBYrfJtpvJsr0+nOtDZ2lvYTKREwEAxGF5vjtE
jsR/yavkCjh5s5FabQTqCHZwM5Em/atXUKNXx8Kb4eb1bNXXG19++W/ZALQOlsZpG6wzV8C6xKyG
pSP70bLAUDbqF6Ou1Y0MW1yxXm/mpXkk68CjA3If/1sdOVVRW9JzB+sKozZlZ0/TB0OBuZM6yFKj
qRKdmshpLtx6L80jdQ+SPahAPafO2Cjf1l2W2Fep4UbXiMf396ntZRzhUxXoxaD++Xof1yfLMpS/
tbfOQ5hlrdsZmaSraqw+qO3Q36BSOP3oE8e9hHZ4qSmeGXRuOcFYNudLhpwSRLt2gMfSkKnKu6q4
dbioNgsZ48Ip9tIoQlUHJwZacVFwOW8qVYcydIEAXLlhn6V+aEdu0CR5RtyAuJXf22V5Idx9qXPc
9ZDtSFQt4mjnLRaRMI1cje0rzCDaPQeNcpJ6aF1l4FLf3BR6TkvdxeWQ1ngVnzc1TYa00jZ2rrSk
+J7nxnSrplhn1WE9XhjG552iJrDEFRTieC498Vp+K8LJfnBF5UjniupB/A6avIFVybAIMzZvg1Tw
xoU4S20HTOGS6eTFfd6pTKbVFEaGc2Xo8mjni1uyO3QA1FzAag60fCO25w+vr/3nq4S6DhRJaDAL
jmPttzPJGVNCdw6vuqjVfRs661FttYX8L8w94M23yaw99XERoSEBB7kBw7PVvVCE/TgKIoQjd6m9
mco2unPMzLiQFnpSzTk/Hb2ldkToTPWUlM2qGUOLcmsyxwinQK/YO3kuAjHn/UOiTJM/pEV/WzeU
DJw0jB8aM0kDQtQhDlAvT7Yp//CF6PUDRBxJ7VLvnQun6hNW79n3ETtSr0SN55lBjNmPKHPlmnKV
2n3kCwAC37F/6m9aOXzMK4SPlNw2dpCqjY3R1U5gFaW3t6xSbKYw1o/9MHaHcszMg54KY5GVuWvG
GURok0eI67tGQG2y/WzhVhhgosfBnSOipyh2tLWt1P6epYN9Qiwr29amOZwUc3CuyrEYD30tvI3V
AqIeUie6cF++sJUo1gNEXjJKbNvVpq3sQhCoS+UKpOh4zGPEEqe0tI4dr8QLA/xyUwvKnaIApa/V
1VxlrTCtalKuLC7oW/jnyE2D5TlGfdleaOrZDWkvqAeKlFQEAIZ7q6WWI/SWoYGSHJ1exJskVfQr
Lxaq78RCuTJcaHymiX7U69v2Wf9oFFASxTYaXKyGzo8KeIEcI8aYHlEeE/tEWmJvuEm/L8300m38
UlOkPBetYIp6pLTPm3IU+C6xHaZHpaswohnt8TToYxeMoigvUMOfHUb06vemVrejzHtrskY3RdXM
lX4ba+V2io14w/j/GUUUMF8fxBVOksNoac9dEFdcI8SLqwXpTdBlnQY9wF5WVlAqVbWJsrje6uOM
xY9TRjeDBcrDKh1nNymGBPSvzOCGkU/QU61856G18zhFfY0ODA+Tqs6jt4a0fKGD9R2wE1YXk3A+
+KFT1lpqoL7C8V+8S6X1adS16EtOmzvPzKu36Rf+GhGqFcAjKaqywIzz9jB4iQak8DMMVvpyl5Zz
e5uWEo2S0lF89AsaxR/0uAlmQrfSH02RXts4wV0IAFdk0afPgJwDSAuqCni/NcpPdxu1LIWaHT1j
RrhRUdHHHetxNm9nPUswXcpb75st+qQj41PMfwk9pMDiwb1v3npmLTDDJyFwst9QTFZLEjg9Oq+1
mx2lCt5wjpC3grxf7Cx294Wm1ok7ViOFZsIIKB28Ptcoi7ar+rTChu9YZ7l+GxW541vAzrex5gyn
MWzswMUN4S62Y/U6jPD5en03vLD5nshYFjC8J4vr86kfERSsOiTEjqXWjztXqPGxSlWxradqem9R
1LzQ3ouTTIKIKwGk+aJiv2pwmMO5Lvr82NujwQLPBrArc9f4g2fHlOO92ApmOABRMOdSD6oR2Rw2
5SX7w5eGHRz0UuMgBLLWIXlYt16PFmF+dEZnfD8CAttFuKYdzVx+5CfDJ0Px8sCeRBLYHcY8F66P
F47XJaoEu8CDmffOMi2/xZfd3ERTWM/50ZR5SNJIuLfCrpMj4IlLxnzPZ5glzMufTCkoWvIo503V
PcT9fvSKo9LEk18NzkB62FO+odX5qMsku6TW/Cx9tODPAVmDSyQYg7O5Or0gm4Ga1TxxHCvHDdQU
kUWBiDCUpbjylbJEQKWABahKL9/2hiH3SNO495QfrU9Ob16qyT5bcIQe5CNZcotMHsDl1VA3ZWfn
kzKOh8zJO89vgIgccorqAUutRhtkLm4TxuFqqnvzC2X+Zp8kyl9v22WkQpc8JZoQDAd8Jf18Dtw2
taqhgjAmDW8EE97nvuVU8TVSHOP16DSX0uPr6ITUOJcHGQIuD55l60ABI2OCrdLSjp5ZWhsT9PvG
0Fvp40uko8Wh50EWlfaF83sJeX6LboGoLJKPgECJvrhI1nJIZhN2FcB35cadKuNYjk58p3Rqj8S/
pCzb9dZhrDDpKMryUoL+xZYXHYyFJ4zS3+q4HseI9NAEW07LLPVYRZ67xyFQXPUV0tEtMol+p2ox
Dxuc+16f2FU+hj4jyEQCjyzecoKuk90peiJxTzXnJMBFbbJeC3fp0L6xRrm0wqYCB8hzlGfiWtbd
Eo7ovHIuTuOoyUOsdoYfdWN8aoU6B5k2K1ev92p1Oj21R77C4Hm4AGDXwW0B3meIrKk45a6Tbmyr
jQ7t2GEDPuuXyr0vNIUaGTkRuHwA8dYYI/jnSV/kbnHilcs81VXoOH4xoFfqNal76YG4RK3nS9Q7
a221DwFIz4oo8KykEGI4QdLCgZWDnVPGr94TyBt33NDNY2223glBMcPHyVm7EH+uzuNlcJe8ApcL
BxO4ptXxOGDYkuWxU5yq1iyiTYFgVQBP03jfGua1qRTIYb4+m+sD+VeLC5CD3OySzli9VaaOLjsT
Y2xF83SdWdMJnynvZymV5ijxz7t3NaLcOvU+dZ4TqkFkkelACLfk4+pL3MkVvpmTaek/T3Teg+id
cEWcn4UyFkJgeVyestlSqPy2uR30jTDhX2cA2rqU2Sj0aK8PThEoYd5FvgbF9ASkWGyt2ERc2iBL
GNWu/VFWiEw6iAMYm7CYtO2FgXtpuWjkmdh1bAYm7fxTu0GjbK6o5anvMbDMINKi/B/ZgROa6k2i
EKl04OO+Nq4wP4gqNbaR27v9helbneVP47U8MVFlX1Je6ipgypdo2U3t8oRf1gwiYrB6iud2vbea
PvPDtFN8R8/eWE/+1SosbmeR0uKptFqloVI4vVswS1FmOLcAVz+Xo14BcpnmbQ+SNKjM+EfVqO6H
ue3nC/v0pUOBq/J/G19d2UPYjKhLiPJUU8i77RDw20DNs4+JXn95fYpf2oyEXzqbA4IYkiXnM+zW
ShhX9VSepiYsvwJIzrZOJgdyQFzUfsFLaPd6g8+vKkQAQNpR00Li41m1orXTWpL4KU9t0tTv2hib
szCx5X6Yujt0yhPETN3xsWemL5zpLy0jsC7U9FQeV1RoznuqGsMk1NQrTwrWMvtEbZKNNUCS1Qon
vlYdlPLnCFTI6719sVEAyA7CjNSy1+RVFJCpgUxRdYoTOb9Pbae+MSJ8CJ22sHahGbX3SW1f0kZe
w0af1i7vi0UmEXAY9+Z5V6tcDaNsrFk+cW5+m9DhP3BzTVvRpOJBaNZPXFXtW1conxoo7CeMO1qS
yLZxiT39Uu/R9YCgQGC01ODOvyMctRQZl6Y8Fbmn7czJlt/V2KMyPeTJ19GzwptJyuHCPD9N5OqO
W1JSQDlJEqFEvJpoQAluNk2k+fUW+Xb81JX3jbTg9bvp+MGYVLULokadvxVmbu0AHsV7J/EmpqSq
rsKwqncUe+MbJu5SnueF4UCrmvQvFz0vkXUgXtsUVqVdxCdqOQgsSXfaOFZrbJ0WVcRJc8P9NOXD
/o0rcLlkCEfZbiBFnhU/Q6WOigwHnpPo4wijKyDVviorTBoIBorbfpDIx1itfWEWnvWVZgm7+QfI
I2L+1STUkalYEMLjU95p2s8cB+kr4CrZMS+Hz8lyqBnjdCkWXbUJDAHyL9kTFhulFaQqzpdbPYrM
GPKmfFdj7ZLs29Ad3NwHVVtZVUA5z+nu1LCT+c7Tu8l+W8qKxpfcLgoj4J5g6q7d1tM5LkhYOfJd
1czVNe+4j2S4YC+NQvPRNhkvXIqrcxsoJI9LikDgPhYumLFKT8q6t63KtDqYzN2+lfAjBytD7h2D
mwPYRePu9VXkMXS/7SmaA4oPEHPh4RDoe6vbsK0cs/SMwXxQsUsLRp0XTJEiAmCj0EagOI3bQW1x
XI/z8iarBuX9682vLo2/m2dJ8ZJfrqnVagJDAJfbSMwHYczp1uvH/kopWhU45ORt0lF/tAbXDqBw
t5vXG15+8fN+/6fhVb8NERldHNXmg5tm1UYgfXWf6rr7+Hor64X7a3ThxLBREG9cpx8jTB7Mphbm
Q+plyue2h8qo8NLcTa4THaom966L1ugvdO35CmJK0T0iQ4H4ESjb893SeiKL1Gg2H+auGnbYxdkb
uwPRjAWa5RdeeAnzsb6VnibxSdcbHQ126lpDJk+cpLRn23xo+loGpWY3Ae5nyNAb1bSBLhTt7LRN
dzmiHo8ViraBHqvtfYNuy4UU3Cq6Wj7kyZnBIKJcbBOWSf8t95QJd9KyJLUeYjsqt5ZskqMu4HHP
VXVJoeWFQcY4C/4KrCeg42txKzvKG9Bgg/Uw9vKucXrtaESW9TXvM5BSzthcIvu+sJIo/JBG5dUK
4nWNWyh14YVzK62HCVb1oSyk95MLQNkMCHNsQ3PysAE0L3EnXtidBhI00B8XjzfOvvPxxLTOSDNd
2g/Y5wEo9dLuyhslhKOqM09zCJ8iq6oHUx2nS36O67t+mUqy9YSRS1JpQdudNx0OWH/JUrMe6gkK
bG43lHBNNNVDEJO7KVQxrsyiZGs52A1RKpe7CgyQHyNN+y7sUnsbl7V6EFF7Cbh+Pg/gRrjoCb0W
yDovPB4m59+lpVkck6uxvy9ECe+aZGeuX4eJ2jbeJjQMAL992aX9x0JWkfU2sf6nxmkWVjS4J2gm
a/haPBhkV3Ev+z7WTrLLcGE4MojxJrOdS/Tn83vhV1PUKSCf4qnogJk776eZErG4xuh+n4Cp7XNH
a3eDnk8Hz5ZILygOzH4vU9UPLg5gfopv6ZtuXVKiNA5cbUm2gS2BIXXevpVroyS9nf6oRggjBw91
RfVONHFvf8qaWBtCX0E1YL5wdK4SCkuzJBdRpiNry62PiPR5s3rSlFNnNvqPWRQKDDkvtrMtQlR2
c+Xkbd2LDQAiVb43oBu6d8BA1fR2EkUsfFMPgbwjIBFuu5AX9IWw6/y84YsWX2NUukl3U+FDH+r8
w4i4gOzZifoDlCT0GjPLtF0all2/sUTRfHbLur9EwT8/Tcljw32HPEo2f8FdPwNLugrqfb1jxT9J
dwicssfhA26Eo68VRfz9Lffk300tgchieUMwuzq4406y4XCy/wlZLzFuUk+CdYPe5OaPmp46d1Mf
Y0HIXnOsCzO+HldWOiB6SBIk6BDhWOsMkNvGa8ob08jPekdeJ25p7CdU/Q0/cWzlgORAeUnp/dm4
AutFC4i8B9aPnKyrqexD3KAKL8Y2VnEosytRZwV1xKku1Sravz6w5yc4A4sYzXJ0k+ug6semOl82
CmeYo3RNG/mpZYeHqiyo6+fV4E+1lrwbZsd8h2Ra5sfOXBxeb/pZN4HYLmk5Fu2ihLFuup178oTo
QuI0brrTbeRN4bbgzfJObygCvrGtBZ7vQeSCPQUSZ134FokiAbWUId2UYfoVucPa9kGLyZtiFp64
EKI/6xm6R2RLIUaR7uOfq7Mx01KS5nM2xBSMgRmCMsoKX6S55/kDl9SF1p5NIa8faju4TnE0oTC5
ak2dzWiO9NyOfTUy1YHWUAv1WysOTeofuZUtYF5YCZ41VSdjMt3Pr4/tqszEGmJkfyk3kC2kprva
nAOZ29zojTD2qYLoKmLCRjpt6qFw82M1evh6tVWUYtqttu732EXk3886T/3cdaJ7m+cX37L4/C7a
/pQYFyfk1bfERMuz4w1O7EvHSPZSz7vrrqp7ptwpcSSaL0kxPBt9qotkszBug7jF+bDaQHovo5HE
JGSFcujEA5VUuUNcSvHNPA+v4qyS95FtDBuLIOTCBlqHGugbL8Y87F66TX50uaJ/i2axNXFat+hp
ejTS4stU1A+YLxsfqlKleuzo01WG3PyFA+NJBug/DyMqTcRcRHvIiJIeBbe3ugH7MOESqgw19k1i
ePFebeCRb9qxmMqAP5uPhh2P1WHMR/2L3RXJvVHosvxm51p/I9BjHHyryqYPllommj86xVTfJGlp
fga0Z500R4x3rYwhrSeRNSh7AeFy/MppONx0KpTjoCN4a+8cPcrkr8fBf/01/nf0o7r71Qfx7//h
z3+R2GyTKO5Wf/z3KfmrrUT1s/uf5a/97392/pf+/a7/0Xay/fGP07da/GMny+/fuqQq13/n7FfQ
0t9fsvnWfTv7w7bskm66lz+QePshZN49Ncc3L//l/+8P//Hj6bc8TvWPf/3xVyXLbvltEZ/1x98/
uvr+rz+YrP/6/bf//aPbbwV/6//8jOJvJe4J39Z/58c30f3rD8f8J5qDBLdUBJDVJpX6xz+GH8tP
bPWflJehyC40LBBNS/RRVm0X06L7T65O0r5PoP8F4yEqufxA9/7JRuVKx8sEICgZ7z/+35edzdV/
5u4fpSzuqqTsxL/+IPo7j0gX+3ogJGxFVHlAlMB5Pt8Oso5UBOWVcKuVQ3qDWcyPKY6MDeLIN2YS
20FuDcemS+MjUQvZwT7+kpnpIp5qBao+6VsNa69TZY8I+gscZ3YYL0vpywjOXlCFy7kt3da7kxaS
ilugOE7iD1005HdZaol+28Sm1aj8loZUeuunI8a3f1mCgtp3y0L6Yh4ladfa06voU512xee+c/pT
Zzp/OlKT93lZqKoPdiAvfTcuEL5BmGobSdu7amxv05tdmG1UJXLvcfZWbM2vRrWsTwMl31D4Q9UC
EupAz954buLOh8QsAgk+a4NEpDzWLpUTAf7yCC5fBlYzjEGnJHfOPKobKxS9rybNbcE57iuNcR2H
8uvU2hVSkKaOet6YtEe0WG+EVSa5P0eas8nHKt2Uemvv7XJGIQzkWiygz8cy3eeZ2ohd33Sl5Xtq
KKtA8Upof31oVR/FLFDX0jdCaGTgo8XusjdR3FJno7jRbABODbov27bwAKJGuf2ugI7jq4X2UyrT
KS3E8D5qilsSXyK6rYsBXVbi9PZj25q+hUrmSfArpU+6IdOuuOFpd1Jj/KYyPeHIyuPih5h60wqA
wdXDrtVxFvHHuIv1zVKQlUEsrI9K27oiGKJoBiKrDnMwouaJhfng7iqJoc3HadLi99IzumvqGB+b
ZEB5yJZmsdNqNd1J1ayvLYbtTk3rK9nMG+Brd1Upu+2kNfomp+y24c2w03rxDTIqalyaUPcWlxNJ
okzs4hzNb6A4Xernmuej9KC9g/4grW2mV4Pt1yyZ/jh0VnwXuVHMe4v854Bkdz59wL1UA2ic1LfC
cg68dUEFDHO8c6LIpHY153W4jVv8fDD35L0sEdL009QdTmGYX7Vd1gk/Nquhvs+LeI6PEM4RtiPF
P7Q7Kx+cdmPBUmgDU1F9BKV51yCG4zeA4qxAF06yF0p0JcchpKTUR0ESiz7oW9nbCHiOW7Z1ioi6
Or8HD1y0vjIO0Dhy+aiFswPcr48yKN56xQPWTsDOuLBl0fh4xxvTl2HJDVPb18McyU1Xo0lRmmPj
t8n0lUr6z5L7vtaqY1R3iFqmVHC9P+3MGHdZ7XR+2Ho3jpaEH80BGjllkHqn1tHAbVRix8I+SlDm
T3HR7fZVPyrFD53NtGNNTyOs3bQeg3nOjrZVlrs4K8v35jxPiY//uTzNIzbPfszRkx2rvhnvADim
iCOnvTv5Rlr2c5BElfRHwrPNOKfiqOhq8QDZ23kf9eqNrdd66Ye1Mh1l2wN1G9LryihF41eNl1d+
TOkArUG7h1M7VKhKT8CG8h1JK7F3Ee6H8OOQf92P+L19UxsF10tKUqIIZjHi3GMmo3WUuszuVWiS
gK9FW5+iqkp0X6hTeafLRlZ+Pdaxsu/IL/3ZR1qU7Zx2GAs/dyrH4pk7BWZkurtUKaKfc7o4HLdT
t8HgguTZkNn3yhTFht8o+U9vMNPPuYcAxL5P4t6XsdRKX2nTwfHdMBu3ShknD+HYf/PGzDs2pFI2
IkeKtsniLFAiw3gEJDAcHaUXe1Xoxr5IonaTau4AqbFJymyrTDiszXnlqYfGq78uyIajh93UNeIA
0eRT0esG3xzzdN/VoTX6ZtsYiytV7nH0de3o62hRMODINuTD8K0DGhQYAgoVA8syS/JtVfWtP81j
1V8rdSshxWVaWfqDHbWzT+5hPlbSKW5Tx6w/p44YYCN6Yp/JuN0MUdIeoOU+Gq6Q8Wa0HnknL9UI
ERGDh2P7ATr6u7yGHaz07gGDPLf0Y5i0BJqfOV/bo4AAdAO2MzDVPhOHaKpPTkE2ovFzEiKLP5Y6
IoDTdlHobooGnd52RAzMF5a+6WxL3sSz014ryvDO8uKm9d00x9ZjMvUkCQrK7fahThL7PlOQMTBE
Un6BLhN/mCU0F7/R9S+G19yjupP7JU5cftHWH1jlyBT2zj1gAR7CmnkPf39S/TluTqFn/Uin7Duk
ZwshTl6UG6xd1Fuc/NCq9KJy5KAoqrmGyUR+Mhgao4S7bD5wRbnHpMydTRuZ46lR6+KxLHTw6qZb
bA1FbW5qDcgyaEjEiuawJahPEYr8hj/ApkdyuxKa3KCZm/pdW3LlJoU4DpVX+mRppi0U6gK/qr7f
1G1rIC6JDULv1zjO4GExm9vCS1s/FMNNpRs49dYPaIzN3W4QmBTa7LYw/NSUPNJBuKML6Ze2twuV
cp+jSBw0uoI+RJJkyAAlmvw6a3352KHRdZV0evkO84hKCVIA1JMPFa/FoArE3xzYbfkYOknKRMYz
p6aHOmt1r2jz6KcqoiJBGDUiPSJUlX6bOnSnYQ8aSG/iKjq919NEK/wkhVTg67r8q3fYuDuTOm4Z
uHBzPs7STY5GaYMhpwD3qe41ozl2XXJLNYmLZRbh4Dsih53uqTdjEqFmNMQ3o+sonm/F8PXS1CoV
3wZx9SUjraMFpPI1d0diubizJ2mY2zBX81OXFXZ3rWpiHH30MW88+CJfnChr9ZtR6Ldam6V3Iq/2
6WIsmeblX2WqbpK+N/IgjDGmD/Sy6R7nJFNHn+zSDVmkAiUVQsRsS21w9u0ijfY4JKQk55Ed+b/s
nUeP5EaYpv/L3inQmyvJZJrKLNtlL0SVupreBE0EyV+/T0qzs5IW0GAOe1hgL4IAtTqZTDLii9da
87I4kZ81JJ+aNSJttkrQrKU4i9x6LFIT6TyPSS525KQG97nOj5MURKkFYVqr+iszpmoOUeeUZojB
d5giykbSPvJ7BBBxETR8j8q0hyrGNWT1+2lx5xl5i25PEQVkbfYjm1bvu27lQ1rqE/Z+C0f50e6Z
rGJ+wckMNzJDuxe79/qMBu2xG5Kg8b1Ps1D6haBTrwlthtL0NucoOWDPLIs57JFkLnRfXnvKlAnr
ciiHQtugaImHSJbBHcVe2pr6VRpeW7GAai8Fna/xyqN00EbdTFCqgbZpUyutZHQ6906avLQEw1AL
WGbntev801giYyo6+Trk+ZD0hkluFYtpPkdGIFCQFy0txjxpcUXQFe2bFNVotlvO/FRd/7pQEJpF
q6svRgyHdT8a6bntzDXpOye9SRtTJlrqa3nc+nO17Ld+1vQ4yxsdqXyTTxEdAStJaIuT1aEYtu1I
F09xUmVuanT9icM0myrhJDiERlF/14XthvQOmbfA5d4lXaVCeL9mtNpoWBZxvLXyCyBp2FlbPV70
RpB/4I5x6fXlQ740zsiLAPGPEPjGqcjI4VdmaLca+7JaTr4PZu1pWPQii6VXjKcCv+quLIdnM3Op
BN+q/PctXw961bQUJI/ji6faJQ9l6Vtf2PrUYfY74xc/bH/I6tLdB0p74MixBGHRFq3PDJ6+Yl1a
dijagg8hDF0m+TIWeHCUr55Zuf35NOUpUWLOoHZdo/znnH26DqWO2icuq0x9SY0mKiutmw+1KYnY
35r2qawd6pJ6SzsGnVV/5lZVRZO+Dnlojkb/+9a1BkUGqDsciylm15biVGmz3VFMPRAFty3OWp+J
1WWlRLbpbnGgyvptWyRWQsuT60luJTlqrZq34OhrPYUwqWaQqrrNxQQ5Nlc/DHeTAeZ7pBN7n8zL
NlKKXMKQIlA3u/jm5jiX3LFnzAtVW1iHoYRgk4G1qGhthd3e2kMmlqhcWa7C3O26MMVnOMX8OWk9
Ld6VOkJ6WJY7rRdolVUWKMsMIU/EFlrBZK57bJh9NDUi+MO4IhHIqTI2/cX9KmUj72vUNnaSKyY+
tct4x9qVqtti2J4CSTHqx1B7zNe2GI6sBKppw0D08+dGP6FxmAn8qc7jVnTh3JRapM8aRUiDU4mH
mgaPn5WXm0VIjRJj6Jrazo/JdgoGy9lz+l0vajbedVkvjbDt8Qf7CELGWs+GdKd19ZNRmHV3mrJ8
k4lLEM3Eh5BasezSYRp/ipz+y0Sp/i5Q/d6z8gZH7jq+uY7R1ZE25v6rY0pW9nIgkpJ9Yhzueq+r
btK0cL4aSsS8UFJB9C7tup12OU2ATlKRBzIlzchA1QzDPSQ+b7GVB59FzfEoYiB+wD2HpG91p2k3
ZiwpsZwdCh6ttlrI03BSk7kz0KSzI4mVIoy+6wst0dm88tDQ+e33uqrI5WRXpSJqqkroagLM3AhD
g+slQpWloqUhcKNMU5WdTJwa3Y9FjsLeVXSJUuvTT/YLYjtXos1ex2pHAHqzhteyuIcG2EwkOcG2
87nI8fS5cspg7wac7WQTNs2vgWr1OumC0nhmghmGaLTldUzKqkMrZXubNln3tayeL0JDK/RXl/JL
zlkyb4OzblfdfRX0Tr0voEiY4qwO6Y9uySRFrV5eHE5qwbFE9MjGP/au/hYEdY5Qyui1S11k7gF5
dXo76FqRYXsruuc2y9ciWbNJPtSpMX0NwJNRv1npr7EVMqmM1Q29INdbnpaFaRaqyLqrdYWraTFE
l/FPr89DN8/KW32xhHp0lF1HmeFsVthvji7jFOWOv5uKtC0vM5mTgpnUY4gU+YjvPp19Tkepojcz
wQNtip2TTnaazOTYv1LWOTwGWzq7dJio4mBJFoG3Lkj19IRdUI3M9ag54xwP7BCVjnnxNOQBtFee
6kyv9kbPVBO6YjHvZdDj31zTdR73ucNUEMIDVsulDcDWKTqZ9NgY2+K13KalOQWy0KrjSGcyQ2++
bnFVb1l2JnGGQ5AaFgugWhF6vMbbUORPPn73NV4EhO+dZRdrFwpDueqoSd2jDsHs+umSbxzS7ses
DMpYC0pzwKhklb9nLcmMJD7racKcy1Y2qn56D+y00sJp1tybpfTNHRJWxpqhLrWHNa9HdilILHbC
9dG9BhbNROTFqW1BWJaFfUv0nHsEiRnvh7q6Bsq0XVhrbvvmUZd3ZgTxjwHnlSdSafKPOiOBDT7K
N0KLQzp76bUCkwdOiiykgY72I99cVFyRJXmWvaEz5jTdzjXb8USo83ZX2PwO+VLcTjnkdaBRE5Wy
HMRLm675rWeV9nQwDciYp7qv7V85ZkjodSHr5hCUWkUvivBygCopDc5cbTDErZu57b0/FRtZAnXn
4o4NJ29pgy/NgpisWFdF9SFV058HwXt35/Wa0xxUoaFWC/V2Ptipv0M+mcagWE/Uxj0R2PdaBs5P
bU71V1V7vJOG+LF0PQCONty3Dn+VXj8oPTs0PsyOn5br3cy899QzasNnOZe0bw6O72vU6mQvU8W+
hyNWyOaLoZUCBPEQjP3jYBrfjVGezVn3oqpsdt24fJq5ViAXmY5Zuj1CKwThNNaf4lpMpnvOq4Z3
LZROdz/4Hbru5t0Z7KdC1+4UtbHnLktzIDXkdm7e3TXLeFWg3qiAh2wwtk+n696xoumx7xVO0vT9
GOI4mMK8cX4XbmX+rOkMZ6ELIDmG7HMxq13XVmct6IFoAnCU2lsiZ86KcApGAWhkXh+Yic4LjtSh
MWJ1wvlzaPrih94MAhyGqZOn/VsB3YeGNB/zsnsZRk5EzriFq9vPnM4pr86KaqT6uuecc9BLvXMK
nqZaOc9B229i1/brzCV47mBnz9VmoYLYhjMb9G26Duxx1jqFwbbcOSIgH8t9BNS5dEZ7VK1LZy+4
R+2wbhmcKWCH4nSrDr3Qx6PSJLpys0w8fbnRxvbWYoZPq9INNxceGUUy4bD5Wblac2n7Umcy6O50
WTOXuNeKD2tLqqGYk0oUwdEsF65k6e8YuEaKn2WYO63aNbPv7vRpeg5W734wgg71XnbGt/JDZ32C
GqCS5llMzi+4LetsQFydlOSYC2gjbrRKbLeGu9wya5lh53kHfzDA0SY9Kt30O2tth3aG7RP++t0g
7GKn6urYFVpxHrvsXi4dxl7zVk6r/WjVcBK6sw5hjzEL907XH0eCVQ50A8jQ7UGovNm3Qs49/Y1J
9d4R8cNbkGtJ33OB7P4hg+uJsiUVpZumIkN4+6WubwfDWY5uXj522FhiDpEpD58ozp3mjNbOuv7m
JMtiCZNfVH/aoWlzEKTYRg+7eutj0t7T0KyX6YgE745g0qetqYGRZL/eBZVcv0bbP5Lh/IKj66Po
5lOD7XBvVesdaIIICUB+NJje9Y1ik1WifG4oPbB6wzmUMErn3LDpJmocMlzGbeY5k9uds5j9QXn9
vugaGbIN8Tixeke12YxPfExPLCCvx/VAffAG41PUTL+IzFVY9b0XtlqjH9zRoKBwMC+tqeY7H0Qt
nPvqx+A2j06Zvs8+6R8BOzjTBsCAnn7XwDBVoF/chsk0LYqJ+1qwDc3Bw+gP7anL7ZZppKaErOYg
Pe7UtT0bx4rzlq36koCA3E25/2Gl4qYznA/aDohhxtt6nYvmqA4yFcLav48IB6Os2G59D7f6aozn
zK2mjyCXFY714ihq+6RPwg/pDpuCO0oJFefI0jXTXSHsXDuMlKQ6B3B+gNLWQUH2u9Waov45BIba
b3kVnIve2J7GrtND0efmw5D71g93K7ezbDOTHGr9NeCYtcudGlkq4T0xvQhlHqlxVQdFZsMrZax6
2MrV23nF4CUzctXHMc23k9WnDa/noiXzCvivm4P3NTcAGnAmO9kzFuVlz04jF/FUpkaTDIRBoLLL
bzylqmPWCiPxyrINpx7wrSxOXdX98JvtAevkj4w5PxSz8G4ktbXUmmH8ZiA1bZICJ/dC3vOAmdFN
47woZOhQQYBgL1dscd4Po5pEBM7Uhm1hGjeCIeXgNxSP6vkNL64bViBzIbqk10HfymM1Fs2hmbKN
o0u5xbL3mp1REKnaTBfPAp1oquJuLvXnVbgHfez72AY+u8GkLr41qMBDNi8bPHOjYn+wz0U7OtR7
L8c2mI/KW05j06RPWT+v54xo6iH2KuuYuZwgU6sa30jYBDLcyluynw9l3lQXq1bTbjBldS4oM38n
L+1329+ckMRyEg386XkjZPsHVJAe56KvEuUPp6VcSHvJxx+D17RRPpgnqiTDvqCGxLea9tUsvCVc
5u4r07KvfmxjRfV60jjLFAe1+lXxknQVFFuo1V2TFDYr7capkeOkBb7BkZS/tTIlr9I8Zkmd2UOo
FHWsnIp/lnQaeRgm6sHYO6wjx8Kuf3LAYYPXaNMVDR1G+dvip5FjrM9ZIzhBZ/Oza/fuOzIBK+HZ
4+L9MWujQFaXa9LARtzRT+Vs+3zxPtKifZ25oWQVcc1CmPtl7Y925R6XKr3IdPs2dZlHjYDej1Vh
0dxpLnN2hBBronEOoJIAzW2S56ouEQt1pE7XdlkMu5aeZpapF0uf38rJmXa+8F+8tHzndPLL2ua7
6tpjIczplrlwjaTlgOjMVoTiP43bHMSGv/PJdycOPDS4X4Zh+7RtFqC5FB4SyyqhUekiLZ/2GFJq
zc+6pHYUQaC1pEnmT/R5dQJrDUBm0YbN7I2xPXC+LRaKaCLcwMEVb/PuVD7xa/qcFoh9c86IO/3d
Mml7EBhvl+VB91b7nXsJ+JV/Ono6fhqa86ZvI0pLMhRWn7e6Lsc7apU1DcLRSYsYbi+4ZeJqrQOB
ICm5tTaE+a5X3IIordLhZcFO+ZCXZUIXqTrJrO2dcPO97ZmI57UMFdXjE4SU5hZztNQ9ie+aVcvu
ToIqZNxjZ2tSP7S7biof5SYWZzcbw1wmnKRU/thoplNHzgRdszrSPw0sHb8qIPyLPqvy23SnbA7x
fBXLs1PVUmdF8NqDL6zxVA2bqsPZUItTXfh2Xn6XEyDjnEg70pMGbCsL82qy9qBmFDHVFU2uGR2y
aeF/rE1zqQjFbIhtYiOt6VPszTXCZV+jT+kSs638RBGYZoXY4PpbzXcuTdpqvxc8a/cGOWo0fo00
uKwyCVQK1ExBL3HdJyjiNDEy7SfLzW27Wbvam5x49DMM1rlYYtnlUZumpQ2AEFS7khqan46p8phX
x44XpKBvBMewCczqTqQl5uwuI8Zwwz3bW03P/M0TRiIuiu3MgTIZHA186Vfu6ptWnrGwG6bLYdPq
FDOFlSVVmdZeFfZyQ28TtqNVSV5uU48cr9qSGVg0S3pbpm/9VlVfJaFtMoR3Xowwbzt3N7t15Nvp
n8q1/xt6hv67fZqG7+8JQcP/AyoGhDD/omIYmu+2+Pyr6oE//6eCwXZ/Q3uLcgVbPBlXztUu/aeC
wbZ+s22PUBSiR9BP8p/+U8FgG79dReMmHOfVRU+S039qGBA3YPFCRw8YjCoCGcN/S8NAeisahf8t
rvF0wi4NbLpUa/rg0yQk/F3DAOg7rYj+yh2DT5FkY5/HJDfKXb/lXkTNWwaBZXGMK7zpmTOcvzcb
9wO8My6L6pLTDhYt3kvDPgtp9Gqt7mnMCZTjUF2RtzwxtXW9OChFEPxqLXay2Gk4ZG3zUgE03cBy
sj9DEOIBiKwBW4ARFPWH1QTTrZ6NiVdvD6nbp7HZWuZpqQxok+wTQb25cwYwWhS518m+ZHRfvjL8
VKGtZZD/VGmH4FpPwpeHoiRbepvHF+oTqKLsYa2FU5r3+WCMYb1tj9Pk7DOZlZfCbv1Ht2zmB1Vu
ZaSLqd6BHxlkC4sp1NxhN6Zadzd3T2NKih3yDAtO+sGE/Aspu5qBRBYZLmmgQmaOIxBVhyDWYk4Z
3OB51Ps76k8cgPrqtp+tiRE56xPyzuuvUdJ2AEh4RPAJr9vMY2S0KVCaVhxVub7DkTmRYRGxtTXL
WZoGLLoBhmJUQVIXatqz/ZbhzL57M1QBGW3+82gTqelRaFaN5TNq+OHQWNJ4MMfZ3QUWuJsEHCWm
jmHvvZOrDIelADyARUZE7lGBvR6nzXvttfGbrDQJAhqYCProghA98wUDOOjQ3lEwiA34jJFvH+mV
jGhqFt0r/BO2zvxkFi0UUDtmXbh0w7Ong8U6Gudo35v0N81FdWWM+nPg3+l+fruiHXYZmto+eBxc
9xQYYOCDm53daewjG6gozGgnDUssQdMKr2GrQoQcgKYXWfvBLQ3zbcLp46MxJvVld+Z4aLX6WQ7e
o8Y5eouccrtvSoDQDrFk2Lg50CKzVchudTbHZY2RcnIfOT9PW+qdCbWFsDNlRwOJdm+k5Xcb1Ptq
Xaqob9yT1XGI9ctpg2moblMdogv8HlR9/ir1l24oXwa/ghtEZPCVo9UL06KawmWA7LOFSu/Mqzuz
0RstqTQ1Hrwlly+S3L0T8qZ1J3gkE0ydj+zZWiR8YsestsmvPbtISfTKiWZXpd9FzRNDjegzknVr
V5SDdWtRFBgh32QQAzyK/XYzD5ka8l1vp+vjFaojiaNZkoyt04hILeQg6BflTSAWQT22V13Qye7s
rYCalmUk0yNC6OBSj27BS1o/b2ghI9avqIb3z9HdP6A06vEs+0tU23r97Enw27wzeDiNsoyQ7fOg
oAdtrayJHWJu5eALDPK0xK+eaB4cc/0KyAq/+HbXnOTCAKsbZQEwP4k+cuqphnB2N+AQts861ltP
XApHrGGTmuPzXNgcaDIzPyGRbV8rInfvidYRRrTmKF4UyrywHJ35d03TmgOje99GZITU9NfL7YEV
s4wLY2LKsaErng0tNe6qFv9M3KwpbV7NNpvXB8alwTYvl7updRUtTV776MHv9iETirA5cwjIkQIq
PppTygvDpZy3vdxMZ6eEp8BOrllsI2b2Dxrgi9Pci6EPK9nyIs3ZFsQk8Tcmb+ZgfRYobF4Hr6+t
BAyi241E2O6MtWyiFWD8YGoVT73tL81xdBfG37bTg52xjDkWD74MQ5wRSl3XzmSxgAJbKbe+KAvn
UvpC3S+mJM3JAjwq6mU+bk4xfZWiK8KqnVKVrHMbHCECWGE0UX3Zs2dEkzcAfSzaDF58JTjAh930
MlhNnmwOyHComa58wWWVIdgChImyDemYZ29eaDWbjUSpM7hMtW2xZQ3GzTCPNFfyfY+6yJcHa1vc
x0Xow42dO+pbBO5ghYGn8t06IJrWgxaNUdFrR7WaSxN5E4QP7x1xSUJrf65jLg66N0/nwQKLbQxl
IhXyg0TLS3HTGhpACEvxrelo/huQXL3T2knhC26zLERHmyEVKRtST+sm/RS4Z8wQykl+lMr172jC
nA6iMsaHrIY4zB1Z71OWuMgUWRZlBNImhEXVz+hXtd28GfPRdQje26j+Tir21f3gXONxl9WQBdDH
5HwjAjDOM4Kej4m1ZgsboyjipnbEs0YNbFRJ0+cUcA2GIO05z6GUqBt3z5O/jJd01EhtaoIVSI42
Mv+4AmBEQUdtQm4Cjzv5xJGKrnvQDQbixS4acAHCA+JZy0wkJtt47qp8Y2zM3RudzM1XPy+2h8zR
q4cizT6nNDeSbJUo8GoUVwBTbbLMpR2PvWZwJOk86qfz8WvVivJHZhEwY82meYMak7/dxnQbYsno
k9l1+mNuzBnvPqecg9CdPuFkXd9r2YygbZPqFkXgs4P4DpDdwWzgpZyqXbuhYNrz4qlUar949hR3
Datd3Utxrua1DukG9OIck8ABYTVNi42vHfz8midVddbHCnEYIaGDqLAmP7E0BBV+tv5CNtycZxOM
wBqCB21p5LOj4RkiHCNZLLUzuuk91di2+zXI+TGSVLbLUab6EXH3U1ZYu9USOVQNATuu/zXAem3w
V1XqxYh0vrrFOy34bgHl6tieRjO0UyMGnuqioCk585EkFjbCROo4YBVzM2ePaegNGnIJO1emxD50
ke/Mb+MVELWXOca6vRz83qy/5bhVjxTPlS/TAnA8j8X4lroeN0xr75rVRUBVGtaFsHxa5z2b3oVF
Bo8rp12QrsDZda4KIsSoVw10qZ+YIR5tsPlKMW8VDjUrS7szPE3GS+ndNXaeNIMfbbyMcaWQa3W5
m9Su9ug2Qxouwn7MNft91bXpjSz2dyq7jLNTi+JQMGj188FKzdh3xsTmdHesyVTtSWeM2lXVyQTT
5m8U8sBO/NJEE+c5G7JoOcSQ+2Gh/ElRd41t5NrlwZ5kgxZPgUtSYx65wil2fiN+4AHvDx51oqFT
pbsK/TdUAhKiVXz7vLeTEo9L8zR76kAc8TtSg11uWbegxAguCeb0thWAwdnPwc+lWx+HgSQPQRRa
SBiEEUv4CTGoWzp0bmeGrrlAFKR0eT+yk1alrJOsHUP21v0kgLIta9m5s+nFBZbMGwLwk0qHnMIV
+axtm4HoZf2lj920k26NFkHaS0xmPtIwIiFix/beURfvfenuWqbokyMBLIrml8iuFbjqidQqaHrP
7MUthp2kd5ZfKK6eZ2JJYjQyG7NRH7IG/QHJnF3KARG89H3UynE+mK47QJ6Z5JkWZo5Ka9bedPoM
9/ZVfgjEQ2exuyc/Kt4CitbtrNoOmr45j35BL/g4K7jN9KEzQR3CCd/QfsJuEM42cpTC6O4yx29P
DtmBYdvDX9OCeSOGaYqanAXdzyPNUzH1YUa3M0T9Y9M6GIyUhLvVnCQP/Mzwlmfn2kPvSvL7PtCL
X9NSOXFmSvc4tTgZ6CP0I8QQqDMWQ7F1uNtrFlA+gah7viB4RSa9cQ4h3/Am0Er/MAWZd+NI4q7C
yte6V2KhJtz4jTo6A54QLn0DZZ4tqhzJTR6GVot4dtNnPUUTLOvAu5vRI1HzVnUnDv95HJiLFhL3
qYW9oDPG6TubuGWIdNHld57eAZVR2HZvQFhfcB0h359n8Zi2Tv5ms70l5qRvN3UDAIYOyG9A4HX2
tHZZf6DME+RfSrR5fYC0AOn2FvWuR/yildoM0hBytgIyGdfKjuyBYXQ0YDyRSZXyW6F7ueqc4F/F
di82UemkjbXGbRfA1Xp9X57IMjZQc6Zp1AuyYyalm6+I2Koz4Gh53zJjxUY7Tbc9DM9u0oB/e3Ld
H7yu9ELTqrU3lgD/Y64q5wYgLosCz55v/Inbo0xrjta1+kwtRmC3uTIWntAOmVAVRMjPJgPCcdM5
mnvjxe/bfZmTsWLu16147Qr35G+/UgQ2Fo0opl4okGEUAbMJdDs352FKD2aZXVKThbhCxVF26d5H
QFFp/g+a+b6ZtsdjZ+RG6NnqfbApSxvK6S6v7ldjOxgu85Ts1j39cdfXdK3KeEhLuR8UctXU3/xj
GtRXnoB9VapK3rlzw/i/ycicxH09yYlIoWCrd+6QqYPTL9kbhRbTSTXkYxIbieV3ce6HAk03ccps
y2i8kTV12g+Z1mXKxuBmP3UEert5nOCdXdl1TOFVzwmm8XZWsdUPxZy7tLDJH07b1VY4aJQLhoNp
iffZRAFNG9DSR2ktxBddT+MuaPUm6opRvI30JC0gUWm778el2NfjPOxQfahvs9E4P7d9ynOwqvFs
a1xb1TvpRevLJUHi0730pPGdTdE9V3o5PZkVeJUwNHjqNlvGM3simwVo1GnGZVjArlhX1i2lzCdc
bW9dwkzoWQgqrH8W46wbrNVohITRowX19S5xhfJ/Lb6tJf5sA2IPYIYEADYjWZIq2Dl9VRKQUQ/n
tqhUuDj9vMdu0B69Ke9e6DhcQ6PsvKelT6eQ+GJ5qOQk91MAHFYWaXoQKDa/UOBmN3QMDY8mbg/0
a2SFyVrkw0k6Tb13WTeOxlha9Mb04iiU+wbddW2g47bpFmyYo+o+pEfY39Good5k53aPk9ttOywH
CAWtYRxJxzRmuMZRbp8biPVAEpJn3eYl1gCMySsrcyVfR1aKRBvGnjFFpkmartCnZLnKpHAnqmlp
kmViKfxzx/zFiV31Q+Tl9SvGCnl9Q413DV6+AQB0kWyjVxujAZUrhzLkRc94MvoT+bDzKfcb/aeX
zg3kywRNaLJF3zSbMxJENWTardTTDkUPTvvdAFVyapb64q5e/w1D9G1TmxxuV4lBxX+MrNprL4Vw
5Wkc4OQQabsrp0MY/8Lprm2Pg/YjoHn9V1EGXqR72bYn2t55hy5gM9Cm+oGedvPG1MdiN2f6/Fya
tnTD2XEhovNS8po3o8MJt9LHfSCkKuCAZ/e9MbCH06nelg9U6yGdDwI0EQVTbogYDbypUvWpSh11
QwqDg0zEUh80LLO8dfqK5owbNX3kZv9Np5Z5L5SV7YnsEJcgWKvdAuHyXm5WvbER2QUPQq4uWOXX
OFjXTzPb3qWT3mcFvDe4zc1UE+0NCP+nGfL/g57/w/xX71b42Wb158/vMf8r8Hn9f/5EPgPzN+xZ
NjFY5O3jx77mcP6JfPr+b0QiMIF5hFXh33RwQP+Hd8sELgXiZjIl3YaH0ABI/V/uLeM3TMPIVXH+
X03xIJn/DffW303WHg2L5Ljw0bZnXMuMjCss+hcnY5OZqDK0oDhsZWcnQD8l/Bophe7W1vvMQj/2
F0T4P9xjf3WLcd1/hVltQhKucZ1UbXjEBfn/LLxpLYNVpW2zw5qCktjGmP6wZd4c102Wl9XPdXZn
yPd//9C/u4LpYONDgZ1JCiKci4wGfpu/fklz9NUsOzs7TMLRzmNd5ez8rhXSrF39F9/v71a4Pz4K
FJmUEwzIZE38sw2glcO69a4J74+c8RxsthYjM7ThwqoqQZYAlzh5bAjXf8t9XT3/+zf9x8f7fEmf
MzbpT7CE/yeK7VQ2nJHjD4dqYjRUdWMlU7dp9yYZ0iszGx4KJhj7tix88YUAbdz/++f/YR3/C4zO
BRAERXQ7d4L4Ux7sv9/qSrHUzK4hDul8/ZGrxXzGfFd8VJCUcb4Wm2LRzu2b3hSQdWLeIyJyCAdb
TEA1OY3Gk+fOy943ZvWmVqvO/qRm/uY0/evz94/n/Y/rI2ObKGjTuaYw/+P6is7BEVrr4iD8HKko
PH48Oot78Gu57KYrvPlf3JCr9/EfN4Q8+2sgG8FohD7/4wWjGx7+c6IFT9v42NA2ZtMI+WYu+q60
4yDZifKxRAJf6TkufN+cUuxh3npeuqqadv9+NX+Uxf/1ashbv9ZNsuLgx6ec8R9Xw6rfDSjIqoNE
cAj+MWRBF+JnGE+CIg1GhCEv0cjBtBZz/9PFEboflbvtqKC3AYRTP3+0tlT/AFMeihB1QgY6QkjU
SzbN/XG4gorIpT2DIX4yODUpnxeuY305N63Qjk3uKzAjMCSghS69eDRPffz7V/zD4v/Pr0gEscGv
fH0P//kG9tNk4GRF6+AAGFNR24rRiqepX57rwaXZx+uXl46c1ysHaQS3eo22QHBCoRDDxkiUOtMR
V8T4JQ1Hu0dLWT/VzqwTnbe6/5O4M+uRU9m29S/iKOjhNSGbyqqsxtXZfkFVbgggaIIefv39WPuc
q+3aln3P05W2rL20tEwmCREz5hzjG5uYRz3mhdl8gW9GO7gb8u82idWIynrrbViNMN3NdNUEPpXR
fnFoxFNpVytqr3LEqJqG6vHPX3cbS/3HtwVosyXJ/+O7//V9M8Yp4aAn1WkdVia9kFWjbnH/xov/
+Nbw2JCux44Dbjlk2PXB7x64QNZmPteJQ1r62dg6Z0kP6rhd3R/B5ib585f6sF4H/1wOBMe2kNFD
/0hU8mdoMmvL5eyyTi8FxgU+2Myhd/4bkOvDdvSvK7HxkfyKiB0+xa+3r4Sqltpdp06It9MLcsL5
OfeEelwN3Z0HO1OPpYln7s9f7+MivX09KgFqASAgJmzCXy9K/mwoVF8hGKE/9E6PL+DEWmjeRDTQ
po2u2bNfFmR7X4p+az20eKujP3+E391hBqrAI1wHiky4/eD/tu0b03aIFtuZrPYNal9R89wMVbZE
Fi2UvyQo/ebp4ZcMNqizByzhn2yMf7vYaOey74u0PTWGrx6dbGKlzSb/WFNt7KTq+29//nL/JL59
eCm2pBtiSZgRc4M3csS/XbCG+JDpsKxPQut1jRwmRejz/RqDrUP0Ab42o1jvTZ+5izTyBBpqHWQ3
zAZpm4wyC/KrmuHJpUqy7n3w2uG9tBo0LHJKsIFmnnGTOP3foLC//UVA84M44l1jTv7rZ2aaXHgW
LbcT01mXsz6VSeKr6jpMHf305/vzu4eeU3goAguYAAqQXy9VBZnuNF+JcqhNLiZOlsvQzRPeWB1g
4Smqa2mTb/nni/7m+0GHpAyGeyM8GC2/XnSdHF1YFZ2S2a6cg29XyYVjuneq3MT4S7bLb94vCAkh
WD+MmxsY8tdL1XIBYIctDAv2JKtD6eX5DczEYD86unsYenO5wkjWM9Eni+VmIqH3Lw/8774rVwdX
tUHvCKH69QOQ3+FPht9Xp9JB3UMOIZD4pQnvEGGFt3++rdt3+fiob/nggClhOvxHaUuBjltNQghy
2LPOc4VuqPOQ9O8CsdovKb7wPA6Yd5wN/def9Df3GUkGghufi/PkfniOdICnwJ285pRpMR5tGlGf
pGZCgBJCJZd8XVi7MgJ81A7DFO+ewgYa//nr/+5RBjrh+lCUXAI7P/zUa0fiHEKs5uRI4Z1SGr5X
U5+IPc2ihzI1oCoqS/2tpvvNz8uK6RLDJIDeYIr/9eeFgmML3bF4prkT3iYGOgQ61JqZNN7V/PDn
b7jdxA8/sEkzAOgesc4+p7RfL9ZwQgqKKWB4RK12m5Xt89j9tUr9zUWgy/CsgqQkDe4jUq5k3IqM
TbIipDMCCsw2IR7plA7Ln7/Mb+6cJdh3AOdAzgk/3jlFVwuP29ScZk87L0XG4GnX4KmOxsKumr88
G795NSz2Uk5SPpAgxD2/3rm2prk5zz2WcL7xsZRhZsWhoKJdaURfS0Mb9xAycIdMhoeo6f/qnu7/
9fP8+ynjd/cTIFTobl92Ezz/emkjpwTo56o9qcIz4nZ03o2cXe/PF/nNs09AQ8jDTyTnf+7hITZt
fxZ+edKGy2O4UjSs9DHPWPABOBSa3lMWpn8rXn6zmfOuY1Xnm7FVfTxArY6c5aKS8oT71XmpGO7e
BzS0ngK7zk+5V/7tDd8aJx9fAJuTLHArdg9iNj68AKnrmaVavfqU23bpneZlTPQuB+P3k5fBf2Zh
CI3dEIbT89oEyX1YTVDFcIaN4y51c/2zcUz1OOUYmuO2WvwjYgobL+8k310no/Yv3H6yI8oCpjOB
DrEHSD1CgLW6JwqX5vXPP9pv3gDSFzbHKXsv/ZsPC5btia53KlGfrMYwMMVjsIh9nRivjC/Hv0Rs
/eZa28LIxmDxW3H2/PUphADUMA0sKG49g5xkc1oPa2vQl9x6Ef/rr+WG0Pp41hGX0Nn59VILGjHQ
Mos6/dPx6DCNRQJ7cuwkMj/9+VJb6+vDA0Hz3KLNwIoP80x8uIUwKYxJzAkv15xyou5hfNEvIJvA
bJX4WvU4YpEXu/V616uFzWdYAg8GeqEeO2OqEMrynN0vwbje9H5TPmP9QObHT5JFDDHq9z9/Wmvb
DH5dvyGib5U27ToWPe/Dj6CdpQNRRkOETn963Ux286Z8ZdwwvpDQg7IsfR+EbJ96V6fMe7D/RnVr
oUXwpb7LIcxF0hT9A0FwyOBwPH6q1TDGEiXYGWhO8DAF1XxkiIQIIPHK6wmZ8l8WbQ5cvy6l9Aso
pQgQcF2gei53/cN6lnctLFFLNSfcOcBmpnb4kliWU26ajKZkOEcMz27svPJ9oh7glgOA5Xy9aozU
dPZKEpDmIMCH19ia1MtmduaoDUIZRDIwnBcZZAaID8eCBVzXnl8eM99u9vWyUrjMjiJHKUQFlBx6
B7skWsI8hTKxFO2bdAJs14XYUBQc3AZsxqhtHIxa10Vh+A+ikNVZM6O+LM6MwGBstYxcN7XuclzB
CIk6X69Rixd5Ouqpr99diUUxrhMvi3todrtgcVIEhbl/TsLCfzaZyO/8wUFt59Th3tDzKbHMbj9r
M+nx5GI6zhTqaAgHDDKIFRl/+N36aS2qn8KsYS8t/rqXqI+zpQgHxp2pxVF6WN/E3JIgmQtSg4ra
v1WWsfL9x+bJXdvvIeiKi92EYHM7gfUbsqzzjAsHIZitCMG1wm686MBYhyOAFAZ8Va7uUqkVGqmF
n4N4XuNJ10v2ebG05TJTyLyTJHH1p2t1OIswMWMeKLKlv3EzFT5l2k7uKgbvPK9OVe+toA2aqOkR
bfZN5657A9d6nA8NSsnEH/sLMqkQKc6QgJbRdiEOIzMIYvSmrzhk3XcehHrZ9W65fGkR41x1uTYG
rD1dcRwSGylP0Hruvpq6/BNVs0LzqsYvrJ3lN3PuMUQIXGiqVM1LmI7YXt2hv3j/2F4Lq4CTEkyS
YIHksfPHl7BUJfZnZw2dg+XgFtjlqGPvuqn0d/mswhZixDqQDxV2oR2rTNUHKUgGmBHoxNZqOVFQ
i/re0FV3k7GDv+JoxeTYJtk5YHh/ZdgV8KPSCS5LWEJwgLccfPEcAypOt+lJyD3lnDh+9hucsEyG
5Tm33e85EfKHpCfQt2SoiDQkeHTm+s3v+/JUsRM89mPRPrnYoU/dyiF0sGDr7uq2HG9LkFYFOkVb
7jvTG4EuaeudI0v3AIxA7wBqFWdaedZVqr1NtWca+5WT7I1IJKT4/AkWdB4PaGPP9GtbZCXYseMq
t4B9mCssBJLi91mXgNuqi1lzk7wwkwcMDMshMTUmoiAPQCBI2tnkP43DsO9BtjDA8gnJiYJF9An4
aexDbGJHszeC91lnBUcdmEUMxYiKmhN0TRXu32YNoF2sKr0ZVoQ1vi/Hi0SYAuggU2OcAhG9QjGy
+LuFjJdrMiONqMqcAZOmG+CWzVmsGfvHVTMgDOYZN6/KNm+MnTvaxkuwyAtq1fW1ZVp/nOfM/JEx
Av+ZpG76bAivfl/1Q2L4CEF6Vs6jGQ7pIWmc/G5ek+bGrzIpoqLsMz/ixFNHrqf5Z39CpIK4BtzT
1NxuyPH3ps3mU4VF/jythvjUOSr9OpiGtR8Vw9yF7MgzM0F/F7Yu2+DUmOMn3Y/WD+bsWCTpvsad
mPuDW1mvnbDpkhuVZhjRzv3KRF4K0pIY7EsQEg23q64Bt3uN9p+TyRhenYJjHjFq7rgnwLQqceyJ
8TRDafgWYDBmzDpTzRST0IoZK5IbghCGFIXMYt8tBKjBbCud+aFKwvV1yCzz5BKxE8/+ACYts1EJ
7wY9G+9mvjBcF5ZkSDmWL42UwfWMiybSLc9ajIxkjis7aYsIIoHdRWNV9EdZZfk+mY3s5FDMnF3w
eE+GK912p13owjzEVnNPSq40UKSO5rArysQ5pKIvzL3Z4XvZuZMeswP1UHhDmn15EAPitixt7Ce3
CROaMzamdn48S0ODa8ZjWpTld4/DyuOIR+C9q37OU8GIYXXUD3qTxHwg5CkAWLJAxmHuuA+dzeI7
+4kfSQQ5kVLCf9RmGV73/RDsfGzbKDimkcVc2jp588YuvOubvAJvNML0aRwj2fmuGD57UzlfzLL3
IneU16SVqVM55wLGvl0c7NZU0YJ0E0dqq4+8tsPBN6xhv64O39Ul0WxWo3EwS8+50ku/7SDUEF8n
D/Qgas7Je0RhEBaflYExqfCt/mQ6E7alYWjKne6XH67RDBdjVs7Vopbmi+v5DE1AAD5Yjdseu8Bv
HpXlYvX1Dfl9car1pYE8ste6OvaWpR4G33npWryDwiD8cZ1mWFHSmhdWrzoxuwjwGt804Xj9xVGO
cxkCN8XmOniY2oqp2c2Ig67cBUQf3l3bhF2zguRrsHVBkqrMYtd2RnFTjg42n8Vr6/PQu66FflC4
sZXOOOVnSYTt6uSblhotfmnU7Gwg53M+kps9WZMvDkSUz09tbQTHRAbjPnAZIqEFuwUwDpwPmT2d
7irrg8fVr70lpqmZGDvlEWYg/bl8qPuk0VFjGTI7Tr1Jddr59g8SDtKDo+xOxNWiswcg2zLGna3N
XbOhn5MlbK5cl+wJ7r66cYRxWhg3vEN2C6/QTOZ0Mhx3PHrJhNVfjq26GZe1+y4TLWW0NgSexcrR
DTOQieNZnPrYNGZkAFGZquqnMgbztvGk+zyGlbtR9sb0ZlSZrXYZSkcW03okCnzwGg+juzc84I6w
TmtAUo6Fjgr/QGZdLySrAN325G2zkFIRIrK+bku+ptHVHI9g+Jm7zsMODFPhreMcEAWGqqLF6JKN
UySKmAA6ZC3aLT8JwhX3jisB7TmNXq9ZsH5IO6z2K9XKdVel+lTnY/U2zikPvJ/GTW2MV30PU9kJ
9HiTZgwdbKKD73Tvp3v6wAvxsUAqG8cGEDO1r6IFBUcSgEkMDULVPvFfTPy6UVBoa0cXiWAcKXz7
KpvhMi11WURVFeYnb63lPh2nPkZPZpyyieARcJf2Dflst9Y01fg0ODpGKasf+AH2fYPJDVJbLR8Z
o5XHPG3lZe3R/vCvCRlGzG7fFQXsKruY1luDAAPWr7CnEejjtACU8Ngyj+vxgGJgqUvBCFUswRXP
fv0q7daI+6lNXuZcdw/GVOcApWq/PpTbLer8Yjm5eBxiP/Pak99O6d4uPrP7sYpXVmo+OWaxUvaT
yLSjAczBxEyr7JJ2HnqdKj3jBX8LpNXu7A7NrtUV4mRW9QhZRCNCN1oUPxQ4P/H911/HtWqvR9m+
DlDtvvht+N41C6W2zxoIdOU0FS5i6tb8mgioDDbrwr5Ky/WTX/QIjRLyIi0je5DDqsh2o5g+phrO
IQS4NTIHb4oHRGgUIRys27AvL8Lrwr3j9Xqf6LK9DkJAN7JW4QGlTlR2eXvl+Fl24RByROsNuSWx
FxOF6Zq+tgFQShBhnxy7fFILDvSx65vzWhkLuuykugltkD28A+ToJM470bBbbTfjzbH4g2JzX0Fu
+EKKCT5/isfYbIGl58Fax5o06L2REzmPlUQhbC3hE2Vzt7fgUlBotpclH7DftP1LKEZIY7Y7APwQ
2CCEmQSRaWZolQGfhuLgJ+hG8Ts/50u54kE1NLQd3yQccsa+ERHbEu6JLvQuueplZK71eBxLwyDx
08aYMZY+noK5vJtzt/nWVIhK/Wp+HOrEPZj5Kg5yyMrXYUrH48TRZw9J9EmHs8WQp3FfNprdpU3T
ad8VU3FJYYDEAimxUy1nJRpxZalJgF1FCybrejiZOg12fRlksTaa7ryWqf0NO7A49F7eEbPlU5wN
wfzsbNEj3P8m8hsHUwiWJzS29tdMucicUQvtVT/xhJtJS0ugPrWkC4GgydgVTQV+C0xtdRtOfbMv
WnfYW5N27gKgR1emVN/MLutf+kQ7J1b08QxQibYhPqy9A8zofYKDt/N0JZmD2sVLB9btDTVc/RBm
XvYZgzXGH7c6DmVgX/dT0sUoRdqd5Ybj2RjNKjxlFb2E2pmb/dLYHb+d2nxKcqx+YuDLUPhBCUEy
KwfazJk4CauVt6FHWrgDOyASRmLsDTnoc0sm2U6OyXjwzVrE/GQqko3RUoL35i6cgqPNPd2xOQRI
NPBv6a6PjKxw9y6MwrwILIpP/FDGotoDCaE5tMqw+TQXZAI0GWshyZrtvmE6jjyUtcfjDAN5r6wv
XjHjLBdBb0RhVlQHs9fI8REYIJlL7QSE90DA95QX42VBOX7ve6N3TY+mPSyevfKceucWS00VEwFV
35nZxqGlAjwZVHVX4PMRoPaciCH1pp+gNOIf6/UUQ+xF8QyWSe6COTgpAyLKLBqTRUULmDDrjaqz
d7EI73ZLyXnAsHg7VhT4o7F+d2A0Rz7+7iCrQN9OlvWzljjOB5I3HlbfVQdLSPSE2WJcK0wUQMLm
AQuG8IbnZLSqGzTBS4wP8bYfx6/MBLAhduK1KhCZGkOt4gH63M5qvD7qBNpSBZyFs2xfPDRjzb5N
ExyFn/nmqMaedgj6hjN4loyDuU6OAogwb/sMw8FJwpfJJKlA5dm3wp3WG5I8PRd38+pH0BuynQNe
BKivLL+P1FaHHlXDlWk1+f1E7HlsWay5vqBY2bUt48dIgw/76oyF2E2lMvYJ/Mpng8DQ66DzgkOR
oBFMFwztkKARts/pAq7Dew/SZomHNcOE2Er/vdBNHXFuMk+hdJynAT3hriq9JjaHOgRGsyW7Zp7y
2T7y9as/8GtBd1p3qZOlz3UYkiM8YHbwJwAp3dzfqmCtnsuqr9hQ6gReg12cyU7M9p23IDlXlveE
Z+K41FN3FToSHXs4tm/9kPZ70c63tcLXCDep3uFMah68FJyOUPrFcqYKKIaPp38BLrEGc3YOy8Q7
AFPFxuFl2Htmrxtu2qTuHpein6Kh5PwYTWoO1K6Zs+LaTvCbp6n8uQomLAPK2z2MHhGty1ieRUJf
dTdWzXwAoWkdcNitcV7mJ+A32GkD+lgW6JhdOnROpPKhOFmus/6cqUhvjMQ394S1X4zM7h9t6DEH
RkzIYpDDxZ3p19/tBF+rrY2O6oA3jxaSCwqPAcl9jjwARQ+r46ufzdPRdZrzUEh9CyncQiI7fw2L
9ofMcv8AQKU+TW67YJIMBTjBqTzPCGGdnWq88YeBvKqCh1uPz3m4yFcV5JDE9c+89TlrumjeraRq
8eJ6mLCstfySAseNLdsbzu04OWd0xeP9ai1sIZOHR8ZCQnxKwOhiGwOmdgSp7UTzdpZvZFof6Nsl
n9KJxStJV3XKUPA+srviSm2qJM7TDfbWFHO9s32nPqi6500qjJVoEKZQFIx10XxNymk+DbpP6ESB
3OmHDH8cHIozmvz3FqPEuZ3C5FggqX6hM+3fLRXp7ChWxY1rh+nNVKscx4mow0ML60FwQgfSdJCc
MMwdZTT+TwhT0M6cpS3GvafBsu9dZ4GUZqatSPlAupnizlo01TEjuC6upxVJtzs91dNcHWo61Vd+
UdxLkiv3dUoJLtdARc5SqCgvsCqJei2u0AyB59JB87KWNYprillgKhzwQLTiGlkOXt+S6+eag4nb
LpfmfsiyT/SsmAig9+6bhXLQ9wsYo+HsxbaHASUVlTpwmek2CbrkiKFyuJ3hqZJ1BoxWlX5kosTC
XANlYcjeRgxVdBFxZFV0zA44G/Z69YDZJYL2hA6H68kOEzAtzj3gs5YuDUYJzk7NsxidGkfqDJU0
ASW6r6dkfmU4AvvX5SRdC0//BJJYveE4yR9yY1wiIFYpyvZGHjEN2heyBazPlQe6YJdSadu7srTy
H02amsfNMRk2DU6csLJ2A8rRK1MU6so3zOu0dl+rLkBJXqLGzvTwXJtmca0cezyFuAViVzvrviSp
6ctISFRwXAjxwgVLRgnqJMc9TtjOHpH1F7GyB320GzVcZkRp5wZZ9kFajoTxw5O4wz0bxLoD+Gep
pNv7YZf9tIIsuzVGDcHBwkDlUfGdB57SayqDGtu7H546JzWitvecc1mughq2t59pKYRvflBbgNy9
7uKOs38fhikDmynkKawD6vBhqZqD1/HKcpzC3AaS6WEluvZ+XkDFrZKODglQw1aLudfdPDoUbYU9
vOEnxRYP5dUJdjP38FGQZGjsxJJ63zOmuoj7uwxomjWzYbQLpxnqhnMypN2FzRrhd5D417r3mmy3
GSdPA1nHV5vz29r5mv6Odrvk8+rL+ir3R3EV1Kn5YtJjOhRrAawzEXJgaR1XjsgoXb62CQrDPIMH
S2LdvAchUGLa7yawKJWfv5Kr0j6araNv06Gl5lY5nPUIOiFu8XA12o3lXIA/S3PoC2m98He33kiM
9xKkM/Cm1o/Bss7feolliICdzZptQixO6nW6Ww2jfaiTwrpWSdU85QDGqSYq4r+NEY+Glt54XeAw
y6M07wfcqiv5hbu1MM3vE0jsmzydyndRerTmpTfn9+MiwR1uaCvvpuyxVO8CXec3eHOZ9hcayFTs
z5n16gDl+dkNBdBfTJ/VtZUHbMxI9wMDpqyV3FdTNrD1cuK+EUBR9KX1K8OKzMn1TloL//uSoaBd
WRd/pkudBtfUYd6JmGH21dkwZRINoTkC+ija6rrxcNnHWWfoJyOVzkuoyv4bKQ0bJzhJ84A1jBnp
xFL1dehAOkL+4uMOOVSydEDvVTi+/QKwRP+ENiG+8iP7u87KwnY/WYYD1S+Hh8SEMsV6BbMGB7Nt
IANCXAilmSMd/fvCOiXSth4b0Py3ixR2yc6YLdUutYDjyK5kVjWJvqNeQrlvx3LYZMFhOj9Xa4Bg
kvAFdLrOP5/LTkY36qC75QcKTP2lW2aYytgF+LPpWfHw1/NNTD+8A9+UXFzw57RHQpmcltmfn+vE
UuI4lUsIvHRd9c7yhkJf0srHfYXWJ+tgCk4IJhKBdc4vGZOCiZbd45g3pJc5Ze4coLFWEp6LrR5t
UaXFFT5GmUX9GLREexQtbO21rGyIlKFDZwP0My9Qbrdx1zEUYkOQiCbJR8fuRe4QMKxOPWooAcdm
KIHk9P7ADenIkuAkhtwopfxvTOfAU5qbBwZmVBZlx+gWUDf3m3QqLp4Akn2kpZF+pg3PCTo0Gucw
mJP4Wnd+d6Z/noOVyNWLmHNyykNMx9CZakC+ZMd966ahvzXBxRImkA/Zdci495aGLH898A2cdNvE
MuhDnlNO9Am+eB7MCIE+QrxwaL6Qt5FcAOWmFyiwyLP0mJ+CxGOMW8FFezeNNL/BQYamYSQ3gjR7
j8ZTlEsOSPuCpuUYNSLs61iMS/3ol82cR1lXLGWM6Z6nMQWs+l10Af+3tZMMc7Rtv9ARgB0PS5iQ
jVqBYqxDVz/lU9V/w3Rj+bTobOCNFrJMooH0E11Ng8PdUntxFhQQalE4T8+tsFtyp2lY4NMNXjgz
eHAtU3heqggvdetRH2i4BmzylQEvtWO9YmxKPZ5Ym2pCNelwyGWOWqwjOlHMBnVlz0J6y3sAl3um
OVvAjVNoGG0TbnRsNQnDg4F86vSID1V8blSRBZASUADSweLJasfceQno0BPAoG1+CJ27DCWAWPJj
AkS5HjPkufbSdsknFBbsuzSDy7sMdWusR1KOQxWq+7CvEnUgw8IB6jXz0oN6qGmAbvG4KBgWeUYg
5r7YuuQh6Lzmi7J677tny/xGNqlFG3KZWB5Ej+qxNxx44bCGgSYSMZEvzBgEL4+qN51K3qwO0Hvl
hk8S9y/D2JAnEGYyP0I1MDk6dEAC8njMXRsjDlCbl3QMzfJEj2p6NgBLnKC688IyMMBLLeDjTTy4
bAvJRfqeelxcXz8VYSABZIMt/M5hZwK1P/a8G1mPBJmCYIWCGxpkx8oeOd2ROho4Ru3ADI5W+oif
FZnj1Fl1Y3VXOFLkJ7YiDfqiLZL8CmZsfmoDP21vUt6PMpoYcXwl8YTnm+nVbVXwdi5kRB2Ir2HV
LZb0M9MpbqdvWkt1NxHiStEh0xU2YbJuaSsMrgcEaD/xKtVY35OR5d7D7Iw/NN/eb6jcg74FCcpg
HtLwYROzkFnSVRWpP3DXrIiL8JeGy/Sq7JC28BRa7WOPhY9RVELAQr6tzBUbwAGY5nwjXMCKYVU3
nyB/z0yOzH7eU9SzAxUe/5qOMzA2CNQXTwQt9wDd7z24idr9WqhWwdLIpUcTlb761qHiRyJ1iOAR
sBTsqmXpBdFi5Z66k/08HnWv6ythNDX4b0Oc+1XyW7DJNR6ZNAFNbr/t7IM782csVwh7rPBZcqdc
yA1xttqsc25Ss4gIbdgvHCnFEdC7jt3UkJ9anu87vbHdJuwp+16648mAOxw1MzV1RHADN2mxsrIn
2rruCC6vKjqtlREkxnkphVp2dc0DZ5FO4kTjgsfTspi5QsbXFNuCLulRMq65YWC6BrvcLlhJKpKt
cyamCnlzP+inuTF5Fzcwz93YkNjAffBOiQ4BQ9rQUuOprVsmIp17rpknQBMKkBVZZuM+OTzdxwK0
Y0pdVrtvig2FKhmj24l0l0tett14wyiULav3EBlXDuo/iof8RKajfRry2T3kqcujMjKhjQiVKSKc
zuwXQi7TsyN6j7qxZZNyYfudHHtRjxRaRr6j7OHh7eEQU5s2gQX1xFdsmFSH1jXH+OFu0SPWyEY6
8052HTL+fDbv6VHdDdDpQFLi3fRIsIkMY0YC3czGeRim7kxrgm/jSjshtAOrEFFqmhKw9EfWeKPq
INglveuk/xKq/a+cc091yf8+EsB+SUL7f0tIO/6ot0yx7uNftX2abyBe/id87b8/3f/PSLTNnfJ/
VXXbB/klE+2yvFXlW/uLqY7/4F+mOtwI/4WWxkP16ZnCRpLyP6Y67HbEkCGrR2K4raebVuV/THXB
f6EF3CTh7NnoHAUqpf821YX/FTL8dLeINVwHyOm8/42pbrv6L6If4QE485Ego4ViJhx8kB5Kd6h8
x6lRNwcAOGMOoZw+cJ1Z/t/EOaQ8/ofY0Gd4isyLPEtXEEb5QWHk0DtFBlmBi0xXxjEdKob1YFgj
EIZybcu7cEBVdxgUTr8ztrE+3Suee1qgcgXDbGXCiXwa+T2Micb6tEi/fXUELb8opwr9Jian/cwm
2cA7CuBp0E/fkmFk1bAntiP99IMPFt6OdeOoLF7HYdmM6dIfIoQxjFFMahdavYvlgr0uCLWKNbD1
z7L2gYmBFOSFxNdRb8BnxzyW9Qh7Ry9oHlq3Txk0cnSpTorpBQiXqgbJxamsBm9QqOTG4cO8ldJG
h2K0DYeBelqMH3ziyUClpPQjNovpBwcvAApB3gCKwW6QHLmqeTMr22sPCfqeN7NX8yFYCq884L6F
qNitixzilWGkD/pjxDs9F1JM8MuplePaGZxvoGNCeGRYg3aFM1ltpIS9UvGALbxr52YDuAK9o/7i
Nyegu2nSL2TibRlCHCgg86QtFvOOZJk6ynU1vjZZovFSWdJ7agXanB0yNRjt0GjaZyJHuhdr4XQi
Z0V12q62Dz5AzWDRa+HykaRjrjCNR3IaqgwY4s73Z7eKa9HM7wZusm5X2olNK8dyYLNMQ1nf1dnU
0t32W9JdGKeyyquyNarI8mgdYNcvqI3cgjENoUfld207Mzk/rb+aOxF0zWePSvLJrfVgAykIdBp5
QZ5fVg/7wt3o0wfldJUYpL+kwv2+tDW4siX3h/eu1eKzKxp9vywEtaJNamYZdapjRE7FM/z0Cbk0
d6maQsao3ZJdqdbppnMATsq9WhLbmH+42tyotyv8hHnMzSuVeTXaNMtURtS7fo8WbrKWH+u0qHE3
DrogoK6fN2v42HrXiT2uNdKrvDL3C3NZnGKFIdgUgwEISDbOQYMmC+oCKlJPXC1L333rsNST5EMP
iO0gCWV46NlY8H05nJhQSjejEaGMDdCcloV9p1NTM/80xPDJC4b8c9/mVnkmtSB/9WavCPbJCHx2
55ZdYDGdgT5KK7Ak6Q7mONe1TFAp0ZKQanW0UizF91AUCkDhU5OrCGXu0FxWvyTr002JOqkctP2U
iIGLgDBr5k9LRy+a8dXWB+Ohrh5QQnm8bKHyv/k5Lq89g1Be3EFQS+DAEQxX0DcwOijmFg1Dk0Nw
ZIK/Mp51t1ynfT6XM4o4u5ze7VEB4ptLg4Gh2UvIrUsbbAJ4sQ2TsilD+YJy/nttW/LiBxxZFlUy
uPOYPID12OYXcT2kCL5Uu6iZnEJzhWHPHMC4NWg833rSh7GxBswPYgCDiNwmz2HZaEzmQxHjueRo
2fbyJW1rpEJK+8k/mXgdhXoIUq72GJAm3QYI7RzilxZsc9f0K4JXKOKEKFY+vQoaWa55kxqOc25g
JD2FpdMHMaaUbI0SRxskHDByfu6nTesAIJYmJCwg5iSIdMZbESBe2C+91X3vZppyVwvLG8bHQqyf
k6KAZuUvlKdxOE/Gs1benBxDyXz9kHoMqqAcgFs4sHLO/anliZxjD/3TK5flnkKCqZuYLC95HPgx
6XjSrqLJaw0Wh9Ngav8PdeexHDnSZtl3mT1+g3CobWhBMqjVBpZMkhAO7XA4gKfvE9Uz1ta9aOte
zrayqpKMANw/ce89DynHjfUyZo1Wq2usLuldLJCrLUVdeImdmC1e33QMMcEcRGadEZ3wgFJoZjnW
Ig278qUFiRVJXo0MNnSIoKUm0GE12yP6IT/QBAvbcwv6MmaN/BLBW6PoVe3wBUaDwZXdWgHugF7B
wxO6Vc16Un6Lkitsv9Cq8VwPQYlaI6saVDBVp1ijzyZ2u5UeFNdMWrROeSSdnUM6o3j9XGSSONvB
08VtFTLZIxI+KPaFaYW96/IxLo8UZsgpwshZ/kajau7ruQpbNnwe67y+rEAcjpxpyy7yUFTu8muN
vyvQrMYrYCSZOiI6I+8gwH7ZrFTntt7Kg83wQJ1vkO24ZnoTC5LhlYP18SMkY9PdFOj2CKSgcC9I
jps4uBXp1KSUUHkAWic5xSCVGZt6w2daPUYBAO1NxbHrUnIWDZuS1CkCtkV+9imnWL3nVU0C2pAF
fkeAyTReUlLskjWcJ/fPkjPe4MT3B+BGQ0xHWRTZ+IuNXrFDiCYf2tOgqyM+/tI75Wnexuea7y7e
NBMsoK2PFPpmaLyCnSZJbbTRbcwSZupLEe4C30eomDYpijBCz1vUUQ7UxEhHqD7FogRm3CVo8fxb
LXPwBPBRuFFgSNBRFRXzFgmIElwGZqc1OwB/QfcW85Mv2rUfG0uS9RE0TC6JSbPlzdRycm5aPaHF
7ZI5KdaCYx8fLnmBD14Tu/VaIWX6SEMx/Gnqzh3PtUkJazJtF2nqpLID1TKlHGsYRegmJ87cLeqX
4tWeExtpf01tQlxlkFoX4WVmPhGpUyPaKxNmgl6aWF8pHtwMrUZSMXEwSCO2AfNgveVq6MnSc6Mv
mDid3C5MuC4+lZF9JE0bxXLp5n2wBe8W8MmoIvkNgtxzmSMt5iBkH/P9lbp7YhCUjsTbq9FFrBVT
8Kgo94nIMZ3O90tjRoJ3Fia1TFMNmdiecuHRpdNccstQym1V6kYjA2Yn+hpR43Avx2SDF8qrTkkt
QhKeZX6ehQUQyYHng4e4W+YfxqbzSyM5ju2m/QoGgYmlvx2USyjVSCvfr+cm6j8QTFgfilXyNiTi
PVc9WDvSS1q/yI5obey1zvtdPYPnFE1Ix4p+nO17fIja8igjMZx0gIJmhfaOPx0qx/7xA3JkSa4K
kem4/8S6pU24kizMBGuvVP4uMDLWmuXSxviG/R5DmE1ZJwDQ9bKMYLa4mnmNLO3fODB1ykPWN1zK
QUE643ohX3XNYR+8eHN4qHR8L0eacWg+4VbbjbdheHOx2tBm1TQQyh5495XtK8b5mhJopWs9A/iL
MoKee8xnUTZYtGxDENPjMaGvsilhiu9wznW1GzyKxZGvLWodgBo8C2snMLTcPWxKegcm32zCt1Nx
Ja8Qpr9249z5woHlr5kAT96WOCAsmkT6EXQUBh9RVXOoszKuBBcFC7uOnnze8XB18JQ6h48HtyP6
Z9KrTAjYy5vQiKWx+1ZZCGRVLXMYFoudvBuXoM8pDI/wXcbpUAGxKlbSt8UPc4/qriM87+BY43hd
WPzz1XLfbgDoYaI3sl97mmg7lQvyJRPoh7dLduVlxhOYliBN489hHk5daAGcHblQkTPfdTjw4R3H
yZ2/EFpvMyBDtxCuSfcTBGDRRh/w+1t7mTU92DJ0/20+LLuQ6e7DIgfr0KTYjHqyDKvlMx6K7qnT
qTxrcPQ8/ET05nn3WCyD11MJypEZdijB0YeEufZlt8mSmhAGlCkhsVtL89agK10xgN80SK9R4KjK
fVU9tnpqIvTeGovArQ3D8NlbvJuu1Qv/YljRt+Mc4AwlY013r4kpj5qkiYeFbo8lUh00x9kurH0r
5GZivbrRDeIPb7CwnPnBlsSiO+w4PFALtck0cvB6i2IkQBrQaqn8X4ZYJALrYX40yvmkgAd0YzMM
O9CbjHtlsTc3ac1HDwxi2PjLaG8ot/XLZFflAzEKVHeyjXfaK5LDYHEIaKdrf/0BoLLoiSZv7IQA
CqMbojtx5HJiozAIuqjfjs2IcCGtUJFZcFk4giXj7zorVrQH5tBU3baIKjIYFedLaqEGbL092XWE
r/YUozZ5H2u0MeRT1RwPbEpRdPggf7LlEum8XWeIjM/4lB5Zcjw4aLxJ4PfESnlkqAVzZe3HhKWj
dt68OD/Vaf+tgLMu4IVWJUu5be4EYm+NxU7MujzN2fwsea0wMaizg70FTcjM1r74iDv32HhQfoT7
BfgjgG0mrZZag5fS6xAoYs4hZa5FtZN1/q9nDAM4AnS3lU8e1MATeEvIZrmNhDE797opR+5K8xGW
CoyscyVSRBBbmtBMELaI6i650mNGSrq+obpzj20w1ztTNg6CFrkbRfWKkcAcxyBj1KtnkhoWj+Co
fmC0PRK/mC4Njl3UxCvi5cU+H4PrmGj5Ekwoc5CgEKBlf+FI+szC8TnQzB/XacbQfzPntUf2NQPK
W/CirO8VerOKcpRA+rLFByMWEqVQftXySbfh/ZA7D3VPvJ5Nm6K2uquSuzwM7ok4tnaDW1BqcRbw
vHnuzwIkh51JZMfAautPValzaCs+a8nrFef2m8eKaDu5ybIOMcycLccMnwxCvvMw7vcaEwe6p5rc
sjS/4d1JVuS9fkQWkXXxeN8EEdlmarip6fmUD3+9hL7bu0TxEiFzbcZGNBVCL08iTN/ZRdI9dYl3
iNzC7HLHiv9oEB8VJPNCsyAdx/JYKjQY9AfQY7QMQn6venirVHyDtIIW2It2zOl+Fi6TjEywXm2C
xjrqVpzGxe1IC43uKfjSTR0ylG0JMw3DgcbLIUeW0fim98RtEMtrkLQ4lshRT1jtfnJglOzI+Ed+
FdhkgUXNttfN+wI1tcCoAfQNGWjifLhOdvUNRqfONMfJC4Ntqa2J2oE66SwJ4NqBiI03HjDIrYU6
HQ0qoHe/LtcMkoP90POVw13ZG8RQOWytOCRftw3OYCw+kmlCERsGf4crgsI233EQzueuHS6RSwAf
0ZxxfLYs5wEOXHHbzciryLvZ0S/AjYkOTlNl69yVIXkpc37npt6+x5O46lD5oTKKogv1tqK7p7Qt
BuvdrfmlAlP22yjHwiHt8nEOU8FVJMW7R3FGsVcektl+hq71sMykOvYWnyT2RsLA+k6sG5TxaKl+
08XcEGyS7l0cHTNXGQH4vplpx9PpkM8lzJm8p9kLxMQStkKhLIi0jtzW3KAl9Db14rzNg8621GsO
9auVkEOIG0cdECAABW1ImSeLyny6kJvXKAIBcqf0O36jx2PmFSpZj326APama9nECC0uVWnXN1Vm
qvcCCcRnmo0zLCclP3ia9LtWYcfKJ7+Pam+ta0XEe1rFdwsZFqNooaaqdBk5xJf+boYaRb5jNe7m
oSnAL/eU1cRV2w9lNn47lb+pYntZgYaBSIN8iU8023ReSoL48EXGs94bx7ptCYvcsOZs3tvMf9AG
YSMP8A0JHWTGQXy7aQPkBE0sl/ccjNSPu3g8EoTpCaYJD2CMVrGaOZpI7SYQV+JX2RWTZ/9IjQnA
lOQKu8PFm2hDo8WwHnaij8WW4SF0MetkBaHISdjtQPYM72yeJp8uIuhOTYz632n2EerPc9eMSMmH
W7mkT0NR8Osn4Ex1a1Zo8PdgsL+Svr6fsD4WEi9J7TT3iED892C6ZiPb1ZtTds+eTejkhLp2g+Dy
t8NReOtDsAWeQmYqHOBVlesfONPDyWLegvGF6PT2ZBzxLq1hP7rC3/vezJikUShJfZ5W1VydduRb
FnKSF6Mj6yVesjuLdcsmYsRE0HTv7zrj8rWMQ4R8vAKhRVYYrfGUwiR1LeLQfTtlU0yfkaHGAIiU
fFBzy9WQ5Q/eNXLZ1dmb7eiSstaOYHRLLHHzqY/0wXKunsSW7PwRViIyieEu0eaz6qwfprQA91RP
yKmhXKtZcW+sapz5wKKcW26sv9IM5Sb781s4pxsrtmp655ZpA2bSYSuAYz2rCDE6AHCoqDmdFJCc
6FcaVnJxrRLExPl1C4kGeg4NOxumM4zwCIVH/dvd0If+4doMWctbn9x39dpX/NX8NsK9sfm7SUtt
w23j2JcB9Okqqcfq6p3IvdWCkhJNJ4u7uEPuiAVgiSuHLh1lF6/8gTVZs0tQ73Ac9Gl2xl3CrWap
LdnkGwqsZxminAKbHo7pGdTD8piW3pHM+gx6g47zte9NP2HQmZ0V8auRKHKX9KCziK05uv70jOUx
gWrct+HG8Ue8U82hWvjUFs9njjwv9X6sielFCg/qJ+vujas9azX2SFn6a1xqyL4VZC6AvmtIHcRq
Id0dKS3csUN6/fFrvJKNt0VcIDajk/jP7cIBNWWDsxYxqNusVcsmylMbhTaZ17d2m990/vhECjTo
42nfQClvvGD+AfRAvg14x2qFqinapoy6V301AR0MqD3Y6qZ8qKwVthwIhGanPhWWYdK1MYzXGQfW
M+OvcWyKz7kDR7/tq4XrauI5K0zfHSzNXhBAQoacVelNZ/sl88nKPgVeempTcuihLvzaNZtOl6Gh
Fvs5Ht4UY7pbX6bWy2IIbjX96yjGv9gPt3HCSXptGzmVAMUZJoLEuUV8J5gykufejx7ZbkRoEJyO
JWhDeBGORkP8eas/xwjhXGxJZhATALe9TuNzZGJapUEw/0iuSNqg0CjhFL0JWum18jICMN3gD9HC
y7mpzS+awl3dXPV5hPQcdRxhhimHn9ppsUoa+Rw35X6cmrclzr4w8ywoqNtDQsv4Z3YppyqUBn3r
SGxGvdrhQV1OkR2+wIs79sV8kvBZWc/V7hqqyMZIhpVWdtUnExD+DCChXpfUg6IVTOblO4cD87rU
eeebnLdu6FyIh12XM43m5JFa38DmWDHpEowAir07qDMUBpRFRYFIfPCYTwF4sPF1QgF2uno5x27m
nSTi81NX97+gjVgd4jh/L9N/Dr107EGSIQ6Wc/5Jl2Zvx9kdcezON5VR74SXEaw5ZhhpyiwCmNua
25pbpYcUBnwuPhNLj4KjdYACYN2h7AwuC2ODp6afz5r99x2JHiTmlo6+4A15wmbGW9wRkntVEqea
u7wGi2pzprK6v2dMeMmhYa1y7Kj7a9zFaxLav7qoD4U/kUJsX+aYmRuxg69dA/iIA9hd+1q/eW2M
qCuu3sJoDI/9iLWJI9RmRQEhvlcFSkL5PgvOmoGOKTZkFI8piM+Ar8OLG/MSji2jKtZvyMECdEyo
WJGqPwdd6dJl41TBbCofgZmrZxqJDl/m4hycdFa7vvMeSPqOzpE23SVsnZPuivKl8kXzrXoPXIiL
5oj8XLnL466hN5Q+I9LgD9dzjTuVgPS13cwVQgTSsTtVXIQ2w67pbKLcfE7Bqm1AhWHeY5TrV353
sRIKqp0r4+8I8zBdqnXwpyi9M3bvMDaN423F/gQqS45CCP8GeIDF2XYOe4qEpft2GRocssXU7RlO
wkarDDrkDl63H+ebODLfczPFN8Hkap+RZoq5uRw+qxbRKxDbCOjfoEe24cm4Z0xAvu6cQOEof7yg
RLxgDnHcf02SOXcXKPXa4QuTayuiiyEV2CVcW6gI2nadePY2w0CNrASyxJoHUiLSHeT8RgtBoEVQ
8Yl1KbWmb03WQsK4FcG0CK62moZkE3Dfztds23jJCoLGJzS4a6O7+QnlE0FYju+LMwMWRnNIeup3
EdBzJ63d/V0Ck5JlC1Z5xejcxqdH+WdorRAgLubY0+zyFM3tLiEf/VrpS9Z2YDLMI/efXreml/vc
qZ6aqI7XRZ39maUHKpIcCHwhQgBD2MSsivJ1MKhtAG8FcVVHWF4HDIG6FojAYqc5z1m93Ahuzc2s
KDZ7vy9/3SV6LxzHA7DrAQrTyzdEX16ryVt7GfS9JRiqZ1geYDtJ5T1kBRLydFHDSWRxuhnhjn3j
cvD3fcaYj/CK4TFtl2GDzdrcTQJxH+2m3k5DBTksTNJdDwnjDbrkWjn5V5xGhB+T5Zs6zpbtOivc
yQruMIc4h07z0I5WUh+dKlIrJyJmeDvXjmLCir1vNwLgfGqlEh9OX/5kJv8z1+mDJHRwO+S9AlaW
Hno7mdagL1p0CzAcpzD/XSpkRm1i/gZJ84XrodjZafSE8qfZtJgan1OVpJ+Jkz2zHrxAH3goizIA
QDvrTSmXAeNK98qSkC/SWo5Ayi/jhLY7RZ/bgmRx35rae2PwpjbMN/8uWJ/5itU+6GgbV3kX/ckK
pHAdxlcuMPxP/tQB755m7kcwwQzWAnnrGLZ+kI6Y4nT6E7tWtyWO7auSjv6x29bv1hqCybE2zp8o
TyQvL+Eafo43pIO0HgQ1rVOc3aQRlgZVFYSik+CkiuKxZwu4wZXq0oe7V3cVSJPQFfiwPV7QFZHq
MwrEwLqrxwHynF2fYcLvMAfspGYSWtk7oeW9xhlzH06aYWK+yF04eScsKjCsbEMMFvM7xWd0pPA7
jiq44GiDnUtOfkc+aj69GsTzKz808b6OiY2DV9Gs6whzaDOLYC37lmBvrvSdn/TnjqicFdbH36nI
Hi3HZRnQCcK6BVVbGj3SyfuraKRg81SQQRqvorPTWPspJoA/1OeOUPJkbSU4FRBS9wV58eOzltj9
7CE/4rnXmJ7gdpO4Lh7yK1E0Ww5FW3QHHDqsahAYndCIeUDK4JZKLZlzARJexaiNHkncgI05GjN/
liyk71C087+9BtSnVzbSJL8qSmq2C+ZVsk9Bf59738b3WHLFoUJZpdvoZIedd1RxjWx/PAYgBk5F
0LjvuAIKTJl2TWppdNUWgSKo8QoyUEB50eNYDrIPL22zW8aI5rFue7q/hBqNYa4L7gEtWP/Iz6q/
Yc47GPs6f+dloYvSMVL1F+BsK1oRH0whE7ArrLcpMkS26PMQ06a0lCVdaNgNJAh9gCTAqMINaPc/
tiNrQx957eFzi/lkJhM26W1E40229543dDrNc1PeWS7bam5jxnJKoMNthMI6RD7dalFK/PotpxdD
hz/oGK9YJGHfIe8iRaeVVvg8dK1tcVg43l5OafgwqSbnHgmU+PL6nMCQcA6rv7FqxgNrNiY4FS8g
EAds1cQtrmGxhJumFjetmKzzkNd/h8UHReuNQHYb4E6BT80Z5VX3tLjFWwwWap2VYbZ1Y//AIpDb
00spWO0KxkcVS8rXCRY2bEf4snX7gtd/+rBQZr33YvpYjACMBe89wxbo+qe6WijikEZx9o/FjIQg
KPzstl/apqXuQnawgsNKqoMsLXBsbhkCRpvU+KpmzPdQ3fp3zKLoq7oGBxxenrRj5SHEo9W4DGlc
FtPhBrTvmLHSKaLPUOYVi9yyXZ75VDhuppFpOkgqylqnJRB43YxB/dF1grHhmBQBfWo2Y0Zp+r/h
9fDRy7TPC5zSyuZ/Z3diKxf2hS7emcOCGetZCp6fDb2GBROrjPPvzJ7yiGMNPkyaTHe+0tZ2QA26
rjzVnqBBizd2Tqh81fxW96q6LMBy+BlNzonoeTdjkWIPsZqIb6kcvJU7lP67X8MaI6dAsXGZluc2
nTIMxXa3QbjH5jvhJoO0ItVDUuj0Xgf9a5LUHCU9S2AsJIHMbwUxsfbWlcY/2E6m90jseDA79PSB
OzrkTcbpNRtYTT1DVjs7wrzEAWA1C4hPk5y9GXR7ZRasR/Rhtx15TiVgtLUiifAoIp6+Ap8guC4p
b6wh7BjAyuQZGQkpw3LOlmMRdN2tgzjlhDtxJ5TAaDlSR3FY5wdXEja0Sh39Epatw/6diA6f2w10
jvVVaOfQG/u3SBO98az0IRvtnoHelTtoY83foMptP/sJ4zCP73U2UYX0mqVOn/DcFBsqlBLrlGs/
SSdOMGpbo/qQFlL+slbnNp/dO5c39Ac7d/pOrR8hN3drxSeQVXtbuaR21yN5DyaiGvWrHCFlEpjm
BRPYsKktmR3JliQKwYCAdWEOh0OE9xUjMJOkOb3rF5RFLgszf6huLIu1mOAsNttIL82PN2hrzQp9
xHYAGsEpmU56na/PtOfj2kFlTGHGrjsYsp1y5fwiMbsBhjVzv0mmct60S252PSaZSxRG5m/hssby
MzZDfZxcG/YkWaXENXx1+AcxrXjmLSoCD/iPmtYod7P3FHfaG1P54lu7tq9vii5c1ipzpmfUMf6p
kMQcXkOIsleItdNhCvEtd80U7Ukcbl6iXCzFxidwYY1+R/K7xzZg6KwCqmJA7aFGYFxwryWwF5iL
bKYL2kVmDhYpaPEnDXI/c8TN9iMpRhJdQv5bS8H3VRNEuy28ZFl5BFqsvYmgPigCcq0h4P7WraP/
jHOZHSS13iokh+yuMCRBJDPqJTE8W9UQ3uIGh/zDNAIXY0FNES3wtJErTTML9RkJba6GYrs4mBTR
8vrWHcgU8Ryj3HmxRM7C1ZonIiFIKeEuWBx0S4kY7iY9ZRVL5sR9zZIrtl26toLeN7ryYjn5zHuP
AOJMcbPYlHYT6898WbiuqqaGcGQyy5xsYfyPYImv66oexJwrM3makiVf5xnHx5pwePRcYzbiyAnm
hf0gCVjZeaiG9qlXDS1XNMVIiVO7IHAKWblF/kS9bIa0Q4vuTGiSWYTW2c6nTw8CqzuhTcjttac8
qtdAfZXtZC5Z40wvc8IrUQ9pfGORorcN8CTgVjfRX6cYxzPhhtDpjS5ZsRI6ssqEixPMZRDd1cyK
3fTNNvNw2ydMI1Id3aOhiHGwMUOjDbVmsjgcXQt+nyXepmT33Ehi78kYGq4r1KLp1kXgNqhHJnN0
mxTdeKXeadl6WN9Y+GaRc3X3wanVgvUhs0gsJYDuE/mI5a47uUyGkIwFNUM7cUFEtMEhCOoisQKB
nTQLccGGzaNtM71zA+K1McGCXOZ0jszB6pqZ+wfPw4rZn7dKRtoph1nuuq81xBQfZrDHjGNNwvWn
wl+LXMtF3kLL9soKQu0Te4l+kygGLSIaxHmryCLJjSdcpn8yOh+GKFEpcCdlz4UY8DfEbFTWMkHG
cJ33YC0t4Zas5hnAfTa2/pk1a4XdS7TwA+dw2uSZtnfUntSAyEywYCzAtn3sj29kVVBfmcmTtMso
0J6tRE0nZM9IB4arUqgr8nsb5dK+hwXwh3jn/C0IOuvNQSEh1kG8xB/se4s7W2DY5qyw41dmuLRD
bj/eZUPqMLMor8FMziCcjBkZuo48Md5JRaXzlk1u9gg+R6wsYZuW3AZlfTPi7M+pI4NLOcXfta1e
8hzxA6ygH4la/mBQwWGeqMvVYGMrKxz1GkJ+wfPkbgJUZe3OYaOF7MOTX2CiXjqWTcx8vUf60fOg
ixuys1jLXl1rq3gGtkxHCg0mUt+piJ9axubHhRSGsc+zOxMySgrTb7ws4yeBTd+eM8T3+dByu2E2
0hsb7R5Lsno7ZsVWJMW8x/74TnEWPi5jZ33GkPO4+K6ERJJ0IyLxrZoshahInlsk7lvhJumhVgs9
iqcisnEIuiJSmIfUwxk2r/F0SRK1iy8JkvRkRutjqbzfiovrSD5SS9rKfC35nmcv1hfYPM25Nf4p
mhC9YUM+GgVwJne9DKFsBtLWv8M1172Fs3+2yPDK9XSCF8sQY8bphaEEkRyyYyIAsMYhE2IZSR/o
tu4NzejsrXs5MzFhlMwgYBKkIxnnStey1cGPWUzErbyZC0A401Q9zlP2RHTWtBmaeE9UOOg/slh5
kRPCs701ZUL9ZxJmuZdYWdHNX7jT62+pnOSDgwX9DAFTxaNhZHos0rZ9gDzET+xWTtAwbycELI7w
5ruONzBIkl4e3gtMctWemboLOLfk2rnSIM1yknVi04LwVqxsoKKv2veIoOlLK3uhWihPSdP/qsbP
dkFSWTh37dIrVtfw7GzVhe58ycMGJzDzq3dEO/UlmDJHrGzTQx/SjD+Xlc6JOiM4j6aXl9z2b4cO
051LpXdnvFo+d25+ZeEFPudv1VXIhLsJ4Byqy4GJgtWd80xtcvSpVvPutVffid9aJOzRmbT0EMXS
3g+tuSOua7t0Gk+dRhLYetMMPa3yT6kJ+/YWcfNEnkjs9GbtTk3GIIJADQW6/nqfZVYyDwwACuwT
aigJWuJQZX2Vlsn4N7cmGq4IilX+1TKfX7g9sOrz1ZNYUf22VgkBOae7oKcbF3u897Nw6EEmeu1L
B2j2oeDw9D+9tmqeYpMPL5CvcrVJx2zxQMi7fA/jHBIQj0Ww77b4tOsHNQptER6Q1PU38SxZeT1y
g/ycjzbheq7M7fGYS3QQO9IUluRYq9a1t3Ez01XQg2E7FsVE1h8R+xhu+mIKY2I22qHaBGg7652V
B66HqSOOm9taCQdL3yAD9zhOFfaebIHfcutNNUOwkngFKMe9k0WvCMOCb2b9Fld9Jxq+kq6fn5EM
stKAx4lXPs6kGn4qbibuS4u1G+MwAhrx44+Lw5AzcKtdMDdutOnz0Y/OJPpgobfGKBw/F8X1fdvK
snwa3Eg/5bJnzR8Ba0ZSlbDk3wi6bucclHkyb5G3u94zeTEwkBBHwF7EFj/E6zllY3QAKOzED4wo
BnoKpvT4xLMB6RzuEl4LC804GVVg+3x4UJD9DnmUSvc79yz/FSkmvDK3vmokZeLYkM0S9J2bnhmg
jUVczjNLPUHX4qVwWtZTquOPAGlPfitTWhp+YlF9eybrbkPlZDZiV0uYnU4BMZ+Bonm/ZYEuElVF
JO8bm+Eor+niBQdphpxHbpmxE7TMi8pT3Pf/TAxIGELSOft0vFLTbJIK5867OUejdMjtNh1WAaI/
+1BlfTjvIoZJPd5iaXeXqaucN9+GRrZapgIWTEPkEWMPTQjGnhCOuVzzEGEX4qRQEXFwA1556jdE
pV7utMSpAKJVOHtyogPXMTERKJLyIA02rVmG/Lfte0ZE4eAh26oyZYLnoik6xqSOl9+UrXaDlc9j
4B5V0xIPx6ZpQQ/uzaC0pFwqfc4XIdtNS+cWXGoWCNalzJdZHWK3XNqtYV/actg0OM87I6R/QPA6
kXLVZZ4qDsZzAW/mrCEZLsLkRfrUdfHb4I0hRuso8Jpz3qUdNzPqQ0HUFt6AM8JRgysVWwllNwXv
O/7Vigld4eCFLNlruUwESin2Xp73wzGWgQ+JKyT7drX4+Ji+4wr0kab96QtxS25q2r95oI3mj4Gc
vgTlUZ/eJDKd8iPyxmV6ogBoqMaLJNJXH+hYUbmF6ME3qagCHx+j7U87izvT3Y98ZMUd+ZGah9dy
hgAyazC0Nw0xMV+t0Y6zAwZOMKfJewsDboMkDlokaJPboGHFw/WKEG1NdYoFpC3mvtwwpk4/shgl
MwJItuIvPGbmIUnKtiRwpJULGQnoeu+KohDzTUCDajhOZfrJ4KTGlNvEpAV5QxP+jpEzibeo78OW
Iqsrm4esA+57lHZvX2faSDKx1Am+BZ+cWeJYuY14NHMkVSQ5kKSNyrcpRCeernFg1h4DpIf/smsJ
LSJxA8IpFpGU9TCmn3TLPq/KLmXG2cCQuPH1W1sSfb9h2OJOp74E+PzYeij5uGHZPlIcTqh3Ge2w
hnifAyKkX1qkb+ZQwLUvb0UtUKv4mKzznUaF6fMdoH/dT1UAhRiNdYxHOUrVtw+6btoou2NDbpls
JEw4j5R3TPtWmA3javOAOHrqtwAf47sxFWq6Y0itwZ06gDEwCqO0+hlNOjVnh+iqZ6TcLM/4LClg
LDuAFpOleRI/mHGZyn24+KgtISlTEI951md7xkly3g7kC5Bz5nW0Ukjwhz+TJmaCT/YqQs3Jb0Py
g34qOvVpgqgs7gb/taVISg+TbQ0Bg/IQUnam+lBsRxwb48FvW66xAMBmfXHR8Bvoi43mAeHKDdbF
0M8fGRpXSOqZLT2kj8UI9J5kXr3zG3hOpwIUkNiRm1hSfVh+AkgEzwEjDpbFP/SnqKBqPQ3teohb
p9p6drr8DRDuZtzTxLJuxDBFL7EV69vGdZBSlmXndHezjjz3yHMs892gmuCP8Cuv3DpFqQZqvdKB
tksr/ZePaerYj8roq5m9/K8gRQe5sLD8e2Q/gneZv2u5xLlSexMbUMeln+flJS8xCm8ZfWtNNnBa
hogEJ3oQ1JKu90hFzqn6f64etv+V1+9/ZuS7tD/109D//Ay3f9r/L9x8uNz+Gzsf+6ef+gdTxn92
9PEf/bulz7X/xfkZe7YdRLj2cLP9P0ufE/0Lvd2VMhHxZ5EI+ZP/a+kT3r98n2x4CmVbEBHv/4el
Tzj/inw7Bmng0H5iCIz/N5Y+/v3/7OlzHR61fwgMrnCuuIv/4umzfAuzl1fyynsjLiDV9DYBJeMg
kKRnE48fT/f0KYZ8cLeajTFxuf9obSdGiOmhRGNFnt1MPN1YXcuxmivoRqlBLUSszgPOOUZ+z8Il
eWNVBX34LbHaomuoqri88d3BbJDiVdWmc0uMHIPof0IxudNeWHG4q+bB30QYYdi8QHZfsKyY8cKx
htp/mhOmjIJE1xdEQzj68w79n4aMk+0jjQi5GSmu1sK03su/sXceS3ojaZZ9lbZej6fBHQ616M2v
ZWhFbmARDBJaazx9H2TWVDFzqrIrl2021puyZpIR8Qfg/ol7z80yOC6rnN7GAvExY0uCEfV1kpZ9
1WYAv2jBLDybukIcovkEBOUPGd8rjQYvXqcZKbWGJbnDSN4okU0EwjjEpjDvC1Pr7yyOCwRDGhoo
XpcIZmhYAPREMuJ+aQlVz1cedwmqvthxyk0+CGi1g2WVFw9iPQKCsuxuUt5Md4+CKjwwtWEa4s1M
FQ96UsFTOqO2wFjPUdikKRtWWDDZTWLPNpohPu4vlHYWqgtTMaTspuLszCNKn7IraEFaD2P2Fsnu
Vg6KzrCKJ0QENAmkyHNK93eGW1ags/FaPVfCTrF5BNPEwNTyYYWAuo3hhIOzQboM0+hH0ln6OlrI
nQLQtB9W3pndHmWbxa6/6DwbC1Tm1dcpyORJwYaI+fUyY0W/k26waI/3OMtYS+Zov6noJTy3Hrmh
QL5TN3d5Me4AEXmS33OYXECoR6+VLL0XW7WGtUU1ap6cDlkZmj0PHXCVIjheZZYHAFKkIMAkK6au
t/1x64qkR+Xo5yxjG98qvU1bJ3V9k8C+Jv2sns8KbPO44aKnZdc8fO4RC5d8yVQqefwtyXYK6Huw
DayqireB3wTlOhDBu8G2DhtVM8hnDSPjPSIGcd5ANhviXUo9AC2mZySznqwAcTyJ8xhtwtKpvxjG
nGr8It1IILxokMvnJlr2pEjahySAdkJSrsHXwOGSs5kLGe6pIkqPWW6nEDkdCNYr0JasqQU3Aqnl
C+zMdYAjr3iGGL2gLmB+0Sq2I+shQBC+CgVSc4pRjhIMm7Z94+bCibeSie2tjvtCbJnV9fWmGo3o
O8oBbAWzUfZXTzQB0i5XsqWEFcuyilivTZFMdXZiQlhS2TpZtbMyGdN0EzWWr6UBIILlGiWQPxib
1jPVfcx9rGEB+jVOqUhnSAzCxrjPIsPIjyWOR+KL0BktCl4rWisaVf1ELY5QilOUqdT/v6La6fj5
X/+5WKf/9Q3FQ9G+5z/fTst///cQV6m0rUnRYJDNeUfMw/C9af/rPwlxxeRt0KUrk0kdhvS/X07K
/YVtJv4dLidJRJLkL/3Nb77kuxLzxv/9PRT2L4S4Inz83eUk1BK46Zqm9wfvd8ByQWNZVgfLZqRd
AILYRKaXKHxUVXYgV6E+qYWlVOeAEtaM6Jm4a9IEp2UjKNvnKHWTF2FYr6G2OMAir0RtmbYjqA6s
Z24MD9QJ73mo+5TdgdPDWbURL7uAMctNyLLtyyjL8Cv+Z/vBFUSNOag9yCJZhJoSDmNRwmYeGlZ9
Lc7P4EJbZJ0aSMKIMByJ7ZPznBxt9HPrJDZaBtgA39HjMdA6Wb0KXipX+dPBzLElMogMfWIHVFXv
pC6nB7u2puhOqDxSa2FWhJqL2vHwBc4Tr1tjL5dilza4YyLt5k8Jb+EyCpvvkMMPJ9NDm+ybHBmG
rlJ8H3Z+ZeWSfoVFNJ0sAsYuIDCjgz12wxrLAGZFvBbFWmI2/vC7Jt8RsA22qZ4HOtqwuDZhNp6D
LAW/J9UeA54mxIPNauVkiPRlC72ZRQoZDVY1qsMwRFiXaG89xgq1Rj9YuWjQUZO5h8my0FukdmR/
SSNRHJIg0Be4TtWZEVhzzzzwsUJJcfD9oMOCacx7DysTu3Pm/oG2rmTbjt98hGCsJabpRidNfwLX
P23TROin0nXy29lifcjyHxC+CUB9k7l99UowqnWqUiSSK/wDznEqRIAYs3TyY5boEYBFL29dpBnP
BjiCnTMvpsoime9nnkzahyRtttTc0bihD20eUGuyYpb9sq1qPAaBYgznPQj3YjWKVPP8GNW5itsD
AEkgfyzVjyyMW5A3Cda2wNCvjkk8Di3fq8DnfGaVoZcgzeDV7zs8qjO9BJdIxXC1rEB0AptZA0UO
D3oJ98WxT7xIZr/GtBmgXkN9cODQIkcCIqAZIzrINQX6CPDPmWBULCxitWERuf7A3pcfhpVboT9b
5Ci45IKpPMJ8jrZT5Mq9V2tcvqWtpyuDa3E2uwT5zNx16HqW05+ZJCIvdYBYB0yI2Wp3N9jCf4hm
C6LdbEkapMBP4UDO6L1uu2kM6m0QpiRMtHBQXXalsYlIF5XjOQ8zeQVrO784lnBcyJ5ZXx66IJCX
tLaMp8izxbyPcvaZjAPQzljcJvKhBhTloI4g+ZKY9iqWgG2bXgn+ZhWwAE4IqMhCqzgN5TjuKEcB
yplSi3sVOGyYlXL2hvnrazdUBiYcq2WYEJfXSMHw5ocsOpaMEoKug7d8b6IBzw40kTn1k46vohtw
dhhDfk6ZSuJTxSWGsIBfEfgVXYW7jGB5vIdT2G4R5opnQ5r5Ne2XBfLQGg/aKhSHEpYyDJ+I/1Zm
7g1H2+qto4nv54czef59IP2s3lCnqSd0ni3Do7RVchNK0FVbH4lcAZ3Mr28ry5UBLElJsiKbaJXs
hdON3zriKI+2i0Ni1bQivUMXPp26NMY2EEeL02lsGoAdyrSK21lJcV/YytmxhEBsboVBszcwbmEw
YlCDxW0QGXsnREkrCDvjwDkcyK+tGxdIUb0hR3bCPN0w3ZrlS7Rs6OLB1Xc8XNNFwWz2WbfNbJ0S
uxbVyqhjDweCUogcI5QUDe3/2cRSf9emMc+cTRuwTlF3STYTvbpMwGvlunUTQN8lLvG912TO0Yf1
jaVrSNIbfC/Oxegr0B0pewA0PZPeZIGF1ngM4fqoqssgzTdtiyG/FUeshjUWE7Iiz1D3m0vmCghi
MJEm3sceIwtj1oeiUc9O5ESPtpeNX0rXrj5chhtojGmWDr0/Dt//emnyb5By/hcxcMw/ZeBgLcy/
R78rSf6BwJEWDTPSXpvXcKlIuPt/K0mk1L+wjXHpocmdIjuNOKe/9cvWL0w7tIHpyNNSuXqJTv1b
ScLfMUwDpT2N7pIH71p/pV+Wf4ht86Rp8Hiapqk9SiD3j+GQM/ALoCRDdpyjEY1c8CzYgNEe5Ei6
vOllYAuw8uJL0h/psZIjASRk0M/lzeTF/0Mi9O9rI/A7y3dCqaVs5gvLz03t9FMabNeE5IxAOziW
yXDk3EW4rXT0xWIQ9Vvl/C/Dxf/pD81nqEyNi4ly8A/lGEJl0wgzjPqt4XN65Vs1qsvo2ybNaih3
pY8aLQkG5GcL4WuOCpazdRrvZkWhwQbX2/5UwDK6moIi/10O4fIQ/EwiWn54za+B4lRZOG+WuvXn
Hz6C19dGlkfoQiUYDE9Ycv2D68n8sc8A+SbhfE66NkbjKokv4tC39KZwDePsMQjfSx1l52nEJ7cC
1PjghdZ70EwIoI992uzQQu2aqN/6XvxOWy5T2Bth8+mjgcTXk5EeWU4X3e6JX2wPXaXYU7DNpXl+
7ebM3s6LY7bLTpFwcDs9d4wjcWiL8cYHRDNDvLjq+Ojh/vwhCQO5IwO1+1gOxNaIbzpf1AiYhNp0
wXwxRgP9GDI18o668Rx6NwH4zS0GgKNw48c5T8KVCpCE+el8Qx97tJ3W/yiYVkx92j9KObZnXYjq
zs3Yd7egvu/Cqo6vkx0ScNOzzA/nstpAu5s+wnlOX4vI2VpEUbnWFOKwK1hNV9m1sudrTtoHrmoE
UVP2Nli+gkzhEmkC0Lxx7KsdetCHPGwmGYonopcYZXZ3vlM+D2aot7g8WbrE3JtrAniScJ2pEDxH
0xSbPAPlXg9hvbXgzKyRR/hnp8ZvzjmAarvEdgYyrrLXbp+Sv5XOXwk2xnzVV35OsYl9WwwDDmui
3vPOmMhGka+FKqx1VxunWpfiKur5E/1GcOMgj6AY8djmBVCW4QutGMTHa8ZNaAYmOe4zVj5gs5kw
22moN5VfIP+okUdmQULRFWX2uvzV+bsoIAuzvm1SYC7gm/aQGb7FXnljZrwYs/U8zfKUG/poqijZ
Tln21XSMF9Ji31BM6TUcpokINhshmD1Ehzxj+x0YaIQLQlTOM5p4CmZ+r2GTG4fJyNgkjNkyKkBn
k9RudU1aMoso1p8wUsGKsUR48dUcPxQmRWybSu9jCANx52U4OxBOzdOKjED35Og6/Nb4qrmFSOTg
K0Izu2IkaH5tgtg7B5gZTvwPm7ved8JjKHjs41kEr0wM/AcT1xdMusKaPhC6qhszNsJbz6itjc9O
EFo1+YvM+AQfmpMo79HrQxRzKfoKFJoSHSDbsA8vg5XH2EHlxzQv+zsE4OPRs/GAtFZansDau8fW
wfkyBGJ4YAo5Zxs6r+owN1HynsfT/AN5sY8GEwzUZObfVCftV6ao9TvEi/yu94Lh2AE0fBjGYLhm
ZIhdIwM7f5aI/tqRNBOsBsiHZ8uyvEtTOsV+mlvXBJUA3PTGner2UE7G9FxWkXmHXam/WsxlHjne
viWNXWUr5WTD91SZV7vLw8e5lKgXKyc3waEdJIbnkOHdWGuxMq2y/VZZxmfXduV7brTv1ljegsCh
9ii3IRL7fVwJNv9ZH7X0Oxh8m6/5wNmFc4mRXQi6NRtfEjLgDrXsxldnlKe2V87dnL/ay39fzgAD
u44mg0i7NM44mRhjEoh5gnIK5Q+7udBXKaw3QNVJxBAGclez6EdUP1QbV3+dnMnYt7r65CMhN65j
x0zztU01VXVJx4a3jazjBPZiW+/USPfWnvpq3GGLJlzw1u/nAylJG2A29Js8kyhBV5148o3yrLK9
xZKVk1bCQtQfqd9261YShdhEGznuJPqQVRSrkwvvgPHwawlb0syxYeLKFiEBMf2xG4AqBeY5Gudd
icljCJ3NXOyG8rXqz9imkHMiqSWZBZE1JlYUH1b3rRtyZ9UT3DVXxANylLBBHNQhcRD8ESjR9d1V
sXON4xMhHpsgdpDm1+vKeg/xRBVdeICsDmbeLgE1oo9n7bqO8VGsNXTPY9iw9Jo7OuuKoGSzO8zm
I/oehF1i1fQ/BHzg7QSuLKha5nQEUBjdOQAAM4CU9yP/rtP13qrRv4R4TyFCbfoZ5TSJACuSFBx2
zoDec0IMeiLKPIpap0AwjqBAOGtR61Vk3AdgGTyzlFt7uWnmeZ9OTw4HWhffxqU+0+uu0v4pDaMP
0/1uF3BvicRI9yXukg2xpTf1eEX58SjGytkifU/XjhR3oWo2MxPR64h6bgyY8hc+NMYMkUppM3ik
h7ypc3nmAFn/+V1uGX8A/S13uaukheGBxYYNuf/3d7l0ZNgTP5AcI2S3fRFROmFw0n66qTg6ytp6
yXNYWBbjyiA5Qb9U21a7b2pqWByOeyrGXdPb3taTRXAk8DJtEYdlWZ7chAUgBZ2rTRlUG3rTYjMY
onggqEzedXnVcCrqD/gxt9VM01zE8s33FiuWgadMyQOGUQwouto1dvNMQme0Rt/FOwWUGmeoy68B
s66hdX+PVZ1lr+OuYzihm1G5N7TPajuYfvFStxrYZtfnX1QjWP3FxWkywycD3vnOivtX0es1iIET
GFMLba96lGQsAJcOwiverCuwd9bl7B78kFk3Dk40mMlJdmLn0qUesBDBzmaju2YpOqGu7Z65u5au
C6sXsVHykWcF+V+OQRmdd20SwjQtP7oDAVjXY8/tAUii9x6A/DSrSo4TU42UM6FHP8pR1InwS0uw
KwyWVUgwGMz/nOWLd1OjV3Kj8tnAyB52EMqUWaEa3RfNN1sNYjWLiESjOimOXQFlPDAAkIwN0PxC
HShU3/qpvY0S9T2JiauqLRuvN+OChcezHiqNe9lm0MMG81DmXIXxYD4HXNG10XwIH9N5UxULm+cr
CCXGaxVNd4tgHzHoJuvIQswYQ6xq4kEuVhe84f039n1DZB/+aVAjDdge7erHul7GdFF1A66bADHD
whSZICOAA3yniChFJsp/UNgvjuQB8RA8bo0oc1/aziaPaYq/qsJQWMIxR2M2gWFRUvSSGLfhk4c8
1js40gqlTnC27HU15G9W2b+XjaOfCcH8GA1Z7fDBppuYrMG877auRwuKHYpTxdwSm3aZDLUfBMLG
yhi3eQWXv/qmxZJjN92n0tiKkCIOYQXu79DciLA9Aa4l8K2KzqHMcWz4Bouo4cEX6h5gWYt/Tpxw
NN8YfsvEqOUZgGlk9C00bPbXyFse5liCKokGhIwky6XqRc3Rw2jaV9qDtei5sMb41SWoq5GPysuP
wfgZhOqSKmC3LPdTwlA6a4OUDm8K4LR5Y/X10fVr0lSnbYlhOWJPZYchOOfHgF6iGPQ2R3BsCUxF
aJ5H581kDIY4YKsq2IadsW66Zm1nl6LduksKhTyKdLxPKu/FhfoEBcALiju0pjBe9tr67mC6N0eQ
BlfXIq6p25s6uaE2uJRYpImWW3yCXb2f+oH2BebzvDGQUhjjV0YfHdKbKukuXXWblP2uQJ43V18t
d3rX4XvZfQroLR3uQ5Y6TvzZCmObyrtAPtdttREMBA11hzx1MxI6B8T9gA5gCD7jnCFm+GOcodlE
u7L9jIaR1gBaPzYZ1e/c8oQ68lehhye3A2zHkocHX5m225uMRUsj2w0Ew5VgAr7cG8q0t8Ljrfua
jhvHpItR9WkJJ+HT9ZrxYdS8opQq0XBTFsgrUz5hhtB1oTbA9G8ENCJlnDX3JsJ7dBSa9aK3EdRf
MQV9EvDU9tmiTCBMh0PHvjerb1Y2Y59c/Px7MfPvIItwEauovscY6W5JiiqUvW5rdC2tv4FWs1l4
IqrlVURCVqErV81Bg0nzKshG8Y5K+cFi81gHjxRh2951IaCWe6aLcN6xoFT9bsl+a4jzy/23TM4w
t7azh72XJzCFY9WNw2HyMChCck9qKnM1nW313gc1TrUlOt249LN7CsgyqfeVUb/YPimEub6qOLk1
yMYeLWtlGZcpq1E+1mewnbxWxQZowmHu9XaOt5aGq0XKkbbqC9PWExb0jW2fcUEup8c1x7Fr69tY
fSVzbZ1lcgOU5x6V7tWr34f8NshBzQXfrIKwpeEajc2GdJqNZWC5H3xWzDfYp/cKKdSqmXGbZnx4
JC3BJKus1NszQwEWa+IQLevyBoPeFkOCsc+SCLyOe4999inyWYRPKGB2QUcfQeiBzb+C8MgMp13S
90yV53oNcB/RN0XQmBUvWR38ABp/HciJPkXp8DhqfPS+xA5UpEl2KvtFt/g0gXow2Q7jMtaevRc6
cDfsaM8FBrGxdfcGjgDwdjibRPqdvAikXnyTbYS/1I5d/SIbglp9K9v/n8ZGPeokTnKsfBawM2LW
a8qu741NvdwHxA7Qi2UCNalOU750FewIq/WOiPnNO9Mdo6+Eh7vnpLLiPQaV9vzn5YdUy6jgtxHD
sjtjhoO9jA0YQgzNXfn/hICX1SiyiSTDY4mWLdsMTjU+0Bu2TD2ly/+zK0/+0p/MLpyDsjb6u1Ri
juWniji8lp7GX7qbbOlz/F9bHnfpfvJfG6H416ZILP2Rv3RKeumZQGWom3Hpo/SvLVVZJeJBsJhC
Qz82n66IcUnKkZErosb01NSNdyY0RH9tHCpVrOvauboybG/x3oXfEtdyT6agZrAiJFWroq7FnQWD
8SMAM/bctSJ+KEGEXnC08frK7ikxaNGSMquvrk12r730lvPSZc6hbna+YvlNCyPp8ceScXE7zeIe
Bmn3jQzv/jE3vVedkXhWsFtDFfAG9s1bZW1wl7Tghy2EpHnav8820lNN2Md5LMDeOb2PHY02J4u3
+CUZXOAyNjpyfcKadjeSwbK6DjlFSQZrG+d1TGvuJbN/S3BI8XAGRGceETN1b+HU9ESSjamznbFb
ByucYd4JBbB0VrAu+oTtvwGcb2FWbEO1wFQmr/Ka+4zH6bFZWjqCrcy7YmnznKXhI5me3m/8tQ8E
+1Fwi9AcDuFc4ItZOkYWTP2VgNX0Ll0aShZ9A6HMNJnd0m7qpfGclxZULs0oyvn8W09/iqLQP2RL
yzotzau5tLF//vT+PsD+1xmgwwiQAaetDZa1y5//NAN0MNFNnmGkR78YcMFY3tvgZtG2LvURxaeD
Lwg6d2vYz3/+Zf/J9O13X/YPFbuwE9SN1ZQeh6qAj2lRV8mkMRETuvd//pX+yZDz56/k/EGdRBxW
mCY1XNUwHD5wvu59rEMssJxPrCn/w08lf9+ILCcBKyjUiMtnyZgTZdXvPs1/nFQhKQ/ndDlxeNXd
s15OoXY5j/LlZOrtISC/gdMKQ0l2RPHDEUY4iNwny7lmDOSN/jaB/Uvyun9jQfDvKfD+F60Rljn+
nygb3uuP98+i+XmRsPyN37QNwvJ+0QpqoaFMTy1qFU7+3zYJyx/ZFl0nhHhLgibV/5DeSfMXk8UD
Sj2PwLhFuff3VQJ/hMyL943ZkAlIzXX+yirhDxcPJ4iyAPPTbJpsLh3p/eFxy0FfEUOiBWIEeUGT
GbSgggJQOInld7TmAGKYxigBrGLislk3zIXZ1lOMtNRkVHxhOzU/rLnv1FqRA/cdYXC/xv2Akji0
HEYXLbOgT57gBXoNh7Sw8vha2+jJ9r9+7H/p8fz3nr3b/jvIkPr7fyD+bP5j1+Wf7y1Y+/8FOlDN
0fOvH8X1e/ZRfEbvPz+Ky9/4v7EOzi82ywqFqNPyzEVL87eVlqF42jh40F46jqRo/PtKi2WX7bHQ
hmzt8KRaPLx/22gR6iBNHk+LBRD6QgdF6V8Q2fxRAAoJatnqeJBibZvN2q+P6U93iFc1Ge63sTtw
jsMYqtJu4znQeqIR3wqbsPqGW7dAMW8BQLBJo57cNHz56cP6Jwud5VX8qQhjlc7Cz0Hpoy1eO4Ty
y5//9E3kLhBWMPntAV/R4pUw0rWAtoR/IZyIXABwbjCgKPsPztYUG0g74Pzo8YISv5dHz1mC/enP
vyXAqX/4nhxD87orl4ODDZO2/rBg44UcOQwSkFmlkxorEbsMOcDgMF1owyp7G4fFEJ8DG2b+CogS
rD3A+AiU7rAZtarhp0NKr9a9VM6wS4RoovU0wCR/H6wq+MHBRIUHD5NBBSZZp9w77MhDRLDjTOBR
QVSpCrpvQxnVeE01agDeZzN3D23g0pCrQqUH2RZNdTX9ZOzXojW9t6kR7iV16u/aVOEPE3ww6lMe
JOteZ4MfbKOU5mqB0gzjdnJdYZ/ypIACBZ+xig+RrNwbw+vRgHiDlLBREncMzjIY7GxfWCNZ48gE
OpwkBFX3MBGIiTolqZKfjgsVmVVQ6PEj1ZQ7W6X9rNm2WW1WG68jOmcV+oCVdv3o5dCMLbYUyG6L
isSbKRk+02qxJOBh+RKYBboIlYLz3Mkwm0MSNCxEPQg4u0vmZ8WbKEmI3XiNh4vNambuZv5RwM3s
R8iiq1XsrUjL4/uxgq739rIrM3OlM6M8KnZZGO60wnXtIEx6ZwuEdCwu8maxCmO24GfAxshMSCAy
CWik6V95p8ctoO36Y8ajhgdOtnV0SMCLlpfYlFm5ZY9ASYtRQh8ZXc3VXYM2I1p7fk2QgEoHdQut
fvruR2aL/WIaSQ8m0CZnzYIaeOOTV3cE1VJkl2EK9JehnnswXT3ALq3rhMSz3EYoixj8ZekXWqJV
RUxgZG9+q6Eg3EwCVg6z8yF71iF273XjsfcEeR8YyWYaHXFDFnhGNmvM6odfDCKpXY66dVtEMubz
H5V9VprdLjOYIkvPvU+SHaP8rsLETFOuYXJmcErqUc4fXTXAskWMLNBKd3zRpebuMME5w1PZ2rwM
nuFjdLH7qd6rXhnuZrAbIrNxS+RPnGZgcj2fyezKHXHRr1sevyDeihzx99NcpoG6kC5IbkVNwUX4
QG1PkNx6FCtsTfKBNS46WZoSUdY+1qeR0U6W1QBe6Xaw6o7hsPZSO2RQkrrTD8bt8wXMV4WZ0EVb
ujWABxYIbtqeTQJaZRNSXIG32Rs7q2fMPtWXFumudT/SSEwrPbITXMtycmu+X/JI3RA8JxCLlzKj
W42H7xzigOdITth27Hve8e48xlzILDuPrDA/cLD1RxOT/nUo1LfWx0hbnzpfq2uCqRCTIdEkLh6R
YBp/OLjpcQ4bwEZJv9zV3rCiU9sgqJ2ilcU7FSX2BvLZp1GOyO/IGuYDmqzoNLfNLq+da4k9mIiM
dGNn473T9pfYwTjjyyck7atJMEmBOcT3sWpjnezYFa5kETFzMHZlWEawJ58Mr3noErJgQASNCAwu
DrGgBRFYvBK4slYaFeFGDoX80UZ6fHNRuilChV3XCg9oroqu4RcHGCiQgkEW9hdn5N+JL6zdT7WD
icsEfwlq09JPbsAI0rPwRnoQTDwIPknugJgrHD5lowOhqD14zlOxTqr6LHsj3Vh1CKFDPBgFimJR
BZt29u4Ld2i2eTQxNiMYchWP49c6A5sbu+W9LGhlwwl1PPHflZHeOhkg6mpokz0+IEB7TemvizyZ
z7nWt7l6swb0UpE8zNDO60QanzPjEiWD9USrvk4L2Hr4dPGCwdk5h07XXAHbyVUyZNGL9Mpnv7Ru
vCbdiRlnMqP+btPpsgKROrcJPAHWZmU4ogzLhqNlAkliEg1gsqnuUVk++7V5bzX5CaHaez+2JxAM
5Q9oK8lWEuDxxTdGxqA6UluUc5Dxhm5e4dlK96aVeVvS1x+yDrGYaTcrzLCPTQASPPXdJzEqpsxg
tAPw348g8FYKW8PGGLaTxOK4Yx67NszyRwDnfOPo6QHM7M6b8D6W0ucByysQUqXZHb1xum3EaK4g
jWw6z7sHc/M6xPDFFlAvx8rFNNWLtLNHf4E7ohlhXgsSkUxXay2bpH2f5+jGLuNbpQmMD6dvbv0p
CZ2pmvrqETsz5OW0b3yvuLi+WeDrjzG3Nl5TvYlBnuMC0xfrn4NX+rdEDyB2N6O5/5hIVF07dWSu
7cZ4Flm4b/r8psMY/BUVLxPa0jAvRBkCIDR68DWsHXV3lWwjgxSoQiHJZ6QhZPwBZHvn5Yy4IBm/
9kH1xSN/wnHvGXA4K1x+l9IMLlgwiApONY7haFsY9SlRDNwd/cU0RtL6SCSeIf3htc4hAszAcL2c
WXhERqFAD1gl6WVwgtupC+LTrL03OZrVPsLOh5klIB7CIJJkJxhY3BsRNqq2ZGaKbq/NL7Ff7FBY
pmuOsP1YOM8+bI8rK7WLMgsAw0b5DHB4XrcY92fWH0BNMPuVUU/U/DL5TePxodJ44PnORb1ug+Yp
L1sLX+MSTlK4fvokYDWBUXmbhXfEIvwFncaxXwwbgd3bGBYlvt2aZHLLt8hwsO1O3Y9Gc+ciuoE0
a4jSPHCwmlgyPbZHL54drxmNSpZNpHfXkuRBlWerOvL23CggdoKjEeOpH/yXyTYAclbNwURGde5F
8+wV2N4z9jnNKDoqJIJEAN7e1WQ6sxuez4I/tiIoLtjAGchG3PeGPV5j3yiSc4acdlUp60k6ccr+
LjoFtdZkATvRJyTpc1cX0MuQOBvzsmvQbrCBAFI4iY7WZehke3hPIcQxePOEd+TqqkgmhNdCnBBx
ivOwrQI/Qqljy2/8gLd2nWV7LA8zd7n1nJvEiuId/1EJ4ponswNfGcA0IwNpD9kn2oOdPE+lcZJx
AxzPFreUY86rSqbvaqjPdQXENO/F1Q8c924suvGAqPnC8ZvfRVZZffNcojPG1L+FwwaVt853juWs
3aZ+oUPczeEI/C/wgJIHnA3UoZCougOXV73uPWutHB990wTaz8p/NE26YeFi6P4iQWDzJkMjKUyq
NFSzCQ6SrnyK8uEoY3ulk5yLRU3vsSiSOyvI7rD0x2pTlwPPmgV8PTY+J0IcdPANqNDFicPtkHUn
u6hfcq6vtan7AxL2z8nKpn0rNZ5FM+Cln6Hlyduy9sK3HJZibVDNOCUAJaOk4cUEtmqyMHjH1DVz
7FtHo7Vgj7czkvvEPU9GsIW4u5mJFH52Qtd6nECdUYYWTfmSjoTHr1Q1AiwGfhh/Fw1xsmC8Uz/e
tVkU3w/1FJZrcp/QtmRB3HJHJ6a51w0LBCJSK5CvVu84RKGXAkhokblfYmdEZ1ckAXGKRuPe1u0g
fsQVNNWD0fDGE66B3hRn1MBAUolEr/MGqOkxo2Kk7MFbW+4Tw4mot2DWLPaaZn5z8zJ7c+2RNsAU
w5dAuRASCdz5sFsj/Z6n8/hc+awtyxLt/2rAKn4xBzMjPmiqNVIe09GLaKjsIHPFA0djT+gan6Ub
JhuvdfR74Akqd9AryDTwjplHwi6IUIjmBtRalLDc3E/mUMJW9BAaaFKIACHgavKxH7Th1uGjLa+5
k6e8L064JKfUCyEI/nT1mGQtoXMOUZjBrvLH6h0Mm/EN5wP6LKgq0asMNPZ62629hF4jM455LJLb
qffq29iriefpZJqKG7Lcy3SHHMdV+7lrx8eyNLznvoWWvY58AyxbYBL5DeM8GZHxZGDme4T3wKVn
IB+LcAECITDUcY2jCvi0g2yHDXcSGA5QLJeV2Gi47Z2XTCVVslCBWjeJcO+jzh8poZiisvL1vQpc
gjFxZlAi5RvLEjx3RYja/dSa4fyqC38o94YvxXcJA9BaJ3nY3U8x+IFNQxHIepPYHUg7WCMASqJD
T9dzLDpWKOEoHqEyfRCpnV2MwoP7N+jj6GYCF6UjurvUqsJP3vSuI/PHqf01+doBAQu1G390Gefi
usrsYd/isPs+u4i8V84wdt0NPYnNSUVkob9FjZ/AxJJDojY6wZB9qMgLZB0Ioi1mjEQKMfpCPd2Y
HW6KzZAPE/1pUmuJXqioPyrPYuGa1FMsbsvYBPWq/AjdQdVDb84J5lYo8hdjoGl3ZbgC0e5lB1/a
/pdsEB529CHKV6SvAABINCX2eohmxA5QL6OPJIxU9N/snceO5EbUZl9lMHsK9GabrjKz0pRtUxui
Lb33fPo5LPUvVbGTSaiBWQww2giSWowMdyPimvOtzMQm5SaMA0VfiI3KoyHBS/WpoRSGDHffSrR1
IFf1kfy6OF65jktKGunzkbApbAkUN7CAqv+kQa571FEZFFHlcXiPZLVCqNxyzajcUvHZZquI69KT
6KXuY4Yq1teoBY7lptQdEsmm7GPnKIMURZNX2Y/MM0FRCEVkv+RKTZy3I5n1J8RmgCAaZYIvcHJS
fWUAwf6MhfLLtcjzxoInKFLQSa0stxPwHtm3OkzsHw5JeKRzKA12D5E0+OwZOpDxKhdyhI5qOQPI
HjUO+XeO62VfnC7onizq0UVSojKLE9YJtPhOd3wewT11Swuh6r373KzLQfqsgdlC+mRRL7tSzz5o
vp43GxN+2hcn1wJrSfTUutXcvmuXYINJc616XfxM+z2lr9CS0hlnySgggItExZVpyrouqTLypYMb
/437RpEFkbyJCuhPKNu7BDw4TB8JUY8u/6UqO5mM/N5JDxJmaIoURB2/7ZDNjef2bVOwZExIz3qx
9fkjVFSV1MPKhN6ue39+b0WTEEUzcEoZOJD1UStUPUgy2bqkeOWKsOEQJc4O83WmleEr/4Yeh75o
uJa4PeL5MkRiTO/7IiiBluYmeQKDd2xRWBVcRfgs1V0P9eXZ4/nwhJ5he/7PfcN7Td8UA++2Ig8p
7m8mK+SyEJUkmmx7nWcdUUkHXJ0fD87NfxygF3x6F4aQMiZy8rWhsNxQRu5tsDxW1QZivPVcQlKG
jO+5onD4cL2VC0OovsZsTFU3NERz33eGjAgXjg6pBZXpNpuY9NIn3ZbqXUc27l1uu9ICEnywv97o
78tdU6mZRUIFEVqRaq33jVpgzTlYIbbIAsCcnKszqboq2YiNWq6vNzWK8A1LRCM1TrbIjKM+clye
r/nkwaXi8BZCAP6HHvj4n1S1gABXqJZwX+sVgj9K7BYb0CMUNF9v/fc5pKxCwy1r6CaJea+FAW+W
iuQBAhA4GrfULnt732rxhXhdNZMCeLEVUzQVNrSqsjLfD2fWt6KcZQUY9hz1cvKiPzsWUhj/uSs6
fw3VrsydOe6Kwzup8sELw0aJebrjSv1oFv5/XxlYDdzy5LirkE+s0cooizbrDCWnAlNX8XpEpXau
Ip8Kr8oLttc79JvPHEtokDppwPPTqG0d98hDgkuMM7dAXUfMm0XmAacS/QbZPlNPy0dBhcBMtnKi
P7udwsutxRf1XfE7P1okvDeyZWAQ5Z8xab+vV+aQUIZCzRhPNWk0l71floDXvGLLkffV7EglrkkJ
0c1vne78kBTespGQzViaIcY3sqM0arJ2OFM0yTBGjcpVJKUamgzblO26UQGhH1VYvntZtt196xfy
fV6YwVpOSovSEDhoVhr2t6nrymdFCY29qfIE8IysOZFvi8dejki04YrVbDJY3jM7elgCI6NPvYoI
1YPj0iSn8P1qh+TkdVrBjrZktV7pthOfoyanalEp7fRoAQNxZ+bkd3NFdossy0OdN0XKr4GON7tY
46YjU71ab2NYtDdxllgbSRPR++NP/72V/29EAv8f48Co8pvt+Zuq+2Pu/a/Dlzh4HwDkf/k7AGhK
fw37lBibyHH4t3r73xFAw/qLADDWwlBRvH0NDf6qabP+wiASWuB2wP8lvsaof0UAtb8Ikg3XE100
LXabpv6XCOBoeZB1TfoIkUmMIyVyXEjeL8gUx65M5XG7lvJau6cWI7stdQnff+FHzebNqFy4FIwW
/99tgZshKUUlqDm2j14LohWZq3ZtgIMnZCHExz6lwtauU/KHfFmaOVou9c2AKy5hHEjrGC99o0VP
DU4GLtekQDWh4aYeRZwtA2h9pqmREXrtmmHAS4CiQzmePDL9qkfVikzm81q1bOtOAr3xtbK76slo
ZIkqAoCsx0G7jWw3VEqM9fVxvdQ4uQTGUBg51MSN5pBgjFV0mdCueTXEW8UYsGBQRWOSEz0EhDSp
uBNl39yhSuR/u9706PR+7TfVhyJJ85IM7IRF//Y6KTsSBEFDbtcEpaKjrEfBVkkrb+b4loZo6xuz
OTRDnBRZGEBq5NS/VgS+MWJG2IVal5QtCbfkvyd1WR3MJvFvUpQMHvNhSTlejMQLjLTgTi9IdSbN
sbvr/bqqZ+zphR4TFh6wGao15JWM7px2qZZ+G5GQDagzWAmAxJeNmyTH6+P6+plxj4fznRJxiSJP
a9SMA0GUIAZzKptN328iKZAOfRZ65FqqQvdCXmaErmtDbG0DhzLXF9xWnSfJDEtpZvBHl+zXsVf5
HVgdcmage7yfYtXJLUqU+CVWVehbvL3OB7Vs1Fuhap1vXlO7KBrK1sP1/l8aZS44GCWmfCj3fd+o
aWbUaRHsX4u2z+RaXB86y7n5740wgYo21PP+3ohF4X6AF7VeE2a3F8FQGIk9+oMFQ2aZjvUXsa8Y
+vddyYkBuU0wLBjFcm8pQvOXpa2HM6+SCwPGe47bIBfPIW1hfAuCpa/XCGet2yCwV7Ch0yWoeGvG
gl9YCwp3CZAqPOnIWhpZmtwIax58drMuC1NZS5JTDyqxXvLc8RhcaS2QQ91Qy5kVeMGOKzIHnUTe
goStGfUN4D/qOHnBCDZoeqggApB+weaIUaDM2PHXe/No37ESqCFn0zFX+mCJ3liaMEtVqlL7el15
+JUXVuwpX0wzUZGK63M4/RIlQfFNK9V48gUcVKjYG53/A4Gc4uxKvo1iVAAIamcmUuDOrNcL40C2
MklBA5MH/ttoU/Q+GECcnOg5aqW0jxor3khJZe0bVXZnJvqC/WEieflJFnkwmKHRTJe1iCZ923Rr
U0c1QklvOF+ePKHeS6JzQBvCXWi+sY5S9zYQ7Oy/2lg8SQaXXRkLq4jKUOv/dhLqypY6yUTUrzE0
Z9nLdrROTHXOmfTbdQQIMbAP1tOQeoSGy6iV1spRYE3LdQ/7epmAW1mQOYHfv3eaG8UU1tetDZwC
PvhubfGCJ5UPp5JO2T479X2DgDX6XsCtT/GQoZTLsA3BjZDDSO5B4Za2snRNV/6e4oUlhhO0IZWS
oeGR2p8a1H/ojQhN3ilYjRuZgJmzl8UKMkqb6dUB/oWMJ6msk2+2Q4R4VZlERjdhSDRyEQUFfEsf
VKm6LkkvBBfQkrqP+hqVvwsDhoi3sWNyG25UH8okamTkxeOBjpR7lyIZf2kAAv5g+CYB+tC03U9R
BfpvKXscxisk51ApL0Oq/JaFpFTS2oedLj+TiN5aCCpppr8yYnR4VjpEOPcOPFDS3fZxopt3Wavb
yrpDXK5eAFhxv5FrgTKF2ZFgQtC0S7axWhMUonKieixayX8MTLuFuU9xO0gVwbCix7j2vQINNFx2
KfAhVXNWmVljIlIcNc5SdaQSOEmhO/GyIsB/NnMPkd0eMUCKdRT8xmalZ19CG0IN8mxeLC6BOPmP
iZsRE7I1w/9il3iiB3nx7gdqo36yRJSm+AEoWaYsBaMrbgVHpaSJ0IF38CsL4G/EXGtrYYgJouaD
U3YRmIFKMgPpQepJrnonuc0o3UgOmpH2SGjrZof4I6VsqFCcEsKV4qqqtVxZ4KuTyes0/ZR60IqD
Y2VoqYTSIDs/2FFGXIg72RbiF10pe6g8XkAZUBrn1lcnAca8kyDDoLTZR94GaD36pvhHqNJXCDmW
JWWh5C0Ztr+mfNc3H2orq/29UcrCPQw9PKyJnXCXgouNGopJnI40jZw7xzKQSjFYtGZR1Zsyzzwi
JKZjfUl1yqtu8rakJE4ITfwStV56wr4OMrRGKDCuymVcSjZw2rqzbymRQ+Uy60NUhRlkQpWNryJl
h6RIcgvpViQui9mpVuAe1TuAUUq+F+SMsKfCaD6hkdQmezOugEApfZCXoPnV6hzxhlZXMAg9h+im
kH4MAIMj7hc67kCobOWzV9veoQ1xOlE0V8U/uQN0HzF2bnzjaW7x2eli8DmAaMn2KeVK0QfJpcy5
ySMT94kC4PFbib+dYqm4K78AldaQlhku1wu7j4gaYAEIXMMbfkQWgm+0aeaTt4FMub813BJ2Hpkb
+mOrCIKCcJLpdyu8E7a+zoeUmbu+hfNHEE5OoOmXSqVuLMCTyLmkWlGyIsSiqJaiCZF2JaL9TY4Z
Ef6KFAUxNHeJSer/UsQooHcL2VA4lR2M5W+Gk5FkUrQWyh+WXqXPqZ7o7SfXiYv7tgaOQVKVMtgK
VyHaE6U2CXiCxkpn87muhQAKhmsJGlrcKVWloWkMxaFE1660P6L+gZQiF5vQ3FATIf/tsv7/boX/
Pby2//Gq/+ZWgCkRv3cp8Md/5RQr6l+GbuHXgdJnKKrCCfnLpQA8ljcDSewqL96/nQ3/w8kZuLLD
Y40zCLjeK77ml08B7A7eMyQjVU3EpS3zjvsPWcXvb4l/g/sM8/dXmqQAT0Zz7mxL/g0R8j0kPId0
Fgq7s1q/mXfrvj9Q/21ouAy/uaRBohUpK3Ozc0VCQojUOKXEeP4Aweq9Hc5dhd4/Pv9tRXnfSlzm
JXJgZnpODf1OKmP1bCgmyJEEjVcuC5RJgY7PEJ5e4pVc9oZ11sLw55sZn3WZ/Nv26F3tkBypa+D2
zqlNiXcpeMe2DZBzGWId4sxt632q879tjK66PfHJACKbCpVCfPI5KzrTPYl1+pipDvlMzSAmsvbV
mdaGu9u/l6B/Wxvdtsha0b1MlWmN+4fYkq9T3/vtJrKbWz8dWKkzL+iJXkmjS5YbUVZmiK12Djzt
i6gWyAp6awkZIcv6VIb5o15mz6Yx06nhNnyhU6++6TcLEVEgfGWaoZ5F0kWVmDRE29coIJVn3Cyj
Z8k/ozb2qDeJbvlGLajnjlrej4JcJvvCqpHYLOMXgoPGJsGPuG7kFrVX0/kZxYW8BYz70qYuIJZE
92dGdfQu+PeHDFvxTU8j20oLu2X6PJYgPJlV+60Id20g3/V585L52UrRqnUiGnP+64n1Ig1D/qZB
g5pGs5VC+ax1+jdXCjdRIXD0xAjahquytXYptIfrm21qFkfmJOE61nloip8TgTx7w3YpZ5agPJOF
Mwe8mOrNyJYQfgodHEfy2QJGkrSfE5TrdDKt4mClxqfe/v5nPRmZjVLKiY/YsXyONXfZcWNa9Vpz
TBtZnjGKr1HOSyt+ZDREKhlSXWsUZG+AMsMeDNtNUP3oUOI2nAc/SzYitGch3bnJUZPXib8Xi4Ws
oyYQLQoEBxvgGvouLu9TsE6Rvw9JljTCnwp8TTPfYwX4r7nfbIc/RE5eyBrzf5QGmSvQFYo50zc1
4yNjFNQglexaMs9BRHZmHVdLo/LbBanZ6fb6TAxr58I4jcsJS+A8YHIt506MmwY4QWAgvl52M3Zn
2HWXvj4sszebg9I1m1u24NzZFinSISDulTFk/VtdXK/LdAY2N7FoxZHfxZGdPvHL1Dx7TIUV8Abt
mvYmzCqqILtNIxa7Il1fH64Jqy2OzIumZHVt1Ll7F7mkcesp2f2h+NHVevy8/afOF88U8LOC5hbA
iCX3jz0b+zeEyo41Iw+du9gU7m085CawFxJNYVLw8IKCb7o6aiCBbL64vOuWbeooa62Xsq0cC7e5
k5JPn9VEFe3PPHoG8UcSnniV/zBN/G8SaU6IIu6iVEOOh+TBHdDMGunJVNZmlsDrEXBpDYyslqaE
ulgqID6FoL3NUqpwBeqQBNcwtooZP4dlj3LcT0hpqFFs7F6yD73/ya/FYFObnwTIaqUiF4e0AQ11
fQ4nzggSTN6vyiLIFZxmon3S0e1JH0UTbXr7jn9wSPOt/aNH1mdc7a63dnkLKMbIEGnw5lWjqIQT
L1yuKkl2EyOOvTBTUFIfrzcxYSXEkdHmsJVkKD72iXjc96ozb1o0uJBOoeL5egNTRmI0YJaZIIGu
RQHFBxahIbt8AjE8Y4Auj48qjsbHDKq2VcDLnCmwaY89D+l1TebCfS/qT1GP1MD1Lkzc+cWxJVUz
3el1KTyrpbOXWpKy6vtG/+gGDuCSuXyfy+OEMsb7heXWFdpJDaLbgh0WNxHUFNGRxJmFNPXxkS0l
Hb5VpajwzyT9kJSLStyykWe+fdmC4jJ//8PR54xbMfH9s9gU3R4xYuoDBFMFgcLWMLiMal5zpuRo
Lhx5edIRln3fXm5TFUDuHTAwSLo16cZVAIAUJRtvJtww1cCwVd4cPFaX2SnxOf+MviwoZ/BYcdB8
yhsspFA+XV9So6jf/9hmciXeN0LcBxe6qXpnyS/VnU9g6kkLs+QrCfrO2kBHuUP9znYRVbbUTW+3
Z8kTbq63PTVhoy1vOnKRdrxUuG8DuIRz0UCMamWAyNkAHlhJxczWn2potPWDLBMzsS2R0jDDFSWm
R1eI1hkwLnlnlJs0l2dS5aZW98gMCKgONyok73PnpHA1S0avLrV2+2fDNdr9otY3lWJ3wVmuGvmU
Esa8rWR4RQmOVGKjZnvjo1IIyCayZ/rzev///dgjBe/94uAs1tOqtZNzHPt3eS/fULAFiVqyraeY
p8LazrW9WgE0csoQhWpt5QuHNDkiSbtXe6NcXu/45aPhtwiFaEAaylAYOZdyDzs2AEBInmd60K0Z
yzExb+N4XjyE+ntcbmfZz8h/FrSq+5jbaTazzqd+/8hQiE5nWRHQdTDi+k0lyl9bzf3eCnOx46lf
PzITgp7iVS5VvO2ed2DPEIn5MwNkjmxDYOa+mHdyeKY6FzHuRsQHj1+X4oVVk5k/r8/usJYurbGR
FZCywCQupocUd1TWIFO/d+MYGVMIUNT33VQSDvPMVhappayutzhhDsyROZBQrdUd3GcoRhanQDxX
kPqVJlv3FW52eTdrdqYmZmQObIpvBcE0aEeA3GtS2Jo4ajHjJHilT18at5E5yJSGnIkoSs8liXgx
BYhpsUoTqkIp4N01KSLH1bFWu5c4+mxV+06OtwlYtLb9AXcUGWT0VVF1su1dVh7FqDolyFGgfuk/
S8ZOUvdK2i1a/alBxbmikoTIEPTdTRQ/YzAR0L3lb3n0o83cByHOKQV90o2HPz3Jx5xK8u8lTYja
9AykkxuzmxBsycP8c90QWqNIHK6ZjEjqIhAoZb++Jibv08NieXPYon5gobgbm9w/qcUN5XuoASdL
c++pCDygBr2vjVRBDsM6MA7X25ywC+NkSgtepJN1BU1m2uYVEIynXyCScv3zE8vPGJkdPVGlxslU
89RTw7EseE321CT+6XiNrI4fQKUm7mOeuP1U8ievp7amXAbtkyjdJNIjylkbrZ1Z65OTM3TxzeRE
NVEYoTCsk5p1zzYXXwEUeCZt/Uq90bT2Ph9KUUV902ls4eujNzU5I7Okg1AL4BtYpxYptkVZqaBd
urZaVmrdz8z/MBEXdvAYuaRZiCnUcSmcECf/DgZ70zftXVwUS1U0Zk62iV7oowNc9PXaTVxROLmC
RsjbNRDe8HLUEefy16caGG0bwYS4UeU9BWVUzYs6isEJ9aCokK7/aBrG5SFqbFN5qSiMEU62hLFB
NmNhtw/Xvz7KFvjn9quP9giEtVYAhCicnCpaZMKjHOIoMzai9dA21Hc+Id/oRzvktxaBAgodonv8
XdZ2eTszPxNHkT4M65uFDdza0/NAE06F14NLTHhAiCsfTVS1cT5LTrwtgvvrXZ1YbPpoC1F3h2Ia
MfgTxAIqsYcOdQu7oRh15rI4tRJGGyaIlCyrvEaAt9dudU1YZfoXoZv59RO2bKxC0ASNU+V2DdXX
T9DQG/aICVTz+tBcflYr4zSkIcunSyz2IdLe56CmeNfpzwHclMUwVlohzVynpiZ7dGKHLfiQpmCv
4Dd+6Kt+DzNgl8XOXVk0N8S1YRcbn693adjfF0yLNtr3OirrgS62rCtIhG7/WGo3cbzMG5iupUet
d7aYnZop46yNTABsGrnQLCaekwBN2yVbBK4khU5LWTtxFASWfMOeud6xiWU8Tk+TKdOrO9wIp8xM
1uhn7HTOTKodNlEWzzw3JpaDNrIJtVRZWm12wklBNLiNq1VkIKFQbpJql6LCfr0fU+/ucR6xJFZB
VRe00jrZcfDZ5eWRFjAxvoPumf5BBy4AOg+hhpmhm5yokQmoa8tzkk4lS0HcuLayKYxmQZOCSD1n
8yH1qfJH6AmRzutdnDAIg7LqW9umV4WkxybNFWgGOdWTVH4oSHH4s4/L7z9em1re9TbmTC7V+zrX
V6WMYpm1uv71Ub3LP+fCmEiVt4kcdZpBmqFifFeC+gRRHlkIs/kcupvAir/WsYTOqBWdw1pdWVZX
LEQ12JH3cWsT92yBrTgu9wYuC5TLz8U5XgsHL23rkQUB5gGdJa3LMzFrSreSZz8JtmIj7XpbOkio
4C2UQl361RD48exdqvIsaPItGAxQQEG1FVJ3nVDJB9nUW9p2siK3B8c/C87VBWrTq+JjarszVZBD
fsQlIzQuCQAOVJmqkZXnvkzXBpBninBLQMDGLtLiR831drXSLJMo2w5QqV5SVtA1tqrof4oNHPzK
Q4fHq/5OeizaIF9cI3/KSsjdEKHkMFi3SIPF8EhSasHlQNh1CqgeMz5YYg1vSP6gEy9xdQgZJiV8
4IysBXLp6cJUi7uGbKOZRf5aZHlhStSR9UNVRLPLPMnPpNOdXInkOq+lACow0YEJxbMoSIO2K9QG
/xxZ9tcilO79Kt6asfUNjbhFkzSnTiq4PLe3sdKS7DqE45pzVaOX4jq6j98vXABf3fqoteateKo6
q16Upf5Yy6G6sTvzrBWoP1AVsfYTcecFGgrDXUCMWPJB7Ts6sGohClHUdeuZzSdPzexgOt9cW1yn
LgRDzFA3EZ2vqKlB+vEAGGd2f8rL8NzliB34QBWRP/SXcaw+t5nzvU0FFGZc8CKikxbgqAF0NT4C
Gvk20IonoxaRJumstcekxVl3G/j+Q+TGNeKq4n2XqZs8Uxd2qc9wiSeOSHVk5hVf19Eib7NzE6kr
0Ik/g9reJ5p7F/BLVkAi1mWoP9Xtp+smZWrIRje9zFEbC3khaOdqikmQb5K4/iRVynMlggNDcnlt
ucn6z9oaGXpyFrngqXp6di3nq2TgF0TlTYgPToHkiqoRf02er7c0cRyrIxuPR13qa89Iz0Gg3jlx
eG9F5il2kKjrwmZmoibO43HZS5GXhYXuQn52Df3WksMfJvX5UVvcmDD0m2auDniqKyNvjVU6eE+l
Pj8HffLB87Vw0xn9g2EDJHEiJ555yk51ZmTBPZM8TCEXeM+U1amru6Nf+DiJzdte0z7FQv7t+ry8
pjlfMEvjmnDD1wRYaPYApPvYxvcoum47Cs+Mtl1F+tdK/5hJjzgyyuCekGFfUx4ZZS9llKxkSsgr
9VEDV6/WXxTA6qUEMEndBoS8SWn8rHfuwkjtl5JTPZAG2zp3QZm4MLyeI2+sSpoGGrbUcc6WA5AB
mRwWqy0+9JLf/9noKyO7JSCroTUlSzSJ/RujjJDO8dZFJR3QX21WpFVcH/2JTCJlXLZeQuHwYCFa
J7sOT6UvrEwtvREUaSME5QqKyp1g96sKyBqvMOsZeOGTLxiPdT7nzZowNsrI2LRZZRCIFKxTJpM7
kLcPfhPdZH6wlOTivgtI6uncp5m+TrU1NjZZ5uoS6pJnMEmWFVIJU2w86aX4DBkQzTyL5dLL6Nlt
UB5aCiiptsInr1SWdtys5Di4SeeWz+Soj4wRwt1ZY9pZfE495xjo0L58X33KZOdMMHzjBPWyyTZZ
6b+QPYWw6xM6Lt8716xOMyMxYUHGaNU0MVridVl61sX0ThaDp7qsn4TIEvfQzXyQNMW+RaAmqHAk
NvBHMj29CSUXtypQlVUKUgyxOM+lHLRqu5mjeuo3jawayPpW6ZQ+5ZLA20VyJXcpgU9cF078BdzD
XO3/5NiP7BrrvO/EuuPIifOvcezqO4J5MI8Kz1qZrbgu0uYr5KRPdQRxJYvLjZGx3XI7WDpyObO7
R/X6/9zaxzUfIXzqpoevemZQT6Rpy4hUe/ZHDW0VwkalsepC5bFSmqdYb+7qtHsKUzP4oeVRNnMc
jgDn//6CYZO8MWFRGghE6LX0bIOOQCwELuwqM4Q7AUb/QaE+duEkPuk26dFW6ufIa24lKdPXYufb
K2BA5qaNRR601xfkxFkDvfjdjzEqncoez+vPukssN6mFTx2JdhqZCUA45Y4yn3Y2QWbY7RfOm3FN
btRHUVEaXX+2lIceecHUDc6kWATgjUCHocrtP7jZSRGYcxOdMNNfV1L6oQpnrNDEMn/NPHoz7ujT
yZkiUW6QGfKR7KVDnOUvjlUtw7mU2onDSR6ZOYSb6zSTewoaKv8bos8Hr25Pbba5PlVTb/MxKqaX
GrdrRNSxSy4EJDu79oqiGPCWhGMosSmoC/Fuo0YlIwz9pLhwvBnP2sQ1WB49pNUgDRSvFKWzHfRP
VVZuHaiGSztyHjrH2Kud9QQfEmxNkvvr632dmquRSVJqKRXAXJGe2borl9r14aL94PlSQrq3+Avo
P0kxmlr8I4NElb/fAOuVzygE3Saetu7S9olSzWUS4tibnbiJzowzoFujrVOio+1ZaVsKa8SfZuOc
bMn92bRWd3N9wC5OkQEn6f0+JjWuKNVUzA8kG6+a5iGSkepRw+C2M6gVUdNdlYpId854KadaG3r6
ZitRMxV3rezkB/CdK6tFKBxFV956N0rVHhQxPIKsXNrin3iN6dv4phIAmNXrOEcySkMjXFk5cX+P
hO/j9aG7OD18frRrY6CCARe+/OALwrGvT2FX7ExH24ru1+sNTI3W6M5RcdPqepMGENw+2IK29nLK
mBa9190ZQrZG5O08OzOXTxd6M9qrdaZCkO4EehMkG18SVmr9EfbVyq9twKZbx3dWTqEcC6XGQyAR
SCDw02tGuzS8emZ1XD5j+Q2j3RtiL7LQ9YtD4x/l/NwVz2H0rOCeMNKjWkXLLOh3nhndpnr3QxJ2
10d5stXRbnYjJQGs4RSHTEpXelx81ozwg60qe601XlIhOqASssks5ahHJyDCW3AfMwt0YgWNY9GC
VYsUuyTFwRrEukzjjFzg2c3MjaOlM72bamK0SHukgbmSa+kBIdCjGXi3cmwdelU8W4k7Y+WHT/12
PBNeGC3T1teTUHOE9AAo/0mOpaObBk/X52bq148Wpd2ERPxaOTs0acl9a6A4HozOu+3nzsaLlpzf
PlpxSa+6KH3Z3TH1AQ0ui7xCVlWKJdNaqr4Zwr5WNCqFNDiz13s01eBosTV1lMiIYrXHVkHXCNmG
TQwYcOHgQkFyFVnouQS/i08niCaDUXljakUhj0BNh/gt5eRolC52I05WZXL08nsVXN38MXX5fkFT
o4spuFJdbfyIPsWOu9Bb/0MjG7fuUGdoS9ktJMljBrZ4YQZQGvFgfr4+lJfDHLQ7OrtC2RGsojcR
cRLNQ+IGMGrbVSNma7D4i7Yxj6EFuN8zjbsizY116aZzYZzJpocF+2Z0BT9Uk1jK6iO4za9WIX5u
UmtrCtVKLcRNXrgvlZ8DvY3jp9pO9ikZ79f7PMzehb02jukmdi+LXtGGR0HV/RB4a6dAU+0e+9y+
5akB3b8Eb+/l4Yek82d87ZPzO7IhQPWpSJX18Aj96M5EDzBGDYL5WPpFHi+E0tYWfc7zQwRKXvwq
Gv1vdyw+NrIqsi+7nmsqIfEr3UdCDXWxErJwrkkL3bYfA8m7uz6kFy/fNDSyMQnpbYorDEOai1sx
yVa54exy95e6zmQ/pj4/sjCRnBWu6WkRTDBh0xaEbOryGazZn9n3MZTEUEIU2zuQY2lQbgLV2Kd5
nfAOir611h8lP4PvGJuSpiKrLSzTYxF/SAwoumXmrRQeQgGkAY1l2JQzy3viKBmHe41EkzMrVhN0
EcRVLpV3duR+/KNp/i24G+Igt40+Pvq6+RKpAXJwYbEPurlA/8TOHEd2XZhQ1GtZ8TG1y22t5HeU
/n/VBOep87KNX+vkz0l7s5hLO544R8Yh3q4l4B9IQXoUG/NRyBH6UT2eIt1BbLyf3tx9feIQgVD2
zswFWgIOClN3VFs0txXjQ+oAftdquAu1vK77Ntva6AP82QyNdjzV/WEFHD451iEyLBYhNpCIgImz
eKaBqTEb7fQ8NczODxvGLFGXnuU8tCZSM5FtbH3WRemvrvdjaiWMdnyqFAL0lzY9cr9bmWpsraDq
HhvDXgIv3gq5TYZr+NlDyHd5vcGpfo3uFD1iMnHuK8mxqxEZcgxpKwzIesRc9nqW1wc56Z//qKVx
1DXQh2K7omM9mDKp/PrtsOqo3Ub0QfA2KJ1cb2bi2jeOewaqRoVx4VTHqqBGDdgICOoirA6NSUAc
mPAfNjOM55tDvNMTxwOokR8Dt/7R2OIxBPSdxOK21T5e78iE8R/HAUPIVG1fKvmxhNmCoDsp5vmg
XFHiqny43sTUWA1Nv+mEUPdZacllcRTVW4cQNxgVZ+m59Tet+cNnmTqyAorahLrtkcvrcYsMGs6X
KOSGY7s/tEohezY1Ng0iQvxb+77X22UvSnvFnAv1T3VwZBaaVOrojl4cNRe1sPBD0Np7qatP8Eyu
j+CEkfstBojuYNknJE8Xgf1d9H6aRc/JNqQ1uwe/1x40ZXO9oamejAwDMFP0U0n8OILTNttkbTTW
50wVNmUj/rzewtQrfoxCCmtgKa7LanDqaC+U/blrzHtfvCHbIbQqMpkifaeRXg8NZWH2WbPszOpr
jS7wkn+auVBdziThPTi6L3QYI02upOJopTkyzumuN7KtAGGmkpsHJ+/3HRqumzSo1iWaUWHevth2
thYoSF8KLUBrIE5RWp70WN5KwkEV3foECz7ZBFK3cXzqAz39w8x4Tcz9OCxom2gl1KpXHXF1kWke
r3HeFR34nfZLrGwyAU0o915wmqVhHDMfoe5Nn1QfEvGDFt74Wb6bXYRTXohx+JDCYqkAe5Mde0la
xhZg9Btrk/flThPalx6K4MJ2+4euzBd48UnW2F0fgYnDahxNVATJARzqZccaMKBeKWvBCJdN272k
YresJO9eSPwvcMlmjqrLxa6sjZG56qxexadlpUf+niBSbrgbTzTIvd6VaAALkrYpbZBQcAG6BayR
F6+uewg+FvoV1WB4yDlelrotr+TqextY5syZPfXGUUY2rkKpKDDT4R6tGDemVOzz1H+KvFMurDXT
XsZCcuPVH1vBfLw+7vJwOF94ySkjs0YZsupBW0D3T4bGaLcG8jD1jYQWIj/ljoFY55bxOeuUjZO4
iBAqXUMkWfsmE3iAerdQ86PdnL2AHOII0bx03VEJv/3DHye/P1QM/CB6UevZUQz2jXL0vyrml7yo
iSjLR1XJ/GWbodGlZtIC1cKfqaCvQIxsLLs/oAVX2w9xCCt7Y9vKURbnSiInzcrIfHZua2hm02ao
Zoddip6g/H84u7LlOHEo+kVUgdikV6BXu2nHsR07L5QdJ4BYhBD718/pPCVM01TlaSqTqqglpKur
e8+yZ7r2lAnxrQS8xxzqrZKU/GCugNxTNL00JoV6mCNOmd09JAoVRbuAX14cjWGh29HGwF0FdTzH
1zL6APkP1DVhryET/uX2Mi4Fl1leJgCTiDStgysW/IZgPL7lPDnAaXBjSfrIWx00vrU7euEYz7uT
JvxP4K7SI5VB96jvyR1E1E+DDgMNCsuPMvuECNvXvlnpRi+NdpnwHzlHk3WsM0rcmK7RoFEA7Yhu
2MW5xONWb3etHR05cargEls3t5dyqeAy7zeWPGlrdMDVqSKA3kXWTs+d5x7pbu+O31B2ghudVvlt
AotPF6DIINcqtrs99sK1PW8/RqwxedFxlE2Zs4XQHYS+ObDH5XE1+C+t5ywoGlpXMsita/d27Obe
pDnaQSpofli0+j61sARKs9aLhKbwwjNXqjpLY84CXurkJEuBCrmHsADkEUDFQvy1+690MHeDpk7w
GPvGx9Xn8dL9Nm9CwqKGWTlT9B4wgU2eGBA0EUEhujs+qHNM7BMz2/ex7eA09JaY5mZo6cft77c0
01kws5MChbFpgBW82W46hQNxweJPQ3scIlZ7sAt9GTPyXIlyZcDLZ7sS2sksUJmsAmKxR5195OOb
oSWwrNefIb12ezpLOd7vG+WP09dPOHyZ5tD7Udd2BSzgIKiqGFTlXiuoMeUQ1IOxu0d/ggACMTcd
KUtm4c7gq73/hfnN+5JUuEI3tJbdR5mg28Yc410BoBP8saZ25cwt5QlzQabUtNC0tcf8VJvxD61J
tkNilqeR+WZE3QDqgj6sCLwuqzesao9TBQumYWOlyU5PwbjkkD/eoCyW+w1qGGsLf33esFn+O+xl
dVcp0qfVyYAAP1W7KfIiOAjbbv8AdeO7oa338NWyfEm0zxjWWx4g+PfMSI9CC6ZMX0lVLq/TK7vr
94r98fk1qL7xwZlyXIMdbDoLe1+OMAMtSQ0CUwqE9mSVK0NdYsG1oS4R8Y+h6hgpyViV+SnPdUDa
uq9VFz2v7OKF/GcuC9VADU+lmsxPDRTP6REidAn3q6509+0IHRA9yeUOxsHpFwljz60GDf1tTruV
J8pCSP99tP6YWAIoAB5dWXGqGv4YM842cRIdRtFFGw5nUG9ljgsJwG9A0x/D0NR0tVETxSnWBzyP
e2cHE8INozCzs3Jj27iATlN7j62EZ4czkHvaFYccoglemaNxcMEra6oLqmqIgrqA8NLK77rkmNe+
62wji77TFSCQ+alPmvaZVlkPZRew/RsuvlpwBNOgD3yAYCzkWHIXx8wt3fGQWv2XIameAPhf+R1L
yzOLkxCfzSLDQF/Bie0jzCV3lGp3bQbTLm6qo+IMtmjDuFmZ9PXT6/7O/P/4GAgmUHgF4fykDc5D
i6Dl6TiTpmP96ivICRTMfnGkgMpVDi61W2zw7G/cdxGdpuieVF9v/4qFH/E/NSkGE2CtUPkJDrw/
E616Nt16W5Hvt//1pSxJnyVmHXpv1TRW+cnQ5APRaOG1avyEkxx87qjfT/mmUImPCv+mJtE9qEgr
6LiF8zQXmNILpzViUApP5qBKb5jo3i3kEVYmv9Jhe3tuC7f4XFiqiruppw0vT8XUfU21fFMBSlQ2
eLRv09jyejsLcr6S315HHLr/F81O9U4y+DKeYD+9d4GMgcozNJqDTE/2ZmvvXNhaCot8VNW4L4Xa
D9AObvM1P7brDCEMP8vNesFivbOj4tS35Q8O+8ONIDLaWED1ggXX56kX96UL2FbhQ83rgGMDDWhO
lZ9KGcIiRPnCvhsvln0G/IKhCBxAsXblUbP0qS8x5Y9jBLyCkTfJUJwGDcitrvnmmIbmxVr+i01r
FfSlMWbxKbPoCLUmeDGgOvZUI+0tUYyYOkhZM22lqLkQe+aqSpxymOtSuGoQGKT7k2q4D++xbeHa
TWCk5eCpHryhDrCe29v3etZGzXlCUyXalEZaPJwLY3wSY/equ9VL6iZ7vFi1pEGU+dJoxnHk8O6t
HqP8HeLz7+AarQXbq2kDxr/8/z++m1HzLIkn2NABDPXSOHnmZ1kBWAvbQO7rcZWztDTM5ZP+MUyh
JTLuDTWdU1d8IV3z0KYEm3T61ljZXrYrN8fVDYLJXMLrH6MwWJ5aUunTWdfrbROb3DMI2C9NCS/Z
lZB2dYNgiNkZtEFnLuJKt88kM58Aod1U3R1syWBfPLxAcWXD5ePtnbE0l9mBMnsIz1Km3HPN696f
koh6OPb2EZ5VOMeRWFmypQ8zO1Nmn0R1JS3nTCtgl0fF0PnKmjSAFtOb6hK2syEUe3tG168hrN3s
Yi9Ni5qRqxy8lFPfKt3vvWWifT95FVzivLJDMmR2pkc6WBfTCfw1skLn+Y0s/V9mg5FnJZcOrhZM
xNI5a4nFvcweh00N1ORHS7tqF3X9sUVXGQACqwaTkbtwNRfCvCMs+m7lcPfs4O8aDHWf7aBn8mMS
uf4onfxNaGYLx6EC4NlUsz3WdmxDZDauiYoubAF9/m0i2SXRONCz09sbOx/9ShWPSRHDdWjlk/zm
CVxZmHm8czQUN+FoR8+EDugRpoDCDA0iqoybr06VoMYKYffayS14ZDEOsJWrm1+BEj6iv/Rr4rG5
k4M9PY+mIhBtqd971WKbwjagiSsokfOudI4sNkxQJlGCgY9q9iVW6kO3dUjpVuKxFemBpgPz0xG1
u7pBt5VzJ7KPthw/VrbdZbn+P0cyV5RqY93GxYxl7K3utTeiDtL70KTQW7Khzbaw2tqzACFvXRn2
LoRn6FiCPNnjmN3+AQtHbJ7cuVOX52MB2XS7084szXdTw77CiODFGsFMGco1uPjS+ZqneQksAHu0
CYwzbJpeNDtXYGeydJfAWGE7uKjlkAypXmlqF4an+CJrom2gBL/GZluS7pqne2bD4H6TVe6ZwGre
SxP7rqe6pxfWIdKqLbyGP02jo4ci/alxeAXKBtQAx4Lkfl5k+JO9AZzg5+01X/wtswsnstJSQp7c
PU8wH/MaR4NYJjo3btzccTffRyl7zwk+fE19hyWgsI4nwFaCVvYfLpKMDe+6NbTE9bSRmnMtUtrn
uayl4Z7tjAcwdK/HAzZe3xgeVzsoGICwvqFFHjhE+PhrWr7eXoSrrwqMO7urChJBkdjEFUIzeQTe
77tB6X5aw9T/rlv9/1zBx+Xv2zZqKaFNbLtnmVofTfRFBxsLrhAnLqZ7t2xeaeKeSNJLr67lXQTv
cO2V2chRdWPyhq75AQNstLx7Id/hZmT70KWh+4T1B7dck368fllDS//vX0gc4CcjNnXnJqaeVo5f
WAx/oa5/o2LaO67h2zV/vr3WS7F6NlSWOk5tw2DhDE+6PeP1O6/onUXzd1jBr8SR6/k/vLoub6A/
0htzrAsrjwsKwXpUm2MXZE7tWJWQ1yoT+PWYWu2l9VkxY2eMddAr8Z310x4CWuZwgISnEUTqonEq
3gyjWxPLWSCjw0Ds7x+VJVVLy8mk5y7L3bdsBBBvbKqtPeLEVZDXDWKokm6b0hZfUtOWnuzF49BM
eKElCIfl1HwWCo4mOgEj2nH6+6Evcr8wK8cTZvU9Mappp48jhD1ydYCl4Hvcuj6nzRFiasbGirRH
Pel/WQbI+4a0po3ef+9s5xUGpXc2iKS67GuYlEC7abDp99LW9kPFyx//8s3JXP2Tx62V1XbknM2o
e3QK5OTNZOyTtIU2wgoU/Hfx9P+HDH4Pfy9vCedxtzMwhg0dhSiOj6lm+LrxSrs7mdi7OlFBNLDC
VzqM2LstZTtRqX0HRn9s+1KZdzLtgNCCGhcB/HVze+LXAwtcnP7+UdQyOlvqnJ1FLQsghuFylGZ3
bpf/U5KNDsDf/34Bf5aED4KdO73eM8H3OSeP2kuXQclh3BhraupXawc4T7MAlpdlUY4ThoFAIqSY
HH0XNW8RJL2abK/a5N4aui9VuzKn661kjDbL5rrezJNYk1g07PKaOsh6yyPuAVqca2ruwBkBTTK/
hzPYSnK3oDQF47i/l9EolZ0lec3OPUuznbTEBHhuCrUpCLAUX7n5bvffG0ckXuRGYlvJHJBNWvzq
L2owKrVRg3zsxnjNF33hvoDp9d8/R08cOEFHOgVRUf9ZC+D3XGUcQOsBzqKTA4o15g8DXkyARFYH
3INd8tTTV3NMf5hRb+1bVz3E6utkWo9jmQa2nh+gZrGG+F9IGOCw9/evA56oswaQT86V0vY5Lfne
KNndVLlPGTmYwIW6ueEDvr21tGe9AinKNTcV0DqqkXzPlF3+vH22riMAcIXOXuR6YimA9jT3bMJ3
acMK57PsujCp4Nk6TQbIy2jb5kDLxH0ewc5HNceIMx50w3hMDLR2uJFNJ2XFP2vqPpuOgB1hA+/w
ZGrZ1o2nem0/X7/x4In994KpnGa5aVIwsLX2QZnqvqD0oYQKR5GgI+CaL3F/N3y66egP0de+sl4b
WUM5D20PfUQqGuOlcHvFFvJeMid0gUhgOLxqo7MqhvzB6R0zNNAHxpsib09224OQWdKSPlqmigKz
SukOxjvVG3QWpn+pfuGbzQJWDJn2Av0XdUYXZo8+34vk8UOftDunlR+3Z7kQrOgsWLUthBshv6LO
EyUPxQRbtZJ0m0j1fouaH3RfIhQ7YLlmOsn+9ogLUX5O/Wpq0luSF+qsx+2PSIcTiM6fkzUiylJ0
mrO6+rLhelnU6jxMMaDKsa8Xkxcn3yqo7lnlNivealCm9ab2QftiAr7eTh5Ebr9jGkgbeFLenuVS
XJ6zrYTqILmp0e6sF/wjTllyPxmiDFIn3vW29qAKqH6h8Nt4owA51paqf7g98vV3ITxE/z5ApeH0
Td1E/OyUXbPXo/xOXhQfWfe1gYLBfkrztQOycFTdWUgR0IbIDA6VAjOGtI0wHwo1QPa22Cco7uQ9
2bRVdK6q3oNb2lkvrTsx6Wj9pA+TW3XByMmucbVvt2e9sKvmEqGmZUO/xZnwWyL5kEKFtO71ECJ1
KydxKY67s9zEZoPtRKOGebjDubFhgGgGnOwvmrX8FOfjue6jTZ2NeAJPd3BLfGxxM4NrzCGFl629
jRaefMSdBYTy4l+Kh7Y4D215qKvKh2TdLo831gg12VRtKpqDpA5ZotZ5KXvyqzTGuw5ymbfXeClr
nHPvZBdpjpSsPouBH2oUC0nG4B65xSjExkNziqAyV5wTEK8ioh2qrHsq27ILIts5aqz0I2lurPoh
SZy96Yrtyq+6XPRXctl5o1ygBjTWF+IywAjo5OrvDrYaGCTwFqiPsCY8dWYGiO37qqba0gmbJ0AG
DJXIKEccbbmJ88wTXX7vyn6XTNnrakl46XTN8pqmIKzreqDuuNU+NAxoJ9496ox+j/X430LxnLUH
PQ2umrqErBnwHTod7+2q26vJWtkvCzOYM/UsKy0AohVu6FjZNq2TE9QVg5xE4eS+3P72SyPMIlDV
KhQNCZ6sWdHDZDQeQTSs2n1USYjqrvRuFiLLXFi1EIImpWhSeBewJwkxYGgMnag+HW5PYen5PSfZ
uSrNNDMV8A7IfqnIOPZumJSQbo/qh/J1kJucgOhN3iyTgSpP4t042m/utKkM+VTn2pNV1D8mfaWi
vbCz59KqrdOAb8lkfK6t+pENfNPH6Z5WzZOWs11movNxe9KXu+jKkZ3T7ZRZQefY1JPzxNp7p3B+
Udt6IbH13NNsj6K5v/r1FvKbOd8OdDvCSxsz6gu0NLXG9gyuv3E3gjyUfWoi/VVF/REQl2xl0y9t
l1lw0JVhuZ2a4rNM9Hsc29Kjw4WnKtjKnl/6RrO44BaaQBFEsTARwy6DAB+h7THPeuAaRlCKV3bC
dUgUpCsuC/pHVSifmkR1tMNhzVWQQqdYkyKo2+7QVHBjVWagSYBlfsLa+o4NP1kynfQBCGESf8Ci
QnopVOdu75WlPHxO0+vgGgUoVErDbByf2p6dxzY5SnC1cj0+JQxgJA6tz0YFea1/aBFZc2Jf2KRz
Dp8WqykXKHWHSbpDPWZji2lnZvweCL8NuPQ4I8HKDC/X95XjMGfzoVXLLDFoUTgMJAWPN2wp9ewE
PoSodn7pWhQQMnSLBl+bnrq425XDdNTGfO0aWNhRc3ZflCiu9c1ghpBCf05T7QAMgg/d2L2cxkOy
BvNeSl7m9D4CQWiOVxQJwXzwoe7wo+GTlzNyRIc/sFVgxCjexTDjNAbALgpU0B1zU4t/It5gQ5t/
b2gYtMN3RmVO2BIb2lmO+VKBRrSDLnd6R81LuwYSRywoBlKv7dyl70r+HlJUulH1CbfCRrItj+Vb
oSenmj43E/Xtj6w4WGO2MV15LCEC6xeDtjfy4tBm7NftjbX0YWexqFU6x3nI+rBX7Icz6V7Jkl91
Z3iqaJ5SaZKViS7EPHsWkqYpi3Q4Ofeh1dM7zdIeiT0chfF+exZLAWDOA5SMw887NvrQHnV28Vuy
Wy/h8HGwx6QNmgqoVN7kUJKxq5x8k3DEvoPMNsq4KlO727/hNzHmyhGdkwR53imYn1T87E4NFNfs
HbQNChVfGl3gkbxEDLczB/kydfa5CaiKswdUyLGZNxqv7vhhd+6mLnfRMO3qEkjWFH1psMpzUNl+
THXqOS2DKP8JQrIMfzeyS0s0gbn5j8t/7ObBxf/Fn7I1fNNvJPu1+Vy2zB/hvVBmwvsu4Wc7Il86
PYH597BvnWLL3ccSDoxSFkGSbd1EC0RnBKw0YDy/LYnlpaTx4bvtw4dyaN4nIw1QsPFcCBcPdtjA
P1R2L9wt0eqHReNaR3lxD1wywD9+b2Xb1KBQIzhXduk3w08sH1hmLq83+FnQBzugG3rXpTrYXyv3
7NJr5+K6/OeQMCRBPayjSPxGFDeZffmoY9H7MB3puiEAgjSYqiFwIM6XNr6dfTbjQbfNIM+LTSEP
g/GKT22Jtbb970rdtU82e/yRzECz1e2QKAL1lssDNpgZPeCZd/mD7IER+DTTB+xLKr51rfScRnm2
zdE4T3yeQKyBfOu0ySsj5k/Fjwb8JsG/Fe4Y4PN7Wf4LvfkS0GcigfVKf+ZZ5/Ugekuxa/hb6QaK
fGMEVirFW1p+pS568eKEgbG/p+KSsCHDDww0aBNj2sDK3e+F6TPA3/PcNwprB9M9P0KWZ2YSRlzd
vtSDEVRoZvs8h9e53DaAk8MYCj7yD5jZ5QhQcoy0X0OHGkK6kSQJOqu/j5L6gGPQjocsiXZN/xZn
7onGxa7e4ksYjY8ysz9BRh1YQANyfbfP/1L5dC4Py4q00HQL+89K6l1b+7B99xvBvNwcAwt4I91E
IeddA2X1AhF09tOFwQ7sATF+WNEDfnBufooIqtbx2n22VOmaM0mrUdR5WdHiAY5ZQLVov9AX+3AU
e2qj4RVdaJBULCDH7eEhSttzCpMEo9D25ki2VdMC0yc2OXNX0sWFXOm3tc8fx1NmUYO6LWlCTZCN
A4PWLpseY5GfwYfwjaz369peSbCXhppdNqOkVMCtrgntxPwZNQKWse1dkrMvQ12/Tsp+XFVEW7jW
5sxSoA70fJImRgIus83Tk2lOP9m4Rp9duJ3nbFCJG6zTTaMJ+6LZ8177ZkDyYDR5wEZ610bt4+2t
u7Bec6qnrcm4GsqhCSsKoQNHQbPQLjCGveWUbHNiPQAt+HR7rEs0vhKi5vzOxKTWULO8CeOy3DoF
e80HwFXjAfqR1VqD4JK8XBtjFpZT1TVD5DIVGk1+LBHXpJWHrEp9IckddGO2heN8ITBMHcvpDM+D
f5vZLPgyw2wn8EdV2JjWcyvqg57jzpTVs2zWCgFLE5slqDxtHbg+UhUWWrGdzPydsDioM/fYEr6X
FXhZtJ6AFIV7HDU2zoS+/O25LRU353KvWV/XVSEiWIihy7tt0ymH7MaApjon38cEXXLIpCXQ4adP
jSO1IO2td2TT0R0huDlgLC4DFjsfY2Pb+9u/aGnPzhLXCZjOvkttFdbuEExGHVCZSx896hMb4Wff
tWojoVB3e7ClczgLKMwmFqR0hzKsSwkjMCtln70tk/si6wmU63kxgTNh2WsegAtzm5MnDdplvHAz
EbJ8OKqSXbwxss86dRIPAruG5+JVJEAA/qfJ/da9/yMwt6xN2m4iZUicMZKBDY/fr8if7Xs9FvAy
0HLEN2+sjGlaCc8LQXNOnZyo0kdTmmXYqOQOHyrMerEHvHptry6ckjk/0rJB+ypiLkI5Am4FRibI
/uUrS/eXxBkKMaZxoiY0icaVeLNQQJrrsbasKOwGovohM/L3Stn7HqHGRqpnkOYu0jLhF/FQBbG7
ptuwsB3n8qycJg1kpzAg+gZAgF7eEVX7zqY26NfcEJey6Tk9ErrtCnAWuwzLhFrnLhaORxuA6qhb
lsEIv4ntpFK5t3Ld/kZkyx9zaXy6GRget3fl0hkgf6fWZiEVS4y4CGUJDYBx2gLguRew1jE1MGrd
6cCbFeLpwo00Z0eSITZzzZZF2FVQw/drOFgnXtswAExKG6VOj/SGvkKIudwFV26mOVXSmMDrp1Ev
kC904kWrIsfrtGINbbywZv/jQcYAxREd38yuZWABD2Xq3TPRAC40tFMyWHtrzRFv4QjPyQNOQ+OU
RlYZKqBzPa1XnQcS0bBXMPFZu+wWdvmcIKD1fKzxnqtCvJjoMW8bDWbjUBMv+2jw7ZGafgcXea8p
JMz+KABJ3/IL2C5RDx2oWyR5M2rDszFlA/F5ZVcu/abZGxME16bPiVGFULs6tJb5XhWOD+EQxONi
Clbf3kvDzBKYypygjGn1ddiqtP1u9vlLM8j8p5kkoB62pOj3qVD2+Hr7qC0cgDmzAAlxpOUZb6Hw
vG8bBTP6CV/zq26vfMmlzTLLWqDy3Vp1n7YhQFVgElq63xCgtsHvu/37l7b9LFRMMncruCq3iPff
e9t44ewBF6gXTV9oQv2Sr2mFLK3TLOXgjhv3pIyaMGrt8gdqhb5r6d2j6ZAAxdmn25NZuEzmhAGI
MUF/o57qkDFJfGlyITxYPr1XONigFkf1TvXR1qAKQtJmvrs96MIXmgPFZR53TAcFNSyn/GhPLZSJ
nR7qo2n+dnuAhaWbA8RHEypDfdxX4eTEZ72jKMTZ6o00uFWiNQGBhdg6B4FPbTwlmhnLMJPm8IVG
ZPJHXsX/uESzk5/wppMldGnCsdbv61Y+8Mk8DEqaK5FlaYVmR74lroBoN6nCxK12bRof4cO4b2Tz
tCpitlQNmKOyXXtqgJvWqhBQvEp4VZy+5XD58utOS+4mEaOxy6I8FGkyINFs3BYo5RaGp3qCAhA8
LyobZBnbMGx4UhbEJ6SE0svt/bFwhOeI7kkNEoJehQy1wbBwBec8oFr3C2udv3RW0v6MOUMPrtcT
Y2XEhRA7p7iINhkp8mgVQjcgKLV0b5e6TwbtnNXJcTU0LY0yCxk2xDCBnMpUWMLzxEed/SkD04fU
OgDTfRfo+vPt9VvaPbMHCi3souVToULXNO5TvElYV+9qLo8ZZNBuD7HwBDTmIHAa0Q66pJUMS9lO
znFgQqdvpIgL5hmQzbBG/uA4pQvQiwOhbGvscrLVXAqQRw8fFtuuMtSnS+jR15Fqe5iBKXNz+6f9
zuz/n1YZcyh4zTuqW5Gqwwo6aS4qzlJHA76JylfSW7R9LhzZUQzPY7fctVMMWwMvrvXqpdddUh8t
V4C7mxqaqo6on3IwRMy6Hb2mwjVigrM6+Q3jOUyYsk57imQW52Fb60+DqsEa6KPRLe5SrTHbXVcm
FzITJKJhsAoAy9raX/++xv8A3xRJTw1FtDBqdAHpTq3oQydWoAzlHOjClL5XUVvt9ARGaiUd+i+9
M0D4l8kRyBrNz0rQ/M3BDZGffcayNv6ppmfMMeJSI0VLM4KQ26Z2YCQt9zMLGQQKBc9GVqoQd5m7
S9pYrXzppXWYRUldCKNSmSlDOlmB7dp4HYMaWyTUyxy5aoh4/SaBIfvfbw/iGKXNswYWHlF2T7MQ
/aLPxiyh4KEBDdglQ7vnVgrqTPyhtG+Jjp8jkq/KVnJHpm4NRb1QUDbmKHEk7JDDiQrtVPdoJtVA
A0aMtL6el/d0cn5qtet4dZkh+wXWKxBJonw3kZmvdUxso7RBLdmIRecZwDj76F4WQUqiU1s31Jd4
wHkuVR+3D+DSZyF/L5gDd6lMN90s7Mz0C5CMB64Zg+cAxOk5bhrcHmSBsWzMUeURRd0lG2Ay5Vom
tJ7v0dYhLE28RALVIJifu/lO2nQP39mzmxj3kN0SviEK4nXm2tN7aaazQNvidRhrWZqAsDd+Uzbf
5aX6OlTdASjV29Nc2Hxz0mDqNiAKKjdGpY2IA9FFfm907J9ketEPu1zAfxR7oqqPyypN81C2VpAJ
cxddLBf1DNCIHoSp3lp56F4O5JWIPMeS16Biwp8oFmEKLxcPxo2lrxX1IamLlSLS0m6Yo8DNpCgr
piciHKYW8FwUPTedqF3fqHZIy98qkcTgtdkbStvO423zKBT9aYnm0S3Ht8GpmpXE8LqQFJZ0FpOi
NtEFz1CNgTHPQeEu8KqGbbMMah07JeuveIRADQEUGSj9nhsnhvSOs7+9V5ZWeRaoVJxBtR+m52EW
1du65B+MRE/9GsBnYa/Pgd+jzHqTQ9ghFE59qo0kHDLtPhfG41A5ayoEl3NzbZ/MIocCJpZBjaoM
p6T+rLLsroZyUn+5Qibys4ODTd6g6tnX7LhaRb/+wjLm8O9U6x0Ga5EytFrNa938MRt9br8IWHSl
OrIn0GEgprZyQy6t4SxeWDbCcpZjc+iJ6j0ndvcijVK/L9zAXfMjW9gFcxx5zI2qsjOUfZCDfLhJ
fJdwulklgi3MYA4Wn/Qib3uFYrQZDbgA+b7CPssyLShhqftP23iOEkf9GUJZUSFCo3Y/rbjn3iS0
KbAdfeWcXH9eGHPotyUoVdTBOemL2Kt7eWyyaAdngl0Ju8C2nHarj6yFzTUHgU+JsDnIlyIsDGdn
WdA9A2UNprj5K4xcghrgnl5BRmVt5a6/L4w52juuoqGHz7RAMujAabYOMrM9TaTeTvrPbqjXTunl
NF45pXNUN+FMkyRrRajydK+39iO/zOtp+IQCzidkPJ4KyP77Bmi43LVPqq7X+k5L85uFhyTtJkez
sTNa5b7ootgpOCgWeqtgIqvd0WRlAy48jY257YrsGxm1WSVCotIgknpogycQMxvyu+I4OPF3LbcC
DQK7ns0k6vtGEDO6k0VhejBIkbAgKoY1NPFCAuDOQoaEDZELackqtAztiKLqrq6nNVLnQridw7nj
GLxRYddVyKKM+TYTvtnKF0iCKWDqso8mZXs0LhygkJxXk+Qr+Oilu3oO8zaF7mp9imFFY7/K8WCT
xBvqQBR3HGw6FGmRzkEM2o3J48iKauNwuusv6hZr4KCFADB3ZmEDJJXc2s2RqMOrmvL2Q6P8HJXq
J5NmGEfTxjI/bgezhXg5B4Ojdst6BmnJsMSDUbOiA8A19xo3N6uTWRphlnDAXAPaeiPhoaXXpqdi
cQHborNF9G2ve/82i1lmMU0A4eskwdtHTzSvhKPnVOmveUbOq2XhhVA5R3gL0bmMpAMWik1nPn1L
bT9yIWVF4Zxq0wf0nl7bdKXHs9DOMuYg79GCj0fUYjAac6SDEzoXYwk0m/rW5HVwOWWNJMeqKY5F
Ynw1xBp1fulbzQpAVNZFRqmONwuPf1Br2gtwbxzZ7klPN7c/1VLwmluuaKKEXwC01EIWQ/w4KQa2
08102sQFULR5p20MxT84iyB3MTDlR41JLx7cZ4d/7ygBRnJwiadHMblPxLiWmi7VZObocNqQjMSl
gzQrYhtLtHybt3C0Ag+nCkgDEFcFsGnvHBq1I1X0HIn2mIoKpO42c4OyeLO08sl2E9trrUGHqu7w
s24+KYGymF2kvslNvF3SPVouGXsowOa4vZgLm3KOJK+TqRyJjmynd+qDpaGyjwc00Qvf1Zo3CKke
C1i6j2uvpIXdMceP100MJ26gtMKqiMpDY5XSd1lknQRN7y13+nZ7Tgv54Rw7zoWOhe8jESIGT/fc
0fnB7Ik4WmXeft4eYoGiYswB4gKV2gIldzQ2+xbobeaXLfQMXaigogFfl3dVze+6rATk0dmDuv/V
1LV9EW1j+lQ0nZ/xLbXuGlq/rfycS2vpSsIyB5J3emQbI0y7w2h8bgrjvoUZSfcfZ1fSHKfOrn8R
VWKSYAv06DYeEttJNlRGAWIQgwDx6+/TuRsfPtNUZXXqZGE1IL16h2eQxjfAUUWXQtfResrmaVej
cdTK+UvPhgssR28vvnLXLFHkLDdHVXMXk2skmJbdXzG+x9JJ7nwk/n7dvwDMsYE8WH3ti/yIMmOA
xkuNtSDGDA9zboezyiPXSM8gPEdJ7RzRyMqCvtMdZGjcr3M9P8iZgejqCjvs+v4AD3II9/JPs6u+
IcXb6tasZG7uIvBhJEoBjunLuPXtYDKHr1Daf/QnFHOWrx82G+wrJFpzCSwv8opbCRNVrLW5I1X2
1XWbXV1WkWLkklDIJEJr2OzHiM8byeLKky2x5iplpSSyqmKbWAebkT6QLjvrRu05rGv/9ZZfwslN
CdmYklll7Gt/n/p+5CIpylt6n5nzRlm0En6c6xO+awZlTCgNMZMypgBtW7n9xhOIDbYtDzb9DK3r
TvzgJDrXtd+t0WEqYVkpr+IRLkMzFDKLxH7kEID+bQ91s5sSZ086lYXglzSh07VJqE3I7To937dm
geur2REAVIPMsx91g+bKSAvjUjaE46sehoRE9bjFdF97H4vECrhx1XnTkMUw3vw8JUaM9spZ1OKf
y8P/ca6RrpVjtmDc90wcFDH3hlBlYBoJSOYNFGCFNUOpAJmwvVG6rQSjJShZiMqqqDMZUEyuwAUu
vcfBkjPcCKA8nsO3vKrPSg0bJ2PlolnCjYsqGbRTUxGXPYxaWyRToDm7ENg63Y6sa5nO/2CIzXnK
0iwTMcnlnvkFBEQ43/MCpHnniYwPhvxRl68j3Gk7vFEF/5ai13cgEL31Zv/T7vnT7R+y9qCLEs2D
+zvkj7087lLz22jUe0JB07czuVWnrdxf/4MrNvNU1JyLOEOZyWFUreysC9AjO9itCPvBiwZdRMhD
hukThb+kxfam7Pe3n+4vjuyDM7uEHRewYm2awkaBkXIK2bao8uMMBvcq+1ZxE/8FNyhPyL4qLVxw
1k436d7t56iQ6gXMLAUAY2D3PTmBtIqcE9HroRgcO0CyNqvPSe293P6hK5v7b8x5F1sMkpN8pF4R
t10V1h6LuY9qkvZm5LD81NcG1OY38sKVL/4/EOk0bTBSw87ziecEtKq/FNI/qWRjQ61dY0tYtDWD
pNHBFyMueujyhWk6FCHMsb9R085fdZ32l5EOn7MKDC3JdB9Nyi52t9/iStRbOuBAbm6URaNFnKfz
Y5YXLEKS8Jok1A0HbWWH26us3JpLPxs5mVqXzohVbNgDgECchLXvFSdLA4pZgjckt7Bpayst4EY2
g9bMwBSikEzuTeD3GlZETVXcuVPx7A7599sPtFIpLBHRo4nquGQcMQAGrwZ7mRm9046KOIQfBiVe
cgOe1FuaJdey+6MTucimirwcLQiKibibWArPiFqFZQ5Vh9uPssLkNe1FPGsnr+sHq83jqZwoAdxy
8miYjtazRScWtDY1jyDWeOGcaxKK0bDCssjump5BecyzMpiwUrtzA+I0VajnXgfo2TWHSalkI9H9
2GvHM5cgzYoROHBO/rXGdT0Iq3nDgZXDPqUFpHZZoQKVcD9kpPvRz2Q8VbqZAkPoh0ToQwK9aY8P
KH91QSOYIEJvNQUmF3pu4+hAJ3JQ7hP4SBRphzlVOGDVv7HYzaUAI4aPFdU5dr1r+WfJ2uoBzmJO
LOENAd2ce88tyruebknKr5zkJW6cNH0vStrnMVgpOrQNVNi9MXyHFqEGULfauJzWou71399F3arU
he8lMzaLQ3+WUo9oQR3SXuycEkQtKYORG5ugk+sG/2DjL7HiouJtSaAOHTvFQY6Qg3GsX2C1Xxq7
uett8pC8seqRdPWlTLckVNZS1iV+fBgwsXGrpoiNprF80Cn6CzWN0IDFyb429KV21aGjftSh7Vu7
3m+7f7mqanZnsx5BOWf0AE+Mk18mVtCyygzSjNvAhkIaQYsW5kuV+3z73K5EuiXwPMvsBN5SeRnD
h/IPbUl/X4zZ4zTSKO91fWW+bBHdV+LPEnGuZeu7JMFnEDz54nP/4gPIszHJXblal0jzEqCGETKO
1789/Ia53jFtySdwHTYunrXtuohtvraaGrbqRTxJ2A2Ci2oqmDWBGg9xwjrQytjNg3i8/UFWXtMS
gD1V6HbYAms5rISOFDAQVets3Ddr+Ksl5trAaIIC/lDGsgf6U4/DNzTxAU7PYLdmlw9VY+xd+LqM
cggM2R1qkpXRwB3wyDsHzE32jdR8q526UtUtsdlVkipNGSljMDwr9l3kLEjbH2AnhRhz3qHZsG8g
6gTy4WES/EJs+XT7Ba98zL+FwbvYM86pnqpqRL8DUbxwjHs+l6eqhmK+gxSQNUko2OfbS/1NvT4I
PX+/w7u1qszN7H52ytizYJkK4GMNSYnqxGoGP3maQRxPmbu6cLCmTsXJnHUelGP30roKhOwZpimN
Ocqwb7M8ZBzkhbS42HWrwo7BAhP3eMBNDy6sjjFcOtMtwiY10h22jw1tb2U3j7PPjdda5H3UoQKA
VP70a0p7uFzbOaQo0+mnrRuoPJRpFZFCmBvHcQ3PsMTRui7YFj7vRWzk7Gns7Z+V117aIcHYK48H
zo+k9YOKJV+glRpPbfPpX1seS0uNwaktC3ZYSIJVGsmWnAFp2BluDemodOPyWuuY/R1RvfuqPZkh
/OygO5fm7a+ceX9a4j3WHf8sBifwhQhROPaWhN6bDpzx3J5tt7jjdvtS+XgbxfQ4JNV31hUbzcK1
0dhfKYx3v6coLcaqFqe6pCTo7M9J0d758A7JYfVieztaAZzzdBVccmG3kwhg52VxGjfnItco+NEm
vx7wd8v7Fs/KoTFwoJLpaz4gYJn+5xE3CBS1oZ4CO6BrB5+C1b0JcFoNZItkFurf1FbI9+OiyQ4w
eSNK7a3K2/vg0fakuZt952gXRMKisNt1iNZ9Vx2KYYwgB7ir0mZjo6/cnn9LsXePXlG3HnSf4dEV
+TI04kvlmoCazFloGq0XcEe93I4kKxfcEl1v+BZouzmatLprjU88dbIo7dwWAy/54/YKK4nfEl4P
cKtlmPBwjvPe2g+98YPmXRq0ZPoJjbN/W+J65b17Wzp1CjB0HRHP9k+/hqy2zb9Cj+Z18/CvNXeW
GPDGFA1rmCtix8p2SUshj67vezEGliWCWf20OJKr9mQ9sjzdydF+6xy1ryj7ZGZsZ7KtWmgl41wC
w1FrX71YZgEssfykhu5uAoN1auav0kLv1TPvrWnaE6P57Phi23RjbY8szkRSdiy1BktgYKHKcAbA
YCjzr13BNjKTlYuTLLIgE3fl1CmGp+Jl0Hs/+8y8AAwYdKnGu86+bTLiVyatZAkTB/7a6uGPCywo
wa3M2UlS6wgxndgrYCfSefY994qDabGzafzaDmQffzaI3P13f3ILwCf0kQUEWIev0nfZPfLhKoIQ
cbsrs6F7djvUjX4GjW8PA1JTic+O429F8Wtv4X/DKFnis4eRt1nWdiIW1As69nZtO8BNO3L8NzbJ
Q1kD04SocsdSXPu2A4LhVLr7bkvo4eNQRpY47HGYpZWVaA+Q1N1xq7vLu3JnWPyxhBMuqzbi2Mcd
D7IU32aIAVmToUc182HfyvrS45B60nh2YdrjWAauqp7eOW6zdVevfdNFzMkLTzXq2vUopykcIfZ+
sMtfaTt/HURaAfHtP3u0PraJbLGlK4gsGmj93Q53H58XssRet9AJhUgLOrxtwyLapfcuU1HWQnDP
fEDTN9oMe2svdXEB28B2GwVwlrEQ+qXppseah9UEaWzfy/FYlXkWlnnYPCdryy3iDJiRRgpTlzy2
zB6IsaTGGoW/a6Dg1kp2akQPfcRxnHZG82/Oih5Zym+XjV+U2p2uaZ0f8caK5qwBX6I+X3GKwqoD
T/CDNyanYWsE+3E0JUsMted0E1H1gPZ5W3RoS7HDzMxvFFSB27tj5S0uUdQUbMzRUQTomLIS+05C
5LPOf1MNaRkLdhMFqYM+BzkGHYKNKnYtrC4B1c1VQlr5tkDGLR5mV3S70csjw50v17GybPwa362C
/4L6zuz+IrxNibKPU0SyBFozNQAazrFyy/gxy1T1FUN8jSYk6SMP4tABt2kRQHOjDWD52QbMn62N
9/xxXoM533+D+lhltUEHZE699H+jQbnLHP/s+cOvTRDSSrMHzfv/LkF567ouTQHQUaMIMzlmJ8UO
7jRFNYE0iFLNEJZmzQ7WxB7SkQUcgiW7sdI7yOo/Maevw0YM7qWfYKkNuanqAchvFKGtAWkkj9On
2ztu9ftfb553+Vft6Kx1cjSlzKIuAnNCHVkZ6LjBlhSKHwKI3H3unlLu8L1EPRHkFoOoyu3FV66X
pR633VturosepAEzO3o+/eoJ4yGr6KM9Tz82JQfWDu0iNLl6hAOWDXoHzAbZQzJQ77FTRbFvU2ur
nbj2IIssyAcNuQFQExxHcaZ2SwKdAQEJI4ABPKIQplpfbr+wldtjichugVl1qnzEYMpPdg2TUL1q
L0Pv/4B1zYkiI9nsUqyckP9BZ1ej2wm4Et7XLvqPSRtyqD1RoR83L6i1Z7m+y3cbz2uVTy1OjfvM
Gj7NZj6BJGJcpvKQQbE36T5BX2pjj6+tdH3G9yt1Y2OwIjHuVeeqE4yE8yDlNonI6LrPmcTFkWeA
sXDJt2ChK/thidZmM/S6pZ557Cpnr0rnR2uyX0Nr1vsm15DS3NgOax9pEWNKbkPjauBZXDi7rtbP
stM6YJjkBv7WnH9tiUV48MxWYhuIDIIMLDBV+6Sp+sMBCwygs7QRBtbWsP77feRUlH2RgQcCttcc
ATvEoDdk/PZZKw/IYdjx9uFZiQNLLDZwPN5oMZLHBQC0Zj+pwzRTN9Ik3ZI2XJm2kiXEmrdDLm2J
dlYCbTYGoFRRVvemKx5Q9EfJ2HxNhb0j5hRvnqKVh1oCr8sG7NnG6pB3FemByWIIiEmDsi69jY+z
Uj6TJcY61RLY5hoFUF6Pp7lsKCyZrrBF95zMJGLAs7MWD+rpEICwA14yfsJsfb8S2oK2bvcuN4BI
2Rp8reyVJeA6lZNyOTxfYi9NgjkboE3JOSxCanentqqetTWu//4uXlAzsQcHbBqoYRm8Ci1PW1Aw
AzgjavrrkNBqjI5tvN6VSLGU4PZsmGWjlsyvz4MBUPpodOVFWsUBynpQStuIgGtPtAgUFVJKgps2
jyveIc72/nMz1V9sYd5t2havPcgiUFRg/k+9Zf1/oNCtcWdS57HMIcTo03AzAV/hrpIl3nrAwNrw
UzeLZ6eJncwMqhnMWQwkM685cPNUVvavyc2PiYa6oxjq06z6+pg6dNil7R2kIqnxTXMAwdMGZL2B
PqS1tDdqu7WzuEg0mASfTVcpviWFR1cBAESQdT6qEHX4pwi2BGTrQaeyI8BBwQkNkOXpzhSo6wAc
vv3nV2SSyRJazVoyt6izRAzrr+xsApHjmxC47dqdxcXeY00g8ibZgzocSdRVAXS8QnTR24mEG79g
ZaMuYdIGc3LW51LEzGICRh7lXufeXYVerUu7HVze3nop/RAy32kwmPVbWyeBzKAe1aHoZD+NAb1u
D6XZ7Z+zlsQvcdSDN0PWQgPyMbf1noKFzjU7J+mTVUBpstm507N78Q3zaZrGYPIyGJyXe6suj4YY
7jrHOpd2GRDtBUP1lKPkH9GUFobcag5d99UHzaEl/tpqM+bmLX6d58Jty4HxQEZPMH0KWRl3lo0+
p/UwEUimVxjc2lurXg/0R6ted/+76KjGGkBvOy9iC7g0CdOD9q5LxZOjayDyihS2F0BoQ96qD1LU
lidh2jhurCt/MPDCYSJu0g3sxlrpsgRjwwiynQSARXFR613ty0ePpTIsMxr1JjsqGO+6qL9EQcC1
N2DK4yWn2/ti5aAvkdimVdRDU9ZoRWIgaefDRdXW9xy+l7f//MrshrjWf18xGcQoXFeIWHPEqs6o
/1gOlGrJHOhiqHY8KVCs+gfonn6ZlfNbFr/hgtrDntACL3+38SPWdtcimvk2bHSuZj4xd2sZDNOO
lckfeJue6wTfls7l0eqdy2QAtgdrY1WaW6duZY4D59z/Pn6WjmNfMGQck/M69Pe6OQIGARXGAjqQ
Zmhl3dMMH+MrHlsZxRuZjGgyrJ+waX0treLl9uOvdGKWYGw+mRDMdv08bqAM5o7O3ijcyLp6STfe
kzlXR7RK4s2MY+XyXGKyR6f0+KzQFRxgstKltQW0Fzlm+QTrlbTuMBaAXs7tB/sLmv3g/C7B2aQv
XRtEL+RzFKyunJN0p3W/B5galmsiTS+atn1UZkk0OXIKZp2Q11qh81RDXNwRKi48eUF75qSsP7YL
0ek6oVBRFjBCZbiL7hCUXjggF59SA5yMq9PG5LgPJTN3CoLOHBJXp9EV5FQUabnz/KscFHB0V+4G
9vx+ajD39vNaHGFyXgQ8n+/7yjn2AyQWHXe6OO3WIV59EYs0j9nz7Bdtg86+X+27eVCPlQOxXQHd
mXpOf7UFEA5NXYQ+pomjPbcRd303aoDFedMDPdv81Zy7U0q8Z1DJP6u+L3ca/qz33PDrnaTj0XVZ
HwDuGKvrfeD5c4BEfUeF+lR74xff1sfMpg90HsXRE/YFIIA7ghr0KNBkdxIT/gAkTKn9hMvtLlWK
7lOn/wbTbnsjjK1QqcgSoZmOg9YwMs7j3p9igw0Ql66ahH5K6tJ/a+qyDfjQTpda6a9yLu37EZ6n
PwsmuiRMYGriRSwbnzIcVRmKmfRHWJviou4T45UPokSdUMDrJLGts6ebH2ZiPjfQvAlAue1/16T+
JEQ5bTzKWuW1VEwHDK6d86nI4j4fHqtpf72RgTjY+70Z5gP7BhixDlIxnaD0ePsgraQqS8i9pYas
VDJDTu0i+HMBOGD6AMZutBkV1la43sD/uWkdwNJr1CE6L0+GpnsGrB3MOo4u27KMWQs8i5sGlc6k
PNdAqePIMxpisKGbI1JB0Nzj8BcjT7ff1Qr2gywB9m5h5KgsyyxWNRTCoAx4yCYAc2cPSgzaR/B2
LtS96BKurj48M+tSA6WMPsbt5VcaQM7iQrFxBucUNoKYMY+oRXToc+c1Y/aDI8tnGAVswmlXAK9k
ia9n0NWeuPKzWPrzodTAiBIvYLQOxyfbz78AomlBlZMD7iOQLnAv/Y7M8t5vnS4A3moP7OYbdKQ3
Qv3Kx13C7YlrjgwSjKiVM7X3Rh5nA7kzlH3u7Da0t1QSV5AvkOP57zZ1VTZUvgJtOC15qOlVfT7P
X/iggrHKz4iG+2sg08RJg6tZ7CSO07RL3S9G9sccz+M8nByXhhb7eftjr1UxS8h7ZWsPmFtMvqr0
2Uqyy1zZoAjyfdXlRw0km+O599d6xqytz1VCTo7pxYbcchFde+mLUnu0pNUaSucxHdRnV2df8nyA
WtHgfZ4q83kb2L+SntmL4FA0TS6KBm89dxtASAGSnnepXz1Yc/rqF0ApEx+5KaYF16nfSdrT28br
vYaGD/KHJT6dad8Z8/IKBuZPWso3bbkPDJtLGTyuy/xzTrqndspe21n9HubmobJBrrq99t9w8dHa
i5w0n+kIPLUBbHz73fRA9KcKHsMQI4PweiyzngGpCPlMitKYI2EoE8cLwEFEcyW9d0prZ3k/zC45
eVm5mwplglgCBStDyahjydkaDFQqcD05YI0hHg0VgAVW9oBwJ8gEXvxJYGID+F1n1nFCyQ/HGpAS
qpMAsSWQlLXHWrpFAJA7fHTTIRyS59vPvVJvLGH0oweFql6ZTdzADDKwE+9s+uL7Zg/xujU/eKtL
eDdl4HjbPsQEbQ2xbAJRNbzieiMIrf3xa0x+d4kRKH6nTTU1Mc3dDia57okZ9cZeXEnSlyDueQCi
0Oo19NTM7jsUZu9SiJo16XygiWMFXU4+O5iuC8CjNjbg2oKLlLFk0KkZGQTcAG1Di8nfmbDeTEmU
cn0yCi+ClM1+k++7EkmWKGyV9OWQDEkTs3qkIVyGZIjzFWWMQmLtuk3tcko2Wld/w8ZHe2ARtqyi
cIg1Q3HOKP3yOyT2/vSl3mlrbPcQQUTuLaQ4uw5OCJmA0Ibv98+myvS+z+w8bACsmiaiMS8s1XHw
fXh8NDPIK8lvLSr9BC/QJPRcwi4CHrQTw//YUMisJmEfXU2fK9ICvZLVL9VY+aFfqKQLAH2l+2Tq
zChT9afb5+gvq+Ojp1wETTStk8Tt6iZuhXtAjQLaeHtkFY3n0j+yVqjAYHBLR2sn7ejeJ/CQxURC
uWlQ0+/E/CRJj6eds9eitULhOdMuqcRP8Y8p5ZJ31qWtY0KPVILLpFFxfxPu61UWYJNhvJIHLcku
InPzwawGGcOiDOJBTn+m5Qh4i2iPAh5MZoOe6RazaK13tpQkx5RtKKZJS1jhihNr5igR9RvI2xi7
lTurHY4E3Id0zCIQ1KJiQlsRqB8b5zXp54P0U6hSm2ECXUI+5VBy+eF5sIRCiSk+394Ma4ONJah+
rHmiiYCuL5/SbxM80av+awmZITECJ515O9PghwayEPZgBC1/lN5Z/ax1BqC/J8J/LSOW6HsKa2b4
X0CBs8uye894dUx5RAL+tllFrISRJaSeQ4tg6CguD396FOMl7Rx05646jiS0N3Xb13pxf1/yuzBf
+RIxWEKxkxT8AjXWB8AZXvM2/z1B/tc1+89e2e9qCQJtPX4HIXnjG1ofX11/W0jvli1akU3gyeLh
8msrMvvmQfkekmW/r51Y5k+/wAwEA7o5eEhHJTqFwLH949KLiCkmWkNbxG9iGIbA4vPVqsk+JQD0
ew1TO47DBH+wCtlC50S9ne0bDFANUEdvL39d5YNItoR32/ZQgrNQtLHj+jtFxV1RV79u/2lr7W9f
X/a7l5q6U98anLcxANTmCXYMxVEnHMT1ZxQyTmMnoZq/efrsKz0ETlsc82a8Q6P8FVxeEtSQY9k1
U9mBkl/TEHI8edg23nMj1JNPIj4U95Wd0n03/mOv7u+efPd7TW2Y2OMcpAFfREn2JmiUqO6lKOsp
kKbeWUJ+38Sh/i0aP3rzi2LSHWbYXTOvBsq81180WFwiSMsk3ymfZXdX7eKkT6fQG8w2kEYPQ5va
qu7t0rkf+m4MpHQGkFLJp5KxK8WkiUbbr+4MAKCCvPWmZ1r1KpQZg7CuWZuhMJPyIIpcf+5b/aCk
/zB4Ce6EjD3beVuEtZBz2Pm+uGBuDvCikCpqO+kdMkijHNpx9PalZ313QbI4OoK/ED3BI/v2Tlk7
9Uvlb+jBQgSGCwmZOH60bAZa+fDst/aLhTs79W3A4/STq45GQyIf4uwby65s0CWi23MVdwxS4Z7s
jAcPghk2hX7aTvKf9fPIxY7A8Fs7012TCXQXJviiyTTI+nxjBLJyjS6R3DB8AiqX1jIekvlo8CGW
+tTk/iHR4rmzm5952x42nvR65D7YbGRR8GjNaJ+UkGB0RuNlmM0ERmr+ns3XMhqSJ14JpzwoVuQ2
9B/BI+nRltWm+Xh79ZVsd4nt7rLZsKcUWqsaNIMA5r+PmKMiE7rwErEtgSVL51dv7b/18Ji/RHhT
x277ooToICN/XNt+sAv7XNn87PTomHbijubFayuLYFPgcqXBtiRQdAIcGVcXEhBy9aq091y6cFKn
xm7TcONvDfXRB1yUP7bEKKeUJZYo67BWkCLLMbROWvHo+DB68ry4S6DZbhQ7gOgfaPJcjcMz7Ry2
63H89xrFe9Ba1qEqnOeqlmdcZVbfX7wCclViRO+94kEh/PtKPrUVC7u0/KVK+h1pUrFx2laKzyVt
K+uH3DFbJKW6SL4kBr9PiPkz7bckyNe+waKkUqDLDIoqKAe26I076Rdcnw+2IvCz3GjUriRAS660
PXh2X7c4rrP1mtPiV9Wpg1btj6Zww80s629V9j8fGpt38aGdYTQVgY1HbGSddzSIZ8VuUpSBStMf
BU/kJauAcQvRKghbp+ye/cqwDrJg3hykANvt4VqYoolQFocxwa8SVn5uef/FqE03cJhhfal0Zp9Z
I/QRVVYTWVghrBmjEUxztqhLH34MPMT1Fb67SR0br8rNoWfa+eQx5cUD5cD7dMCsbQsrfRg9scbi
g5NBtgatK7RQeJ4C2urnsJ1+zedT280/1Gx/SntLosqc4UbYkK+ZjzuuHx74aF/shjxJVZyU78Ja
FC5xEA/QG9t85Wct0ciebUyYzkxwa4If7qDpWzXomItGBMZgPUNbBGYOm7qna+/5etbevWc5oInV
110dp4T9moz+U9rtkCMdoBG312LWIbGCJL00/LeE1Z7I6Lk19317P08ycEqxoaW99iuu1+u7X2H6
OUTiSqjEpbX9JNx6l1VOHjRgZP6byC8+9qLg1pXjFxomErHl1HdjYz3kU/oGpO8UqGpjtrDy4fzr
1fnuKQhEzS05gjJs2ZUKWvPiA2xmtNO3ri2/1mIKFWuj2xfix5NpPM7iOiZcY/A/gbpbegWUWt37
Kn0kE99lfRHVRnEnpHdpxuIbc+VXV7IXTMnvqZ2iT4rDChzd/vbv+DhDx+9Y5KC+W1UpNlAZV55/
9qHUGcyJ7e+RkHIcDIhRMC50NCXNkU/tiWMsGaRSPU4YsALJnR77Hs1NJJYG4DsZO/TwjjXmpAlA
F4NvbJVnn2G4kV08bkSiR5dznl9u//IPYzHzlwSKqnOd1mnBjcTx/Qpj69CsmgiTxHh2uRNsopdX
9sSSR+FSbXaYaJXwiQA6zHmR8O7qq5hkI0bKUO8bXf/t9gN9nALjiRYhc6hhmdBmCogb3IuR8Pzn
ifuBGuGxTv7UeXL2EnUsYX9kdNVuptWPjXU/vJax7iKEpCQpmgHc3bh0+WGWdaS46Ue+YUOkyMke
vBnOt6oyYfs7GBc0lY6T11tBSkoR0LHY95P+6hpwEd74OR/mivg5i1iSFy1jrQsh3KsOKer+3Vzr
CKmh7M/wjoggoHUlAbvlvM+yn5M9Hqsu2/fpm8Skv5zGMG/6Azqnm62ujzE0+EGLyDPCGIoaZlvE
Y+LJwLTkV2jIgMwwpfu6yX5TyKUHVmE2ux6HJuQj3BykW79BJFQAQrZFoF39GYvolM601qUAxQGi
/a79w0jOCvM+lEJaZ6E188OV9I5wO5jBeLkqTG2m038xcx9kJP+jRz9PMzHoVCBxQ7ZIM57ggBHv
OHS9Orlt7wc9n37b0u/K0CkMB6JWrAtUnnbHslHZpWUW3U/gVR2SNvdCSCSmjzaFvYNWBKU8TDbh
g5WYR4kcYV/3JN8nwEFZkIVoqz6y9DwCqZTY+9GXxa7yIakXZE3vHEGIQcu+r6Ek68z6JTWqct/m
U+3ANLuWU2j7PkKRmkb4OfNCWp9FBn25cALAaYhQaRv3VjJDt6AogaUmnYRIG/yMDxhJSRhNpDPz
Ai91ixPMqMwK77mhyRdHmeUnB1hQOIJnqfXqWZ1+RDffOjHPBlOcMPk45X61IUy9crN6i/jMobDV
QxkjuRdcPhqVujPcbOfQq4ITqrXbR24lxi25ICkjYgLc1LiH6bF58WBytZ88zJcZcfadVeugEY0K
vdynW7ff9dd/sKGWnJC8bUyCYSY0/wjNAhefapiKn/gNj/5s3NWOsxcd+Vo6zvPmaGrlRbJFdHXm
FhugwENCeM1HI4f2SBxQQAmQ0iPPosnGB1u5l5ZC/umMOtdPU1BETPE2cRRmo8Q0r9o5vfe8PRxe
+2aLoI2u8jCKVPv3ZHb3rcjvqUtPLfPOgztlAbVwhUNY9vb+WHt1i4hsKROns7D8+5TqoLLGJtKc
QXMYgKXIM/2NXbj24hZhllqW5Xmm4d0bLvR4JXZ31WTwUnWCNEkfEX22Rm9rCy0CqQ3uianY4N07
nHA4Vbl8umhOiz9ySEwYcddy3ybFFmJk5XZdckX6ykiNkub+fdHaI4JiKiFZAZWyxgmk00FB/vY3
WtsPizghZpuKJm3hgNI3d5XfnzNrDrwsf3Hy4dmbAQopiq3Te31RH5zeJVOkLpu5JCbW8ia9nz2+
TwqeBbYwfnqF90AJDSzfPHGvR4wld8DWHjY1HtaSpCWHZFIzBN+GOoVAGZoffgmRNBHksGCdTB+d
O0iKV+UE3R0qwtRANrvZrV05BEu6CK14AdUwB6ZH0PSsh2cJ0V7ILWz+/ZW0ZynKr2llTrqjPJbm
q6OsCLIHIuB0+nzlwpAieVT2CDHqTazN/3F2HUuS6kr0i4hAGAFbKF9Fm2kz3bNRjLt4IYww+vp3
alY9ek0RMdtrWoVMKjN1zEII1ukiSR1U8JwvjXgCoNqvB7HhaMNZNdLcTOwRSbY5/g080dPgkg1+
s9JCWSp8qBZM5EjTAoZ3yZ0t5zcPHiC2HTuKowPZj/sJX40qy48Ke+hhG+97kNWYflLDgsZFsq1Y
F6tyzSn3OuJn21gLOEVBy8SSPLmr8s4M09ygaOLA9uH2gfwcqOaBgfh3NVkPU2oJ0zdiV84o5cSO
Qj/e63bMOLoSw5QooSo13je+cZcDY7/6Dri0k7TS0uszpwHVADdddmTuFMFs/qftsGdbPsqrAORu
VTp5IbbpLBI0WIOxIBa0gtsWwG4go6AUf57S6fX2HH7+yu4FOo3Eh8YTnAkCWEOnEi+7RwJ8+NiY
D4kx3g0UHGKz/8boZoaL20wucJaOyhFa4hOYHvUIkHEZgKEJ0ffT1Sv4VBUEjQn6cPvHfQ4UxY+7
huIP7YLCTkReIzGO0SJ4g9g/FE8hTlQVp7zJpk1lQpLfoKXYQDf63bVKd3d73IXrS2eSwPDUZi42
110aDJuuCv15Lzz/ylYZnlUzbm+PslRu6JQQp2rsZLBGDIOYM/jixUrqXdIDV+2dXFkBVWCJOuql
hK5G/wDq+QwEONAaswEV0/n7yq+4nsVPzqgu2t/bCRyl5yQFKVHkYT6nUTDzMywEf5Cs2fVJ9TB4
6jvNDCssxjbqC3LqITqw2tdfuFZ1YkhgV77rjCK7S5ofvftrzn6kfDcO6UY6x4wfbn/l5wAH7CQt
EvkiyXmdYRTb/u3wDg7hBZ7fnlRrHmBev+MtsDKdvYOM6Wb6RbvgntT9HQAFZzOx+AaGOff9SKww
kN3BgI86tKgGclHQQ7j9+xYCik4iMYjM0paAHGwn02GooXhURG76HpjPjVuFaoS6X7Gyua2lCdeC
lxg82FIRAwvejzzMQCQL5+K7nxTo7ZQ9GJTld8KfHaiHhtB4ehFFn0RX3fBOofTvOpT/8Jkpxvne
KAD2oE3+3ItqYw4BOTQudHwhzSDO6C5sxlaFNtD3YU1MoNMTvI5Y3rhG/Fz6DC0dMwg2TeP4MGFU
NQpc49021Im7yX+9gApMQ6b9arhfOqk6wcRsgB0wCpJcqcKHjqEQzeH4jopDSIhb5974GthuZMRY
pKqo4WiS/uoNcAPWuMoL96hOOQkknE9GgvGBmMAZ5erdTlcFdhbSFJ1jko+VMcGQOLlLKPmvGDnM
fbYpTnsz8s2UzTziYLpWKZQc1x4PFy413Q6AGJZoqwkJimqrV+b0LyNL+qgDhfH2aVpIJHV+gU94
O1bmkMBUKAAFKbliO3aeNE6Aba8c2M/B416gMwrchDc0gW3GHZqK8TCA20zmdDf64tGxxH2D1NVm
Nkx3vP+6bnpuMoAvhvLn9dqsOjgSw3GusDdyTZl84TDoCv8+moMUoEOkfO60yU3nyBSAzMrOnryG
H6oWyBY5rXz60uzqWRdv4IMMNH3MhHchebezRrafavJlvR+4tCW1EBUEYw5+Awnimm8GQ8TJnH+v
ZLfJwGgqALFwAvc8luTJzX/c3jEL8VcnHRBg+tN6RK0PylILsd9iW1X9zs0DGbWqeamVD6ACRDa3
PlvDJC0smY5om/rUJeZo+7Ht8iK6WtYGTXBHOVQWOyJ3WWpeDZyi29/3Oc7eC3Sug1Kw5bFFjRqZ
5F9knT9BSeOFD+Ohn0mw61rox1DDOQ/5b+hj7/EMHtsSqi7Jy+3xFz5WZzeAN1DMuRIBuoFyY7U/
/TS5lEDApIbce0kLBKlce7VYGuqa1H3IGQGGrhiYUNg7XrJp+T74njWQ83bnL4kh9uNA19oOS6mz
zl3IA4G3UTYFMW68WOAhsJ5+TFYbzd/KgodTD6OftN7gvRTwWegEvlW5d4TO8WOXzL/rksZ+Wvxs
gJmFQ0VSZVfhsn9rkOlUMSudrKztKbpJIAYZDd+UDfQ/QNZ7uEaDrLMfb6/qQhzX5fw9LGbppEYQ
J3L60hrmW1Kq68PA7b++tJBayjYZpbAT6aP/5hjnADgA6hdngUBqVORBMe9hFQ+wcL3qLAk/CfzK
EOgAs7kytz100ODhbtgrZ28hXtpaMBunGbSaVLE4RRlXZNkTy1LYvcB7CwaLKzfe0kpoyZDKS55N
cmaxJ5vd1ajPnzwVcmz2lY9YKsV03sGcjUA/wKMmht0GHvT7AIbOr6NLzj4bHxu/fQQ3tYrMGTbc
Y72mwr4Utv7ksB8Oc2UV8BQTI4gCVbtnPRPRNDWbDE23yuvG7ZSmvzvPNJCKVk5kzG17dpz2v76w
yjDv/rFtqjMXZjdT8wCcezygWxKEOSHirlEow2EmW9GtKgvxNYCMBF/J0Jc6cDrMmOWVMsu28qEy
mt03drUdegEMV7X3Mkugs1nFV/56Vg7QKc53q8fgD0Xlk1JQ17wHiZwXQ56DFTvAPwwvFndBBlvt
zlJdJLh8QDv6LKnzu1RFlBj+d6tOiw3adv02N1gYUHVKlNh2Sbsj9HtJfRalBVS5oYaOjgEo/iDe
EBJsR08YW+hGH3sr2RaChZXXQ+u4RGQOXON96nqxciw+R3TBSfJ6Xj7sH0aJJ6mwYbJgGuM+8cY3
4Rf8FIzosIbc4EcwYZ0tAAIQZOgRIOGvNVxIkx3gEZ7tKTXdyGPNcbr6Qadman1FJWNDVy0xM7Fp
fF+cQa3NNglAtYdBlsOpAeAwgtlhvpEkn09VomAKAIpSFpppVuxJAQ3Q2+FxIWXRoeLdpEB57wo/
TmoLPiNXSDVotDC13Awji+wpgUC0F6+WIAvR+A+64cNMIkRC78PDtVoWOzr6XwkTe5KhuAP4eNdO
7sab6UqCudB+0b0A0gqTrMoOyVjpQpro2o8IDfMUWPxgk3wloC0NYv29MwZqWy0WOYinyj9cb5Wp
zg7CmDaZ4s9DYB1vr9LStGnBn+ZWZ3cEw3TWfPISZ2sbdI/dBmgh+Palu+1ysqaUujSWdgn4bUZk
CmRS3OWwT3WBsD+r9qEfvR1w33wPTLcZwXykKzZjPX8fPTBrxsSJFJ/o8+BMNHLF41Q5IHzMfuTw
NWvShZ+lsw3SrOnqofT9mNjGBRq4bcikPMqheb9unSyQj6u9pKUzoR13x2bVVONBN4YXQgR1/Tc8
2j9dd1JlzI+2wQ5BMID3tHYpLg2nNdorB6bu9JrCZ4nzU5rzLpPkQNi4w41RhG6dX3Pb/Wp8/tMS
+yQ+6zwCqbwkKyWyiASd2ci+2h8MVQcm9gRbMBPeYH7bmyEFkAA6O2JDafpWuN1VbARdHQCAGRgd
bvbWe6AAeOSBdWKjzEFFrgHxNs9p70tuss21G6ncM+SKM3CAB8DpavMwssCPmJ/9at1yO6fYY4qL
EFCDbVarJ8vhdZgwaGfCT/09cAlK7lmkEeSr4T4jum2ZZRfuUuBeVL+nqRpCsCwQcjt+6Dr/sZcA
EVhQhME/hgttYfELIVUemZ7/evscLhz3P08IH8IXjBgkkEs5jT0br3QGgQaP6J4BsDkMoAN2Q/Xl
9jhLm10774XsGuVICmIS8JlxV/pGVF6NhnKSOps0BbYrQHPiCKG+ZOXYf576QUrm70BW49m2sElD
MKL7G29JX5wm3axKCn4+b76OlLWGMWcJlCBQgjsPgQiSyJGPyhZWVIKcF6qEiu3tmVt6zfmTeX5Y
orzrgQHxlRXLWfF9kqj2K59Avk8CO9sqh7UbK0FccmU4UR/KQc8OvMNCX8iVLbKQp+sAc88qst5i
lhXPvfg9or6AMsLFsIvn1Ypm6WVOl+hPlItkFhIUsTW0O29O2H50YWjAQzio5Oa+kvOGtsjZOYQJ
N7MNVyrg3M2B3Tulv4Me/Bo28vNVDXSYeK9YykWaWXEpCINmkXVXsvYt794HPOCEPOD22qJei7VP
Qpbu5mFNHNI/GSNxJ6LBjpKuCAcm4KMksmfGOCRkwM1kdKeGGkIt3m6eSvAcyzW1yqXOrY4nFxI6
NYOTWrHpyu3M2RtqddizMlBWrSgPHHDQE6hZZFk4t8FJddU3SvH80DuRCTmw2zt7aWNp10TJoBic
O8KKOcg8aPQ8YMJ3FUjceFEb1x5Dlwa5LsCH09NmtR8gHSOxa8FAxskq66nOx3zbS889QytnWEnO
FmplnU/TWj5tkwITmpkmcn94kZRputam+jyWBTqDBta5NXFATgTkxnkgbX92CvrVh7T1vy2EliDx
JsiC2WkRKksY7fT9czJn/+G17+yOK52Xhf3m66B86ZvdBCMrN24S7HjkfpFTZfsW+aVX+DsnnQ9G
axbhGNivyryqBpWRgHABUOPbslzJOT/fCgBo/70VgGYj86B6Nx54e6omN6KFgKLacIeYeXsiP48f
vm4CUBSqh0roDGmOQrxQZIrtoI6jgTcCx68e3WBc+ZKFO8EPtKNTw+sGdWHlxuPgtyVaWE6/yyHo
Fvm0+YFSTj75xpVzUPQqzKX3U8i62DmsmoOQcHA0/u1ztbNVohPtTmaJRYXaLXQjYxOlI1IVGVMJ
r20nXel4fc5y9nwdHj/zoa1JwTGQbUZZ2/zX9u7F8FD/+Hn3ZKvyV5sHj0ZSgjA4Ry1kpsKuyeH8
WsfEG85Dm34hBj3c/urPD6Ov4+eBQvME8E5WTAfAX0lm/CaK7qHAc/vPf548+zosvu7HzGQJt+NW
8SOngLhX03kUX9LmJ/XIr3SY41Vk4udBy9eR7Har/MocGye2UciHcIM7Ua4ebn/HwlnQ4evDYCl0
SmoHrb3yse377eROr6YjtsyVP1cVW5dOgg5dd/1ewCRicOLZg8Ifh1brlWlIGaDQxJs2/gjEpVnM
W3dsN75NHqDwKODw7L7e/sqF1dIZNzQAhBiyul4cNN5uqq9GZdBuSdHvbYDODpmgsNbr3xXE6Vf2
x+eZtK9j5oMRJCITXIy4aOiXlrrvFgu+4xHvC6T3+9Bh9HR9VLv9dQtbXQfE+zDfslKj9WKeVyJ0
qbx3zPY1h37E7b+/0D31dYD7ZARoGEL0MO68YNMC9s8MZ+sheDBLbdocx5jggUvtKCH720MuXAK6
XD8NfIgH+gQOOO70xL12WyIwEDN4CKpu5bJbmjWt1oFffKCmAkP4Mxs2cPT6em1L4ulBrizL0jdo
97XKAYBhDAPQaz3N0urMbRkBZ+zCfHlljIWmJxq4f9+Wo43sMM0p1j4F4oRQurXoVnbTo116VTSQ
XxUkZBu4RNblSJ5tRMRodJpYusHFF3D36a423B3eewikY+1LC0jClvbOe9WQ8Ioj2vS0/T5Pjbl1
ydCCbjE+t2W7GTs7xB8LAZq6veALXWNfR3w7AzypoDKPA9M1JKKc92ElUijdUfhvC0QD2yvOvMMj
9Yh+btkSujdzsuZ+9Kc79/+Zvq+jvythwrfPkehHpmO3H0n3yiGH4kNu2J1kWKS4jWci2hPsrMxw
hI3qAUIaEe72HfWouVeT/Ob30y4fndA1q01dp6cB85RYOZy2goFD7aR+UcYa7mkhoOnAutKCwajD
PBo3mbRe7AzEAjz9nryeoEM7i6w9ppX6LitYqCiAI9a228KLhq+D16mX9qAWWH6s5EjOBsg3hcJr
cyL3cAe4jIUsv2aI9egP8rMo9iNKMR8+vrPDV+6rpVik+x2UcJPHS5H0Yjvx6UHyN9KbrwboGNAN
3SpGSJQ2UxumfvHAmSAr52xxe2qpnH0VAkjpgJY0lOhlC0K8N7VbNBcQy90L6LOHlvtACFkPbgYC
O/q+t8/Fwj3iaclbXqdtSz2Bzg8p9gVSVCL4GTLuX+pm+u1CgOAfEUm+Z/0dSdwshSSrV+FhNzef
vJ4PYeEnP2Yg6kbP3nNgj8PVHH/pq7TYK4faSmYFARyoNdnHzgR0t3Chr+biWo69JrFfiLKmcB6L
ZHN7HhdyKN0uoTSzpCEwgYnNbpZbF5btxw5CFSt/felc6Ih3UOSU5fqmG7cTgTJhQ0MVtNAzH+57
wJHLoLs3EtjtEApHyOLJlsqBph2fwyzhx9sfuLRDdeB70nLRDrDvjmHKEaExYoaWdE7Kpz8FGk+4
jPyozNkPX1bnFljBgdcrIy/cczrwfTBs2uABEwXbCAUcswRAPEn6e9dApLQrT/3jMNfhP7QI4L8A
f7YcRNjCMJ5ZbaGnZ+2z1DlBrnplCq+H6pNLQIe8u3AqgK75BK4tivZqDA6MpTu/SwCLs54nCFRE
ZKTvRWbu5LinEBb1T4Zrr0W2hUOhA9/bpk/FUCs3zowmj+RA96xgO14Wezh69DWPHL/7YhrlZaDN
vsflQlz5jRBYOeACyLbZZP2CUuO2q4KVXb10yWixRwaqRK8E3eB8pKcgsx+FkjvjGmGl89ym1TfH
m99W24sLyE5fx8O7prSsvqi9eErKJ5JYwRa6iWNoWLyJRwdCx6UH8cPKHc41zyJv+OY6yevkgAww
efDxygwOhw5O83Mwde81pBq3Ffc2Yra+uoHfRWwQP4ly/itSuJgPdvNm4HY/9WMPgjhNxNa1jbXb
YmnitPCWJcSs8tyhMYNhCswLbcjkT9AHru6VENumMGc8svaQpfZWbonPhVE9X8fBF1cdIH9sMHeN
G8531Lv3f/PAx8tFvbHN5rm2vlGkfzS2ewa5+urNm+xYDdOjX+Yq7DN1cbpVzZyFY6Tj3vE6AAh+
EDhxWpgvCAWnhJMt4ENg/Rh7Wxn7nNMTjKLjZp62ysueGjnfocZYmYyF2dfx7w4MSIhbGSiXiduE
kJTfyczCAUp/z3X2ta7lEMJoNlwNGwvnVgfCGxZee2Hy4cbdYHYbsOMhrmF4zRaFuhkZEFxyiuY8
g6xzO0otDXetZz7EQZYmcOKCuFhsIa1EVtxFV/5I71ZPasr3tlAXm6xVlktTeb1NP4wFVDcjEOlw
Y6OZDp66hr3rM32TfCkNCzfZ+J/k/Nvt71rK7HSQu2quULpghHhVFbzM5B1T2I3+qQQmgKHt7Vig
p9jZy2rJsXBv6ah16bp4sqG1C5UZ43eb5+9lAYXAWu3+tXHjanFAOqzxM4hsnFPTTgCa6iA4n0GV
4Pn2jC1UsLp5gbB52eY8mM5+z717mKsbeCHPLfQVAnd21qSdlxILXXSZKCTa6JJCSzpoYSoyjbs8
Tc/w9rxPuxx+g8gU7TE5WcLdACtwKCFhe/v7FnpTOm6dEuhLtZ5jnQu7jlldbI1xPKRu/0JTZz3v
XZhFHZ2Ot4WSzlxMZ3OEbAAiR+GGhW2K/9qrrsHtL1na2zpK3aAsI7ZT2nDPvUg+xoMd7C2eHgB8
26Sy2YvextKld27w5R9H1NIls+QJzRhWrSDQ7xVQtaHteWiG50wahybxQIUZ0Jwy7wk00W+P+blj
kufryPVGQQ0jmAcL7u89hPuO8+BGeGwJJy72TfulspJ2Y1hkW0CQL3REPM6vfPrmUvFLmL+mGeLS
6IKDxCPEvoToSDgiQ/+3hpIOeK+nwodrDqPnlsu7NEVeUcpkwzoXYfrx9ucvBEsdxZ4Ly7Z5PVln
j7+ra1OT8HcH/mV4+43aTJwBO39o5xVHmoXg9cdp4kNkzgNG8BxfeKD7D89e5bybeRLDL/OCttYa
/mzp5P/Rxv4wiFn1wIhVrntuAbkJSVLcpW712PFh47rz0XSy16yY7+yA9FFmq83UzCurtTiy1jvz
8IImUjeh5+7ktgCZj3MMCeAYhPJt5yA77J0fAQLCOM5nNGRWRl2IBDrKvHWNvOw8Yp+h6PGe8Gwn
bSQQxlp5sfTnrxf6h9nsq8xsGyrnM3jeDa7S+uqkSIFNWXNput7Kn5QvOqKbjszwA9bPZ09iFzIH
3HG8E8uVDt3CjtNh2WY9OWyeK3UelHUkM+ShpnIs916R8XBsmDzePkUL6Y2Oyh7sriQKqdMZseDc
cPoyZyYCBr90EuYwpPlarXmSLFwvuqx9bkqRcrewz4HasRSGY1A4ncz72huRRa/RJJcWXeuqINNl
3K6pdc4EmzeMjq8UGDKQ0OTKq9vSAFqOMYGCOVV45zonPNkV01UHpDyVvrtyjyytunYQfZBk65n1
ELkfp4jN/k9Xuj8Lqz8yo1t9X7A/37g6OjsYZsemvm2dhWcdyro+of8f+pAbbHOCjorajaVzsuGg
5yfylKTtjhvk+ojarQTThZ2g47SDufF8vNPQM9y9n8ee7UysvxPkCYjCHtDiK5n7wlLpSOxK2p6r
QKE4J5NzMAdk8BTSYfLX7YOz9Ne1C3+ohFckfPTOJLUfYP7+NLr9OodvYR/oUGSeKapk4lnnDo0H
u/Ffu5FEQCy/DPnm9u9fiF46RDf1avgp1AonhYo2JGMNrdvS+bfQroNyk9JWvtFJ6yyn4Uz68SAh
FKSMlZi1NPX6IYfdTDnN9XR2LZrtIHvdnY1UsE02TfJwe3aWhtCOeQV/ngaC7YjtkEwKADFPmntW
tGuN/aXJ1455gFR3AORbQRx4+FV1AZTSV9OIhdOlU8WYVSXziFTuUnfNltfOsWD8FYL3wGcmdR15
0ptWDtjCJtWZBybss2B8jJEC29v0fodbVtBfjZeCzmjv/mkhdOC6ymgJ/t4MRZg8eJpmY5/iKW01
RCx9wfWff8wRvFnBK6DDX5cVWl99cO/VIwA/xRG2Brc/YOkt/g+878MYqpRFq2yMYXOLRWX13MHu
0kk5FPJhrAZPZHrIyuxbXb77VRBa4CdT3rysDL5wvf9BHn0YnKUFIGRmN14SNGQ2CYkb5+pHvxX+
DxeZs3lu5phNc+jgFUW4MAqQMDdxxjei4Pvg9wfLH6YdbaDCfPsHLW3O65X04fcY6KdaYjbHCyx7
gNsy2NEjorrgIbV7pCwnwPs5YmXrLGW1f1bk42A2k4HP0wl/vt9WWfAo8I4EjCoW+q5nEjo1bP6R
GWKXKfMMP7rX29+4EDv+/JwPwzptV5fw+8WCGwA7gPkb1TP5Af+DlRRkaU214DE0dsBEJYeLKWls
FsfAkXdsamkYFMmz5FOc2l//6Ut0kGtlBsQXhT9cqM83bdbecxVcIEDzb5tBB7hmtj/YrDDm8wBj
Vdhr+fsOzLctLclL3auXwsjTlSVZ2go6hhVYlKBOm846V9CYHayIgJGFhHpX0SkSZrbzqP+f1VmH
vC7jPFkV9bleF5+UCDqgNRnbOlfo3Z0hLIUDxhKI8Hkhs9m5tisomRtoyDr+o9fCxnUeTp1RrqRY
C8WxjmT1OUkVGdgE7ba0fPMoRH/93q9B/YFXNKyNYAgYekNqfOnh7vggzV75/7io1yvvw+7P3bQA
LnPilyx3v/s5YCoBDYZj3+Xu3pmcO9LXKw2AhXOga8XboAkQGJXyC8NzQ2d1Xgg9aLZBViO3fcBL
aHVMv3i7+uh4PV+fLab195d5LAi4mrP6EsxQnIIIFG+2ThW3V1OE8q2vf7BpPFT1Sv23EEV0dGs5
O3idBav1Ypp1jMLbOtpK5HuRQFfj9ule6pLpKvCOCfZzWSfikvPsJef9kZjmS9raG4Dboe1oPxpD
F4+J90DzeaXrfL1Y/38OoW/79xyKURXSEaO4IFvIos63NkEFMYwK9L5/04uAPujfQ1hQIs1t6pUX
r706GXlVSNGnEd0qu/Xz5M3TUbs0MVWTQaIXWEtpH2TnbkqmgpVL6/MLEjJVf/96WsODtZY5/ris
fjdF8FWptg3tKbuqZP4HNcN2bfU/32BQufl7JD44Vk7dlF/MhtcydO2i/A4U3fdyMtWvniVbZ+7z
remU9Jx08EDwDNhdJ4HJ4YWVP9aSRo41exAVHoXc3t6Rn59o6GT8/ZPgqRdYrO+rC6DWYF+pPTHa
TcO6Day5vs2Uvftm8W/wbogc/D0WmxUaH0ZQXRrS7pIuebPc5khUHWUBebv9OUubXQsYqeXlMwEq
+dI1LKwFjHZh6r0xK/PrapT40w767EBphYpXBAAJkR7hFo3fEuqzLtvNZRrBwGQIbJh7nQi7iMwF
ITWGHWiIkaElEZEUELVsf/0XJvxc0+51HL9CkKbsyhAnsU3Hq6KuDVIJlUmE/9Jw3TCZ3Ov/BM3Z
c1Z/n8rXZq1d/Ced/+wztJzGlHj3ajJsRgXyK/TQnHKfg+AFkXYw13wQEXcwygstO98PDtlnoEbk
cx62HMwitErb9uKsqdAtREXgqv/eGAMcRSrqoQNmTHcmXr88gY76+GcSKvfVCXBlW+4XSseVE/+H
2v/Jt+uYYNis+0E+FbjH+l4eEuG7dw6pxgvMY1ognJw7j6TZxmshAm2JEvxhhqrXbYh6aEdPxn3e
4ekdhjLHkhW/TcOfIQnm9ce+zcpq0xWMnQIbyDEoNQb70SlZF6WANJxZLgeyddsOYhK5BQxgZUtM
pwO50tSp5k0+cWcLyOa8FnA+vz/hCf/3xDYevLBzs+4uQ+rtPJdfcN6RGHVI9OZjAMwDp1fCWBfC
tvj2AVwIcTrK0IL76FCqqbs4ASk2Ca+3Pq0N2Lutvb0vRGsdnzdPvEraIe8uJAUzcmTvlL/SXt0l
c0eObYK+3e0PWeCCwbvk77mTLktFALDs5SoMCXWnY2O4R7MV6AyjlLHuUeTdQXcG56Y421PNwtbN
96ibUX8U1AvxiL3GT1r4ZD1pGHFn431w5DGsxb8kAGuqFKZ5rgpCVqT3vZ/tb3/yAj4FmPG/P9nJ
DDeowPmEYErTnMHIR3EsoTSQ1QHfqK5vngCogE9Gt3Wbamv0zY9MdckhcQ3jnBpjGnkG9Nkggki2
eSnr0FYwVTGn/WxCzLOOwaY6BS1B5Qs18y77yprrTLYhLfqtl641vRcWDo3Uv78CloTmqJqBQxkc
styAVu9t7h6JFc5lRA0qoDxxmf03s5oP4MlESc+PUrYjZBAgml1mv29P5gJgjuo5S92xTko2VbE7
1QCGGMMhGw7SheI3UDz51L95/Ve/27s+DSGsGhsTOsIja72VkvXzm5DqWQ3pE9hITaKKvYQ8s7Tf
B0b9KJm/+zcrGNQz2gGpAs+uxo5UcWmN6D5Zezyf/OimYANppljMKzf6AmOL6hmKbIxOob0GwSMu
zYeMpJAAsKvmzrdnEs0DVPerMeOboB+jlLDsnLVZAqN4giu04XcZDCZDF+Y/t1f180SU6uU5/DyT
vCkSO045f7FVlYRD3n+9/beXNq5enEs2cCGYUDEsprFbaxjB5/TLzGXEuL/zk+SXN/oHgPr/u2qN
+LYH+d8igGy7POXSiRuRHG7/ks8DDtUTtcHnik6qL+Mp735nVnfAqf3m503kIRtw1/qMC5AuqrOp
Jl4C8gg5/7j0LH8jK6jVlySyC/49U+6XqRx2bCi2ntNHnpk91Q70C0VxttrprqgKe9v1+c6yOFij
5Fjn8+b2ty+ssM6qklnQQOdblji2+Z3tAQ8StP332397IdFBC+Dv0NTlAkpe0HeMmSE36JRFCbD/
HegTPyxDwrnbj4Sk34q+evi3AfXMio9dMPWm4HHBLKBzvX1aWw/1mOwN9eg3km9cURPE6R5Gj5a1
Jo+9EHv09GqA1W5bWgmPoWGxL1q0XJiCoF5Zp/uAOelKdrOwS3XGVcaV6dVMFHEDD9QeZUSag/pk
jicolp4t8XR7Cj9PaKhOrJKzzH3PJHnMmxT48AY2iHluAQmwElGWvkKLooaFXmLhjXlcC2hiDKq+
cwo7cmfjJSHdEZaXtz9jId2nOoXK6FkmOm/M4rwwz8EYyDfplGiGQ/btYCXT2Rvg1cEgvm0X2YEl
2c/RrAm8CBQ0vVKiwtGH+WLRDcc5Ef3DDPv32z/seiv/fypO9TYhFB5E0DiVihVpt7nNgJ0Z7yc5
bAovO0IEz97wGlv09mBLk61VoJ6C1I9UJIsBdw4TvumBHWg9OJcVgIjSNeTKwifp1C6X5XOSQV4O
V++LSb38qvN1liLbp8xWoYGj3+Zmtf+3T9Kq0QD9DM5mmcUJSg/F8kg48EIjKfs2tuTow7ZgZe4W
yK9U9+FIu6SkbqGyGGK8QCnDlT1ScB/a8w7OR913q7lQM882bGqOQ1fhGM6w1vTEcOodFMFNfzJn
+r2F6srKD1o4mToxrGelDxnRJItRceekOQ31lG6nhnYrM7vQwaZ69SRTBy1dIEBiyp6yOdu1wwg5
oPG/Qg37JMuzMMjllXV2lJN/lw73txd0KXHUSygTRQxgoj6cbezkRzWpKFDuu/jVt5fRnqBE2MLY
oICXBrkM3h/nQmtT4K68Pfo11f/kOOrllVHCYgwGMXU8TKBQI4Yf4V0VEvIcWF+qwNg0cooNGPDd
Hm0pudOLLLdP6cSNWsTQHT5Sw57OA9D3SvBvtc/CUslT1tv3qj3hOQSgY0gPIHUv9102hj0xV0L8
4oxrTbC86CcBd3QRl35x76bWthNqO07YvuUIuf1sfiscJ4JbzzZv6m1QuGe4izz8j7Pr2LFbV7Zf
JIAKVJhKO4eO7mBPBIdjUjmQoih9/Vsy8IC2bmsL8OTiXA96i6lYrFqhlytv5oWoNGdA4XoBkI4G
1ZWavwef69CGCVaYCxg+AVW4RtZcOi6zQJF5yi0VNE2uU+zPeLFrBucuW6udLyVzc/qR6WoZA/7J
rjQvDpDZeUzhHywhuSuMeOuBbTIM4z0t+0hlUNT0s53gcUTQC7La4cL84Gts+2nYmesukgtZyJyx
NIhe16Jw8UWxuq9hnNuV7YupKlgpr9QIFqZ0TkjyurzzLCgFQXONvsSivUsy/byqwrywLeasI1bC
io5py7gY0GuC4Z2Aoc1o1CG37e1QDGLHuvjx387h3HrDMFRXJSAvXOCeGeZk7yLxNq0H/FdqD2Gu
CriqvgzNc+Nboe/dm46KGF1pnC1cl3NOUm3rpo4rw7h4udi4oNxW5teuYaFN68ip81P16/Ygl/bD
7JTHDhIXP8mxWnhFtYNz9Gx14i4Ow9ohWHg7uLP0ApAk+Ceyhl2TTpDQccYinNwCb3/+AqrBnbOH
mrQelZsm7No1FrTg+2LP9d2YdO1WgPnGi7QJB/gnB1kSNol4UTW0KOOyWaknLL1d3Fn8sIyeaOVj
mWLTenFzlNcN8hQEWxeOb6Xx3nTmFe/hJ2PtEbr0HJ4zgDMxKN/sehju2fbwHQYBxlOCTwg59IpC
0GBfK+bK3/VQPMOauti07X+cef9RAGtDL869bdXq36ND+Uo6sHDY5wQkUyuTadEZl8ysvwvOHlju
bFdP4MLmnDOKrK5nhaw5Frey1X3XQNutM/w8LMrAQpgs3e3KLlrYo3PuEE9wCAobP9RYJ9uu659F
b6Mk5ki+QedOH8GpeurpiDIddENF2KTNW2kKEGNIkW/scvDCwC5Wko2lb5km40Pj2gVYpJRSIOpo
E+J4qdAhDNg3t0e6NKPTOn7449wJVGLwxriYut5CNPUhz9p92VKIR63c20sncm6NMRheb0LHg111
5UdG791bWZgEz9BXGDL9WtfmQSdyY5rNgYzFebXwthAw5zQiHle0qOHZdYVTasjG7ktGSx0GRv7e
8npT91YVelO69G/zaP09j50DMDdlfXzJsuKYMXdPOeCqdnXQa+DCpZWaRxZLiwRx3wBiKt6A6bPJ
h7gInUaepV+u3HBLp3dWeXGkTGJNaHxJRqhVj7b6DutCeZAl96N/mqf/4fIUSnRFw+PL2FU4SuzF
dQYklNZrrPVKDF4YxJzIUztcmI1txxf4JRyN3jiOqbj6Ovu3CDen8OSF745JDP9MqCZdkpi+lJJc
sn5cmaA/cMhP3hZzW4naKyE3PH0+hDnfWot0byXcrYhlQv6iB+01nq58Ggqa30PCLOy9/sEV5aag
ICiQ3ATnuhJhAhjD1k7aHkKNVrtB3l6sZHML+dac28NVD4JtULLr0AKn1ucgUaJ/XPfDW2z1+1Wl
oIXTO+fpkH7QriqRNDpkONme+1v5/NxAtsnvxDdN/hvkym5ZukDndB3BPVsqBlHXsUwfejfZFqI6
OpAcqxme7888K4qQduPrWO9VWu4sHUTDaPxoWbzjhli5cBZi/JzGM1DhQr0niC/gcEZVj3pnZ+F0
3z5zf56ln22pWejIGwoj0GwK8lWOcmPeyEPldQcl/e5OtLL3I1XjZVnLnL4nqMrsG8g0hWVZqbDO
wKvOAVoRpL5XtHbvTZnhudu2L2UDrdhCBybUAEEadlrre1y5X2p0ilIFgHLbAa4ZSPZgmWgtwMsG
coQs8bswYDEkZGqVyV8VTeDWmsTGxqvs7GeZigRmwaRuHru09BhcslzJAO6wu99JH5N3gecRV5W3
KSBlDjXquLV3OfPzSPqk+879etzhYQ6dr74o7kHvgud0m5nSR1fLnRwxJr5XkbUHiMu/jtovt1yS
4lq5zgjMG4xki8GvzkMrTjheBDpwnCO56NFu6kX5jecMzajEHIHK7ZIIkqJqY3C/OCYof56EM3nL
SxxJa8jb+7EcinfWB8E/hp1ZaBboxtPGcWPoepN97OfPmuLyWi3g/oHXf7JH5qQnxxauRJGBXav0
DfUia9P2gkVFSe6yrkPjXeA6KPtQlbYZQrn+rcnw3GEd7JViLx8jyPZgtdrkeyGgc2EHMIGuIY0L
lIC56YwAuvrxHrCeU1nlAC5Ua3IeS8nFHErr2ION5Kux4K2WQFkvhu4uMfYZOH1J84PnX4CmOU5K
VUGnamiPomDKk7W2wcJFM7cDcXLkTVbcIhtN/Z2IIVkuxD6GG46Fjq7pQxizHsNAffPt7hQ4YBki
9fEffZdHlv1j5Wgjvfhs1aYo/TF9g+V0bZU5AZF0BDFbvZBU7g1tv/IhezXGNZW7hdxjzigDCilh
3KzJtQAJW+bWxUGVh8OvswgOtweyVOOa08r61moaTePxWlf8olkHA6q4UNChU9VzTZ1fKoiRWLd+
aGZq40kjdFX33AS8D5PClncWxUm9/SkLV8+ceRbHxCEMBbarbOSxiSE57VN7j4d/qAK2s0VjQKdO
rjzrl6pq9uw1zOsEvgGmhOIpISfTpMeC9Qc36x9yvJC5GA6Um4+Bjn8x0W4dkG7+wLXWlD4XbvO5
Z4iSQeGOqUWgr8a8UHp9ZErve0dbOyROS/a2vyqdtCBR5s4dRArpxL7TE3KFYFLuxfWpt/hXymJg
0VGyvS9LB4EliFqT2lFpF/kbHLa7dC9xD5LGe04h8zJpzSkb7hW8Htz7qlZQmIrzvaVex+LV6FyE
4ySczD/pWEeNOkGNGC0opOFrNIGFvTGH0A+krRQjCDceMBE07iKkBHd6BOPd11vSt7+MtSO3dCD+
VBg+HG02xkUqa+jbKDpubBAdnIQds/JsjndE0y31gwcGfJmo6oNvy4MTAz/E0KBMxMrTcEELzf2z
kB++AKadKi9HRq6V8n0VWWZTh45hHzIhg61hp1ck8r/MPP8vJ0UZZmMFOcWgfgqmxFD0/3lQhek9
NSJhlT9p7/2X85IEYWDCMtmHX9pGG5KAfMWGn7TmfCWTWgjKcw5hrQGxFSQYr+VQ6r3NyxSWHn17
KJiz9mZeQgDNeYKlCoLB0+Z4FZ0LQ7k+2xML2H0BDIIn9jY9ZvIycjlEpjO4oUeq7gDTyTQCNmpH
xtECRrD0sdmPCQCRFlTjcHmEWeXrfddZ6KX3LXJOAmfbs7Bz/4F4jyWKfhowV9k93Q5yf8iGn9wc
cxIiqmRN4qfJeIWpwRHGtjoaDQWvJ+r9UHXRXD1NvV3VxUc3aPNvOgOsy4f1L8ki1+thO5l6jzXR
G4ubJ8Nledj6AGKm5tfKIQc6Ts4NrffFgORsmKVOEinlV/sil06ogILe3R7E0lpP19WHDRoMo+RJ
UGEMzvCtUO050c5v4dOVC37pz0///uHPl47r9wwCvNeKZN9Rruhs/r3R3r89pP4kYh/+ek5GyBla
fLwmdhycBipp6Pd1HQEXGEPsJH7tymAFsr+UJc1pj2Udy1oIXK665dtSvk/K4AmIHwlP7vJ+2MdF
AEGngIV1KS4MXp2r0ieLP239PYkE544lljdeeYO8fARqZGsaX3yRnMuxu+tl89vA1b/DRTMZToa2
aT+Rxq7W2oRTevzZNp89fSSMh1u4mo/XFH2NMIvPELMcNjWzuyc73gUk2zEd4KFBYHBNfX+Ngfgn
bf7sd2fpem+YXu0hKbtCui7fJB1EZfO+DS1CTACYy+ekByRL8xpd9bbcFhkPwYgcw4QAR+s63Usy
BLvYHPbp4JNdlcoNaYeTIt5lJOmX2BlNBIlYHoxUu48sMZ5t0Z/hMFPgWVX3m6FzX8dGAjnjC/Lo
twZ6IUMOJBQAtmNEVHnMLFFu0xry8BtulmE1BvgfMa5N+7S6nwx/zi/KZGNVTQOQFifpgQfgTEHA
W0IBunfOtOqfaGCexkE8WwH5Kizwt9aaTUv51JxgZMD7Y+BQcoEHYnEP2H59D//ItxGPuN3giG8J
HAmByxRwa6l2o5kfG/cR0uWRn4mVAs6CoZ5Lpjf+h4NdUd8pLKCdr1igK/PZKYEdW+mocJSAE9n0
vi9OidgSXj0EjL1p5YE8Lb4bOdu20B2eZgkQd6O/T8hPof6z+rXkZaFrPeclsSyFV1Cj9VVqwAGd
RoRxU51rACB3ymD7MTFeTWo92bR/uR2fF3OY6Us+TAUztazQ+SMQ33Y2XoLo7wD1nTjedrL9Irj9
OHFQ0y7cQ639t2LUF5bWEYTsU9yAtz9iIcWdk4GZ1XKhcrxdRucXhDegV9y8ZejfZW79OCi9vf0r
C3fFnA5swD8QrRhEWMPMLjJOD9JXTRgLa2UUS3F07j8EVrnfBn4OxwKv8k8oOKgwGfXWcbvvI3d2
TmHWKGHQ7iJQ695pKjaeflJp8HZ7fEtlsj///mEpqVMrl/qDdW103kRBB0+GoNpMuGHkdH6yBVBY
QAoYd34yhHaS/kgNulGy/ZbAhBvNSuNp5UOmyP1JaPmz1z58SG23rqFkD9cPq94PPbmjg3dNTGcD
UZVzRYyTUTGsrkMwQdho674LC8fnT8T58MNjk3tDWnUw4RjYCRa4DLVAtqde8SyL332Gtjz7HhCd
rKTff0rinwx07lGBfNWGNJTUV8BcYBgzsE3Ayse0z36mJR83Tuv/aC12gLz9j77WzlGO1n3nqahl
vgdbPTi+uw19Hh0XvRXrLWP1nlFnazk52NQDBHmJ1YCzoQsRenb8paoMWBE00cRxYXA/rKtNhkIT
eqiNJY52fizKQ1B0xb4Nxg34ocHXxBFAsYN2hW1RbZHWRWICpME3KSSehCyHv6HS3lTuuPHi19xT
K2nZwoGeExBj0ShiBLF1gTvk3QD8BPgh4Zg5B5XUp1W37IWX3pxOQFw3IV1pW5fUBKdHg7qytwQU
Y31736cBYHErB/vz0gqdswkkJK0FhTjlBR3xbS8GUAFgNV41kNReSTQXji5ELv+OwsJJ0EAMuH1x
qxpKgbD/FXugiUBqpg+pB0seMTy2rn4awLE3oWA4mXw8GDJ9r8ri6jJjZd0+Pz90DvVvrKRE/m9Y
FzT/CFdbkqoIMOkJNlHro851tGrz93k0pnNY/2QZA9Eqx7rIgp+5Sx4Dawydfq3J/fkOpHNMvzkU
bqDVYF7EMLxmlMOZBjr4RnKusXZG7qx1TpeGMcskhJ9yaBEy9//3IDQnNtBFANUNwlFc30M607V3
TXGfGS8AocRQv15Vs1z67VldSvPErcDCdC/Q9GvD0uz3bZP+coXarsTxzzNzOse1o8sSEy9NXDCH
2ohTBbgTvxNlCse7exRtYrGvevXYspU30NKazR4CtclNeE2m7sUQbzjLo8guWQeWjcOhjdyuHOYF
+AedQ9d1bKJiDkW2C5XBN2z4bjttb8hMX0BOvBJixaFhw1mPq6NujbXm8wIGE6Wfv094EYyW6Q81
FkvuNbqF2CHEeMUUQjPNUN8aW20kiAND9r6yeBb+8P/eTXgY/f2D6KHwocUxuHgN8Eemm/sIGmZU
cB05ybfE089Wk190C32/Kj+iYEf9f4MP0f8BtA+QLDEk8y46KfdwEFFR6vO1BVyIxnMce8bTSpiM
0UujnOfcL5+JANoqSLYK2Ofbczcd3s+mbjpwH9KIIGBugecvvcDn6j/l49Ht2O3+9t9e3AiziFFW
QeOaVkAvaFOifZnojWIPTjrucxrsag8pP8vQrrVBpXVrPYJc7a/0UZdmbh4vAhM2uq6FYRVBZPXi
4lsGyKD2c5qsnOCF+2MOGDe6cfCo4dCLJnwztuipVHwiY59548C/y0y/m8SHbfNK/rUQMPxZwOjr
MkDpfXAvZt3/1DEcfnT9VuYaHL1iM8S7lRX7PM8AHfLv7QDbZShUK0UvhUx2uYUEjYtzwDeq2435
e0HQUn9s++YJMmE94H5JfKrFW8vVfmxoHgYesTfISlfGvBD052Bx2/Nttw9yTDFwBG04tiG8DG4P
dGHbz2HiLusqmub408isoBwcVwT2P2sX5cLWmIPBc8tuq1xh20NM0QE6yhawojEU0BEgmdvSb8K6
a6sNTcBd5KI+WrBSeLIM70xiq26jWAaAEoMvm25kqeW2b6ohqoPUipjpFWj95M7KLCxdEHMIKc31
yLvaGi/gF5997h1r3eVhT4bvDSm/oGKwd50Y2Ch1J9cE1RY28hw5asDm0nBcTi5DXD2WdXaBzDnc
2wfYNQ5HKCysXOgLazCXrW/yKtUFy/WlxQt+tCL9CLvSu8E0HqQYI4OOKKCuKegtTuMs2qRW17Tw
QtUXq4ovcW6d4Pjb4PmJQoZ8TiEnZXjw6e4LFFVJ0ddrzbqFqfwDsPgQuy2YPnZeNvrA+3jbOC/2
Nekj1v/oVbEdml0ygMJBSEidLGpidh4BuUh7+dXzgq1yut8k0FfR2k+3T9TSx8wuElYl0uBjHYDj
XaKiOdzBxGjHLPtbLrMHe00qaOncTv/+Yci+3VsNnPeCiyp9Bw5/Or8jyqErm2ahTkrnqP4Ognm1
zah/ISiKFnGBJn7pJnvQOUmUjaD8Z06/L61ih/fruIH2KIoLVn/MhAC9EXbydrsNDAgygNppnXpi
fi2rZkO75smudHk3eMB0NBQwUdaiH+/0WfzLqNUFl2C/dW1JT1nq5w8N65tjOpJfdSsfCmkVj4Zj
9K8xUFibDi/wpyDOY3gReU+g2KYbl5j2SjxYsHanc7gyLbSL/q8OLhKZrxiftCq3FpTeyJ45qJZ6
2TbgsJx+9ssH2/5hoKdkaB623qku7mGRG7ZjEE1ocKshJ4CvCjxA8KZK7QMrmk3vgW9v+5uq/CrM
ZOWTF/q4dA5x9gxIJzs9PjlgP2j5At2k0KyMQ21+zfVuwKMOkhEglD+hFWbGu0Tf9/3RsIenkrzq
4M1r0ZDz7kv2hbMMHUsHYhk72M2HY/2mii7SAYeFxW7wdZQ2ZK0mO8WFT5KuOUq647rNYDAdXDJ4
e2Fyi/TOR27K/Se/OVT9G74caiWhHPNd08UhQW8EOpGhCQsVx3d3oOUnjb5LSigCQcAf/zcYjG1e
6ZXvW4pnnvX3KYstUMFay/Yuqczw9+P4YBh0Kx36peHjUTADVhVZ+pQXP1cRF0sHe5bfQJC+c8va
ty9oB9DQKEt4QqTu5nZsWsgG5zyXJLEq2Q6dc6FQ9cpF81LU1SUbzGO2JmCwdN1M//4hLhGa1HVt
mgPESYImhEnXq0MhIFmNeuOivpHF7HeHhW4MlCdvj2mhBEvnRJa2bcuE+c14UcXAXlLlHYvWjY9J
Ov6X9w2wDDphk54rdF8grrPrHLfZdMSAbAgEMG5/w8K8ztkuVuc5g9eNQKAlTrxnIr/WhZvv4WOB
DRI4qw/Khc0xh/FPYl6mMZpQtMyfW6+MYghgg5sZZVW8R5WGQgUn25WluY+n1yxqEK0Mh+Dx9iAX
Oih0DvP3M3MsmxSSflUjQ9dCE8mMoF6P9+xU7miLQ9v9wnXLHDiK0SfpX3OeweAFOKwyQuxAsIkm
9y2p0ehcW/yFmZ8zAugo4WlKZHzxGXlvkMUdtcqi1KP7qWqK2sJv5JpJBMNcZ5cl7cZl/ckh5GEY
KaSbGqe85g5QpZIFazilBTIZnRuOiNrr4MkM2dGx+oLpUNXddGcoN99OxKC+zrZ4pvSUhB43QqKq
L2NMdiCgIUFmdykiL+bKDJ5uL9rS05PO05HUTIYhNoKLAQfUxKs3Kn7MAYt2nLfMFDt4zphs3NDC
Cz1E1ts/+geA9klcn3MLDBMeYXHpBJdYfetGtjHLEkiEZFNCTFPwN8+CX4jzltI0mpAYmfuzgjl5
AewOAn5L3ycWEPbyEF8A00NUN7P36Q7CpKACBcIshoAXGLb6qPz9hPGe7olyDO0BpmT5/fpAFqLZ
nKyQg4CnvZrEF2WpF1DKaP/c47iRpHwwhLntcHvzYOWysZa2svV36FTUEX5JRXzRkK4qmqd2eI8V
KMk4yoYyQI0wYPWWbUeVbzWIWQXsiTBJOPYFcB9wLiD8G1ZTsfGcWtCG9K9dx+EPOem0oGidFj9X
Fnfh0qazGwqwNKflQEdckOuk8ORgzh1NSdi0vybsaS3q0PTu0r6/b6B9NaRAJlZXfENq12ikttsJ
l46cYzoWJt9itSeWGWII87yjixYHlngYngiu+NwuJ5ymAxGUpvMuOBa3R7AURWdv+zKFjFkXCzz0
dNiPZfKrzWOyMjvTsfpk58+JFB4POLZq0J4Lo3orrOSxjR0oBa/BzxY+fU6isKEmU1jo65y7BH09
weixyay15/rCws4pFFxOBfqGVmcWwzIiM9rQyq4WgeKPQ1CLtZN77npbRx95xY8gXnlbavyk+RrH
d6HkMmdYsKHjaGe2BZwp+5cRjWYHfqw8MY6G5ZrbxB+8SWPu9hZYCotzvkQOjXdiFCY54Zp2Y7I1
WXP2irsKxHg33lHTPpQ8DceyPKxSYhcuBnvu0+sNHfGQUPbYG/XwXJuCdWHa+CCQtJHViNdqZO95
Zhkbq7OA3KpskPQdaMAGQO3VOsm3WWX/LgtAcmTXWy9DbsWnkbBVnf8p0Pzv3rXnlbw2oTXkYnp9
NvwWmoqa1BAJIBe0VF8sQAEPcMURYQEHiA0X0ttk9r0nd6oZ4pVX5+cB0J6X9kzHqbu489VZtibQ
By7/0bcl7O3FY1Ufb6/758fTnpf1qAeNVzjZqLPu3QfeohFtMUNtIWm/Zm/2+S4G6PXvKN53tukJ
lfXn2N5Ro9MbSOIdeQbzujxwsLfIV7NeM+NYGM28eEfRJUmYTOQ5xUh3aSHdLdfGe5JDKPz2fH1+
AdrzCl4VQyFKyk6dC5LfpTL5FkPqtbCTV2nYd7rVfmh78dluVwBKS5M37YwPrwcZy67M0rE/9y4b
w6rPIDMbPwR580tLZ6Oc7MD7dq2EsvBwgLvD379GfDQjcw/WUtosVWRXgjyY1LsXDYDsO8srvg6e
V0WNS/G2RDQwJvdpcGWstVfD55Ui25uC/IfRBgSMZL+t1RkvmDc/QIvGuYMYLXw1vODdCH7dXsKF
UGfPazmjsmULFx54hLhJlh1gPxxVDSS6Ap2HPinDQUDaGp6Fu4w06dHVQz4ckfyvnLilQc6ymsyu
fbCLbHJSTrprdXvPYnYQPNlXMdIC1fxTFxvqYX/PZVHxQKjeIifoQHEOD2CRvgyBPHV58B3gvudc
0IOKvc3KnC6EyvlDGiQk1WdE5GdR4YnnlPZUEDiJ+E3yMXQNtJ5baNZrthuI995Xza/eLFc6OgtS
NvZcGkI6I9SFJgdnh5j0e+w8YoEfvE4C61Mfk3p4StsKqPQy9HN0Gm27K2F4zFAo6/VWoGIhsRfC
GhbCKzFiIQrN39++PyZpBZ/pc4CiFuQW4KYu8mJb92sKzQv3wvx17VlVEcTaSM99LU42tLIA+dlP
VAKoEt1ez4UwNy//a8PKYmoG6Vl16TVoAYsRTdR6u9aMo65PXkUp0NhZyT0WTsS88D82lbJSrxhP
hV1vSG0/V257qFnxHPBnI3/6txHNYkvjF0CmukZ5tn1YoyfiAbqGp0JCFgc6nNeY59cyd1+Bhbv9
c0tjmlLKD6EMBkAcTUZlnhT8WmMv+wYi7mRwg2ReimZllRZApPb/VGV9t4gh/DaeRqd4FTo96kIG
EUjFbcSaQxu0oTb4lpZVpFo0l4DTOMJB6gkGEs+3h7l0ZcyLrNSKa200pjoLYH95mzpRlUI4Xnjg
jsElIC3eVTlEhKg+TMfqaOjhNTbrtQR9WrxPErR5udQhee96dtMj6kDij8avA9osrszPATTRPQkJ
sg7Juuu1L6wX8OKYiIjBBa/KJFRrh3HhtM9LUIY0hpi6RX8eEz/sOEQkHQhCxwoGmrfneGErzatM
CglgkfVNd/YcM55YQ0fc/S9FRXJISfBin6Ec/2+/NH3Bh01bdFVeENX155J4aldUdREK4F1DWwCA
bFYSCkrBmk770rTNMhvUBnmvGBPnHokT8Gu/62w4FOYqDnS65z7ZGvMyT0G7zOjLoDujydJE0til
0GSKpIcKPslBhOLGEHmu+7U2fjoWynF9ugZfXsjZ5rWeuky0G8tUnSm0wscMjoqta+4LYG3d2PzV
OcFXvdYyXdj/83KMUyYFEGS2PCeJ7iJG2jJqypWovFDrt+d+s9pjRGauME+u/c4L53cAy0Spqkvj
pFff7XCzSRe+UebB0GsvroVrZ15Jcd0CzfBqbM+uK2lUlkDvQjf9LnPSKEb4OOV1ae44OHeR1Ul4
ud7e9gvAQ3tuTGtURtmNPuvxzhsPXeDhmWcXWcQZGApWaVx7C7LJlNtim3r1a1amKcS+NdSUy58e
Wsn7GsqGX2Ns5n878fOaiUOFD144EWfgh32QCt23mEBhlPebDIicaHX7LESWefGkVcpChRiXlOXd
UfsHyKTfph5dPNISgmz/GL/mVZTMTUDJDbz+LEsHFiOBcMJC0SykBv3uoU9woKpaSQUXjt68YmIP
garMEtUg4YGsIetabxWt7voYueBoR5A0UxsbTLCVffN5fcie10zi0iU0g4zH2TePoBbuat2MYVHc
MVwCXkZ3LVTvmSj2uUiCMGHOuVYQKPFNa+UDFmKoM8tpvK4qa9cx5dlK5aG11bFpq/vB4yv9jYU0
c6440YyBLTK31GeIjQKPS1MQiuGwuiUtQNel8NU/bnfr72vHFEkB4elmOI+ifoaJkRzpAR2sPhRF
87NLvtxeraXJmj2IZFqmVsUTfS7gaAmwrdUebMDkr1r0zkogWZqwWR1VOp7Me17ZZ0L4XderU62t
TRU312BtSRZO7Fz9oE4R/CpWDSfo8ELon+U121Reo791GZLyATi6JuUvtydsYTRz2QCeta1dlr4+
AWhgHFEjNjcQspIXUlWgK2z/7UdmKQcZQLB2mlafUlf6B3hz+/cOlPI2OehFzxC3kP/4O9MgP6Q2
okR50yyq/jTA6/kh1yl5ZsDt9vAHT8cHaEoE3spuXpq2af99+CW/F7XdCd6fBCM9mJ5UF6GREfuS
Jr23o4mia7XvhWg3FwCwgCYLih5jqsROO9rfdizN3sC9oecmNslTYxnJjzZeA90tDWyKgh8GFhiW
FEE22HBrLSHu6GeFuxutrJ18ISzgyWGauJLXLw1sFhDSQBct9G67k4WabEgGYGA02cGKwoCur7+v
Mn4kekW0dCGFmrP9ZcX8Cjgo5yQrB2YpqdXQZmsKgubMv+3wWVDI/FQ21BbdSbhgzRHDPQMAjRKe
D3LSSklp2lqf5LpzLnleZUHX5gM5lYmS3bkMEAMqDtXHc50y6/X2OBZyszmZ3GDCzxRrm1MRnHnf
/yr9As+pwc0hT8bedA87BM8wI4P9vP17S4OaRQYYjjh2ytR4Yl0v5NE2sjjkcKO18YazErW5/StL
o5rFhQQazhbNuvoECUI3HPSXHrIZSU0eoSz9arjVlXfe1zKLs3+LDtYsOnhmi1PkQitK8T69IJ3s
NDSk8/7sWJ4C2dlAxe72yBbc7e05cbsUjkKvG0MzZRNWw3duXmz1FR6mlxE4US/esfrHQOkV0aMa
xk2TQIxRPAHHhuYjfIrcF8HqQ6PZ2a3fbn/Swu01p3d3yINgu9jWJxn7W9pZEGfodio2n0xP/0SB
5PavLMQpaxY9YB+jirSm5knY1jg8lFmpuiiH/RFaEHVKmlBCZWxND2bpx2ZZRcqNuuU5t08au7Lc
+ECUw9HMKHaj1Kbc2j4cY28P68/3f3bKZ4GkNYo6LqxRnmL7kYknwNGmNcw42sJ3VvzgDbsGguHE
sTYx43CssaOxGCaKbu2lkSHHSI7NFrPcoI3GpbUhfbZyiBZi6Nwx1w8Ez2LbLcBQ8e75wC7g736/
PeqF+Z2zYiH35Md9gyiQE4A5YZdjRQMvuhfLzfRx4GO/kusuRJs5L9bLVcs7Sw2nFFZSu4pJnHpp
W4cxo+Tp34YyCzXMwxoMZgv1HMhYlFGQZtD98MzhP7yfjTsjFWu5ztJYZjEms50BGqvUPvWdB41x
Ao5Zvx8az7ofYVDAV47ZUhtlTnB1GGSQlAu53ZyJyDfcJEqg6YdHFsAqTIwXj1knCVuXfUElHDrJ
blz1nltIEOYU17gB2Qs0OeuUC9OLOsuVVtiWeJTYDApeqX8ZoZeLen9ZruGqluZ0FlRAAbNt5bbW
RMJCs6D4P87OpLlSXAvCv0gRAjTAFrizx3J5qNooagSBEIgZfv1L16r7vrq+Eb3rjm4bA0LDOZlf
TkgUU7WsAFsr22u49kuD/WwycWaA+YBnwbEto+IViVVZOiBGct+trYTsJbzWVbx0nbOZJPQkuLoS
ufV1wOC6We7LebybB8hKClJd6/vyCwLc4DxeJwREIlgKXh+zxlWffVLsaja85H1QosNPaeJ5pL4Z
MgZzgVyPc90mS2fXG9jGqnU79iJ7If1UHqCKahOpuiipdFsD75PrpI+6n3xG28a33VAmo2wTsFwe
VYvYqtyZZ7W88+5beJHFQC0COHx+RF8emqHxB4gx90sGmjMMWuEDaoTlvaEmSwu+zncMZL+j1Ag4
y3NyMAN70m10X7DxEee513nJ5828ljvZcwExBC4LDiaZPmOkldte0AzRJSiRli20nqZtHssFuFqT
vdOUCbx03lBtuQgwfvRymlFh2641H7pno+Z9YNqphiuzJj8nX8sY/2U8Tl1wDBE0CWP6FOyaHGGt
3h+h3lTcFzjN3kdOqfsMCnOadeOXd/ZUw3qR4lgVbHjXn7ywfVvnCKTIwdwTO3bbCTS4z7Kt529z
xDa1oKfKljtHVSP3HtFDtvUKfjChRgBaJpGBm9QzXICMgOfrBTYwsa+43Y8Lyjjgo+psuImG+uQ1
CAamnsUBXqkdhxpsK7gb76gErKdZ1ht/tI8t8x9GHjyMIZ+2awZk5W6VM+CGfTQnVhEsmMU0JKKI
zGuhmU5hHdh5nM4P5egefUHumgjpUFVdPK8AnCbwWdkFuDyyxxL8ucERJEHoHsS8mqfYYZdLuobk
gSGDIWkX7if4dpd9zwt/F5Z5eMMwXjYFtLkkADhtyhDrmCmVhHj7jgRcpq4U806hDrgHJmwnZyu3
1ECYYiMI3VDMeY8bt4N3kDDais/GFLpMfFZ4idIUB5YJQp0E3UDgQFFuOIVBB+Vvp5g7hsCpxX3Q
cYSiLP2Nivo7gBMefCC6NiH0sXoXtgGsL1U3Qco9LvuhFzdTZp+nftl5ZTjYTT1WiWCRMJ+6rB9u
Fk4RvKyQaSE4AgplhDXfYz0wRkyduFV90jsKyR4kvrQYIKQ2RVQlPKzKo1zDcCd5logQ3hCW7Rxf
0d0DnTVTIR5oM/yOyhB6RAnummzlcBjWgKagPMJ9Jf4cA1ZBk4H+Wtn62PehaUEMkR1q7l2b3YUe
7C8zX3YR6uyVFnch4pPX2Fvm28USFWd0cZDolWg6QBXaj8ExmwH4ZMOQlWkb4qC+djCqTjUMSOtS
Vq+T53o8BDYlZvCi5Slg7pbjEOI/q3r4IlkN9bagNxry0bfOdXQ7IN/BkaLZr9hztzJPi8g7CFR/
Etijt10xIf8PhcON4208sLLAK1iWXagzd4DbSSO9EmM6oQvbAiE1P5YqJ1vElB37MkDs+fRdZmN4
5xV+NcYIjVxOy9qsb6s2oOBprfmu8IwPWipV8ejyY0UD8TuouqWKYSuw9xYpvyIRXOp160Yd3HDk
nmbQPOHMO5r8loMOE8JnF4D+s45AkhADDqldsLFfiq95LoFYDgaT8ELUvzxl/2jw3YvWtNx7nW03
MJbrG/DNXowWUEYCvwhPBpF866NBwSuObyMacRpdRRLVbI574s1xCLhRohXbl638hqgd7yUivDlG
PXrb75mILiWLxFcgdAErTDnSe162yLyf4C2idfOOnJMtIZuQNNFzbhpER3ZYxUKslvgTshbvIp+z
zaKphT3d3Ks6UrehnO7fkwcb6zuE0BETj34m905P1U2D6cBbO/+LJ5q9BRsVA4zcZ65ot0rmn3MU
kpIQJp2kbiuovLmDqcR3BJ+zcuvPxrJ6W3ZB+TSu2CyEILS/eSSangrKxBucIuSW1qh3JtPQR9FX
E9XDDwL9KfivgXWfVTv8CquBnFD7BO1swavMOJLaMkJWxDfA3Oh6uX4qrVu38PLDAkRsheJS2I4/
RtaWWzYKLw1JdQKDrt+ohZmv3tIvm9ofsYOnjb+J1taledRaIGbaB4BD8ntEh4k4YD2287RFhSdm
tYiAAIq+Tt0ACX/v9KtB+6c+joSNS9IPUQ8j1xjJJIj6L21H7E1QsvU4VkihPpZduECVKvpvaCXY
xEb9+lApeDeiYO7jFpyUGPr5Kq1HkLVsN2d31ZBDZQzLdtI1TbuPxibcrWWd3YzIyRm51x6dXPON
B2frQylplQZi9A8koocu95tNwLtBJkuVPYhJAty0smGaUr8I8q2Q8++xRvbuiQAl5b5KNB3AVWgB
Kmlk4qqo/TzmxnuleKUQ/VW/WcOqpGbAUDwvkq1DGqLYHaRh4cs3WCqpjB2l4Z2r1n1DvGWP6NJ6
Nws97aDQX4OUsPIbDkuiQh+lQzXbBL9zvw8/1W3bJL3RPwPaIYKwyr36bVgsRa0+yt7Gtq82Lg9E
iniiwNsvdY4EKOxpDISYQ49um2YU8ZjeeE8GkCkHVTHMk30YHObS/4w2h3fIomj8vcwyf5auWe5J
UbFdbzlQhMiK9TaRz/G6qj43W8vC+6If1wdG1zxBD/uICe1d92W8kG2bzsjiaF3XFYls/Nkl0KC1
WLJq5OhkkYdufwUu2inL51Ht1qoYHgHdFp/rYoTLWY72WUYrkt15kL2UKHlggzAAp7yF7GnZ+7qa
62Pp1WUM1xgCjvOi40kx5BZzUGHgUWzIfCQrs+hv5yStVLTRyhHo5ZcghZ0VOeeaxytB26iczDPr
1LRFdvOjWwJUhXLTAn+JlRT7umV+CqBsTQCkQHFPu2eFjVhSG2cflqzAm6skudIPulBwOM9gJBWO
HV2Hhg/sLSiXB3PodkOmf1ZOtqn0QPSK+YhH8PEB78Ix+Dz8bOSib1gXTEeFZuJTMQbDsinLkldX
jtmXOrLntDLjAtYu4TIfm6i6hXkDoLgZWyjnKpWC5OUS9J2r2I1qiBno10+lEr8+vrULl4aQ8t/F
XxNl5ZJR7PMCRrYoPXjkMDLnNj42hXQ8uq7/3rsp2gwFTpwfX/PvL4+ft5+6shMFgk+9Y9R4+Hzd
TVF7O1vWp9raxBvolYrcBQkLP2ea22UdxxoOjFNptNyxWiaNV+1n2OncWuyGWoB2WXzJi69l0JeQ
d2pycqW8Vn++cIzm7OzQJ9pANIGHJizGTryKPJ4rvtPTEDs02ALT37h3ygNircn1/MC/n585OzsA
LlqLTML2deIlL5PJ5PTUTbo4uQ5Q42Yh9cPMBpQDp7W4ImT9+5GTnzeuZGmqYcKDPoGBtEzfiqzb
F6Z/EcpdKRRduKXzblVlc2VqZEmfIqp/u6Y9MRw8ZqnvQY46CTcgHfA/dSd48D5e/9EHWTNZBF6t
y9NiXphLK7iYV5+94khzGy7Dy6KvnaD/9CD+v+LHz3HWuhYTKhiEHqMw/ESiU6T7Q1kgug4sdzmV
cBWzTaDUrQzVxprvTVXslhwnvK5/mOrmd4cKScIzM6Ssp20aqUcNJ2izYklmZoN0H4jm4bMyCdF1
DnOBIGCrztidGX8b9N1Dba+1Ev9ePeHn0GzlBbOxy/unXEn0C5rpXYjzetX09veJl583wgLM7o2S
ET3mw/IUMfIsh/LKy740bs+aXkFPbb1KRY+w+MQj7Y/gHb6nIBaRvTLNXSDc8nO2dRl1AOMpPJy1
UgkXsOCAEMA+6SK4Cb73FETgFBupzUp3zM/i8q0Alb5vgjgKwRT3bCoA6xEgavr8h92MEiy0Z5mx
JOR7VVUpv2acuzAdnzfKyNC0vsGZ/USk+F7wdqe8+nNQ5FnCaVukE73mNb/0JZ9NTsZMduhDLNr5
csdkhp0Bzk1QUWZq3ujW318dNhfe7XnbzI6q7jD7u9Mohm3non03P9KlPA2h/99mvfOeWYEFJEQY
03gKJ2+D/OnjiLqQw+6auf8GdMTR8N+z0cRh9rURDByck8clkt+QPQgu25Um0qV1/4837x+TXenP
c2+XDn6Hrk1R5U+0/wQotEns2r41K9tghX7IcXdXpccXxtl5h6yARJSLKaRHykFaWxVKAGqDTe+e
Un63tCBQf7y9uAD95Of9MT2hIsVbRo89x/b3zbbQn0yAY29H/RoiCxS587Hf4Vnua+9VYM5a/1tE
Ej/vg4HSEFUhGgtHhIZsVV59ZqV3S/3urbxm67n0EM/K1XXLRmwncG8UhHzSfUFO65uvyas00eEq
evDCrP7HFv2PsTFnZRfxDhuyomi+tkHzI9T5j3cP1scv6MI88Kev+Y9fD0GVPxoPRgmYI7naDvkS
T8ONH/xojd6O1ySUl0b4efOqVaounMLLAIH5vrQEKuksGcTGdttl2mbTdnKvHkybH9/UJc/4eUML
M9tgrY/hDRy49NLSwRe1pLk7IHESndcgSwA1XEK964I+mZv6DuitOCpfGv6lnWXCsu/QL27UbBIZ
ylN9Tbr09z44P+9/FdoXimSVd2yzT1Le9+Owo4FJh3q64+X8FdWjG78srnXBLwzPP06Of7xa3Y9I
dMgAJAwqe3i3FVgUS9+sne/D+dPHD/rie30ftf+4RimJb1To5yfj5UlXAuPv6lR19n6mkqU0CA/Q
svx2MB3FQTtfaSNeWFLOe2K2br1yWtbw6E3tS7Py185b02qiQBjTK323S5c425GEOEq3a6DEkcia
bSULcgBViEinFdJQxI7/t2YU/3Nc+sfz67MJMXcS25LKvkx9e4igiA2y5RUfxcdv6NKNnB18FCKU
CtdhEIjqZ7RAdjpWqJ1lGxQlP77ApVF2tpGQYA4Ntunqk4+Z8DFT1RdVAyGNsIoHVE+/TtfApRe2
n+d9LkVnKJJXqU9V1H9XpH1ePXalgHFhij0vYDQjYkIJasgnjOYHSSicRFa9OnHl0HTp178/uX+8
46rQNQMqSp8QgF3DoLEcmvcTKNI5r7yCS4/m/d3/4wJZXxG02npyDBb96mf1iZlh//HbvbA80LPv
u0aqIKpTEzk2S/i1RC8FiIDux2AQMZujuWJnuqfgbHx8sQtD6ZyVjvwLVmZ14R9xzjhkhURK+ILW
SrgH0C269/v+ynUufBPn6POOIP8rD8ccrojuDvrBVFD3CMLvfdE119Tll97J2d5gUDNnkjXZyfr5
nA6NBeEuW6/MThc83fycehxG/VD7PWS2PRoffTeZV46Cfl/C5xh+X6aDl7VzUiGgLB9RSIKcLBC8
SbtgqR/Q5wiSJiM4HSoDDyEK3g3sTB+/wQteKaQU/XsogrLrNysIhqdiFE+TW74wqZ5KPW7Ze4ro
zB6nvIJFqsw3gz89VXTa5bpPrh42/v6psXN+cl1yDz4hUp7c3D7pMLxbeZay8ZpV/O8DlJ2zk8HF
gNfQa81JEf6VDfWy6xEKkswGLdMw31D19vFjvHQbZzMG7UIomgAXP1Z6gu++7r0x5W0hUclFwfPK
u/r7V4Ae5r9flSGqMtVsIfpxaLNT9CAWYbsYrLykusZlunQjZ9NHCKIUCxEVd1qn5aspqlu99Aea
f//4Mf19O8Wi92/vH/NeSXyEzlTBeMrmLB2NO/l5s2XSJe9piYMSmwiY8usghUtvP/j35fKq9SzL
uvaU++3PoTAhaAn4CNNlYi9RQ18WUpBv8PCUG5aFzb5HqnJiamSSTUtRJX3WVFsr+5tGzjSBQhXn
00XD7fXxs7j0x53NN4EqiIPcnh4LWcaNGW4pGLV+McfIWHlw03RlLbs0aM62E/4CvE6Lbswxr+ym
p8959MUiwUkH5sqCc6FSy86hySuTYhpKLAKln302uXyqkLMM+ygae6wK4mJetsq3P/xi+SXRHpF5
mH78BC/c2jk2OQJbZl0IXAtKZGm3onHD80diwWWm18Tdf19N2TkoeYHYgLMJm7FwWOOpuMWmfCmQ
sUihq/o+Xcvt/VMj/f+KJjuHIkM2U8zzZOzJ6KFKxQgnV2fa16BmyzYz6L8xtbiYZvp75mo0WQ0D
jQSRm/vMR7MIHfub1rf3um9MilbgewLVIr5NZEJUkFy+DUhaS0gg3NaH812lxdhC5aPDNinHXHyb
2x79aq/NLSBBtk/QqgebB3b85+ldekACv3nu6NSlPuUol9b+KVgQSrt2/Nrp78K0cA48qfxZ2sY0
5vQeNrHxdLiHpgX0k2WHBVkkrOIUPWOCxB0yRVcGz4WJ7hwVHeQD6SNMdUcQfhCI8P4NEtnGefXp
48H5x2z4t3d6NpMWK1t6UJXrk4bNoUt8bm6zIPsOkeMPiI0HuS8AAEGPlcgQnr5RglrTupcRfoIN
1/DGZ7m8reYFBEm05d5ahX6Hh0ah59l7GvKXtrQlxJKZu22XLqFVaT41ln8iIV6NGbNn3sOX5JvQ
K2LeSv55ysltYDx6Aua5Skt0ZvNspGlZBGKXeSCBR7p+gsSsuMty8UDJezh7i6zGNmiXFFFGGBje
aNqNDZj3EmQDYgaQoAw2Om9vWz8qNpXu5oM0qHvk+XhE4NiPjx/khU/wHBvQtUvuI5Q+PFKDmE5v
be8VCb4ilWxMjLbbfFpo7OX04eOrXRiK5wwBG0azhHEIZNFg3Dc1cFq2Armocghe4j7yKyEL9EPh
9p4e7ZXTwKWheLYqgsnCI5VH+iQKeSegABS9/Hm1QH2hkcf+D9czBkSCYEePUFTUw01efquCV6jO
An5Q+c0a0ngpZMrY7dXwgQsP8RzQM4RumoMRJSoQvQBLGvsn2MGTXL2iXJLrH6yUu4/f1oWyETvn
9GAfR1svk/akERX5noHctJ8jte6kgTzCyW+egXR5OpZqRCyxH2uBbLYmeIbMJVmcyqH/198yQGsH
mOW5irYBQIkllKwf/3kXXuw548cWs9LhCCAF6qWeegOsaO6+fPyr/5T7/jK9nDN9po52pYN3+1So
9rMCkj5BvLHY92X3RsHzQBjbcZ39Ie6xCQJsDQjnugceTYX3me//LrAw14zcFwWW6pmUKUVAcawy
khaLuIJbvpBJzM6hQEQ1IrMZmkRtdBTu56K6DRH3YNFhWNTvqpDpc21vxhCIbgS0ZCc06eLGO5aN
Q046WN4K/zq/+B1irOfl6Dzzgpycoz/kh4+f4fv39bdHeLafznN/Cmir/WM0qC/FGH0Jy/n14199
4Qs4Rwa14Pkqbx4sTlUFttDUHII23PSlmXa+h8YUHMyvhaw/1dG1hKlLN3M2iRBKYMlWgh/ZpN4c
qZ88VHg+vpkL+6xzMNACzaInxRIeJ+XdB/P4UDD5NerKNnal958aiuycoLv2TbjOKOocMd+CW7ba
MuV1+2XhyttXrX/NSX/pVs52wzZANjvBsDyBTW1iQlUR174K43JYH66iLy5d5OxIXeULcwUw48eW
zSPAHxybYC3ui1WuSWv+W+Y8O8f7LDUIyEPuhcd+hdCzQndwT6voWnzVhboAO0fdBBbBj1jggTkw
u6gZwbJG1uHkuoTRA+1lF7fNFENFlJYqQhQcHDb456tBHpcW/bPNU9h7xoVwwR591h4GL9ypOpg2
RlVzWiMezW3rawfeC1/q/3HvG4+Uc07FsQAkNGYVLF+e85fP0hW/oV7GUb7gCaLvECNd6q8ff1B/
Gvx/mXnE2cE0WFcX0NzI47uvgb+s8B1smSfl02QiGqOLcW8J4oJNX1fQLGeH3uaHxa8gW3aqfGAW
pvak85an0ExAgWXevi1ab1/MCNEuWkQhNn7ZPQpXTCldWxYjTk4tMeOIVVfGgDdXdNMn6SsKBnko
oW1WkEBXUblDvGSUDKTWhygH8auc9fjCoyD9+LYvnHjPiS1QLg1jjdyL4xSFUTroPNiPSPdMZvi3
jnPffLXY8l/ZNV6AVwAe/e+z/zAsXqYHj0F1BnCaLqoXSfsZAfajuENOdRb7enn0AvGJYR7edLDo
bKcmXI5dHsiY+erTIp2KnaXXvqgLs8K5bitzkElVslyOoefu1zVC556wUzTegsD1n57vuWJriBAY
U6zZcoywASAgF8fMe/9qpHqz7xFyC/n+8YUu7GvO+UoeQXvlfdd6HDzbHrBB3qyhm5NMXFV/XLrC
2Tzd+1zPYLfwo7dO8zbs0G2WVpKNNHl3pSR76RJnszQynDw2upIfeVA1d4hlD27L5j1V1bbt48fP
6UIGIDuHIFFvLftisuK4ZvXqbQO3+F5asxDOnaa1KJAYYHBqJFzES8DrpwwHXZb2M/dhBfLqYU38
rm1FXEH5jhgjNGD9lrODwOHnVfM5+1yWoHYD0wIyn4vCHuHc9aeJDk+0tuLGrDlyLJCsEksNQ2k7
dBRyyMl/0AWcjwLGvn3RIzi0MN302SCG8YCMXWzBaGbFSc7V81qwbFPndbmrxmxpQQEMRm+HmNpl
5wJin01QE+RVcrLXeSbiUDq25zLAkmp095r5MHx8/BwvNC2hUf73x1xTkLstYrKOOqiiT81cvLh8
colFqxehqHOWAL0xAqM+Qx9IkQJhYsH85trVL4yUc2ZS0I5gi4pSHIWvQyB2xjxtyYjH6puv/grn
COZvveErFou8jhJufbU3UdfuYTKN8IIjdBZuO70U1ypu/t83rucoJdFlbgLczzsq4zZUww/ETLGp
EWCaulqvoDZ1aIMD6e5NWUzqiGzqoHXflL4yri9os9ifmsc/6rj50hXORg2arQSWtUPmyk9zDRJv
3sIx0a+CxTVRT7air7rLxG016ilVdnxoqX8LrBS8KyjmdHo9+Ihg/4EZ9zUb8EOln/9iS8XBrR1v
nQn36AyIRE3tsR3YaYJj84jopCvHkwur0bnANO+ieepgeDiKCZg2L9vB4nLHKEwFbcG3Raavva33
Oesvi/05MMpCcgwpv1qPAglUPhlxMq2Gx26q0eJvXtQLDRBy31R22DE4Yzivtx9/NRdu8JwaBfcB
jMB9hRNT85K52SZTGcImA+x/XEX+sJnGLrtyKUAlL+zY+Nl0uoLnbbSvIeAAfQ06uxxtU90mNQ0I
fHpRDu7+p3UaRfdT49QK10OxFvMK11wxEVrFOvS5QmRVicmxiRGoYQvxkIEUOZqk7Tx8c0kfihAH
6RXj3CsTdD0Me0EG0lIxRAVAhf07G1yUzdiUolh7V4iSZz+QOlOiODxnowtwDIb63975ejIbeHv8
XbYwTjYdrekdjjWD3lfg5oWbPIi8t165dofSOfQdC2DPmV1wakOFjaIcmfN0AiL4CAkFZpmoB21s
70jIb0wRDI+epgpKilWjkTCoMt/qyPudabL+VCNkngaILpgyov5VyVnd1ZkRX6poHu5dbuk2l2Ld
Tquqit9LtwDQaWZh1D2Yhf1bFYaU7PKaG7Drh67VXtxhBauOkumCxGWAjUWkQR7pKlrE1UqiJFvK
MUzbgVcb2QfuRns6/6lr1wCmb56acmU3Ee4Bm1vk5CSwDatUkLJIymKoYE6GOwN2USe3DV7nA9VU
jHcRXJmwM3PL7w3P1D1RUu/NUHkkHrTnQ5tmVAeD+Ow3T0CIiRo1VWBqixZdRJkJPw0q/xmh8vSH
Yv5vscAp3RS6xT4zzGpk/hqqE7KiJAEDBk+rBseKlvXDFnjprtyEmii9B28XKPuxa17g/vAxJ5t8
1qc2x7DeT/nq0/sIil21y8fJTfuiVXPw7OrGyQ2pLX5+WPg8J0jcQA11lKKClUp4B7yAGn+lLRA+
dWimLET2x+TBnx5rOCqLF5WFk3+SXQlZxsZD+HbRJ8QC+3LjhfhRlNTrMVnbjD7oKqNoJQnrb1VW
A3sFeiAbSIrGb43dPBT1+b2dh3arMd5vzNJO2yFoOuSfyUaCIaVRWO18ONisqWCXlWVo6JZ3TtKt
RTdYgNo3Az+aNtWKU3OMUm/dwDBHhvCWO+XyF+ucoPd16K29iBXWSJrY3JaIch4HZ8gOlUZYNBNt
JyBeBLOD2fpLh5B1nyCS4Rvshnp9IMpCcKVBn2vewAAoJ5AyasQ3udhH4XxEDsU42hvfpya4mZem
0T/0mnn6xtMd/tcKz4Q/IlYMESoLXgbf5ppbsQ26Ngr3k1VtmCDtHcKvuKGm5snYLVF4q+D7y+BW
zAIY2FYe2Puwxg+ka1WTDJFKM+vVIwz2MtjCbSCmbe5ggfsFIFeH1J+cjWN23wQYiLtwGEdxrOum
AKYL1mI01psMnoXbHkGi40MZDtmmaImasM3P3CjjLpom8WqCIGi+uIWXzSMaWFxvNNxWwz0bvCbY
r4C1zb8LPyfjY0kn7W7QjyfZAcZFDFkvL8AS7UXe9L+CqC2C25AWZf8FxucZooiAa/KcVazpp7iG
6TXczE0RQJMsp0a94Kfs8NDAZQrX1hSQ0N5pSbthV/SLGDas6hAxZySbByjkMK5PcqiI3DhfLM2r
QLWJ4/xmcozjoaLRrimHyN2uQdYjZrEoKvdG19CvbhfWdJkH8qmjAwy9og/EQYLebX+2CpZPm8BT
7b97M3m9NzOick4NtN7eXuQRNrOwX8xmPcxRNaKGWmK10mlPZ/Y+uw7I7Hu1q6j7bTO4JrjxMRst
fFPrWhVHGHOMeh1RaSifK2Ej4cfWTorhJGZWp+7g8BbVYcY9FY8tMgbqjYpAXDmA7M3NF6uWTh5z
JC1udZujhmgm/P+pXddabQSkt+5R+SBz4wDslT5OC964TJB525GaPY0KPdvtGoWdvVkMXswdEUz3
PeI0h0rssBDBuOJFGkYC+Gkn+0siC1Ps/brxaazBGc3irhVtmzZdabyfazuSYQcqZz8XcdvKcYlF
zkmaIaaLVGjG1G74VvtoGz9YA9AKIrPApMwINvXUZcfOEyigdQbQ/DVevRoLVMQrrb4DvD2RT9J5
YDxZJ/J5x5DeEd54aNeEP4ra97znHuB/uy1E0Ku3wGsRpF5J5nocYzFIf4/YX8hDjsa9o2ho+R77
zqjfg+m2MgI3ix1nG3N0t90vOY4j5GXB6ActklY0nOm1hiPhtuypmG8mF+A0AExzFpbfhn5QERzL
psu/wALjjfBFyKlTz+GiFfzMavIFSOjLnN3ooK4IWLuLx/O08llwMj2ZyK5sB8dPE2rW+hukej6a
Dd40ekWXKu1Hk0VgNkrFPxCviBM3LlSVyATCx9EtQGdAJDKBaeC3FCB+4fHyRvsIGdLJmmVi/LlC
4lR+Kywv+m/9qomMObLel+ewhm7lc1CDwf1rMBpiGqimiRj4VugARZ5N3zce0gBzzLKPfkFol+8R
AJiHUwKxTu/2Q+7mINs3EfIWf1VQ4GN50DBaqM2y1jhuA50tGj7HYq00F6nMNeXYjfgNGW/80GkV
20gxidVWqQ4FdtH2LUdGRbQg5CrNA8trtpMD6FRfOk2nme+m1WkQhxaGwvRXGNIdIuPEMLphUy2K
siEOF5uNAs4Gj8AI1XsaTnwT1l2JLCchMi/V2LMRe4Rcagge/RFYvykJ5ki4bwX2mE0TByVQEVCD
9QFiMpn2TLXGJkRkzJHPI4RuaTj2VsJoCZkg0nMsKZsyJlUA/AGwAUu5l8R6429OGyF3YDKQZpfj
+Iy4+FW0UIrLqsCGadbIJ9fwOkqVmXipRmE3ohjXZWfEVPpfiMptt5mHkP1GYdR6v2Q1BiVMvl6J
B8j8xPRIz/HJzGksSq9gO6SPZuEpynw6/4+jM9uOVEei6BexFqOAV0hysJ2er6tcLyyX7ZIYhZjh
63u736r7Ts40SBEnTuxzHqwgglkQ7A4giE61OPSWpamOOY2Z/V/rVXLPRGzlP7AGd62su22wZucz
alz77PuOX56igPs7k20xBCx5AyOX14KgKveq120d6jRnp5pJvFnyR7iVbfTiNPNsPobV2y7W1LeZ
XCaR1t30s75AugJr/F3T/8FZiVuYjwyh5wKvZDFxoto1Bg3oRWU8Jszb4vayUFlyahRlMSXxyoJF
BFa8NQlV1eK3p60aXffZ2cUqWSUNbbPeNEIX5ZPlDIFz6weuS7nGq+tsOg29NlZ/peWZ/hwV4Q1L
sfrCEq/dcMLG+n3pYmtihw3OzKEMNze6BM7AJLONh5YoJwshp/hbbTl7JPusLHVDZQ3bduy5uaBp
VI37nHe7XV3mMeIBFGzwopgji47NiRRsw08SsU09kftRrdXTDmjhxh+a4mttCy7DMt/PUgfLvzAc
FNumy9zO3aMn8na6Czu1lQ8ePhzYI+vaxy+bt3XbGfxXU7BYVKvAuw1rb9uORLIN+jsGjhIcmXTZ
0bs/hdPyEiB7RS+5bPr8s+Rnpd6pQrav/+RjaIFfWJtdiYe9iUutESbq0eaT2aJNFAvWt4U3+IRB
iX6Y1x+XhQ1cQtus11wi7MTHctUQ0rHgssbhVnM4cFasVfmQi0laVJSkththdWkRN5gosjli+v4a
YE6cHcKfmt56mbQpuiVzYgqg7gwKAzU9jLiqxzCPYpX2cWt5FGd7EH7l7RJ5bKvO3WLfi3kJissP
+UIn7jKvbC775UtYNmw88gnbHRxTqX3g2gg+dnP1o77tVEIgZmPgXlW1dpJJEBLI/Wz19NnEDchy
v8IUVZNOy27bEv5/C3daHSj6US4Ijj8mtznzTznAE/E2MpO/AqAxTwJcxrFvyKW5bSnTx50Tze33
n9VzS77y1Dqg08pOLBco4ronrqzZ7HsIaxHM3DwOYnknRIQZC8uJjqaMf3F9rlZeYggFXbysVxM7
nWE/L9/CQ41d1X6iUCjsDLTFxjqIRTRm+MwiP8Vv24speurjTi0nNunzOz8aB1zGgTxRcsmqI4eo
ihsSYShLHnbKQFIGXJ4rnfWQaQfDjr4OOkNF/SNoKWe2rsVUmpnVwHIM/y4wK94W4UbfNKccZsd4
a7SAuZCv06HDF/m1CXQOyLUSar3tbnnKMg7MipTDx5u3rFzYgzQnf0IfMBcwNBp2ojLQQg7+5DXL
q+qAp4wH03ijkSzx7pFXHP2pd6fHIB6Q6Aj8td4LA2ADWZXOIEq9rS2q6I3OOBpvJxge0OvxsRE9
kpZWLyw8CqiNPgRvvyWyYR3j8apWz/4YMP6oDjqyVbrsQ89gAMKkKVnx+W0c31oOlre2U5VU+5Kj
uqxLSWzrmFPJkjoESt7NQB7k3Z+o6KIlq3gjgueID0GAtwmXoP4x14+Hkh1+1quHCLmxscS8A6sY
lePS7nb1/KG9wHFOW+TmeILD1eqtNw7ZRvT0rla1ZbtyynhJ4t5d/SBhT1VOJ1GpQF23lWiK8zLF
0UTceitblYyyYYgx7Ew7g5chKKv+rml9x2WHh/r+fchtLwn7SnM9ohEwwKqrlA6oc7JomYIfGpbn
HvrKXt8xa1qn0HX9h3baLOtgrfxv1Ebv2zSh2x3H0pRXnhVx64OXcA7OuFnpOHfepfG2+bVchX6Z
QjZBEh/DM+2aW/lj4jCg2RLbc0IdvwrfX28MUZ3fXjl4y0HXSwVtgvD2VcbiKZppsShJOngStIWn
gpM2J+KOaLdhqR4Hr+eEX/Pduyl009/ydg1OSkomabgm3i8V2TTYRfaR6hvUZGDDNCzWHo7NFjUp
qyv9qexmgvWCfTgPXpCfQmA4N2XBARU5s067RgdXx0GwcVRXUrBhHIsAAN0S4mhn4YB5wNQgxSPX
W1iaHfRpnv3ufZgHDi1du4cyD9nhyzl2raYNEy9afoHMqGjLfAqnkZZ7rwc7UyVnxuQyAa1GsZBL
7sdo3ggehJa+eWoeeeRYkeegyDPGstD60C/y41jZhBQ0erxs1vo54gajapQ0bE3Iz1PoaiW7ccj5
/qXrDGlTjeY2okSgCyCw2Rjh/NfVHB9+Yc3vtWaRzfi9eBR9V/5XemV+aWSf35SRAcIUg/bxLCPS
pnR+CCzeTiEq2LzAx0HZpGJjnQH9TofNlJR0QrTjn2kro6TLSQQpsXO9QslCrReePEa525yrjiIw
KZsVX2lgNfktXTW1Hfs3JzOP4tYNY90lAUfDSTKXIunR80aVrbkfNbftFKx/YQBTANPc+o+m0gXt
f7h231Vg7PPgW9uzz3r3CS8FWZai3fnSoE0cJMm7LEGb7rOdl+h2EmJ4kWvn8uS7BZMFsQSJ4mE4
mkCusFA7ZPtSNhlgax70HgtuXfTbnpKLsxwby1QYKjHLfMu6KR7K2JO/SVwSiTtbTZPBDddvdZvj
8qzwtombwtbVsSBjajo4ft2+BFJ2T51fE0HjdMW/Wa7WY78ICjPWt//btWV5V09E6mHu2/wC3yW2
kpWEuQNZIdQAWzXpU8FE5GPkHDRnsSNzHdivzU9lkK9L6ne1rdK9yLdzHjtSZdq2yNEL7ap0Dp3W
rJVGw7z1SEfEXoCKl3SWe74570Ozci8nBYjYW8cP9/HNDcYlvI2D2SqIB26sIaNbJ5J+2GN17+2h
vHqOqH6k07BGRGq2T9vemnexGnUVVljv/O5oEWkrZ/QE7kkrG8Oofxl3V3tJP5GJ9i8vyqpLbWqo
e1m6qzhIpsu46ap9eJQOJea4l9PNRrRbn7ROZOQ9o6Guut8pf2VWjb588N24jQ+7JESdn576Io24
6j+EWNnCCJQ+Yp/s/+Vst+9onkt+g6tbhQmh3HGQ8nQwSKptPZWp6xb+g8fO/JqSgW53wD+CGgBL
by1gkNYAQyQZU3GUTkPYNQfjlZ651CG3X9Y0nrnFv0xwhBU1wZMimU5crX6MvmCbtSoVVU9B65Aq
/253fshTzD6+nbl7TZkS8lvVWR1t4x9qvOFXvsf5tza9FyROZMElE4tPaaymdnZvppUuM93meJ54
WQb7d6GX6Z5DwfnomQN998yhHpdo2uLEtoGnZdayj9dlicXNoqT6FPUY/KVkC3+1dgP+iEtktm43
kOT/VE79lridv5UHSZ10P++DIvR09eJbRw4uh/k4uM/VSPVGQMZPUUquprx1qUBUasrWHY75Ouzt
keDYWV+EoxucSj8SSMh/jCGHOwJbJEAEUaM2qk49t9bhL0h6fn2QwYT11mVZ9P/eCqIux8CuSEgh
S7TaH4c15GSLfM6/x32fcuv3SlV3E/TrmFXgesRht1cUV5ZLqpgRzzK+uF25BqkN9TpgaTKX8dPO
+PGM4kFvxqFo5whDUU1axWjbJg3bzTqHueG8UNoI95eSXfywu6t+1Q4hYIc9HPM+9UOF9jGafNjh
b9TrYF5q4e+f41hO59WOBj+ztqZ99kbf+mPpJjzpPhqL28l4lH+B8avhvC1F8Sb2wpsPNv3s02Kk
/C73qq7OkOH2Ke1XpL2jaFgBTja3bt5rXLkP8TC3912Ijy7LA636DM1CzGlLDyJvJKr8dOafiG9c
TDftCW6oKA++6AE37DB02PSIQFNlQuCETZUdKnoOfBfjYex97yleNn6h/LuVIWS33R/sBk9uorks
8uMK/QnGkK+j9nYBZ/ZRBMOA5WmrmWcI40cn2+9xz9GcUIT74PKdt7mogJmXgVQH5W4wsApvlfqm
2Gve1Ipxs3vhe5MiC7yxvBQxpvmlHR374vLVfVjTgvReU5hcY48M82Nud8N2CatK+5c29nEBT3qu
HkNRQPGcqh2CLwFeljAXxANVZTDc5vkMrGLGND010W2uVtyxrgm5hloxz84Dtdc20iXMo0qjebUL
WrhyZjpnvJ/714U3Fp/lKKtffmGr7ikeHWU9hZvjbikFul5P1tDJ8VhBOXuc5rb8qMadRjooNuRM
SE0VsxXHdz5ZBKAC8aJgkCzDd6ZNbcD509UHWDvS0872eihMET50pTX/7cep8M5BpeOMDg9hheC0
Diw4v6yPYC69Q7hPpcujvjF8bQWVQU9jpo9RvKhTz4pDmFQFKaOA4MIrikQkThvT9gszkKb89Lre
fp572dAL9TnMNHtqzGOoPPuCBPmo6sV7cKS93zi03S2mUM2QrndzWHBF2yjvBPWLHcMWCuR7F9db
+QODmi+NGAl2cotVnnZ3UbTMexNkthl6Cny9gGYrfbr0ZW3NIVgDaZ+s0Ol+mW5w4wNVb69xU+up
O5ltrriSoYrppKvcKNMIlXHSaKcMn2dfdVfXicoxGagsf+JOm/FZtWBdOF0WzJNOvX8pb4rJN1Yx
hqDOhc+VgddqMTcYjn5U3ojqIijaQVI/WRRrtmvYu0nGoPDVYRW7njOX7azyXAk7ArvnM2k/Vr5q
lkNriyJOF2kHBzEsgpnHJjYN4Q7FBsrRwonq+W18H0TWmlp+VHyuXlXN9BiFPR9LuycXgTOLmsfe
5FG4cNgTK/Y8lOaukzZGd92Ml73tNnNo9aZI0Kln3Rwagw0sq1GfLuHkiQd06+BQ1h7oxNznOYEG
+gbhFr0KvoxIANzkzZu0Rijd1RrXlHrwDPt01X6JmZBx489HsWuVLPEkTbI43ngiyWG3wUl6ZCUH
AZuwkyLScZlo+tUAyB9XaP889Xr7A9YuCA5hwwAhXYDF7dlUFJwEbhRE9qOSK6DLfa8I28276tmq
AIHem6heQU2Hi/QOmtHElgW5taKONkHbYXpFxU158cI2Gbq8sBJGaduzlmabDmj63APuhP6XjJ3d
sYQl6/BDxqpq/+1eR0A27SVqgd1BaKyxNcnbvPdKl3ggv52TEhjj/miEzKtTry0C3Hw5Eu5Ng/uY
TzJXmWhZtzsUWMHYAQ/jCm9ibuQzDiKc9Rtwl1cma/1354RblFFLleegdsoT9zw3kzTNTYMuth49
usafycKsHoqFZyrp5VYHt8osarjZilB0DNTQGc6TjJs1q8ut/jCI3ZnUefF78cX87jXO9rXR2Nwg
wPPUEc/9utaO61GqRtgrqtz4DxOtzYVXCyfBBtkS0kbPqhrdTR0SvaA8a3h1NIzXk2h03eFsj4st
ZTiw3Ld+KZpbBlht/Gdbd4dpXE/1zYHRN98YxrfPfleuPC727LyWkumYLIxzwV8hbidS4b9oeILh
tO7QSxE5xu17FD1PgYxWR2eE85He0/2EGDS53u4CgfA3s8X9GhFtDRMW8B1BCpCqBp9dYndT1BRm
/Ir1OsxXmTMjzFpSTG8rX7gX8JL93biAulJ2RHIhspwK0HxDGiKD+/Gi+UUjkGqHFjQcuOCo5gp2
fFefVLcFuZSlCNYnT2Gzul8gf7WVzBbDGfiU87+5Qi/mqAc1qWVBLFxt1pDHawj1QVr9zMGzmPEa
WGvxr/FjimACu8MAFKnPlCWUxXLtxtZA/hij6oUMPYacrAv+t3K1cRkPkJIDEkUYBJuovcmb2Hne
LE9/tcqyM9DTOnNsZmUlZwwHnUdlSOpgmHmuLW/2bmqPi8d/3rFHdRwKjeYXV1wyDUOepA0jdUQW
7lhuCufCHGBCm+eq+kmlknvB6L2382tXaEreuVrHj7mszCHvg4BbxarJG4/c/ZgXpHkzsyLlUs8x
zJywnd/CdQITOvacIeyihtelCbuzt5FLz2wH3y4dGPNuhmZpWwc9IkAuvfehZkWWtXz5hHMgOowi
XA5rFyy/JmvYYDn2+bMJrfqhCaB7I3Pqswpz6423HROmHbFcjBrmnKa8t7NlQEDgLpQngKUVb1CR
05ZEMnTTpsHO0zd7Swm3sRwiFvXhOKa9Rf/WtG7FdN83EXOInLo3dRhtnd0BDcDuZXGdvNZNkER/
wu7H4RqsvQ8LsV6LA5uZ3mFrzPNsb8HB9VjuCdYwODca4rLvMIxt2227o9nYMObXFnRiqziXooaA
XOvoOFrNfsLcX9+NdRBnrSk/WzaqUv5R1oS6Pi+SSVfOkmy62A46XuPHqgzst6XQ7oHBpP2AqFvf
Q/t1PnnYvcPuKw3ZdM7zw6ptphwSppP2FGbYds+zvJrLD0+iGXqNTSxs4ahDCP+WU9yyPvAi5Qia
xYezieYkljw6zhHxMjwX/leIEX9S2e4hDx5KEdZPKizGI4o0Y9F8XQ8e5F7A1VtoJUU+/51mC2mm
nPaL0f4XBfe3kYt4ZuN2O0yite/XkpnVgk7/aks7PDH2dQ+FtcaXKO6t+2ExH6LTXVYZxXRFslPi
D4z2aEFKbssy9F9RFki5r/oKlE+ujrjsDBf5Vn67/qjP6JDiqe7H1yGsi7faFn6dTtQAJ6OGPNnz
qmKFfIyeHah8h71Hj4C+G0OXxHsFD1uDz91IbsVu5XyGuHL4PufgsONDw7+iNoLZQRRVfYqTpU3i
JZgXKJRqVVz2GONBO/fFwazQi1areHdLtkc+oKJ6a3XjhHYr/EyG2kontavGOy3jxEVYCYt5zKPZ
SlveNdPgetZxE+VSoUqNo4RgSvMYzL9mTK/tmbIN1CVSaqkZVm29Dwd3mP3PoIIi+mCrNTSZhq3a
/ys2bwctuC4Vq/BqUMa97vEejR9RYWx9w9dd1p+Bi5OAMXffqQcXMLV3t/dNdfDl3Li/Ns/ZzY1b
OQ3jRm+E8f0cs2wOf7icyXKmozPO8h8pMcp8R9YizJa0BDr179HEX6DaAHO8JFC4J5VOPst2J39z
4j/TWFND+7CV7xl/Vk7Wzz8kafbjyswNx/FVLROsBexlvZXlsykBxS5uSGnpj+NCJ9mO7IknQadd
9bGZymfmlVu+qO9BS5s3GsqOGqnmuGnSot63N3tlz+kpLqJFHWHGOXZK1nV3RVRxsTMQw9L9m618
bF+7MtjaZ4c14j6NCy7+9dCHS1/CrG7r8k4PIOfT2PH3gr6TMZafcC23wJbHkZXDVe6otUm1IVin
9eL0jBoAW+r2Jo49f7vDXprL36Olt+iBassu3raFfN1kn/xueStaw8PkspFK2eZti/vO4DVyHitE
FvlPRWP7bwrZo8s8jdm2OMyBHdHNahSGi+4nx0tRmnbrkdJnlNkQKes1XnhK2EP0K2VsjAlFSNqN
NAFbWtKa2P6LxrFANx6DeYWDG6loWl9GxXDmUAy4nqwk1DhbnSzQI/zIo7BJDPznLF0FnpZ5nvaD
u7VWckoGwY5yyr1POmqcO9b0uwKivnzHSEqELW0WkdSg8ycVqzU1XOtoylxPBcO/Ye3kL6+0mIiz
M+5F1qXp1BA1hxLyYHtTu1iOfrZL4zG/xlvQgMslxmm7DL01NPoQDk1U3w9rv8anUJVRZy5L6EjK
IhmJ/Y8/T41Mwcg1GhPaxKTp0DTEBv6nkLa8p3Wyt84c1iGcRJ6Mc9BT/gpnD+6tgjqXobWLQ8P2
+YbmhGWafukI1pHr3eB4odfc0pPS7SatC4fwKyD3JhiO3iyKHfuP0kgWcJhCqfsjqwBoYJMtRX01
zMPqTwZY7f5r4MAK/pXOaDOYFEW9FABGIivwG2qFEK8cs62Kzw5osikiJ9sd0bb0TmokxUBif7BQ
G04Nv0xZXzhPaODOLclZ+29bzmF38IYxKqpnhgXbou8jm7x1+wA83ux/hSPF+lGHEz5nbyVy6e+K
IjABa/c8qY5dVKymSwc32M1V7gywWdoW7LyuyAMQ9uUce8/d7lGa4ncaTco8FBuzvfMRkjEqsbgn
C5ayf+j9VZjx9tXRfIjGrb9i0a7bqxPQmukjd2kIWSCfAvqTzeOc4Jtu6u4vL3PpX+3RLaDbLd7i
EyEwKt7+yngqnZ0hYh9wjP9JZRcfM/XPOjLnUgG7fJWHvUASWiD3+jkXA9f1bjf9I4eJKC8Mt5rg
pYqKKX9Y7Hoer1Znz9sNwLHx6EDMag6YtIOs5HGjNplN9KXismJ/2isNr6ikrKBkNKP11nBm64zP
X09Z0bROfcCW5GWOsPfpPvcRdD4CuYvuD44v98t46x4hLTBARdZeIjIFGFLTczDa8E656DFcOTqu
nwH5x1aTrMIWAtCD7fZXpMb6t8JkMz3EtBdbymA0NFeli6g4bh7vb9bFDIETb1r3zk2NcsPgbdHj
4mWxY68Dttl1f9i0XnadzKzp7mlZor8+WrhegiMj5rlJShJeNgqS1dwa10xrmud1rs7AKtlNstVm
VQkvj3Xja3d9NkBV/F/2Iuz1w24jvPnbREOOODpvb6vrzD3FMSTB99mJ9WlccKx5UoSXGAzoEUVw
J9agqoMxIdODVwkhAxRYV4Qo2LErArDxTrQftMYFkAS7CsdzywPgvuZVgErU1Vadkk1UPw5+ZMQD
KXJQoqUap5VpYdncVFUR7hfy3frLoHfxGcSrrTIMG/ZvV4Tzi+Q3S6bBYrY7VG6BGzS0++cej0D4
JdDm/+Y5b8t5rdqlPbiBjzIY2pSCl5Dpu3+DKWF+8gsfclXTtFGeTIE93y+VVVbEDihNteE104ff
wUG/t9e4+8Msb/1q8hDkVdzlCpf35PtM9QgkoBlo7XSJ8zlK2XlUAAb8IDwjM/LHiUqYURO/LJkU
u1VfuzqCJCeb+RREIbmtkOyRIeyfF1m7MdOQrev/qIXIqnRgnM5dMXcsjEa+W/3sg+rvmkHhF9EU
en/Z/cD82Sw86U9lXZn8tu8rq7+1N2uOjzkT8j7DOLl3h7gdGgqTxVPtfbDBOUzbAhHlyMpVaT0L
/B3kLOxV/5eR3I/P+EeuZ2N31ROK/qo6RnaVtPucSYwsvXQpfraIg82DDx85EektPIV2/oCAywYV
e1imGv45o5IOQR64rhEo4imuDm2wNc7J6nrL/W3rXJs33iqiMJxmQ+BajF3VDzEyNiHlVduE30Pc
VX8LRxuHZ2if1JHUgU7c4iHjqi4GdldEXJkwhTHunjEolQNx2wgL46C7p1m4BnGzx6pQPEpX+/IZ
oUo8I8FW8ksM9BT2VM6/NTzdJ5YwcYk7gvOBhfdp4Oy3ptp6lpxdT36+yjANwzmIMrGqCttpaCy/
uF1YqK5/VX7XclxKZQXnhQYsPMNhlfYxFMgjRxxexXSQ9oJFpdkidlgCafD4hHVpby+Gv7r2QFe0
z7kU+m20DVkx99AmPCmN+woGwW/XU+02EOsrluce5ajtOPNxJfFc7c3CmtwWb8izixtjXEnIrQg1
mVuVyv/UQV0GdwhCcx6lossjP0FEIvTLMyIMrpGkNH4gSry/NLrwfIbQveFcmsp4uBmjbXlle5r4
XytwB8VSecPUQTPiPDXbJC9hw0lP6ss0LAmyqSgYcHAO3XbbsLu3P+SK6kVzK2Fqb1ltwEjeIVT+
DvZJ+9kSE/KZefMy93DqSHNIRdHEFzHl7QvbCeGrHYv4l2t4ktPRWWwLXn6n+DPBJd/u6PV/InsO
9RFSPbg+Rea8zGoySMg4oSwTny5nHzSUKQZ28RwtItizuVGDefNBsVnHGtpH/tVSZoS/9i6YnwiE
qW8tSp3noYsMHpSq5/dV58HGjGGaQmIaCQJCOA63gad+qlujHn3T1vbD7OBDvavz0brrGhwt3Jzt
dt9ZlFW4s8uqujejYqaC85MNo0bVdRaElvqhKpNry7Tckd5ri2/uoh0ijh7bplfpQpeQdDTTrJ8G
Ij73Lf7OubXMb48d9zipwZ88dA4QgMeAU1Ed9nLU73QmEgOA8am6NCJOe60aOPtZq5etxrdUlSRL
RP7KIda6cZ7geXQ5oyK1v4vN0Sm25WH6scu7j/Uw2PKpmcseNkaoVXkh1c781P68KqSueMhL2+wF
z6sYC7zXLga/k6L6Z1UzzLcd7wta5QsdSawz07vzPdsvwVV2ubnE1AsYLeB9eM84Wlb/QLM1DG97
7WKvJKGgqV+LLrfbrCDfTbM5nK/lL9GqbcS71c1BcYddr0QKns2Y/2N4UI7vtD3CdZIcqdU/Uu3v
Vso50/wmdiMamiTW47xAOo1KbqSae5nD2fVige2RWVZ3mvE+zRqdudEMHK2Jp7ar5Dh26VRYznKO
aTg+2raM+QkKF7NhH3X4idJiD2I32zje6utC9+g9LGC3bHA5yywe10ZU9dn0uef9XisSjN8YUo0G
7ZNvsKkSFZDAQIoLMi5DXbaNxtM2t05+1vFOjMYaVWPxixsEvmmx4GA9tT86CDiLUpLcUUmIlrf0
AQKkJE5g59MsWAXPoV+2/xa81twkzuqsF6dVCmUhwDh0pyYjvFtPLAP1cF7RdX7y8vtbpgZ8lRmk
e3pYv27c+UhCfSve/Ljt4RFQCCwibQWrq7xNC4pRmXfNyYsEnV68oEbdxxhJY757t9h5qWXv/WWd
AI0gcse5gp+vYsDrg1RoLE5l+1nQ+av7H/u7o+OfFlZS3N99Tygu6ACstre5cZvmdbdKPFLAfARp
7MjlZKjYQV991eMUsbY7cOX+docOkR+Um/F/iRo/AhKp58/ZVtWUAQnGV6rUYgyD/YhSno83phq3
L7InIUMlnAG83yHuYgwCJUmJF0wptfXKdB8z5IbQtjyFUWfps18FpXckf4af0PEXJC68aEuZbpi2
Lnxhw/KXbSfesRbxlVF0x9X+H9m0oZ/yVA7eA6S3jQ9AWKnTTamsRfXhRHymVOrJXt9o0ElrGlt7
kcwwwt06+EvRmfWgpp6y2Zpy+V8D0Yj9facPPXlAx46L1Kt1F+KSB3ExviDiTA0ap+5qtm9kQJSb
0ze/Nsupn238AhdwesHJW3Rz288sMSQaDs5t29vusSh2YofgVszPPGXrtQ1t6zFHh50veZkTcY+5
1fhJq+LYEDLSRlmJEYlyXodyPfDn+n4r5+7XwGIc2xaVQziWCWzokXkltjOnz7yfYkwz/xVmDu6q
wnifNHFe8bTzMoO6qOfNHg/9RCdz5VxgR4Ta7G6FrF78o6H0S25AoyA6msrCdOePcfDdNL4w/4Xu
Nrt3tap3xvwG4vA3G6Aoy3PQ7l/oEqt37kVEAhYZJnQzB19o/ckZYNsPOWMyfIatG+J0if2J/ehA
eEv92Y469H+kCq8XGWO2aCO6SyCcu/YCIYfKtXEkHNl69C8lX515G9Y5rvARtk6L0QltonIz3yX/
Vnp1gzXQtaM82JPejnP73fOYQ0kqnSmK0K047WSCBI/tJQV1R0QdadE58i+/VPxz6eZhbyRXzfQB
tkXkQ+s//t7ZJ4eN8ohvMbpreq3zq9N7dZ4t7SrfvKlVHyzkIDD6KljCQ0/mGYJZ7PvR9Mb8y29v
TWypr58YnP92mjoeLEcGJfejjTW43dHZpo6KsN7nPcSMHMXnaCmC7wpzMr36MPznsjPRHZshBEPD
Uur8LVUXH5Uguf28FbGPQ+p/nJ1XbxxZmm3/SqPeoye8uZhq4Kb3tCJFvgQokgpvT5xwv/6uVNfM
UDlM5kUBhW5IFNNExHHft/faeZjsZSXloSoa4u7GdnDr23yUiYLaIArITCPYsA7nrZcnrwrdU3HI
w8AVc9P0hqXtKB2c5yINlUl8lHezUcmCxeBHEap9Vcmndm+7bwh8zNvKL6NdWDi0ntxQ50jBh6XL
P47NsKiljtYDe4Ja3tMwY7unBI5K+ROqdExuemv4K1mUmX8wlFE92uya3EDJqxaKsjdhAuZPRSei
qzzPnWEiB9u6t8pOMTgcqW68A3LV2/tOUBV+DxIHg82YA4Srj/oZOiM07zYmpcRsoZMqSB9A6ce9
goaBLUzSjSshLP86HdG03WWclK5Ns+1o3mJomvmW6AnLI0nOWbj0F59Z+xptqud9OEQTBKbjo9pY
ZP0YUY3k1R2MlhqrjI6mUozwkn32k/CqnIHl1+/2MVxt4nmUy5W2Cx/DTuT3NEvoGFm+vpK0116r
yBrv+t6yd3ouxh8DgV4LqKDxzlEd+8X2aSZT9kXZFdXxK3yoMp8SMU6CcWD1OwVFlJjKmmmLplr9
PUNJzpmglM4hw5K38wvbmWisyljCEmqTjt6UT15kK/Qx0vEB9Vh/NdL2WaeKg2mLWKFoDkjP2ip9
ER20tOVIMvoKEzqcCpNollF3kPYGclFpOk7oUGmeEfQoVwRy0tpEArfF0Vd5c5xE+RuaFHWKVYEy
qeiUezfs6ttiKPsXcIT4YHAJXPdODzUJ2XNj9NWd2lb0VVSnlktUvwHZi3W9LhQdWauSsDsAk6vO
Nat95UCIDUKE8Q45DvYbvSeDKfesJxSbJfCs3uNg0meoIXy/KdYjaWErvcuHvSOt+MVqs+KxCFAz
KtyR17CNip95auMi6BvlvkeuceuFfrdL2l6uTbrvO8OI6zeA1cqaKgs7m45hNkmISdi7duLtgvYo
pRK+liLh0vDX1exo0rYk5cgSBAN5Wh7QhVCHOc0qFnOUsMycUY/YwYtpCmGytmhQS7u8Ba3St2hv
XAU6ERzOG11HWWZ1Sj7Xm6j7nrUZtS6qCqE3G0jNXYmwbziPgJyf1jG77dYgqa10Mj0hEhC136TX
hcreh9Iii6BHX7opa4n4yqmCvVCIZrEJqU+naqK9iMRR1gSs+Bvf7Z2nXjHJuchca0/xufkxxIqk
W67GD53mUO6Wnb6jst2tlXaUWxwI+cz3wA8FYNo2pVSimRIH/QP9qHwXu6SFNmyojrYvbWlwagD/
2S9wprw4CBtXBHe2K04RxotbHTPeRqu4oVpD2csQyCxhPE+V0mlT6tyquWqMSFkiSkzQhKveosf9
BlvQH19HDYtPjAv30W7y+kfQ6toNPUmcph0dolJJ22WmFI09rXiMkH3WcsbmVBfTIXfGB55f1AJV
4ZJgatPN11s1+DlApZ9TgeWwQLPwoDHm6JpJX20msafmezEklja1DFPDbm5VPT1RNdsM6MM5wcS9
vmc7om5KOk2sOb1Cs435aAaFHk4XBU7rIRzqZppUJGNNcspOeJSJhu71EeaNLlFfcJwd7hpFlu7C
TIb00bVNyl/UPuaeIxApOezLrhHjcJzmhKasB/KpVoVB88UlWeYHKxKd/yywkxlmJ/lq53b0HWG8
oNoMSdlyzWRfBgAJPTHYxU0GlGQWhmX2XeQdllKyGFHLhY3pHoYUQypWphQph94khzIhjlRF0bNM
rTjeyMxn4+QbTU/zBZJWVJpgANuuXioUvbN5Rlfpvm8NsKDEaOWo4JWU1k7nQvcrjUfOAs85yDsM
n41kcZQ2Pnzd0nI6QrahT7UOVesqHmrUkYRF0/rDLjvrWDxnNoc5dBsyW5rxYL3oqKEOAhH/THdz
+trcVptVpKvTWUhReIpZGGJF2fQPKuoe2GUjVx/XkNmsCTtFxVsJjkahkkeLjjY0hmIKvc4GI5px
U3R2fROM47CqtAxuoVGHEjlJpf1M4jGDG+CpCKkzBcGXZ7L5Rw1Tee9kC9NRHo6eq6lmRM1WN2Wy
D4hmdrZ01UD/pILC9Qpt8ICsBFFHPMHYlvuTjn32ymilu6/C2p9ThaOPX5OzmJV19gNDER08JDjN
XBVV883H/KY94iH3bnptoEMeVJFM4wl7LMxXuADkwskabZ3VaCTw2snF0AaYbUIyzIiMBLi0qVIS
7OilFnm/0TCFD+yXtByWdK/VlFbK8dqydc4FwJramWOn4yPbUp/kPuiMy8TtleegsMU7mwprNdjE
Po5Wqs7xLRT3OiHB96PRau9lgW3Akq7PujTSa+mMNHgO61YP0VXo5o6jQjPXjBh9Jwdpi9wvLFNU
PjrIkB5HxA2t7o4CUKM8Nx4uKCp7TvKt6jJznTWR8pKQ6ZOvBqynW1w9xZa2dbTu1KreW4GSo67z
imqXKC3PBrlIh3Dgu3lWL3aMKGoBACxDzCOi8yaUHfqfph0JkmqJQNcMFcZlGuBdoNdIQwTZ5B1I
I58AEVM/4KHIl5xxSowg1bBodC8wJ0rQluEcilZx1xaV303iVDKiYqM4DFFe/MgjJb9WPFtZWU41
3lfIbjDeUQUgM96TZYzJIKZEZNveQpdJejOOnbHQutG6tpDRvdsYQ3COj+pRBZskqwZeylxS8L+G
BRftEn/oHo5ahANnqeKb45jt9zRk94GRZXyrNYFKt2kLib52zNMNtYthagBx2SgIr2+O7i78BgoP
xfQY1rDvRYaLodHH11A1jFsHjeuabOzsOtZH+cOojc5ANU8uObM9NV4klpS3jC5PqL621iAmjqEx
EZqO9Bdm7xN87aVg16BE5fHUFDFVRLrSNpKUwC2+uS1mxTkrzXAVNDLO56LMtTtbZZlIMBb+6KWJ
poOA5bY7qJhg4pfI1yjwawPyXK8qlJ8qEq+5Wct0fCe5VVuIxpTuldtqCDoaJZW7OkDwviHDSn0Q
wh+beWipFdqrpnTidRjQ3C+oxgVNQnpFjPghisOUGQ2lXHbX50QRz8UQFnskmso3vaT6t/ByswoX
nNMUOU0QmgULXBzWWxn6ZGIOFRaFSeiyfk+IU8rUh0SzbW1ZtxklrCHlJkAyaNuRc1Ca59hhe6n4
GzG0PQfBkmWA3NzB0vxhCgi8q3bIm4ac+k6Nj2UCaK61MFuEcqD9hDsVt49ixCNr49HJVTeNtVac
odKfMzqh0yb1tfaWRdBp7rvO5TQ+Fnpn3jhVP/aTpFIYubnqGltn+KXrBe91hebGTXeZr6RQmNhI
x+JgiSo+RpjSBV+ASECL29eR6c6UsmqVYmFYxNWi/tVjKsSOWpb806AYpDobQkftnlBFH/s0URAr
HObLwoUnAZ1jl4qqNR5yCvnePU2xpGBmTJPhsQwpfUX70hYGzeS8Iv5IzaCrDUsxDpyZ6Ycl1h5M
hd5N67GrEKV5qKHb275JOAYlxP4QvKqaZT+NLVPUe/oXRDDHVmbVAQIeB9nTxAryetyW0jPy27FG
8nSl2iqq2yk+r7G+NlzIl8hLLcu7V3OVxNu+NWW/q5RyeLHALR6R7EUiF0VIg8mb1D46IjbUjmW3
FIJwDeAWb+oZXezixkf5gF+jVPtnu3cRxh8rAsaUxkV0S75d/Z0GTbXhFoo7z0pgCSqKiUrescwf
FY3G5wC3wEZWJvJorcM7X1CFY+GmVfGD4UJFsgYRktRhfRVqDSklFtIuy63p/XeNjYydWsBTbjQ5
50Qv3Q9h6d6zKnhLilosTFHC2qu7gkzqAf9WRvFxxsHZfLIJv6Vi1wFyoq4zatO4lsgRKHllU9K/
u3EWOQrxXklBvkyKhpjo1NSaxMQLmDOkH/p1kgbWtqnbYoOkqLhFw/xDI2Icv1Qsntg2xguh2/F8
CBgapNBqd6pbNtdekqT3vWz9G4Fj25oi31T3du1gfFaFaIkVUA0Puq3SBu2sGhVWGhpGxUKTA07z
sQqS76bnV91D50dOufTiUCX+XGW2n1taHbDsmZrZIo8zsd27HcLSGatGG2MX6fNwGVrMxOzIo7pc
2HHPwtr6CMWwjlNbUDTq50TO6J22ov3p3nA/Yrhlvat5hyJ2DYgIDXrqWZK6YfEWQlnwFxHIDPuA
WCMbphDO62zv5H0UL/RwrKqlRceQmaF3lH2KbQBRDJ7BZ1uO4z4Dw/QidPRHc3rexrXqVz37S7vg
PlFVM7wn+Da0A3WUDeWiovphbHsPPMra9vGhrG3LrQgsrHPx0qFwjtZ4WlIFZ1FfwMfGyOjBGYkR
iTlomdJNbpfdS9U5LX1uetQmlQjoiROjJhibYm5YJ6s2y5kW6G0L/XqEdyqvbTeIm2Vt6YNz7yAz
2unNUEbzYYDAsKoEHv9VIWTSTNEUkPYbWIE+ztOBRNxbnaoCh26quyjX6aYX35OMDIldlePxnbVh
LNlHW4UGaAj1FYcc9gLlbsCIX60clW7EPKGKMO27rG+vyTfnUyZxqeSz0i9Ga1E6VluiX0jEOMG5
o3O4iSXZ4GnGksIS4zxIvRSrpo+SZxc1j4XYqW+ZtW1vrbK2WP4EwaUtcf4llr93WjTtT5XqYZtA
SCPkrbBUncRzQuiol0rMGVO60K24HkJaq1EWaXfCxDk0wz46LBu8KzXKwNwtJ7qPmGCiJhh+5kVP
ju5U74NcR7tJxWNBkUZxCXxw0Na3gUoPDtlOH18h/y+fbVFq5HOVpmQrBE2tn3Q462lZBDUzjWhh
GLMZaMf7fIyD5zgRHdOjk5tRgPTCBj+iRSWWXywV/S6MU+f70IUmacGlo0ZrSWbQPNb7XNmZZZKI
ZXNEPyyRtsFBBicX9Eutr3XlXamMNp6KKCDdGRV6HLymDLZOTAioHpD9alApXxTLKxENwkHJk9vB
8zOGkmwSfN7SN0PzrY3iKvvZZA6t1cCGZrMecIyzRfF7qCRhnYbtzNPrHNWTS9I3+qAwjYIj3jco
nrGMOsDWcye3ylsvV0MznJocn9pNanads8RCKQXOkUJQoI06p17h885vIaF4t3WptfdNV/b6vOam
ZDPW4z7bK00muy01k/gmJ63scWztIZ1S7e4icpizzl+k9AVWRWmW2yhP0MNz7A8o48O82PQ8d9Mw
qdyHqKmR+ptsWF8j3R/8jVGwu3iKIbHYSNJ1C6hBMAwvA/q7amrVnXhBZQu7qpVsMbf0FXxnqUY8
cvMKjeA+SLTopccFcmcog/nYsPehM4nOgEnJCiNzI3GzD5O6lPBeYFrV7l2qBl11F/vFlC485aaM
dbR0va2PqXvuxhJbkYsevp8Dt0JGTV+/uS16VVvozageBtzge9EUFi14JWjKpQAlA3CKUss3Oscx
ysAk8BdHNQvCmxjNBOczK5pm0pLr2NcsOek6HX2HmubPQUqXeTK2bvciTSu+C2Wfvvd9ImjR84BQ
MmQTNGMCy1aUbvwFYaZJjrHVLx8kHKhl64T2NvNx7puerhy8gGVHlliXoM13HZpGRS0WGa988BrX
0Zfp2IiDAAiEN074zq63kSvEni7ieeizu5wmapLce1LRvudeZgAt1aW25iQbc1gP4n7eGUGhzgJ/
tMqphZaaJYKuCXIJCmxL0zesmedqNDLLwSlgH6D+n4xlpuFCyRrFn5C3EFHGixHWJwJXeA1saWeZ
47C2cHzRrqjMcelz9JiAUW1fKqfs8DgnjdetpTeQ1cb2c2HVcX6FEAUCCvoCIpfiPt9Vddod0iw5
7hT88JAXsY+SoTG+OZmiJZuYqviylaWqHNym8pZG7Cmz2vJuBtXUNibwk70P9dXbcBYu35ohSldO
3Av7Oq98T+zhlH0LOL7MY0cvZtXQA/Whms3MZNFTo+w43vAprP2gcyAoiXZY5FnXwGiiYwwDI9tg
GDTZn+bWWnDQa65S6B64hWB8BnjCXQSYfhRm70rtiG3RV8kGpw+hj7aPrSoRwSuavea7G+U1givc
0fi4BSwHG/zgaEFCm2gtRel5MNaYCQ0jTHY8780yBaMwT1MpOC9g1DueDBpzbnayxmdnIy+d+aZB
kgV3HeTLED6CB7CmtlG+ZXqpHRqC4ufMMDg8wzZb5t5o3ctIFa9Z79bXHe73dR0lxh0t3wIuKYfK
gKGgIW5wHfrnrlYuDYWiGIUZlGVkF1RsNbCZ2RPs5MPWEH3HnoOd24QxppmUC02zQclGE5CiYEZx
qSwSiq/2GO4R8bmbrK16/gybbpxiossf+kor5z7gjF1Ymu5LmXTiBwlc6m6wjzAQe0B+gpF4hY9K
Q2lTwN0QNkwGRzeDA201+5aVtZ1lGpVVGATWHacUZWenZD1WWpg2M5O7n29QXmkb24S1z+CH5VDg
C8STVkjvIUfYrE171uRoZ6Zp+VLVQILL0OWyWrHU54HZxKss9INt4kvSqMao6VZtEOVrvyrlzA8a
/Qfbg+Fe9fWQp4WkwJpSVVABMvfsRdcNGOHi2FvpMZIDtfRTtlxhXDwJq0IsTe8H2RMSziVVU4aj
rzrlQA9JbYOVWyTVvVtr3UOGZm+Cf0gBPVZac6vXeTDpLXMD0SiUk1a0bH8ELs2RreAtiDpr52oV
YLqg0yv2XAqTKinaejnJGjU/sJVrEPxYFAL8EQlvGtbVakhFvrdCz583pt9s+xjAGrJKf2NWivqN
qFj6UoOqoBkvjhCuiajUt7LieNeliPA1WwtvWdSTK9sOq1mg2+WDmsh05epYXo2uJhJT75kDSuq8
y7hqvBm1tGTDxEa7xg6j/MlA49DOm2y0wQWy6/CRNbEhP45VI2mfVG2wHjshlYXSm/GeUxMuVU2m
c8dA9xYUbgslCzzNW4LX9sd4nG8HR0+uOKtpw8yNsn6vyQITnBybeI5DX8N0UHBOA2EELLEbpqCB
0XytUx32z7DwgJ7HuNsjUM8/4rjQy13MohZiA+msShzsDm1zOoHWxI55UiuO5R/UkE0b1fPGc+Qt
6rbIjNkUlxl1zxgECfg7I/TcDJEdmCZEJ0gxsmubczqdNOItGibWzC5HcaDszfmCo0uTJVesw9hK
J4WdIm7bjxx8Y2UxwnYI3oeMWOWFOyIzulXQ9hTvX3Mxz5Dyf8F6P8BLh8I2cD0YxoaTN7KsuoB5
HXSu/u3rl/8VavkJ79M8EjI/vH6NeNBuk8rchD0TcqTba08cjLybePKFMdPMeNpCTlvajRKrPzVP
bi0SAFMjfGOffAFueu47ntCvI2FqTprm2sbrYuiG2FoXIm0upappZwC05gmP11CCBDMI7tU4974V
obpH/sUmfdjgp771q3Gb2fK1KfKbdOhnZLfkU9q94wUe7/FNPru+R0zvh+ubJJkdQV/UN4qSGFMl
bDYa8nCmp1v++/oeniH+midhCoAQMqcbSn3DQ/5U2s2trbZzevGTr1/+3N05YaU6JRg4XSj9pshc
44qebLWGtSBnX7/6GaK9cfz7D9cHWQXGPbriG47b8ZVp3jSjszNiEnszyAf98F4HSjojb7dbfv2G
Z66WcfLAuwZopkYT7cYnkmROQ96ad874rCLkucCXPXPLf+VmffhKOGS0JIhCbYMO9k0g+6CgMMA2
aJOXi5EDZ26KcfJMK9UvlGytb0xpP0e2WBZF+vdQ479iAD58/MFntUW4pwMKQ0YQRxgNuDWT4lKs
9bkbcPK42p2axbqOmaLI/B/S9++Aia4c5uYLz+sZkrBh/P5EKVrWFAnn7M0xksUUdJAS8406wcMY
qd8Bx7UX3ufcLdB/f59A8amT1om+CYS8ojTyyDb5AoX5DJ7YOAHK12yjQk7m5SYfVFfOil7qBDro
zrdcOu3CNlzdnNje+FP0eXsh5f7cXTkZ5SbMWMss6nJja8nP1gqRaqvWUtWjC/Pgmbuin4zzvpI1
TbuIZBxIIX6LvhB1A8gC9h5zaMfzrwf3uSAQ/WR0H6U57DHzckNG3dbNmpkdi6kW0ddvx4nbxLhh
4mXpI7fIKUSkyQLrAoZmob18/QHOXEb9ZCkzDBy+On28DRISoMoaQsjWmSk01i9MLmfmS/1k4GPG
cGNLPYI11OQKuu86KoM9BJp5VxQboYZEfQHiN63rr7/PmSdRP37PD5NBVpWgPyKr5KU5h2o3XEpK
xsG6y8UqkdpdlZkXpp1z2PxfwUwf3op2tll7hiM3Tdxeu/EdCqepUWhro9uXnrJUjAUtcmrNf2/4
6ifTRGU0Y8U6325yvZkTovsknOZCPNC5h+BkZtA7TFyxrtbbjBabYjab3nKvaUM+fX1Pzr38yeyA
ydnDkhvIbRYUzlWHISoVTn6DEODr1z+zfv0K8fpwI7zESygFRoTsGv2mLMM1DXzqHh6S0QsZcue2
ZNrJbIC5IKPaOcitjbdt6hdaMo/YU889+j0+pTsrcxe2SwtRuP6UtOzuNvWURzss519/xV8h9Z9s
y34lH3/4jnTQI9XinLgFC2rvMOFRKOE8qPnr3m38RddLZ4E5upgNcOgmyDvpl8dYl5Om26H7vwls
UEJYxW5wuj1e+EzHqfazz3Qyd+A4KnVSX9ptg1N23hvdK8UInni7P4zxjaZhYiYRYxJpJY5vJ/67
l+JkRilidGt4Poi5LV5jEC73VdVLNkbOCjHKsq84UXfrvtIfwHCnM0QQ7AfSdZE0AVx1PzkWO98E
h9kLG8JzU/ivjJwPt6aHG9sqnia36Pi0RZJbwQ2JKvMsKcXUzyuszhQz193Y4q5oo+8yuCvFuhT2
PRA85cIQODPEfp2WPnwGUMmiV7QC3thAYQ8trNigKNAWroMB7+vbfe4tTuYfUiZKW/Y+umQ4LJu0
FuFMGDg0HZMWwd97i5N5yKvVAkKe0m2tVvVYkYZ2pVt5vNWEf2mve27W1k4mowzKPmoT9MilUzxj
YMnnnjtAZzNUCptu9AOlC+qIuTuS3FddWAPPTFC/PsuHu2NUFr0Ak0uHMaiYCaembxbJektSA5oT
tWn/3p5FPZmlHMYFihKr4ykAIpQi7XlIouzdUWDXqZBYF8Yg6wuPw5l1XT3ZuGieWZKhzXUkwSxr
66kNfcxx2a+ot4BBUSkuyWf5+rE4N8LUk4lGdE5k4sUatqGzlprABDTeqSI51J36VuUWXFa9nitS
3zaV8xgaYhWlbNrqKLgwun5t+j6Z6dSTKQekmdpXVGu3bVa/jXaMn20HrGJZxnKLI2HVwKW0qpXw
lXe//nnEPKgVsPMAGWySNfdp2j+pmXarNsoanek+qOOZWkCKygYPDMuIFwfJmcKAknQOenw1/YFC
yoWAwXOPvHoc0R8eP89jZww9r9uOOpZLFMq5Ym8DVUUj6aHNcb6rZXEV6xEddmm+X7hnxzH72SU7
OTWlSquICgjHNlbCn+wuQrK/xysSIxbDSEVu3Ro4lXoDpKVxZKabM2DTl8Knzq2W6slc1epmWBsR
b450Te1fc0JvDPOWKDdo58UCfQhJ04U6ILiAK6M+OIO1EMVeJv7Nxaj3XxPKZxfgZDKLYUXR1DDa
LSX1nYvPvrmPPOOR+IZVoArInv7Md/WXWGKaVYR56WafG5cn8xvc17JxEeRs8SJUWy9LgE75KLjs
AJhjBIwc++9TRN1ymjg2wclDct2DF05jepaj629Vu55rI6x038mDjZKKZ3CN2T4MxYUd+pnJUD05
uIlB7ZIcpzi4Tsz0DYQPsoqKtRfgRq8vHA4/PwUY3slEmGtBbEOrIHmogGlZZgTME0HkdcaDHnS3
ehdt/Ma++VtPuvErs+fD8KIOiYkfpO62CAxz1nnZ1QARfFSUrdEjHVZLTXuswnq4djEibxxgoi5i
loa8lEvz4+cne8M7mR/ZdgB56hjgRZfS8UcpjYD0wcwwKqc6fpT2xVHqF2UwJmFI9hLdDby1ZUFp
j0np66vw+WOHqe33OQY1LUVrVe+2wNpn2BkeirGYF466qnzCZ1RtyxXYWL718+u3+/whgi7z+9uh
fjfTQh2bbYEXBXlVuhoy9xbSNuDjp6/f4vP9juGdTGCh73noCyyxBbP4bnTJxgmDb1qlX9jraMeb
87/nB8M7maO8ClYnqhJtq+eHTEtWnIentY03UWtnaAGnQabPQcYkfresqe4P/g/hGsgayDkYwCo2
j/LSyfLcNz2ZqYjCgJqSR/0WQvpUFuLHoKpvTXhhvJ85O5Hu9Pu9MkhINBBUdlsvTJfSXIyFs+X/
oLxNlHzc6P1i4G+sYC+LNW71r+/euSFxMss0GTyQhtb8VjGH4qCXebtKGizzX7/6mXvnnswvJSFR
DgSQdhuR9JW78S3SlXUrq1Vp2wc3vPAdzowp92SLJdFyw4CmLjSOhDvbY71HbYfMIKuUTQA5c1WZ
qA5QyeXTUXEvfLUz65bhnkwmWgLvofK4XS4Io3FMR8oYxXubmXtTGW/dKluUkCYnKFBszjj+XR1Z
F+axM8+hezKHDMfIjKQ22f5b7a0SKy9DZpD0lU6+vmlnv9nJpKE2NX6fApBKIg384lpyCNyonoXd
sZNUOluwgt/Uxr3qCUvBFNTGm1HnLHvh3Y/j+pPx7h6f1A/LRN13PazvQm6BFWlXvm7Cuz7mmSRN
8lMlbGCma8613XTRNIKKgBiK1VkipL0Z9Dg+gJb5Kx/3P177/xO8F9f/fk/xr//kz69FObDdDZuT
P/7rvsj47z+Pv/Pf/+b33/jX8r04vGTv4vQf/fY7vO5f7zt7aV5++8M8R7Ez3Mj3erh9FzJtfr0+
n/D4L/9/f/iP91+vcj+U73/+8VrIvDm+WhAV+R9//Wj99ucfmspF/Y+Pr//XD49f4M8/VkUe/GN7
/J+7/8uy9u+X/O/fe38RDS+hmf80TawkGKFdC/Afk2H3/u+fGP90TVUzXU+3HFc7lhYJW2jCP//Q
9X+ieFU57yA70xFc8EuikH/9SLM0G4yzBzXk+Ht//Nfn++0O/c8d+0cus+siyhvx5x+fjgxAoadP
Lj6VDvmIug0s6DXjxsvTqa5cmGbOvfjJg9kOIssrvVO3HWlythQPJeHI8PvmH671X9/l42c/vsz/
eu757CfrXHuEvyGaU7ceqoJKQagQXRjQn+7yeGWu+scR5aplDDJKqtuKPJoUTV1LOz8eUZv3e91C
JNS+/72vcLKC5TDRdX/kjWoX7+uORKgL3+DcpT9ZpQqpj3qk4xeSVIJ6HdwtqYKFO14oW5659KfL
VGS4rdLhRt1ilLTLb0758vX1OA6Gz+7p6cqkxPDgUbRrgN2J1jaCjUe4YAv/pXMKiJDtlYS5eAwB
xJK0wsh4TckDwbKHlbTc9Z51FWgEEaTu1oVIGYegv9SNjT0JGl15YR37dIk2Uff+/nAUpeUC71DV
bW/F3wl3mpQxctDkJ4LqDSa45ddX4twVPlmysIpqjY+xfqvlzwZSmf5SlfPMk+Ee//7DahHkSi1S
wYh31Af4ABO7X2TuBfnCmXFzuhIFCLobW+VDZ9KYl8bcGUmsgWcIH7DWV34x//raOOeekpORD0VG
RyYzqlvLeLd7NtIp2ZMCETSqWGhp2TJVXGSgzkwrEPOp1iLQ5LcsyWEqHL0QYt4NSA7JUKl9fynz
cqE44xW71Rnis1loYTAJlHlk5nsS0sAUEyPnd/WqV71pq6cQURE9cb4fUQ3VgTcl63QW1g/98FjK
ZhH21tYv93DZJgqeUasND4OaXx3ZQm41Lgo9nSayP3RwTAKX6oFF1KG+gAow14Jm7iT1kolndpSf
0GjCod8dFPkMQx9b6Vuhq5M2QoxVkw7pvPVjjA8kno5HTIR5G4/GBLjMhdPnuefkZA7Mu9gK3TFW
t0N+V9XPZrzTgNJ+fQN/tZY+mbpZu357COO4rTOZMoY4TJN4Chy7SUGbHe0gIl71w3poyHAwr6Fc
T6UOEy63QBO6sy4KtyUhKpaBSR7MhVGjSWvkJvFyHKJhNiMrCaJFe+FB+3SfzFA/mUXBbqPdrHme
27acd/r3BCpPPTxrIIqL+jsR0kea5IVrYh2/+yfXxDnZ+jMsgRwrjbo1XP9xiLFWude2qKfHWJzR
w4aavsMhZWhZV43dZJNG1WZQzbbYH9H8QUemDZFK9TFI02ASQtIPeOBrzaKxc3Rc1ph9UBf42VT3
zCmJJpieERzHG89AsG4+WTxb8IZ2mtCnVvlT40VquJAoLydxQrUxkdMcxave46Kz3Wmg3nXaQ1Hs
8ajihrp3k/eCvhuIk+nXz8iZCdA5zjEf5ilM8hIeD9deB3ASI/MkS+LrV/7VR/3sSp/O4IDXcZRq
3NbAmoaEO0iAu2o/R3I4gQraK8hha9Z9jBfaszvAYEiQ2JszXQ5TDKnEBj72TsRfWSwvGhK8G0jQ
U6nBRtNJFvj6U577/icLgF3ERkVix7BlD7xC8rmPldevX/nMAuacrAAeeSp+messLcAdPGOuwEIw
3rJqRdHmwv7gzOThHL/Uh5tHCG8M35NFplFYsR/a7sVQ3r/+9Oeuy8ncjzqmTQQCyq3nTap2NVgX
FtxzV+VkvitTGBGlxuvaTCO+lBNN9Oji1y45rGZ99/WHP3ddTuY9O83RqAvehHjCwj7E1asdX6hM
nrsuJ3NVYXekAQRE4oQ1gUGr5lLrzDwzL9kn81LlVa6jEjmxLSFGZXG9hJk7x6kBlR/bVuyuneip
Fphs6m9RvCaKekq+3X3XNDOnDKaRImbkCU0VQjW7o6GpjRaesFDoHTET9SLwjUU7VkslA/yfaETR
2+tIXouov2mdg04LRmQvwsxJKlnjniubch0BGFIXwFvNIL6wpztz8eyTyUZpHRJzfYdNUU1wY7Wo
vUvNzXOvfDLX2CUK2CjKjoeU23ggiPlS0eHM82r/P87OrMlRHevav4gIZsQto+d0zsMNUZVVyQxC
Qgj49e9yfd9FHjptR7ij+0SfHlSykLakrbXXs4gPqH6talOzodnkPeo/ykgdsjCz70dAHp1KDS5P
2HPdX8SKDsxlBVRChMoMNbprZl5ZCOd6f/rzvgUIUefw0aQ4AJS57s3pbi5e5+lrgqNvWWu3RVB7
ESlMswUmAxjLbZV+CrzYgGVy26AsQwVeNKQO1TrI5SEU3qCyX273THSwF9FBjpnmOIk+w2cMpZAa
iAlNdqekV2LyuU+5CBCGBY9hI8dwoKIf5rInvdeV8TjTb2sRIdJSTVqQG+dtmzxyrnhmglO4bK+M
ypmpYi3WpqqaqckmhsO+i0oNOF4A22HmPhhOni7/3DTy1mKVwrG8Fs54+jMYnlyfnZLDcc2+8gPO
DLy1WKl5WzEB0gmGpwk6rNFrd/xz7S7WZjYPdU9qtCt+Vaj1v3Y8Otfs6T//tjRpTxRYbFjzVqqr
DA47c3B5jM+1u1iOo4tSYFahuydsmkStpn1l5zs3/RbLUdEptcSp4TS9G9R7DXcw40pu9VyfFyuy
EhNy8fBK3zYUrjxB1j7cNhaLtQgPB2A9T5/Oxb1mXlnWlZV4pr/LGom0nl0UEJ76m8XOQyvCm7q7
LI3QXdxDOgDuEa33ueHDCe+2dhfLruxwSITxOUJSej8aH538e1u7ixXXlzRPbBcBCeidsdxnBbtx
fBdLTh1lh+dBxFAyAlUQZOWNA3H6nt/WHNxAYEA4mPPWtB/1+bG/doE9DeQPNx1zseayHM5vTo+B
KOi9Xfb3AmaiowTJhJE1KsxuHJXFAkz7DHBEmH5uMxQQTcqmHa/pY87N58X6owMsK2DGp27hJ9pP
63G8bS80F+uvzvIS/zQwoasVqCmFe9tCWdZwCAW6nc5EuxMuDQJYgdvOp8tSDWPWOsUoES9kvWnM
KLnx0rAs0JB9rYm5c0focwMLBj/KlRlxJnGyLMogWdOSrsU4zO4vyb5MUcWwWvaNhAcuezJTeP33
x5vW+rJIAwahWjIwZ8Y9Gakk8aQ1vy83fFrTP6wdY7Em605Sp6dYkyoErrqqxvqEbeDak+SZmb2s
zShhDYiqcZz1Rt0GAMj0s4/L3T7X8GIxFgZMRBoHQz+w0HZWiYhua3exFOE1B1zPSHA4dYg363f5
rR1erMXJ0OHh3qNhE3j5ei3EFcHSmYFY1lngKbkunAzfr8m2lYD/2FRcmd1nZsaytIKZKTfcU/Rw
AWZycLEV+rGBy/rlgf6nvP5h4i0rJ1RHlyk5HcC04gNeSMfMrfzs5CzWeJoGoIX13KLSGzb1Pry3
vMmBObn2UAHTbUYGoPbapK7yPL3Wm9Nn+Kk3i700F3mrGAy9gdeFn8D2Gb5w3qhtRA/LdayMvsh9
4TyApuVd/v3nvttijx3g5wznuWraJlV27CAgZFeC/rnPdvoDv22yI5zpM1rhlwAcVQDd0yZ3J++o
y70+17jx38ahNgPU6zTbeljSdCinIepjDnPCy63rp1X201dYrGqwew3GmT5udYZcyjCiCDmNGlvA
AeUD0LpAQe1Oqisb/VRJoOlebRUBBaxHwg0AzluepesRODyHtlGCqgBEz1E3PZxDLnfv3CdbxIbZ
1jj8OrCEMxWl48V6BGfytpYXwWFEFXGFwwqiDjim7RqmzJfbPfO5lmUXJgiDMMlBuzmsROBIaMLQ
EJiRK+Pxb6n+8LmWRRVdwabGPsU0yeHdDUuQcvIh+YLtC9zn9DkeC+PLLV7VwQ2L4XfjPJl6DI9j
YPjsoOn+VNLcwg5ooq/mXIecl4FdlzEFM7MAlcutDKj8Xyzl4fJYnFbyT51dnMKZWnCXS4igKTgf
ZX7PUS5ea71vasZtX/GfmvbbysNzj+g4qre3wPLCre9r6m+L8csKicqyKLwZmmkLu/0JF5Mbr9bL
qodZa0uwTJC1g0emr9QQydnstqP+Pyn6t7HIKwpT+wKjDRtFq/Sb4cpXPLMG/4nkvrVraNbM4EGH
AOTAB52ALV7dmEj7J3v61nRX1UQzUWcLRb43M0+8Xp5353q8WNvuYCocaMJpC2dW/Ziy8KZml7UK
KFapJo2Y0xb0HOtwc7OLNBQ4TOAAdMm4HZ7mfPhNK/55ub9nQtGyBoFa4DIzmEvgwLYqlPeR5GFi
VLddHJb1BSBB5BZkaNMWzCK8GbLbDplL4f8w4WgMQ9NpC7sOJHC7G3u73KGTPj3VGsHIZWc9oFzh
8gCfmWdLzT74KzllJiZEkx1hYvUBp5xrj3TWmdORqv9322e28f9XXcJbgATfXWzNVu93bRLZ81qZ
Jy/l6b1aME9hlme1Jtxf3TAjf3nS+P2JN5k8KgqN2nbrEtguaP6EBw79qWSvNuA1E8gCvIBlbNuA
wNRBxTqi+u5TMmVtadOKJCtLPPRyY5MVdQE6gHsPMo1hpYEGwEx/6gy48oR1DyzSDF6yyuBiqMF7
4Zmpb7cN7mLrh/K1ZnAVnbZwM+e2n7Dgcrs/l+bAXWYRHRw3z7spVcdtCl2N7TymWeqXmhrV8i1R
7tX8T1X9VerHTr5awwdgiDdNFrIU+Gej2qO0DjdtooRNswI98fLv+XkSkqWWv8ylCty5gozDr6Fd
TbftJmQp0HfcEdZg1qnZL6vdiOHK8ejnIwFZiu6x42lTdfqqCdA1OMxVM6gan4m87XEfl5n/LhsD
FjE2AaoALwYvhu3l5pVU8M/5LrKU1oOt1dhwuh/xtA0oGFysBognzOLBAguuvnYYP/cpjf923q16
AydwJAG1IU7hPkqvTPmfNwKIQf/bLozL+MAghd6WoOGiiAomLSDRXntcOtfrxUItJyJgI4xetxBw
tGt5zcTiX8bif4+PxF0s1KSi0JT1Aoe7ZAca1L0+bVJpBgmqZbPnDGKs2ZSBOlhR1RbHXNPg6XnQ
XAUunXDT4d3KytjKMqdNg4dLI4UHAjys1Na51xQrUBTcUigMWP8KumL5kwqAcKNxX+IBCA6MQYWa
s8vrU/u3d/3wO5aaRnPQBqIbuNXX3Ia9owwFNYGNtHzZ/YHLnt8iv5SmBp6H4TupkhB21d48ZkE5
rocKnuvCWaNGyuPsMFAJSVoTEPME+a1WJTZ22A/r6gwxTwqVmhkYkG5RvdnZzW60TFgPI2CXFYCJ
z6P5x4DrVlG+OVR5NLUhsvT6ri1/q/2LA/cvDgk3vMA9W7Ejo2FhM+TeZH6e2CGZAkWLHfXtMcte
qyKCm8xeG+ZghEEWsdYNZPfDfD9U6GTfei38apmleYQ8G7QOGJCc1cmz/L1qdJ+rMFVmYCjozIcL
ojc63CcE/uf1M3yynVZHKbATW2XhgXITSDiyqvD4J36dmiEQRwebvBBjV7auN01u4E5u6EjY1hM/
K1RYGtj+aCsh0zWvrb9U2wqz4sPoyyM3hG9016r1zkz5f/LBb+fW2YRJOgDQyNOAOlMA9XNtrvx8
GyfOYi3hUZlUjsRZm9KnluzInxa21x6BwH6OKIxqy3XSri/PyzNBwVmsrtxKMygKcZNMqs0g4HcI
R/fu6svkmXi51HYMmgL7MYIfoiqaZ7NfABvk01dl7Gj1VKF0TsCL/L6H65frfPL0saVyU/FHpYxq
S3od3AoHm/lWB0Noc49L04pU3aMqxCoDr1464DVQYLrIA+ypXzIWVRXsPbkdoX4cBqzcU9ywpmUM
DZqEvE6EetNBnCYDU99kxUvu3Ddp3DtgLl7THZ6ZEEuZByxhx2RSVEwIMJ4SBa/g95e/0rmGT+P7
baYlMKFkUsE41q6fT0c2PF1u98zXX8qh58zW8u6UWCF8V7DNWKyU8YpW9+cUPVnKmCEP7yxYteE+
U5qQCv6BJbvf9BoIWUU0IGJPdreRJA8u/5AzB4plBU5ioN5EJtMIy8KjxZ9YuTdt7vXDlR9zrvnF
eYLAZHeG5z7OK/kI37s8pNMHB13MRn3b5R9wZqUspc1cDLAOPJ1Y1GZrNsBQkXXCQe7d2OWV33Bm
DpHFsUIHyhM1LtigcVUzRFTJ8HLPz7W7OFYAOF8ZJUW7pRWBFw9g223tLoKgNHRhGTYynna5HlUf
eIrL7Z77louI11DKtIal0xYJ1cBhDeTTtc/No0Ae7crHPDP3l1JbpojBhN820nPdS9V9mMqBldIz
VI53HvBhppPg+NrB4szwL3WsrV0KGK8jRTX2ja8LAv5oclvUcRZRR0xd25gZn7bwh0nzbXHttfHM
XHdOX+ZbNNNKMD6AbRvxpMb3mpzWbZv7ndAwOtUGLNErMcE4zcAfTlxLIard5uBX64hujrFrFNSp
GOCFdP6sHue2B7uhjan7u5+OCrT0JIcJywj/uDtrkJ7sZvDUgGmYooRpYH93gVTymOWuP9L5iXbP
jdnHM4wHSPO3hNU0QSl8ziLw6YhNossT9UyWlyxVrrA6bgzCsLKa/q0CiqMbB78QuGPXQ9hkvwvw
lkdb91o8MnT0niZ3lQ0Y429Gmd9hqytqqI5nUJHKDoWYyBC4bjAUUQ+aAM/utfKlngKYdV8Z7TNb
ibMIL+OogFAAzsjWLAPZBwMMi29KwpKlEpFkGkBWp00qZb/FKAJgC66s0zNrx16E9aRHXVzWnSYI
+WzaoyLfL3857YwEHISn/07xuVczMbu44DI8luis9VL2UMqPWrtj4AZ4U/pxQhzB//3e8piwAsfc
VPRFSz+MDkwBAFY6JDvAiIlN+MKl05ecMDeLt0p2PqoGIFN712QbgJbLu7gAz8FUAIdwBl/vrXBw
4FmXanAlR2EJfB2TEz1uC/aaWj9odG+BQtzs1XlfgeUw/e3ZioJAr7zb5WM+HxXO86gCpEiF+lxV
pj3R0geHEcx0pgHnXOJ+t2H2+yTvYPYZWOSjZztmB+nw2lRd7ieZG86UAx715fQPJlBnfbafbell
Ji4oJhTvIKkZTmCYrgfDk33Wq5DCPTkToLZHXT518mEWIhDpUW0eZ7hkJ2s4YJcN6Aw72t1NsEE3
t7axmQGqzOY0cLJt0RWeK+9KHe7l7Lk0t9T4wwGksjV4UidxXgwB4UCiylA1nTsQFF4nFD1lNvB+
4Igr9+i6Kf5c/vLnZtRiFQypIbtWxUENhSVFf8iVG9fAYpM1a1Cn2hHtSh3FKPv5Wij+96b8Q4xc
akJhcpdkAEihYTWBsXwFJxU3yJL7tFYAoXuutMAo34rX9ySy5p3ivCvWZ1LO3kzWLnm187/WWD9Q
Vt1boCGBYwuqo1awyMLtFAh107hNGEXsxaYNeJukuQYVBrC6nuVs1fTKUiU/7xFLbWk35wZM+fH7
Z6BOEAyzLh7GZ9ixDWoApsdtgWapMQXMtRSM9zi/Aw47oWD6tjPSUldK7KYxHXpSCpS7wgmqIbg8
jc/knclSU1pWdvP/BDYDqlPhXg903a9siHRsKcBTBEID/OXTcD67aUNB3J25CGS7qRsY1LCVM6Je
lgvfAW4uH2D1Pv9m0wEpjYoAKtipqGoKzOagwP7YRgVR2OsnElIV5voX2BOrBq7yhK5F0xwoS7xK
28Alz0/IHKX5AHP+Z87uQHHtxd5J7yzjYFmRa1k3fqnFluDayqTVCe70XfdQajsHCYzLQ3omMlin
//zboQfUZq00U8xgTQ/tT5FfOSSca3YRcMBqMpT6lINQFeZl9luCzNVtHV6EnIlUVAHKCo8lnwqY
a6PDrohez5wU/hWofRuJRoypKuHTu+UETpe4KWf20wBQy+Vu/2xPYpJ/U/pb81mTGWpmmbgKAsnJ
MmdrwoXLr1QdWak+So2/BA+YIMNwsDoMry4rHFfU2su74tBTHVuz8uE0+V94qNwWu5ei2RnS9RpF
DhPcr/s/Bmy+zD+Xf+qZb7+UzaYyKQFUkjOU68DKB/q1o9y5dhfn/pToOTUY2hU4zmZB9ve27i6O
/bmC5yrAAeetbr8ydXOjKJmYiyXbGrXdKS26WwOeSiJx9e3jtLn8sDcu7b4HtRA0E+hwD9sjx5k9
134mteHRZlc6g5cOX82Ei0UfFB1ozdk9Epl+YaJydHxoyGdWWCjrnVDvq9+1BapQqjc6DY8SZZSw
sw+wyyQ1Kvpg/Eg0T+3bFYfobXib9cPcHtMurqqV0GJARnyjv5P8zUjV9W0fYhEzCh0gsA6ckq35
YdBNJ28LRScvie8Rjk9jMeczhkuBf/8Qq/zK+jlzXfxXOPZ9QQ9GofWagXd88w6GrwD5tsiPZAWe
dQjouNmNq2lxxEglPAZRjIewBILi4PQRd55uGu+larcFHFelzmk9jSvBA+fGV66laldpk3RuCdrV
1J14k9fqHc6M91K0OxqGSGdngLqdPdmo7W1avJE+A9rd8sfbBmQRCQyAJWzY6iI32Nd7wZGCFVeO
c2f2lqVaF4ARzbV09N023rtm9nRjx4h7ZWs5ExeXil3DakzCT43PViimiKtX2j3X6cV61KmZ9qBL
I44X77b7VeE5hTlZeNtYL1ZlnrTWCLwdDjSoxk4AcbrS6XODsUjPOXCqL5wWqoceXNBVQ+PburtY
haM7VeD8oLtO8ivVdmZ62/v4Uq07K4zBuEwg5lVIxIWiu62/S60uASvE7NUSQU8LdO5Z1RUx6Znh
XYp0JzBxOKyHkXGOk+PwfNPgLi3Nc2EB/Wej0WHHwmuGH+d6eprV38KzdE13rsBxPvUUaZ/LPf2X
9/5h7116lCe8wR1AG8ctHN78oiRQmNT2b6kJvzX5pqq53yTb3taiojL8EiY0cIjEqS7FK+IR9C/N
44C3trhhFPcKxGpNs++al5q+VWa6kk0a5BZwl6n8hFgu7GAS4QC0DuinbwFw7FeGvuGwPLDyZ5If
C1ScsLU1HAzw0/FUqg+xAHTKYa/V0K1rA+np4h0KETApZ2NdgjfplTagUipKY/wREDclpWsQjddD
yzcZQPTWOFEA2Q5Sbzakj/vkYRyRUNlm6YpXeqxzwT1t1CF1tVKwfBXwD/PjLNttroSTLVc6dhSQ
4aRn1vPabeXadZvYTLUYj+dRI90nN7ctj2apDax4ddt14GRY9f0ztwDrOols8VQEsm7rUfNKHDkT
/JbqqU7FLB/Bq93m/Y7rbzYggL16oyhhKZ9yU5HTxsDqpNYfoT9O9dPl6Xmu04vgx2mpFn01o7pi
igaihaZ4Y5hUlxs/s6CWyiReMzmBzYhtBnWMRZCbVx4+fu40jL3++wVZPTE6aBjpbIhxEvfqOjqd
oi53+p/W9n8XLIzxF63nsH6EgRL2mRFMLkML+sZFpH1hWQtE1+AzMYI5mgZ1rQeCfCn2G4XuteRJ
bA7DvWle8zn5efScpWKpIKnWF6CtblXyprQv9W1nFmcpWcrVXHNTqB22On3h5M4Qt31tfbH5a4KP
NeiCuGZH6fP0+/LX+HkQwJv978doVVcFdSvHo1CU7qcr8+d0OvvfL0z+1Q58C/Qmp24nhmzaOrMb
mMhpzwAiVwpokNfqNc+cPJc8BKtPjE52KM0wEjtqYIOkWmNQ4bSf86dqertpbJbS/ByyUoCCMeDV
utvf+EaxFOSXWmKb5UkDCqOH5w7/Sm87Kv/LcnwbdIWrlm0iD78tzD6sjQeK4orL4/BzOCBL0Xwn
JBtVVCAD6LwWo4knJMjyi2slCmdm4FI5D32fPmoC/W44RDmPKqrQbuv26Q/8NiC6M4PQPiI6Fs5H
p8z3pBIeTK+uMY3O9XuxHOuk47LJMTu6+Y5PB3pN03MKsj8snqV8XpnasVQSvKUm4GzAWPn0KOSX
qKKpk9JXVDVgeh6ya/XfZ9StZCmpT0U72wPHq7CRxTN1g779GJFps9QxlhWPzXrwYSUZUgYwF8Gr
jDiWSXD5A50bwcUJ3rBbKXmO2FM+4MnmynnwX2XnD+O3VN2zAiIzlyL4NCTdghTdl60niHXXIKOe
VDkIp2zVmFZIcXaaADRTVQWZaoBgoTppmngC67vW3tGCL5u4JC+1eje3mzJFvfLwUhCxTlGVkkBB
mGjDbzn8KvljyVfqvBbdEI0O8Zn7R3GuWUv+DAM0yRJCUNTG1BgWiPWGhlzPxoRivKU10EKKp4pm
CxWOWa6n8g7VCzXXfK7d5/rD5e9zJsgu6wGKzELJc4HbZp3tRXrCYa65/lq5W0lufFddVgVMFrF7
zANIQl7mh2swhTPzalkTwFjBq8og47Yq8S2dcJiurXkd//hxeTpLwbApobmp2ganW2vweuHr7W9b
7lL1jfBPCXVhbazS4a6krt84v4YsxaP7BhoSeIIyeN063jCssnRH6AivslfpvBJ7I7U3zFgP0M6Y
aIBnKKhlhN2aqx41vnOMtYH/izg2CRT1li8MFs+tiBUI/Fp7BX/XFYcZWp+BFpptQH0dzWRDXbrV
2KfjgoRKS1BvNS8Z4bVi/m0tvtadJ4WRQ9tDRWkekGIPiUXiUaWxnsMFos2DoZ0e5lEPSgpi21Fq
DVKPNiDpSaAqic+UVeLgamVT1H8TTxjNvnWBNZU8xJOzj1L5gBUPNRIT9Uz9Ee5lAyzpM6pGlvLS
0L/U0fCgjb9zY+k6fkWqUE8eYcWfVPo2AXN7NI7zvIOw2W+6AHatnqPsgdICldTPpOH3w9ek7PQs
91ttZRZpBIY0RlN6LZg0XfJXlb/kSDzTgeZTK74ohsgehJ8KGSrqwa1XqixC1rWrEib63omkTkHS
GiZ1Pc48nlRYGip/gZY/Toi6XfPVqZuy5yuDfMiT8jZvkcKNLLylFfprTbeu/Jura56/6C0gtjVF
ojELJuUwkiHmhfXCk4cSGn7G6gerRvEvFrCLp+xURvBDCGRpB5b4ki0Nmp6iZlGPVevoFsLLjUMH
IK6CsOTJKdJSN6pSNbAc5huIRkrC/N7t0e/PstibVIt1YvgU1Q/aSIF0nQPTeUTWDBkjj48kTqbe
F3nlu3in0/UtY6U3lH+dLj+YM+yzUM0pjcMMB0TCLR9aTM9wf1VjDP1xIJkdz5nmOaIOsZFCDcLV
oHNDMyzMR0s/cvcpHZ+GYjdUx2GKRvxtf/r3lnKyk/S7Ds6Sz7Q84K8N/jo8ubEI5y7CyylzQx8Q
+wJ5c1ClkTuPOQgeOu7Zw3AYoEPJ8H5nH2q27fS3fuqgqkEgbr6I/s7LT4N/EBIPyfuUvGviq8J/
52hxCeu73Kn9qlL2FbD21T6ZPxJ9VVjQCdd+OhzH6o5WB71a4zjtKxhQzU1Quww1ZpDIfV3vAXuS
6oObq96JQ90phwRaigKsK3W6Qx4nSpVu1ZE04PXbUDTYX1AphdMF+6iLdSPYPqkmGBWOkao3Ud9B
XIGil0xxV6QZV7V5B0Gw3ysHa9hLu/f7PpQ1SqrrX8R6aqYWZJkqmJh4GmFdpiMnAZe8Pc5JYa/d
1Sk6zDdsVvy6fJ3btdWP0ZBuRasHdtp5ubVhzeCZmKRK6Xojoo4CPLR7epjtIh2ByEGtXwFevFlC
ko0hl0XpCe4iNQKByTz6YBIHHYnB5PRyrKmsEns3P1rmnaMeawJddgBBOt7ENJHBO+GXw+41fdyl
pv4wVlChGKanlC8F8qpAzysN3nZxTyfNY9nnK5cpAewjQhikNgreh6HCrcRDTf+wsTzaxALKvPUS
o4gN4wHEeq8qmdcqMAnBA8nIDSjNgVEH6KSuReDKJ9edPMrN0OnebVaishX6c5oChzU+V0imCMCm
C+0RvryeZUqPuc+CQwOFtUdSM3Cz0XfIocQIuPWv3ILwpnP8gtYrvPH7Cpw+BIqZDWsHdnPQsmdT
gy6P56uxWluoO3eGAPUGEFqVATNeXPsx0V9Ezg46rCdT1Du6kHXoBo0grQ8p/0gH5F0a/sbU8bcG
RZ/jKvuRYxNo5urknem3du0lTKwKtfJTo18z3JiGEjUIKn0HPsmrxs5TIZIQlRVQcvJuKiOTP01d
AypwEo2TCNicB05jRcW0Bqp3S6soS6NeQYrYjpvxEXAufyjCRmwr/ibNO9G92DoK+O+V5hUpVAV8
Rhx48L8Y3dozlI8mu5eYQWDE4/p2soytvQKS+tK40zBjdPGYtniT19PIHuKMhQR8HYlE1UuRP5pY
LFnT46l+k+juFo9jfuMWgV1+jC3dIFi7qDlTjAwZOhX6ay2k6sOg6XGBnW8wng3nAZTnSa2CSqLy
rHttE9R6uiX+JACH9m3ThuDOIK2WhY4+PuXGR8M2moJ0bQaIsIJsHMrLoNKCA60iPzj9Y+lrEJMa
k65b656mn9rMsSJ2MNFZFd2qr35r/aZAl9p0A7HU2h56nAi3g6V7SfEkp1gZRDAlL1AQaa0WuKbu
URqpDrRX+eeIIjtX3ls8SPmj270xEtXjnTJshJ6v+/4ByR5sodUkP2dT8wZWhLqixNWMWfRuN784
7lKZxpCkczYDQmxBYahQrPUCVdX7ptHgqgBqT8pWaTt5dRtV06EVhdc1iF6AKWlHrWzjBm6wHZ+j
xCk8LU3D3DqiGHBdpQcwv8KKr6Ty14aHIUQ7aovVryHxyXykCXEzsuDQl6LAr2kmn9aud4o3cwus
G++fBDZ5fl+X0ZTeAXg1lrsMZZZOHqtGjM0Y2jG/zKmXV4Gq/VLV1ahvLfN5Fnea+aJVR6MSeB67
7xQIuFDALEwv0e8GQiINb1DwwSiwHcrstU8D1qzwlARTh4d8eFaw9zECJ/Wewv94Zkje4s9A6Yfb
pMB9Q0tdKFvW/0oHBQvT9OTA1rpIggLCMrDuBxcHsmHltGJPKu6xvvZNgnPB3N3pLKkwoQ9VjXcI
nFrqsgxgL+yn/Rrh+eDQrUB0ain18zT1M5fHirR83ZE4asFWtRlCHaXxgj66ShqVw76QPHYBnrc1
4bl5hDqyY4bkVcaRnsWzb559qdO+1Ld1+xdWkYp2rLJNLx6TGmjD7r2fkzDlx7xDDB73NAcMF5a4
MwuIAdA7B8rondevhR6VEnZzIhKorwFx1muBESKiiBx4tbRSRQD/YsUKhUp+3uSYRE7AcYcBOIaO
r677VDmruT901gklbsUVGD5ufdCoPJQpdFowBhqVfNfBU6yH3l7Jsb/Yo4Ob0V9ULsdjyx9o1/kU
KKd8ruJsoJ/92K1AI3TwoxOX+W3S7Wop4Yx7j8MhQgGJoLaxq1963Xp5ngdTrwS85ZGmP0H94zVp
CQrTbrB+69q6Tk7jahx5onsD1hDvyxNqMbBxw8iV2C4G+EnHjUqjpvycsb/VOL3MONMbBDkITGID
J+zOyCJZWoE+/VawwdlwAxbsMKW/WhymVThUONlqxig3HQi61nwnLDVsTPO0ANxMrFLu7nsUOhnW
H4fxqHRImCqoCkuadT+pnsFcv8O8KWi7qrSPsaGBXfU4CPjaXusNL7H0kPV5pOV2OPAVA/lurFBM
qJy8MDal2Je2eCzsL9s8JvZDWR9xAO05j1krw7ncuinkJVrnt8UKJjG+LYA9mAXiO6pR6n2lWYFZ
ZADfW3uzLQPe4WzY6quaTh6f67itsLF1Vcw7lINZGpZG6+sIz72JURM6yqrMeLD+SBdefxMeHgaH
vhrOwRif6fSGM8NqUOUHYBD4441tqpU+6lIQ3CT0W58TjdXUCgukYmf7MA6Op+k4zgtMRhzLaTcc
87ryuX7fSB4Qi2Jh9L6CA5WwR4i0JS4EY6yBVlcb0Sya3dBY3pSNsHfq7hncKjOmHU0LW44UHu/K
rW40uAs4YVps8y5IkItwK9fnA/G7GiZhtomMcOu5M043jPg8d3xHBXgSp8USDdQYFMYDq4xmZ4Sr
ND1O4q6jTURLvj/xY2qSrSAj9xW4XxA06kCfAbYmhnbGIx9ZGbTcDTD8NjDMszLv3Ab6MdN6rxBQ
Gex1NByKZv3rBJezE8dz23rN5doaK79DBdHo4oQPIxrdqkKjHh/KWcYNFidpB5iwCG/ASX4ssyPR
xv3cw3zDsFS/b/7YTnun51vW/uJGEtpEx+YlA3viK4dDpZ8deIsaJ7KlpeLBhDqEkx7utqhza2NY
G3vJ15DkwLO+CNsFkK+JYF++NdwNfkelvWZWFmdTBIirYYxhAtuhwYhBkfpbDLDKcZuwdMYgSwN6
qpjeCdlH7RT1zp1joOOo6mskhOpCHECOCW1AxfQp7pEDalXiwYkvGnP9ntF61/UQRDJIWAkujjTQ
7QyPY889roip/ZJmrd9BHI+TY5EmIUnbMJ8dlKvK9UC6Lwfe4J7sEdocwfeUPsK9xbP1e9Hmv2sz
O06INKiCbLo4n3Mf8oW6hi/yuGuAkIJ1TudpiNo5oNvrGsYywOscXLK1UCcGgx1gWhvUbLVQJ5NV
Qh8428vURnR8y93fMOajHoWRZ5kDSJXjBpT3kPAjisMT2BDaQRLkeWaW+lo3RpraBiUz9hIeA45m
BFhbMZ2fG1RLpth4LfkIG8WQEliVJ+2TtMYnFf7dgFn7ePRBYWPMtbgy8QfOileO085VZDhIJwIr
AkIBX8gk7DLh2cWTllaBo7v+NOE+gYvk/3F2HsuNI1u3fqGLCHgzJQB6UiIpP0GoVCV4bxLA09+P
PerDv1WK0Kiju6ohCEBm7r32MiKZXcESHInx7Ocnq6UkyHU3N821kygc6OQwF5Agc7bKtMN7vxnv
HY3TVVE6rzaCp7lJ3dyIjrPueKq8kdP03qk/7Vpf6Ag4W230ZuTJM1zzcdTdjmZhstujPj3M2l0h
gt3cqb5asR6NnROcZpryKOpWgUMXHNae2ukuOTOrIrKInxj2Val/6rjS49Jfl/edtrSKY6hs8YRe
OMqrGj8N0WlwooXT7dm3YLM38aFOgDXqHib00sRa35SnBylK3CBQ3bTM7hlzUT9UC8a8K3NyTloS
rYPJ2XRpeNBzsTRC9XdKhWoO0V5YT9NQM62iYnByIJh5ETfa0sljt0AaW6RsHqa00pxoK0PFaoeJ
hhyAAd82zKHVhabhwENQZUUvwZB3aQbSLjCPGp1GazFMFg+9NZNPQ9tvzdoq1A6DiQD36mVfjouM
YEHVKReGXbmE5C5UXbmLpeggGBkL2dORgklUOnmIRkn1JJWggcl8G+1PJ4t2dZsulPhXV8SPTGXu
QEUwb1C2RcQJl/XW0dabh7YLSErDMN+8t8vyropOyXi+NqZuTjEcd5qbiENWMGC21IMpJtcmtTNm
65mqXWg2xyrgGJjfsUV0rUJbqIXkz/ZbAqYoWEXgRvBxs4gR+TAvMibExVuZIVu/IjnRuWveE+Aa
U9epzDKvDj9JvwDXCt2WtdZiVD9p7yPESJWpr+l8BFZ0sQe+4Gll9Pba7GlVam0fpZpXmQTaXKU0
jR/lxip3/IY7s8RnaZkkRVprozqCOLoKrx4r8VVor6PCWpjZ4DpSvDSB3vRBp8FnTRAL0NlotMfr
xrPRwnaNW5HRPQdmwyb7SSA0gEyzTILwmEvDOqRozTT6CSWFgZy4apx9jsQYQ00nfOB0hUUUzjGh
d5dEXdv1kaEbKhiszYo/cf3utMEulruVUnPuKNN9HeW+lX1K88rIjaUabDJbW42R40Zzs5L5ahON
+nM01gbVA72xos1+NM3sebK2qS2bvrb0kjxc59lwXzhvhdIfS9Aow9AWPTmKSSgfZ26tQ97aEsUQ
Wy/5vJWt5wGKTij9Kad7YI3Jvhhe6ov4d6PaewdUKLWOU+ssU2qqQqSovN9U4z0PtgKkvVmLrli1
+rJFiyylh5RKbmhfkmJTAmLovW/IhyDuFh20WBH9KjBSTiJzUbGYmphwu/lzpGCZ6S5HzLiJNE0V
4dcAxAmmSgZyJ/A1aNviLhfSc4OxZZ8Wx4R9us4IT8izTVSjaHHmhZJAR6tOxTB6aawtSvrSefTI
ebxyv/fhYO+tSFvnlHC5GS6c8S3v+p0c3FVxjBL/rgxtT6p7r3Pe9VbHNSs+JIwuZO43lE2e/rDp
9PROMmoq48/cHtwuGPyhpvorW4KqB28IY3J9AuDKx2AO1o69splxmaT6xFa2y5unqghcZ6a2Ko1d
byOpkUFyu2sfaRzqaNo6rYsuwG0suOlm7koZ1JI2dyd46k6q76uRTdwhzjBq/bIcgZoUxA/CzakK
xloHsYOISuBKPfAB1gq6F5TKVE5NScxY8WSFV2v65C6cLJ/ANjc0Hc+oAy+vBH+196KkdiNV7IXN
h5Kn+3A6jmp2TurxvhkLlPZsYom01JV4NZQBOADa/kKsU7aqxnqzzHRRw3/R+VxUmTJEirka+4b5
3KHLUiTlVOvOk4GrC+jEIypdF6/3Qz07j2khNnqrHDp9OEzBuGqh0sog26q0yTNs9wEgr3890SWq
8cK3xmSRDdKG41Cdmogek3IsHA7d9Gs8252267ruVRVQUVS60D4Qy1ANgHRLAz2wdIl6ILYGPpoC
OGJE6r3c2FS/zcwBjyeDNcRrMTUfslOtcnX2ahnJXq5vc0Xyu9KQViJ/mwN9Z0A3mAyiS1JfjdMQ
BRTifzn0pvJ1bCFF19NRDRSvGPYlJh3jq2aNizR4MMKXsHG2fZXu8LZ7jQialhwCK+fJNRIWiPls
D8TdKJ/18FyTz6FHlj9LhOh0gR+llZ+r4q5tsnFhmdGZpgR2gDcUNOrOS9TZWxEV76OAumuWh6k2
Nkra4CghExmbWB0jKeZQNEKCjShN4MELvq/JF7rkWvVeUsRea3jG0yWc9rZ0Nya8snUbEY8qh4+J
5ZcmZb7TEVNg41WhlqanGw1hLrPs1s3JwMOtl5KQIspw5+B4ruP5s9JXVVMRpSKBvrX0GU7TLQV9
f+Q8ys3ZSsqTVNe+k6rbop3Ar+tli61PqMGGGi8O5WpbO9umUunN+MLswcEwqFqY8ZtoLznAReCo
W7mzQDbrctE1BBE2c+lJ+jFJNyGk7Statwybcq2qJ30+RnDxbSG8kpAGX8vqDDr12QiRsQzFu31V
Nqb9MnJUhmD98vrvhMUsNWZVNf/sGBJc//2qFQ3K2Z8pBoViLypkal1cXPse3JK4cN4rlIgZnpL6
lY+9kbFr0ep9R8HQztHJUvuFZERgqcbnGJS4C2FF0+a2a3ZoWsx75Ixeylgn3YkcEKahlB615tKW
1moUzUIwdQ5GeRn24E/OXRgT+gjppZdrt5v6C1Eu75WD/qAp3D5/Cxi5jp9G82AFH3PPMSlZy86o
VrUOHIzXx1D9tqqH2trmzsCZ2/qNOIxRsWz72Nf6O9OWlhZ/vZr/0B37g1FtydlctY7uYfaKhsJZ
UADsup4cqUPdJKtweiumTWQQ45wv8mLvmE+13PqVUBbhLHsSqEEi+7aMVlNR3di0kOa/t3z7FRCv
woxNdajDSwDjCS2FAutLiVax1LzEg/pUCSNjOYoV0Nc5t7dStU6t0BfdZjLmd5mysxk7jKYQQIab
QKyDul73EsaehbyMYlCqvl8GirGUWQgTD7uPfo9p8U5WOiss8yRTcNT+tqfRLUf7KdawmXSs9GIn
iqukkOkl+Gdzoh4whFmGqUJtvR3EjmNjwwe+6hp50yjsA+nwabJLlW21npWHkOgSk/uvefpT3AMx
BpY32fp71w0w5eKTE5oLbeCMNgrctEoApHku1sVg554l6944nwgKUlwHuG8cJ7/Q4j2uLScyY/ai
Tfe2Oa+jWN0EkryWC5uuTt9HcXFSIHJ1XbsK6AmII13W6bDWB5JHGFso2SHUHtPpuUw+nOQjEe8h
R4CCt0m677T3UgC1d3ehcRTmaaBnK/AKDkEiAUwkKfPT+SNpn53pOe0/R+RWxXTUhzUYPjRB2V6C
oGqR4ZspMoXDdXzdKCESzHsGikpTcIX7UD3ZoDKOvJG67ShOaXMIq6OeHZToECsHefoY1auf94XP
0BuqdNlL0glT0IKtaZYTNwsQJqdieokQdrbWcTDususJ+FBH6XkyaUjr3M/qweVh/C7Lj8ZYVgSo
Ky0n7uiPgeOPsctOZOPgEl1M6l0DEL6I8PgMvVoj2htqCgaBW0unAUMrq2217HhtLyfnPpXumh70
qDhIgXaetWZvcKSFOqPANbbkjN5WrYFsmOp/vjfEJsg/MSmFbrHv5Q9FCteaxoIShyTxW+lpjB+b
0VWVLVBBgWtUKq4+Ne1ONVaV5nh5OW1p/zP7+r53vaUdpfjYdneGjnUJ016GaSHo5Y7A5aK3tddk
Vleoi3ZZ+aaOzl7rz3o74sVcyLjROO992d8ZJA16zvBuyE9dpCzptJahE5N4SNxVRwLpL/b80xw6
a13SDld7nKw/2dFz3kNs7x+l+ClnXtRd7MpLKnurR1ub0nytW78lcTFei2QjNa3fTvqqlY9KfoeU
n7GG267sAbpp6IcBhj2t9jDlipuxH4ug5rs9atlwitOj1UY+BumrTA1ezegUsSPIBgY/1IgMDGj8
7HhRWKtmQzuTm7rb25deyjaSRv8j84MqkpkeYEr6cg8qKV2q8Hce5h9OXfrz4OxlLdyZ6rxXK0bP
bau5tQW3FwPWjDrciW3fYPuO66XJ8JEklBgU4JLSkupFshQdETqd3ftNBG8p0jx1eCQXEJ/glpnz
Tu4+1EYs4U0tVKCPDCDDyGWvU6TLWP1GflW3YBkVf1Ikj70oL3Z/UWTJ/zu/4r95CtatR5gehW3T
C4iCWetJBfP7b7zHvrruDTMpGfOS84/r2u2ydg6V9SNmvHVrCybHsVwaE9dNGGT2a/mnhMkbjmxB
hJla2TDApgYzaV7RNwSwLwR+1q0hWJjX2tjlEoeSZm6S+G2QBl8xFc5YJrKqvhrT2g0zdZk7f+xg
vGRRu6jAX0On8UIk78UvM02/uZcv3smtpxcqfyNLrr9jbTCa8tKfvepbW54hFaadlrwSOT9OjLIY
gP/o27SvnKCP93NchGT2Kv/Pnk1niPMcxZDi9Ykff0f4+W9qqHVrvxNrjZ0GKvpmDpvCyFeafaRt
XwRkcP/9xr8wqLbsK4vxX3cey2EnDbEkcDEFrqvdfu5WYUWNzXB8UDZWIi9GiQxCTdvQMe5iw/B1
9TmYMsrQu8JhtjKwD4OMKEF5lJvhrsu/UWp8eWvXj+Nft5YN6SxHIYzjHNSbuFi06mu8B8Kq2qf9
b2bQm7pfF90jbB/dPFRYqJu4WEi1hY1DusjoIeiESAXcB/mDavxMvmvd2v3wOkrABAeb2twDcyYp
9e9v4qtP/sqg+tdvW9t537YyTNeO0eyk/ul/5st+zZv+nwuLsimtZubC+krqFmT4/Ox+b+iIlkgV
XXJMLBtVV9ZoQ70fXffW48dq9LQWccPtTqoXwj40gEF+dukbKj2JeGox9ygRi24nZ8t4/NlOf+vn
ExEnUITDNO2Uj/m5/P33m9X+m09o/R83n1iVLGOy2I512FnQPAbj6kYLfDLOMYPr7C7ONUrA4ORI
15k1xiAN80WR7Sv9lRGEJO31ZBtTTVQJsViqvmESsUxJyq3n38WArawYj9fpfCw7q0F5kYP3oT47
qrwypYcoHCBEbZXZxH6YxZQr57//Wtdn/X/5ppZ1s99YahIpKoj/LhOXCa8S0QxkMbTiVavq97ji
V4yC8Wef6K3Pz5QauZnVfEpWcjc3S8t++vvv8MVSvbXk0Qq9LxQ9ZrcP92Vy7RX+ft0vdnvrZgsw
9b7Ca5NnM0glGzEpjFIAsGSTAP6dQew/3+R/Pf+b3WBIZE2uDdZAokbuXJyKci/rD+Xw1mUOKGPA
AHkzaPu23FvZW9HecayXxXMtSRDd0gUoJtB15pb1Rz68OdIlsJ5j9ZV4dXMCsCVRgyT09jq1lLDZ
CYF2ymxZ1n805qQkYZtqxXH+GKdPRuzBZV7YjGwSZ6VgvmTVkdtZB7VfWeJeBkeUf8XJyVA+nPkV
9NkdojtlvJ/Naxbbfd44R6nZjckxLqEdlDVDxrcKfMesm/uw0OBFwuAJz9gZ2s1Mxm55GXXZq/Kn
IdjW8LOdbdh/o/r+ghNuWTc7oYkorEt6PImu3hw0gxCfGNXgrTmNAP0m5EfHNUKFxI3Sq+iEdcB3
J4x+ZD9Hsuz/bu/t6JSSQOi1G+tDGKzFd1TqLz7yW89FtQz1SII/sOs/7YfqmzP9q03NvCmUplgq
7aGGrl8MzwbxolBBgcdcXLf0EOVvCxzXN8sxVDxlMheyPJMwzUQitLyq3UTphm5fdCsjmwANedhM
NSxDPYTl/CLH7Z2jF7ANzJNdRB7OgisFcHmMzU04r/NQc6M83k/gyam2z8lmibXvlN1fPavrgv7X
2d3pmSjmVKEm2OJAIH7mQmPd2mgNLdPsJuKy8ZFpXPydY8p/C1SsWw+ta9hAmud8MYHBWO43wom1
2fzwLLwN74xb0Tc13nO7eMaDwc+TbwrVr276Zm9UpBzFdcV1ozB3nQGkAzKJ+Fl2onXr1iQT15HL
PablygfT0Z91G7feSq2kFm02ohWxXoIH89ffz4gvPrVbX6XUDFtpgKZz9SZpE6/9Ycd166RkirYM
xPUJzC/z8Tunjy8ONONmtec9Pu16kFPLOfWqceCjw0GyZGgSduf97HncLD09YUMRmTbuyrfeK/78
7KI3RUqCG7Mc23xszUtt+aA4P7vs9Z3+a5vIm5imu6ROhMXImMt5/ftlv3rK2v9eVjXCRhKqSgun
9WsLAnAeVq7Vaist+86A96sfcbP6UhVvTRsmLr7yDCX+DOYpIajeSb9xLvqi1L11LurlJNIkpWP/
nMR+DIeFk4mdDZw5qfeIeX5Wpt8aGCWZLswxxTlXzaGZr50uXP79BXyxJm+NiNRaH/qpVdDUP4UP
0s8+7FsTIlMvGdjKjAgMJdgA6qNp//vdfrGT6jeL0gxCrDev3UqcrlNITtRXZVT4f7/4V4/iZjmq
DpHCOWrHK1orhs2k/fBp3KzIakoMkHEecdsupytffPH3+/3iy7u1IsLCoFbxD5uIhIMU3GFcn8KZ
O9VT4gf6/M0P+WL16LcL1EztsEv4IcCiV14H8wUd1pfW/uyguTUI0gzyQsIWTwezbuOFqSteCd3w
7w/oqxd60y+Ehq2kvc0LNQLc4HB++KZq/uq6N0WzjZ94Pk3cs2p44kNKVn+/3X+64//ob249gfRO
GE7qiHEnowmb8ARM4KSN4T7BnVUaf8/hAOMRXVGLVmOqPWmUkXBtTDiXsrowGWdlJWyuO1O1IQAj
86ijVVJpDD3zlZgf9WK6Tvp3ka26kCWv7qBaFT06ue7bk7kqZ1BZbaWYgwdg5upYaATFr6s6Qkpl
qApvM00WaQ57E8O+cc52utxB1by0ULtjk/k5brK59c6I3lfoskKgPpORS5QVqzkbN2rX+B3+fnbh
SbO5z8Jp4yT8cf/HYJjaPc5KuIxQJg35fYuff6CfbRVmQq6iR33EwA52wTdViGFd3/9/PecbLAWp
sKJQmwqcuzu0tk/B+GjAN5IgUJb2pZx4PsGbSKSV6mibyemWXdpsp9ZkhrG1uom5vFjn1qEIcC6H
n6rjXD46jMqrxWD/vqISabltLMREarm6WpCMmp9CAwjlLVTBVagj2OFPp/muTn8n6jvSBxQODwWD
w0Jfz8yex3456vBY5hB7Q0/UuRfD847FR4nuCwsjV2/bRQZZ2BpHdEBrXUmWKdONGVJSxqDe+E1q
tCl2Wv86ZM4qt8XKiABJYGhPv0r1V0JSySg2CbwM5a7LlpID74aZba24TbUZ1U9geleY/WPaFneV
1O2mlKHSwKQSkXKrlW4DpSyAY5JqeMCKp6mFKT3cT1Dmw5wnkRwtZnII1OBI4YIWY7sv9ec2quGA
6ess0t1xks5lB+fzXVGmRU+zWUXlMp3Tp5H87yx+KufRL5udZi5LmVk9fo690ngWfyjyp5koZGGI
k4SCvNb5n9V4gCEryZ4GYbyf1AXLoDKP+GAtxmptVt2iaU+RbLtF3Pua/pHVe2MyvMQsXE0oz0Vb
I1OEk85dDbH2y8TGnaipdezgui6GfinPJFujScmj9jzW1ZX9pRnteRo6z0ZJ0auSB29jNcb38Kat
vPAzDMotSXFFPGwGWPihlbnESs4VsRPRvJEQWOlHAva8DDq6Y6QEZdiuwi0Y/OgaJssQQsW6Dhh9
VQ88PWg2StAuB2HidOpsFaSeTjCiqcr9yOrWPbO2Lo78DLJC2oyr2vzshmAZx866wFtTjbSPIoQ6
jUArZEBr57JvxqpXZJep0a4WMa4pYe3bZMdM/R1b9xNSBkBSFzgEaqpDfl7u2la/6SLDna66wzmA
TPSSOdXJnvFkYoJiLCT0CJJ0cJLuUDH4rUc/118m4nfneG9hf9evaYTuwcvu7FnsFeesRH/GELWm
AiWhgtlulO6oP8hCbJ10BaLEXDRYGfAt+NGLMVwypcODw3XgoEMLcloiHA5CkaGLFZAwa19k80Nv
IwiqoY3K+qLgjenFczM+y3yJUKNGhgTBELh5UEKVyhdtKLnNhAcJsS+zYy008YzvcRtHbjoiMclh
ps75UmhbGZqD2UXQ2ZhaVrB9M0QA72WqISvc1Im2iCyNnERs/nKUjc0+nsYlLlBYD/pJeklzG+LA
n0GzFyTUKO1WKhCngxONAy98MF0NvyBNPhuorhHuYB+uYp/VGm9tmS8jphl28pBP51aGYB46Li8D
jtVORTHsFPDtHb5jwMgufZbyBmciDS2Gus6EfQoN5zJYO+hbObTnKt4KHM2rcWk25qFng7baFylD
E5iiFY1bT64wa04orXDcYmwCezaLUj/rXkaD9dlD0yFxZND+4NjoqjICrEn3KuO9ht3ajU/dWKzk
2GL2ekptbDPtNeQgpUvdPiI78ip+HNJtOd8pHGFK/Nz2sOKTd8fU11VlQjds1o4lg84NixIpZ2YM
C0lm0SH4uTPzU5nyGY/GwobXLzvryTkEFnFtrYVjdOkO3aOtwN6EY++VafRHTrJtGF1y5uuspeuB
KAwIUNazLgq2yMKfu/A5YNrVQQvOnfxghm92CBWeD66DPyfIh1lMkIYqlqhsPyUwPQoidMp0vjdr
+TGHEz/lyIvHgn05cd5yiR0xGtNmlY2mZ3aj2xhgz0ZTvjaDuRnkPaTUCLcYPB6QDuNAahZLLd51
wy+lOcTZQZVfbTEuk5JTeWQo2V4tc8VO1Tn2f09dvWkrbZUmZ7iG/hQUBzoAV+e9kQbTpBejwpMZ
GWDnwK/tGB4F+VqxnEOjHobmV81EPhRuh3m92eFjGFb+ZG+MZlzU1mNnv4EteUk8eLX5ZOSfmnkZ
kldywzwdKUlI0dEXvyx0DDPJO2prnZrkvmqJSwkvSfOUx0tW1EoEXM3I4kOYTveCTLBY2qbCgkvH
DgwHF29Vl4kLQjyjXqRJiybY3raF7Ioc8kDeJn6fnIOy2w0FOg24OCY07xrupkllQjNlOs5rMJ3l
tICHC4EljB7C+cJteDKkI9kefmlDsG/kk6Q/injVgQkjpRpjscmkrRWACTuHlBFSBYn9apeST9ZH
X3LiDH9KtHnxlC3zftx3FlI3h/VbvwSOshkjpqwtzE6JjzWTZfQywcJgSHeNtJXikVJYUKidjf47
B70vPC2sW4+3iPDEAEGM2DnTsWsVL2ZvbhuU4fWnLpJVQWnVQXSJm4IQKOTs6AdI//VDU3JFhPYt
/pzV/JwGHG7BpclzLzdC6jzVK1meSQnuaG+6foB0heA97twmktZNX8IKd9BqXpwMZmhRLs0OUhXE
4L9Xtvo/jsb/VXLdNG5lF/VpFQ0gvQN8xQzVO+Y19SlS+3Ur1V7MZozSeC20VV3Ne1t5bezfcGAX
amZ6VjksohntJUKsCpbHmBgosu9IGFnMyCLEjIBU8mu930ErjMdTUmV+heW8md73BaLVRN21Vy5h
RYHKqK/TUcVblZsVD6ly6jA+mDvh2aXmy8Hk0av+zhGhOum8jENcqRgaTCcC05clQs54I9CJxd29
AYtJm8ggkh8HrBktxCRJcMiiD6i0RjVshXlOOKcSUfghvaTdW4ckhZEGmh9QWSFgY85QpsQkCqTT
7RanIGWR1zGS8mWD5F4wnW4gBbEdzM3bXO/w/KESQq5slc+yhPU1UOLVhraX9kYdnjs2rgklwNgu
nfrgGMem8br4pJbzWk42E++9Rc0VhLCKpXKtqaELOY26YBtUqyDbqKJ1TTPyZrYzw4LPidjC1iFn
K5Wv23cFm7Jc9wu1K9nFoXwiJNLe9f4s8nOE/gwUtrxC1fGpgiiHY4bTOMs4pQC1V5KJTk2T93F2
nKU3jgwYmcLTqJyq4TwlzEnDpRwcZg7Ppr7Ys+2F6koaF+JstYd6nBfBddYi78L5pBYPlnJvpI1P
2PFCZ0ge94feemnRZWabkW3NpFw2FL7kKy8eP4GU9z7HbzZmEymy//YSiCdZPkXhr6HZxclzgLY6
5lvI+f4041iFv5wGLRUXTh7KJr4mXlNrsOHaSPcZaZGvEIT2fYQKZ7TgLROE5vcIEZtcfhizU8lc
3SJ5AKKtb+fqxlGVpW0GZ0K5/dTZEYRhp82yqqDfq+q+K6NNQfcTQBEvMxPmFK/HmRgX1E9l+5YH
lzZ+VHJni0gIQ0DtIRj7F0mudhlLurQ+ZnM8DWR/krxAzJtXEHzWgj/15YPesUPICBmichvA/tRi
HgBq6VgKLxC83BaZ6CBzCEynMg+IKhsXQ3CcSO+sYLrV74FyHtRy0SDEcCz8C/RHA4PaPEYtK6d7
vXocslU/viTp5JX9Fruya1AoZSssLJ2NUdEOBUtRq06kDi9YZGjg0TET3cBif1eSc095IfP2nUf0
XeSOdOK9CXYaU2H1HriEct9XIRJ388HQ9/Ewrmzb8XAA6eTdxPmR628JSofRedLtPwqRfmZc+uFQ
ni09fCwQa8fYjOCB0mED7/UB1PiIEyil/wzx9l7xH5UMU4cpWuXKR9BNvj1SBsAKdxt9rUerSdQo
2XcKQ8zMpPdtn9OkRBCdwpvrEbVjwzC0j7bU7uSS0Jg66uiZzWA9U16XffsSYZBtOj0arGilOxgZ
MCUy0SAOHTzPvPNDVAetXj+YvbPBU/8oUPVbE6zWzMtN7NMUhHeK4woidpJrKy4ohVD/9+a9gfg/
Co5XFQ3mKYG97EaH2RzbeIhaGWOBfI6WCJpqegBxLeaI1XOkcRlB9y3C0bMRTVjtNpb3avk0AqBp
2YRQZHbTgIocLYdi2udqJifk+j6daVUM63bYXA8hNas/Yz1bJ4HmIjl37QZBhH6ZgBBy0CYJSdac
hR6CDywrNnEPDdpcj+O2Tew7S88R1sYHTcMkN4NUWHd+FK4STFfsNj8Hir7qUMKETX8MdG2Lb9pq
iqBOCcLemnE96/bG6uVdm/E9siPZGDEL41VC9hMUbFDtOYTg3zRvQxMsrRx+8wOZPdUU7KfCumSp
WCs2zEOMcL45zr7AD26AQpRLPAw007sJYSG66Kj58/cL/+M391/H5A1UKJTBFLpajzu77x7ZzI4B
Nj2jSR2qYQxBRtRE/W/nkD7tP9g1UIOYLuKy3Swpd+lob+R2forsz8QJj07w+febuv7s/7qnKwr2
L+S/mZ0a/ryJbVimL1KKoCtFWVTlN+joP+5v/3X9G4RRT+1hqDNGepWsed0sP4pwW6hEFYnPWLqE
vcJgfqMImMbdVnAm9lNyzKxj/W387j+GfP91B+r//oYYlJcm3yC/ITjKjMJenXL0ILUPk2wbCAfV
BSmT5d1IjkKM0rnlrMpVTpli31U7qK4jrgq2Kv8M69duYMsIIVicMhjfRdJKEY9z/A2+yOn6xau8
AS4ts0C/wXm1Q3y/qMnYBY1Dl7iGGnGheUYcUuwogIjyyNyCqX8Rf9QZRvWKJ8/tpeREmSPdqxGp
cRb4OlLpEd1CVtD+nobqVQv1pWH2S33Wt1E1+JH0qsMQLzX7zilfRDW4Uxj7ef5Uz5YrUtRw1aZt
98H0VHS1h7uRgyJW6e6aJHFzTEUagOY6uNfsrc1uyp7mVuYe5V9dP6dyD7yGt03HPSAoY3dvSwRB
6exa1StWIVmAmm3bDThyyx4skD63KB6RyUvdc8RGOaI4Gsv8iiS4gdQuri4DdV9RVbynEcViClEX
A42sQxka2YfOHDeSDqP/6tTh29nekX1ErPqMXLE+RuWmnQLXACJUwSFGLV8nGHGltAVlh5he2ehV
usDQDY1qOT0mXek1fbTBMBWnrVdLo2yPN2m9rYDYiFqKw/d5/CzKcFch9Kkj+NOoGHFoUbWVIfYO
dtUluQaMyPbzHB+bOOY0pm7nVBVKwlrJvXBEAS6QM4arYBkaCm5TFq8a6ev4mujqoSg/tbJeZ/bk
Zf1V3b+tooe4mV9TQfFjohs0FZ+W061iThxkem3xMKQHNT1AFMXcKUiWzvRLyxV/kpOz1f1xog9d
jbxKYB6XWwAfCb1WumhU2R2LtVSdO6vyZq36FG2x7qSZnu3V0ncQyZG7dvtc03z8TGjkdRdXpcVg
5vczYnLx/xk7k+XIlSTL/krJ2yMLkwGwlspc0OeJznnaQEgGCcAAwzx/fR+Pzu6qDMl4r3cRQtJJ
hwNmaqr3novfqO7H9VCENJCyI4a3nwnjUZy9BggL4qxYdeVLSoO4u9grASn6s6KN5B+0dR3Pp5bq
sZ6iR2E8T6o+yPzLj3HVCr0cnWo14SvoBnntxs6+jZyPxKEDgXBDml9G7+A9JlarEWBrS4LWnxW+
LehiXbmW8DVy7d4o3/yLOchvhjn2L3tKlaqeWyYcqDp6uob3YxQvjQAJSYw7bv4rhcNv1nL7l/0F
WmtuAxEaDm36qIkZFs1RYmv9843iN2ORX/Hccs45pFBJHQpzqyIC88bpr86P/37dsn/ZIvzISlw6
u8NhbE5df88O8Bcv/Jvp1q9MXE86xZD7dMo78BB9OEMGAyJH2HFu/tX29pthw0+F8P/YPoWfZ006
Cz5YnBxl2pIh6NEu2yuQJYl6jM3NlAesM8lCusHizz+J333Mv6zz+WyZ/nR5W3X87viXyhBPHwiA
P3/131y0X2G5QRrHeu74nCNhkkR+GO0WAyoQuuHHn/+Cnzf9v9mQfyXnqrBFSSscdkBvuqzUu6RO
rtPS/bAimvRE8yasrK316fcjx9vsWocvQc2R5JKEh+EOytKyKwGHRdM2LTnRmsWH9PSuxW/J8G5d
99ZKqeyQU03/xV/8u0/5FyWb6U2RGZYjo0Ychl7MWMErjkN2n8avQ/kSjS2Uteh1BsnlAv2QKUwf
3wBp1l4ZA6quEmtngxkpKExGSu+58amAwP/53/a7x/KXaVcTKgu6XEAvEd0hm8hEf/DPX1lcnr9/
9zn90tWpOAdbncud0ObqRotpU+loJdthZ3vTpsCWZljlVVNkS8D1UH6gceTFk8QgZNHUjvJtoIaF
8t4shZKycPZMm67CGE2qWhT+R6RYudP76gIqoa1pWZQZZIKaOIQHWFBRA07LBOkWptsmaFdO/JqG
76koV/jjtuWUPhXTuE2RG2fJjcMwPydmtZNvYeguGrnJE9AP8/jhju4dqdF0CZy/uCq/ezx+Wcmn
VMZRBZL/YGUFTZBsMQIMJuyNSe4/9ev/+Tn+r+iruPk/l7j5x3/x/8+inOokittf/vuPU/JZF03x
3f7X5cf+37f96w/94/q9x/he/Po9//IjvPI/f/PyvX3/l//gK0va6bb7qqc7/OhZ+/Pl+Rsv3/n/
+8X/+Pr5Kg9T+fX3Pz6LLm8vrwZEM//jn1/a/fj7Hz6L2H/+z5f/59eu3zU/tpi/PuPk/dcf+Hpv
Wswqwd8CIW1XWpYrpWk7PALD18+v2H8Db+65ZHfCAvWdi7QvL+o2/vsfwvqbKYQIEKkHQrjexVjT
FN3lS27wNyGswPRdk8w0F7jJH//3D/uXz+a/P6v/yDt9UyR5i3XG9n9ur//9nPj8RZ7E1swL8Xvg
tf6yLk8RdFDPA86U1JdBc67OEAjllm3oUeVGs6sm7LWTMrEVoxgEj++/O7oMqM9Mf5UZgPXq4MN0
09ukSugi6AVrYnPsy8K5Mlr3NBcivxauPPhaMREbqf+83GcWG5tXoil2czMu3N65gGzQsNfNtsSg
eTXLFQfxDMzRicz0E8HBMCAKeoj6zdPmZzGEWyI7vxtDnhBm7UktuotthgLuKs6eYvlVoPmWTxzc
tiLcR8M+V8nRCh7TyrluFBCFCqmsmWPtnDayzEF4iU9ZfvDXwYo9mR7N7NCasfXpm1aOS9NOVwFP
fkJKcp/j9B5XQYfJOzo0oln4Li2R+X5mXpKQIkrX4kqwVqbm4+zNu0HO1wF43bHSW0M+DJrOkC3O
qmbh5Qid0b+nZTtrYrrifTRSzbmL2ks2vvfhwnHtniJdMm24uhDrZHIanWu73Vc0XZmcwM8RX0Zk
PORNZy+0BHPg3kw/Ne7NQx3B84T4Aacjuw+LeMFUd3uBCU0WQ1YPrm48r8AZcNowT7GLUsOMXOZO
rjj5c7oxRP0ZjtG+cTAA96NYTuNw9M3hfKnoxyne9knyQeNwTN+LMnU4hMOdyDD2Ah6z7U0SlbdT
bm1lbywc4+y2qlxEg253tmuq24hfGyMgTjHJ9jc11EZJrSxopQ83GTBEhay979dTZ+YAYSQzzq44
9inOmNSIFiKs7yJmAvRdw5zZNWPOrEam7vX32Ls4g7HoNw7D31LxP2PSr2MRFQAQptuoCA5Oz/De
T8DxkNRotjNRyaa7LgGuNoKLPKfpizNCq7UZ/bqz9W2ZX651AQYU0CbUk9lo8FGQx0C81v1z6XjW
rmX0rQRTOUV8djXZjw2eiz70mNlxapzg2ZF/0vZXos0PiVtxDGqKszedHK/7Vv543chsiZN7GbTF
JuySK5G+6hICJyyOJtCHhGammx+m+L6uhmWFBqUT71OXPdZYbiNF9GQHqcPsbxqFErIIjg1k6IAJ
jNcAHop/xNbMaDl7bsFmhkm+s7Mef2yA8KK9ltMDKhuIreK2oelsldkucw2GHsNpKsxPmYnXeLI+
Vf0iZzqlkJhajiK63rnFk19DjcxRG+TnWvj3ncMQeISupE1uQ6/f4rW7DXv9HUeCT6WdEtqGFoYz
XGWzLa67uQfgatefsi728c8Po13nsVnjlCtwyUHq9OJqH0zqNTbCZxnwkBjC+W44CVm2CeEw6OUq
Y9wiw2QVz+pgowTrGASoCM7dHK/MMbgdO6NaawEKek7NfG0N472volf0DTPkydQ/G5ODT5+g2Lhw
Z7oB04TXHsLiGGfn0ZfF0urrx4nnqB5ZG8wM0zZxkPnrXEK6FC9pmG+rMCT12rlP2k8rnOarVs9L
j1SvsYw/LNgZsU8rF83GgrDl5CrN/AKqBvH2Jpq4c9aJ8Y51dFha/nS0ch5r2/J+DOSQBgUNEN8+
2Jlf3RexcUxc092xoLubanrsclCGrt3fVBGKaEuDZijc+5SBjj8nycptG/CFGaZyM2zuJxoI2pvs
W418pirTzYwPOfdG+hjZQD8hKudtWPt6VVig12YwSXu/A1Q9pMlbajeHAuN7V4Rn7IkGiN1jQKTW
A27l5zqbblLF6MwX11YOudNl/hPNTFKSrzY27uYhdKFheV91SFz0mKoASQsMLTnZLuqIAD453WtG
guNN3wnj1WllTyZyDFSGdBn0IVMHZbpWOKwr5m4TT5NrhMdwmOvrpKoQCfURxlk3IwMVXzitcxBu
5ZS3123lJqdEh2ifZLcKsCfAsDX6nQ286sosnUe/jPROhaa3C0jYvjdq0S39GgiVMEAQTWH40nZ5
s/a8MXmqW7CEYorLW24QbPhthIBEJyORc1IwGneLrZc1xQIYGlEFAJqxg8U0fyYPzOaIOKGy5pPP
CKqCzFRNwOqMLobgZSxY1j6h7nXwiOrpqmOacR8FNPpqmsOrKC6LnTWDBrGLH2Ub3VuGsXWIkVxP
9l2TFM4xdCGY2nWJyZwV66b2Ex6bXnr5de247dphEPAB+7kl19GdrN3kOxFILSlYb+382ievfDnM
fXVuHLiPk/dgiJFBkoINxVGkpkD8di7bX2S/uTltK5R6wI8dvU/LdgQysOQiX1iYFeC2McVQ4ufu
ilgbvYyn9LUdY0DrA1onX8bPWYQT03SO0Vh2O3fy75N0yk+ur9LP1sw5ehiD2pPajDJFC7iLF5AP
KbesThVAcOjhFgOEwqOdnlAWePaHVmBACJTihvUqJGNFcyNcXNYiBwPkIhJbiVK3a11dXs3hfBb2
tT7nuf3uWMDFRUkUdxPHW10FD4Njn4UJ4QbYUgV3gULBf7JJJwKXMGESJIlgYRTTh63KjlViTEDw
45cwm2DaauquTcNHvTCq0zRu6NbUsGyiNoHXa9TM6b36ec7zH70X3aYCBFSMPRXcEfiKST06SbNr
oukUa+t2hrbiOLSjRPdg1xosHDtKOH+OfvpWVFRpRrmpuexJkm0Eo8yfqNJxHbrHEZGHVVxqJrFP
GrGRKVOABJCPBb1GM+Ft4v2ssS8WdbfJwoCNqjoVIt3LUZ8j2S2y4Vw1YpvnxjUQ2k1I6LHRp/TO
KNwa11oZKY+Ga5XXXHsqiHvDVXJfZrn/WoRNf8DyT7NMxtz/sdlb5wx93aLREATRYJoXal3NyGY2
3XDnm1awSSN7XNcX+lYbFwiE2sHNk1VbzaZezoNE0zs34IidphfbyAehaSRFogjDteS+Kh3/QJHs
faQGBWSMShrDtZcu4qg1N0UJM8ezfHbG2MYw1/SaCeAc4sSMMglclGl735NA7zQ2erKZjSmX1Xzo
Y9dAACYVp/ZZQCchWLmvC/U2MUq8Kzjx0D6eqZKaZA7vq7DIgXIDtGQUrBx6hNXYn4Xtp7uqFLSb
gGY/1y7TYndwQBGZfUKz2cjzbWmW0wPKLOtUS9HtG7cV39qCVFlAvrqVpvEOC5spe1YRzR60foXQ
rKCe0RUR80rHwE2CPHmAV2Ei0QJ318emf8v5wYdCHAlkZX6JXgpMUmH0NWglmiGmA37CG6CPDvRi
93Vis3v4lTOtWT8cBwmWA1zci/a9TF7sphndtdWa4tnKbIBQPRTyxu/UDQblFMSNbkC1eTFnVIAe
4aPXMzV0jXzmQ0W3EdUhZcqUDxD0GuOQg10BgiOdZ0fRFdHY+faOMwxQuDTskaSc/Pe5pzA2Ktqt
LE7gggZfd6cxN9RLLTPwq5YYkSkN2Mzgtpf9jzkr3e3YGy4K2fZNeK3JgugYS9/o3JNdBHcJ4mox
Fi1ioWRZe8G6qsnzMo19BQx9IZJRb7iSxpUTGacwL66DenxyUySc03Btj4XLrdSjpqZ8h0ffI29V
kzHT8A7fHPhQmeWB5k3zY2JadCvZAYmh3pld8RAM+tEBJ6BacJsu2HS3eGBf3TtNsDJzFAZjPWYr
EalXo0O46hkWIFO/XFUmfKhBNTd2Bz606nKMeADUJOvllbrIOOwCBWO8k80792CxYIJYrqQXPRUp
ihsdnpvKIApBmc2uANy5VwFtldTuNRw9FcE7c5/nwbRXXW9z8ckcSO3gQ44es3mB8tabkmSvJrd8
sG3EmdY4uw9zlpAz6JFj4Q2c/Fxl2WvmLvWyVPXjnM3yLk3pHebRjBIh8/bal8su8aN1GGbFuao7
+PjphcEVoXMw/bBcjaWxj3x3bZfybrLeikQsHGiHoq83oZkzCxlX/gU9fSGPe2pERYnBtTPGzTil
DGe4er3drUWBA7WiTRXlxsbVDXNFq//RNQLdLxX2Ms5wRGUJt7olTGPgqUKZdOXxhjkDDOnBpFG4
HPsCXJCfdsuOOpR9wtDY2KN9YNnXkdF0+5ysoTIeLLIciCfJJMPOpIk3pVEvRYP8tVEeo5Mwb8ZV
1msCFLLaz9fsDv4p7QX1lR0lW5E4zrNZsyQ0sedl4Koab+1qU1xnbe6tdJNV59hJ4IJYZAOBow4O
HOV4CKzQ1ms7ytRFauxuA+HEeyPJ8sfRMCTyFyu+yWz4iW3s+M+QzqeNZ9Y1iowyMRiUj/K5CiJ0
gb3XPypvyu590dlbU/TtuqtDGrtBJsWzLdrsFPeVgtppyPs8MxhuFRlq8YYcLo4zQ7WzzEQ/DzSC
HqIs1++jn7UfPfXFvp07Y296sdWsu8pqH2Xvd6B0crU34iB786IUOHEP53Dj5jVaBiG1vJYkTry0
gsCVtFb4ibuEjahvAHDA7Uz0Q0dX7G323DhdBp5Pe40uXbh0ZEkisUrDhW3n/oOoK3sd5Ol4TWvN
PMxWwhHM58b0fG0RhVBBZk9qAPZ4YHe69qvrME2EvXA9wKpIVZ0WyM5ceUcWfdILXZdTWyDq/LmF
UMZNM02L3qzdeylRqI8SDMDSiafmuZOitZmvjfYTDYRxV0dEEsB8K1aGULu5NRIEP0lN/6+tyaOw
DABlOUXt0s6JSOq4LcAHkHVhB0n8lCnXXVVeHt1Iu4+/aVlKdOyRC2oDVBzkJACm4WYWIKnsEM3O
3PmcDH2jJLBKRuwJMkWtOPYYwYt8BVzcWaHsOgLvKBM57lC5YIiZSTa0gE2ONCXc1nvQRn3DPttc
DT3VQSjCK9W596aOOcIQrJURf7O1RkMvKDHjK4em/Q+pe8Z6dcgc00kW/aj019QlaHUytUtC3a9y
DuirjnFeFBoBkqL0pQjtbGP7YNElGS0Oa7afJrdKNJD4L7L/Mn3NC3SzxmS/IAe8LsVFSWKY0QOU
WZjCIqTlkNcddYNNHzqfe+gGHCvj75leietDd+rM5y4Od7LLoBECELWbvmewN+8DE1Z8mzn7MSfF
JRlAmulsOJK8tu5THw0dBzCn1EtOo5fz423gXxBRM8h+L0S1PPW33vyoBMzajG4D/aTATREUxQ9m
Qq7L7DAhoULdmX6xFXWNDmCwIg58Vnmyy6/WJqyLSoskY6wQ+pquB7r0FK1EPJo4LAY6GT6WDC9Y
SnkAGuXYVcYzhKixMaMvZeVrpf2vckyyx1wbpwZ638qvSDWSOnS3lt1QZducp1JVnjlJkeKQ/jAc
sN1OFxrg/Nt1Go3vnu3dsMixxrczGrLyx9TnK7N8CQm2X3gXVXhIfz8vOAm01eVQpgCSB1kqNh4w
ZgoEPFWeYTy1EVQuXXEmlWQT1DP005Qk2yqON03oofcJkO/gfUZppGkSCjD1Zh2t3eDoZOtIqdfK
s85RWn4asRyWSceeGRnptMiMMFjqvEBRk9CHqbM8JVJOw1GMaaJUU+msdKFRQ/EILTQpsrfRbJE6
0QQsLfqqtJoHIKLHsIMqmabFUw0JWpbBu+tKIKt5nmwsMz316VZ2dCVahHt2Op+smpQFrRdAzTD2
myBWdJtuK1VFWGsasWqcknYLE+Qwg7sm4S6zZg+rKG8O7oVIbNWFXOUSbwSd3kUm4qNJHwh5n6ve
o1lxE3pVQSbO+G0NrVjPl4Mn7gW1igL7GjY2qFe5pJnxnkGyIjAa5Dk8ZhpnlnXuck+exsEZz2lT
+5tLHJMdM7Qsw1WXdDa7kvg2PZKYMgTUHvcBUUX3si6LJ2eY/ZWb0b8dDCSjsgTJP/ZIEc2YKVOb
jeJo0HG6dxyuTVRh62lJ9K3TeeMl0a3OKekdOIkTZ21CKiTZwRHXK9ezSUsGN3Tj5msNCZjJ/2NK
Si+JE50HEC2kYId+18zFOgi5S+t4vLEyLR407cUkcIx1pGdMQVnsb4qi8tcQztRG5X52RR0f3Bpx
+lkN0Y2NLoO/5Ik98WQQ3KL94F1mOX2tyWYpRAK+CqMElasL8Q6ty1jCpUMveoPUiPaiQL0epMnG
DrNu4SHZWE1ucJBUPBX5mW9sVha1fbLqaQUdu9SiiWqbajmYU33TJ1Z5pjQgR6E5eJfnoh/IGQkG
dZtKw983YfRl9bgNem/+9ATsdc+KgvsxQ4vWpXBIgZ8SxowxKsLjcuul0MOY/aNpLaw+WDNhtfel
KMVxymR0LtBEbRuLoI5k6OjJTDkTGJc4MdqYmRciYyy9J6dLN8OEmRsxcHnDxrPBKiO31kyCYCtA
xYNypDBUZ8vT94GoWK+cH305/9yV+ERCLHjcomhEKG2WuaoQSY7pNnJZUad2bYI31chbW9J3HO8t
celER6PpnGNyBUOSn+zbPs5Wmflu0Ie7DwoxXKG+q/ZWjZOOkxfaOntKwRTP/UMeNkSrBmN3VrkD
r6pId3U4mycRd9MqUcErxGIKw6R+qmiJ0WZn4e3yy5FpyGCKyxLm8BTzTsfyCK4yXRLLM2BbitND
XIaMxs69LZhJQyNh5uZfBT4BKISu5GRBml4B2y/mgVCeg9rQmDIKFZqyXbVLZbgzLQPY/iXOhwTo
AFhi8kjRi1estrdVDStfiHalZg7EtF2fTQawp7iJxZWrQdE2VYdOpuk3NWtuqhgXhi7wZZvTPiKa
uqUpgjkkal7SCk2rqIAzQ3TulmHSucT8SJIs6UU/FsRsnNgu8Yf0E/ugKr9jZOVjkVarJAC1nJaz
Wnt213DSiw2BEY/JRCh8E6Kt/rQj/5BW+XH0IsK6u/QFxYh56Duv3qfpsNOY0olrQtbSAdtLrzRM
dGYWQIm7xvoKzKzdDHZ3zC6X3dA8JU5T7fuE6BBrmla97XAt6w9phaogy20MFzkqniHgJk9CH8Cm
qsl9cPulU9sRLOPms8v85kGF3lecC+wa7r6jgww+2Fj3HXTDNJIkhSlmWFd5a1rLMdXNRxWI97Ss
sH3K3nlAY/3AbXDTaS9Bqx19Uf3Yx1K2ewf48mEUxiHqlUaLTwtYTgMxXQ5y134MV2aWmktLuVdx
Zwy7qCSrw545QBbaOaVqvLF96+xF0bPRTbQcXL0Rc6Q2lbL3OkqgN1+S0zMdH201oJXFIGHYSPUC
StsrOp0YudTFXSrQgSkmvqjrHHWKu72vt376kKentqzRbvrLwPbXISoG9n4vW/sVhOTiwvk3sBjV
ZKBpTr/0DNdBWZ9cMz73rnXbGfQz4xqpL7FpFDfy7Ph4U+dhHNcy+zLQAmhufLDrBnJbCMJF0mwd
s70ZW3UvWh3tRDecrbra10NBtIE9XXcYj8rK/BF6CSt9gvAH20S0UHzD2e+QuaQeuUOzgEabOaip
/DezNr8ptcEZIK+bjG5tAG2XlTrmU3Juw+5H7iYOYRAuuORClys7EsN5MqJDPXGCg71OTpLAi4TE
UufX2shuZdQSEM+yNcu94UyA41yFYa3ZeKPcD7KRSy4/DP0hJ15luu0D8wys5ziYj5XPg5nHMMMH
wKNNsCQwY0V6yj0fK5IQBklhT5HUhPJmSi8PsGRltnjidJ2eXdI6MVMufT7NKKIhls/sGn4Y/7Dj
6GTlF0UazuNyyoodVrNnn23zqmUG6dfmMohuvEt/3jKeO0Fgjjmpc18ozHzQZ6Hb4QTD9eFfDU4R
LtPOFzt6Ki+QQG+LnvcyjhIvBMOoaFPNBqP+0dhoIV8dXhI5y3LA/WG03Y8ekqNfkS4o1pl3LaVe
4zxeS6wQVYjquorXGafGkiCtzHrNbGtcaO9jiMO3iL3Ng64+5yvbth6m+uTBw3XHDuS+uwhMY9v1
/jlJwkMRYu2UuVKUgMlCm6a1qum13XsFD75bYC6Lq4r2m8dROTNnwNi5eqiaUdyXPhJrw4msB3RG
2HUbEYX9FQ2r4sBhmYTXAIuYJFIi6jjfTa7AGMFdrDh/0KF2G0jlEISs2dhFhONtKyv4gurOsYnh
7VVuEyiXFTEbdz8RylTVCy+F92G7E9xohdf1cggqu5xMa61AynbnNKmpqMxJUgcSmBUWxm3a1Xsj
izB1xfTT3XOMIXBfx3qD6xvinmwPth2QOOoaw3oMomdcPOepTndWVGfLMhv9Fe07bL80khaEsfZc
n/Gg6SE+qqL6Nk1aqpPPuVPN/AJjkPc+K+AywRAEgRAqsOG45cGw261ysyV4yzvCXa4CTiq3feOq
27iNGaBJg/dUJhRTtjSOZdysddqe58rGB4/bIpk37fTZhtXZFHd5EW47ooyFzjjH1UyEkWHYjb1x
p/wuqEtMLCh30x9NG68p67dtkLKysHTtEqXWeddvTBlgCgGpEFVMub21xN9ZENyWl/hyxFFZ/cIv
kLyUy9h98NLm7LCcR8hAod4tR8DVvjOUl0/NfZVO3qy6JsWd26X2k9ESSeF4EWeZYQhDfzF3vDtT
2uvEA1s3LdL6yc2I0BHpdexi/q7xaC+z8Sh8nATRp+QY3k1Ya6kGDBjLbLGY7r5tCOzo5HlXciXS
5MUjKNJpP2N3bTrlS6bq93Aybszhoi1wllEPPA2FUplqvILHLIWBmLznMV5CjpuKZbhq18prVi3p
UpqmTOa9an0R+fYJOQToz9Nk7ws+fZ/cvkok4UNZFSSEWXTuUtciN6TLzN0ccNRGHuaZdyrzo/s6
aqqbXNMQLOeq3+FpkxukHDbmoDr5MGV4ibHijjY61qFF3QzWikl9gU6Z1gLzx8QMDmmAeActAW91
iicyhIitC518wO930f3o3H3KE5vD29iw1CubfqJESbbCx3d2VW69Cp8nWJRTS+M2i74b14+IyWGJ
Vq5ZPHcWdlDq1Xhc1SooSbkMvcWcqXMWAZJPE4IXCL4Ipv3oKyIS7eYmpRx4GCnqF1GeLR2rYZAn
XioZbn1dYI80Hv02pNCWGe7FclUWJlOvjEW0sLtbiJkIWOsnBubFpphI1AgHon81x4Q8MRZeQBIG
velwb8ugWqZh9mkrD+9R+mT37s6O4++BgM+2geDfQk5oiZ6hZLlrg2AvQ/q65SjO0qeXa4bO2Ux4
WhopI3gKPEvhC6t8skyJF05Kh5gJOkOCMaAfov+tTJ6WId6WTDFcu8Ch5rS30zB6ZFzpm3pot7N0
rqPMPVfCfzNscecMxl45LQ6QGlcHGHy7waBjdLOxjVJ1kxXkXtpJdD+aaq+d9sVldyWOF0Z/68Zi
W2YG0VXecMnSvK/IBNZmvAwMutIF/pdhZN7YMaax0lMYopBL/O5DpN+11RkLk+Ie11KDkoQWr5OO
5D12/ncb088KB7a2yMlQL8B6lfxjgucNylqQ0Bpfuw7k7LZl6DKHG2dM3zp0eVdlVH51YfzhmAXl
tZfsa2KNN05OEnIkyO+LCRQ0rI3jVmt/jvbSY+wTwnONkWvDVn2iMLx2LENRISQ3owmYMIa/bgZX
U3jxlWl9VA7bKaJ4nj74Hp5/WZMtvfTCmEjaabrKGzokRcUbTcP0pSRCK4j7veWOl4EimW25XJoF
fnmAk5s8bN+mUp9ViHauCeJ7M8YJWlUBc8nwriOpwczst9yddm7bAURUBBPQjIrLb9s1SCmw5UNS
oJ1oqnVr+KvatAkv6qpNkAfO1p9ytHcafAVYfXJuXJftOnOvRyrFVjs3vW52ntLkzjbRuxUznDE9
483q8Pj1jfWtrIlobPVz6k0TOehu4tE6h3K8ts3obAzh0mvaF9toznlfrw1/uvPlh+zWSWZeMy4E
pNCmK+HBDs9IB87IZ2w5+6Rmv81U8iUYh1p4hC2eSbMn46On1LBOGQNqt6HFgv1O0Vwbrexu6u4D
fzdhig9yfTvqezs1cId5FykAWSuzKeoFh1SObSG5FHI8VJOfruLBxiJAsNqVyhNgc022qqzwrNCz
MeejazXPBWMkTrZ0lCluzbYZ1yVea+XjCapSTu6EPaFXzJDjaO+HMesj0o97QXaDMWM4LLreuTLp
1rWNw0BGTet4pG/es6ctrKh9ycppn/nuj6hu95607hitLX0VnOhx7DmuTszDmGtyvrwqvLog7Fj7
G6eaSIYtNlMpNp1sAmZBtbVULSFmuWXTYDd6UMM+E0jKMBIyi/7YBeYPV3XAM53HqtQfoa8Pk+y/
uqz6YRDzaHZhtPSQESzsrv5sA3VrCJdeVFffBXABYuztSTmgtIqOUhEWTFLg2Ckmet+m0fYr1/9q
0uCxHtPrxsIkMcB0ua4BcLRte44H4kl03aNgIMOLuEMqobk4FDEtSOxw9J9U9kKRuzOr+j3r4peh
CcG9a/8wDtYT+V/fOYNcTBfaoP1tPJg82hYNqM08fc2i6SCxsEpGdgCJ3rtEiBA9lRB7lMTVDXvx
3g6mmyCI8ci5kKPnrZ9Za4b6w9LV8cRbTGfScP2NmOyjyvWZlp2/iNOYbMKhPBoa5VKcwjuFc/id
dMytairVdgi6ZWYymc3AokRGdKyb0l8SQ4k/024nRhukf/odHbxiMnZB1RM9jUKGW3ncJ5GGZuDS
uUWbAv3fk2dLSOgBiK4XXCP92HggTG3jY25bBFHxQ2cgp016XrFX8cpJg/iQxBOXr2QqFtlOwf1o
gaxECVVXEf7dGkt+yLPK9mBsSrQ9m9qDRRnaybdQErAtHumMGI0o1BsZYaT3umXgHomnoVFbc6Fj
lSz9viaKdzy6nBPidelO8EBKJBmeeJL/m7kzW5LbZtr0FXGCBEiAPO2upTct1i6dMCzJ5r7vvPp5
2PbE38WqKUZ7TsYHDvtTfEYBTACJzHdpoWqFpkOVo8G0pMfpd8JFxMB5yRnt8DEfPezmRer8lIb5
t8ohrYTWn8PAOysr4e5E8SKfAXlfBEtD6mfbiO+FWd06dE5jOAsGewE0UcUJ9232gEkMKUmUFNmT
P0JajKN72xXv+VyPhgcUjZbSe+TTdqVJNAl6EimYhxTi3hS+w4fQC9+O7ZdIx/auVUjHi/IhmOu7
quo/uGla3pslWwsZs09OqwBHdIBgUGa6qbzhQcnxG75A6q05Cog1rflxLqebwMserbF/20b6U4Xy
kifFQeNKZlMRuxkyRDUQyd4ZgfzuF3/UBli30psPhvTx6enoZ2G/VlGbpiQH98P7wwLXiM3110Cl
P6o5lMd2iD82RvKrB3Do678kaUNDk3dYiNfk+6LFyfZYJniulECu6bom6ZtlW8Q4CsN8CeLPHX09
r/sQUQ8Y9omN/zjvWpMmx6LxQEVETkANJ2pGbRbh/ON05oM7YAisgYS55v4zlmfWO2fpsANGC5I/
qlDBHapC/0NtMlEgqeaDmNroL53kiJd20vgr0SlCImEPBxj4498yxH4rF+3BSriJsiEK30aZM0x4
3lg2rdap/ZoA0noLijbD8hDnCGPu4sfJaN37acYA1Q3z5gnrrfApc5Lwp59D8A0N3q3SrxVPJwx4
Mt+s7wxE428GeqLfBhX86XtgWZz4Tyja9h4uO6yvuqXRg+7tHjhg+dSHc42PfIjRhczMe6vpvzQ5
y2j6VEH30sCnq0wgXwuBvJGV4grfdcnvOkAYEqfqMDAOs4UlTKd2YW69K5rw6+T2gNjUlyYCYWpF
OeoFPIx1LrCWyjnfJM31T1WsjD86j8In5i4kFpCu9EIeexOXyfsqwRqr8+8MChB31JGwNNR1htzB
LO+ivn1fRfpDHbrRh0GVO1D74KVEPj7UAKVxp20QeUnxmVPWtyhqHwvxK0bKIup5gdCZaek2t/Tj
4+SYQHUa6VH5ZvTNNd8MeIH3UIJVgMUvtBj1vtD9HU3xm4rETlt/GQO9RbQj4s7YTbL6IeOfs4dQ
UPSFfXtLPdgDLDT/MKJ+OnRoC9lBY4AQafCVcfEllNp/bE0gp44q1K1Pg51sUT8sfkFUSt4GMAMd
QRN3CgAMiuhr7fkoZsWy4lTBpBYBERtquRXnwLGM94XLi4GDD9K3Le4R8Xtfabs/uIvYU2r63xLw
jRi7kVgbgB3xaMS2p/gaIs1fRo9FNP0RL8WkMc79/WC4zf3UeLxwR5OKc/8x7bwnv3e9m6D18t3s
RoiZzRD8gxi+dB1Chs3Bzb73TcP9QmUwPMjZI+8vQySaBvPQ50sfANxaUuIw1dtS7zx8h61kyVlq
+LuVy9WKaoxG9n9ANiZEQ2U+9KP1dW5rmJpgc3PnGE0BYOXY++0JjkjKK8Z3bY3W7RQ6wZtYVYt3
1PxoFLgvpdMxMRSU7ChxETIYe/IsMSDLgJC19vzfoaAD2IJzNbz+TdWFT9D3osYEmGOTItnONN8i
yPUnVy5bZwD9Vozf8rnYFzkQV5crnVZ5cjN4OKL2FYkZJHod/6rLBhS68N4Mmvy/418cIKM3Dkl2
WtbtbWku9j5pGnOQDO4+QnvuLUg6pKW4FzNISobfweL3gk9Ti3Os60r9V1aX+c6k3rYLrPKB9v+b
OjK/0OEObzt0i0FcO9m0T7Dn4lfQpn1mFryKXfGu/Cv/2NZ//dW++bNcsydO+Bb/Vx7G/4ccC8uC
t/R/J1nc57+L/K/mlGbx/P/5l2dhw5mwPCmFu7AYxMIA+4dn4Tn8gWXSp7CpnUtrYUD8H57F//JM
LQS8DFMqEwIa5Ix/eRaGxX/P1JI/tE3gkK7nvoZosXCtXrAsXA2/wrSVMF3TgrnhLhytl4y72rV9
B/zAIcvgPe1oJAE1F7M3pI9DaZXZoTFCc3wLNivK7qrQJKVx2zSYN8h31inLWj//DrazB/NEAo8z
V78j1CagSr+zD71MwSyGCVzDt6bqARF5UWX+PeV4GQE4bNNfs+RVNDhTVOzMtAo/vvh6/zJRXjJP
TplI/BDtSEcKGwSlYmVccbogHMheg3M1WKCq+GXwxPuVOsnw3chbjIu9eMui4mz9GU7zPSHcuJbl
LoSel+vvC9do2wRQW9hqurExNN9QVGABqKzIt4Y59jQpEmP+qXPLuVO27/5xfb6nTLd/5qulpS3b
th3nzH2iEWGqKnuwD3YDBNFLu/QD10/2Kj7dv6PYkHlcaZuetcTzy2lqiaPXNFisKh3Jr4VKAR+n
bbwhjX9K4XweBY6KKVwpWE3TWVHsCoI3CAZSnmJomoeBQ/S2M1Ns7MZ2y6jnfNmUZSvFXByHoq5e
hUnjxdNceLY4DG2aPDp1o5DIMaNP1z/O+YRYK9exxEK1suTaqSkfrNIji+kPg47bvSpM/dAadn/j
o0L3/fpQZxPyJE7OHnwvCF+SmZ1+IXyHEyN1UAdKJtj/ZsFVbY6l3uD5nU2IDF7B2hLSs21FzJ+O
wm0/OU6h/UOzOATQnK/A8c6NCw1oilzr92vnRArsCmnRJIfKtSZZQ4p0vV5Z/iHucpsnIU86YNRD
235+/TgOp7FgLNNiQ5/Oqh/rQnXA1w6lh98cPU6YDnZifv1/G2W1drVGu4p3o0+KiE1jkTjTgYfq
lrPV+gtxD+hl1RSHkenYcjVKFcZS9BjZAmYvpzcBODkcSuwcw3rUTq9P6MJQLkeBQ2zbmhto+fMX
d0+cB1kS1+1waPxMACU2UhrqZmd+w4wp39qwz4LAL286JubaACuZluXgsLVsgBejYYTQhnBgx0M+
y0geGuTCgGHDzcAGrcdV2FY1AIzlb/YDCFxfPNpN6fRvuyGtwZ2FHf72bjMPlFR9sxtv4mYuv9oo
gmNLGpd59yVqwJN8bMC38o5oE2Q4MyupeAc7QznvpU5LBKSMyN3Vtle29y3txu+WoIB5tFtqnrdd
3dWIN2SzBRmrLEELZGaDKWLoeNSnNbWg+0HRxqOLCgqwugOHkn+hJFE/Kbwokbyh4jc+Xv9E69vQ
NW2LO046Ln+ZHrnGyaJZBtQR+D3DYdJptOA338ZT+dvP8CAKzR/XxzoPBwaSKLKCjDBhl652UdfB
wwkyc+A1ShOJyrbc2VXkImGXbmnrLf+p01hgKK25Kcg1HAY8nRYslzAPBHjppLKMx75lmWntzji7
80AyS7d4NGzpfXj1/Mj2uJkk1FZOi1UASgnJscBC8qASw9xHANJpZ9m+dae7EpD56wcDJWPyl8eI
5vp+Cpo8ZIlhVWZjdwvMcrxf1gGkCzynVw8lXIfG23KqL5f76WI2CaywoMLVZTKAmMSogH4Hz5/d
DWkjN0JkCbfVd5M2JTyP+wmNoPUlZfpBL/sSfAK4VjBl4JceykHPd1GeiafCNMavXufyOhVTbLz6
sIIi7SqHyq6Hxu86QY37MtUQCmGGZLGJc3wRlylqZ0CIllLj0O9fu6hsheXyZ74oZ6+Hq1yvFtS8
zUPelgK+vvqjpqC1y5L8dQokmm0tpctdTPbHU4TD+PTzKTeK0GOjrCY6h0Yv8u+glpKNc+R8bzMI
E+G4V8uLYxWOJPyq9eBtHoqIDlxVK2wZuhA5Y7PTr0xon+fzYqjV3i4aVQbRlJmHsrdstHXC8jh6
lnp1ODAhMhll8ZlcrVbCBeQAmWu2cEPnCX6jdFqoSyEkVz9UxcbaLefCadCTMy/nMG9EucTg6QdC
wiOerSoyD5bnyD0oR1qSduVs7OLzkx60hEIIgFufBOBZBuvF9ejVRms2nJcwBWKYnmirUUyiix/9
rK2p2QMlgUD96hi3LQ+wOntZmOys04lxcykzq5R5cBvxOTAouek0/CF0U7/+Y/HEJeOEmmIRf6uB
qHs0GB535kHl0fSpn4LuoZ9btAsXifRXz4lkBmAej0fec2t7HVsOcTLPAvYS/GfAoqEuxXF02hod
XCn98e76cMsvX8UGb0ahLMU7xDWdVdaO8Y5RZIUzkxN6I9711fd2oEZ4fZALoXEyyOptHrumiKQ7
c0JY4YBtRlFZeLOhUdxN8ydZJ/lGXFiXZ4WED484yUdbHUl5A+qh1mI+1LIBd+/n6TDsfaefabdb
oeqAO+YwJ6e0E+y9EirQLSVjuO5aV2gKALIGGd0Vw97kQ/k/Jrsuv19fkvNfSEamyPaX16zjrZ/t
kwwitySxOzTxgKl7U36jwSE31v3SIN5ShdCmtgTnzen+qI2gxCUwGQGum9WPzNf+J/6nLX9Tef55
OVvIBSwmpGz1/Ocvdr412VWC/+oA59EN+n0RCaACSQbo7O0oOuQq+zCjVFqWTVbcFVOJWM+Y9dWb
2qxhdgVFUiIqpGsP1fIO6HH/GCQF5VAj972G7maAPqCqHTvbd6ZDbHqZW473MV9wuoPIgYJDiwmT
ONbSKT8mpt2+Q/O4tbJbA13iT2CXSQRuwiGlTh+30UxVmTZw/1vUqgS3Qpey/sUDo0TIndOtB4g0
xWhMB8mWP975FWZblmSVOLIQqBCrYziA713QYSbNce10LwM/vu0iAPcIR2wNdf7hycV49HPcWx7v
sdVtSV/c4MCvhgPouPE4Tb1YoEPORop4VnNzSaBMYWtOKly2uVxO40sUdhyUnUT2T8c/s2Eef4uh
yaDce8ZtNM3lU9BNBZoNBQRjMYp3uZlv/ojzVYXvSumRFbX4FeYqxgcNsjwoq/6Qwi25CWKv+xr2
GsS48qNXKZAuiQ5lTkqcDkXXZbqrszJRXpUhMtAflN3RpipIhLGGn3bXT4YLE+Iu4yq2NWNQujld
VBvsPfB2JsRrBuyDM4sP88x7RsSVeJWx078TchySbs3N7TnLT3mxcU0jge1fNgwV9+miPEJnl5fs
d+CS8X+ZlRKCE0JxvT2f2C+GcrU1GGVU9geMh5pjoabsWykc560KLHBe11fw/HHGd1IO6j+KxNRb
hIlOpjUiTOg5yOJXKFlFVnToEiDBrf8OURjUUlLb3xjw0idbDj7t8lLhcbFax1nrbvLUMmBhBjte
vOk+NzGVyHlgvXodqa9RLaTAzLGuxeoqrSIb+rGFIlAb+rBCIVLfZE6I9Vw5bjl9eyzTaWrgCuqT
ZKmUVjR763QZvVp3UN5HcUDnFvm0AXLiorbptNWN2VWVccOdg35PTJv/7QSRA3Cha8/TK0uyLrmd
csCTadezSfNXv2JubdsQLr9CVrgWYTsDE8Cd2ha+2dBvLO4SGOsZU05XnmaDk9KvAkeNadAOuSkP
umU2mUytGxM6z/56eJ5HiyuYC8rulBA4m1fRgtVj2hhRKdD0rD/B86vvwpzaiIbxc7w+0qX5eKh0
sG5kkuy70y84OW1Y1iPMTnBZHVycxkEyyY0Orx7FBSrAbhU2bRh7da9ZuXQNB1bqwRawF4LSEcel
UvzqV5knKZSbctEbkzxUTucS6ULOxoDCKo2eDFok97+AdFcMxcainX8eTyoyYkJOLH231Q5zstJL
aPPCBMyL6EHVNm4Z/O1RzcgeXV+584OKoXhX0DgDqUuR7HRONqpdYIXnACBZLpCDnzqyA6NJqV2i
EGd9gYLZRcfJzjYneR4ZS/NvubU9as6Ud05HNsbE92yFlG1MzhajwFlFcOPKqXhtbFD8o+xHAPLJ
qFytZpiEXHHJnEGvb4xxPwH+g9Hg9q/Nc7mQqcgKi1OR9+eZ/a3o/Ug3VCDyUUHMsofxduDNvfGM
PjsPacqSs2uJoh2ttnVziJTSC+PcHDEfTloMzKwWnLIyEXjBVyXuk3sKjp4BVdbOFfpnAq7V6CDW
tCWfehY1/A75nB1IoSVN4dNv15dt7fdJyu+wsyfavNjiOepN6lnvhzzt0MIHr349Ts+ihS3HkbVI
+rn2kmutRuTF306KAoIcIWf0kzsc2lEGr1LgJhtR3DKSNyg1BLaEXo2i8t7KlZmrY4ccyC7XFTsC
LY2NiDzb3oxCkLDrmIjjitV9EhWsX+bNzrHswO3VkYs4tqh/52mx5cd5aSTNE54aDxUe8vHTVRsw
eMtybEKOOhO/FTnJ10ID2otntBCuf59lZU7uLebE+W7RelYWL8rVCQyjvRZek8ojQl/mTToW0W50
UHEz8df8mBmOepTmVD0hjfnqasXzyMyNljeH/zpHgBIQ92NRyKMAKcnDJnDv+ilD0zxu/d31SS6T
OJukBi1LMYspOqtJjq6YZWcyFNIVyZsJtM9tQU/pM9TD9EFBDfh1fbyzoOfRR03TYkm5dtTaaraF
hWfHToVhmzRaDPeabC9HlPOuj/Jc3F5NiwOYCgO9U7r4enVHNwFCB0JS42l9QJu3qkz04hVSLbLc
eTbJm2nIwRUOaemlBzOonLczLp5f58gusnudZWCYOWFn+GhAAdCPRBQW0zisMm5GkTjdOydt+i3M
wYXIXlIYjkPe+5zt4jSyHen3Nm1YnGMytHZLPw33oW8Gj8iHuK89evgKkncXu3VpKq8fzZMXE/rz
II6+0aWgC6b2TkGWur/+FS5NiPIhNWwOBRsYy+mEtEjQS3Irm0IMTIYuwGUwdygcRX0U3/2HoZbj
jRe6sMT6lGt4EWfQs+2j16P9j60SipCRNI6DN7z2ucrSsU0YyCaBpv5zOqmwr+sRsRX7CCFkfkDN
zL5NUivbyMsuLR0AJKoAJIDkzatRYiC0nLIGOPEJ5xRMRBYF6NDfeWFqbBxzz/WE9V4hOSc1511s
OuvuzdR0DfzL2MZaS2FKMqDU0CI2tUcordnDNsxxT5XFk2rm+FNc1LhShngIacTN9oaEQ8DDzH79
qUTxnouYNSbFWTvquoY3BT5pFgLMTfTOdkb1PTWq8Y5rBmDmbLQbl+SFU3BpFrDQSnDcmqvELRep
VSUBvFgrQXOsnvO3nTZ2XWQhxx9Fv6/H6qUjUGt6t4KKPmCV1Q3mdR4UXyNwjiE9MZrsofzQxp6/
MaVLEYQ3E5mK7ZgcJ6t7P0qGfMaVks3n1NnbHibBrqRqe2f0gbUx1IUJeQLKtLSgX/BPq8s/8PK+
nOCsH5FPUEfIvsROLtXGC+IsQVMunUxaLhxc6DSsuwU2NArHGDlNcnRZdoUesK4LkQCaZVbcF0Cy
H2NVbPX7LuQASx9kabKTAPNKOt3tOE64ZlEn6ohxeVzu4q4rf3b8lObGHMYaamPqgogdEVn509Tx
/P16pFz4hjzJPC5MTS1Yr1XqCwcLijGzyd1ES6W9DMuPgO/tI0Jq1f76UMs3Wh0CHnBHsDIORwBo
oNOJjkU9g35gonxNF3GTas4UejC04x8BXiNN4iU+Mnh1LLr3rj00+LOWfbLl4H5xuV2ilRcH75tF
x/pljSks8qItJksd1VQuah6p36W7JJ3DNya+Erh56ar7QJJe7vSYy8P1Jbi02nxOSQDTyabCdTo4
IMYqNnSpj30rmmNTl8OdidQ1vIY53ljtSzvm5VDLn7+o2yE+BBMja/Sxy2t1a6IQdWPhqby7PqFL
o7iUtSTVA9LI9UMYMaNe5jRmjtqPJwyWU+9eLCS4/zAKOQR/OUvkrOYSeUPeuAjcHXHhnu4bGX9b
ylYbm//iVF4Msny7Fws2yFnXUzkqPKAllGBn/GjObrDxVS6dMFAouQUW6K3Sq1tAYkzV2Au2Jxna
J85vxJOS6omqWHgTDNGfsF+6jZC7NC2P56/L5QsKc73rROxGdZ3zOAMHHH2ltp88DXSw8o1071Jk
e2CdAdDSMTwrsedGGMk4Shkm0uOD4hV9U82+cQjNQmzM6Hwobk/Q0UuZxzPtdcwFucz0BIETcwKS
iQXRu8uoW0E0zH5fj7uLI5Gv0IwhHaOodBoSY9iOqF8Y0ArEUO0RPoDEYVV611aYxF8fajn8Tg9H
JmUDEFpe04AllsB5EX2ptOZ45CbHVU81n0f22m04W/6u65A49FUbvTpxZjxG4iC0qJWt0d9pUbsz
VymHMQIGH5YO4Q4g+/C2BxG8EfPnEfjcyULW3wNiYK/7IppnZZZmBaERp+GdWZXGrZcWW84xF0fx
BOUq0F3m2c7Sc2nWzcyEYrx17zozg7QxDOlG4+X8DqPGIbA5WJ7NZAir/RvHpmyWiu3RmqW8cUOs
mNsh6I+o+SPBOfQLDbupsaIdxN1gUWx6fZTQivkHOUEFblmEF1GiW4NKrR44o9IBFSnghDdm01Vv
/MiHjDwl/kbifn5Zemwy4aIdyl3irh1mijorCh5D6Ja6NRCeEUUY1HyjADZXT90KzfQJOXPuUPTi
0ZrcOFPOD8tldEBswAwccvXVVW3hTOF67cD285ypR0VJ1cM9ZnOI6fh1iLRC23nqt54anmLX1/lC
MC1td01iRLuXfzpdZ6gyStq8PI6IOyKMpxB/Qg5qq/9+4Xix2O+ac3lJRtZVfjtOIF6koXNsmCqB
A45D5DbSJG2bbwTOpaEkLSG4JmwN4YjTCfVhUZupI5hQPOjyRhdpfu/N3vwxnKDIX1+8i2MtKR4V
zAXBsBorSlBd9epMHUMfYn1qJOlTNHDllRF61f9hKACBwG5AExOhp9PKjXLBRpfqWNXmuCsc2O1J
RXqlqW9shMSlrSCVptoDZAnFjdUBXWuMioWsyXRaPb0RwSB2wscwoh9c+7Nt5+VdlUmM68rNM+dS
MFItJhugHskbaLWeE/KRop/Im2d48agSVugEK4io15fy0ihkw8AbKRcj071ayrREwhxlX96n/Tzs
qwERJMjGWw3Xi6N4FIY86lCAllY3Kq+KLqxSxzmmdRy9q207e2NYvfz4+rk4bF5qJ7S2QDCfhsXg
osHAUQ1Z3QigaJi4YqrErDcOxwtxjljGEg60jknqVodE3pXSK0wnPopEh7e8YNDBA3lLCMyvXjau
NNIPRR7iUJWWqxCgjRrRXW7io1ekPqz6MD7IfNwq1J59HEaBXm/SC9cU8sVqFFJ8wYWGhg6HUnU3
oMq082Y32ahunS0boyyJ6NJKBeO1plkFjTDzWuMqTOKFDBnqMe2voQrcXRqZzasbw8tgMOV4dHJp
n1Vd+iFpoFkB1MJXt/iVdUuVvQ/hxF4PuPMCF8gIVo1+oCCLI7c/jbjCx98gaVF9HJeq8GfIqtqC
Ox9V2LMY0gvqXWa0cfV3WQZoxVpwRfNbpHvxVsQ9YBzvHKTgjQMkVBW9mxyvrL5t/MBlY53kl1T5
SC85P7hn6AWtgtXE6CY10KM+VmOW7zOJMO9fctK1hGY79ha6/JXT4w/Ellqst40p/jjlZiSxTB9R
ZkUGJ2/DjdP7HO2nF5wC6RLQM4Lr2ev2RTpTxTECzNgYHYHORuOuayskCuzC96cPFAxd9QFt4v5X
7WeO9TU14r76ViJNZN8GItLRE5BO+MVGaPnqAV8yTz9auii3gOdnGR+/kV8mFxADZZo1dshAkCUs
HDM6BnWLrHLkBwhbuU5fjrc50I38vZVnDvK/1PZ6oP2s1k6Hg+ntNj7gklmefkACeAHFUE0HcL9O
hgSUj6pG9vRYJEVb7/KIqL5xJcLm3/2gG/Una0SDaOEWRzGSJSKXTvpngSLEzyoHqWntr/+es/cK
b32quRwHCiwM6ctpwCeRaSCiUSRH4UwZfWjPym/n2bfeWRG2ES2q3xvBcn440bxdbl4yClrf60IV
oI/OLV3uPs9wgndZa6W/iPRX1zOWFjEMNYBc7BK6Y6tpmSH95zDNKJziUCC8DNWk2Gw3XrArC2U6
pvSiF4+zhXhL0c9dDYO+n63b3IyP5IBUFXG1x46n6voM2T47Qt/yzpn04N46qW85j5TC8ECy2Si/
uryc83djJuR8V0AcRzMHh0QoSSLEcEm0sq/2sWFhz4uSnpmhMCRbXW/lCud7gm4va7R0l5cG4uqi
mFBlUU5ZZ8dIBYV361kB0tVB5jvmre+WcE0ooiKNaog0qPYQiYS6teRoGxshcX6T8G4FWUTnh1Ie
Df7Tj+VRerYn8tpj50xY8dbNr8oL4geIWlsvkQvRDpjpuVdLrZs6/ulIrdmjy1diUZTiuPsZticW
vmaWfE7EpNC/QXH0+u66EOzodjqKV49NyK8L0QhYV2U9B8kxNsPwfYsm1rxXsTWnr9/F1IaWrj3U
T3hJq3nRf8aBNnYQJwVHsp9MpZBxipPpaYzb+UefJltVyfNPxqdy2F1kTsvzeZn4ixPfaGWOWPhc
HBG0Td+OcjL2TkrLIPea9tXRQU8QXvniVgheZp3NDAK9bGeOiyM6mOFeTS7eFVj/QfTr4/y1qSDI
BNAVVB+kC1FjzaSpgroP3CwqjrObNzeTQruqdWA2tjwkNy6CSyv4cqhlb75YwcxAMd2pE1ZwzvVt
LhCi04Mo2XKms7GC51HPrOBNsMNJ2FGhPh1qHHkuLJpZx8RJq9vOSR8SjMdgOBqIESd62hjuPOiX
4ZBKgIJCDuWtgtFuMmo4VYkSUxvPj3EDwp8XarORfp5jn5dv9WKY1amBRjB9dew24QbVqGsOsf+n
O079braDCts6vbgDSm9AzCWeHrw+b38MWfo6y+HlAiBTZKoUxSgGizWzZ0oQ5aPnSMDMUfcuRXTt
OBlIttWYGW3s8UsBA4DPovBGam+vnylTWADU9JPl0Ri/h/BaH60amHU/ut7GqXUpXgAtCg9MBJnS
mltZmbyKKZqlx7lSFSLXPqLfc/NgmED6sf39ff2MvDQv0Na8IGhfM+IqXLyWJpIqMyRYe0fszGiy
7kx8R+/aXoQbS3gpMl8OtQqZpA20rwrUXiN2NhaYwFCzXd/0qdo4Ry6tIDBWB7wt141al060VXsi
c4PsCNc3+EShof67RZ7jgPrfuDhjq40vdlbU4EM5yCYssGTaq+s1nPHhgfLBGuL6WewMYPL3Ovfr
942H9wMp3vxOdn3/UEats1FIvbikdCQAbhB+wKxWZ4tEcacziMoaHconOUYIjowDA/2HT7eorEAb
BXNN3/10nDk3nNBBWeQ4hQ2C2toHh9qiIXg9FpcAOE3OCXgQmcvrD2bFejvjekABNtOMQtK8k42j
Pk3s/A+Whawg2rfWI9KhSGhdH/XSGgI9IkslB6JvLU/nJp3JgUms0qNlAKGsaWSiTNn0n66Pcmmf
0ZCg0c+bnWR1tc/SxEYXAGUyatx9gw1YiuhRGABUek+1PUp210e7tAOA7lLpsuHbcFqczokdgJAR
Zj3HQYn0M6oU6V3iOTUGTkXzVeAUcLw+3ukaupTSFygmCOVnIJda39yunSWKuHMfkfCNsMhSOPLl
KHRdH+V0Df8ZZYG+MYxN32BdwoNx2PcV5cvHKNLqTTaZvN08Ix2+RcPof70+1qUZkYpQ6OUchkix
ivhqTIXZ9Uo/TuOU4xWSNw+ldLci/uIoaBAthEdY7XoVexgh5thZhO4jmuEdAGiU7+PS9jdSgtNo
+GfdWDJqbEQDnb7VXBqJeHfTAgguouGHUc1/oBRU3thmhyZdNW1pA1yak4K/A+qTZw30w9PYC+MS
0k7Qu48Ynrl3XRHLfWk4WzCIS7EAlYbt7/B6Yf+ejlL2IoM4X7mP2tHjZ/QHd66mqDf0U/f39UhY
pTr/LB+QI1RX4BB4JB2nQ0FODxQmH+6j7aN/fCPNGvllz+3a+9xBlH9HXWD4ho58ib665SJ9WAQt
4mWmGkL3Vefwvz/FA5QJVIBftMY+D4Wbtym512NoGNaiX4ZtgCrcu+szvrS2z4RJznqO4zXOrKlD
3RWRYsJ9jAyjGlpsJQHl63mI768PdSk08biBOQ2fh77KKjRjX44l7gDeY0555fNCCX8Uvd19Tfh9
CEAL74/r4y3f6n+umH8WkAYcVHpqBlBDV2/uTkyDg9Km9zhhd4yObFFVd8VsNbdFWLQfE1VhI9SV
7fH6qJcWlLghJyfXJx9ZXdOgKgtrHAf3Ublxttd+h4kJtOO9i5Te1+tDXdp9FGpdDRhJAJRfTXDA
ZdoPURB8nPuB7NtqNT6Y5ZZkxaVRFkgqgQi+knLo6ZaooiCED0UcIn4+PBh5EiJFFBcbcXgpODxO
rGXf8X5a4++CNKmCMhs5HXuifcij/n0E8ujNqM38Lgjy8q/ra3fpM3mCzJE5URtbc61KUXlIHLHR
Y1Agd1NgOZ8ms7UfFTSOw/Whnr/DKhBJ2MgFAJVQAFpz5kI4QyWmOt6jdKAS7Pg56fvOa6UFAGOw
21tECrvsbV0XqGC6hkQ+VFQVNiN4M8TvhVnKL22vcuthSpL0k+fE6ZcAMcVvJfnbt9wvpve2aoPv
Mf7s4MQb4+siU7MIw4T9TYOe8HHwK2e8s9syzfZljqnLLZJYOE6xF6xvduripNe4cevuVZSFWBgn
mb2hRfJca1wvATveQowE1THO19Mg0gBH5863fFywQxebsTQdTSQaa4mVIiUVx8I6PvdG7O5FquSP
UAe0NzDxtY0bjNXQHcLjHRvnG4m/7IchHVR1a6JNcGc1WRnvVZ3P5cFvmti/z5HLDt/bqZH+ff0z
nkcM6kuOTfoDa2N5hp5OocaMqWq6oHgqpYo+DRHUShc0+tOAf+bGZljOiPVq0YNbgL+8PmnEnA5F
TylP4oBDeRTZbGOnFFg3PXWLu7qYMC4oo8G973iB72El4gJwfZ7n+x2OM2ghmoHsefLz08FNwwYZ
Uo7eo1tEWD7FLl6wuff6PIX8BPAkppce1fk1uDdJnBoTVZk8jck4ewu/El8/fJTabIcqevm+srt0
CxR34QuiQkBLh4o4T8Z1tqJ1Boh4DNKnvOmiW9XgMYeXCFabJSym64t4fpwh0MgxtlCoKCKsi/2m
gV6XOSAdHdtIsFt4auB64Xf3bjHKXQFYcmODnX80G3kQ2MbPQDkq8acfLQh822umZTnTsd+HE90U
Kl5bKcmFWUHd0NDP2AR0MlahUViTmUxFmD5hBjLdWDXef2nk346ZfzDccUv/7tJoapHT4k1Dv2ud
iw3kyYWH9fNTb+HwWpl1fBA5Dn25Vf1QGS+c65/MPm34LfkCrdxF2oGoXORjVhddMoLSq6IBopls
RXzs8V5t9gZdieYO77Asflr0vcoHpMbpEqDzG8jdwOvVxrk6tv/EAsN194NZIOev5tqn6ldP9duh
92v8OZJ4+FmYEtCKFWeIMA9eNmY/JxKFGq+6rvnTxuOLSrLV4YxqcTPtsrHwos/hnLrze5KYqd5V
BVLme5GEgYkndNB96GplofM5TKLG3IPTCcfPcf5NfyPrb+a+dd8rQ+vxJhNV/6mj8t+jiowr2FEV
UxbuNpbv7MxaXmm8OsjUHZQ4ls33oso6GiEugJ3KnqjShDQv5n6H/+O8vz7KhS3MPUo1fMnNaTOu
HrtWhSNih9PoU2A4zidhjO4XH1/jb60djRtDXdhSzgLAow36nJMsf/5iQsIbOZTwcMYhUjg3hR1h
ONea88Zpe3FCpARQi+A40Ng6HSXSnYfKZ58/TZOrDzAvMEzrbOOQdZsPiktDgTNlA9N/Wl4Vp0MZ
Bj2zvquxl438+WhY2ni0dZUcS8hu/2HtQCwAXVy0YQEunA4V5l5mhIbMn4q47g61cv2DDZVzI+Qu
TujFKKtgqMqhiItszJ8M4Y8/u6HvbppeW8cRSbON8/XSUIp3BMi6RUDo7Fkd5Y3Ze5pgaNoPzRR3
e68NQsRSEdu+HuGXwu5lmrFK6pMxGaZwJs0IApE80svDWMAzvFcVE5/PuoUuBRCMBIMjb5nvi+AO
ZGhWhpUUTxLBrBvemuatQm5x4y10aS4MQHEXEhMazas8pur7WPU4RTylmGPir6xtrGlwIrq+Yhe+
zUIMQBoY7iIvr+UeeTEXSgZhVOVW/pR5tFlSaQx3mVt/qHwj3Sg2X5gPIynedRZiiDyJTkcKLepD
beeyWQEtRDexbwX3QdK5Gx/n8oT+Z5hVCPih27pOY+ZPVCp/W7EWd/+bszNrcttItvAvQgT25RUg
ie4mtbllWfILQpZt7PuOX3+/as/cEUEEEfR4HhxhW8lCZWVlZZ48h0fA6Fpaahwf/3QGwHALRXSG
EtbTjYDGGR3rpeKS9JBHhsuCkHuihcZH4EHJ3nzjxrKol/PII9Lh4WsyCBBhcZI1ZnVR7Wzw47hw
TmVVZ9+g8FF3XEJc1dcJNMM5lNl4bVDJ5s11vVFWGzqJU0f1hfI4jI4l8kAdY93nmjaSp+axccns
Rt9LIDaMcvMRXUmQwNCv8gcITa3QHrr6os0TNMTIwAT9IWqd4fX+pomwtlocQ1dkRoKsUpTErheX
8SpSm9kseHlMH6e2PpuNjEJneU6U5CUpkTUKZ2ahZfvLfbsb3k/pl9hHNYCG7c38XyvNE3JQDB06
Rv5bjYD4Rw01+x2XfKvBXy+PPEIWRG08GLkRV94fmws6CpxoxFriTv1FLRa07SpGgFFblIqq8VEH
T/pPIxo1+rue5tnodvoQdp7DXTNdSrBq0Xt1AX/40uXq5LwrhnBoPtG2ict3S6BKsrtMS9R6CBcO
XwCB1T8cJ0nCl1JfwvxsUqRF7ghBVqaSc6MijQGApqEeUasc+ZEe5VkuYBn05LHlWTT2cvB7NCJI
6sr2HP5lDRPyyEo1wG8LcHj5pCIYOJyWTJd+AU+M+jGoxPhvp64i9BOCRP2qVACTDo01mv3T/R27
PXF8SkEhQvkBEt81NgeWwBEcQ1YiXpygLdgL1jEjSk9pirjLfVO3znFtanXiomxpuliPy0ukIXHV
DUF3rHNdefiIYYWiNq1ZsJ1Uo65dv4acvIOaijd4EEq+kmiaV1Vm8C+sUNXm5oLqXSOXvbbS630U
mxGa6RmKItbToEXMtqG4a+6BIMUftHZ1wh6DYFCJg4VcJTATrhYYDa4epLXiNfbUHuppLGNXl5r+
uQjGZQ+EtuURRGDYlGxKyzQJrpfGTBjSLjx6L3rU2X8aVlJ/0Zjuk12DVsTOZ3wD2N0szyK7gC2f
J/AaA2Q5yPJKXVNfhrE2Gncx0rb6NNlVNJ94PjVfeyXoq8/2DBk8FSlTKQ5tp8+TbwR2/Fsd55Xs
ArOQi4Nd1Injjou5TAisNNG3rDVAUdk1dy/Slr0K2zSKawOzkUs2fjb1IbPcbugM+xQt45K5fVfM
zi8E7nT29RjFQuTAwk71DWpikE7bsaH7XWg2vVsSRPvDCGhMgt9HAWSGrJpaHorcJrq7NhWK/lm2
piU9qEWUpA9f/UB9RGtSjLrBH7byCD4Cb1RjYX/iGAHf2kGXzkEUhYtu2ElmNpwPiiGQy9R66Kqs
Xx5lFLVmBznqpZmH6Qx1QvnUtNpAZ2qR/SUL44/3I8SG69EQBUYCJlRAY1Zn1wrViN7hVF+MpEj/
WGbJ7IUmYhNCbRRLzcNptMHSSNUpZhEB9ZW1uLY7k/GJ+iLLC9pxOD1Q80DZsXKbZ2AFxBkASzHT
va6VORRakCmT4RuhWfMLTlp+Sft6PBClELLRwuVdEyEP/fiH5J3NmDr9PYojqwtSG5dUQbWUD5kx
ojrIWc8ZsP+EOmk5/AtLuCH5DE4CR991tCicegpKFOAvIYC65FlKmtr4EOcBmj16zNWy4/wbd4jo
l7NfUB9TLF8lUNSrGEFQpfqyyGNwRHGr/qBAX/Mv9kwQyrFhJFC3k/6JngQwXzUXp5YX44cRKNro
ZlD1ZW4Cm7lzgUtKt4FiQqGxc0neZm4MDJE/4f2CVWndsEmVxWy70WougzoUv6fcz1OIPuOQSa4U
lghOoj7WBS+gvFHt00JLQj8thc9652dsnUQQQGQEtKeo5a2+c6MqZTS0WXMxlFI/VY1efgpGvf5g
LPEem/DWltJg4elHfYNG8eoYdnFZlaUzNZca9fjAD6ElNE9TkNfl8b6rbkUz8MECmQBSEnjHtas2
vQKawzDY1ThKX8JM6lIvrIf6xVHn5YtppcEOWd+GQai5BWcOp1809K8NmpDzgWxs60tiDa0Xa/Ef
TlSkrh0i0lGl5g6bw8aWEaSpJNNkZ33rerIRhCOQC+6FUtLqT1FaIzXZtvanHl3xnaRxY8vEfUCz
D8w8FsXCf3pOV0muzepIeEnHGpHZVGbipBj0x/dLUxjeZRwIxwAseW0lz2JlpK/I7cMt/kqtAxkf
EnT1vTFO5q+VPA6n+w4iSk6rZORng+vu8wImwmGuH3nQUsnIRaJPZZa9LlPxYY6Ld6CV/64dY6cD
vfUpecrwkqHrQBK+WmQfF3xCeJYvzSIxMDLPixAjjVB9fPxEA0ejayMoY8iJVida0YK46Hj/XBqn
rLygQtw9QOzRG+d6r867ceVhCuYgMavIDbvyeymepSaY8ubCMBe9dFse54sTpPEzEijpy5yo3TGX
gz0IyJZVXp7UKoDPMMyxckorMKBLmKL2AstY+NSDDzuF+tidelXvL/rQ1k/mmO9lLNtG6eDQ9wMN
ty73jHkaOnoWNJeCDsdzUy+Dq/aB/twzRHmIIaDzsnK3cyQU024cFV4TADVETTEpcn0ylFlLFFMt
28uw1DUwLimtnm0+9SeURJBrMMu2OBtmVhwaWUsLl6Gf9KJFmnSgrFHvAeY24g7gCQVKN8YXQJcJ
D/8pGCShhKquZfJjChOgRj0dOtD+Xtg55U6E2/jYOtxCdB2BLyHlsFp2MCDxPY5KexnbMfsea3L4
O8OUiPNFSvLR0aSGJKR8jDVUlEFJogBOkJCKs7NmktGRyB0Dvewukr6k75eisF6YCyn8+6FnNesm
zFBGMAX7MJ8RdMNqbaoz5kRQvqJZV80xh6LUy6LGhHirk05QriSMv2fLIUvj7oUG5Xxg9AzNUsgx
Tx209UzgFdVj2kUEO9jzINXgW9PKppy5KtEz+D+aSWf1Z9mmsqIFVfGcLE50NsZlT05oFQaFKQYK
ea0zxSwe7StTcQUdid3EE/LLlcSIENy2/Nt7yNwtK8w00dgg1vJ8XwWmDOE2zZrq6SwjzelFhtyc
SH32IPdrJAOLITHFaWh/0iVE/en6RKhBmXZNHC9nraUKfMmcKmr8sZktYmEbFwgCKm1bPlWQLeUQ
YIzT91hqzeGrZg8waYe08P40s2QpPhVatES5YD81v6XG0GlHTS+sSzEsSnlM1TRsjm0oW/WP+864
OtHi97MCwQfJOJp2A0ahn2or1WzMyCUj5TmikxvyG3pQWZAA7zj+G1XKT5euMMaZBrrHtYTnr2V8
HCqhutwl2rkylbIPqZA12XCZEf/ED+jzm+ccKb3kCWZFasCZQn34hIyRXHuKmpT9oYHT/8+Wy6j7
dcwrJj1DOR1SpI6KSH3RpXDxHRjf0bRVpP5LB+UI/ERjZjaqm3eVrR3buGvSL4OySPVBN/pOOWlR
apvYnhlzefDD8poWw6zUpwB33iCYKihHOmrpVDsGuzlofd+5nTV9axe138mdbraQ5wNFPXQsqODQ
8hD//KegnHcG6JhcbS+UjmpuYPl3vW5oFYV7tJ6rmCy2DwohUXGg5nbLrW/2RoxyT6qfUZGsB7fP
ku6wSHLoZWpgfBq0OP9RGggHP/ghscrBogKisTxegtfLG/t4sKRK1c68wFBeZsja8pdUnBW9Tfau
nduoIUIGQG1wuYhnrCfiDK1FkpfhwnMAewVROVoOcJ3tDb6vHgt8SOI/CG3CBc7BebhekpEbKgpm
6FXOSVE860MUvmqZbr8zYmV5Qsx7jw9xyx6ATjG7zBHHGa/txZkzQeRVGqCnYXIGtlS+KGacPGs9
c9V20bSv97dslVy/rc9+U3xi4A2vWSW6QQcRb2hUxplfFH1rgmU8VbSrnhlMrtwSWp739OeXU9tL
mXvf8jpd+sc09AiQpjMmBxjyeqltqdq5ZA3GuZbixuVYRtCLTn/BaD08o/+dXxrFiA9MIsIgFaCz
HMwOozywYT3d/yE3h5ItdkS/G55rWVACXP+OrkiztKGGeA7SzDxReJg89I3Cg1SVey3iVRnhbckM
b8J+R7ihtro6/wOzJuVSh8a5IWNzc8EMFOdlcYA7W35Sm/7c9xieu7w9jVEZ7lRpNvaa9idyM4Lq
Ggq81W2eoxqRGZ1qnPtyQWQ6VgefI8SHNZLOtZcqOgrePk9N+z0G3jU6Wyz8yvTKzfqqaU0JVfhz
U9fjsVPm6GilsvFBVyvrtICw9wK2/WUYi95r6z709fBBoNXbTyDGQ2cEsAsZxtU2620fpZWdCAXT
3DzVitJ7UVvvqdlseDXNLwiAuU1gTqHbd+1NAQl9aaAoda4Vc7JOAzTYrdfVPTSgQwxDGNIOeVS5
ahsrH/S2HqbD0NE58xrHyjtvMXNnD019u+0wSdITMcX7ksbB6hdlaluCR9fkcxtV54WrdXrRWusd
+XMBgNV4j8Tj3sjfbWymECFmuvjOAC/W0i5grGcmHHU+Qm5kR0mOFFeOmj2amtvTRIgkQRVwS3oU
67r0kmY1rb1AO8+9MXp91Q/PLRikQ5EF4akEEO0FylJ9n0qbgnw06M/348bGIsX9KvBMUALejgDO
C6WrONfPpVIabls58cUC0HD8F1ZohIsROdrTa3wgesh5k0mjfibvll/46ulnWL+sD/etvOF6rvM9
Lm6ereKeo0S9rixWehUoQ1FZZ7l0suFcx6kSxi7s4L11JJVoi/eqVLXGuz5Bi/3dnJjO5OrIS/5l
L1YSfGyrqkdVZE70FBlLGMS7JfJ0eSr/KmZNlZ8knSlYw82bwPocgQGevcEo4q+xbEfLqTaMGgwp
E3Ky9bFWsnZ045nCk2eHdfJD1qJBfdatvoN0RoJBZG/gfWMficigqxibE8+DVWwyIuB1U5jo56m2
i/eo58juUFvpt/tf+DYj4wajY0MjBWkeDuJ1XKCUqleRzj4WYTC95unSvYZ2F5+sodaONJ6HUyPl
e5QwG0cf3SOBL+VlRXhfGdXV0GrVZbbOldJVT6qZS6dy0bQn8grd0yMnPjZwknhRV6d79NsbX5XO
KBcqHTFqkuvbXc3KOEdB3Tq3hTMcIpDih7TPM+/+V922wn2GgiTF/XWgkTv8FCy6dZ6GOTvSmdJf
zNLcK1G/zaytTodgsSCXpuAgMDfXmxcrjVQpERNgieXAjiJJ4DFHpfSrqWlPtZmk35ZU1j5Ooxy/
Omztd+666DA07fA95iW704/bcCXxVKY2T3GeuvL6vVxnUZq2knWOgay+0BV516b1cbTjjLGYYHrv
SFpyuv+db3Mk6llCbVxAz0CSrBKXMEQxxRos+zwUUvCu6x39GI96i3jQJO/khbdbym7yPGI3qYjC
n7X61r0R1uSC0jkD8WC6c4+24CG3zETdaaPerontNMHDMNrEqV8nBIodTDTHWuksNdP0Leetn7pW
3ai/BqOzN1V9exCF63BRiM4VhaTVQaRHJxfwS2ErSKAykLNBL1B1s8v6ABAqgv9Yb+LWG3Rn1rym
TVR9p+lx+1WFPBGNiDdtaFBA11/VKZelDZUivFRox7oVFfXDNO0xL219UQ4JbNzAVKGgWqVY0Ed3
nR6O4cVqK9PN4X35zDjo4hV9ZO6sZ9MU1y8rgjaRavb1ehSFPSvtNryUZa4+NcqcneouN17KKFR2
jtumKTivyJ5g3OQZeG1KY4CRJ1EXXpS++NTEevVEKfnXxcrqnULq1h6hU/DG8wowaX1FVE6XRGHr
hJeulaV3ELHk35VI39OdvI0e3HWCuQNCGR0Q0WqT+iCe0mpo8gvarsZT3vTF16Zr6z8qx2jfT23Y
fawXI9zZrtulCdoVwhWoJmZT1qPp+Vw2RWrGwBVtsExMDPG3TNlZf9wPUxtmGLnkeAkCW0j3Vl4x
MefAzd1Vl6hs6Wtkevy+50r2H7dCYZj7gHNEni++8E9VnIgUJwlq0DFB1ndeBRTTy3Jlb4jixu1E
rYhCJUNuhAzq0NdWJGTaGOiR2ouaDoGXmdydoZKlB2N8FLks5t3hm0IajtlO5lXXwQEcXFOlAPLO
3dB1r9piVL8PlfYgsOPNCuk6JAhUbeCFXp0j3r7DzIvfOethPL4WS2meFliNdzLZGxdgLSCzbHIP
MWG5ZkxuSWiIQzZrmZAbGKoohNjP2mOFut0cHtLUnfgfvS3wqtebU6hz48w1o1ZlRI3+GC9mCmG3
o40HtYLX/b6/bRmjc0YvR8MWYfzamKlLythqgXOGgjwynwtbnaikorsSuCqTuV/vWxNn5CrXQXSA
LJVPyEESXILX1ippQYEHMMPZ0GvTNbM2dUsjOkpT/jWai/HwuDWhyAa1yVu3dXWWpgHFlCBcgjNI
FvX3qZrg3E0r6bnjZRe6Rmg82L7GC8VsPbVt6h+0NNYPHbnvZUcCwnnRQDQd6qzpjr1RzO3Jkrqq
8MknlUffidQBSDMAajGFQDV9FZTiLDS6sQtKmGEH468gjaSPDXXg1/sf8tbvxZlibpk4yzDUW13i
p6CUMW2r0IqqL3mgqZ+dKqh/Y7yofvo3VkjNiBRinGK1loIhJDOEuejiMG1/LEKLAl097ukN3VxR
1IfZHFE/4d1C5nTtgnWWZ8Vodv3FKRbrQyrH9XGAQ+ZFS/rRS81xPmaV8iDAEsfgFUhznOwFRgkm
H66NZnpjSH0/9ZfIQh5WKdPkIDd97uL03Y7T32SDK1Or9cEuZWkNPeELBDjLq2Ym+mGOBPpb0eJD
nE3pR2eOsudUSvf4yW9fMoR50dPhScjbjBrk9SqXfjIKeVb7yzS00XMaga7Tzaw89HYaemNg9d7Q
Lm7ZBpZft9KguAXzQC3zvmAm3cxGX+q+Q93GNhJGulnkIcjygAO6/j18hGpppn68KPZoPIPdlD5Y
sV0cp6zId/L9Da8SXIcCfixY7u3VOz+upFrr9Gi6DG2S+cxKmm7WDaOrTIgoGUxjH4c60nYOzKZR
CLTFpDrqv+vRAnoLYwaN2XRZyrJ4CYGJndJKHy4U+uuP1pI3fyR2steHESu5DuHAHlBu4s6g7ncD
BOIhE+ZNmQ4XM0Jd7UNSF4bbleNfQexET0tYzF4WmrPbAxhS/MGAnnHHwTd2leSSxxXTajDurbsY
RhkPbdWF42Uwgv40WXN8qIeQV04fTjvR9bbgysmHNpCXDfJyRItVSBocagvTrI2XaArbwi1CaLLd
sI+zT0oq2G20ZAq+F6xycXtFjaRD1un5zJRlTYUpaJJwT/32+nS/8Z3RpgWUwJ6z8+vopeR9LjUh
LoZsqpy/1iS/1W9SwqSCG2XNkrv5IC36czssRfS9q5JqDyd5fRX85weQ3QsWCyhw150xeAdBNM19
5pf2bL7ISVu914vyMTahf6zQj6ZFRXuYa2cVL0OiE5OVS+4j4PNdX+b8NGjSw7KtXNNUy0C9g2Vh
MHt1Znl7ca2WKsRnVapVnhbY6gv4yGCvwnPtsP9djOgLCMpGzv51GCo1mIwjNEz9VG4zb1Jn9ZzG
quO2cZ3uOOzW7kBqyDNI0KLSBL42BZesZEXtmPshlwDI1bKceq8OwzLcCT2bhmwwnIBexVjOaoOY
eKtsPYHMqi1rZvjCInxXRtLw6X4A37LCbD7gEMC/osZ4vRyeFdmMriPkZkM1ex3EQqdCs/YkQzat
iDkVuE8JaM7KD2hctoUmQ94WD3n03giRpEUBbxzbnVT7Ovn9xw9gYFIgRCKJukFo00+QlESSCx+C
+/aQy+CMDrFO5dYLpwrC0FlHlsJ7/AuCQuXBQmbK4lZfkCaQPaYVJI2tpMre1MfjMY3Tx2bc/lkZ
fzzVBRDhcCOuwuRkxFAewBbrywOUypIKY+dYKHsyD6to/B8zPB1I3ZA1Bwtw7Q6LlpYjAxqF31j9
Zbby2ZN0B9258VUNu89S1577QX8pNeNpmefUazTGQ/7F5xQ4bejnqJCuYT5JO7VaDkzH17S8OwJO
q/FKqdo5XFsBA5ZJykIW/DBcO9frzBebd0SWFX7Ggk9VX7XvSYTrY2kme2KMW77P0QIeJe7Sm9lV
Q50SMEFN4ScjVbW+MS13isKHVTOItKLiSmOUwUSmtK4X1Kj9nMxDjee3qW14EcDU7n0Zzn1wlmaj
+OvxTdIpb3Bt86S9ycXmVE6hNC/gP2XO062GuLlUhTb7961sbtL/rKyrTgwqVq2iw7Ja6yWDfIo6
HTNjgkCELHjnEF/nef/4PdU0gN5MB8D9svJ7LS/g2Naz0leZY3+fx3U3uaUVBPQFAxsOAlt75Vjs
aYJsWRU8Y6I+RPa89vUM3pAlTqXCrzQlZ3hv6pL2czlk4OaX3Pl9Jkdr3KmXlfpfRH1Q5jzReKch
QiR89qfXJmZSiU1j/xLAtDFqRICMSCT3Bh62fJ+GAy1CrAis57Ud5tCWbrJQFm/qeAZmGbZHNKv7
nc3bjFqEC4ABnGRqH6vTTH8glSxtKH0pyZWPvZ4WxyDXaq92WvOzlEPgNsWj/JxV0vhNj5hVL5dh
9jsb3q77Hru5oT/9kLUbMZGEVCmc0fk8fA3DMXclR/ollZrfunSs3Cmevtw3uPWB6QvQxKaOKapZ
1x+YYDAkOFDp6xWA8xGuBNdo6z0B0k0r1M7JE6F7Jfe5thLEUW1WCn4KsnVCdjz9Jmc00u4vZeu0
iwL9f42sfNJEw9BMirD0DTUOjqM+Mz0GW+lTYyn1DpJmcz2MflKd4KK7eWAhjxvHpkJg0UzJ+RWW
5dTV1CD56/6CVujjf4KKmDD9rxnhLT+dslCvg0qBZMQf+vE7I0gepb9XR45/t+T2WEuiUdB/iKbO
DdTufUbxsZD+Ls09+trN7yqSIdrXXA/rq86UZtWUlJL8ZB4DWNeG8lkZ0uqlHzpz57sK9/7fw/Wf
BdMjwx9h9BTN+OsFy31pwG4i536mdX/L2iC5iTw8K8X0JamjZOesbRoDPkgZnwEFGo7XxoDn2EXU
gBmnPNwmrjOVUv08StZSeEMCOOopScnL/kXeQH6JWi1T3dA2rJI9qxnsrqlmQa+8LJ5lT6rX5nN4
DEd53DkPW04qbnOZaTHRul7FzqjLqEXT6PHzqWoR517KvvEMqxij030/3XIQKrgi2wKySMn4+kPO
JtrqGbOh/kTO8KnVR+2YdWXpzdr8WA/hHwcRqoEM/wlZ03WgDmoLkD/wer/rrNDVilA6GUtm7FSK
thbE3UZ7jBExCPVX9TkmP7thUtvCTwcS5mGaIi+Gf+fY5tJjLEL/LIjhOoZrUV4BELjapKScu6xc
KDxDO1/oblgjC+uFQw1prjrpjErf36oNn+CjCYZjcIDiQ15vlZyCS9DsvvD1NCDmz+rs2aO+7Dxx
N74fL0LGJRGehYZp3YZTxmW0bFSvkHQwnZg57LGsnoGyaqonN1O6d5DFj15FDdBAIDOA8FAkWPdH
piEy8ngZErDGjA++g/PeDt0oTJvKM+tAy96XlWNmT3Vqmc2TBklLu3PSttZLlUL0TASqc106Do1+
jhJVS3w5n/uPXTNPz7Fk2U8qmdfj9zUPAVySAjklxXXvsVAmCSAWxaXaUPLomcpe+RuxI9oTb91Y
EpMfYsoPLLdgfb12lNFoc2bulczvZvSnLQjufbsxNS8Jw/TxBxumeP1y1NAXWyOFMmU2szjTM9if
DFY0TPkTaKnHGI3eDpqBP5LgkSgDYVmd6Vw1S31qsJJkVe4NqWZ4qDjuVfY3zhdWyFgpM3PO1oTU
ej81QuIEK6gb/kBaPfeMNLD+vn+KtzbHQaSJd5NoPq6vyaQ3e7mTIEMPcid5RYDG1twM+PBzJs3h
TqYvbsHV4XrrcYuhY/RZ1lQQM/lcP45xRp24pa9eNLxxS3byBA1rcOwUnoYQUsI7/PASwTtCI05l
SYigr+LiSLNQduIUfYUsGb0Wumqv0CDerrRprwW5Aie/uYYpLIliptAHEInCT2lWrcEbPiRBxiND
+UNSItSdKvP7UDRf7TG33AXS0/eKp+9cMhuuQnkW1iu+KsFfXeU6Tl/HST9PlOeKAQy0KalHU2us
xzMqemlvLV1YEnHM67U5UU+temgyP7aW1JWXkrlDZ3mORwpoWh78i7NsioIwrSWYjcEdX5uzemsA
4KKmvhzZ5UcrN2HNySm1PUbx98+W8V55069yIEJb3WMjAmS23paIEECnCPtoVD6jv7THCL21RT9b
WVUdJVmfQgRRM1+uSu3JDoL0rJnp+BDs5z9roVb2pt0nCJSuv1ketVXeGgWhthKEEO1cubHRt4fH
D5SoyP3XyuqLDebET1cyYkYfDJ4Zl6aXTGN+VEN4au+buv1shApB/s/VL0rPq7tjmItYtiADhqN1
onIf1taXQpvsH49bgcyUDofIA7X1LFU1dFE4j63qhzkukCxaC1A53otDG8EBECsa1Qxd0hqgFHG9
O0XTj+koxYofQipRSPNHBnhPc9d0bixXfqom7yw9fWrN3EcN0bu/RBF4rmMvIBaYCkQfjQCxFoiQ
wqhEoVTS/Eyyrf6Udlr6RculWPeQOyteAsac95pXG3snpCMpagoufco718tlKJvnV4hJG57rpzxP
p2O+RN1Ogvh2D16vjJqVhZOI0Rsq0iuft50k7B01rn2nThBhdERWRlOyb1M/CvMiOhgmWln+BM1Y
4ndJ3zOXl/ZQsxqjliXuWIXSzEjBlHUvZaZo0lM0lKns6p2aNk86PIwh+FQGxNzYSofmnEC68j2G
gvnvQZmr/BBKE/89LFdB65L/NrMXNUUUuTmli9TLAzVrT06RNOmxLbX0R2WgrLmDU1JuL1a68IKE
ArIgpGnWFcOe1K2nfEeph24dGGxgy+GzVIMVeYYrKwwPKfqLo1cvY/yh06qy88ZxWT4HKbiMA2lB
iPiiMmbJIdGKtDswNdNrjNxloXIOhtKKYcuj3b3jkbeZh/jRsGgLChJAnsJ9froqdQmSujBwqKjO
MtDuaIzdYhiik6z06Y6pW08UIzuUG1gLXbl16c/o0AktOq30La2uDugp9F4z5M3O/bhthV4FHXP4
g9eNv6wcJUDcUumbWVf5wBS691EAfdX9g7xpBfwjzzwwJtxb15/NGQYec7Fd+lmYO5eZJvYJQaA9
YpPNzWGCmloN+E726NqKllSyA19F6RcpFUvwBpFHj3lxc2p8h/sL2nReWNYI8Dx3aD9cm8rsuqj7
paz8uMuad8MkK69tA7dqaIyz3yiB5sVxW+ykouIPXQUNoaIkulfcK/DFXBut8npWER6q/GGc1FeT
y/mJge3wfW6FjhvKUnvqS3qQjiUZT/eXu1Eg5sksQjAYA2Bc60I7XCCtFKAL76sBwhRPaVsCl6H9
TS1l7Or2q24Exrc84sQ8jQNTCd6cBYl5nBa5RtqBFoR5vP+Lbq8GfpDACDNLTKttnR93uhVNioZH
AYTOGJp2AuRklaL7lUJZdhqrXZ7yPYOrzE5WooC5b5wLNv1P/VAYH8JgHH6RjXR+HwZ7BMGb1oTC
IKA5nvRrxtGKKeWm6VlelELPhVpt/0mXC/PzIPfHIBsfY84RKRhfkzxSYLx5v91ANhZGmYqIsGYP
ZfBb2wEzG9N4+HF/z7bOJ0kRo2LMNXC9rvxXTmbNDmTCjEKX8AgMW3pNJ619B+lo+PW+qa3vB++6
TMIHUwYP0uujEsSVbnWSjammGv90Grt4kiIZMIzt2L49hfmO0uDW0ujlmUi2M4nN8by259SoP9dh
zURMbmbvqsBSvSIrtaMiJ8ZO7rC1NIGtoXhKUsakwbUpKQ4GybCpvUd0NXqkDBdn8vvcYiCtcgYr
fJFLyUl2buutAE49mnRFCKOCyr42GgWSmnbM6/q5NrSt2+RWU51HWZ6Lz49vHEmGmDYHpQaK/dqQ
lM/j3Kd55dtSkIN1DMPPRiRnB0k21aOkZMvOwra+JgMwXOcMFN3yPCTLUgeDykFrqKV6OV2i2isU
szzkKP69QNEwP0adKc4atzl+Cd7XpuyzJgSK5mWanUK4ZtG1kB05YLF01H7N+dceGe6dLOJ2fWwW
jVmcE1ynedPWnuqo08a29odFLWASbCbjMDiz9achpfavUyKZH+9v4O1JwKBoWIJSEUD31cmrgrLi
SyaNr7WSftRbuf2lrdAKiMZw+PW+qa21Qc4pJmxpO8OudO0rptbqhGSj8ivQUa9BNnWpGwQyDLEq
N+KzlSbNHvfM7TkQ00t0FEShE00Ysfqf8r+6WSzQuGyeKaXx0Zj09AAlr7aTLm19Q+pa1OqYzqIo
uLJCJi9bgPoqWOdMbfClcZq/57VkL4dA05KdDdtaEqMP3ABCXpA2+vWSCkHyO9D99KMisJj8L6dD
46TRw3kmUK+frIhf8dOHs8xoaBKprH2t66JDocfaIZnSPU6F27QMK9BqsEUqKOb12Zp0eACh2sXb
tTp5TmdV+a1XYv04Gk35aYbJbAT0E0w7MWTzC8JKQy9UAQKxBpoxz2vJUlbUfgiTdu0qg2H2HlN8
ROf7Dr/lFwgt/L+hVegvtVBL9S6v/bwLspeyNaQjzHPDF6fT9yjPb3NNviQvAjIspi7U9cCeBaut
YQxm5RuzEuXHMq0Ub1Ja/VAoEr0Z3e7tU5/pqW8N+R4hxeYuAn/n8c//6aBc+4oJ5emshUntF7Hx
nGvyX2ElJe40d36Nkkocjt/vf9bN/fvJ3uoE9L3lLHGNPTOo+gOcurObqkG0E4k3rVBXYHhATOes
b7ahKPnLYvOGoSk86sg9CD5tj2d6y0VAMbBhYKXEgNb1t7PiRdUyptn9oujDJ7qFhKpQGV4b6mKv
j3+2n02tolSP3tecm7hIn4eJgYILElxeXuvB539hB+4tsmEyLNCp10tSjMYCx9TXfsbD/BsAy9T0
pDGI1ON9O1vXCamHEBIXrWl7VXKX+mlIcp0QJZf1/EPq54zaHUTarmzWli81s7YXrrY2i4yCLhNs
hBDir+7KUAEcj0RkTbEpjp60ojGe9DKczmqrGr88vDg67sw8EudF1Xi1OCsONGSZp8Yv9aozXEUe
2kvVK0tyoM/c/ahLmHAed3i4npi2sHVByrnGdfZynNEjAreX55P5vZgnaLRsXWKO4v7SNkqUpFMg
9kTOyFNo/Ri3mGnKdH0qfCntnV8U2LaOjR3XZ12ugwtYA/tL2tbJSZ9M2wd253wxZgklo/u/YmMv
KQXwNqbCwTtq/bgJNW0G3wrsEo40x416qTzNQxjFrhRY08OvDRb8P1vWajOLwEysMlb4sqMmebOT
muSRXektjfGYbNFbtiqeUHROBOoYsPn14dOKvLXSqC3Ry6Ie2hhd+6yGcfBrEFXJzqo2AqQYJ6WN
TXwkJV+l/lq59NmSzKUPbXlNCheUv0yVEz3cbWC+8ycrq8sl7o3ZivOeCl6fmE+TVU5fC2mwd47b
5lrwRVpBoPYZJ7z+bNNipZqO4pgPa8Do1nagHZnjH3dO2JbnM8sHmAanh6hxPV2DoDHNExWn04f+
82xIzSeV5i69h8jtzfGlbsbTqEiTq5iSt2jNntrfxioxD1aJNB9k+vqyadq8mbsWP5SyIW7duBqd
g571Vb2zzo3ITEbHsIV4U0CNsIqTYzdXJrPuFPZsNfId2ISPWSvbLshx7TlosseFxKHU4QkDvSbf
lHT/evdQPkvJze0C3LaSfp8SR/5FRk/hcD9ibH29n62s7jU56KymMYPCj4agOvZjNXjd/3F2Hkt2
G8sW/SJEwJspjkeTTYoUdSVOENLVFbz3+Pq3ipoQJg7iPIVmjO7sKmRVpdm5d1b/87oRqLaY1qWy
Q591dai6dJSMIrDym1r56odc7s0LzpC+Ht0LOnkue8D1zNWtrFTZ0MdpzlUPW0/01qdt+MHoRvMg
4NiJSYGa80lIvigmr0mJ/Xk2IwqKYOsZlPgrieP+d0VNne99G1T1F6uAavUUz4n9RmQ7OLfnG7nn
gxAWAvGiY7GVhPD13jKGOKOE7Whv+eyj7JKP76ra/V40RArPje25hkVlE4g43T1qZksHtIw8BpoH
KjXKkvItC6B1yRslPpI+2XmzqF4TWhEXUEldN7uYnGI+vIdPUsnD6ftQS/qpkhmxD+XIeT1HomzE
pwMfB9HeGnjlIFmTNDLOXiBV853xH+WRGWZ5eb5vewtiTppoSpC1krks902CbSuLUw0/bFXpgz/U
xnnIeu0dKtojKru9T0TJiDlZ4GSUDcW//5TQVqVCGVHDlF4VGQR22Xyek8MIUZQwliV/qm2CXZji
LMAdfVXiCP1iyEPI/xgys4fz6ESnXrPcsvE/mVb9P7Lq2KX7q7nOlL4OZRCmoTgntBK1o9VeohJn
KWHJFyubpj7VSq9+l7ogOzjTu9v4k5XVNgazhFBkzQLT0YhDt0KJ502Ps+D7c8fY3UfCQ2Ca4npa
8/fk1QQwoEwomubokUWGPNXQrZbBNQq78bMuheG7ScfGS9FWfqPA0B0JkO7cXaKcT3VdkMZTk166
S2t2cP6FDHCNSeR8LAIlvvSyJP8y1YP5MY9SuAetwrrxw86RLO7OoQCTQmEbyhNGjdclwDCy0rCR
gKe2jlW/qwyN/Z4po/Ed8fTu9XuL2xEEM6hwertrKFstGVXVShGYUcjGLlGnFu9yrJrfnn/MHZ9Z
WBF7/dPRa4Ik1JQEEOxc1slbIEMoeTcd9Fiu/w87XL7cV1CHgeJa2nGgc4VYitVkg9G6GkMftZtM
4XRUa9n7QIL/jRImg+AARpd2ylIu7JFGz61ri0s6lfrFHuL/lFXxOmqINi8hh0AMARtZD5sr6qzg
DBiK0Ll8g/3xkw8RwEGAvbcawSOsExWS/q3Bw3C05lE3M7KqyRyltuw+mbMZnjOY8/5+/n1EgLS6
HFHjE4p8FIFJ/lbfp+inHrZ5BUtVf/I7po1OGlK1l6Rr0c5LFTt3gbiXRxPXe+5HbVbgGOFnAIix
/FymKnfcJVF2i83RdOGkhowEIoPT88XtWWFkivtKDNnRylpaSWcngR0W9LoRZ/Gp0tThGlmHEcC+
Ffr+giyZmunK9dIObIoGcdTNDiwf9q+u+Iz4T3JQYNu5fSmnUBtF34Rh+PVaWjNFlrsVVuBW/CBN
rWxcSDjt35GgLE5BWNnfJCNITkYYSJlrV/GR2tGOT1LYRpcAMC842/XtK9WzQkYOoH2emTXIOmbg
Eg3tqKnqhoM6wM6OLkytcofCcGItDhkAZfbPOtu19afGC/7/MgJGCXJBEJtrz+8yvUxbukW3SE0r
sOzNn70cmPeXPZBLQug0EoMKhsGlB5ZKA71zwJuZyyFAJUT+0K07VE3c+zSwgUNMS9NIPFNLK1qm
ZXYQs19NGuSF60StBDdm2n6Iamn49vqK/p0751AxtLdKUyKt0ptBIV1u24q+IuIGLpzg5df/hxWa
6IiMAOAFrbFcUSVNdQkYA2cbYttyFb1Kb8kkz389N7NzqAD+kX0DAWR4Z63xIbf6WMZRT6wbt9Pn
eQrNrnLrZGBgVS/MunEzOeyms9M1VXVJwrB76zt/iF7jufxRIBI4NroecGiBLF97SVPOYTH42W0e
g7+mOFLebSXKDvLLvbXSMeUaZGITtNxqS7NGBt+IZgiUEojSI2GLkIfV/2YY7S/wT33Q4v5j36ot
bPrzAUp5zz15yThorA/UzSrWGBii7pUs4ziXhgVZNTrmqHmAAa+S9PL6B6V1RYhIzwVc9GqRDPjP
pWIyj+Ub7d9VOp6LxqqvluP/PlvzVYrGT1qn/ZHp6cGp2AlNf/QkaBiQ3244jdrOD1AfYOjMz5sq
O1VGMP+hVWrz1a6l2voatnJsXiOGdOoLxYRpPngcdneYZxQUtJAzUVfLhgxEQvjKyW6CkQtFPU3q
T7KS9hcDBMqRvO5OFs/GUssUvS2Ck9VtE+lFUlkasbASycbZlHOtZuao19xAJ7W3EsM4qk7vvQfi
eIjCAan2Gq4x+bqKsiOuOxaCrmGSDHRZfVlr3efes2uHZA3VAQ4lgyTLW4cRtE6aJDu79YqTf83M
fj7ZYBVfr9FaYMDIgMiyBWXZ0orelRrLAexbRIzvSUZZfgji8YiKam8t4swRDPNeE62urMxNWKgt
LlFIcnJOozK42XpifXm+Y3uO97MV8Vf8lEYkZkObvdeym9M48d9FCfmE4wTB99Qf5NfzItgSKR8x
xI0y61pNxMikrqSOy8fpGuc8VGVwngHsvp6voNDAMUb3if/Ww4Gyb6PqZLBtdHSTv80y89FcsrX/
Pd+2vSNEJ4NJf/6nGrf6OFQ9wpnHNbsBnPnOgOUXpW+cU1rDCRyPR0iInRCfJVEKM0RQtWHtYCJA
tlP4LG5T37yHdul/lDJz+oUH0fzKpAAgD3Q/n69vzy2oe8B9grg8FfyVi2dDaUnogOc3OlrVCRoh
wy1DZT4JxLH73NTe6gQnLvUAscp1xyNUkr4KJJXHJeq6r5FS56nbqkZwafzZ/08Le+8FNpGXTxcu
yLiPEO7FMvM+S7+f434MB6vJ75bdlJ+0JLNORWrVl+dr25xhrJA1M9tJ/VJgZJdWKCnV8tTp2b2z
tTF9V8uhnT9bpp8ekeVtvheGAFVxrMhgmAdbBXVSDwa8idL0zhBdzZyqHqIK5BRunDRHr8fOmgTG
g2EIsLBCwny5piaS1CE27fQe+51juzJhybUeNfXVE0aR9Me0uWBNJFsSbvPTxUQ3Cbx7FSZ3XCf0
8sHw/xjjtjkFRm7Up0Qxy/Pzb7XdQipTxDcAP5k5gwN/aTDsmtEYuyq+G2FYf3EkefivXw3dg+kH
54AId4skpvkMrAmhYHJbaovib/lpcbkxtX0Y1/FdGZn01UZjeOtjdfrUT3L3R11o9kWW0HRy+qF5
y8s2uaMaF30OgCkdLHr7MbkqoUgVTDl8y3UygEJ6g5pqxqKHrPXkNimuURwrB1Y2R5wKPlmAGClh
Yg/4wnK5fTgaPYJO0b1GHxaKkNH+Mjj9dAqiufurHuXpczHM8su1W2GVPipYcQqGG957GyoSagdT
dJe7qf7aafL4pabK/Pm52+ztIHZQFQOBva2/SEPMi2Po0b2CDO2UVG3nVhQtDnZw896wFhE/QSXH
AWfKfrmDtpmVSjAY0T0ZrOxzrYW27+ZOqKdA3qvhf4YORPT5un5oiS8KS5iEdZOcBi/FNVYHMMr6
ztDNMr7PKoLFvzlSnfSuqdSa9kmicjzfEYvRspMWG9l86qze/nPUzdo/00+R/YtcIqfzptL3l24a
n1g/1VnbJe7s97C7dtyKakfBPi6yT3Jnx3LlDuqUS1993Wn9d2VwhuEt9f3C9JQWpd1L7Ef9kbrt
9sQTwdEiEftJKXB9k5GO1zPCEtJNMkPoS2GXSf50qjwAcmvFzR/P93OTYIi4hwMmcmG0sdYpfjho
ZUBqE8NEUpZXa26RYcnt+pNdNP0HZCrlvyeAYNSMnf723PLWQ1Hu412FzwksGciXpe+Yg1LGjSlH
d0VK7YvZ5ABA4vpIQGN7xklNyfeFEpegGFt5qJHYlak0Jmc8cOb2jSRRTa5MNzWVC7hf8c/gKrrk
XpkpSLoXF0jORFuDM8j5E2d+ucBMC/jdvhTcHcn0ZTfpJfWcDjy2rwZFaOeAsRURGOPdTK4t7USj
FJlGPUd3rU/sz5SLypxX1lavbd+CIXq+qM2Jx5igr6ZcyOAuMwlLY5Vg8yu1LrpLo/LfWWoZ65qU
98GRPs1SfeCbm4OALQR0yGUIIDSsLW3VDsqkiKqE90L160ub+uadq7l680E/Xp8va+MmlD4BBkEp
QCOP2GvlJn6Big/ymFxkU6ygWTFEhvFlSFT7z9zqw/BUd8gCunlrZQe91501Ur9g9orUEMDw2jCI
ZTUb9TC6902vnMyae7pv7eQ02uMRFcXmwLFGnh1iZwf8PoMeq+0ch5DWA0cBcvvp1CRl7foKkujP
d3JvQfg9GTxtXlEBW1qBbU635yCJ78ymhpc0kFiLJseXOSmO0PrbBbFpzKmTuxH40YhdmhoQyy6c
SQ/uZTb2l3mylS+pUx9BHLcLIvq3gE5wTVGXXHeAMrMK5toO1VvaJslfqU3e7mhl/C2o6fg+37ut
F2JK8GMLFnDQNKsF5cR5pWxkKk+T8WtWB17ZRV/yXPleTfl7U5cvny9dALrE7c/1uJn8k6GiD5hq
UG5l2Np3vxvnU2yopZf6xcsT3qj8wFpDOqUDV4MFfPmpaoB/IfB/5Sbn1q+zncwPsOaJq0hteHu+
hzufi3kD2jIiC+BaXO1hx2QWc8mKckunTDtNetmdzNKUb7YFzuq5qe1dSMKBB8KlyydjFGy5qLye
0sG0Ia8tgr49dQzBoIHwXyiTz3BzH0237ji74FcUhEkAoPR1LdfUAlVuAJTdGvoCn+Sojz+0MrzQ
z5e0a4UEnZFfsk/kJ5ZLUsDRlsz0KLe2Maf3CI6cixzGR1nu7jcCAU3oKFhp1oCTkvntnlKycnNy
5odcZnYp9VWOH/23qszmqLO6b+2H3oLQ+VsXRUI7YPirtBSYFgfrpAxKfZ0Np7ym5etccqSgxGwE
NhDbUileuXmD1q4UAUu52WGNTGaVx/d8ql9mNxZWRGIEYSoDS2uCiSZy7MSJDbavV4ZHk+vd1Z+r
+iCD2F5GuBn4YIZaAQuQfS5dIfSr0Q7CRGU6SZAcypmM8uNsGdkH1R9zxe0zps5cX7bi6eBcbT+Y
QWcLODSICMa+1u4BB5IUxbUOiWEcOG8ZJA1uOzq2F87ly+R/vFFATgSOC/QHD+RykdI4Qiuvj8wF
1/T3Fbs1Too99S+fKgFvwSGY4aGYtEZ5APmUqWM70y0L0sG1orZ002yaDmKY7dk1BIBGfCr0e4FG
LtdShtk8GV04M8YTDicSfPVctvZR7WiTMDAADtwCwlch1Unqt7QilZLtNOk4Miqha2+2n5v/6J1S
XnK7iP6o59k+N6GT/54W7dEMwNYtuDGYUwdqSrxEfrS0LMsDQ8zMvdyaYKzvWR8gTNlZ1SUr45cR
QeJy4q3ihoInhAxpaSr1a2sIGYW/NTYjsczmGrZLfzx9TE1Tneaos67ij8lO7Rgrv796BQuZKoJ5
WuI8YuucWleLGe63yOQBU/y/I+amToHaVn+/bEVMFgt+dPg7IF9ZrtCSY6v3886Acgo9WTe0s/5b
G5f6Uetj56MJnQx06QSwaiv94WRxWGWBdsubUL4w/dqf62nKzhHYntdOGa+jQOOBtBa3h3hZlkuS
umIKZD2EJ9EK/dmdtD4ITghKHBWhV+fsXzsmnP4qK2JubpUrJDVXbwGY6qFNtnRCek+/hExRHFyC
q+v3XysOMy+UGZGF2FDIIIo2hjFW6jzu/stcl5XcYj/o67OcqdM/fWYn2iOabCM7MLy7vJ8Mrw54
wPMCJsgsHyVsbl9TSiG/os/wIkrix/KQAGdxLJA6n/Cbn0qNRcv0NXIf1SO3SObyNnPuYS1Nf77k
5Rsrq7VIVlUWTZZVD0Pv5o9hYTufYyg0jhSXxK/5qSb1rxlm8oiXhAOuicXVwS/mdkqqRxyia9Ei
IMXKTkbXze5Ywvf3+qJ4GWlDE+ECmVktyg5Sf47brH0w8aiPZ/BoZeqq0ywfDdTuuSDRLTchtqhi
rIJB8FutZhVJC8lpA5Aql+CNoO1XjNMvYVf1+UfZD4PyouWqPt2fr3FnRw0gXIAKaL8Af1pdwIXe
JzpVuO7RtMCTTr0MNORqjRn0ynXra8ZfSZYOILyeW91ZMM7IzATsQrSh10z+hakgL8eT8kjjIHYT
w/RvFhFC5BIpygj2VvGbLelNeWB258QBwRKyLyRHRI6rxHwe6yAZkEd6pKo0qKihONFbFs7ql+er
2zUDxlC0l/ik8sqM0+Vl4kRh/TD8xu/cuSEm+RZGU3DEhbJrCBApBXwoqyk3LM82xE+53kcmZ7u3
IncMoMaT+vFF2QVx6GiV0V7i1ueW1MRf8dMNUk+lSlEmqR+aWnwYJau7G8rs357v2SrawQjj+eKe
4hRQrl+f7KSzVL+amuoxGm3yZpXNX11VUW8O7OzNTtW5/OwHvhGe01wtjrj1t2cAUB4JOpUNZkR4
p5cLLBy1aak6lY+4HJovZZnmjSspwwTln2WhT2AETfFi1/PHegVeU0A+iO7WebphInM8aKxXLwhE
ThXF/C9lxujLpUyH6aFbfXum99n+9Xyb95aK9DshMmA2hpdXoV0ttREjJWr9UGhc1zd5nECOZjph
GIQPaaQiyljo08F52J52AC2kODw/ouSyXiuDowoizjx0UzzW72iPdsovOcQE6UfJgd/KZUpMiu5l
MTv1f54vd3tARMkWrKNwXypXqwMCHsUcmz4rHkHrZ2++lGV0MMoXJ6XEt6RWC2aINjbZx1pNjvHA
2pyGoXh01ZjcJLWqPsMHdNSq2/l0YjyW58GC8Awh8KWXgjO28zhNi4cMX9ibmeXOPxlz72fSyjwD
LJSVL8cnLAt4g0wtjnR+XTG19RRcvqoWjzoYErjRuugWRkF9fv6JVnHrv5tHcMLFAkcND+1yWQym
GHqbQCdemFNxKgKzc1UfyJ5W+EdlpF1vYFxFIMy5Zdb3ci37isZgDDs4GN3V7ob8oaXjUdSwuyBa
NcwZgyjeeDsPaqgAnigefkw8FET1fO71fvgyoO17fb53uy7B9xFj7pTi1qWqKjashpGY4qGGwzy4
mV+r174cIV5QJsP6oPil+loV/d+vRVWbQiac9GD1l19LDQriVMSYHqOWWN8NSLjdQraiL5ljJQeO
sfe1uB/xC6EATRa9NIXKA8JV8oRjqEp/genKPIcAutznW7j3tZgGYISf6EsoICytNGJYZNSD8sH0
b/ctTmvzSx84jRdU8tH0+Z4pcPEcKI4qEE5taaqXWrOqU0yFpNynoEm6y9Tmxnnq8vD+fFV7e/ez
KfHvPz3Z5GZzRcuveDhaXBVnKt1mfC4JBA+ekz07IEA4UrygFENW30jJlVkZlaB4mJk2XpPQMG+1
Dtvr89XsbRxoCaBG9FREMXO5mqICyFxVMYoDeVn6H5gpzvWTwoCD/zbkdnAUje+agwiYRjtObq3p
m2N5aO3cmnG8qSvPeoBcXqxWmTupSXpwgPf2jxjx3+lD0VtcrozJDcg8Gu50dm0+F1o2u3XZVueX
9090RXkGRVkHruallbZoHexUHNpWGgxUTLr2N8h71f4jFR0lOLC289oDQSLApnYKl85a6TSOjSBX
c4e71bfke5xBvxmokzsFtpukUnNK9CA5cPfNPUhDlulrASITU4/rSk4kMTEBMVz+sDJJ/mzG72WJ
IvPcngeI0i/PN3PXFu0p3hEaVZQyl5vZ62op1TYub88hUZOUdnV5LfKar9YEsfa5lqzh4NLdeAlJ
BIkh4SntAoFXWJosUyPUfRo4D3mKpo8pleFTiujHL88XtnF7AgXRzqGdSCEEO0srkj/qqd2mWCmM
4KTWrf5eFFN+j51qOrg29kyJUXbmqsCYMF2xNBUNhZzbOcz14xgULsXv+lqKq72No+A16PoPqkgB
CkCkiPPMG7k0Jee9mqeo3j+qLDXuviQ772pnpR/q1pRfDTZFAZ9XX/R0aPuuN1Ar5bCwJiN4BLEV
niep+i1PpiMtxI37CSUPQlmg+KBbqd0t15PmqW9FTW/dVWN+zxTFi/zBdpEu+bWX/Bf7A9zpNIdo
UJErQ7ROJ2RpzAfvkWuoeDxiwvuL2fph6tp+7J8rfuzFmaEfxigJiBj6X9zR0piutIHQlskfsRGr
5zycHXfW8iOg5I/i/KKERIYJxJ72FC8wAefqMWGOeSgc8K0PW2393k3zrilPYRdl+j017KbwWvhL
xjcAvum5Lnnd3HyIwvcqVFrjAEe++ZYi2eXCQowarDCX13LFxiz0aGyb7Z1ypzp1viPfwf0Zf9hx
PX5sII6ZDqKdrUUuZaq2ImIUTKarl6CULb/NqzZ9RK1Z/95Yiv+B+d8s8ewusbIz8JlIOTC5ubwg
K2KuU5QfHeji1tOwTtvaRl3q6aNmgtrNokw52aN+NCi4uVGgT2YGHTQXeFuQTitPDRucePSN/jFM
dGOIVDoXUo76VMzGESXxj9dk6UHk7PBKkYWJtGi9IjvlNARN1T5ChGw/6sqEjk8VNgEW5fiDkyIA
aCtG52qoid5KNc8/kLdZfw6BYbmRr0cvDldwcKilwaAN0RX4ys2ELsMcAEirrH7keVv/AY5QdWun
TQ6cdfsdyaEBZ/wII1QAUEtnlRvFn0cnaB5dr3fhZTQ1CfEn6AxeDfZEGk1uJght6b+vQ8rZjxBG
DZv2YUtK+ykrjPQ6aU3yB6K56vn5i7ddEi088FVUA1kY3eTlkhgLGNJB6vNHEUOW7JqzZHxpVHn8
9bmZrW8SuYInoIVsIaKyBhZPaaUR6M2YaU39RAQDR31HhhvNkAM/N7U535QGWIkgZAZfTOK+XNE0
2xVzkMX8qIKhcsOyD9wk1pIzzcraQ7Prj+fmNisDLQaal3ePzglItVUs1OgVIC5H6x7JjK5xWrYK
DJfQ7vC4H0GId0wR4DHSIW5tCMFX7ld1gWxPxtQ/ii6YzhYrfe8ypXorSv/lopFAQ9M/phIP7zjJ
7nITwyY3IcOL1UeXwUgAvVvJFJb5mhA5rOb0tRiEoodmglzcQDNms3TKSklVssE2uIaoriOGmkR/
9jrSY0Zeqh+yihv14HSJL7K4u4RVCnE0lQUt0zq30UbNkSZnVB9yr/mXOqzry9za0dWp0uFdmdv+
zcr17L02U/9veD2OChabE0eBB2ScYCenoyev2716UcYMXTjTQ6pN+Qyh/wjJYPNyAocV8g94ZcFB
4TOrnB5Epp0mCqegycf8PPXmP0ZTqefBVI5qcuv1EB6RKAoafCjJBch26So+g/1pMjayx2SO9Gng
nHulph+18IRv//zRflihsgitkGAWWj84I2Ft5kT27PmyXQp466+1PvyiAm9w29D4Dor5+vxcr68R
YZDonGItQTPv6eqwIckQTxbU+16amaMbWKF5nsbQcnUt/a3Jw6/Pre1sohi6UMnfUPDaUA7WlVGa
VlKNXsdo/1mvJf/URm11cDWKT7HcRBxPNOIp0HIZ/xjJ+KkkIomIGvjd4AVJXvxtFIp+Lsa5v42V
n979qtF+T+M4v7bFYci+ZxkBLSpJosWB9y+dpNX8KjOsePB0Ja7OYzM3Z7VqmjN/znS1M6v43Izw
2fhV7Xx7vrPrS5MQD8A3QQqPPkHvGnRTp2M5a8PQe0mbyxeg+NIJ4QbZzf351fsZTS3aakhe8X6R
rq4jyzEChqJ2eet15Wz+CtUBk9+VEv5aWuPRhN+P37X8lJScKIALCn6RQK4uaKdN5TDqlc4bNTOW
0UOds9CLpcbsv/E4ptE51Ics/tUe6iC4T70Wzm4zZrH9rvROqJwcGZSQR1AVSJcplcfgbOhoFB3c
tNu916gyC4Qaj9Z2xGfQ9WFQx7HzmKMC94F0YPmpj+3i6nTpEVRozxZ5ITAJnJg+7mpDjL6I4gZF
XC/KzOLUUUr7MGRDyFkqx2/PXWp7WHFkIOnIyfP2byg0kyBUcibOcamkbL46dqt+m9L4RZ022kXA
V5EXgZ1FDKCsQQuynxWNHZiN13eOf4pSMz0Fpt4efKJNLvjDDAgnkj6sUJddnkw1V30AxsjHzLpW
/CmjZ/rPGECh2bZxe0lKc3oLUQS50o+WL1Vrhw8jHOz78w3d+XaMuf1gCqI1xnT/8m/IfGMeY1tu
vCSW83fDL+OPtdqOlLKy8YBAYMeUEFIhpmHFEJ2t6kiRmcWlXUyOl/Zz4qkxUJrKkLqb2b6MbWFG
AtenASJkhdlg4UY/3bbqnLVN72e2J6el4gZ1E1+DoPQP3ql1NCOs8Lxzw4kGNZfcyoqlAwwijPdC
qwuu6DTbQJLi4g6ptn9tmj75phPweE6WRddyMpPb80+3vdgpqTLYJnJB8vR1X3PO8h7pO9/yKvCA
H6fO/FARcT/IbeYr0UJ1nXtF+aQx53B+bnj7PvPxxHivoJliOHflM6rfNoYxx7anW+nvYQVHOhy2
CeSW6eQ2gXwUf2zPPIcdenluMdH+Xz+dEPzUCdmn5UlRAoVn0A1ew4Nzeb6oH1p3y2ud6gBeI5jx
KBmsq4LU9iuAPJLqqRrqdKANQ6P3iFPl7myBYubidsbwf42pFQrUx5VdfMrtVqsfWVYXEShJXh5a
5q2qfEqy2ooeINT9/wwR3QN3ssdOujd14X+c0wIuaJcpCSNwU3ABgcvAS3NEdL31DVDDxDJwWfBU
kdMuXZOK5EQWZCgeHR+mTCa/lTUEu8Z0+KRQcRmuudQYAAwqiZKTbU6lcjBjuvURcnSaF/inUGta
F/0Hf26huw5UL1WQqXaRYG3tb0FuT/+xR8uaTyH70h1cMBtHwZbQhWISzBRoztV9KhEYMNXaxl49
p+MtccLo2gCCuD93lD0rZLcCU0mKuyFsnHS/MOgAJZ5eSqH/0P2qK09QJUzpwfuwY4iJYGZrcH6W
s0bgMgDWKsk8JF5ql0zPyXl7qYI6/PXl5QjiH0BQeIuY8l96Sh3VrTSGUeqBy2Ak1piqUxzBc/jc
yubup+bHMBIlY34NuBOx1p8u5LKODH0c/MgrBhiZzLhUPxYq9Biamr4oZUgMIkxRGBP4LgaTVk2t
Jk1QITfj2ANNNJ+lavRPiNBYL9YVf1gRuA7wFhQW1zRuTV6HBV2ayMNYRWqipEV1SsawOLr9NtkX
y+GFFgheqhx8p+XO5Xaf5k6WR14/1PYvbTLrlzSujNuoy8HHwZKqG61R5aBtsWeUtjTQLkH2S8Ky
NEoFvBpjRN+8EI3XPxnjmP5M7T78EFp9/LXSzOFzbEK2+dxHhA8sLmDSL1E94qMJyMe6iCob/aQr
iR57mSplV7+KZFC93J6vW2H8jwFAEIBgkLTl0pzZpiirR4lnxZF20QO4Ln1FPwLX7vg7fk4YCb6b
Pu76iQzDMOmmzEq8Sh2G+IZEmD5ftaQJg1PmZIfwtT1zVPeorSNow9u1Ol4WdCC2Jg2lV9WB7w0j
T77dKOEVsFF+cMluXhbKvFyyfCUgsCTnq0u2mPqyaauy8nxHG8qzAxAj/cRAhJmdwC6rSNVGTqkS
bs1dfwu0EgLA5x9wu1aERQCuUbMSUd66wduXqtHZzMF4Wm/MZ3b6b5mn+xT289EZ354CLLGhP8gn
6VysrsYgqHP4C9vKg1zF/1hKko4Yu2X9QiyunZPRcO6GNUevUTeKFAouDd5tRithg1iXyMIeJLMR
tQWJ2zzeGHhsTtUIFrCvkvzgwO3sJMhhGI6Z4KRjpq9OuZ/IvqP4ZuFVCuLh1FjUOT4N6tA0F6WV
fekgXt3ZTjquhMoMRnHu1k4KQgD1Ood4w9TC4ar47fQBgM302WLq8bM5p8pnNJ+O9M42MToZKXe1
UCYgUKcBtDzuSOf2Se43sWeRErzD1qZdrH4sHozYKYGbl2EXf52zygney1QymlubZdbBNm/vNZJI
NEeY2RaNzPWfMDHyrg29LT3gTIsQL7dsl8fjqLO4Y4Unj6vaEXr3FOuWC60mlaZLVPuPuQrCz0zX
/cYca/z1+dnbMyI6T6IWziMrr4wk6twalZH6jzzK0ms+pe1JSyBnfW5l65cakxBARAXigMRm9c0S
rpRQ1fPAmxQ4LWZYK70iY6ozNKQjbqOtKS5NykYi3SdhXEPfHaZickMbCi9jJGw8megWQeRsSEYE
H88ADffzlW29kRQG10dOCqZ28DDLjySlVT+ZtZ16ZZKq5yzVNC9NZqD1wTh+jBCOuypWaJ3LJhgu
QzC8SM3NQSBb5Ylg+psLmUrK0nyWindX6mYPvaxUOhe6BmxEp9rRuwhPTEdkeltvwRzFGuYjhWTl
Oj9OmW+PWquYvSyd9HtYOvYZ6ZHo8nxPt5+QESDaQEBFqQkRxC4X1RIzDOkUzl7gm/RLas1qXKfN
6AP5cHwdVf92rVmUsNhBal6b4n47ovgtWZOnyFVzM8welZ8KL23QaPrt+cK228cbh74ZAsjgYujU
LxfmRPkAkf7YUwbXqoA6eBwzH6SDCH9uZ7sk8ZbqMB7CGCy0VFd2cjB6ZGq9p/m97CKiWNxT+Amu
bScfqUrtLYkUjcz0R31/zcTjNGg8zeBHPEvqsrvs5N01kCC9fb4gsTHLQFL8fhJAXaiYbN61cpRG
jekVxbNkwPQwh2k5Il0hytxwmw9jfyVYl1+cPuZsCVA0sTLIDpKpdYfQykNl9O1S8RKQGucYsexT
UEfWqXOSF7XNf5iipysIpAU+dD19XGfZLM9ZpHjaSB936tPsGiLLfXCutt9K3IeErj/WBBZ76RaG
Wk5wAWuy11MpvdSBAqdXOR3Jqe1aAYIIH7YI5tbFnTBSoOoJbNmzEr+7TpUxu1pbH3ExbYs7YqsE
x47AadB3XC1mmmc4YPpR9marDsYr/q1H/4xppuZv+ai22s2iIqN/bqWpr051bcCR00tQ/ly4esLh
Uyp3VXgv87Kz70FigMsMDT+UJFfOqsZgbjNL7d+UKU+yiwztOj/Q52iVxE1IZGo0pXOkWrW3bWJs
WkGKCz7lNalOPKp1TWg4UXKPx99U5uzfBD7/6CRtrwYmiKi+AcTi0aB6u/SBgCA1badu8ixfyq9y
7oi2UWKftKB6keQVpxbDSgQugKAZ0l5nf3wWP0KMk4tVL8CSlwPDZ7BOuVpVN5+f3w87m0cdGl8T
bRzwvKuLVS/VyMqaePJkgsDTNFWqa/V2cH5uZWfvQAtQT0Svlfm99fmJ0imA62Uavbaoq/tUQ1gS
lVl4Kqb2SMBhawqWAPaP7iKR04Za29Alpytiv/K4GtT3NJWV77Ezam/M2kgHOJw9U5SaiV9g0NkJ
mKZodKxRq72GsP2OGktxansDVurSPgCEbtMF6F6YfsQW7R5CiKXvIX0RqnFXV56qAq1ykyCTTFeq
e6lyQSEW2bUflbC4AjmOnZdfRKH4SW5EIxFs+ZoTsmgL2+g48l5VTMoDfGJ7aSTFumYR7aDnXrJ9
q9AYBW8kKhGM6q1nAgPE2PSwNGuvzqXs3lipc2+VPD9lXdaf+k42D9L3re/TZ+K9J/qjKkvXdLmr
VHqNoSv0zAsHJ3uA/dYvgdT/+nxRWyfBCN+M3iKtUl7hpZEhyTK9yufMyyc5/MMJBus8ManyoJ4w
XF43RUIiWvfQT24AtuCfI5ncKvNoWnWnMK0MN6394JwXYfj/MAXGm2lHslgqfqtVJYJHbvCHzOtM
43/aXKt3psqCc1C2+kECtHUKgjFA3rSy6Z1vyLecSS1S9Igrb6AT+ldm6XnhIeHRTVdZaeKQDgWV
woPras8mDk/uKBAXwIOW3wzgm17GaCp4wRx2v8K01pzjTIuuQVxG31Fjdg7s7fiIyAxwe/oDkNCs
yrSBUcjyLOWlNzp6KrmZWlr/x9l59rptdFv4FxFgL1+pQh2d414S+wthJw47Oezl199nTl7gWpQg
QgECI0AQb81wZs8ua629+Gat1hmZlyr+uX9MbqwOjXbKRvxDT3wd4w7TSLec5sCZLB+Va1PP/drV
voaT8jQtkzjet3ZjbaDzpfdiYdc4ODsZTWEgakafilFZR9GXWnNgXEATnYBhdlvzRm/caSCEtOPI
lqk0rBurbt8unsgTsCVuPn1WI1LYUTTlp/uLurGFNMQRN3mdX3mVjoyziUxLF/Z0OyvvqNlJTBAk
rKADw/yUMX/04VcaMI4UrQKLyZz6dTfHLBOqQ300nAEXuH5kWPPZElG78Z7d2DspkQt8CuIG8MXV
sXfGsjJ0SJrnKR3AwRVe+5TSrDrd37vrtwyqAX87DkrGUWsMTkqjQE+UbDgroFi/qss87M0ls4Mu
dKo9w9zbN8psaI+6es6EpDSzjbgQNKUub3SpJqmdIO94HhvN+JToRvy+qZ1v91d2tX8Ygfoth7IR
h/K9Lo1Es5t0ZawM52gGmzCnabErs3hLHPeWFfJg4l0qCUSJqyZIoRuzpxCbn92syvddYQ6+6S1b
JbSraysvETpp9PLRkaTldrkW1HScvkJVjI797LxjbihjAJw6fTeWRfT4t6EeAsKYcqh8/Vem0ljp
6yJrxrMyKq1+Vr2im/Yxc40epTXgfsh3KO/y/SnGrMuCnamMfPlyPHPNzE+OMtS+wZTdLw+fglfq
DtESuQKlmMudg9HAiPuGo2ZN0dxRsO77p862rWQjs786B3LGJm1XcMy0wpA+v7TT9+HQ8ZRM54Sz
vSd5nF6KWDSPum+s4OVeUcy0Xd3VauAyewOdffWszXmyW8Y29qvByw+i25Q2vDpy0hSXlKAdTD8X
6HJBaWT086zl6tlGPqzwCzccCHL5QAS8MUWYw/3vdFV/tODS0I7iT8Jb6p6X5qaF6ddWwspAOaZH
te2V78PYm5+7IomPMUEJsE5t2htG+KtBCvfpvvUbiyW+oA4uJ/aRTMqv+3sTeFLKCVyKek5izXy2
K8djcFiZ7BIjqTcejyuHy0ItupdSnAIs15p5n9pW2juwA84qlcHdXPbvRtc8KHo2HhyneFmKaksi
+fpoSrIhF1ryeIGmrVLlxKgKYwYNcW6afqp9W9H+gqbnPQouluNDPSBphtQ8hOi4PpuzkaZcA/Ws
GAKk4eBwsyt1OGjCaTcerevPhTSVJOoA1pItzFUClqKUkDHVWTurZRn+GrtpPJTCqXaG6NWNfvMN
UyTJUpGc3ZMYgcuT4ZXDohRuE57DqUpqP1En66BCWPfDyJsflWFhC2VGTiNGomOo2V0aY5gj7t9L
QxJzJfnHLo3ibOj1g2P46P7y3nOngS6BE6OuemmlySE0FmHmnLNkLA+90KX4dFNtZArX5xyaAIAK
ieHjlK+nl7ugTuNQzeyzUifVMUuirPPtMXMPMEqSp7Afpx0Fg4fLuMwSoEEPF4Jwk39fnfUyirqM
Z8c5G8IYfU5PFSimmDfWdhVw8o7QBZIGqKmyoZc7OJgaeOlQN85GbegH26jjD2lM7yQyFOfFjYzq
0TdZVtoBaUswJMnCWs4mln1IooL22agZXA53skKUJMz/eNAJ8j5KpDKoed4YCFyXqwrDclSYsomV
LAq/d7NZ+l7RjC9Tv4wbG3jpkrhPuD4QSuRYUm32CjhHuzFET0nrj8KdCsyApDP8SRuVLVbo5fX9
1xAh9OtcQ8nJWX2psQzJDpZxODaeVh6jaQALMNTJCwOLtpqpt02RhdCqkGj91eU1ojSmlzEPx7Ez
DpNhtO8qrRs+9ssWgPrW5vFCgvCWMGpaI5ffKWrheGSty5o6qvijl3Z+MRtbIifyff//VsW/O0dq
AA+TWJBnebWcmFE+jF3CStuZ0XM0mdZRSYx2ByjM3uXADj7YlTI9d2q/kc1dRgKvhsmHeag4HsAD
18ewZnZQqjOD5BhphhKAqI4JDDuhBqo9Nfs0rdUTmEHtyABab2/n5tYQoxvfUQbAsoPGg3bVXagZ
7JkuC/a7Uil9dcyyXZuU87koRboRdqwA+/9bK11XWp+yab3WURWK2RhJLsbjXKJQEoa6FyhlMwSG
GbV7G714v9eW+VnOGJfDKp1DojFBYXY7x7e0qTr1BdIp5ZI5n++7ghtHDM4oBUbZ55Z54eURi7MG
esSQsgddqR2WyK38YSjD/X0rry2U1RnDDKUPSjuIW60/tRZnduaW/Xg0G9BAJbCPtyZcccZ0t+E+
G43Mj/LWDiar7XZKy4SxyNPTQ+o03cf7v+TSof/7HfAOVLSAtkg0xOV6p0zp2qgox6MTxrafe67y
XMOUAqMXdsdBKI/xx/+1ZyPoTq6Auq29xuhF6AxmIwXro52kIJUiGnG9VglacuWWLMP1cZbUMoI/
SvAuIIzVPW6XRUMo32Bp1ri8M/LM+1JUeXZIEffqN5Kg27ZoNMJ1oTK+bqIiSjmn8eSOx9SsybVa
FB98UBhMAXO64cv9T7ZiG8s9ZGFyljDSp1Ti172SkSawFuUwhex2CcVzPjRR/3aGjjse49jpjD/m
zLXfq0voJb41AjW2Ss2qd5HiLWJnxBFyab6eVcQpG7twfXkAkxEYIEDv8lqvkRsmiBBhzM54DK08
++DmDKuLPe8x7Yt/lw8CDHwBmESa8KvvmpuF0nQeVpay6M+GXeq+UL1u44reXAtFAPkKAOtd6xFm
TjTYAOqn4zJ7/yDznO88c0o3ooFXJO+lH+DNROJA8hIlT2p1/RreFKFo9Xz0xrQXKFaGcb0z0T3r
/MloPWWH7B18u6odXXEw1TArglwYUROEaIq1z9o868W+V+PMfE8sWs+7jDHTzVNrU4L3Z21ot2pL
Nw460j6SZfBKzluHmcOy6HEjUPYpJvePeUF33YzHb8A2tyZr3Nh/ghZk2iA3EgKu+xXGCE7AdMOJ
0KVSfFG02a4Ipy0r1+5PTpSi5I0wDVypNXJy1OrJbrNmPo7ynjQLED+1eDYiNGytztjA38vwZPWx
Cf+AZxLQSqjrqrAQMWxCzFCIjoWSFzund/XSb11jOVjWnD5nDDg7Zu2QfLvvLl7z6kuz5FXkI0hH
0LqAXXzp4ofUy7qeLv6x7qrwnxBycRuYZjqkfuXVmveNx2f8imBO7jxXydhHPvLEmXb0Wi3xDokd
mX8rwNDNXZ/PpZxdkRvh27Rx3JSJVGbbHbR2sSNfk5OEf7m9vrzQYMq/dkuddWezSiP0oq2SWRe1
WrjPesHEdV80ilEFSajbX5c0VFp/GsdYf1cIsbS09xdYAnIMkTjp/WwztTEUo33uJzFH2sGYsuKX
inxaGISFIQS3w0rmZuNmXh8/F0QYpYrXhioB1eWmpfoy2FAiDVg7S3mKgSPuSIYfg1dLV0YiAFOI
cTckvfa6lx+bWTo5+uwctULN3lZwh86VKrbYEdcBLUEzpCudrh+QIlOu9bcaT1c3Wu50jnOsFFG8
N4tJOY5KNL+NGdq+b5oh/hbC4tmb8GU2qnY3LMMupwxJti3zqlVlpELkonIH2z2a2nCyJzPxZ2H8
ZMDYE4Jdb6fQFn4YPliRZJQ7DBcJJJdTeajtr2dDaKWrT6XdWMcxb/T9Mk7zMak1deOxW3tCrEjC
o6TPUb+DsH+5qxGuK6LPaR015FB9JUrcn11feDSkrfihLPh1QYzwsE2syT/sVd4zi6ZKB+ovRzVj
pAYChcOfc+ou3+87irUvZEEUeyixE8KgPLOOl6Keoa8QH6xj2jaWveuXpfkcVmM2+nU7eT9cS6hb
ct439lCO/kFEhFoJRa2Vaxpz2J6zndsEDIgV9kmTHkfczAGAyxZ06pYp6GqQRynsggZb1UcGu2w0
Z8bU4Bi9ny76sEtVmF5xumwhSm9tpDx6SCJKgv46pmZOMOidpbOP8TTlOzfK9O+RaBmkYE/h+3Gp
nN3DH44eOB5EjoSlKiN/z2/3eylzS2gSC5GZY7SLaoTkbS2bA+Rc271Btvgf7BF40ZQmrKYIubKn
w2XIQ6BjxzpNnBeslMe5WERgO/18KDSl/Hx/fTc+Hek4sixSWESCVy/XZ6Y2Ibu0R95a/lHVOdLU
Wjl/a1xG0d03dZWXcgmkyodUwgUVzDT0S1sakpxDV+fh0ZmG5k8mKoVVieZvX3R/9q7I3Y+d6TYW
kldhpZ9irUUMSsCfHZ8sLZqfK56MAZ25PFb3epmajaybNtXGj1y/TdTByFA5QzTGPKrAK39uUjgS
tak4x8Ra8r3Zz92+GNtf93filhHaUxAfCJBIo1YPIJp6tMgQ3DyaKXMDYEgq/mx3W7UW+bf8HpvI
pchaCw0XWTBdW5kjkafovXrHfB7bpzFvmZcY9+phsvrh/VyF0ZO5OOrB6fXokzNo7eHRRfImUpt6
nYwk8e2XXztLhRjyPo2CdCQHzSJDO9oi+3nfyI0zxemULy/ND/zP+v0VS+5WlTdFQcIkamIdSEjw
TOl2JvumX7wfWtioZjCMnad9DM1FDVPSYaub95DA0Z2OKlehHjGmXvcy1Xr/y+mN8bEBZfKJYaCC
xFCDw4QKsvZZjBoP096M4qCdRjsw0sIK+qYQD8kW/s8KOwGFjbtKWfJyv+vQrIxkyeMg7pJ6p7Z5
TCk8rh7+qqwF+gwRB2RNysOXVmjgz85cVXFguJXh21Na7kbqhhte8PqCgCgmnJdiUeiZrcHFBQB3
gRRMHBQUxPmjdneT0ZUbXZgrK9RKYObYUA35LlfyTcPkhZFZNVjRvOTQgv/dpcz+eXQt/M3gSRnu
DEZMtrEud8w1wlikqRIHSm6HKL95yve6m6sf9y/Can4on//VDK0yKu1kXerq4VgUw576lkEG6lDY
/yzeZC1fdCcWlk/AEb2vQy9vzsqgLOpLKkz3lzpnrT0SiTB22s+7ZEz23QSS8udQMQzxGHla9kmk
JjS3oXCGN1E0Ld3ZiMsx9RdrseJgAIOd7GaRRq2vGiVKdqoa9R9at4cFfX9xV48Ua0MNTXJ2oXdf
CS/LyqQdkjKxthqBQNOsnrMyXc5KlW3RJW+ZouUuBxIzqxqY3eXXUrOUkW7QYQIrt5mPUDDSKKGN
4qdessVDWKesUm2NcQXy6ZW6P+unpkwdexxbDy59XZw6Oa3GGqyfuOOPc2m/7xkG8fAuvtZepeg+
46HWCZGCpqJwzTYNrNSu/YXZ2IgehgwAom17vG/qxs0i4JTAH2JPotDVLqYeGqNpVqeByPQ88NRm
3FuZ8dg8htcjL6NO+ggMgJTCSZffqjFNMmK9SwMFGu0OXfhy72htuHH4bq6FfIcyBpw2am+XVoyp
mwclpTyVkP0dxlEbd6mNjur9HVtncxwG2ZogEiNjpSy2io0sJAXrJNHSYHBwQ7VZms9NXmhQe0yl
7Xzdaodfs2blTyby99/u2761QuxSeaJWg8DiynVUxRhlToNtsp967436vFdQgX4Iefbv1yIDIiEh
s8OY3IHfIumqHqtaVRwmrSBcva9iuIHLwtSp/7AWqUwJ2oYmwzqdy3MjWoZCTYOssNSdszhwFhbV
e/QVJIqljQQRhGIxQdbKp2dN3w1anGeBvijxySt6MvA2/3J/KXLbL+I3KD000/kH3D4NhJWRMTGN
eVjqPOjqHg3YhWpMZ1jF7IMKSo6OaLS/7xu89n1UZZB2Zl4cvRO6VZdfyCmGEEIIxSMr7oZ3Sz8b
e6Gk9d92lm+4oqulEQRRMAFER6sRxJY8kb+dhRF1oVFt9CzQJqVVn82x11K/jBCdP5k6/eKXqRzg
mdxf3i2jNBCIj2jJIF29Wl7UqzDyYpySW0fTflbHMXAZBwm9GSqk3/EV/rpv8Go/WSVoRDmjGT0D
UtbLVRpV7oQhhNsgn3ThHcLYAXlUxY4bdGZpbE2NvbU84l/OI28XDmS1PALZKHHUGWsInfmI+Hdf
RBu6P3HRxptQsR+ckMGFZnmvnWKcL7HtulfQ2bBXIkTWgqKZ6jdKqGkfFGDoP0RDUq5FxdZI4VsL
hBZBFk7TQCp9XW5nRwU5W8ADBeU8pzXcVWUw9l0XpadidMIPUz3mT49+QEpD5BZEolwI0ISXFqMw
zxUNXaUgLBe6woj5njM3Sd4p81wd75u6XhymPIiqCKxQKl83xtsIGlc+GWXg8KGgYKjiq+UktC2y
IQrLkzYL8WgZFlqEZCbS7aL0BetjvToqT4lZdIA++zmiduJ9AS7XbmQl13eAsjxoIFc+n6xL/vff
bnrmNvqU0EcKJo2E2ldEmLwfeOw+L2a0/HN/D6/eMRYERgf+EU7zesgPpKA6n5OiCmjsmLsmw3nv
m9pTtnQEXkWrLzyzNCRh2uC0OY3rnTOVeNA5fSKIvDz9NNpJ2+7CxU2mE+EwYnDz6GV+5SZ1ey7d
pI3e4uqiL8JJ3BnwS12/6+3M6H8Odkp9Nswji2njKlQmv8otK3wn0hKeVh4301dQOVa1g8QZLWco
eYtxnkF222j8D4116GtN+165fR+XPgWAyRO+Y47Vo5V0eVBI+pibS0wnhwNefkOvXJY5b90iUCa6
ZkMWam9Emixf7n+9qwhoZUXekN9OClAnXS8zo+DreSmSs5a7q4qeCStFkR3ctMvZ11h8LmuRB/ct
S8ex/pw4alBDsORkGeHSsgBK0Ua5RD8z5fYER3w6hHpf77RJ2B/RFZlPtRYln104w2+iQeMY/wf7
EOYIAJkkeSV8JMxoVNCmLeUsyQKtrSL9HivZtCuEkr8VrR7vLKbGvemUwfua8Ow/mgZToIBXw8MB
aZ3S9Orh6EGQ2EuZcUXDzH2yjWF512eEGfcXuaKkyucCAI6k4QMuksj21fdtvZwGHOOAmFjtie5J
XfLO8pNkbo0nGq1i9u1MV4a/4t5QIl+tnKV4IiuttbPQW1v1K210YZgqdixQbcqUlMkW+lTsRAkR
1m8dZ0JXPq/VZDfmJszn1itn+wm9vTJ97o2ssTeOqzz0l4dGvrK863g38vp1D5UdYqQCKBsqwUPl
z3nu7HKl/4wszXK4v3PXT4Msdkt/hsPRkfy6PJ5NNjYmou5VgFaxpfleMisvVWmWQS1C4Ru9lj82
pef1U1FGAMnJXaAGug7PEBhwlwmZhGCuovywpMlnr1G8nafHW3iLa5dNiMsLS+0ZOrThrBLFCcpU
T/JWBRGk/MMwmupRFcMWVvnatVBEIjYCAOZy+tbtJH0R7tLHhgg6L/zGSz/szEE74EfVHcJW+k6v
lPdzbW5EDze+mzzqSEFAoqOSvPpuWRsJMaIJGyzmnARmitxYUw/VzlyK6DAshvh6/5zc2MsLeys3
xpTkGPDwKILMadWnxRiYZU1eu7tv5ca5R9GamAg6AkH0+jT2LgFQOs5SBqL2kn3b5M7MaEfV2KPX
4Gx45htbSAcXp4TsolQnlT/mtzehisuqM4pKBFVlgFqbxn8mI/qalOWvpQt/3l/Yje3D+dO8whVC
91vHz6iCKmFWEmWVQm12EfNA94XpbcUO11YgylEbkTA4l9O9yvMZXGO6zJ/og9xzWqmT2yl+aA/V
o3Ah9ktOLAEwCmyKaGWVbQ9pkbmOwM6gt5pf24t2sqPc2N/fs+vDQEXkFdgrRduuFAjbOLQZ3rR0
QaLPerQLJ57Nw2DpqRnYS+FukQGujwONX1m94uzRrlojSrq+SfvWnPrAieEo+W7jtuWJmCFP3jL8
Nqvei1ZrHmPcSmcom/u0wFgnMovrPoaiOrndaipDzjW73LtNouzyxdCoffdbb+T1dkpsl9T+pBNN
AXKV4dA/E2qtKWoQdsO4i8Mk2YvCbZ86CFkbsltX55Bgjoo3GZyJHtAV2zzjsJcTVfEgaupp30V1
fZSYyY1H/xWydPFK8teTzoCQeBWQXGu6NFrYZ0xJYHb7WDZ/aDYOPtDKKGl3cTZG5qEvzebPOTT1
LtmFaTPOL5VWtfPJyMCvRhu/5nrNNEaIb0h6aFxcjac0i3pUjD4yA69H9D/sHDUYXcY13L8Tr+Sv
yzUDOuNwckZN3P5ae8OZ48pWgW8FQ2Fly6HtnKh5m5pLUu7pUSmun9hx3vn9mE7KM3hQzyScF1r2
0lJ0W8j4Jq3XvqhJU9pqsMxOPcAN6Wblj65Xocu7FG3NT6UNSOGAuMzoPceigiCT1+DrRV21E8lA
FXXLPnP0Wv/uJYvztQEtmid+0+fC2cWLVszPFNARQC6YYvK1cFMIwoM9CuGL0m6dgxCi1k61CpLx
uVdTLTsMg7D7t4UnQNbX1ZBGiBmb2bBf6lgXf1dF23018tZs/SGy4iao01YbfLdWYIwLoYEJ2Hk0
As+M1OrafUT5roSZZAr35DpzmH9YorizCfPD2T6EWhN2X3qUeZw9mVQyvmlBHnhHCDVMiFgsp2sO
ZZmn3n5yRmWhlDPN42kwdTR2wjzWvxjesqjcGinXXzMd8h9RAen+s1CRgv0RGmGuvuRuk+aHJuzL
8O/73//6lEluG9E8gQa4sDX6ehLa1Ka0AYPWa8Xe7rRox5AacbpvRb4T60OGdBEnGYotraVV0N70
dRjjKexgHmPxCyHy8iVtbIHsj8hfltjQDllZp4f7Rq/8E8gf4igpFG4SyK81S1IvnhVRmfQwUSQ8
jXalBQUE1d0wl1uqhzd3kfCa0AlG21W1ODbNAYYAlwgdnuGlBNqG/qGq/ocFybYcsBXwOUiKXMYX
s8jjOslCO/CGSAps2PmhAKl/LNt5+Hh/724tSFKHYANK2c91+XvKulYTpWsHDhMI39ZoSZ5DyxOP
unWX8IV6Ki0siqvGGllbq03eK9WoBEOe61ArlHAP1E97dNtA7kGxhmMj0Z1XdbHYXWBxjJoTdG7l
/EFLM9wnteUdJ7PeGlR9deQwxTFAyojIjP6EDAl+iwDVoeWh9CqXd2oMf+phMaco5GkJMxaQcNh4
IK6NwSljaTTqKfmBTb405oqlYJ634gUldJFgsBX3L7RZq13cMStyw9bVeQAZQRlPVtsp+JHzXtpq
7Eix28T2Ak6/AJHcUkmqam8LBX3bDNAlXiPY5Gu9KSHcFPCp4QVFMcK3tdMKyfLQffhAsBjcL5hO
STJc85QTxcMfa6EXjGanggiQOl3p0PV7kdXN1izvG0vCr1In5XgDd1jfJJhJiUphmyXFtfBBGffI
UWdbz/hNKwAdaBig/nrVCI6NDEWgKgqDoTLDbB9VZfQXtdllayrC9Znj08h0isoPJ24dXuaTXaOc
m9pBmCamn+pwVEqz606TmpkbGOkbpojWgV9Rf+HcrfVPmQ0wIn5oekHbpOOBOHveaUloM6Gjbx4+
3TabxvwcIEAQ1NemoOkiBRW1XiDazvPVwfR2kbYJzrsq3BHOwXoGxC71Y8DMXd6h2nF7FB7KMHBb
Nwr/TNvKVd8J04hUoK/0lPxkGUSxB7af/R0rsou2OLqy1Xi53lbgxbCTcYgS2bmWp7PmSjG0dPIY
7467FUlv7ph87e36dJOpf30oSYcp1kl6I2ndWn2itMo0U8jOA61o1e4Qj5laMBu6Mrae3xtrQpoM
Q+TeMETXmVbYWFHjqFUYWH3R7nKXalMhCvqB9jzt7z+MN0zh28kTaKZSY17jmFscu9mbqhIwtA3d
sFr/NqoAOgswWY9bkqVH0nvZ3ITdcnlcsjxrmPRVR6e2Z8yI5gnngMiwcxxT5eGkEbcEX5gbjT2X
kRyXpoZwqMte06NTZrbfMhec79TOykH+XxslkhtHQta0SBgxB3tk9WbFSgnsO5mjU2Q27a6xln5n
emN0uP+RrjJvfhnBCzhCgk7AkatnOJ0S0rFRi06iqo4KQDzfi+2/q24gaSkfUz8h46ZZBKRebh9c
VA7G5eZZRtlB5ejjUxz2rg/ulip8P3kbZe/XM3wRQhM745voZ9BUJF1bfSNFj1tLqRolMBXDLEZ/
8KYkezeriDK/X3RGAPt92gw2Bfklrf2K2Ucf08brSz9rEc+VAJoyD6rYZvqx2jGb7Eefl44GfDZ2
w43g8eqO8EAQkRB2SzQc2jaXO6KNEcpRUVScEBT7Q5QpGVRZfCsZF7ZR3bs6TWw8PpX6A8xRajur
7xxWA/yvTJSnycvivVO19sHrjGrjIl6dJmkFRj3tJE4uLc/L5TSztpSVBffDGPVm2iHtUHX+MiC+
7yMYNOTnhR+5pSJ6vYeEQLy0AOJ5mxCEuzTa2yKnPZG4ZEzoBO1sb6RmiRz4tBwTs4u2RFWuaKg0
zPBqqpQ3R9iMMvClPW/SvLi0Fwc+ULG8SYopOjehVvyjzgiMHiDaJT26vYPHyOeqjJ2T5yXVuDMU
JW6PRg25ZyNjvHoseZxI2fB8hIEId6wCziJMGK0A0CSYk/BHNy+BXipnK4q+RVP2kjT2H0btvBTG
Vpf5ugSEXXwGQTxMHNnavtwHtzVKr4oij30QmuZrUWn4bhK6u75VtVPRx96z5rXJc17p0wetV/Q/
Q7OwPt/3X1fpsvwRtLfAogG0Ao55+SPiajBNZk15RAoiUY/URdzmwKAiwzoVObrJvhtX7fssLuBC
3bd8faMoNVEIQpdd9m/WihUM2KlhIc1ekGm1KHxLODM938Ua/osdnCUJM2IV6LKsV2hXyEd2Htz2
xvkZZUv/QTXaYiOEvLUaYgJKhsR19EVXPpP+aKK1nK2gEo7zQiOewex5Mu8f3zOKDFwdolS83soK
gWru6hG50ULMZhzGMtPGfaVN41bn9donkOnBlqY6SSLBvMfLTZusiObCRJBP1pzswMiJZ8/p632a
11ta5Ld2Tk62QXmNgg1R1aUp08uUPsmzkO5Mk/xpw7kMrKzSj4/vHGQfOYcQIVDKrpdWyrYJmRcX
h4ExZPMhMVL11CupvfFKXPtvtu03K6ttE+B9WhKiMBidpHxXLlZ1FrGpH7tE0d/QZ3cO91d16/ZK
3WfiDkltX09hZ+CTN1ENIsLW7P7JXtwfWT1MO9AqcOnnc1qBk7lv8cbXkoovkrvwWkZZOS04AOhQ
aEUYRPHcBq7apPt48pYP963cOH6wTTBk012gjrc6E3kdIgeTijBQwjYK8H/eaSxi9cDp2Bp+ftMU
DSGKNVJJey28NXYjYYPRh4GTWV/mcqKy7KQNMU+Zb7wzN7fOAtcskYuQfFZH0FQyOhtogwcMam38
XleMg2r21uMHHYkHGR5CpMG/rl7zvLHtOUpLJfDyvrZ3oR2FL6YhGUIPfyKpakmQiGeVU1ovLxRP
/Fh6ZRydgGAU75S0GJ9TRXi7uW/L7/dN3bhVNEkgfxHMAyhY00SMXCxsaBef+lJXn7twdp9KRWk/
urndfbecptmqFcprehEAM2yZGPh1fbKAvjrkDe8kkqRZfGIu8iT8sTbceK83sQlZ3laav4hmQ/dY
jVZcfjGyzml8hBDa5u/e6ZvyQGdbrVNfhG3xDi6IMb7vEf1ACQzmgOWXTTWWu9JxushfXDGYoJ36
8EfI7K3uwGM7UV9DOk/s21SPUl/NFtv9addOKFnQmhq/DUcdB6OJtu+CqMuVvzykCVwetqasjlrb
xd4hzVoVRn8EuQbe62CqfjaOSrYzuolfMBpj2++iMUr/LBEPZzKxpyZ54Co5MO77X+7GkQdrDIYG
oqUkIsn//luRsgGaa6I1BBJ4jKuPSKCmR2g6/+FVlKE5ICGyRILm1VHsB6cCqTejy17F1oHqSrGr
F0od/2Etv1lZ+XboU7ZB6hqfQi39Yfb9tBfUMfb3jdzwRhQykDMCHkGFwZRX4bcNQ26yiSnuc9Sz
YZSkdEE7tdAOcbU8qh5CMVLCcGnd4sypE61MMdJoNos8Z6AcM0hOqUWOMYhUC2TjbmPrrldFD5xI
T/5B9WydUJagXPLE1pNTGkfJwUH+5RBO3nQ0FnDNj24gbVuQh7Jt8apxcbmBOeRv283RbUUs1thN
tWMdvMixPnSmmWx4wOvDjSmauBLHAn7/iq0f5q1RW6BsY7qHPi907Wu9t4Wov7V3kmMLb5+iCd3v
ywXVXTqURgLnNCwTOoap1+/0OfkDoaQt3vy1JVnLQCpWSmrRal89ujBTM6QE1epUO6OW7kCDoOAZ
l9o47NXCU7cy6rU5vo9836Hb0NUnAFzdJ5rcWWnnXhgU7ozyiKvnenZKojxiTKbax8tGOWgdKklz
8P9IcWmbwARb+XRL6LXqNFTTUIQA3VQk4lkbjHzfVkkfNC5001bN1Y04Zv1yvRrlMr/uK2C11R1T
qNWhlIquVjtr8SfFGdrDbDXmk4DA8IYod0s/Ri7i94cLe69EElkkMlnqyhOGiCssEMEVmoMJGlKi
/VXq2te8bd6Pbo6ihSaORTo+mUW2kWTd+JjkPrJIKYF/V3IfYQ1UIaqW6BTrRu4xtSEqPs4AttvD
uNhiyxXf2FaJeyKaZ/QOwegqxql7M2y0zohOWsRMvdEtieiTluFQUTYdx8Gbpw0Htr7qcl8BPnFu
wIVcq4bbThwrTYnBqHYn33MbBn3mxdY43dtWXqUoKSWSSVxeddetywIR9OhkzowHZJJZs2e246Ns
D9byCmtlOTAGKMJcWtEM8jqrjJOTzcxn+Htm2Twzhix6iW2rsH2mmliP7x6qW8Sj0JAl9mP1udSZ
Mam12WKx64p3zDLt0cLUtkTUbhxB2fKg+g+jmxL9avfyxJvcGY36k5Jn1UGNI+vtrOh6oPfZVtH3
hi+hQUkqia+ku7EmKCoNkNssU3nPalF/jGPAGgIHeTDiJsz9maHIQW/V1gZj4Ppy8+VQWqAtKgPh
9eW25sXTK3VJT7OrVkOQdIM+PJuRpSXHEeXw9jzaff5XFybMEcu0pnf2Uwez9sFXj0Ha4K9kzQYk
D9XQ1fEZE8XWurjITp2VVJ/G2J0/9X0nPj72jGNF7itNZ5cMkOr95SGtUYKzEs1MTmrd9s9wa5cd
mgj62yQsnY2I4frWYYoeI6KAUqljHaO2MP+7SneS01ROf1eVWu8rykPB/fXcMoJDpvokGRg8e5fr
Ua0uVRpGjJ6Q8ynfK46CfJhdLj/uW7n2izQUccPSE0s68OoKUGCpTaqo8H6ElbxX88j5qlhyvGEU
a4wv0aNl40jeMkjxlAY3M0sorq1CBrOxs8kY54yQwUpf9DzSznWcmmcmb3TH0pnrp/sLvLGNuEdk
/KR6AxTX1bGIZvCIkdLlJ0uUzVEf+/hJT7RxYxtvWqH5IclwNN7WbZZUnTSjYLzaSbiD2CVpkca+
OjbZnxuLuaqEc8rpWAKHwtersrdzeSp6fTLM2qCYkk1l2bxdrHwIj56SiOGzYMzzL4WymfLc1VX6
NIWN7p1q1r08pQuUZbLtLjIOSgfh5GVsTaf+UPSznjc+ISu6EoltN/YhzqLYC6QZcZjTZMwJvAfv
r4FzPuz0Uoz/x9l57ciptG37iJDIYRfonmaSx+PxOOwgR4oMBRTh6P+L99tZ02255X9jSW+QVg3V
FZ66nzv0IeIgv78xByntSFcbaQ5tmfXNZz0dTTvOMKRyP6TOzL2HzKP34nGD2JxklqnkvbEJLK7T
aRPiGXcvt/yeNWlXhNlkG1odqlozhzvT2jyB11cKJQbfDX+9KQZfGz+g6DGs2On1DmuctB/1r6mZ
retBmvM6HESdexVsNJyjohLdz3sVGDkKY1ObMF+F18bDvEhb2xM0nJbJRAncZcYaikrO+alpvd7/
VWSdpeJFGNK4xwpjc6Khc1UTz7Ulhod1clf9pqzaWn8vfFJd4iZY9PlONHpQ3ZScsV6smhY7m0Bz
auuldIM2CF3Wtx3RCcpEOI/EOk3hUBB68bjbben3DvINzFgCk3Q+XIya7xj619O7UnW+Gc6L3jrR
2Mju1+LR6Lk1Nm2t30vfx8OGJiLpNVpHtEwcFAvKy9pF8RIv5bJ5h9Evcs5cOx2ah16rvemoaa5m
nnhHzfWHNaNvlKQydatEbqUzx/NujvNhwR3BvIeIWBF1NpSl8QWTP29Gvw+5a31kFFzodCQM8odG
z9H9hnl5SumhsqY5YCGUNyER0G11WHGIFyIMFg7rDPa8Mc2PvkOL79Dh5ELMaBVkxDFJLlsB88Rx
iydjXC0dQ0p3xMxmWFfE2hX84DGeB2PwHooVgjxCrawzY+CWcn6qnDYLfiEczoL3fd8Z3fvAUqoK
dU9ZpRtutTbUp9LVbO/HINyxPyy+NcqfUnNaaw3TWiyFEXWWobUfRm8M+AH8bpyX23acrOG2KsbV
uJfIedqbSgvy7JB2U5GKpKRyNV/RGZvmz3mxCu/RHTLdIuTNMKePiwk+fZRagTuPqBZj/rxCkByT
it51zl7Tp6U47HYvXYKH/yKiDaugwgzHTLCZQiWKlmaaKdvlNzDabMY9ddLwodVS3zrSK2jEe21H
xo/1ANHzIGAXFFEWzBbPvHk1imO7jOpVdoZsD2MwCTdizSgZktjLqZRuHb+KGtqhPJb9ZDVfYZqT
lN3Zi6clplaN7ze3wQA/tKvNT+fQ9AcVvNvaofGfmwnzvye9n000xkEz6/kWys13AT+R1lC056px
HnVF+/fUumI2X2unmtfYJAMhCDGn3P9NI3YosZEXYrxdCBrJj509Ono4euvg3ygr94IDAGHafOgo
N81wGKz8a9dOo0Uc3jSM1hGzUfEd5IA40M0YyvS0GdvUHVSXLfNnzRlFcfD1ynZgt8nJHqNaqLk+
GJM5ePgnzGV3FHCrine22WuWCGk3Zn2MibFbhFblj/P3mWivJTFrLAQj22skOECjTGnEeZ63xmFO
kZFialTW8lVNgVF981c9XyK1iQBDRtgK3i+jlqRwhUvtz/lNk49GpKwhccwZXpLfr/7Bcob+ySqo
MqJmdPssbl1XBXFRimyI8J4d+vcF0e134IBzeTBxG1JkobpFfp+ucsvDTfPKAmJYMI3v/Q2ddzjX
jdJQtqXZ1x3IFXnoylluERdjOvwutCJ9mQyZL7dbM6XVBFXJV00Ve3kt7AhwU/kyzOiYj3gbrQs1
fjipfKzLkLOs0B+MvLLXxLArcnTc1cz1jzLtFhZAWldqi92m1HBjDhC5qyY07FJ3n5hZc0vaAB38
B5wxnPn70k/uGDfKh1odjoPopxDfvca9kUHtWlEzjXOD3szdLK9C4YMZbmy1+VDcF1u6dPgPdHI/
vs3GRbQGPbd8yiuZi9Drm+o7HnAqK9G+y1HGuTfiBr05HX/boOoOG8lh6V3jrk81MSWbXbnMYjfI
Ri9Ytunohx7+kf6tvpmtcRuUdfsSQO5St8JYhybMg03c1v2ia6eCWXWO3TL1bjgXDBOXjWV8HgK7
nKKFqCaa0baY8ngjzcF9KLl0tcc8Y0UsYa+j+3zwbemYt30/quym8Qrf+16UabE9EqOtBm6s3pTD
aSlWv8N0XVHsvk/dIJXv0FyZz0FbAh41mz1+8pVt/EixZSaOmpspjQhxmu+HbKo/U0OIp05Ndh3K
jh7cSct19zOyQvXaN82yRKD0m31PapHn3NI9VHmYL4v6XfSb8yudF0pCu5j68tSQ2s6x1IlBByAI
HMyDHkvPXtZXaShUSpDrMv/o11vGLrLE5npMk5tOz5WzWvmdPxo5EeQ993FNGk63uA8wDlX5s8KV
wLawjLVk/Wqgn6gh88vVa4nra1xThey4rb7pIHfWz0IX/hiWY7rZNxM+cub21O//5bVqixIHFq3q
7EmwbinWj0EjJxXpmOf8aNzUIRBPQaMPi6EYtQett8YnYwClv9W8vM/2csgpw6LPzInKomn02Nom
57u2jDmmVkVeOD9sIgPLiBgX0T1rqdNVoePCl3yYUpEPZuwQKPPbmAvjhf2kpa+NknV+WA0zL36X
PMCWqIHu/a/9VirBgG74TggEykYK+rYSpILQuRDX5mRyK8ado7kRnSRIc5XlxlfKTv5VbzGit0Od
1dCGlRsrAGBzqpm8h0VUzVfdn68h/5dPZF7gGDND/eMNB0769oNI3S26ZVX1KUdsk9TOREPE2Jzn
1W/619wd9bhYSvv9v34avdddsM8jaxdDnb1/ukmXyiua5iSNpRDxYE7pXvLp17Rql1ADRi30XHc8
ERLsOdTQq1w369YWp6W2q6+qyuSAG/Ti6/G66dr/x1MYQS0G1/jhQdE7+71MZNfWtqbi5GNDorGt
rOylpaZeow761TX29cWn7bRU6MouMA2OAefM0WbrKHuNrj0tHkdhpvnVd3alhU1mvX34+6918Xhk
dYDdoSvEV2VnR79dImWH5TS403iaUm5JW9PLKA/mVyz6sQq2/lmjgW8hGmGktC74CUm5ZyiU2+Vy
mQOT4Uhfj8SyDbulCvbzDnzYv3/ZxSQCXbAsgNfACvGPPHvX6etQkKbgQDEoV+/A68R9CeYqv23X
avz1z0NRHsLSs4DtcTU9W/IBiiNv2hhqDFgR5eTn4VSV+U1bdNdsq//wVTtmCMUchxra8mdfpS2t
mkQ/GifDTslHMLjO8130pJz8mk2Wf35GWXQXyM2BmrQ7fp6rnw1j8bKGhsBpWm1DJvCIzW+NPnhd
aGZZ8WoJM30vMj70UG1tXh/+PqcX7/99dJoEcAKgo2Ds8HZh1kY25pZg9IzX75EnuMeV5F6jnf1p
FOjKQJaMQYbOPgf/afXxBukcnozmSa9oBmDYOcU6riBXjsTzTQYeClKCDzesUfCScxIxR2K3a1z9
k2oMP2mtfksqe/o1Ics/2lNzberO1wiilL3NwmJkMOzbzj5qxEHNW5o6PUGDaY/t5q+xbkl5IwJx
zSXufP4YCorq/1rLFmjoucN4vkzwhVagV2oDJ6pgpCaTlOIK3Hk5f7uFAcf87hhMFbV/8H9+pQAT
5EBbXP+0CPfLKIz7oXbbkKfj+9ndsiuDXXwS8ef7yctBxanIf3k7WN7gt5yam3WCWdDN8bhKatA2
r4pvf1/gF7+STdsX0SzTx6P+otoQfEuQukaRyFViUlgUbR3tnIcXoYRz5ZS/HAsokrOJLQXND+LQ
229y/Kl2686uEkT41u3AxfWIeYV2N0OcvjJ9+778b2UDVLxTgTlvwVoAI8+g6dJc57IJtCrpibEz
DqrMTfd73qcgGpuZek+yQxbwzlRpWdwr0VbP+tgpdfrXuaXJAZkNVRGCM/gqb7932/llmYFHhzV0
Aid7Mb0aI+yYsHDEtbCRy/VC7Ba+T/yY9BZ5ab8diycaRHORNUm3kVm6DK4Te0vuHv/+RReuPswr
BRwcYIIhdpLZ2TApf4Jr1madtDMPVRKVOZnjtdZVEQG0+C9jQDxWAmRBYls7y2W999G6bu/Sai1s
kIds00/b6rsfjVmMODyUxHXEI+KuPE7NtCAYXQ5+/5pqxawjxcrKoIwD4RFh23id1x+cflnbU7fo
44I70tTPL/g1Ouo+2MhFOtiyvZY38X/I69ulREtg7+r/T1aCydXbmTXHiodI4GdJZTaUPkfefrNe
JLpT5zsUtfa++uTY3bS9DP222J+XzmyMPOR/ya1H2A6lE7sOgtrHvIIe84CaViyRky78VkTubMZT
LYqqPE3AROBYAQl7h7YgATycYX42P1QFsSdCAKAP75A7iyVpBY3bg+EVfR4psxdpDMAktJfR7HyS
Vru1LQ9ramnq0PLQKNwwqPT590TnxI7byqx5Zpe975zUTARy1GaWMWO/MQ3Fw7ZUTX7fdj0GYq0T
UBv55WaJqFthxCGWLbvs0cswyDw4UzrLMK90a71zKqQ/+IzndOrfeYPn1+/EUFvuExutJ1cxk2kd
GfOaoQfwefnfibrptefVCXL7ljPVa+/sosjqcLOs9Ruv904/COU1y6NBkoOfwAOAfBUaEg33ycGA
Qv4utwUYA0jUJiGi8VIZpWVZ1keBVr6IN55lxiFr9hgjUfneb/YoXz1jczwlelH303Gr1yqICFZK
v4uqwhTTEgQChauvOVU4ry5hYvlkzv7NkJrGN66Epmax54086ZszdTH7ncz5fqhG/XluV/dFm9Va
PY1V6miHPC3bb6gK9d/5aGbPa6FLDAmx6gWZ1vasS6dc5gFXmjH/mIOlBrHnuv1z4W3Lk2y1CSGn
s2j34zo687EhRVXgAUR5F5pq7bvIqxuU5ZWTeSKqTVUF92XlOT/0GoT7QIOiMj6B0tjrfdYF6XfM
RYs0Nlo7H6OgDMQmMBHyNj8qlTO8NG6HoQHhF1JGuqyDPjaMeQbXRZKZqxvyYAJ81XWhdy9CD9bm
DpPZmXzzbK3VzdyjcL0TqW19naW9Vd/dTPj1CViu006OvVrVswq4+ImV0U0tHHoveJLupqwtUoYm
jI+Io82Xul7t4lhhJNVkYUvZkH71u94vfoHG1h+LXBTTjd6Ws/NuzWilxrrdwdpotoKfZN1ws39u
ZDFkUa05BFipfDE2XkZ6ixeK1mm0X81q9B8a0ZTTY1to+td6g1l1MkXrFyrCC9ObnoJFet2POWiK
V5tkrOydWpr+w+yvhvGhwZVB0ugvV2CqYtncxJd9h8Bf9+bq1QnK1YnXITAIqgTD/b3Qklbhak7E
LGa47+lhoGv6ct/aQ93fl57KX7A/0nOIH6z80CrW1H1Z5joYf+dmCq96WStdhFKlzets5934mI3K
cI+uPun6jd+XrnPb9vCx76HeNvb7ok3lg2V3DtakLnr9hzYVQx4bA+pMwKQe7M6iA7E9deiCyxea
A+zGCmTaCFlewqNS4kn24GR+947kABojDs4aMhJWagShgUd2fai0EqcDAv2wTQPKbpM5I6r4YKYg
uQdPR9Ua5XZTW+Fo6UUfg7+D8Asv93/omrOVd4B6wjmuFJ8iGuvAfI9LWeXEm6jHCqMQcySbwPdH
wKg5G2RkzTuPEsjGf7fYFd0P11tdRfDi2qGNmKxWRbk50FuyJ21QoTPWYExd5kor9iHFE1rk+WWR
zGZf+7sECRvJ3nXHk+eneRXlQiP3ZipzB68jzyxEJGmZ/DRnUkpCiaECLXPQuiJyimz7kFPbiYNl
Sf1dZtAIPFhG3j8i7Wd2VTnKhASz/oc7wLU92FZuP+Gf0Ja47m91Fa2Lvv3oN0Gj3sFfKTEtjBIP
Ygx8oCcKg1BbyZQ5eEXXHbDu3z5lU1aZd9ZqptaNB979q9RkjdGOapXDWWylbqyJxfu0wPPvo5Vr
yQirthwfeAbVX6bOJJVKmIUCwjX79wattJ/kCWzfx0aJz+ZIbyCSgeitaPBGl5kzyqqOZ5PrAZDG
A1zNdedHKfPsS1H6cxCNI1J9Mp1MNYfahk45pnXti7uZ+/wXh6fVhbC6ZiNs7cWg+4auc4pzpXef
nGnzA+KEtg29TCM++Z6W1nG+4ElzKCa/gP2qiKfHgqymPS3s/r3d18G32ZKtGS1OV98NdBs3VDCi
v80DczLipSIYgfQRcxtCI0jn/BAU0vyOtRcpF4AEzKcItMwIyyII1tCRgKYQdiGa3Mx0B1IejJ41
H0yZ+0FEibLBcDFd1cUVEoq7lESTH/W8KWCqvFAhs4q6ayXf+WeV67WdlK4xldHotrB1W54Y75wS
gcHBqpBiRnnu+T89szM/evaqa2HGEqYJZ4J1TVs9SDhtSnEA97kG3zZIHSfO01kN4UjCOLnOHN5f
08nzLCBnvfwVjLP5JZ2JZTpUwzh9UkrSgFWdF3ysstX74DVTRTiz2qr7dJsgA/r9NMkIuwFKKDG0
dIU0WExfyIEz+Y8zBu7xNhC9FveZsTwgqB6reKI8PWltwMyg8OT+9T3J34jbTJPHU+ZwYQBhDQb3
Wbv4IStEf9/bbvdzyLi7YQcVZh2lDZfPofe19T2/3PxpHBpHC41Cdh9MEpj6UHpguKGUmfVQZIu3
HIJ+KJpYh7Q1hS3cceKo0GJ+akleVGExo0Hej1ZaujRdeg4GVXTVASapeJTziCntJqR41u1iFDe8
G5zE5HK3EGl7vRMOc+qKo1tPzYeqkx6+7GtF50CZ5PviPzdy0CwFeNmzrOv6AGEmreLKb5wPvUdH
MaT4tKpomVfnOR+0GatszMf946bZrYejcGV91jZ2CJ8+dXnkD3r7Wq3uiPUizq4/27X1ZYQoX9H8
SDdEOcZEB/dODmv9TeOl47BZjIB9m/q5fli9wWKGtWX9ZtW6kYbCbdv0AEe61G9oY2IXsiwmPb0y
F7IMydvjWu47u56wrnG3MjL6pruly7CWoZwrgVuPAsGNMGkcnjHPX2luQ1d/wNJ8KgG2nd4PyWnS
y3jYej+PuslzhpttYs4O5WYXMgpsQi6jRRvX39jHOx8lnoufa9rHT40dqIFemZJjKAN3a8OmVSu3
rSr7X8C60y8d/CzgzB6s166HXHCr641u3giluntr2KCvox/k1tykTRvJTd2cHnDX1B8ovLqPddkM
X5zURPZmGZV6TyJu3xxBs7wPVT8bn3zCB7xQzcCEIcIaytyiXrUPHnSDZ0WAOBbgssTCw1h0Qbag
sBbtAH5q3W+57Q1x7WxY8rdqa0b6WRuTJGVP8yJ13HTZ+6H9bUl9PL3LjSbICFSpyudCH30c2Zfa
NE5bW811rGZt6dke3H2RpVzzp7lyBMad3OYvbiDTF+yNg5YznZoqHDeTrGAbN0IVGoPRmze8UGZN
RO7irPWpsPwxv5m0ht0INzufTp1yyvnHhNvP+kABbmtxYQllvKTrghkyXyvTU9+X03Zklqr6Zqkz
lx+UbEno/ZMt0y/QO8T6jsKhaD/Zjia1Q+MvtoymQBbLfQdfbniP9tntY1dXvNJ6067sNiTwlMM7
nNpi9A+tbuZ1JOQgsk9LV/Q007lPfrhpsKWvaO1nWjZNqjWHUddn9D6qlCMiSa6RB2h9dh9npvT8
13Q3pTtanTk2h9of+/J2ylzevDO2GtvRTUvTv7dp8I3fnNEftIPul2ZwJGVwcH8gqJuYAkNbISs1
3VSRWy3HJC2QS3xxGiL5HoMs07ZkW9fZTAgVXT9J1o/8aHub0WVhidSpe6gRz7qPsELsF2AoUzsw
SYUrwmxJmynSJLF0CSbhwXDnDj0vHRzdmymRs9GUd7NmVD5+mXPj30uHZNDIU4XjHvOSFi/XdUu5
ifojKyK9mLrlRBHhzQCUXdfEBk+r+btrOpr1imXXCnmCh61/71GAfuxbdCp7l7PhsmwNXh+F3TY8
2jSSpj+TY1xlL5O25yZFGs+XNqrbdmhfHVTURkSDpeeOy0jpVXjhjtN86Baltd/WekKSSuJSF9zZ
vFatR5IvteqmW02x0JWzG+0R8ypSHVmKtsmSF76eBYclb5cqaTgu1aOx1JR+ltbP/h2J4XOwxX4N
CfzjTN7dGvdk8VWhmTqtcwefJpfHog6c7YScyMGTFYyq+VmbOXHchMNPW5g5KjUipC52fWwgrRex
P/OE/VDZ3bDiS7N67mNZdt4Ub8tIdiNMhm391fULTL9waVZs8ZahscUBBqTv3zZqKfpDm+nyWQ5a
a93Qjex4yfjlUOm3nYCK+Aj0bPCHbo0Mjpq1FmIOifkIulu3aYP2Cr70ByiLExMqPoCLQcv1HAu0
EPXhg1Mn+dRMhyZL04iN+xEgdEj+Drn8aSQPYQGAGZIw0LO38IOV+/oEHlkns9GKB3Lbv2xeDuAh
10//PhBWRQhnQLuxAT0j8OW23xo6R3RC+3SO0lQnMB48IxLIqq7ASOcdQUBAHcasA/uREUGT3n7T
spRUyU3VJkETOA/ITYKorIZXLG+XhBPFOkDy+P33r7vEx+CjM430EWz6FResSwqqlodqnWB64sWT
lU2cHMr65x+LtxJ9R4pe+gX06N5+WKlrWIEUXpMQSZAT/DKP1a0AKVtjC2uCK2vwchZ3IB913w7+
YDlxtgYzB61J1vAa27FMP9bcFicIaUzDKduGjGefdIwKA6Bg/de4nj1BCVtT/oH7y5o8A6dtyYeV
y9QmHudZEdYSYDoce99cDn//1S4W/97pZI/habXvtAtJumG7mw5DJlnTdQ3tFBqHnwZNpAHcXhnq
At0HN0UxtkcQQP+9ANydFQKrhydhsi6t+XtZajeqp9Yldc3oORE79a/dmN0khCMb0B09HCvz7VJR
uAwa+rSVySZ688Vkp73COei++9pUfCCkOr+y5y43ACwBfbdIpqkQoAt9O16X9tJK4csm86BZkdt5
/oeuaZp/bicwClUsmgVadVTvb0dxm7TdoNJUSQ5nlEpzJUM3tMZOQGHEZP6ardDlR9F6392X0Sh5
2BecTeLSLwH0uSpPrHQjLFYEk/zq46n6r74YtKSxToLrvjsHcDieIfl2B8oLnaXALxF390wM3Gcm
LcdaltekZBfrcG/IEPyKh+B+XJ2fjV2ajqNB2Fqi1W0fl3YwvRhGP8TKza3XNPCvkfgvttg+HlAT
30YfGoHS219sdFd73LKpSFxJQVFt89xgttvo92PdaF/+vp0vfi72FtJPlDq4fVDWnq2OzJJYX2jT
lkx2Ph/0oNFiz67tK+fin0Yx0LtzleG+YJwbIgvegLmhUyAqHBF/dGm5fsapZvKudPYvjl9MaFFg
QCTAjAfL3bP70lma3JxbR0/SGa1MMQZ9MlVoXMO6KbewANTPwjnPtl//Ooe7fQXXDJ0t6BnO2dkb
lLzjCFOQyToG8rin30ZdV+VXTqfLOdyvSWYQVjr0mfM55De0pgo+HKcT9u3DAvA1aOU1csQfRqF8
YgI52eEGnd9gTc67s/SbIbFtbYrXafQiCAVD/PcZu/yh9quDYeBcAlufn7R11ZdAe/2Q6HLxokJi
aTqXd1lW3vmQa6NK2tdu5os9vMuO9paqsacaskze7ik3t0H/F0pBrZjW51r2402QLfLYeqmVjGU7
Xyk7LufRo+OHGGJf9py/Z/UUIrfR2HRDJcUQZJFHtnUIlXD653nkkOCugqjAPUnV+/armDwLzwVv
THCvyH57uUUnE+eWrI8mRfDziVZJ8N5oWvuaQ/L+L37Tgdvrm/24oLBCcnRuta+GdGrVUiFW3Nr1
t26p7jCKZrvTV6M+rTRE8dktC+fV4Blw8/e1czmz+9B4ULLikTn9rx/6n57/2NZFsQ35nOgBZWPV
TGtiFqCefx/l4gzePzD4X+ordxndsrczK0ohzbFWc5JLg5Yi/mz3Vk8XLBi2azfmn4bCmwZ9Exwo
wiPPlqbhkyJBz31OzM6yQ31Z5GH1cy+SqX+tWRz84WejGmBBcsGwQPdd8p+5w7ijpc4vIFwbVfEF
LWHW0Z5ytSXCZ4q0m7Tf0neGNznflFhUFenZ2F7xL7vciLT+YURBIGJ6oYm8/RNGSVbhjJ1yMgs0
AUdTYaj9rdLB47zaGdd3M52Z/or+9U9Lxv+/owaVNiqvt2NaY26OE0h/4tvgHvqE2JGADe+ftzxE
FPzdkRNjun5RaK1AGulUMYoGO/7QtpKeZDV++Pu6vLB/o+iG1chLZr8JbCR+b7/Fo7/X4FuhEuEJ
hNmNNnCKpc46b4+gUPYU1tZoPGHPshocrHqVhqvr4nVXeZk2HA0AbnmTVhJ5gmi7eQzHRYryAFfa
KK4ZdfCXnJ8RhNlTwhA4hMff2bretLy3ofWrhIU8PwvDHX5VrcqvzPofljS7lMMAtiJF0/nDhyi+
0hWk9GHo5DTuO5Z05kalvtR5jGO2m596e1t/zCa+EEfiSAY9ah0/vQYJ/GGFwQYDfcA5FKKwc1Z5
GEW/eCOtFN6yjX8sXb2/w7ZUHv7+419em3vCM2ZCPNWpEc8VaRlpnsSb5EtCvVEP/LB6bkSLrMwg
FD1uHg8i1bTigW50uf5zBYcTmsU3UgLz5joX6JcpzKc1LZfEC+R4B7r4Pihq+e/7lOqGQtveYRVe
RW/XdmOZ2TwXfF81rBj7C6M+9Bon799n8fK8xUWWy5kjcH95XRBmFrrgWbui1BspBmOEN14Renj+
OweP6Pl/dcrFoAveMzSgnT6+k3fffpRNlvVSEkORGI1qcGyreCfnq2nfpogDr/mcXdzLDIbgk4cs
SwQDkbMZLJuU2NvM8pKi97vfOXhyczONg6+ddMVhHyNJ0rznsTXKVwvTPCsSuORXUU2SQkcjyim/
CDSpPHLWTNTvuA687mlVZfdRM205Rn1dimeynIIlXOl090ioRtWNd+ZYlk2Ug+F8Uduc+zFYa/2T
Pl9VJ1VQVZ8s4dBymklQ0GJMsWD+O9Y6t4nEasWha62X+QsAuU0iBk2e5ijdJcg+bwh/ftnbWJk/
SAKsq2Rq1ky9Nxuf+75H6D2R+Knl9vNGamZ/N/HKgCpiUr4epi0dxsg2wEpDtXjqWp7MxVZkom3q
8T3Ee0cbz+q7eppmUeSWk2ij/hEfTpvjVN1oZYfsqyLW1evklYPuYtkyIicpcCM/766if7uOnNzx
NzX2bkLncDWOg1diJJ6hmskja8vUP5dZsMwpETGRhplqsS3fDpfbs6xWiBtJ5fgYOHS06cc6/fH3
rXhRDDAIVSRBL/t7l1vz7SBcDKNQZGYnGvmS0dQYQ04/zRzv7VL0T3pdulf2/sU5zYD2Po281diL
595R+DcEnS8UL8SAGAk7paGOJ7d55af64ygovJF674CSffZTzaIMEKMFeuKrUj0tcL4+rnN2TZXy
p1HwGsCuGmqTA+z4dvLo4InWQjWaCMvsT4XebCEN+mvgx+WyQxLPhUPe815sn/uPmkE2s96Ek6C1
NQ8abaSoMhoanrZ17Xq7/CC0L/8DUAEyoSmfLTmPliub33QSueyNjwUpVIFx75Wb7PKDQINpD/AQ
5Ol5ga7sZp+ZOW5+YqdLXr3oQUnsmmMUXfkTYx37+e8r/PKbOPwd9qzDBcBtc7YUFPzeeZG9n+xm
6Z8gK+avVbles1z54yi8qC3L8vjn3Hmymfqh69LZTybDn157JaY7Q8uX179/y//2/JuKDlAANilH
Mo6+RCueHXpE3Oo2yuQgodWB1Aod8pgfVxwI+giplmXdetbq/xoXo/yaar0qbkSmj9+bHH+FI2yG
zYB2WaXG8e9/1h9+UIQAuyHmbjHMP2/3wVxXmd+nNRmApSHcpwXCyHCqnbrcPq4wQ379fbQ/TDXM
U7ylOBaBSC50MUOmun5eGM3NnYj94hxdfG7iv4/yp29CBUOUHU0mzA72//8/D7VJTK1epkOQzCTx
Qvkq9GRB8Q2RbxrDvw91eZMRuAEmhfyAJG+eoW+H2usF2u38qI5d1Dc+BVi44Zdym0u9CbXM0X9Z
+dVN+IdZtAGZwJfgY+8CgbeDtl3V6mjN0mSCShd1elVH+jRfMy+9vF6IwNpD3yAjYOBwzhMWcKxG
w0rTRCDvfGzzvPyBPTsG2Qo/xB7858p19oeppJzc/b8NWmnI3N5+VTcvqe1gpZCM2RSEmo40X8/c
4kUHc4wDQ5p37azktdjDP80lvouEX5NigTbw7AfUnUGJdC7SpKm4qX1/1m8Cc7sm+vnjKKiIcZDy
YJmfe86ueCbY9jqkibVVP/CUmQ+i9//5CU0mM7koXDb0smhC7n/Ef5Z9rUuvpDbXErX4ZrzZpnas
Kre8UiX/YXNRQeELDySABMw/mzDRow7kUtOSxTbzSJpOfazdDduS7f9xdl7NbSPpGv5FXYUcbsEI
SrJlybY0c4Oyx2PknBr49eeBz80QZJGl3a2di3Gtm93o8IU3FD8/fLbORlq9aIqJgEIYMJJbIWZm
w/Z/CBWTI9yXTg6YpsWvNAtEu7s97NUJsuPRGaUeQcHzfBm1ArfZSGUZsyEOflIsUNvN2Df1vLHG
uvnx4cGgnOHSsrTd4VSswhCiYKztKMf7BiHIs44PmqcWU77tW8W8Uzu6sgfpbRJZUCvjtl8z9+ZY
n0FG2IEfyyZAMqOGby6tj+r4845S+KbKwmMKU3BdUYhdbLBaaQgf8XowgUoCwtbq5fHDy+YyExTd
Ca+Wcub5N+pEWlrhFIenQG+zxSnX3eVloz+WNCyebw91eQ3S+eOOJYGAycy+Px+q7+MBkOA8+b2M
/jZk8K+b6C+zUmJukqWH22Ndbj3GwtNh0YNVFlbR+VhajbtXOIyTD4NPB4CBZjza8A6SMO64vT3U
5W5gqEUBm7QaOaB1Y3OKrdhJTY1KYmaNmwas0zaeu4+qY/7pWilUl1C6okC7hpWEVUlkNY2Gnwu1
25Z29E83uxb4LlneeYgv50NVh5KozX+oll3olo0loHyV3ASpjvkZ4730lLqtvFNjufxAvPN04EhN
qCAh4nX+gVI7iCP80DQ/6CJjX7X4x7qzU3iZOt9zkr0yIXzXoPPygWic2suf/+c2B8xR2HkjdR85
sUXWwwEgKVP7w/E8HMCFycvSEU3Yqxwys4YBT0vL8rFcpSfbOz+izHqaE2O4c6teTofYlzQILjSs
IPAP59NB7mbWSzux/TZSf3dmGB+NVBp3gtnLEIJBlmnAMiSUX/epgnBEaaNqbR/lkWLw9EpA8Eit
+Y00WQBiRSYCeQUwbB+VAVyk17FeBT4CtYqsaBW7jJ1Q06YBfiObtj5Gdv+i9FVwZ3aXSwjOiAid
Ih81BfiA50sYOBnKXVVHqFKRMzRSBp6olf7OHXRlFBLWRaQX7K5Nae18FG6mKKe8FPjGZBbbwSyL
TdgCEb99/VCm4O85T4cWUjdXOCBSKona6igpEB7qqIoDP+uk7W5FMtjqsR3U6CfqCt33sJbGr8Io
FbHXo27hfqPaXzuLk5k7Aa8yQd9u7HTQsictpnD00mSVGL4uzXqxD5Kg1580Or7FLrWzIvhCsupY
u1EJ1G4fIpQjYFYoev8EVqAy9w49sAiGWE5RTdVKAORhkbbjA5yccTog/9HDrXJzN93NVWgbW6Vr
TPC3cdm3J7Q6M/XRnMzOyrykrNp0Bz2qnw490h3z0RrULNjhUGkY3wwhxu/x2OQmdCTktb5UiGkZ
x0IX0bi1mwDkqzLpeSa3vRys+ZjNamb6uqTosjHbvKG1NUV1+zJhJq3DSqnb300u2+apLBN6hlrT
hd9GgUr2dlCCOfzcjToOBznEumY7cxPPQLJBR27tujG/cu6r8GjpQqPsj5TTJiWmNHaFDVL6s7S1
4kurMeOncNT0dG8hEV0fe9uYx50bZxK5FS0zXH8wEIFKtujmZ5NXFgLRHDWZ0F+x867/NsTD9HdS
dWjoiLnPzM2QqGb2InWaPBiK6iO8IGlZYetl4MxwtULaVWLqqfMQ8XIBGrHjGXNG6C5DDeEGHav8
C0SsyH2KoPPldCNUIT9RuozsX1MtlOxHW0kZPagdSqAHA+cq5V2zZ7gtHXZ14jRpll17ChIblP/G
wEyi/TjGozzS8a1PNfXRN7Mt2+RU1CaCa5CpRA5mxZDOdu5Gtd8nBd4l2xGBL3lQjR4sfl7TOjkl
Jk6zJ7sEprk10Y6pN2UvO3E0YlQbthEIouKQZAR7J6GpkhfQ4LM8knpP//aT2WufbKlC+hGgWn40
itk41AdMqznOVVN0O7toQyR8tKQa0E7R5y9xEFjOBqBvFH8yBgoOj+bcqv2JmLxPDlaCgtA2AgmD
VtCIUaoJ/UoiZzBVRoHw2yRkhTZYnbYPMpdpsJlyo0M3otTmfNP0gQi9vtUTuZVWYkLpMEU3eHPd
IllTWfjYLtpBfXZqAzFIL65SvTnqDeipbYqscrvjTckm9kql1BuC9g58vMA7dnixXcnnDcHfyc0U
O458cBtr0ve9MocGqmn92O3GaAiHQxma8Ce8wm214dmlIYQ50RgoYofwd2W/B5idto/ukDrvUZco
r8iwue4mDqqoeAwH9BU8JUOv1Ot0WFCbdG7YT4umXL5xrEEE3hxCRNgMZaTWG0HWFlAEtmSyiamG
TBsrgwZAsGLE0oND7mLUSFHmczGJ5FVTK/GqIfmSPIeYianfmnHO5bPKfkFcGhP26WTVqbS9Iq3b
/C+4tm2/HYCqia0xZsB2ayt0+h72pJlNzUZi91x6ca7hbx3po/Nu2sFYHmJp1DqkEzreP7sIe09w
01CyGuqGo/GSdVH2d29WanUYGn3KQEorw3dgx0n6Mtlg4D7bcALGY0vRo/mKABLfP27d8nsthlDd
wgtygY2rI37ENS4Hn5MO59y9i6Taj9acsuBJxT0y2iWcY/lzGtQRY7aC4/4woBkLbxXiX/vYd1MP
hBuMarkB158Nh8Wl1Np1ramOHqeEJYSLE7l/cQ0H6QHGWd943WIYeZzswOiOQWS77d7N8Jbf1DZG
5b/pbFTOphv7UEO7cEYwUoyuikQdhcD50e4w9P0S1xYUr3IaG+2LJcZwPvThoIx7PdXatzmwu/Fz
CJmm3sVKlVXbgU+J5Xo9qc0uH6pZforTMIBa2AjcqVFw6loFP5FeGNt+FAWqfWZTGo88tQF0lZy2
5D4yx1SesFIwqodMtt3o5whwic9uX6WG10SjrT2m/QiNpdVd2frOHGjTI0G3qf8TaKb8nkl90F/M
unbtb2nliOItoKapvKpZ1Kd+1itx60WzNOdDrhXtp2SGir23Eoiw3zB6a81609WTKbZWMEwjb74M
4CKzTdD8Qz3SgWSE0ky1VSAF5TASnEYsklZ9uC8qlIn3eR2k40a2otM+YWwyz3tnrKpy01XhxMaa
4SgenKq38LvMptZ658bqyp8z6rTC3pRKVsAuqoJi2NMV677aYjKmTV85gX1qBe0CrodwjnwOuPrF
mq1S2fWy6bSj22DC/AOuUNbso4Qa5J6uQqbq3piKMHqOJzR2AbRXZkajyRDzXppk2sjNkfQjQhbO
f0UmdOjW06ZApFuz4d6EK1CU9WeX/m17As6uf4ZXUhU/FdmEwRa2EYltTBzxL+0r0qYudebyCCCs
xm+si0ETQ60rzF9GHNJ8Q3+jbLYZdzMtU5jrZss6z3r2L69PPTy5whGuNzU5hhIiT9R4gyBnJx7a
JIHG5070V3ZmifSdhyRpF3j0/0yKIphSEmKaYrY3bjlpXyszb9B+a0vIXPPs2J9CpbUSf7LnJNnN
mSEQZ8+VttopvJ3KwXIn4pqkVDDVDvlKow9NUTc3/J+c7FkgczvtHUlJc2vVkYtx3RxVnCSp9gcj
GcX3JsYY49meUlXxpnjW37sw7OIviXBqjuWMMAu3GdJi7Y9aoPsVeeyRYnidB2G7ry7iDrCF6B7q
OydraFYgI4/eGpKXVnmYYXW+YQZlQJ/iRwY895Gt49kYCozEp0ksHl9FJr+hgwcAh/t3fkT8y1D8
qUpise1gibW/4jEuMcduhuIHHKgA9VlgWD8lBKefI/yUeTcnC0hotHuN+ziE/QPdT2vSfYxc+C/8
RWO50yDRJC9m5MbFYx7mtUZwOFRa6WUjTIztkvzhLVFMZfw9kUnafC+Qz4QWqw3IMkh0aaA/j/r4
TK8RP/BikrN4nSwNVoUX8Y59MwGh1y+ShL/e5vRoE6hxzfQptaMu2/Xp1JZP4zCE/ZMtlEEeoS0q
jzAacG+L7C7JWGbRvLRKb9AhTqD9HMq2DeyNA7JA2cDNhQxCdMkvgiRefAkRWyy/KNgoWwfHkOY/
SJiz2/o2KqLPQVRKHNsEMmSPlMKG+YHoeG6OVaDF8lPmJE2xQTd7sg+B0qv9Txv1uud8XnQqsUuy
xkM5q/HwrA9d/ttpnVb1G6NTv4vBNfp/3CCotV2Bvcv06vCvam9sknB6m3IBtR//8vhQE5z6KioO
5gZVEnMkdku4K6u+6uW+y2dEKlqtpEji1V3V4P1TOahknnREPQFX1NBaNqClAx5bPSjjXasI/Wvo
UF/cS5zagQ7MtYHJDaKMju3lwoDB2RtOwpXtirLb6E7YRX/p0ejor05kdtX3tmMz+MjJ4WZk8u/F
NmwXTQcPjMuQP1pNllcICyY5tUk2q/klNHpb/VSy4eqvTlhp/a4OCmEcCm57YBjWZO7JCnUkBVJo
Lw9FDikVDxsjHh5So0mdR6hCQ3lc+ETVv5lVB9mu7RxhsZ8zmJKDnaNjnCGr2R0g3wG9xPlBZl7b
a1qxBz9sa581UYtgV8RRgFog8opK/1gh8aaknlTCHLEKGcbid+YEabfPOznTHBJQJPcJBAgDqd14
5vSEyqJuSIsJBayaK63cyEQGn/qqNl7DuoXxZjaxbJ/wvS0sPxS4/m5CReRvKO6x4bLGLZV9EECJ
9Aa4HuVhrIJefs6i0M7RxqSih47LYLTZF9OW8OK8zpKL4nsBXeHRzdNm/jKZVsd2E1Ib3nKlQFUy
gdcYbYIwmV0Pol2qeGVpY8wV8RRai29o+KMax6DYELcBHw5mN9qOOteQN6kdYRePm3XPMmepz54n
li4FfdJXckvy5XXvPSjyxMwD16UCqYeH2EVGVXaW/jTpSG+gffClrCPEKkQ+tUjNGh+1uaFVAnaf
mgrFlIXhtCp0hF03lJXeBD6QkdwrHRF/gl2CZR5u6Z9uJ9F/ao+rqaLfQsOEDjOKUWuxPuEko10L
N/AblGwTTzqy+xlCw3gtIeTaXqdV6Y8yjebRy3ljXtw0VNzNnIr4n9s/5MqSUxNTqSFZ5tJwW80Z
TUulBBgofKRmS0/aab3no3d7tG2aPXTp3nejHO+HuI22MD5fbo++/O2rVQCdTAkGtTgc6tZkBmSP
ax7WLDxxwuZ63zWzDdOSkOZtRlcUIZ8cWta9+sV6TNIZMNELiweEwgUmXxGjNLh3Ax/uOBmfHdT7
2emMT8aEmEOnqNOdqsxS2zmbI+NRWQeUhGOhAvaCP/9vNZD0n9POripiOhOqWRn/dBkXaiJlu8W2
LngiQB/+SqzunhDTRclzGdlR6ewvEoNUwM9HTrDgaimYUKdJynSTRmL6DHkdIWek3f66/SEvynfL
UPQoaKPSCKQhdz5US894LEY6gCAyp3d4+Pl+aKx6nyOUcog60jcAYuh/3B712tLyBWmkUnanmbDa
vA2hUudI2kyhmr5lLv2lJJIPat//o5cks5BjvdRCAuP2qFeWFdoNFXH8nBCjXJfZ2l7JBJmV8Gu7
U3ddUBEHZrb0AlwA/peh6CFRF120FNft4jGBtVuZo/DtKnB2qNB03gSpmnpCeE899KKoZ4MmpZzs
KiA2uH5XxUNL2EYmRI8+dz2gXj2g/a7PSnHnMFwbhWIylXFobdSBVvtElEpecEz4YpREtgUksA1Y
pHsdhSu7cTGCBJ2GL/Lij3O+G1E0SqTm4OAbFyL51qHN8CJZSf3UGHjHinF0KMmg4Ksdb++MK/tx
oanQNHHA8XCpnY+rztUMiC9MTgrmb/BI6+yU9BIVFdNAALPokl0o1fEljbr6zvm73JPUlhdcD0Y2
lJjXHUJwC1YzUQc5IWotN00ayW89ufeGgtE9kNclGoYzTkcIqT7gncvVdj7LQEwI2cm0OOm1iy0q
Fqap/BHKNow/pUrTUXXtOtU8ReDczaNKrfjrRMLT7msn6FDpsHRUItiISvf99upfWQPN5mCyqziZ
AGLOf5elL50qRKVPjYLZB12tIfRaWpHkuYSN+9uDXW4xLjrQDnSsFtzDxXFpR12hn56e5lFH+KUd
Gtfr0TJ5kBASEV3RlSj/VCV5MN3ZY5cnSKPSCUGUDi2ovfXejkiXmwbbxFNR1WLR7CAvIGr58MXD
KC4lS42GMBzUZfr/ebT0NEFCxUmyE9II4ltaxMFOn+Yex4Xg3sVzeWgWHB+H3mA1F3D/+VAt5sEQ
kilKmmWlnJIiMQ4VSjPcEHON3k+MHF8GK5sSxofvIgamRIghGV0ndvJq4ExrYZbn2UlLRL9DpWr0
qmwKPtp3tBkFVTfgpIQd+Iufj2IPJlIdCAydkIiwfuk5opaOPtfvgdN3HwV5/hkKguhC+CKC1c6H
UshbOLgMFbiNRlBDp8Fx0l+3N/6yKufhDBcrQqAOfGFcaNaQOwcFqaZxZj5XmjnPqAhr8xbgAmXh
NAWSWzmleY/yem3LkwwAjgG3wsW6/Pl/NmPbqlY7jVl2yuWc/zX22fxgJ0jifHxi4DiWHiQtfHcd
LdHQUuuyiLNTNSj2HisSUp9p4h8tkbcxpMrHx2NPgMakigW4aH2Qp8apnDyO8lMc42I4z9n3ll6n
16WD76rJ79uTu3LIAJwp7HUexcVr+nwJzd7qO0Tz2BrONrdleSiN7FWLSHMqXQt2g1NNVNXqO7fI
lQ8HaBtlANpP0AH01UsxuWFXpGgmnVKRO+/VwGXIrpT3wsDLi3/J2eAGwYYB6bGOsGu1TdJF5eyk
p3BgB2r5+6jQ04fWnu8SepdHZLX9iZGJKZwFw+KsSRTzTFlHmYLqVCOSM3s5orWdp5jIxlPht3Ep
GWkzfFWarH0Gg9n8GOtqkL4ShDg2cHMn7RYKyPRapIiGefEYuvpx6l09e2jSVteOjjkLvGWIOsUW
A4q839lxl47bfqatcOIdrRaRcI7YPiWBth1PQUd5PvAaLVbeQ991PyPH7RLEZvkgmxSsyLSjroBo
ZarXZXgqiy60N7QHcywKYzWadkhRkGejZIwEINX0ID0KkCfqxoTZ64DxnAkokIpqygeIwOWdPPjK
DnG5HRQSblR4UXM935eB0xrskaQ4mfRp3lH+k1+wq7nnVvonm159Nfr79N0XxBEaFcvx+M8NorLz
nKzvihMqVHr1gGaD475hV0J3Np0ptXuKhujoiYYgbbouqsfuUYv1MN/Cd5/ibWkN+r9oUjbjwQma
qqY+O8loN4dV/lPApDX9OgHS/1c3KFG36SnAhv7t83tli0P3h72zvCIA3FbnN0eDNKD2VpyESMV7
xh4cwLQp6m6yhPlhqQtIfKRVoFP4H+6IqycLMytrUslWTxgw9sdOJuEutvVqT0dM3JnX5ffnOkIr
mNyNtBEU3fmHsVu0fHQKcdwQs6Xv0PDtdeSI8jHa317Ay2eLyhLVHQYjQb2AediJm6hOzFU0Exd3
myrLsEWIdd1LA6yaqH3SwLg94uUn43onHiew+fNUrsLREonAJp2s7FRyzjYoNJUcOxpp2IWrm9tD
Xd7uCzQb+BnAD7B761VEHDZvAmPKT2qdN1tteiqqYoPZDsXBpZyMFWm+yIAGd673a2vqLrw4BZAT
MemyAv85VRluLSFOIPkpjNPEiwZnG1uZsVFr423gnr/zXl7ZKhrwe6TIbRJI8OXnoxULoriInfxE
qBBt81aPHowo+zDtg+KjZS1DEGVD0FkdtBkxLhX9seqEeA7+UxrVVuAtKKfyOe98tSsTWmSyFwg6
vDyy7/MJ9UOIBLLoq9OQS/kc2254DFIsVm7vjSsfCfwjfztwNDyu18AqB9lv6GV5dWqrfacOLFqR
jJ4haevo4s6GuDIjXnnFXnBOC8xulTXIiFCtRGbvFFIN2tfgLfbRlE2vt2d0mXot1ClSLpaNAGrN
xhh13tUgsVi3iQyX0D6llaVmcN/MEqczqYzVJsWvaL6zklcONMR/3kHggzBa1ji41q77At3Y6tRk
jbKXwII9MxfuFlOBD4POeaqgHYFmWbJLEO7nW0NPlLB32qA8Rck4byuz7rZJPdwLZq5MiHNLwEsy
SRF2XX2dI+AWc6NVp7kDg5SHtfOaA6A/6H1ifTgL4uFVQfeRmMMHWnutDwjw4j1S1SdErdsdEY27
yevE2Ewq1oq3t8eVTYjKPUUARHJQDlnXzBYMdZ8MZX3SkTQ0QLi7wt1Net3fqzJdG4jHcZHXwpUD
DZTzjyRlPCQIltcnHCATpC5GaGJC3MvEr43igmLm3YIBDxT3fJQsm4zB7dCOQwlW+RyJWXPQdQTS
dmfZLu8J+IGQLMEnLnfSmt9TtjnCrVLrT26QhPZRlxNKz7HSheNuEi7KevFk1/fCmsvJEfTxguD6
gJQRadf55LDvpLs6lf2pbd3sNBAr0Ogpyzi9E2Zc7vTFmRVDHzJwoO3ro9s4XdPmUulPCGLXe4r0
vQenrN1AHr9XHb42JeJjy3b5L7iI5af851FsNaunEm71gByiZD/omkRrRdzjvlydkLW895BFeKhW
CwcbzQb+GA6nTB3zJ2GDNEBx1tRxIhBwu2+fqMsLlxzOXKyXcI9AiWd1Gw26mbQNYKLTYLVFuh3D
0bX3eitIHkw76+MT5XfNPUxZHj5/fGQyA5j3dAN5JJdN+5/FnA0LG5p6Fse01gtrU6A/WxyM0gXH
Mk1gnR6bDh+4rWbJodjfHvoyplrKKGw4mgsovaxVHFSjixwnThsf4YnGswt9/qZGJkK6sxIeZxr0
z42lNxvwfsGd5b7cQbycyBJyMAxocGsWS6PXbS3ztPV7URuHpGp52bT4Hu758ryzptxcy5O25Oir
e0VKtepAdrZ+qsSvQ5LjW5tX705U/muZbXC8vZiX2xVGyQJCXXzqqR2tBlNjAziTYqEK1MRIb8/h
tE/JK1DxUO/h/P+Qzc5zvWWsBRdPPRHG1mrPhLFWBIYRIdFTh629rSMwIVtUoXtlK6vYSBeoJ5iB
BdIzbzFiVB5pQAz96+L/h/0nEEK184xI6gHembLrENAGWrePxUiDdAj1xTtzrAdwWYkd/ri9Tn8u
vPWPBz9AQZkUhVr26lyPoZaMal1VfpslcwTWtMn1Z0NHQGGXZYVTxR7l9izajLLM7FMA8zPZZK0+
tNu4limw6mQg8J6rqR32+FCH4S7tqJpkngxz1XmolEY3qi85ytPamxGBdDiIxkl+mnyd2Usjbk+c
TsjAt0kWqaoH0ikxPwGEwMZxpJqdfdEwmhi2IdxeJMXAuyUYf4RZ9X57Ha7tF4J8kw+p0GNbuyi1
Q6EALjFSmGrAXJQpeyNaMD27qj4eA9lL/Q37bqJ+ilSrRxzN3FgfATj7w1K86UZjOGAwPGKJGc67
25O6PNc26gXIpSHGydzWNfW6dV3etqDwSx7iJ9BB+TbT7OzDtwch3dLSR9iOfGlNvCZZaSvbwXe5
l0q2RWs0OGpVrt6pnV/5QFBY6dpTviR9WYuy5QJwlRn1tV+bUfbeqNqcbNFwTw+mVpbZncD7ysLR
kVy6LEtDAnWx81dgmNVCn9SoRsrUeV8glP7AK3/n61zehzCeljeGlILe7rpOD4q8NEGdND42SuMR
Ydt5Rqa77WJfCVPjV2CJvr5D67tcRIQpeVyIiomMLwh3MCQRgq54YqIsib7KxhgRqBRuj5E3keV4
55NdmeDyqqDZgVQgGeFqp+tjXRM7LkpwoEoGLzWtugE3iIL6PpyMyAB7PtHKvr3nr03RoUUOyIOg
6IJkrYnJrTusafyqqKpniBvDS1Y69WOCf8edWOFyl0Cq442B90KFm2vjfJdkRl7h7TF3voFRtuo1
eepAkWuaKd3fntPlQLgoQqwGWIEa1QVMSKiYvOV4t8J56FRP6ino01D/MIcb/jbBHcUjohDqHquX
wMlDCsym0fnYxfwIzfqg5vLTWHXwbXrl44X6JS4mCKfiQei6vjRq7HIVMxIdXLIue+/BVu/ABo93
EvfLzcAoNKlpyCPjSI3x/Auh7wQkVal7fyxk8YAemu05oSUXSOK9XP3KN6JQypyIwznN6y6VrWD8
Q51g9McqFRvgGZh8L2D8D+8EuuBc6AAnqEeswVNSFPQ+DOr76J1hm4JX6GehzvOd4OliLks7b7mc
kDpZPtFq2RKoTPYQAV4v8QT41CmLl31bOncuo4vrAWIqhwaYEG2KhWB6/nGMLHZjrR9HP9Vt6ie9
quzwGMPBRGTxYcSM3ru9dlfHQ3eBlIIOmL6OrxUFUS8dtRgf+zH3hQr7uCtHWf0atCg9CDWANXN7
wIuAnglinbYQ1pYA0V7df43IcChw9dE368nYxWF0lHP8Lkf1QAr6WQ20xzk37oUX1wflZGlsxWXw
81VFb75Wqtni2ynKu2vPGxqMjddWmMJEUVx4dtd+HvPxThipLnM5CyOXuVI0IHsAPUQkcD4spmlJ
qzWl9JsQ8P6gKtt5ANvZ5lr6EHRCvGCKMnyVRRGD7Mwb48WqDeOXDMxvt9f8InPkd5A1/n+Ff5F6
Pv8dWTLVYLMt6YeFYSGw29f5F0F7Odx0gVosFKdCfIGWS/Zxe+Bruwtxjz/EfIqE9urMqLKnPKS5
0u/7YcKJy/pZA75tcJf0ujL8+/ZgF/cas3SJHak5cX+SuJ3Pkpq7NfYx0o4RZfjPPc4S4PqF9R4E
5q8Pj0QuCoAKxir3zlo/dgw6PA9nlD8lvg0nvHSgsvVq5stBs3a3h7q8dRgJhRTeHoSSqT+dT2pG
LjarUsjzLsD2N7u30x9pU5t3btArS0cXlZIcV/SiILxaukjVMPYoEsXHLjV5LqrMfshzETxrQ5vf
iQ8uh9LIPMHaQpGlj7audpJ4ZnrRKtJ3EnvcJUEzbqUGwyiKyw8zpine/hGwIZ/gAV9ncZSnVVvC
H/LLoR5e7SwY3gj14jsB3eXh4jHlG1GbQZeQgvv5F6pGJY7rNJx8da6njVY7ybcwXmTfBl3s1T4G
xQ0E6s5jdG0VwXpykYJlpZC7Ckvg8zmTNPLJj0PAjy5MpO8Dq+6JMpy/fXQH0hFEeHHp6IN3Whd/
wnRqWhUOnB/TAj9mHZhZBMLl9vYoVyfkECwsWupIYKxWUe3/iPWok4/889cJ+b8dqDZIrziF3Bnp
8kSBeEQlFXgacTY38/n3irXMtqNJn/xUNjPOW27g6R2ssNvzubz5+DSg83BHJca/AP3OOMhKyy1m
n5b3a9lVfkfn0yum+neFluH/MhhHd0H9Mq01r73J1NIJIKb5bu9MiF3Ys/3VAAIM3wmu6Mkl2NPu
dBKuzo+ndIlV/rjPn6/iwqa0imGcfelA8dtUViM3tQLVpXa1FihXMd2Z4+UGMVSaWUDG+Wjsk9Vn
QwTfmSbQHr4TFI2vohO+710X07HGne4AuK4OBUYMYBVqlhT7z+c2tvivOvNk+guN/0Dm8hsjQbnj
hmruTOpyLzIp1F7shfOwNDHOR2rLKQicGhlHzRbxPi56A+0mKqy39+KV+SzwgaVOQKsObaPzUeKp
GNTeKB0SXFyPhrwRP4wc3hFGl+bb7aEutwWLRvYH3siha7bWNkqzvjXzAnW7yjDBovU5xPFM18Od
imsUzpSu+HZ7wCsriGjE4m+MIBot51WE0eizi02DYfmzSOyncAbD0M3GeGe3XxvF4dLgdrf/fK/z
FTQbqIWYSNm+3jkFt6xbFH8raZrdudWvDEOxdNl0y9rRVz0fJm6clGjUcPwpi8Od6DMMj+lFf3zT
LRftIrpGxQh0xPkoSeF2OFimga/GmNenee3uekK4O5vuyly4XxdvHQrojLP6MGWhRosnnkPqN0W/
zHx2PitpmN45qtdHYXNr3Hs8G6sDVCdRo3Zm6mCBPHVPdla62xAd7Duf/8oBWkII8CMkzpTZVq9t
KJPOhpPp+AoCasjh1eoTgqSYm8r0nrDrn4fuPGegvMYzSNlBIbhcywpZRVKJMEcYQiUTCttHxC+9
rraBkIDX7h31e2ZDis49BW/cISm3rMsGvQcsOhIEOKfXCHc7MX2fnK/K1G7y6KkT8D+s/Gsk3oI6
OdouxnW1Lv9uxK/bR/Hy7BM4LpcmFQTS1/Ur1Nth0uOsEPAtQFLqWRWfxkoLN3ploAUeDPc8FS6/
PeOxt/5U0zj+q5CBNFUMUwKDqNQdieVRUW7pTN0D9Sz79Px7ALKnMEhdgQoaJePz04LNSwd9Z0Yq
sK0Gn4iMjkMMr92D6ew+gz1LT3rX1I8Y4hVvZFnjHbW4K6vKyBxWSq8LO2u1w4G9lhZWAOGJ7kLk
o6+BUTHWi1vitZgnKbmn83tJiaNqbbL/YGwsjZu1YLTSxpqNJlx4Sp1okr9VBzvix7AAFbsxMVrs
D+mCWDjOvDRiO8HU/GWa+QJsiYzM2X14SwELX+rAZI+8/avJx30Cx7rMohNuqMp2MEbtpCYC1ghK
s/ggutvbwy07ZvWtuRLpNNJ/p/G8hhI0KOTRuYkaH859vOvUxvClHLUHt07qI8DQ5OhY8/j99qCX
Hxg9c6h3JCs0QCgLn28wTAbtpLPczseBtOHYx4gRQ0S0Y9vHVgslu7Sc23uNa27ii7mSg+kLR2ZB
rF0YJQXRoo1MF9UP294Rmxix7GHTNO3Y7v6QER6HoZy/Oape25t8VOrkfXa73tpZ8AQ/dwN1a9Sg
FLxDiwijhZT7KArSnBsImAvFqwrucRqjUr2Bapeb3+K5CkqvDwl4PqnaoDee1cMb8uu2N9IvzZSV
4r0QtC7oZUuzX/y3S1zZMDZvtqMZ9+U/mexDm2ZA1IZkdFWfl9sogFX7Omn4fOOSKqjH2lk75Dtl
dKIeW1mUuPcm7KlvYuyc5t2MozTd4URguzur7hXnYMlFyQM5geZXA3033tchhMWHNBiGhJ9pwyRT
BteG7hVIDTdGXX2DDoJdIoo3/Uucjn2PUWHZ4po7JJmabsD3zOVBiztF+UsY6iiOajXPLZKmohq+
awaZYuoFYeYqu6oNUvUtGV1Hfopq8ohfWDqnyAfk4STT36MeNNGj1qIU8xDOPbKomZo140aLLWQ6
4iELvydpEqmHNJ/zaONkNfAkKjlWqjxESunQMZXJlEjGTlFwsnfSyWJ9b6e2Xfn9YMvoNVXKMIww
SnVSPAuwRW0gkxM8eWDv1PGz62YaR8GVab2RQwyDsKGaqx3cpLLtI9NO+43eKXH1HMxdqi0yo0X7
1teZcJGi0ObqiF9Q8G8tujl/g7If/muhSRLtYhTcw6eqUp2g2uhFANd7bDOI/VlfomXRUqhCGqov
29ob4t5UdgHNYEypy043UERpFeVbS5DbfQVOEqqvE7Xl+AW0cDf4ujm1CCshdo3/eF8iARMlud3v
YrCh9fOQpcPfs46G9BNv2OBuIlSBwm2iZO5MQ3dE6wq73KDZ9hliHLvWLJL4gNFm/3+cnVdv3LrW
hn+RAPVyq2keuSROtuMkN0KqqF6o/uu/R774kNEYFnywD042sIFwSJGLi2u9Zbyd0Caw0H0opurI
p2aPGTqx78aYy8beN+loiyB1knQ4qqy9g9u3kjvfaWV70Z961Lpkrw2WV0NvyRo4oIWalx9qGYty
P7tDnd/UlSPTO1Wo+jfs7e30odHxZj6X7VjDHpECJ+5OII78UIsa3j5yMVm7K0NF+9Sbk9vcxQnK
I7ts0HvrQeez0wZsUWO4c/TEvkcfCtfpGhNPeRfR+9SOSAj2zqcJGp54irF/zz7EHiCXPdiguv1a
R1P+gAI7YiU5C9WeSkeLlED0CVxvVFVs7UvhNu73FLkRNJVzJM4eFBWYxFHQGJlOaWNPaKrobqir
fpEY+XAwTG5P7dxhLGo8NV0j4v8GS5m0D1ZYIUKawgLEg7VCqC9WfDyRJh0vUqxojqOHY7pPWaoO
g9FBNGo3x2hl35fKUD/H1KhCww+NPLmvUk3ejUPZIxCe49F7cprWsBTfher3lVZ+OJZwSDKvz3wk
ywh5e/SVRPSJB1gU4wEcp5W3NyPFkUeJu6osF8dShVkrURoeDVBm6sOUEZ39MMy78DxRG38GLe/G
yFJ51hcSbVT+ATwO6A6JXrd38IwV6pyidr39SL2y3o8KUlpooeTNxHFMuxFbFK9Ekc2ZcAnT8L3F
ENq1MNtu68E5u9j0ereDKqo/hmCb36aoj5U/akp47lkxcGP9ak1p8lsXZpx8hfcTNrdSG/tfMOJc
fJMRjvL8Qa1Ud6e4UW/uZyua3FPPpa8E8YiN0YPqjZFxFjXf9pPV43dwUhLDyf1Ci2rxHI0WlTk8
P5tx36CJUSOUY7TmWU1xuwdq5xT5vcqFOeEFMlgzJJY2RhNVlO2wG6qomvdON7rmBzHHwy8wlP1z
P7RSfehzN3WRYkOi0S/iYur/vn2lvpLDoH6/lJbZtICG1uDDOmGbi3I2YM0n6gE+1rhXZrO4xxtI
nA3UVU9oSJn4C/XNfW/WSL+4SLS9/SNekNCX2QR0CgtMPcGFWtA6kwdF19SlMI1z2kZ4R45zlOYH
8hm4U0OPv/DE57Rv605C/xlyXlD/GVrtVF+0XJk+EoyKel/Ec4fEhzE3WMLjKJ7ixl3rTpGIA3bR
meH4HMyiC1xXdshIgISRv/WUszqMhdsdQyl75QCSZsSIG/KWeWQHeF+m2mi41J0EMJc/drItd1WH
dNuxgdWgFyhb0UdrfH00cfr27ah3fuWDFs4fTFrzw3tTvEWPEY4jgO8XH8BViqcgmhfPfREHBZLj
xk7h+m98zq9wT1NboXzW2WOmnt/+NldPBwZdCHpAsnkI0565zLki4HUzKkxxICOtP8wKHs5lSeT6
H0YBNQdHDzo3VeLLUepqKubZMeLAycRw5zaUMlNLWhtzuUpaQWPwWlx6A0CteCpcjjL0mA2aTmmS
yOkWGQAcGKyi9ezOShQZkLR6Z/b6lu/R9Qouoy6AQCwEaLqunsS9R10CrS7zXCMEV6IehNeKD9Fi
3CgjvDY7GI6UuWlR0gFZ/vs/0MPUoGSEJ4t1BgjS9Qfu0y7+1ON8bOz0qpzA1xhZ29/2taG0G6+B
q8QcIQXUI5ki7y6O32qKVo1KGbsRKZg5/tXlw13T9D+91PkrRLjle/j6WEtZBoYXEiDLf/9nmnUx
WVVH8/ncwFtDRCkM5SmeVQ8HCgMFACrVX9+7N5kcAmoLt4LW7xpwhSjcZOkKkxvyttp5i9850oP1
Rgw0X9kmC6cC2yhi4UIwu5zX0MROWBa6dy5tmL0HCF+m7hc6wLKdZSFWt5vQZWxuLdQ2s71bypk7
PZug5GGqpdzWcayLGxlbkbkXmbBi6HMejuQHa67Hfh86TTHdmnYdI3GVOL17thYPNHunhzmCakom
3fhLy9G0jzpSlU+Ivw3QftVIzjuyFUM+achqtU9ePEbhqaJF3GEq30fybJVp3CJvaDvpPgdbSsbM
ww8dGhxwkEZsIlfdAbnKW35PpkxBpc2QbrOxVqobK4yT+YB2Xvhc2UrW+17njfF7a3jgvRagCGAB
ADAgly7XNRHCxBpeRT4U0aN4Z6MPB5sfyc0NOML192Mcag9LuRBw6hrNE42a3tU66uqaLZOz11rZ
LYpr5dY24dde3JTLbAADUPYkD0I1/nI2Bk8ACAgIDiHROt5kwo13ptFtneflJrkaBYnhpY5LgW1t
DVw3jeDNz14EkVQ814j0Hsw4bB9LwxMbMfl62Za8Y+GmUs1dgKSXExpZsxb1NhFURpE96Xpfj0cn
RoV34/JcPvPllKCg6qgXoYOigu5afsc/YWMyh04vByUJZro0+CVqkC32pI3QiGVjzpPfwHXDJctR
OtvP0rzd4I0uH+Zy/BfK/gJAZHPQJrwc37Bw+y4aSn64Ao47lHPRO3biG9fontys37pPrz8g7sdU
SFSyKiol6/I4pFBZdAUSPmFd/9DUbDgWsIT82QKN/t7ouLhEkpLQdl/EqFY3tx1hEUwnlyw/iym1
5fkfqxjeDVvib4ZxS7Gf/gRAttX94thlrDexolDUi3nW9CMJdN2/m97GKC/VZFxWbAppq0jRJY5b
O9kUBVExZj+BE5TBaGVbGkfXG55iP8Ugx0OHmhLIapQEnAUPdicK1DSjTl2UoXcW0t5y0nxlByz6
5IQj2kuk1KthoqnpZDrlIlAKYT5as2GcMdsaA7eP9f3bW+C1oVDiovJKNXABRlxu7aTNurmQrgiQ
Fx12Ki32I0K2yQOSM9XGbnvZuJfHyF2Y8+ZykCFGveCI/jnGjSHRcdRgxQ5Jafb7zjOr3m+KipCb
WR3FbeDKTfajKbREs31NQ5HRH7MW4qAlJtR8Z8sV2V0L6iC7reco1o72XMA1L/CA0c/GkPZioyr9
yvfm53IaUR8nzK3fNgCNy7attCToTGqINxp1aeOmmxuenW9/huuBliwFgIMOzIabaPXFbTOfmyaN
sqBxZckbIU8/Wl68ZWB1HceW5afjxjOExsv6PZCmJq4baDEEXaZGDwhGLn7JskfYVoNZi4ZpWG9E
7tfmBZoQKQ1wsjRLVoffxEQ1wUIV0m43I8uFBG98iMPEfH+Q8cBeLjhjNjFo99X6NQnes0bswOyn
Ph9Q/TtDK6g3roHrs0JfBPrKklLqCFet7u/Gqx2tNLsy0Ece17vGHRMkvzq9e1TBz275tC0n7/K0
LKoqxBhSV4f2ln55MlNnnrq4hRvslpP5UMFGmKmUd0qOWkiD4KIGmjr7KYa8GEH3jZSiiOdoG7x7
Yy4PLt4I2EkvkKbLX+EooeTNQMHekXbkW3Om3KGxqfz37lG4iUAHgJdasuhl5f+JDGMZ13loW+G5
jlLtHtJJ6+MskG98vyUL/3dFl14jkjQQ17mQgCOsVjR0KzUPBxjkCFt09cmDVzXdRLnapz6Ks/Nw
I1xkUf3SCvHqfXuCyzKthl52DoUaXgdQGVZbR7UjB9s0B4qtk7jIxI4aNXdNH1rU+B3R+ILLSvOH
uFNJsum3bgy/PobM3IKMDUWQUgAEvtX7ZHSHfsrzvAzavFR2rT6MO12doo0u9SvrSwRTl8DyguNb
fsU/X5HHcYSVylwG2aRV31BILopd0cr+MFo8Y9B31nZTEtvf3ru0oJ4X7CC5GaFmLVYxTghNa1rR
BFDN/yTNVH3S8nw8qEsXOJyd5AQ4aNi10nY/vz3w9aKiIQmKkC2Fxge9rcvpDiqGDqhnNEFseLj+
QBx8qNtS39i065i9TIsmHeaGSxmCN/PlKJUyzk5hVjLAya09C5fGXNdqwzHRs2E3mUZyeu+sDNpl
Hvk8CBAEfFaz6jLky0CGF4FUKa9bbQ9innLsxqyuzwMEXLhQS/rJzNbgDDSqXVeobh1Esg1bX7co
4u5q2x7LvZNpu169ieepac5Np245ab3ccpdnceGf0wzkSQl0ai2qU1VW0iEA0gRhN+vRHf/204my
6GgugvJ7DVw2ImCyXoq7TaFL3069qbpJ2mi0g2Su2nTHw1jTfaAY+FIwQx5AiQfB76BM7pwcPXvq
svt5qUJHPvzNXhzzDpWbBy2upr9zO5m/yP77kgK+m6DzG4Vjcm6MzHJ2qqVQyEUAtpGHBtvRDCq5
FoencKw7rBuiVn1qqZFTXK9ytJXAarajj2h1OewU1Q0jf8Sa2NkNYW7Yt1OYeeH9PLR2cSSiTtZO
WsOU+QSpRN50SWtpqMAXOsrO8L6b/0bUuL0HL8R8x487nc5e28R/DWN0xJ/SmNv5i6GYIrkBN1bV
NOvwokQxTfSfq9xoimBUEIXf51HlmbdDOarh3qijMTyrZo+BgIvXdH9HK8J4GkOPdStzKhR7pBcM
OhlKhhKsUtnWV5CuhQxGWfRfTWlUv/Vaja19g3x1vkvlNE23InPBcicWz9ygAEr3XllFbiD8mkhP
cegB4rW+i+xSepEW1lSbM28K0hRLXlu22lM9t+oZr4HyY90AofApeW8Z96wTDGo0i+UlYy4HA0zv
5VlPnZLw3U1NQFqbuKxZM/3QK7uquRq8qZ+3iDjXsYVMCZE4Krc05skLL8drXTq7dljLoEaLzD5V
g2I1d8ac2+kurmv7syjSrt2odL4yR4QFEBPkElzsPVdzjMBK4WQ3Q47XuIqQbWx8xeC1lhrzezXW
WE5mB+JQI6RBBFpdunpYTlzokOMzi/th6YfVNzVSSs9l5VW4MHhpd3w7eL6yoKgsW8B1EIZckPOX
C5pDb51nau2BUAEighSFcrezRFMYhzAypcfVW1pbGgCvrOiLUg3riTgOhLTLQScaqbqQTh8kLjbu
fqyp4UFtWySUUkh2Gy+i6xnaL5cR22VxKl4LvFiFcHnGjUNA3ps98gzGkBzmwwku3PCxS5OtzOWV
8RatJoifiLiytqv8M0xHRNB0fQ56U68jP84x8vE7Fc66P4u8p2kk83ALr3q9ovhiwuvjH3JSWF2X
K0oXUcH5p1eDwbLLh2wsslNhR+JHQ5TeePi9NhSPMrSbAOPAulpd77rUWxNzBj1ATz7+XipyRFCd
Bn7QWEW3kbBcj+Us7NlFpYRuIVj3y2mJWus7ajRGMBtDdyat0W5Fj5XT4CA19t6DQLpC8kPBh+wI
xZfLocx6QmEkFjayKFnIs6Gb7opGTz/NeisOyNi17x4PJCmRbBEwWDQbV+/MchLomJuKHWBrkviK
QGgjT/VjpeufwLHIjRj2om15mUIsuQNvIop0C4lt9ZLorEFoChCVIOnR3tuhK9BnuyysMuVT2Gfh
CCYolCr16pTC+KhF6ESPpllGJ0XFRe+LGNVyPFL7dX6+vezLsq5+l46yDvQFitW0q1YblxJcqnUF
qgNjiy1BjkPNUVecaKNaTrvmehzK8jTFqE/CRFoLPKKwILmrWsGuFaCbykWM8MbGBsH43NWJpLXZ
tDbOHQUO4O1pCgFd7SVUu4kuh11XPwbHyOZDWlWds0c8wVAf29bFKFEU7vBfOWeu/pS6aWbs2Vs1
7i+qNlrHwc5c2rx0KJQd/SO7uq26IoTSMMZF/b0dpFrdZ4YIoyMxKi33kd66H/EETrxDuBglPdl0
ou/oChM7dNTKVXwbECe/o79SYtWGQN9wm3pmnd2SoJRBCZSLfjKJv7LDj8p9yp1h/MnjDCzNVNHO
36e6O5g+TdHY3oHNiAwfMxJcPJrRsH7LLKzdG5CzOdipYh5whoga6KeNmynzXmDXmf3OTAwmfqdR
P3fnXhhpuKcxbphBHgIGPM6dIIarXZLPf8oKP6MPMBiBFgvkGvOjAZai/ikzkcenTs1z7pmQ4Iy2
fYg5V0tBPubKg5zTnzO43hEu73qVDJGPIFnW3vCoN6t9ouXmB6dMuvbDEHv2s+EUzXTEa5xGfooo
gXK0Rg/hFQGWw0WqoArpQdpOGO4bIxeP2OAV3i3oHVx56gYNbJyNopH31+x8oQKVVbuMVEceeHw6
+dkJU2niRDiU9SHsBk29azM1tA7wm4GeCRQoYHY4dY5NpiMNB63IWrThsfBU+YCNH/KDQNcU7djD
1vqFxqky7GoyWvWOjrsVQR31cO8q5IRTjuoq83xQBH2y/eIM8tMaaq0+qXpWf5mw2/GCnDrkV0+k
Zs3bP9HFyci9TDvYWFA1T/MI7Wjj0Lw8aVZnE/j+UmW1wUlwbC5DYqSNpa7NPHmS2EBRJtfj8kes
Le7jFvLHv0cXheVDhPPHL10k/a0R83lrXFrs/RTR7dkZVlq6x75TvU9makQJjWHS4p2ZmdoXp1Mo
R1cheihntxg4LEjVtOHJk9r0XskHakBgCUgZUUWj4LYuIjpTO0eWVZaBEec5YKWi+WBjQrXxQHwl
wtBMtRaaADULsOKXq6XJsE/tJqqC1gQFbM+NOIRV3ZyMYpNW9NpQTGh5xC+1kfULO8sdAVV3qgJr
GgqsqZzx45xq2m9Psd2NCskr8dl50bsiQVxKe6v4XCcN+Ybt1UHjDeY9miTaUQ6lc/PeW4D2BCJ8
6OJBxuWivVw74liPGWBWB6YTFnejW+anmFz13ZnLMgqfh3x3qakty/pvtUcxLTkZSR1UYzx9iKJG
AVaZgSFEK3b//gkZVJaWGhZxyVgtWx61iqUL0QRVp+UHN7flnpRwKxW7/jh0MHnyGRDMqHWuPXs9
BaWgVBvrYB5Lh1ubXksfmmIjd7hOaBnFdcnEDETPgc1cLptCAdJsZEzViMblHYrF02nSIE5Ojd7f
Cmq6p/evHeeUmj9dBf5cjRdaoCqA0DVBYuO7lZWRcajUvtmY1WtrZyJUbFjqQkJdb+x2yooO1MDy
heLkUHc5KM/K2cIAXZ/UxXAAjXi2ncpjYPkV/2w5rhKg63nScDd39l51Ou+m8LR+181luDGh6wIV
Q1ExJSxQPCUGXQ5ltAbZTzzwmcBr7fJePLt9cpoHzfDVWR1JSQoD+zXt09tf67UZIsFIfWqh8KMh
dzlsm9lpEdp6Q10sSXaInKo4VOLNSlq7tRFfG4rGFs9VhluIvZdDKd3c4yOAm6mlWDiiIeJMe2jv
5OOwf3tOr+34Ja4uLypY8NYqUNieUMxxyJsA7+t7By0rwHhxh4hmnhMxwq3n8FWbkcciVwcav/DW
F1XhVfjL20SJpcp4Q5Qmd1rcZh8i1+luFA+PYHMqvH3WkWYqvJqfB2D5D4Mo8dvEofZrGLX5sQPX
sIsMCHBenXa+FUbKRoB+8Sy+zAVoVyFOueTpIIbWYLZRjnqmJHgThnlbzkfPSslJvVT14h3PxAKw
utok4dGqQbP7bt0IZd80lvck5DD9cOfUHnyhOI3lJ4NZDgfK3/boO5FHYIx1C7GsgonYvtTmYfRH
KPGtb+Mb+Ri3vGD3zpBYCao/bSk2PvWyZ9bz8pbyPzBAisdrr2bSw7BVAdMGNXpOO1cM3aHNMWV8
94ZawFaoGCHvyZ5a1QRi4SpOaZUymEK93RuFiD/VSPFg2tCU35A55Qn9/gEJOC5j4hhBYefyqADm
nS05ujKIcHAAXozxZFKN5qOOm/cfLQnDjVzx6mhqLwZD0I6JpUTtVcyueVUCSZr6wHIhvvuGXhG6
5wY7yp3dO8bnt2f3Iup58dUYZan/oc33wsBaHdCylKFd45SLArfWqA817ecBLkGde+C7zKLSfDFM
uruL4ZM7h9aurfwn1o8lGu3hZGtnLtXRuZ1aN9EOtUhS+2tfIuLmT2Wdo2Us7QZXpFpzwnlftmHv
BbMIMabjKWDHOigKkPz1bS+zEa5ui272vdYoA++ZaNAwTexE552qPNe6M3lxK/Zyijwq6xMwYfXj
OFah/CUUnoy/C0wlvafCKHkMmSo6xHe6sNPucWha57elRcV3SvJL/wuYPGpzcZZ23xLuTfzsayP1
/Ayr3fCQ2JnzMIJQyT4bsZn8hALg/mcupKCP3jRb1l03t9l4V42UHd8b/eHagF2h4QqcmnO0HK9/
7rcR/gq4n14LarACB89rez+LwfKhx7/FAbveYgyF5i+CKS86m6stDWnKxWDY1oI8yZL/6kKRe0p4
sAw6I8k2st6rC2AppZMhovYEf5HXz+W0onHCnLpotUAZTeuvN7QCimfrmp/ROBSnQqvMrR29DkPE
nwWQjvTdos27Ft9QzFYBXTcbQUz4qA/jNMv4MM8y+ShFrr1XwJ5oRyoCjZBHHZ36de2piNkadSmt
II0jdY9aqOs3ai98Qx1/vn1SwdZdz4yFxL/G5YZDBXgV+lwxeh6C0HNABqmIH3o7ev2jrU7DfKAo
BicjnHpD7KTW1vJzA93meUbgsw/yGH7QbmCDw3+gqoVRaRd7d7Iwe6oFhSur5kEHqeW5vlSKfv6o
wWeZ/QhJkOIRc8u43BVjbd/V1O9T0PhoD+5nbUhsX3G0CcLmnEKVSIcWg6AoRjbBr8yoGqGlZFFy
BPgypXvJohRHQsykf5qnUjh7V5tc97Ez6wr1hrS1DPgKuQtMv88whm05YfKOfyuy46jY4/hIzA/n
Xd9ZcIPUupHhN2G44jvKhLSvIjFbyTH0+kE96Qio299zNfYMwCBeqXzC99C1Dgpmr9HRsmagq1hR
pt6upmOPd/CMn/xdmbn2j7zv8nA3DKOX+sk8QkuweGj/VVvaesSJorVPuAQVw96LrVg7a0bUt0AJ
poQcIocCoO0TJ88SnNPaBawaV7oS/oHkoJl+XFqjvZcFGlfH3EjiGPvrSfyHMTpmyvDbvL/1MCvz
fVZW2UOFqugnshj8gPN5ysQh6xTne0/1D/pfiFyJP1g9r5OuXTpUsYjdX+msTtROumSO/XlSK/0o
2fpY94aK+IUuVpj7Ndgj3KzLONa+RcrQlwddZJ19SppudndeG6tiV7pZBhkb2xHY1qOtPpN+tN6H
TEf0836YurQ8ulnSJWcXfaDsqAp03rGM56E4+HqvSfuDJXTRHkyl8PBsjnlSwfScEmghbx+HNUJm
OXg0+PgHQBn9snWNAIJ5BQXR5tFReTMXidtiMGwIVwUDkBU2jR7ePhOuFa0en0YDF4ZdX0/NFvbw
5f15eYHSLKcQiHIaxRFu7csAB/ONrhKUykCzOsN9xFRdeDfpTC6xMztDrU4K+A/t1q36uCT5bLDg
pIJi9QhsR1FyaJNi7D/gvO7mp8wqwvxUKyqmyoskTbOnCWcJv9erCkktr1C+5WE1GRQ9+9Q7Vpi+
9rvMbfPnuOv7Zy5nXM+cTubmvi+8dNypvaLqj3VZ1fpjm6fGDztC3fioTKKwdmVWDe0Np9aI782K
6wcj+0lOqt8WRQfqutTqZCO3uf5oNFVVnQYEhBT+XF08bt6jUtRkeBWXqZP6k1WkzmePpmN4HiFX
zNjq0PHex7mqpJimNwjK+F2XW+3XtzfPVarK9QrrG6ADeDuIHascq4KnF8Vm6wUjjgW7ljoXHV1z
S85l+VsudwbZ/QvXGj09qDirq2/0cKUrpeIFfdrr0xH4KE6Rs4rFrSut9M4wCyM/RH0onY2U9XqZ
eUKSsJLWLTzvNTWsoPk/NoWa3jZ139OVj4+t5kjIte2ZQWfM1WWxL9X4ZFXt89sr+9LCvZz0MjY1
MzJ0dwGPXR4HT4xuB7gwvVW7sKfiq/f1L8VV0092EiHxEMWqfEpKJX4GT1D1N6MrRLVTFLQmsC4q
rbuJruk36AVeAVy4GPS9C5xXHhDaHId70altfHz7F1/vBZoYiwbOAo0CdLvak4CfMwyKRXaLSm6H
wXo9nlLq8xvh6nov8F7xaLUjLwvIbQ1/pWZhzpFS57ezVMIx8OAxPmnUnOKjHauYTZcHbxynj29P
7Tr3oubMEx/AC9R72oyX38KuWrUa9CK9xSvAOZSjrX91jEIhDtbJF9OuyvdqYWLlQ9/dgBC40BKN
K6RbahnxAD35VkOqpvJNIjQOrcoWn+6VT/aiH7KIpi+0sFWqzENYFJM7pLeVhcja1IHnK6NxC6xw
/cmoclNBoI6AOgPJ6+XqednkRjMYhaUaP91oVTR96KVTfZxkJx/TLO5/Wmo7Pr33k7GANIOpOwEW
RJT9clAaAWanh1F+62Zpc4qrSHt20b365Sm1ti/7SttIz6+XEpE6BKm1BRMM32B5Kvzz6mjJnmRH
M/0WxFflxzPFT9LMfPf2rJa/5TIoXI6ybNR/Rkk1k94QIMRbNTbFBxuMO9Lo+KJLMF8f3h7qipIK
/BDTV/4P4ThqrOsKkBiSNp3tKbsdctn8tZPO40oVbWXRX5u79KbBLj482hUdqsOcmKI+2LaMlc8U
llJ3FxY6G6mIvRG/piwHip5HTv9k2VX1PW697A8h3UA+YqIdaEhTNodC7eoJEBuSAQ/UzwagNL2m
NLspq7vIb6WZZ7u8CCMHcBu9pX2pKdI44LFd/lCqbpaPXT8k0a8IB/XQD5Wse8IIbUweKNpvuuRd
fQcKi9Yi4UcdHd3pK60RbTCBkAkRNKQke0ugeyG7Rj9UlZ2895O/DPXicAibhZ7X5Sen95vjtxaJ
QNqxg8qqSf4Zih85+fPp7S9+9SxaRuIyBzVFK4zq8OVIaWwlpldCmJA4HPlgecWz7UTWjZno2n6s
pw4yyDDcupPXbMTXq8PzMjJlfERGyCLs1RxzNOvdoWI5R6t1bzhh6qkF57txm782Cg0DRKxwplja
h5fzwzIPyumcK2c3qtuHyh37+7BMnPdeg8yF4joCwMttyP8uR5nBPyqgj5UzetPxQ12O1W3WWluo
rFfmYtEhIM4styCAt8tRoFCRHqcdSj/YBjinuKyrjzp4Hvvm7T1xFbsB5sKJp0Wl0VKD43Q5DtoZ
A4ocSRQottp/R3rf/YazQYunQTdOzuehzGV/mq003LrnXzlhoGwYE8Ylf6zxpbxIF1JPqEDAaxaY
WSwqbObzhpJA43nxRrB7bTl1ipLklhxmHquraaa8Y0dQpoFsHa8/0irTy71V2oSct9fztYEobiDX
hkKRSgS5HKgKU5FnYchAHmbaCJ/IG1rNydP7R6F4/MJRWcopq+lA90QxOB+ioHOUP16tJ4dUD7eY
SK+EC3qW/z+IuzpOxHcYeKBzCRf29C33JIU2K+z6G2jP4kcdt8au1uyUEGnykn//BBeQFQkF5Mmr
brNKZ6Lv3BLIcCW9o8ON6Ne4g2+8sl7b/AQM6BSoGMGKWQXECGmPvhaNCDRnkseyL7t9XX2y6gd0
681jRiK8Ma1XNr2NAuFCOcXoBcbK5e6gvYThpaXGgR6a5g/PaPBdHUd71g80OKYtQ4hXPiD5LGXr
BadOPX7Zq/8kE80YQczy3DiYYipfw4z0Bz6Y1b7PPPo3aqLdhJRtvySJSKKNib5yDAha6MTi9QL6
/4qbVyi11FK0uiA5DDeoOPB0scpo41S/spzYOZFw0vOGvbBu4dfIMLZJDPEMYqV2Uq3xlwFw7FA1
sfv++QDVQyIWQgyllDXQohZaN3STkwSj19UPaVWo38EjJRvB+OUHX6R/+DgvtL+l+Q1oa31Pji2x
ciqTBDaTo+AHAd9sEAdpLZ2N0XVQSiKG0/iaI0Oxol3fKtNI5gTsnd7nqIx4nNeD3He6TeltFgOy
m0biUljS0RVT941ZedptWYm23YddSwdIBffzpXS94m+X1z2UGy82n2bAUeZ90iix6c/YEM/NLuoT
y/4Ml50sME97Sz/antW0N3ZuZPXHIp2NZxGpwPrfDgNX7zIuWDgIQKBpMGAZsEqHgfVzE0cDFqv4
kaKVI6e9xGfQnxT1Ie7yLX7h9X4i9cB8ieSBegTc8MsDUwk6JgmyKoEs4AqoCbo0mBpmPpz9LVzI
9QFhKNTW6CriwMSb83IoiIxh3VSwrHq0Wo+NlUWnqix+v7181/GN5oWHogM4R/buWoC1MUs7zBRU
UKfcjQ+mN8hvg+5md2Veant0YIeHVPRbyo8vZk6Xm5j9S3lvQQZwEa5Jxq2ZTjV1DbgOMs1s208H
JZIP+gJPOStxIRPhp+bgeQ/aqIv8IwpZlQnU0JIoKBSqGor/cCrt1S9Koqfzt6LslfsmnQvdH9m9
8Y5yd/OfafbTXTnCLYQs5aLYFcmikP5QhTrKRmYB208tZfo1LZG59SWKxP1JREq+9fS9DrHQ+hcZ
AapjIInWhYOqGUgS7aYJrN6pLF+4ZXs76UJ97KJ2+qL2VXdq22QebnMxSWMjXFwDbMlEORoYzlGz
0Igdl5tI09MpM5KeFq+JGNt+cExJu8iYFftTlXhd+tTFWSXv6rR2y08s/RSdtS4t/gDoFsazXctJ
36kxJdhPb++76829OH1BMSf/oXq5Tk88MlavdWUedAb1Gn2S8wcNXYe/b49yfVphlXkgp2k40zlb
W5fETh+D34LL6UxA+P0KyGi8GyMetTfQT+ctr4rrWLRgM9CahqO7MPdWi43ei27MIYcJ6+CqOJiu
QrvHAj5b7WZhj89Wali/3p7hq0PyWW02F1Fpjblzq6wZPTSggwZXr107qPahlm5/LIvKPdRJumV+
9Op4i0QR2CEu1TVJ0MYqIUcOjKA0DmF1TAYRftHTIn+k8csVEze0UTYu1leGpHaDdzvMeg7QOsks
G1XjnRNXAQhpeaOIptnpRiNusFNv9imiOxv5+SubBoY6mjrkDaBf11opCJlVsnZFFZhT2hw1LZvu
h7RxbiVCdlvHc3kJXgbChcxKcOcokFyufYvpzJmjancgDPUIhEnSWZMDq8C1nybEU7sgkZX7sTWH
8iOwfHoeac623Vlta+bH2DDQWLQc2U4Y38mhOLy9ta6vBtaAzhCII8oB0PwuQ0cuZZpSai0Ct847
ZHmNg8yT+g8Frnw3NhRj9t0gq418+7XF/3fQJW78k5CiDCvnNoQFp+JtdZRZ7u21IkJ5U9XK/+E7
k3y6L0qqlAiXn/LPUBPC+gZcGajuZqEdC+6LQFfzbo99+pbuyUtJev2dyekp5lJXge6wnhbNLtAt
WhGEqKvHvqMqyEZGRjg8cH5Z3AbLndLXOy/8O/WlO97p8xR9o35pNn6YZcl7tZC9RRGDTh8JzNKy
WSerihi8Wguh+VdoRfpKSxVtbuP3+iEzCiihRdAOpjhYzVUG0yrGIJALL4JZphiNWqYErOnUp7f3
6StbhhRCXZaXBIYoePkd7cGclUGpwVFHUrlB53om8BVz0IXE3beHeuXWWioSpJTkLCpp5+VQdIXn
Xpg29G/a+sAUKiy5/4+z89qR2+ja9RURYA6n7DTD0UgaBSucFCzJZs5kMVz9/3A2sOFmE03MZxuG
DwxVV7HCCm+oMuuNUgHLssHmpa6Dzt2CYLweBXJU26JigWDBUCPCr1TG+35O2+P9ucCi489ZbUqK
47S0QK7Q7l7Xx3NPOgJI8BBgTpXNP2Ig7vNPA7pD+87IwyIrD7PC8/09a1Mlp+MbV3V7cuWsy0Mx
YQn6WZ01DNQwtRnlyY6jRqHTitHkYzMok/5vnlbGX4AAyuRCtQ2HeT1JVe1g9FYdHuYkMr6oZkbW
0oIkcZ9J5hPUXO2x1txTY9WAiTo8FeyHqBi15qmxyO19CiZFiyIX4coHW2nmMvatRIud0G9r4J6J
3xaJEl0mRw+1YzahrXosXWmWEFmKbPYdaTUZOMC26+RPtZST89BbXV4EsZKp8UFHMbu6mNYguWKF
7HrIeFGdHyYZgoEQGZDVSupa9EkWuVOeOgJJzze01grfa7xN/aFIkin7FIZAtApfjrEe+4mqj/KM
tqwt8Q4RZvFQ1Jlj/y4qfephjblT9YiCZmF+yhEbAy1No9f5nVhqaAdOUqr5CR5GLP4w28Y6GK0r
bPAiwlCpwBcSoe2495AMm5HKPVd8rWdzCtvwu1vb1Q8xzC1F6bRGhLShbF5fsE0dfk6Udquj5fW2
6Y9Dgz+5E5tK/RCZSh+/OBNKrkg64gfZ+AaWfNkFOUj9WyhHWNa+HVfJ1B8Rzu30P9CIubXQZUOS
tZWZ86XvZ89Cc7cBw1I06KOkcYEfnZv3Dl4Ykd3iwI79W5Y/zx05+0WoItd9rZzH+mwItVaOaS9i
569x4G33B9to5xewn7XDSiHgdADNOWk/aoMqri9NK/45G3GhQw6SZnVCgsd1vk160X/K1Ax9mS5t
2vnZU6M2u3Rof4wn3Fd5KX2nb+BO+2PdJd1jEpZK9zBqlUTa2fG4qaB7sun8CjhB7hvEcsMZqzv9
z2DYc/jX/VO4caMsYgSUVZcW1U0X32Tb5kWqVDwMCQr97SxReg7L2tsJojYuScYBS7qgvanrr+4U
DyXdAnvKOsjGFEY08t1IJE89ZCGfGkm1hyzdmBZdSzJkWH2AStZJD4STQccHsQ6gqtVHNarFVx1G
zg6H9sZ3l5uSqhxlHQJEHPbWaHmzEvYY2chWAtfwxAv4mO4H8HLtUwawrfs7pCM3fyCSzeeHqSpw
fCwTr2bLyqJ3rcfKSKz0eZrcpD54FQ3loOE17A5K5+jfkPHT2/fdNEzJIWzwyj3asZnXJENC/BOH
MkOdvFaM5IvVzWr0gR1vdM/JPNv9YxMD2PRHS0JEVZUOTVSEAtz4WMJRyB/v75+ljLu6wxcr6GUH
If9wIzqpdZrX2OYE+Nys9EUpHAmoJHRpCVoA0ZVURQw2t8EfqZEBjc1S7D/3f8Drp1z/AuoHsCLI
esC+rnaWBTFiWlwHAmQdbOs4zl71QbRKkvtZI3Bd7qPUUw+TXlnvXFtJ5qe+mKvmaMhJ1/wyzWkO
Oq7SGCTfYZEcbKUT/Sk3k9Y+oFJXR5deNPHPvh7nDzlw8z11oI1H0DbQ3eVVRxgRQM31Y5upOGMN
kmh/BHPk16U8lkiKHcK2eUe0a+3EKhsxNc0ati2EFY1xV7FKijqvhtgyylTO3PgWu/pYoWE/07ox
5/mJg7TTVltSzvXXIcID+wzEi6LVMv3/BLlkB1EZ9yn3Szqpz7rRF3AV2w6Z+6x+wG1MDaZ0dkHG
dfbOzty4ArD1QXIFgwTax+u2kSLtELG6rGKq1Bsz1BSPtej2+DKb9xpkGVpttGJvEWOFMaIkLqrA
KAt5UFo8IueiUY6umow7V+jWhPC6oDCPWRGF+dVStr0ZUv9nqNAVQ+0bidAuRWrKnS+2sSHJBREu
QWnIoCC3atyMUHFRbLOqoI/EMwSN4ntvuv8YaJo9mmMaHu8f39tJQY6heKDzjUix1yULN6kSFPic
lny+yR4zsKrPo95OO3Hz7ZyWLgPlcVBMNNjWzJU6NAHmoboSFGMqfi0y5UBo7Kx6rwlTqAdDeP3P
+/O6vReX08Uxg/tI6Wtd15QaKuFDOvaBKvN6PPVm3Q8PRSNz8yTTLAx98AJO/VA6Dlek1bpGf0iV
Xogv93/G7XmnTM+cSUuARVlrh95G1Sc1VJsukEWCm2immu9BF+sHanGv6nTxj0jY087J21rtRWCN
Z57CMXoP12c+9HQpwl7rII8MyRTUidqDU/MSJfTxax3CBxCk1Z7x8WsEcX3TLGz5hTKP5xWI8VW5
oAbG1KeQaAJe0kj55MV9o3xFkKLvP0IkkuGX0pujCQhaQY0KRjLu9rPWK2oHvQVM5iHTzH6mypBX
PwE+e8n3WG8ALDe4u4Yfh76z3QvppPlTFV0Yw9qhKPw1NqXiHa2hysb3ipjiZqc+s3E6QN8hh805
I5xZy5CIWvFmiW9F4FpYW9hDNn8sqF7snMHbO3opNYGuBxzFTnmtlv/nju6gaOMY1PdBTep1LIgY
6oMg8JG+2hrxNysfs3OI0NNTHznp29uoDE4SiNsb1TWkGK43i7SHrh+Vtg9mgPCXgqKPbztoSN0/
BxsLSfcUSATwFXLO9TM0xwqtoohR7EwxA2PU8m9q1Zs78eDtY7CU0hdlW1S+Fnb19Vzc0QvLIrJY
yCKZ/jJsOT6THeoPRok/xP8wIZvj9QqXIWG/Hirirhj01uwDCd8UWQMIZ7WR6ef/YRRKkEvpEx7t
uhTZomgX5UYkA8JQeQwrY0C9ttyrBGx+HLCU4HjBflOvuZ6LzubTk6iSAfLb3jnRpvaC18D84/5c
tj7O0qRzedkAGN3AHhqtSaLOlcGcN+1LJ/WYN9spQY9Zyk4B5XYoyk0w2ugHgv+DlXk9IdGXTjsn
A5d/rxWPuemmv0WrQ5mgfbfzWm8OBToYr6ml07hW/oVdGkqvBRdFWvDHoQXsR1ZNbUAqew6ht18J
zieltNcdB8R29ZUATk1dacaLYBDKHJNSZr6HRsnp/le6fTv+H/ILQDkB8Y0oQaiPIsFDZQj6Xu/n
Y05j5QLPolRf4pBPS55Um8nx/pi3jyQRNYzqpYO7QJ1X7xV4e0gHGWO6bWt/nGw5+X1RL8YpehrY
hh2fFbfcO1obEwU1hWIQKuJEdOs+Oi4eqHnA8A9UowPOGCHam+Hq8RK5dv1OlPqev+HGRiEdRpd2
Ec1Eing1SduZIHRIdwiUHgZLb+Ot5IkyPCeN9N78apF5kxmT8FO+50a83v4pqiMQrfIxaF29fIDD
MD7CIN3D/mwtIFQNm647WkHqukppmRL+QxqNQV12dolfSIp7Ttnr8RTEutN/zedMfzvGYuG+UcmE
bkcwue6+F5J2r53UCDinIGwFbEpEa9LMTHeeq62PBfiGY43OE5NbfazRLBP067sxEEbZBGlo65fC
QMsexaB6Z/NvLCNRE2UScxGtouF0/bHsiYaHqDw1aCvNeogmmR6j1q0OMZfjWRpFvzPextSoA3E1
gi8H8b1u4PVWqdoNQp+Bis/CvxMuWEgICqt4IgGwdt7jrbkhkWWZC6+I0vzyW/4T2LRlG9bsCi0Y
61I5uQXe3bmZ5R/KGQX9WuyKJN9eJDQAqHCBCIPVp6/BPlmUdbWS0zbTU9d6r1LzPGrEG9+LNC8f
BaDTT9mEftD92+v2Xl6aobgrkOuaizz79STLEewbdlBDQNCtnrREVfwQD4vzm0chgV9gr8TRxIor
ECb0l2ROc4xqzXpupge6Q0hPIBhSyzdnuaBBUABjDAAhFGOvp9PZOGvkDce6MXo4YJotPs6K0rxV
lQaUFKtG45/Gokqz9XoUfLnMJMcoLahcYhoyePMoEGr2y9J8qzA7bwoQdsqE4IohMK5jKGpSWgTP
eAw64Os+rMgC3xktOzh2VP0PawfGw+X6XZS6193crKQCPXbqGMywy/1eKClaEM7ec3l7gpcaLoMQ
uBNQrxGCRatqczuhYs92V/C3HDRfieV4sXGQON3fdVtDwdaHzk7sQYF6tesG18pMp6rnoHJcur5E
HlHvQ94Y0osE//jnzaOZQDXQAl7kLKGKXG8KT8c+jOVSqVV5SI1Ndn5sh8E9Y9f4Vjl1NgWwKhTi
uS7Ah6wJ4m2V1u2QDmrQNKF31LGNPKBuVb59+QAuc4Z4J8ms1uCbDrHoscKWB4hjUR3os6ONm4v5
YqTKnrzjzS1EL5f8YKnkkC3oa6a2bkAKwbvMCVzK1L/GMe6O1RCnn+5/odtRYIFwtYIq5sHn2b/+
QuFgplHVoJDZjG1zoe4/P7tdBfvw/jA3287AkY6rFDrzAv5eB9VDn7nZoKSUEhY8Sx57eIMaNSY5
1rS3EW6eKI6SQ+ZNI5z/AiV1PaPeyMdGWp4M+qQVX2yZ9scum7XLpGbduW3LPTD97dQ4usiL0nwH
94RmzPV4cPuRn8i0IaDBrDwYk574Q19F51Frd07T1szIR0hLFl1tztX1SFMNDTC11CFIMKM+0dKi
TRiP5bnSyuqbGZV7GfFrpeCqALTcSgRLi/Q87fj11JxenUOHYm8guig8RLDBn5wcobq+FOU7F6zX
j7SfrCc07TxY1bp3oRM6XGYgc0Gi4yE4GYX5zlCnvVN4ExWwyjhloGip8a0tZ1WYimKnL3tDGYPM
KSd/No35OJZd+T6q8uHQoLj22Um7PXbuLXWKShgvqAF+CFcQejPXyz9WVl1DBtODntq890kk/ZR/
yQyouZ/LEgrUj9CdzewMstrUn6lbTCi8dLXbPg0R+s+nVnSWwIKnIaj2GlP74CFGZx7AW5kz3ewc
T9lBr0Lxu6Pc6vpUOTPlH1sJrSzFUnRUodLnSd4coqGNvYcuTt361OMRXLzrMWbxvk2irJIjMXDZ
+qR7mfKrQro68uOa03ZE4ScKfRwnJkMea6pT4lBSJG3eWhJgdcBrgM9bTsINhYoaey4JZ4zARQJU
BTygkw/FWAePRpG0O5fK7TZgMJDgELbI1klbrj+IyJzWSGdn0br27L+Nzq3DT3UzmMVRDy2juDSm
JbKAruW0R9S5qe8xTfIkkBxEIJS/ViF+bRVemEzYaSSNa/qGl7YPOOUCZev75rnt0cA8WHXVnsrU
Fp/u36S3FzYTBWdLag2ni6lfTxoh4Hx0zcoISiRDDrBm5WNul9MO8fH2qmEU1KJwQwFnz2jXo+jV
PGa6iM0gCvUp8b3STpsvVDwrj9HgqSNdkw/jTgi58T3xQAL0i7kHxYp1SdFS0COdBgYlFZz6w2yj
+UWzUSnMQ6WPSnfIELMJQe1x/zzeX9Xb+XJ7Y3ZOaenVy2P1QSvALLM1mGYAXss2jk2ZlBMdTnwF
TlER5cI3m7BujvcHvX05gAQtjEOKxIv7z+pTem4PMAMaOLgmz31sQ5Nh4PQ/Jrm7p0x5u2GXrjr5
DJm2CUp/9UgZ1hg3Nd0MFDZxPTZ08aHOqq/DjIa/KaOvrYKTcynNnV10u1cpsy/qDwSApHFrN/VF
wmNIDHAvkw3UI8Hj6Cj7uH0rwJCCCHiBRRNzEQla8/nxNFNhrSExMThuexgrI7x0Zmj5FVKlO1/s
lr9PFkUYgy3Ua1C7hrm3pg76rWrcIFfDvP63m8gPDimQKyAr9LqdC+BnIc55mMfOUTShoaFxTjsC
TRYrty5jEvbVs20IHS/ynirLQ2EIIlVu8bbMkFapsADrrKZI96gHy166fsqXyg73JRUkYMzr7tmY
eFGW14UXgPNqxyBVBwtuBezQ9JgNthY/FW6lNQccc/GycRWMp05tX4Rf7+/42w3BjYkwKgpEC19z
/akGBI4cKF0iSNSy/ytMKzT8YKR8uT/KLUR+QSYCgqSHzJbnsb6+vTR3EAtEWwTIynKogI5huW1Z
Gc5EuaQc+oB/BIK4qbXAP4YC38qPbm+g3jOB8JKPSt/IR71Jlb3K0Mb0Xcq92DFZgPPgSlz/rjLH
92NG3iHIpxBEAjmzV/lDnQ9vBussHIxF2gAk8lIuXx33birjsMJW9wlJ2PSgjW1/UWqEXu6v882l
yRmAt7QgLSjNUGG4nk44ZCVWJRWFBVrBH7w6ah8qCMzvNSfvnnC77/ZMGW5uMQZEmwRkFZ0g8onV
tIhzlblQKEeaQ+89Rx2ePhdUq6rSn+IOtevSKdJ/zWae0AFic+3cMzdfj5Y6kHVefL7fwui7ni6K
wqlQSvAVmL0Tfhd0ZdFo8dJiJ6zZWFZeIuLaRQoGodrV21sWeUp3NaOe10Wzcs50U7S+nsjyGb25
yDhbRjTuvQ+3cGYkShHqosX+2s1b12HRC8Wye0LXfxySUR6aIqnTUyEj78XVRkfzXbcP/83w3AOm
B+buCCyycn0sqJNvEf14cby/tTbWemF+4fjr0r/CZu56rdO2ipycSDMw7BYOgiWjRxFZ1cP9UZb9
cnUpMmk0WRekMXcw9nLXo4yKhIfZFlrQijZ96CrEP5pYeIHG9tvZPBtbl6L6wloBlcsbsjr6opjb
nE69FgyjKo+xnTiIqVhIUitjfjALxzgKTZ0+NHa4R5DfmiQoQdigsDsYehVlJPZghF7TIDGHrNIz
sN/pw8JC+13Yg3zrew8himSRcAawy6IYc72eeTe1IHw1LWjAsD6AH3Ae9KzIdgigG3uDzjpdIsrP
C5F9VVRSkEypSWM4H0lVXeJG/2W1wtjZgBvfi13HPbPUX2jQrb5X3IZOGSske6Et9VPY6tUTyFaw
b0Znt/6U6s7nDMegUxG24861ujk0IfCiAbAYFaz2PrYzuSKMUF8AXtnHKkfS3U5z7evc2/KbijsS
5kaeADls7ykfbtw8+D8tmjEgr6iAr86DaKwuHsSsBYUw5XMYt9FZdl38AwFqvF3n+q2ugbzOpPEg
LaiCQ1Vc+wkBAtO0RbceZX5He8mVuj+qc53gvCjBCt4/61u7ZqmCs2PoSCIXcb036y5UKb3iJhJi
WnJM8jQ6lxHRz/1RXhVhVlcK9TqD+ir8QF751RPVTsIGymzqgS3KpxERlaxSHo1Ieaeq4ddcsU6q
dP6pDfNjH3l/a43rY5Bx6i0DemuhO4fI3sMnbs0bHBh1RDqVZFXrH6SNuKMViU7HpisOdifSpxwq
78P9eW9cMjyLS2GETJwy3yoUUKok6ueqRlYyyfPPfRqmQZjE1mlu5j14y9YmXah4oOZZ6BsXNlWt
+zpxGEqFxf+LCpUMjGi2v4pIJI+p8Lq3poZ08oDxEExyf3LlrI5jJhTVnN3UDNq8zz9QoE+PHgqE
h1JRxVm1a+ftl+hS3KKshc4o9PPVfa0ljRZibacHODfPuL8a+jFWzTcL0DArACKglGgYkvuuPlhj
93MM54FCjaO0KJtqyXHW0UVG02lP5HpjByJOD05d5Z/lvF+fvEo3BDQzvHWitqg/DU4YPlTuUO7c
mtryuKxOHk0NEF3cmeRnN50NWQ9mFqpGEM6dd6EfISBPFuLDlE+y8IELdg3yN0bkKyX8jVT24jTo
+HDcPwgbu5MDQDzBi8vttVa1mxtqpmWJtmY2kgpRKW1FoMDiAOYzeDiTmsmeHPvW8qKIa3LnoFl+
0w0bJ6PRSiRGQQWK6Wglrn4oqm4+35/XEtyuVxesylLkJne7UV+XTlMlhh6agWUNf+xK+VJP1jM9
iRee+89uPL3cH+41H12N94riIJEB7Ewyd71pnDzXjSmsLLAIyFVeEJyS8SP50zwcO4oZ0TGbE7Tm
nTGtHsncQvUyhPj2HdK5qYrfVpTk9qPi9s1LFUrL/AzgLnaPYpSxctAqxXAvjjI4Hzo4T0sUG4+4
TRR2pgedomb6T5klCBURLPfxczvFqYfnouF9sex5qg5VlBE5tTi/do9i1tX0MkWtBT1AkW7+AO9f
dj7U9Vh+N+rJxP+mlYrCPS/m8hiNrfm9GrLMPY262rlHo1FMYJMwmmDDIj7uHvWG1MBPFFRifdOJ
dDS2Rkf8xZfvfmt5NobHtM6T6GSIBHVGAlvUtIaKutU5A3GT+ZNI88+uI/Q/EzXo4SB1c8qPIwY1
pA6qUL7bFfTUD5ZahfpzGeVtoIdOVRz62mz+iiYhqoMRqb3ro9lrZA81ecqPSlGpSNhdbkb+xD0J
/0lT0j+ZKmV6GeJR/y0FnLEDjKHG4+IaUF/Ncy/9GWYeLM9az3P1iAVb7+wct43Nb4PxJ1hZdI1v
6lr0bLG2yZEz7iTI0qJyAP4M9ny8vxu3Rlk4KawxNdGbYLAsqO57A5s/VHTLVydo0Yo57enEbI3C
S03kRc5OYrK6kiXwCWcGShQ0bR8dDTk6p1HIPW+DrVHAHZJUEV0uIirXB2vgZfFcRTAXS5VfZjUd
vucyDU/3V+xVq3R9fhf2CDaDfJab+2KkvNjgMURtszCRV56W5thzSZZC4RohE/2I5xnAmNaOCGXn
HhXLY4LX4R8MNFvjqCVO1n51Kr3/o1KjSfZ+3cZbAT+SW3Pp46qAdK4XIZpKIFUC3KqNNu23wmq0
T1OiOA5qI5aBn2nSqv4iVPRraob0TE9uCmg17CX6W58CCThw9Iuu2A2FuLNzYhnEbgO9ybX3kO+j
n2gNWDvlhI3QjN4kinZoRVC4WKO4Z9dUKJkQAHLt/J4SEV4kZ/+Q9bLfWdaN+SCgQsUJbsiCiltF
LpAOAJjUQg+icYCQZhXuIVecducl2hrF5SRyTiD3cFiuv520rLTgwtWDuNfAEeZw34aS6+r+Bt54
74C1/v9RbsF9A8q/zaAHeTnI5yrN7c8wzHQ/H+L5Savb6ksmy72kc3NqJtQr4iWPCGKVo/RhOudR
mzO10u19pfXGh7pwrJ0F3NgQAEGBii0RA0WP1T0TKlFn6uVoBImw9OMQet9VdTKOcZlGO4u4HKPV
JYDaJAUBxyZTZ/ddfypc2hK7AbgGWxwwplJn9nTqJjdtz7It0g92rXwuorl5Shphfrv//TaWkqGZ
HTuePbLeJYZLMpvRBQwaEuhTxhV+wi5hryB5S5VbigNMDqEOIjBqktczrJUpGUsvM4MsbD4KS/tX
5q4CTa4/u4r1y4vjY6J8c2rlPZfh55l2KEo2+osLWsQnyDrSgC39sB8+xe300jX2fNDmvfO/tRI8
kKAhUCpYWH3XP9GgFeLoEytBOwtv4ml2z2GCn9r99d4qIFLP54+yFsEsZnE9DDEj7SevNwMBnR6w
gFnW6BfL2fwQDxhDn5H1DPt3uT0U2bM+p9RONR0hm7NJr1EjGEqdvcRta+KkTxAhuOmBqC+h+n+w
imDrkUmGxRnkPcbPuHjkJzVx98SANkdZ5CepIuIPuIabjFSiOuZnBrU1dudSl+Y5lnXzP2xnCvmA
IRG5JO9drqv/zCWehylCNcKkPJvJU63axcXG3H3nvN7eDJA5FoQ9UB3ms051B1nTQyorMzB7NTxL
F16tF2vduSq7ty/bMhTQEkqhtCrWjKYJmfzMaEteYDW0INU38fDdiXa5MFszAp0DVovq9kLSvF43
KbM+VgzuOsMyE1Q6EioyYWp5xK+i3MlZtsaCSEiLAMyMRu3neixIpuDPbfYbSt7hu7E22oM5uEow
NaW3c9puXyfiROI3l06kSZl8ddj6HtX+UbGsoBzwX7dCs/xQmF1xAaDk/opBUfu17NSdPfhaebi+
zhkVGgZqSNQM6CRfTzDOu0JzWtUidCQz+zBTov8nib2iso9lVOFCXpM4RORnevWiI9Iwn0TWtN8H
YMLyMLW6bHwV55wXgTpEAsp7GFAEwNwBlqJcGM0kUX11tqqy/yi8qPw7aZCOOPSmmc2HFJbQ7Bu5
F740ZRm/WJGlfaWI2jS+3ibiS9Xj7enrikyUy87Ntizmetr4KPBd4YMsrezVtJGmiK3WswN438Kn
j2s8NNz7h1Rwo5idRkKW2J9amRgPmcDOB88KrDHGOM7fYZxXHu//nNv7hl9BhLA8bsCG1+Gcgvel
3RejjTtNEx7xJ3Vglk3uTl61tcGIGaEc0DjXvHUZU+9xDEkb3Q7MWBl/jIPeHnDGyB9EG8fBDLXY
l7LydhieG1Oju0ZjGEoA8I91p0Jqem9YfYxcUhv+0LABeWlkYX+/v34bTzaXNcRi8I5LkLqGIlqt
NN25lSIowtBqfqiOokOz95CfT/zMwRZgHiUCdmEYu/qFJ9sMgybD8NZHFDdr20Od62nseyE95i/Y
qJcf3bLW00cnEdkAKd+2kiCO5yIMkr7IHB/5xdzY2ZIbNw1PAFUReKg8OWsUwjgOBX+FDpKFQ3lE
eg5Pkg6OUomOxtufBJZrsdpa2nE3LYF5LuaUU+gQbWf2uRZee1TyUrmkVd/tDLXx+cGpMymA99xT
a/uLWmYSK4SJWYH6Qn2moblbOnsh29YoVJSW+hzzISy4Ps2dKj09HAs3UGYLJIyB54vUZ7FzQW+M
QuWK15KEiF7Va7HyP++1nrdZ1UULfopG1bmz4/ECbmuPFbc1Cl0THQI7nSIamddzmSrPjJMY1FLh
9vjaIlP6UJXjngXEbRS/wC15qfksPKNrv8fJTCnucnAps+cUUtX0qxlND44xQyaL4mMs7BN96n/v
H9PlUl1duiCj6NOAI0ToYA2JrxwbOXkvtQKHm53jqUQvKWf5u9sUGroSEZ/t/oAba0l8ALYH3g40
iTVlUsocfFIilQC19PhQmUZyjFs73zm5t6MgWbugB6DOg5lYK1tBKAHR3c9OYCBRcvbCPoc6S+Hs
rXOBHmFR3SAKoXmx/mKN1TodwbUXhBRPX0Q56ucY0sTbR4GOSeC0MO6gp63eRdnIUZ8E9T5nqU/2
4B//tlOao2+eCzxZvgyAC8C+a1BgnKBp1oJACYADhC9j74znbE7Tr//DKNjCL6DKZUarW2ForAm9
p0QEXdtXD7OLrVBEovrm1g5dF242CsckZITy1+eViCCskNEWwQy12h9ncMtDWOzZjNweHTAG0KYB
kcBCg7dyPYo9dZ1X944H0TI240AdGuNjFYbG8wS6Rjubk+d9fvPqgWpYEnyqTOTBqywYyQys1KjE
BuDW3EehpvJo18berr599QCo0BqDSQBKVF2jp7CI6mWc5SKI5lIhZJySs5yqNBj0ZM9lcuOYEmWR
AsGgXliD6+6DZ9Sla6YiENi7/aHdGL+vytrdwbtujkKTGJoaO5vk7vpDecIr58GpBSKFdYfzRVQ/
qMgVfbn/cTaXjVrZUremxb3u9CVuhCtoxSg42YmTqofR2Yrn7HlY6q9vHwoAAei75ShxLVxPKNK9
vDS6TvBJ6vag6dI9FMLBWrnL9qAKW2vHtUDi+FoEXJeWrK4dukqluVbgWf/enYf4POvxnpbK1trR
86JUzkni36t9kNZaFw0KsWIknOohLD3ensjGqGwo+sf7a7c1Ie4GAAqEWujarjaDtHQFkuwkghRx
PgDssXV2Mtm//c7GrIfneqGb48CwuoHUEEtGNzboSUZz+ldajF9BN+s7IfbWBYR81fL6sGxkK9fb
QCpmHmd1LIK6MpQLfbr0vVZGsR9LNf/sqHPx8Palo/DCC8b+pl+4LO1/gq0I0cGqBZwXdHZSfpZO
ZDxzTey59Gx9IPg9IEvhmC/A0utRbLC8MsEFNaCcMZ5mHHsC05y9T/fnsrXjHHozNMtRiwSwdT0K
Ht70JdtBBIbU4mOIw/VzaCKCWWM8e74/1OaEkEFZmsavDevrocymRAnXYyiA4frfZdlMTzG4pr11
25zRf4ZZXQoNNlVJ3s1cCmWnP6ux9UEpvehSKVhJ35/Q1r7jAC2NQOIS9vj1hEJNIHvU6iLo2+6r
NJzkEirj4Del7E6IsWb+/eG2JoZkKIeIpiAqGKsNMU14qFi5yWuems6Xtk/rbyUcn+wocMTamdqy
SNfh8GKjisIr2QSqgmsmVofgGjQzGT7NjtWcJiqav1urF7/yZCzMZYYkpqN0kOG8P8eNPYIwFoRK
rnTgKGtEnxxm6EdSolyJ2uCp4PL62I2O8fvNo1BF580AWQvleo14tZQuzzQQ0UEUzfiiUZA4xV2p
v30uS7EMqu2iD0zt8Xp7DHUjqMwwFw2dquUyGp7DWo13gJ4bKwb4xAE1iJUPpU3jehRnDCu3xbIn
EHMisT0d1ZPdON3bzy72OSAUuSPQT1iLP1pTVacltYEAJcTxyY2wwxAom+6ormzNhS4RMEuoFfy9
WrF4TsK402onyGdT+uXgilNn7aK6b88RYm/kERxYFkxd50Qeco+2hjU2aP0ZP8ai9J7pz7qnLOrU
Nz+y/PlwrEEHEanyna4/Dg4vWaaoFbaozmgc1RbJDl7/cmfZtiYEU5abFUULXsFVONxWupV5BqPg
suv6EWooB0/iHFpiVr2zp2/vBaayBHUcnFfBw+sJKaMy6HrEnp5691ufKoGM6j+h0z/nEycpn9qd
Et3m1BbxMzqU1GnWu1vpMCKZR6YWFap+GN1BfnZr3XqXGZ1zvH8p7A21bM7/vOqVhq5Ymi4HSVGn
L6M+YLyeu8WlzaJ4Z1a3DwebG/sVKBMA7m6Q/Vpdz3meOjYq/9aL5TR/0J3+HrZu6wMm+nN/Wrdn
ahkLhMfCguaRX90PuZ05XrPU7mLFq30QRc2pb+e9e3tj8egTLVEEaByC19UW7PvRUzxzdIISEvx8
QC/YOshhLPUjVUx351RtDcadTJRARInf1ipmQVDYTdrQdoIwHDNfAdzkZ9n8G6dq483XHn1kNjzf
if1ObeN6T6Cn7DVDpLvBREn6oGaOPDf0rncO1cYnAiW8rBwFKLL01S3R1FgX1dHsBqD2vcOElttR
acp/3rwPaEjxGC2CDyS1q33AYz/EmU4tQGs6xe/KLn/ISn3P+eCVE34dOJD1LYrgdG2o4q4D/gHn
cmXAnCzAJXpugmKQyacGCPuXAZM826/1CSUcz+mT90rKyTqmczZGhwoBfWjCRm3rHLqc/0XLMPb+
bg5zpR8aR8ytbw+d7gTswOpF8/p5/jvk3hW/M8TulM5XY0MphY93YxR/j8pGaw8gy5Gbur+Ky9a6
N71VDIYk0iLk5ZJCE4vnwSjb8hQbo3wcJnt+SXPxFYLdSFk+Tj+0bZz9uj/8xs6HkkQheamMgkle
3VFm4YretFocmz3oe01dJecIQe6nMLN/v32kpfEGzg3yHjnv9c6XrjCmaEncVBOXTFeqyomqtUNl
FFr3/aE2tj+BGI1FpAaAoazjJOEmnanGhRIoYR6eBOZhF9bgzTKvlCNAyKNjsKwf2LrrCYlGn5Wq
iJXAqJrp7PYVPLU6/GF26p4Y49Z8eKuottp0tolkr0eSRp5n+WQrAdVW9yjR0LBADEG+31m3rc3A
h1nUUCEeUuC9HoeOTFR1ZRQ+OU5ZHue8Lf5y3LB8mGdnuNz/RBtoC7YcPUmSXQJmSv/XYxm1MlOT
bRCLQRGRu/dTY5Rfp0rHTDWDr207kerbRfFJKboLippfo3Haq41s/wbmSSOKA0Aaef0biDjqRgPb
EhiZ3f5ria7+0U/qfHRRhj1nwvZ8TbTikuaNcxxcvXlx+047JNzgO/n/a89zdQvQrFw4KxQblmf1
+pc4nZWoSNnXTzPCH9nBRBPA+wp9M4nO06gm5t9qNopflTkp82PXhmiDVEQ4WE9qSaGII0EhwlVY
CuuodE4yU7608aQgKxvBwDnOUEe0AHCm8n+knceS48YWpp8IEfBmC5qqarCqjdpqg1DrSvAu4fH0
82XPYpoggghqFArdRV8pmYk0x/zmC7QYr3uPc22T/DHavdIf7c6EIp41atUc8q5wWst3ZqfpAQAL
9V0N3EB/g2LPXaqGiThZXuLl30eznr6kwhDpoXMxUvC1bgqboxEmeEPbpLHGWZnUX40p21le1F5M
ymfYrtQB/EZpxHLBUDUuPidFXQ4f6nGJPpZDF1nvtCK048NclN7nOM0n7RDqUeYFBr5b9dd8ntXy
AJRJGf3ciL268FuSzuyLBZupfBqIGaojiUuMX0qY1d0hrGIPHKo2jf25crtSeTVGJ8+f3Lq1s3ez
Y3WTP1mFpvmWopMVmG6PYy5iC8bsj/ROnGfIFF3k+tQAxf9SVSu8M63DziOs0qaQXzdpU1oeKreg
W5qrZTt/cOY8az7qoirLr8okJgNBh86Z/87MNMpPuaYL7f0E8cnxU5D0tXacUycsT0A84sp3o8SZ
nlqrwJvyaNeRZQbobxX5q5t4SX2M9MUikV3sXNvT4t+4YrBJp7BPYEJxfx0BRWWB6USohe+krXGA
8UwEVCHqd6KfX/t4tc/BmkLPooKH4OZaMABiq5LHba2AD9S1QM/N7ksaa+MhCSXEG7TE8IJMpfYx
mRfv/VKr/WfMILMP9++erbni+A2EUD56aLNeH7Z6MhpMA73wnYMk20GjLH5K9WbcuUy3RiFbB4uM
GL5Umb4exdQaW1s8XlY7jd0/oiKMadM21U5DZuPKlhAk6gHAOyiR69ejGHqJiLKeRUERhhALvEr/
Q3a3X2MtUvd4SxszArVBj4SeswNcbHVdlp0oliVUlHehyhV90MPhMz4NYs/O8FcMvNokAK6R7SCf
BiKylqhKnS6bXYNxkmF5RZfmoNhR6qdlfOF2fGkn7zlV3SMZz2Uak7fZiF5aF0PJto/e53Z+FMBY
Om1+QtD3XBbFn13enDEdO2UFJIhIqQ6zOh2tdq78xDB3nrWNbBa4pmQ9AWpghVYvNTK12YSgdhQA
1/zec+X7VJGVo9GK18Lgfyv7cVYgB1Y26qniUTte4zcLmF34iYsoMKy4881Cm1+ItIadgsDWU8kA
8qG2ZOK8bvx5TWJP4VRGgeriVhMW6VOc55DHwApa9psdDiO2Mu5P0ZY4G9ofxt7ZeSK3Nh9rygNJ
WQJ09mpl8zoyiiSeowCOifa/RMt6zW8EUK6H7wYwsLKJQTkUzN3q1FIfx2pt4QPGaNQc00xo+EFE
e1qem5PhGJHYoEt10yqZB2XUliqMgnw0I+pSFbQTX8fv9nh/NrfbkQoOfyEqK6l/a6hVhaC8Pahm
EqjNYOcn6i8lRqhLhhJgpPdO+iEfvfiTUSJusrOOt/cSaiaQ/9HYpzJGfef6XgJQmkOMr7JAt4wX
QoTsCYlPh9h1T/7ttvIhWdQSQgQ897aeg1NAp7oAu4KE13841KomCt9snOSDo00z1pwDNKOdU741
JruEgw4ml3B5tUmWUG2tpYnKoOYzfpxzTSSH3uyQrWry3novM82P9z/k7YbhC/4S70KIkOLf6up1
UtcAXlwih2Fq/Y/QbtSXTCvzPT3n269GuYB8nlY4pwx9qOuvRmyndUNilwiijR7Wy4NN2uxNT5Va
P14IgekIx1ha5HDU1rF3mWaGNtcMhUlOWL3MWhJOT2OXFTtHYGNKQC5Q5qWQqcrO1/WU0lJkgBZ0
Hq1oVnzDqpNTpeU9mDN9D7Zw+5FoQ4FhArNPaREd2+uhYFco2oKkeDDAkftJ1cV7ckFk7Mkh3FQM
KBuB6uLmAMJKk3p1tGr0ccGqzmOgKQvWgA6yYcZrE+tj5pdWVP2AuBenr0tTFMNTP4oQI6C6FHve
CjeTlfhNYidKP9I3Zm07l1rYvy0wE4IcK2sNrlynIfkGM/9h/J4EVzMEJ9yW7fJVw9fBTaGOeFgD
NavHYz+l8x9tvzRBvOjKt/un7OZcg0iWVnq0iRAnBKVx/QFNb2n0PjeGwCzs6JvIvSHywSFhQd1b
PbUjFPEfNnCRIGhQDfC4ULu5iamwVKi6stGHQOhp/Yapbelnaj09KjiB0YnNZYw6Jn1zPsL1xEIX
MzNbmEMw0EWsn9V8KT4lqIXt6Q5vLKADppf7ib65pBtej9NgCKOpizEGptHSA1GGznyKRd5Hftq5
3Yz82R7lUH6Sq1iRmfGxqPFgRoDgw+oqHuuiVkQvR2y8/p9ca8vnYdCmp9yKkOoytPhHSR53SPR5
SE73d8vNzSKHJvV16KDyhq/xdo1T4Q7Mmx1YeHI8m7pIvgqMk54s0eyREbeH4ubnTuYeW6dN6uJ0
9hwPY9CHNp70tVoZxWnJc/WiJcteoW7jZKN3D/SK0AR43BoDEyURR7tpxyCrbOMvvezMoCfgPz6+
epBB8B2VKC9AD9dbhRKLTRlDwWK60FN8+GK9JJ82R6e+VAriQd8fHw7VQYo9MMY8FAOuh8v1qY4n
M6SwGUkusdM15zocv49Lt6esuHUGkPumZC1JqtZapwzGMdJpaTYF6jItP0GD1X8N0ayNz2j55slZ
r9NS29mJm0MCYpQy42Bj1nrttNaHsbTyKYgo0z/nhipsv/RS68+unoscA7GI8Pw/rOcvp3SpcuSs
W565lqip7aRTYJdD8dPW5vlMLQYtsDFq916A2wePUiSAU5Jpaq20NK6/HaM4DSHVFHR6nx5ShTva
V0QZP/fkux+n0hne8q4UBzc1qqeqrvda1Vt3DO0uwmeJB7qpF2jWUgwd5dYgGpsBK6+weOqKKnsR
80+zp3npty7NXsCF+rKzyrf1Esms5ZMijCCrpOup12OBItjMtp2aZureYRwfN4fKQIHiUA5R+G+k
RkPim5EoP0RtO3zUFNOvKTiUh4c/N7klv4HIBoilt3oZ50b6duLLwyOc1udmWLDbVJK/Byvsn++P
tLHYMvzEiU4ntAaKef2xk1iHBuMkU4DLzPyiJKbxI27a6lyISXsrw6GHu6PoJ2K9PZT4xr2HILs0
ficKIItfbbPKS1WDKuxEJlEPp8no0nOfhWLHf2DjKicKRR2FW0j2QVbzw4+9qHn0p6Cpu/pUalX5
vnP68URMl+y8+hu7R+qsuqA4ZIHIXHdqlRSTM6WMgFcIe5o+6XlbOT54t/R1KjJlPLRhLErfiGf4
i8aED9pBMaBInfOIzu7ODrr9rty+kkxPUQcg/vq31FgFaG4csZNV8bP0+q+9a7+04/RNwADwKS77
odl/ub+Xbr/o9Zjyz39rwOPLW3hU4IZAGTigNbhExCCaZGfH3n5RcmsqHfR1wXffsKvcNkpwFJaP
s1M4X+umNf40s7RJ/NANp3/uz2hzLBCj0gZeZ/+s9qgWCeIadGICbM3Gg2qO04nKtXIYY+/xG16y
ZuhsGbSEeKVXMaOROHkZ6UwrDzvleU7S/NlWi/I8ue7e3tj4TnRWZYECYVIKL6szQVw/T0U8ktEk
cXZuqTO+y/Mq2sE1ybW5DhWZEFos9Fe4WG646e48t0auTmPQOTAX8hJqaPy+VtXMn6q4QsJuV0tr
e168XRxC/MzW3h+20nS62rGE3cjLlCAgcamGJt0BYW/uCWAY1BypzXHIrnc5GwGvAGRlAtGjVzUo
0QTHvwa4bJQPU0xQ4JMSvPRWKTZTj7geKgpVNzapDQRdL3qkI4GGNXSKT/c3+W04Q/UB2XY4dCwb
mcT1KAXpWV1W2hg05gB2xup8TMezQ4vntV/0ZEj/YTjqzS6wFgmXkD/nt1tCK0ejt6F1B8mYuq90
+MYP7aQ7/w6qpjxTXpp3xtvaFeir8cYRhvJP/Xo8p7KRGMuGKQgb2vt+jfhL5idu3z6+jPz3odDQ
NubyX8cOxiyAcNXKHBgIqToXt4WweMzdZmwZbVwS1Ky0rHq5v5gbk5NpEVBINP6hrsvN+tti0qCm
uJINakAhHIxx2HxPEHE43x9kY8cTF7nomVEI4UVZlQSasJ2pXgo1MGsNb2E7tj/qpF8vZuPWe74P
t8EndCrJUpbVPtK91d20JAsdyEgMIIvt/DzZKSNkbrKccIWxpYVsMqJ3PPaHNFGSH7Ow9sxvtib7
+w9YnYa87LWwjPshaBuY+U6qpL4xKNMHRaum//Dxfh9q9fGqoQADlXVDQNRJx9uLDd/I8CK9//U2
IgEJAyaaRiedLuB6RWfXGTUxD0HmutOhZsf4Y4T7adHO+aGMtb/SPvX8trN3ds3W1vx93NVC0t5f
QjGOQ6BZKW1Go8lesX7eg/JvvDISEAK4gf2JZvhqDQ2FV9+MKeiYGHEfCXLjY2hrIfylKvpHUYfQ
70XjHh9fUt7PXzuUYtm6mBoj7TUPLoUrr+jy73Pel4GZDt2HlG76mUe+PSR2G32gefcwUlTiXyAh
Yz2MRAcxyfV5V13ch0XOdBWqxS9RNHx3h1o8J/RDdwLIX2oXq/cbdXsJPUQwiw+52jejXaSlmVBv
Sc1ietKTbgL+IHIUdgvPPRbRoh2G0sCsIjfbp6QqvbPpxt5TGlFeMKa2O2mR554Ad6mE3Z1zDhex
R839FcXe/Eao2WBuiTHoVV0vRz2nkGvMeEQ8uqt9VyuK19qk1OBmzdHrjAir2cQ6oh9Vn/OKhB2z
OP0dphs62mudclrsrP58f2tsXR9QD6kKUJMDBr2KDrS2sDTRq0OQ1lb0pLhp/EVfUINahLfHk9jc
+rJ7xtVPFXwt0T8Xqlug7zwGzkIJ85xMRVGBcohy4btWZ7yqthKOh3SK91RYt042Txy5Gz19yUC6
XnU446npzBnZ6Wi3zckS2A751mQt5k5Xa3MgCi2yQAxkaV20spVWXXS3GAPXRRAixanPF1TKdq7h
jfiHfF8qj5FrEySsNlEHxzaZPXMMqsRGsmsyFyK6tqsSn3sT2ylbqO0erWprm0g/ED4bq3ijsWUJ
IDauLPrNo+Z9GdRh5pgl80UjMNq5hzen57ITJU8CzNPqhkzLQiv7PByC0ivVNyMdEWkpdLvw1SHG
Dn6K91pAm18NYK9kxUqLRvnE/xaT1IOtaHmVyuLFkoRPw7zkmT/0WbWnIbs1M3CqNKkhk+IXtfpw
cMaQwB47clyQK7pvZRqxeG/M03ekJ836XCltvVNO2BySuITAn1zthtOVL7h5KQmpkxdr8ZMY+/Jz
0qhugO658amlH7RzAjbHk0QKsKIUiH+pB/+2lmIQWRVPZACFMI9qk87nGiOJF8Uu7YPpjn/cv7y2
R4PACuBAopNWr4teW15kx8BRjQIdd7yMly9Nq7TQeGz8BttF3Rlva6fQKJFJFEAoyl3XOyVaSs1O
XI8PiPS/5tdjSY1iTs3/NAzPJpU9ePprK8+yL9PFS+jgibbLPmVaO71HYXP6L58KnA5XCBAkIPTX
k5lje1jqkdaIpnTRn0pspyfbdZIf+ThW38cs22seby6ehKeS6YLFXgN8tVCY48A9ErTjnKVnJexw
q2hHtf16f1NsXVXy8pB5PBrD675LplfeGOfxFPB2uie7zOozwrTdO4ytrMP9oTb33/8bap3vxrlu
LVZJ+RVdwORAt6f2I62/qKH50nS7isZb7yfrR9ZEIs/mWF0fi4epSt2w+5CWs5/Hsu5PXosr6YBK
xmmG5RT5LSXy0+NzJIeiX82YnGnjepvoZQ9zJOWMuRh1nca2i47tKPTLEoOr8BGS3LMN3cqoOGFS
0IrGPyIm1wPWVhUqw8L3A8KjY+FScvj9atDyb13Y5H+M8H5OeTYrHyU3Ufi1Urr//IcpSwUo+ls8
QWsSVexaylTnNC9cNcZ0Yyg8VTk4IyWAEVyq41dC2qbeH3Nr14IO4HaRBqPIH13PWiktpYdkMgX9
GOnzIcwy+yMBUvpW5TyTO/t26yhC8wUN5uGUw3t0PVgWFt4UqnQsVFw4PgvOiHJQFWfci/g2x5Fm
y1wcRJfr14C2JAV5W1DMzjUArSVulX08iJ2LbCthhLxJf5eQGuzD6hVIRWw09cAoTjQPH9xlrs59
g9ENxjPpctQ6o3oZl5L4srDDnRL6xleDnoiGC96ctEPX+v51pjoLQTzdCIAQHA7POmC5E/mL0haP
bxAI0ywi4Fge1zVQRRFRbjh0eQKWIfrmGMVc+LlSOKe01Lunhzcj/TSpqADcB7j/6qax5g7fHS0h
xguXCFG5aMyqs5KrS/xO1waxVxTauNhAQ8IGx2dO2getArBodGeAUbCzQ1No7iEkgvpJsKDpfq+a
/f+kv9TyZLu5Y+6URjf2J8cbxCrPEUaQ66aDqg61q0UcdDSDs+cGnb3XqKzynXh9cxSKQzy1OM6h
7nF92mgqCWXp2CRgK4qXrNOjw1wme/rlG1tRcnKB/MCf0THQvB6ldIqlLEU/BZWw7G+zXravLRiE
b0pbMuD9/bHx7pEyUgul6chVvaYjZGYbCcX22Pa9gyJ50pnWwQstdL7HJBX60W0s7fFDznhSEozK
L/3O1R5xvSnBBpO0gz59G+L5mNvLRTfypjj0wEZ+DOQ+iV8WdVwcqId1e9pdW8srGdyo2kgB/l9O
or8Fthr0mkYRMwoCeV18Giv0QY9xgw3qwW67qdm5VzZOBDX0XzBhSuoIWlx/TMoPqTuD+Q8y4Q0I
Osat0h+wAl2qk5bpc/NSV2n93klqLTrf/7Qbm1VmQtzY1PGRbF4d/UJ6F9rurMLxMYpjpzrpe6e1
rUdh6ei0ctZ5gn4VAtYvbIonKM15SwWvKOqgUM3ubMVScVAd3J2hbqHJjIW7OlcZX47y0GotB7MV
mGh2WpBYFPj8JaZCCo4kwkcVLNIFlYZ5OhVjWpgHCkBIwZdhqUiaYBf76aC1e6oKWyvMxSrjemxh
oF9ef9t0nu2YipQaCKQA/T5Vh5OudHt+V7ejoL0lGcygubCtXCPNhbCmIk97NRjR0nvrlc591hxU
+u/vltuLAOwuIZos7pFDrL+jFzfgzqnQBrMHsmDytOLvppqnP2tb6TCzN5P/3R9vY1ZwVmX9AUlz
TJ3ln/92CqsGt0560GYwz9X8L9q783ycPSPeC+xvQwqePaorlJ9h0d9AOpJWx1RDL8sgqRLjdbD7
6GKXSvySp1HzMc1D65TGlv5kCKt++PwBnNSldBZfTYI7rmc49I7WlGYpgiIN05NjLXTgEWHxPj+6
kBKfiY45wSZOM2t8TmZYMwxYnCp7u0nPQEbH18Vw9lIxuZWvy50QOvEkkgQXYEdr9olmC+GpY98E
lmJ3xyJ3cl/M1h8AsUyqH+XJQWHNb5vyI5/h7/sT3AA3MLYU6CekoCGurnJ1S6RmX89qE7jKCM47
lkSRwnXEEZZp75dV15+NvHKO1OG9o5Vr1WcD7a3Hvya4VOJD+hk8ymvEqDFSCFpqpeVRXpLJF4na
Zwd7adM9o7fbgyijJxmykVtT/V4djMQBPdYWSkdfTXe+QTHr5qMdza6HXag598c00pvlw/0lvn0S
ybCJn6i5U0O4cbOtM3NSzKaGDkaz5ANYq8r5S8xpVh+ngtbvzj1+OxrhLxxkUiSCNdhZ1weDrlBZ
cCv86lxUT0a36B96rmrUVMrdOv3GWLIugvgsNutS9Pp6LKuJPDNKsipwxzR+tu0U1mlZ5M/Koms7
L/3tjUakDT0HfTQyTqSHr4dKuM5GVrgKKrVpj1Y9dZ+XPm8/3f9Ut9uDUZD2hRsgqXXeanuoelOG
ERzOIHM0cSwrW7lEljsE7pIonwrRajtYio3xSJu5WHh5sDhcm8tl8RLOvZ7UgSE6E6H/xMhnXxki
3L0BCWTpIbJgdp4fniSDkT8AH5KB4urEQx5vCiOzax4HB8HbbunfdcArTmHdt5estsOd/X/76X5J
xzBH6ZYLWeH60+VZ3FMqpquG8dr31OiUczQ30+n+pG5fIlphUmQM1LSN4Nxqf9gluiCdASpFTVvt
EKMw8KlGa+WpjOYfjhbnkV87pXui4/z1/sC3Z4DIgYyWTI86Llz269mVkamHiK8AQyjKYXnzSIy+
pI02D+/ByhoPnwIuaF49OEESw7k+cJMzJhWUc2p2TZQFxpzEh4ZS+U5ae/vB/q94lsxtwWmuhZHz
JgOl5cZLUI5TNB2h5LjpAUHzyXt4J0KWBeEAoh7gDYnl9dol4ZjhhdTrQTpNxaVw4+HQOnHzIcOC
9DjwVu7kY7ffCrQDeHqaysiTUB28Hk+xotTGgsgIClvRPaxUjbI+TKFovGezMu2Pj+4MvBY4ZkBi
KEYgiXI9miUAYaec68ARrX5YkAQ4R9YUv3W5quws5MYrTihEqAzWk0N9o5gtxk7PvTnugnII82c3
1SFRZXH3d6fDV0elMBmOVecoRwlGe5/1dVJCNTFm43R/yhs7B4QxKsSSSEkVZnUYFC+NFf6kB/mQ
VceuyzPl1UYHS+xcKbcfEqkr0KUEZFJqZp1lJnqYlo2VDQFqQyZNKJ02Iih45SXuRm3nTbidE/gp
igXUkqDPkI9df0YgFVrRoxQdGEvkHXW1Hk8Z4Yl/f+VuM1mU4yQnlF6GJKatNgvGS6k+YEMbNFOl
/DnG7jS/7ygHPmXtGH0B8pYqiCxb855dh/z116EnHDXqIVALyRTgxl3PzrAbzRFVPQXL2GhPbd2P
T7CDs1NbZdl7BS3Fh48gwm5cXLDXwXny9l2P1zmZaAnxuMHiuUCOIe3OZduaxwQezU5oe/PhEO4B
VQ+BgFNBYrt654ZyskZYPAZLioz4oI3OuR2S7NEtL0ch/4BHRtjFI349odgqbAFmyQjIk/7V3Mb1
9aF++HVjEIkZlChSrq516ZZ6SoNaZ2JDdK3i5ktdOKKIDqkTF8mTNlf2P0VfedNblHVZ+ZzVRu7u
BCoba4mkHzBgSgMyhV3dnE2VimzIMzXw6BmeO1VxD4Yeazt1xpvNKCXSpcsfFQ+DnGv1xSKOBjRD
Tw0G2kOviTnBhdOUtn01RZOcZnuMxke3I1MBzUr0SuGd/ujqcCfhUOOgYWoB7g3xDzx83I+Fmrlv
RaVnf94/4RtLSI4sPyEbxr6RnOssEoE6dLWgF9gzhnMH8hOizs7bvbGEeHvRxIILh5HYWuMmMYuQ
GMGxgqy1p89xomqHqaqUI46AxckZjfx8f1Y3NzGNGPJ+wgSboJxk/Hr7h108e+PcWgGi3LZ3yoxa
o+rm1qD+tcUZ0pf7w90uIs83gA6KQqSKFDeuh/PUxui6VLMCj4gBF0WhYz4OW6n58R/G4T6k5wsK
E4WL63HUZEJVE8ZV0Gvp8L5IBFFkXbU7z9jtx6LQBuSARiW5BtfH9ShhA9O1rnM74OC9CLXojopV
B43mKsc0bb7fn9LGl+KFsQmOeZclDeZ6MDV0m8StBkvaVydHw1NyfC31Etn+Zo9ptDEULiyUZbl/
eVrWaLYo7FxvsGcnyBUARX8XhlPif1GrKE4nPWWpnUBrYxlpBAL1oXJCW3AN2+uH2Mks5OEDm3r2
O5pfjvA1r8uf7EgFnt4JZa9VsTFBFpGojhuDv9cpTe0RQdl27QZ21Y/nTkn7c5jjZjYO4mFEkexm
SYoCMlxQxNYwz87OrVqdR4ZKOjw+UGgzhhOaNthwVlWu7tzzWxMDdidhKZSvGfd6kyANUQ5zb3uB
HqKg0yvNH4mT5M+tru8c5I2BmJiUpOPJhPu/igMSTUR2OgxhUEBRCKbEHaxTJ1rx1ewiZc9Ob3Mw
kI78BcAS1OP1rOCW5UWMXyFqFHZt+kno9n8qbQ6aA/z2z4ePGRg6WaXgESMpXE1sjCM1JhwPg1S3
puNU1dWzcIDIKsI+3h/pJmQkhaFkZkgqnXRbW90egPmb2mm0MLBFlX6nrG9d0F3XTmUzzcc27Zan
OvLi5/uDyqW6ihfloFKrEOF9yiTrJt1S5jZ2uwxaKIZ+zhz6t0nq7unH355o7g/pJaJKbBS42NUH
S7idhsHiFVuKP6tx+QacGgHVSjj+nDR/35/S7e5gMFfW56lkQyRY7fk0chulT7iFI60JT1pjlS8U
hOtnY0njHZjZ7erJoSQ6BOQjdWU579/q8tbgdf08KhY062RRTyH/5xTKmAy4789payDQ9ug8sniy
5XA9UB2ZsQj73IFBbs7PeWxZz1wweyYmtzuQPiqFMlmZI2tZ3/OC5tQ0uYUjKxG5jw0mIvz1z0lX
X6zO+wBp7Nv9Wf3yDrzeffA8IAMDCwSmCpvqelqF0thJ0oxOkGjDW5+KY1rPKNhDfBsuntqfE7NF
n4jydLV4b045RofGMfaILnI/3PwI4tRfhipc/qsTDkWMKwuaamCjeYd7R97kB53q5HMhYuQwK4SY
j1lcz37oDP2n+yuwsVfBiMt4QZp+kUFdL0CaKabVhZUj96rwwcAoz9DqUXMT2Z7d2dZQfFSpGiGx
PTdnsBIxTriLE6Sg4d+5emZTQqMFWI6htnOTbexWTtQvViOIt5s7M61LB9MYVrQSmfhfAd/nX+E0
D8s/Es5xm/DiAJdi8VZrR3LU2RVmXkE2xdmHyhnjN5H2yk4wcjsXxsDSkMCAk4du5vUXysN6ya1s
Ti9I+xqwrZiRejDjatyTXdwYiIBb3pNsRCDHqyMO+rcZRmGmFyA1KpIQSn5EAFD3H91wVKYhnDII
eDpsUK6nkygzUXhkpZduaqcTmgrLoR9M7YmOhvgPQ8k0ApA9wNEbDoQRVzNKdlV2iXNHy95NthMO
B5oKi/FcNmGxRwq/fWO4QjCjJSKQfLW1SmdfIF7Lq5xdULaobH9pjfqgCMt4i9ocxF5BGPTwpSxH
lCJLxBpcYur1WuJUEGdZM2YXlllgM+/Np5QEaueFvj2316OsiqphpkOP0brsAgLCQ9fXTo6wJTu/
bpJ8Z0J7Q62u40ppKpHgH3JRrbq7uIvQ3xtN336Ynbl/tPJNwwKDbPxkLQntWvt3lk5NEmYw1BSh
WBalo+O34HF3LqLNPcGzIoNtNvwaxKlQZE2rTs0uQ6oqPpaWT1PnIA5iv/aiqx+uPTAl0hb6FrK1
vL4psLiz0rY2sstIjH3wimE+hWGfvHPTce9Dbc7LlkAKAo9bUFw1VVPBlZVdEmN5y/P0CE39XR9r
1kEM4R4N+fZ9pOgtiw86rFMJQbje5v0wF05J+fBSLVb8zWnbxfB1nEw0P9Xa0fCHUqppeNPQT8cl
d3aFD7d2JUI2cq7c9kCbr8evVQgDRpFnF9EoBvve7sQhAyfXHQaqPDtHYOMWlm00ohLc6SBEyz//
LaLrcNzIRcqZ7lBQfSPgrp4orodP92/hzVGAMtO1xr0Z3Ov1KHbs2lOP29klGScPg24zeZ66Ya/K
uLFwqCMT2UO6cKgIr54uY1Z1aisaF3CFslcSOgsi06GL0p2zy0LbGksiRiSGgcqmutokcWUWeZTP
+WVoZk8/aUUd/XTCsF38efCq6dDXFe9m6djwzxrkd/8tYSNpB61wVLr0SIK+Voq1/NuL0nurUtdT
fN521Xw4XgfKjdgZVwG3Dn2q63VfelXrlTzMLhklrr8ANTencVT6n/e/7sbpBOdE/ZHKJ9jJdXE1
nZQmQfUxu8yK/SUzkmcXPOdxwfMwyvS9j7y1lagB0fwFGwAeabXwTRwXSyXK/BLrbnVu+krKRsyA
PXZe881x5GYlVpVMzlV2arNRtcxt8kujhPkxRk7Zj53EPN5fuq1thJ6TXDYwDwB+rz9QE4910vV1
fklq420yFQWnH7H4wxw9nlGR1INxkK1zUGdrNllleUIZBzO/KEs2HgvPmc9zEU/n+/PZWjXpUy51
W2SUsJpPXtZxR/0zv5ReWxyLOR8QZzXMv/7DKDwvXI6yO7I+6LygRoxuSH4BKFmdRzcTJ7MH9/P/
NcpaLY3ir1rrkZJfYHgnh3FoiVK7eU9fY2vFZFNXesbwhq5rO07EFOOaUTokYg/VkOncBOhu35/L
xj4jvQVcwN+0rtZNwNEqFbOvsvndXEQC2zecD4ZXNTOKz/MUGXv6zpujyUtHtqdUECnXu9qJk8S0
UWl9147wnX23NO1DqGXGsU1M9cfjM7MlEISCJqneWp8ktvIwpQsyv9Mbt3sCNZzlvs56/tDyeNh5
xuTvvs6cZR+VfAT0tSyArO6eWh3ncqit5V2cAvUGUtBl3WVwR7U+ZXaYmKdMyRv14OL3uheU3G4T
6bNiexKBQmdkfe0t+VKZoNj1dyZO6d+sEQ3E1ILxcH8xb0eB5YSMKnvFAxS8LtZmYhKsJyYbemQv
Zz2cqxdVG+pHIV6AjmUsgMeKlPZYx8KKVoolMnuMHNG8+FBhuf7SK7V2RiV9752+/WIyV5YCdr/S
wDVzK8JPcZ4c6eCXF87BqO3ip6405vvejNyjNiva3/ZgPAzSY37Y+NFppMFDfWkV7eiQrecpY370
MZPFt3uvP+ozn+8wJCDonWEY4p3zvTlP2J+UUpko9c3rE+fWIYRd6QVuJKPqR5MTQ8jEvEFgmHmm
pjv7qW1/fnizEFugf4uajmHeNHWLPrR0MWJHkUz2eFHGrn/PQ/ywDRllfKhwgB1lmR2kzfXMPPpy
TlGojBIr4LftRH82QrV5uj+XX9fE9dFGXQ3PAB5ISa9Y4xc8NynVSEFAPW/Ndvwji428RLS7Eu3n
Aghd8iLbeaNfJFU3+CH0xn48LKmJ6pvVqMiSE5kX4aHVZvmvtXSa37wE7G2gxo0z+oZXivxkGnkn
fHD9noXqYFL0B4D92d6zdXv5MhM2gmx1w6peP8ELQlSV6TCTtjEwbsO4wPwXH2V8TNtsqXZV2jeu
DJkpAUKXikrol66+T9iXXmyVcbBYk62eekTNmmdPjRr3yQ5bTbsMI8rZwaCZvfcV5bwyeuEXFlRg
loTqPsq4ZQkm2VKagzFjwFv4VjgvEQKJyvhZ751eObizEZavSS/07q3LwjE9iFad1D8TuyjCF9ts
qhFpAUT+v45d5Q0Pt5Sk4B/5EYVLjRb76tK3ZrE0aqtmQVYX5NHdnJxLL8rfWspop/u78DaQ5tGE
qETBGyQ1gc31WuJzgqRLKvKg88wJ1teSn4RwVTAE7J6wWh62rgG1DzED9B/1HIh7q7Pl1l6mhvqS
B0MoRHFcrDB3jx3WFZ90PbXUnXjql6HC9RmD7YloPABpPImRkb+eXkjDkQ4FwxWYYHSlv/SN0X93
Aek5xz6j0F36aFt7DoQbEwkwv01bKzqMlurWH7BsB+WQan3ylyFsxGvp1Lf2OUsjzbjEU4N6DHYZ
XvnVS1J9OtaRo/+DD21YQKm2Sjj3kaHEJ7ujVvsl10nGzoqxwMuYYlL7N6scvH+oNzWpr/N7vGDp
Z7V9ylFwHna+8c15QVeBnpeEJvLQwnu9XgRIpmU6V2UaDFNn+rOjpMfMy/eQgreAOpBe7FfKMpLN
S//1epi27pbMMKG8CfxRTrPQEE62SuucirDwhyjWfcxu8EMqLQR46C4+tfOS7MBhbqcKtRc/6F9Q
GEoMq98Qt1VJeAs0HzEG/UUbw/YPLY7bP+4fmpv7jrIaElMSoUh+A534eqa9h6wDYhUCWdCwPs7u
XB/SItSfLDXe65xsTAhmJi87SEXpzLrKbqrKaLG+sEVQ5/pfnZWZSLjgEXN/PvI/cnVKmA9ZJ6Vo
mNiywHY9n//D2Xkst420bfuIUIUctgBISiIpOYfZoBxmkGOjATSO/rvg918MSZVY829cLst2A40O
T7hDWWedn67rcGQrlPauW9micWLnjhVrvZidR53KgbubKXX8psVXqlAIS7t3i2zf5vop0DZhePhp
vOnVqYeglug9F7ntum/bZyefisNS1PMBW0YH0K700kOz+NXf5ezqd4BGN6cgWeqmywfVAFATjYjL
CVDUUO0BY7ZjksmvU2nLl0SKL07vW096kVV3TqVtv1296ObxzY1JFrbZzV+Ohp5pYmt5Ph61dnAf
Et2Cdt4VLZr6eVsnIlJzM5EvD/567zy8fU9onFufHS09MMTXElFo5zlYGCGAUg8odD7OXsnr9qaR
7ad+6qqnIWn7/s7pc/tZGXNrhxARbzi4681S4+w2FslyFOtE1FI1s6afmwGPqzwWeu+L85SMqn3p
uqz80rZiVfu3V/ftbiVOIGMnbkMUi+LZ5XRvih3GvLibDpHhfC2rQH+09RXaFe52dy7u292KlDpH
LdrLRKm0eS+H4mQ0uzRBDqgy8/mTLQv1ooAO3UlmXpnRrdgBKBTKL5S1qxeih6UNesUp6qrS0SJE
vvQx1DxYLLumndRwxDrKS94PJIlTqFNpre+csrfLiMALJDErGCIgwjaXrymlYYuqhbEKl1TbCiGl
K6I2dev8DIEIkc4B0tA9DsbtZ9ySDFIbRGXRqrgOMgOUA8HbivWYllMbp3IOwkAHFgjf48t/XTCc
PhTBYT1hBXTjXJ+ui0SFxYBCmjvuA6IQYmf1RnowusW+k/3eHgV4ZdK6Y4GyI8m2L2cSnJvdlKo3
jl7lJOh0SVNAZlHmB0LD/INlTM3zrBnZnS35ylSyD5FWhYIPpuIa/eWggaTWEdBoMAv/AfGPRIVL
3g/vsxb9xLcn83axglZiOje7Vo666yPH20TQqt4xj2tNIR2fCCMjzc/QIN73m7t4lGallC+uUc/f
07k17nUQX3lXMpONI/8/aOLVlvQSs4S8q6dHe7P4shWdeDyElscGQ8g7+xJwL5/r8mT/U2fYzCbJ
jIkxLj+nMY2qWdOlPkJBmpqXVpsKGabCyVYjdEcU2J7SYVqLODUMIR45LnUvMkVma5+rJi/ST72E
gnq0QQ98mgSChF00u6uOltlsN4WIRz9Z850XbFq1eVBM1Rc3cem7TlUoGhLUjFX0hbRyiLZgN1qX
1PZCaWvlHn2M+qnkcvf35dKLj6AgtKh0kQqup/Qv386msMwRfsDa26sMJNxRhAjtqZdRWznVGIpy
qNuonl0vFq763ZdOe6aV6ZXvDDs3LEynpuK5Gb3lIXAq+1GMTlLESafvPS1YxQ6bvAKW+TqKAAge
crihOyRUa/XOMoqehx/8d0PVTUNUB306Z6EFAtePhBZ4Tw7mnVB2RnWqLXNWkZRK+2cYJ+L0FHLy
j82bPImW3AieG3/c5zOoJKTg+9CXRvVxGC3yO3+dVivyuFDDdO2zg4XMpIzIZ303RN7sR5MYVjia
CPIm7uzsfELGJVy7RlfA0XDeUIm1gnByujj3UraJj5JRmCTuEs24gshobN29pSq0I+1Gj32uUS2C
BAfUvCnwqf0l+Qc/bNVj1CkGVdqhDMyyiawiy4pdOUghn3x0rOYIAcWuC6dyDbyHyhwhlbt14oyH
PF3rIbZK5Eh2uHakxgNVpuSbrS/ZEPNxJDu4kXLhUbN1rcNMoAgRCVvXxkdppI3a66pexZ3T62Zv
AbGEE0QJFNVBiLBXF9EqnaXD7BFmgvAzWk/gDj6ahSjscPZ08entg+TmbuU+hWQFRtZGzYaz5HJv
BVlnmLMt7aNG1XLnFPJr1dT3lNhvImGoMRD8qCHThkGb6CoGTV1V6HwTn/M4R7fRojSTRqu9Cl5p
rfz3uvLbJPLtaeBbd1rZvNOaTs/uBIg39+v2FJit8gBAxG54/K3fWhrNS/+42D4d7lSn5xcM4ux0
BW7lAS6Tb0/t7XckwEU10sANicrajZXJLEckZCXabYZAIdRLl/xX1iRBF1No79+/PdjtdwTkvFUB
6DdvgjNXB7Lej72eUcE5TmZTRh70snhp2nt46ptRgLtvCq+bQwv45mtyI7VkJ005MI6iLXC8tPtU
ZID5kya4861u5g4RBDJBuLweI5InXC5Lq62mJKlb56hhxuVGlV2mX6bJGv4enSW/A35/ZSzwzFxk
GxQL5Ynt5//qnCunnbIp9y0se0S/RgiiCfdRFZVpxDh53tVi+fMpLq4zIFKUOtD2I5olXLjaDdq8
1Y1qSUkx7SZJSXEKklAvazm/BEmG5akq6uADEJM8fzB7k5q3s/r19OTUzjTGA54V7rlNidmeVqwh
8zszfxM78XT0+zAa2LJWJuZyNvwhLQcufngUFIN3ODVl52HQF5B9WkvBZ/G6cz3A1rqTLN9szi3v
ZwFveCQQNtdaaQu9sxQHL/eolsw71ENQzd/Spa+8g+ySqd2Ry6//tacOpYK8jYIgsKvbxdyXeSIK
mbacs1OZ7Evbw1RMrP585xy4idXA1dBJZWWhTQFx6WpGpd1k/pQU6lg3RrLL4d6HxTz9Droy+ORZ
CjGDNrHfp818r1d4u1s33VZKx6xtnuBPaelfC9sqyhKebqcdp9F2j2KciyeAq/+59kilBtosaGKE
hUDoXUVn0sn9wUgKkPr4vbCOnfGLJ/vkeQ3uWvHcrk0MHLHMhhSwsW+ukaBBLcXYeH1AIlhWH6T0
/EPWjP6+92cRe6Oe/O2W93QpbhfmH3cLPhy9tE0z7HI/yHHMO0WHCABzZj2TLVWYo82GV8W+UJo6
ZNpQB/91xVBdpSkO1mNL7lk5l2M2NCsa25mDo2MY3ddxXbwHKx/qCPgN3sxuWlUPfVmVP7tmNO4E
H6+sGYamDbTpzCMieLVY636mEDvZwTEpE3OHN7S1C8rF+v8ZhY4a1T5mFOL15QtCyMqFLpzgWFO4
DmctsUOBLs2dabw92LHT47ai17RVxf2rXtqiT2OJCnNwXMykjRCc8uOhm4eT21Ij/4/XL1+MAUhP
qI7y26tV4nVLMK0ukF5RF8ZPaovduWnq7J+3R7k5SRgFpVaOZlCpoJO3OOtfG9rL2nZcg239UwNf
f3g4ebxYq2jmH5XKfBFpHvHv3kZXBM1Dzah/vD38a2uDc5ZtsEVSHC2Xw6uulXor04CLMskjUWNW
oq9yuXMB3QSLvCRHCtwOxoCGvD3Fv16yUt06o1PiHyv0MezYzTwBdq5cMxnKSg+KMMcV66fVjf1K
rxKmIyiBcr6HsnnlKUCl2IRuVN1R4rjagsTgkBVJs45CTr6zM+XSvEh9VXqY2XNwsoTMgrAqzHWN
UQjPzK92nWFF/J8nfJPmpVlKSQhvzas+i6G1nA5SBMdA5c3OThKUxYJmvDPKKyccRxtRFkUvKGnX
dWot8ebOHHw2oz81IR7m39vEyEPDar8byvvvFz09OODvHJlbm/E6UFV5YhYKNVE4cpP+DJ0jfQCk
Oz5bA2Zqnp3cI2q+cghspX5i1a35DLnxcjl1ZZpRdiuS44TxHVIEkJOKOQ9Cb3DXOwW8PzN1GdkB
CiYwhhmC5yTw1sux0kVHVQS3zpNY/FXEJXfmJneDH2qYlo31fvHKpNq7CNv+M7XIEby4QebnoSbQ
Sq0yc5qizELXP56MuZu+tk0p+i/6WhJpZyjk1mHT+cqL9TRInZeO6V1ejBan+sNqe8sPwjqnPtRT
I4t4QvxDP8l69Nu4VAktugVPcRlLF9OJh3rq0bG2ZoEphDmxl8OpH8bnedRSOzK8tTDCMpBp8c6W
jQcuxhnc/NDRzlgiAybGGE9gJv24qhPL3s1iaX5VHhr+hzUdrIlNak9tFGiG823CZboJ52C0+1iH
iQLyTmuL/kFZ7tqGfeCmEiX57XA2ynVRT3PjIcvrdURmd9b47clJ9gmAacuPNorCVW11GnQJFB1q
lZ/qp9mbzMgVlUWRx0B5vUBv5t0GzDnTxL5n6P5KzPKHOMm5SXYB9OFyTRDsAhLt2F1QrtUO7Y25
oTWpl2cpc7krfWt9ZySln96Jp185q8Ex0HSBNrPVzK6WfTkjjjlno3bUhyAfvug4mrAIZ1Or70TR
tzMLZIuDg7ze2RrCVzML9W/OjGFKT5mf9B/qfkry2JlHVT2MQ+KXWWjSsxxDp/F77/3kQxa8Uwp9
5U1Je6EhIStOe+uaioXrpDd5fQr7UMriS6t0e2e1k3unCvnaKDA2N+ny7TC55jstpYvfKlv5OCs7
3eXZkke2Lf5zUwXtDXJ36jHEXnQhriKWIOhJWASkRjENzRyaXrU+oLOzpJHWN/fs5G5XJlc474PI
KRQyMHeXKxMHRnvu2zo9iXSRpwmbpnhaWJNVbWWPFKDab7hr3XOUvZ1HuGJoUtI2J066kQUY1iWo
2slPTwb5ZBSMQ0pg1v9nNO7Gv0ZGkcrWpulzjfkt6TAMU+amp3xIjUe79sXngN5GmJkzZde3L+lX
ppGIjGYyBHOKFdfCjRSeU5BGVnqyyzVq3fEX2ij4s7Tjo0sVK/a1Oxvu9kLj3WjaAP7cpEuuNfpy
vzKyJCmzUzD7ehqmVV5FdAntL0FPGP32u92GBlxldI03ayYqFterPi1bbe2xvz05o0cLZV2+oSj1
O3H1KYSFdc8Z6Q+c9PL+pPKFtRowavJyWhuXK3LxkEXqhkQ7zn5vFJHc0uaj60ypzmWRa/r3pJw4
OdH4zsooBa6EZDSgsvYwIQmlhyKrDPtglI4z7kZ6Lt+RJ6YxMc5mi4pTO/pa5Nqq7X6/PUmvfJBN
xInnpetE/nt11LqorXuW6F1E5VGWp8P+uwA89ZSb1Z34+/aopWIEV4HTHI0qijOX06MCrscpKN3j
CGQBEiR9pQ8ECcscZZpvvWDlII9L3bvvejsTv/7TS4L1oQfjbKoh1KyA8F2lHp2krO/ga3nSanCJ
njMF0Thrh0Cvh8PbI10jXv4MhR/6hrvE5AZN28vXdLcOqyvz5YQexOIgUNKh4PndrHwHGciuWL55
Ml1EFOSwIMKJjmrogDO6E8v9kTr/11r8f0+BHgB36OaBcPUUWAL4bT1ly8mcRJkTEAVy17lZcHbM
2jnlqfFXZ5lsgbxd8m9F2T8ir//Jhe682YmJfWAiTwv7eewOeU/AdWdjXqUnf54OQBCsFX4Fw2Je
zpFUReo6pb6c6kSazpPTycmJepyCvbBy1GqGuTN8QnLLzNDLRHUrBBmUqjsSz689BCV9oKocfDTO
r7ZrDkIQratxObF4hiV2feLM2u2TR6NYXeqopYz6VIdBO1R/zf5IMvf2Srk6nf5MAisS2sWGvdCv
xYio/Aw91ufLCYPXR3uqlmcThHBUm5390Hf9nbe92n3/Gw1xUq4WDl8kBC+nvO7oQnlFoU5DnYlH
vU+6Kkr7LHdDW6XPvl53IRVrceroA3t3Pvf1ybgNzukLSxR0Jpil61JekhdZMmSNOpEs1ntRlk60
ovocLoXWvdMSInNrdOjt9b2N8FPaDO3HQBe0KItACjNugVaerHUWh7TCm9Yc3B9Nu7YRsnP3vKu3
fXG1b8AwgNHc3CcoH1/lQIi3osWrhDoFfJu9HCyB54Rt3zkkXll6Wy2Er8/+pPZ4VUCyusno2gw/
IxB42bNmmsMeQKpBz2O1d3IuFReA03/AFGj4WXm5/Pr2yrv2LvvzPbY7H62yDVF67TFZb3Xbjgbg
SaVyOayzn+JgnGnhxtzYDW0iP1ppUH5KOVIj36lk5KdaF2ZVbmOjpXmxpzwrVKljREW50ZkHMd3Z
HFdhyZ8n5Iqgp0EYSZh3tVxFTh0fPAKOT6W7CSiq9eMSzIkMM2sY0gNikeJbVd1TR71ubvxvWGDE
QM6oTYBMuNwlQz824zQpdZq1oIscOSCKl83LC8/5gbULKrVr0RFukyC2vY2I0+nTp75zlqcJSEyY
QbT7b6nf/54ICBpUs/9ZdVw+kZhLTSWQg0/BYhdjqM9T74aBJg3JwlzKQz94AmXhmjqkr5Wf314o
r30FRG7hkSOBRUh/dUQSLgJ29sv1JKBf/K0sqmWeBeJc9CT1XRVk56oqgzsU5Vc/AvUzKgBU0ggZ
rnaH1qNyCkBJnXxP6iflG2x1KXpdP5SNqVPacbg9QhNRLiBq1ZJ91lBPah7L2cDMzmnLQYTV2vtf
Wlht396ekFfO7OCPSCkPRyxzrayGnEriZTqnaBpgRxYWxYIJrAHEYqfWIT0v1jKKO4fnaycSHSvY
pGRU0Ouvkiog53qD6aw6rYImn7ZU7odVrvWdBPFatv7POqOpvB3OcKWg5l2us3GTimmSXp1ac1RJ
nEDh3hkqneZQm1tRPAZeb75v+s7+x+0z9x/Nk226H3IN2vEkTeNeq/bVRWBDg+CmgnlB1Hj5PItj
U7iBg3garMJddnmHXG3YzSR7kcAafK+XfGEfaOov9FhQP0RbUv9r9pb67MohlVFHz/UnjPBB3Zup
q4D5z0zB76IEiCAE+dnVphiDGVfNbFxPCYzCLy1QGj3kLll3E+4CS+wYqj4FMgC+WWfyJ2J1h3XS
jMc8SKlGStRYv65E4qEzrHDvqcXfKSj8kYq7vMKoaNACpftM+Zj45nLm6HZWgdHU+smUui6fZJBo
HycqLemD3dtLFa70Xp4bzlEjzLUg/+gsTfO7rTTn3Lsg3Ae4hZ8giAR4eaul4O+LsfptDAYCrBqp
T1hXMpF3opPbRX75zNvP/1U1p/1AgaLNeGYlqp2oAisyZRU8vr17b78co3iEWyDfITZc25UrkdqN
VSf6yaLnX5xKrsd55zfoPL7oa2cVd47ua5mdrV7G2oXpiFvQVhS5WsMZ4XmReqxhbfXKMrTGweq4
NnOa4atf7sdxOE+jmN9pHvYC4WLMookHsLgfURmkkldbC8XNt6dgG/JicWw1tY23TBKEt+51E2Sx
q7VITGs9KRogLRoCDSZbvaQhTtslO2peO3nRYDWlHtdOlctPhp11dxLB2+RkewimnwvFoht0DSEY
FpcT2xH6qe1yzw3nAjBRmFr1vsycpQxbW5tOmmNW5GhY8qIwPzwu5eLvvGzTA0MmLrI1VX1eVN7F
2XJXjulmMfJ4NPM3nW1iM7rCl4sxK2haJNOonyr2bR1aWVE5IRpE1hK//TFuYvJtILqVEDl5X0ru
lwP5uoYDJJn+qUUKiUCj/pUuy1dt0P7unTZ2q2Lv6vfszm7zU4q4DItaOo2MjS11OaibVPBc5tU4
KSPpmmiUmvzsbBZjsULDAuTwIocXYl6tjtVYWEW41hZumGrIAv3O+99eOjwL5gFbO5x6Gmyjy2dR
Vob7pqf002CPQf+iZQRQTwa36HNfNGmwR4IqKyj720uyA1DaObQj8N0hFJSBFVKwsO9Exq98eiJi
chVkaKm+Xd+CaSvNblp74ySssT8mgS7fF44K7mXn2xF8tQuRNCL+ZnWx1K4llAywfUtLbnxS8+z+
dsdGH/ZZo01d3JSpgwldpvr8SafpYsQ9WXkSrbTs/srGQAXhIlVmWtibmR3dRNGMQX3nkPjTwL54
PipBUGPp4ZMFsUiuvou31hpRwFSeC/zTnV03Q1F9ZxZ1ntjgTWcIUoY5Lepdw5/ZWhhsZuP7xCMU
Pba0Osud7mmq31VDnou4x7N7eOgzwKhfZZ+qJa67upq/5FZhz3vTmTXtY5X4U/+3r9pVnIMk95wx
LMy8b3/BHQy4J4FaOY6IU0ASCBhV5Ww1cdoIKHiuWsvlpxtoVvrc04STp2Ys63vGM7dHOTf+Bnfa
ziuCkmulyrxzF7Nf0vzsl8r09pOV6b/t0rW+LysaOhF9qN4IbTABa6zbWmF9U4VK/XCw0qKOzdHI
6o+J3fbW4e0TZPsQlx+Kax5RZnipdAjpsV5uIBStkmLIK0BOXja/CGcc/+qSnr1suNocvGTeolv0
1cFJPrw98M3RRX2LQh7B0IaG57eXA+uK2lLamNlZwkHvH3oI9v6hqhGT3bl2X5112mbnHGeLHmqb
Md6rKNzsU+BuOgpn1Kup71JUuBwe+WZOVdfNzn0VzH0IAnr6ZHqt3L39lrfTy+onHOYS3wq719LX
Xss1szh6c26oniLVLIN5eK+Xi5h/KT9r/oFEaP0ABkOf6O2BbyIVrmh9E/Uk/yXJvi4iVoPbmW2e
t+cOSc/HQQu0QwsP4mA7rXYnKLqdyi0aoCgPfhatjOsGVDDNta9J2Z5Vj4utCTT7gMVtdueovx3F
2Yrw2zAUvKB6Xn4wDe9S1CREe9aHyom45r24tfDienvabtIzkInbO4AWY1vc1JnGaU2C0hzbs7QR
ENL8RR5mVB8+QXUPdqahEXa/PeBNOMWAXN0Uc4CQkRFcZU04gbWysmR/JtZHPa4hSwVZZdVDsldO
jv8jgWjefoDRjZb56HLx/iWCIRvUnVDzdr0A9wCPRJ7koJZ3XWCb1sDqgw3cSGW3fdB7UyX71fI7
I5SegULx22/9yjRv2mEIqyBJQ4n5KkF3zGamTJv1Z40ltWuGenhofBU8TKllFqEh2vGesuEr74c0
CRqRG7QLNtXV8inK1ladcPpzuhQuzfyiy3ZB4Ylvjqct/7z9dq8sVeIRaht033jHawyZ9Bc9V7re
n43c6sfItlLQyLopqdS/PdBr0whKbUNcUIS+qa4UBshNQEI9EO5cjyzwUUi8GP2zKUc6A+W83KN0
vjqLsHARfty2+zWYRBc0sPF57s/tTMIOj0h/amEAPOF1WezffrdXh9osZLaDkSD66n7wINTJ1en7
85wEbh2tSre6eMA/O8Bbwpu/vT0aRXPOj4uLEEwZYSQiEND56LpcVUkAYVRzA17jnPkBdIwg6jE5
egEMVp9g3LWx5RTVVx8fIk2ffxRAtlHjChqcyCjrK6LMyF/L6XmRQdmFwKann/bau3+jsxIhoeFF
WVoZj5msirCx+llEdOpIDMy8BL3VGqGFJ+ShryvEmcYmyL9mhjr1o+U9B9I1SPIxwoNqDYEAivWZ
kvZyXITtvyD6N+yIdifgG9Np6saMLmVSqbMqZb/TM9fH5dmz2tOqsq+5Mvo2tAohd2ma0b+XMua/
mvam1L7Xonh2k2Z56PRRRnOOZi2elV6dYaYqhnOXGEYaF5Zff2gsZzjOa4mOAJ68h8YZFCeFnoRK
+S9N4kP1Bx5w9mHL7DtZqk5mj8Itl/RrQRX/Y6JVy0+jr5My7lRQngQeZ2nUZbNwnz2N2PyDl+Sr
+9S5K5OFj8kUfHZoZhfxYCg+z9ad+wSV1ZjCqq3M7iFQXvtzWOYsCwe9A9jTgr4t0YRyKVGHWW1W
fJEV2Yqc+bab/ozEirEGT3mqeQ14id775dtzgdjXMpV6FY71NA/ZeeRqVp9cPXG8B7rAdvI19etc
uJEsgqxxIl0a4/zgeGX3z7Q4ZQ+9Z8nsfTARmB9GY81EpOdllu9Xzy+J3cbUJSNmaw27RLNdFpQS
c74f56xfd5aHEYemxvqHKYcOFHFLuDetg5vuM2M2l2j0RpBBwEoWM9aRKGsjZ2iQVggWq6TZq88C
/dtuqvqHsRJZc1wCQCcPzpgjIUCGUDefZhw+xkNbTlMHyaiiEv5eom3UnovO1k+1BsTlUDVFDUip
KzrTjBJfS8XXsUIh6JMF+/Sf0R4s53PDcSTqyKbjVkZGq4tgnwWlNx2czCaynsxKpqGyfNFTbOOO
3a9zMTU7A0fecjfO0v9u2rXXn/BWwrtl6NwOGAQVsHI3OX3woWt6vYyQ+Yfdr4kkb0M7SOfq0M1l
Jz/bY6XW73kmVP4BB972LwRoiDn6PldF3HRCuKHXOl39PhFerbdhXnjDEroZ2gE7WxUkAE5RAtMK
i1IWZgSHCd0TuxFV9ZfVZU0f0huYLBlOMx2FSIdn99HfvGKeZJlWX+alSkU0Vbz0u86oSqvCv9Uw
R4ZJZPcJTr3KX1JfpclTKkA7nR3Ree62gxJ/fBod4Nvn1W6piArsV9YIH5F53i/zoKpntJ8y+Vnz
W/0fwvQhizOHrI0NBHBuh9qEKmNr0Kfh/WKpYfwogrEbjbCyKn0+gw3orRBQhD2hlrqW65PXIvkV
ra1D4dvtfXegcyxlgA9toZtT+eivCwvJnyrN7agorhbl5xEvpmOpEBF/386LlakdeITKi7kIpvY3
dL85+JwVY5fF/ep2bqSNOmhQw5FyiqFFzMdmgRtzgDzsz78To26rZ+T4ZfBZOWaKds8Mb85ExZAL
Pu/7ghZxkRXFl3QQRb23C3uaQvh4wB6SVjRfM5X2Q+h4eSZf4EWoJtRVOcsjigZNedCItbWYDMFR
4VxK23vvKqsdIxFMthfqHoC7neK7jWGwDkPxZJdeLePKrLt2u7VKAm+natNd5drTesDTpapPSToi
05oUltk/ysEx57PKTaiM0qmBmRhdvjhh3SA7EbbZVsnI10433zkuiyLKkzqFjmIDBTvousI1mYo7
ECm5UnoIseMbvmzoAit0NfR4DjhT2/IdqAxLD032dxAFApm5U9N4lvah1c18eM+DCO3bPAlCXs9I
lmzXsMDdB6+rrDWmljKaKBOuvhWuQ7l+dVL84lo+b2ZnnBaUviNP2AqRptkEqBy6SWI6ERwL4cR1
bSj4fVU1S8hLhfIPnVowdNX0vsvfQfzWGg7RQqrQr0t/PvR2BYF4IAkdw2YUa/9OGXbrhMaSpFrY
9IKzTvCftQ9qzO38sTEKpz7y7ZbqYR1qKsAz2h1fUlSxcjZVz2Itu2H4IgsUreNWx0Eq1NHZ+6uH
gvot9b1E33mjY7T7sgS2eexoyACdTE3O/HwJtB5QEbbJBxxPPBWSAwkvLNsGZBNi9a56zB2Yp2zu
tjWeVNvmeogNhvVd7wdbRL1TOeODLpbFjhFIGfQPbdLRryiXVmVhXm0kDr+BUhIudV6tu0W5g/O+
9EdVPIpSjksTygmnY3qrSutNFKULiafyCDDlJw6etjh38EsFWMMqgS3aZbBH0TezTmjme8EaFqpR
XegvjZwO+YLy8V50tb3+NBDv7/bukmAN3TqtiAE3Uew19V4uYT/aSRNiPeWZh9ktED0xehw1+G6A
7kNhLvaHtVmbeu/whB9X12jF9241xnyMtLYkg+foqNq9XrX511xfof6KcV2bd+mYdluVrpR1TJdS
pAdtMkqAG3Ouul3BLGw7qER1S1u6IYiKBcNqhEHH5fsAUmbZt57T59HUGivY3WYOzI86Pbf6/WSD
ox7C1qnzMmraXGpxCgbbP7XOYH1bZ6y3T07vqee6KNLmkFeWNX3pc3AtT+M6lfLb6KrMDtdUauLR
BNnchLmxgO4YfCcTO3y3y+pgznqRx2vXu2VI+1Guj0mFp9U31eibrDOt1TxKpCPX82xP2IPovhj8
eLbTQD07Vhd89uyiGR4SKKDi40IF043MzkkGfCI2tknXJpYWazAmp/dpNhfVvtT8VduEaPpvqVnC
jwvaMgfQTJHkF2WkIoM0q1u0sx1pJA8lpOD22SzwXPlO+keIYI2eNe/cqdPkGSSe2RxSH6BctIq2
13aL01YlR5LVpmdQDPW0M9id3oN0Zr2KWmjX5r5ADlkL6XZM624lUtm6y/S0Ir/uHHSGFsteDzZi
j9WLaY0twOYmncRjIAZlPAVr5iXh3BhTghjIEtBVUD1eKRl6Om6sG2U3HSrINu2hL8z0y+KzLJ5Y
/bCZ9YzK2g6YV6WOwP2mYb8Y9QrhuGyz8kNiWfl5rD2I5W4yFRwbCbRloMaGbJmcuU8ezGHru3Hr
WVls1m3C2+KP+m7O17TGLGA164NtEITtUxm08qnriW53VZr12kfIRpYf20JkWhnmvj4R6LVGFiRr
NOMnon6kgSiCPBwrLVWRNpVtHxVV36VhU1Ztv9eGjpYqsieFEXkjPPAY1wxN+2KvSfozLUbT/Khl
/fDVQNgxS2PdUYt4cIMRRpeT5a16yufc+DZoNrivRFKtCwOBBeOeILxTL0Ft4/A34GT/YTTbIHjE
6SPHAdltRYdKu+s2KKSl2RDmllMFXFyd/OJQ93syisQtHpN1HvMdLPikPCwVKz+c9HmY46px6l/G
rDdOvBTjYj+0ctU+6wRgXsjSxdBErobfRItbWNpZW3Q4y1bfjk+thdvzHmNDS0ULPnVN3HVaM4ZV
NXAMVKuN/zxSRku9yziOgyc0/jpO+6SWzaPLuh/D1RiwLcGYtH6nmcr1CcAIf8+zZfRWXJHtqdAt
59Th13Zxo0mMtFiUyCDVp1Tq7VDTKvOjqS1W8WB3JYZDmuL0OXarcoPQ7oZy2yYEwge+lExiyjqT
cUSixlbHcRXrHP4fc1/WHDeOZf1XOuqdNSQBbl9Md8SQyaQkr7Ll9YVhu2RuIAli4fbrv5Pu6rKE
cjrHeJqnCpckJBLkBS7uPcsaQyQrLYNpxXsW7Q1emSGZsBNJyGPdQJCBj9dIONSYteCEbKlXquW+
2/1oKbyd1tWxRFMdcoWrCsWxm/qG5MsMK+5bxEI7F5OGo3oGAXiUV9HN28eng1etrOjRr8fJBP+7
vst0peZb0nhd+7mc9lkfPOm09Zr1fJpejlU3fdzqlnrYeJqST9gIiIqfjBCtrVIUUR1wEHCXbMvj
Ak0TXA4hQOPWOMe3uXneuYlG+xl6ju3N5uPSVaAWkpQvEiRU5JisblIdugEOFvBfjkQpnq0NGZF7
AUfS5u7muPWVGgFzBIqDVBE5BH6z18/mUU7Toe1VtGdhuyJRxf/uJUzNB0YKpHBsfoKcMW5u6NAD
Jx76Cp3bNtrpa9pNy/AsbBeYwfotUpT3YzBMFLIN0gmT+xadNPWMNHXgVodFg8KOOwi0BHHRaytn
FSkQFFyj+9gnEjZxYTN3X4AM3P+keP/Xl/X/Vffjy39fxuW//hv//jLyTTRVrYx//usFvx9eK3F/
r5594v99+tO/fvXxH/7rWfNFjHL8qszfevRHGP/Pzz98Up8e/SMfcDxut/pebK/upWbq2wdgpqff
/N/+8B/330a52/j9P3/7MupBnUarmnH47c8fXf/xz99Qi/ivh6P/+aPnn3r81f+wz5+GBh3Sfw/1
5+/ff5Lqn7/53u+QJTgV0NFYgGnOCTe33J9+4iW/Q/wFdhQnSvGJAogiFXiTqv7nb9T/HRVUoJNg
PYb/AtD/2z/kqE8/IsnvJ7xEDBAH6lYnMtRv/5nXo+fz/Xn9Y9D9y7FB2vfP3x6XcE4QdwyPLiHg
9eB6ow79uGQ76amZBlVWWYlb/G03KDahC9o6+cg40qgHi/Lnhz/8MP8b/Pd7BQcfd+q6wcgKQCMs
Be7yxscFfUurrUP6K0b6HvTb5rMbTfWUMonidAzdYHVEMbdBWtL7y2dJerBOWOXPz9FqCclVP7By
TxsdtC/WcqtYXtVSJyiR8PYWiV3oHWoVos5WkqR/Iqk6SZcMfLmetTsMWZNA7T5dUbp+35XVWAIV
WQZrOoc+arVV6Y1tGqHZ9TaoBVIoT7TktgNi4WWy9DPmMrUNOFJNNGe449L5AAJg816UvLqukDwN
aRDoJIH0RrvsadlwNDIR2Lg4QEbS/5gQJ5oyuEjXb2UC2FHmeixhKZK1NcZfOo6b7Y4iPZo6kRNl
SDTn55Vg4zu5lv2TceHtq2qIRHvVEqi7ojY1IJ4Vuvol0nXqO6mjsevNc+RXOSRTgORqkc6EOcoc
6mM1JsGLuqx3ctyguvs+ltrZ0lkwpNAJ8xfcFPcBPK7FW5srR/a4550yytuoU0N/GDbUv7KYOxPq
Akn5rklWNuIQjhkOusGVS1q5+7RlxF2Wj9RtpAfclhe/87d5BYJwVf3nHtfu5Yj6rsJlbZKyyiQU
IuZsrRLvdnGg13BFVYB7T7R76MYuJHTSaQE5DO2YJnZSONfObrGs4M/ggiTiJ3hruZvGYkvuIBxV
c7wvcbADVQr9HdzgovAj7Muon/aA9H5yeun4OFhbUuVht9XiOIgNN6RFzZ9bseiTKsuudIoceA2y
nkpgodGI8d+Ahiz2DLyvGDJp014Xqlo2NxuXZXuj+KlFGgy05chsw/nFXNZsT+Xciykr6xEoNVwy
jkM4emtBUJi5B7wJuELqw6+585eIPY1FvSSZj+ztj6p1QGnb2ObeDZUvmwOM0cSebxxK4FeeK2Re
e2zW7+lygtX7aA63gJo0ys8ZCPQfq3pd0SFbQ4JEB2YAEFeaoqZKqd78IIVzZtJf95ukDAqm4OFm
eE2czzFKpDi3HUeq01tXBrhxNDWebF226tDFmyQ4MRju4ziNp9cEcs2n6staD0ePAGSS+x1F3auM
hgrlkmlZP8dLQjsAfGGtmvLAFygY7Uh50snBgZS6fANARnud7HEjDJeviW55D0gjQzRjGncBPMmn
K4h5ywiNHEDLwRDeeJ0t7pY4WdQz5R39ZNF3EiAb2LVAuGrMCYm7ZxFEb5AXOCvcSNcB4ps16tJ/
7GTWe4akUYdpPCXjlp+yp08cRC0U6txqjPI6XgD83pQaUx8qDuJQNqgs53SvyP1Cgl6h9rYBfImr
lRyLvQb68Aa5VnVXswXmxv46iOEYNJP6wuo9VJmee5c8U5uEKPe4Qq47ZXD+qlIiobKIlJOFH/fQ
EepAWhjAqDDa3p545neczcMr5KUdSpKCzS+DhAVevk+xPx0CZGJ/ksF/6aA+e/w+OrJ/epz/Hzyo
0dZ5cCqdEoFHR/X18Mfjg/rb7//7qE6i39FeiCDiBWJ3CFVydAL/fVSH8e/wAz3BhcGdhRDdqRv2
51FNot+BekfXCgS/k+XIiYXx51Ed/v5NjSE5aXicznlQIH7hqH7csnJ83D+hLQYC9OMzU5ZriSts
El7VuMwGkJj9JVje93GNszjxmxkE0zXKVVCzOt33bXtX++F6AQdzbtpG976NnA432AEhJiYhXp3k
zKq7at3Hrw8e3w+SisdNoe/TNzKXpN+7WHdlmCd+IPdbjtQWxHfSBl6KpnvvpxSNvfL48w8792WM
ZqjEs2+XagjzVQLGmwJVhAL1iJvXx5+P/xiL8P3LGJ2tCEQE3iZbmGuP02eet9D+NSonbghktBrW
At5yoUDheOKvfv6BZ76Q6WrBY5fP0ekDZ5ZE681YA+6ZUSgGNPnPP+Bx8/yvb2SC7KFFv6BLRYJ8
6WS03KD2W/oZ76RfPw26uvWfebrTOCvkNGwoBzPqTUd3qGdxAcPyrSv+PeX8PgGjOcmjXnaB3IJc
V9U8ZVD0LZClf+VQUlu6FDWGuU81JJGBy6u8Ltc+dOdQv6ti/xLs+twan97cB3hXVm3Q5wugKreg
sJwRMX6NgqW58P3ODW7sCpBzCJd4U0EOIkv03h23MS1n3V6A6Z8b/fT/H049bptQ4sCHR3XT3Lu4
xD0dnAZkqZ+/HOeGN/aGEZoYfKqDIGcog7/1QK5NUWaN7HYe0xJBsKXl3J/gkYum4J67qzOLA3pY
4yXDh3PTN3YDf628eGMtdoMRfedsC8OVptOEUDr8fH3O7G2mskcPvA5k7iqITDE5la/gSTDpt2Ta
E/dGOaji3G7VSMJfwgh9DxRj74HUhTOgEuYUw7hF4UvZyFq97ZVyvv78y5xZLdM7UMaudpc1iIt9
9KAOXlFHQHO0k78m8vTX/E3pTdR3KdPAwhQjSr/9cREen3O2bF6D+k5Nf0327fvHGPsJoWMZL9yJ
CgWtVnWFvH5w833w2JrDVmlZ7eLaBKZMsB8sydqj3+N3+10ntvoF+EbJ3c+fxeNr//cvYewaCwDW
qFgGSYHaX5MzKSLytALfeHqHlmB3SSbn3BM//f8HuwcUoHgXRzwuBKPbtdPv7ouk8sQlhNK54c3d
owRyB4sTFhp0lRU6xyv9ALEOfuHkOje8kVjoORoBOwvDYmZ4AopVfU61E10iv5wb3tg8dEMGXPNa
wPwg6YZnsMWrk0p3g3nLz5/xuQ8w4rlLHDTpV6x+4vXTcA3p62FBGTDal5dWH2Ai2iN/I9Jz1rBI
ZN28jWIpX65NNV0CMp2Zf2gEWrThbueipFZwQlVzpXaygnTXgdNtF2Im/XNtAIJUvkBxW1YckrW9
P8dpq6m4dDbHeM9/kHqERpRtVVu5/YJHPIEYDt/lCpX0l72zz+FNpcq+y9fK34b3rI/JR43L83Bh
Jz+X8/wNUbpWZTTuC7ZCFjN+UwOdESGz79DvyGNo66HZPqgWfcCmDjmYGOsON4yQLmQEeUiF2nKB
jQDdShRg4s4piz5y9AEuQVERR+ySG4xBLPhrEzPBrFCYhGS1PyUFcXcUAHYPPI48KPedXXGUUrcX
lezHrxzdoP6K7mgUP1/Bzhiewc08bt/HnR8EdqFmclzioQ34uDS04FEpSRbuyT1fUcOwS5NMvBsT
MC5AByIqhMOXolIeZWDQxNUfVnFsenNrT4QxWru0qPgafwAkhD+XrtPbbaMmmH4i1dA6QKUXAcNN
Bq1+GHClGqgheeEtOxNlpqGMbCagVlYRF+Cylf51TIVwP6/cQ8TVfg1k0QDOfZ9CsJNXXzg0kH27
x2KKkZFlYHiJRFiEMXpyKZ98FLQ2UAQtd/DA2D+gOtyBrSWiXE8oAoXbXB32cHQOdo/9tO8+OJ1D
EF6Gdlr3QqKBVuwQDEhDwS9pmp3ZvU3QPgTXYZ2FVLUAtaPPgEeBGvg2+pYvlXE249Yzxl4z7oWP
eyNa3t67oaKXEslzUzdOZi/kgOuxai+qaFPPNCAKOJ6nGnAnu4U3DmaAUBQnYtsLp+yTa3BrukMJ
+bXCanRT+wFyA/CV7jC6Kn2aLQT4Ftl7l6R3z6wNPQXhg5cmHvw9hoQV5q78OuuIRpW9iy5p+Zwb
3TjyAZgQLhx79mLygNWQyQDFpYDuF4o3p7D5wXFsSt4NJVT4d89ZisUJ7nHt7OYjVR0fCrWAmGi3
+kbIkjmahxZ2YQVB4L5K1NjmwF91dtdxelq3B6uvwF6lyx4u4IcE4XWcBLD1hd+A5dyN49pTPZhZ
e6sLmLnTJw3MC8FIYZZTNyIWB3XZwWJaFdPYll4G0J7MonoFwMBu4Y2gDcpKds6OMg8fmvWmU5V6
qsuSWQaVEbKojwJspcE8F7pa5GuyuDF7EaBhc4kLdObNN9nDnddA6HCGcTGs2tFp4sGHLdku0UHP
DW4EbdA6sH2IyzmfWO2hBaF9aFQlvybh/FcaZkrbEN5CoKONZ6y880H4yO+GZC3tHqtJJer4LtCX
Cv+cOoXGeBrMoe3UzWgN4lLHtTfnyYKisX8aXdovzOlxPIjWzp05QG4YfQUMHQphnU7ByGrtopUY
0VqDtgj0qYvRqX8/NZQdq6ayrGyZ3undCtHMpsLgya77gkWJwM0rXC/cT869j0asriBLlGzr5jxQ
JSBE3gyMJC8vacWeG92IVWh/+sNIXJ0P8w5Fz7q51+1+ic5zZnD/VOZ+8EzlLiAKUwOM23fAPII7
+sGZ0dK02sNM7zrwFwSsThyVR0CMHuTafJJ6/zWJkb/C1KQhTzJZW2TCOm+h5Aqcc8NS6L38Glfz
++hGjTsirVNBYAJTT7T3TKI98rIEJN2uReUbcbpqSL7A41EXALwBwrcPIIoeIJcNHWm7lTdCFWxf
CLbzai422g8idQDbA43BV1/shjdi1YOQsBjXHidrKdlN0koPsLp2y+1GN45WDegJqbZAFyohH73W
v4XQyK3d0GakSvg7bJsD+5naeY7t8QP40Jblu29WSg9CKWkawFAh2lu0Sx0fdB3cjR3kda0mbnrc
Q47YEUmsdeE0qslYGz2N/OkSIfTMJvA3IqhLFg7ZZCcf2PoHqFrvfGDo7eZtZMBxA18mnNdbgWEl
AJ7whgpTADAqu633m1jYg0Wfq0DXHRWqgL2a+54q7AOpbHbvQop9bmWMQNUT811WjrroR7EfxjX6
XDe8tNseTaOVMgbJbW6ELmCPu2V9zzH17lLn9dzMjRBNhpDCfqIH7Uqo5Bncgr1nDGJ17+weqxGi
vvKVUKLB6wj0VUr65X0Ee2e7sY0YBUspASGp04UIZpJ68fqBTbFdifdbgfHB60IXui4NwdhOK+Fm
CJoUSBNW03aNk3RcSrB4SKVyFwjvzGnLp83uWtYHTCVrz+M82h3fyYF6fNFv0QcgxC6ZeJ55U0wd
E6dGni5GrAmrh9uxGo9lf8me79zQxilK+bKRFTX1fNznK7H4T2hgd4K6RmDyLVDhyHG3CyGiHI9r
Af9Nuzar6QHWMLXWWmPSvH8D9HXWRm/t3hAjJFnSCr53eIgQKgVrNLmN99Bun3KNeNTT3K3bEqpi
k613t2/KL1pN5MFu4kZEkqFch7ZJVCEdQAlgcgWHxeS93dhGdtsB0g2rAtfJgwbZreOGn8DZtzvY
IBXxOLvFiz1NDJS8AlKhaxqAy3yAnMRsdSb/TXUuljPIfsHs5FP4WoyHGFVsmzWhJv+8BveETvWm
CqgwA0dIJEC7U3hnN7gRkwv679s2lDL3oKsC6abkAJkaZfWmUBPTJbR2O8gMgiXFgpdE8y8N3YTl
qpw2mQd7N8DemzvFiQRlhbwMMPaqZ9uxjdD0oLVHyOqhbOwTmDfEVXsDubnQclWM6KwlBHKRz+JF
CfYw3d32DQtrqwQLmpOPVwViUnTpEkQ+yLmqzVwK/8wD6BfeJSPB0/L+vcoIZZfHH8CXnpbo1aii
ovyTs8zv0Hx4Y/UqmmCtGQJrIiRYF62r4DBpaD0T+MRZ5RF/l7uv5wj16BUTX9eXenRv1nmyjFBT
jK/tIdQX1UQWcUeeMQAOQQuMfKvN/G8Ct7oSwFzqWRUuZ7eQkM5aaALYrbhxbIrAGTZo1ckCwj1+
tvSeyDzafrUb3AjQDR0FGfdKAmAQfqjketNEwWu7oY34XIWCT4fviGLzGKDHYzQdwSSyQ0ZA3v3x
Kz4GywDyNkZHC2k/DPv4PCLSru0PsezHg2vuyw5CCqIYAX+Bra0WzhNndrdXditjhOcCsp07UY0n
Om9/QH7hdpXxZ6uhTYCTwsFTc5AJiy6sXq2cX7v9JQeTM5uKiW2a4U4CZjoVUBed6nxeKv8ABdcv
dvM27pwNBDOkWDtZQDks6yiIvvGltPMUJz/YDE0UE2zKfTbzSBR1PwcaHLmwhfAoXyED6etLukjn
FscI0qAb1qEDWblgDfnIavrO4d2d3dIYIboC8cjAiBCI/1lezRIyqt58USH83MSNKIWgRdAI4mPi
1HvXz6AOUeeSlfm5sY0YrVdYDQu3lgUoh3TJd6I3mg4xq7uD3dIYcQruZhXrmOGVXJ3bpvfvmsnu
Lk4jI0YZpORwYcbQ5ZbcKrd5UZLQqg0FSfbHuwuLIVYyzZsoSNn7EA3z1a1XLc0F2eAzi27iNf1o
doMZdgZFCfs1qGhOBaGWgDE4zj2eer+W8C+QtSiGGZQnd46OE3R7UqunaWKhlIDCEE2w5Ngen8B+
/gkL1ju7oY3wTBbo+LdTJYqorIY02rcnCVSHLOd9ehIPk1y8JS78wkThjfNL0J6fgvNkOW8jOkWD
7kS4OFMhw/hd44lb1k1Wlzhogz6edQkZ267irShCrEx6MjxPp62PM7sFNyJTkXZy2jGZ0Lepp0z4
3a12kjd2YxuhCaW0ehsCOM1XMItv0wWFily7Tmi3MCYUCSIjQKW1G+Im2fos1mH4ijXubvdETSjS
3AZhCazdVOyJ8DNP0uc4Se2659SEIYH4GY/BOuJ1GRMKH3mI5HWyTuNk7qxqOOjwP35rAM8F3Xwd
sPaQuIiyAcWzAkJCk10fAYqwj8eHDpmORV/yInZOtLV54f1XSJgvlpfGwIhVr/ddEBAdXoh6k4e+
CtsUKxTY3QJMwFEEWS4ITri80Cz0MzcErhxSdZb7oymkDDs+CPjBgqSQNKpU6u1+96nb1uHXvPD+
0z+jgRGzayPgJbRibca6hRaW6t+sFw0vTuv7gyQsMGIWYpwLXFY11n2I+dUGN9vjwsb6ympHMPFG
M5nJxkGCLNoy2N+5Ywnp+Sjmnd0GbwKOCPbJwN/wWBMYFshjpGNC06AcIWJuN3/jWEUzDnpEfMbK
E7lcCxG/qSdmV5unJuQo6nofGGPBi4iq100lb5dOvbabtxGtVbkthLFqKqIh+TiMiwe3VzBl7QY3
QnVCyRw6sT0viGjjj1AfWK9018+Wr4xxsirXWbedBGOBSE2gygGatbM5UW43d+NwFRtotZxh9GDe
dBp4/KYbLqGYvqWgP4glasTp1KyA18U+bNzCroJwAFTGsNlAPgsmb31SdVc935bXupfsmkjihIWq
6ym4A8Utml6i/ifF6yTqw6sOfcnxqu0GChk81qAYX61T7C7pTttJvFkm39GZu01D9wkSZs6UwVqu
8Q9egFp7HnG9QiLNQ5UsC9GlXq/15MRt4UeQNbwux3bZMs9FNeE9xNfaDSztVkYHCBdizIU1aj9W
UwL5SZf5uz72vr/uB/DVyfBxjSgtX8KC3Wk/Sy+YpiLe/WQuxIrve+BqD/LWnaGOPEDjoYMed1Tp
K6jQVsnTMB7AC3OnHYIycbJAXTAU17yRYi9ceANvx6VnMz3MglZBPkcLRQmb1TPNKsYhcuXOSbJl
sWhIlPZjI7wnywCn9mtGPEWLHau9ZAHp5ut9d/rnYphdeqAutJXgAizK/TWDHWpkl4VQY8PsV6rD
TpOxCIN6RNXHSf0KPHOr19NEehFabkgkGS/qsL8vafe6jBq7ef/N3hGdmJX5mHegy0Im7KYMfs1z
/a/zyQR5BTOQKR4qSAUUTNa0dJIOghHeaLkmRmYjIJ8WdmjaFZXftunaTV/DVtglfd+kSB7cEFrQ
W+chcsdCb5o/B0GruYIAUG+3lRFjo6whMqIHP4RZmejoU4r8Fch/rT7YvSvGRin6aoYG6DwWMN3V
b0UM+VHRD/ElW9AziYGJ8oJNqwJNBOLZCYrKaeC3T+sd0l92czd2ShchDMsVPhZwsSxP0oFLW6yT
21jecogRpN7QeLtD8EaGVR9ADEkOek8jB/KuB6svYEK9VD8tpVOrsUCj6uvC6U3gSDtGBzWRXlwv
Yp4ghgv19QQ4MiWjFc6oSevblZZNsBfkWU+aFz4v2JTsMYRWJ4IeO/Tn7bAYkAx6fFdY+MA8eP0i
QXA9yKZA/C5vmsYyQTDxXjxaynavcISjRyMyIMrCjDuLW9g9WCNmoSKyyaCBJOMwMnYTkhkGFOEk
Qjt8PzW9JiXcTABkGrENDzq6qQfifsSddrNrSZhKTTC9mqAVhnwVpaz1uqSlLiJXRZYvvRG1PmEa
CrU4ndqmhzjPMlWpVv0lz5EzG44J+YKv1KpX3JMLZxvIfQ20+f3en9R9rB6sCfoKfDJAp7bjRRBG
s3PdJQPklcplCS70Ds/w6mAB+PitB920LEMWD8XOPCLuYP4O+3jo3vj8sMjRuQPh7LnjJKw9IIvr
kqxKcBk91k4QjHZP/yQi9rDeBZ5u6EIOeSyWbarjzOlbCFD09cCZ3TXaBIiFLtlxZzntTKWCuXff
VOCdbdOmXMuHZNxbdldD2nWGniZ8dSGpDvOrhULjmc6WCZYJEwvl3kNuCx+waR+w5V2/A3r/i90b
Rh4vP1P9phK9DwUXg4RqFfm6q8B24sbFpZp2T0qoHxfIbY/M7258X9qVvb9RKB8kQT1kxSrY2oLq
QmeZdQ5Fq2HZX9ktinESq5rBuXyZh6LUIs517VdpDykku/fFxIktsNQYBjzRohGr87mHJtgX4eC4
sZq7CRSTLR1G2Ez1BXKt59G8P2FTdUHL5cxmZ+LEqhV9RqjGDYVc/frGYwJmt8242B1ipknG0oVN
PHekL0gXj1XaxvF0U0d6qC2X3QhTmqwjCQe3L6JgaLMpia866m12+b4JGRN8qKoyaYYiofXyVAr4
T0eqnW9//kxPU/zBHd20vUvgJjovHs73k4QqUn5XVknOXGhM5yFudYNVjkVM7A7UP8qSK8GKXUSf
cVF/1kf1u59/gx+/OuQkJfVwl4fGHVqDoGOBITiWbTpJPUOFbLKTHoA8/uPhG+TKQ10OrEh4XKK6
I+PrPgwu+Smdm7yxjY1+C+VdgclDSxd3fM+HhHa32m0HxMTvJOEebYFEscNblLcdhgbN36wdhna2
g8GY0MB4C8s4JNVYuJoomFIEqj3tmG4yHmweLnWNFKuHBt40Jw22nMB/rZX7qvJKy93M2ImhGaJi
V2DuKJoGBwhjw9BPe5fkO889WKN3Ck8TmA4D7Amta1G+mjeHvx6gWmyVePzNjY81g6ddX8I+AmXq
W96ToFBNEFstOjEhghxFI7jJnV75GsWmcYpvHVo1VtsZ/Gsfx5Pe1LDprWEAfkCZCzqffPqws2Sc
Lcc3Hms8LzBvbGtWeHDQOMSV674cwed7ZfM+oifyePZb2KDCtUxQfYe08njTQsD2uQ9xdX0hoAzR
1//UjmD++PgDQkr8NQw1drMQBg0vJs8b9FXTzZM44iKm/SO09EJYBwZsHaFzjlvBUx61U//B9wg9
6tDfryN4gAaQty811BU2p+te9EOw+lk/TVuT7VVd7p/Hcmv0ceA4czMIw65fSE/pk5m36mZr6vlI
Sr1gCGhg1Ck0uOl+V3vgt9x2J52Ku6GJuTzgwkZ3/FQsGZyfdfUc3lPOfsBvy+YZgfHQ/MVu0Y08
HrjGyT8RknPIzbbPYUiQPPUbH+L9dsMbb+TodAEs5Oau8Ff3Hq5Tt4lXvbQb2kgMcNfceidcuoLs
wNkyn177o7wkpHGa39+PbpDeH78qWjsw55Anp3MOrY5rIXe2HBIolgt4AcxJdQ0RZVZ/sPsmxjHo
TdDfhfE0LEq4E+a0W9hx56x6Yze6//ir1FupcUckXTGPtD445f5OtdBg/fngP05xiAmS81woDXdC
d0XIdPMaqGr6Iq6r9dPaes6Fyua5jzA2HbdMosrnU5fDqaALoac8CTiszALF9mvI7Jf+hUv1mUdu
ouYAT6j0HLIqrxrVdUcdrB7QYQ7Lm36P/QyIbruqEjFBdBUMMvtSMCza4DsAuoXvsBFZ5lSREdDw
3PBQCIDfjYd2nCLLURHvwgZ95kmYIDo433bxDg7uoYOYr7pOmAyOY5yg7x9WM3Ot0AXflMYf5pwB
xg6heetApgNCguC6V++TKbKjtpLICGy5JVPTbKItIti9HoG5jtOy9uwuK3BJexxrc4NSJNFeXTQw
ID7yeesPcIazuseRyAhkN4R/FItYefBm2PSWJKVjaLnmRiq4EZfJUWHofad5mUzHvvGt7ocQnH+8
JBuE0BqZdDDLafwnUeA8mUK7Kh48DR8PDVjhSQi3KQ8cNgQ3rZSqcALy+uc725kk04TQwcKtnjfi
4GX3KplzLmi6JYwe7UY3otRNOlEGrtMUEFvmT4B6fQePYjtxWDiTPl6XKowqZ/Z1U7DNZ0edqOHK
nZgdFJWYYmLOtqKf0oumaNp2OsCr6KkTQQ7cbl2M8FxbWBdJOFccVE+b9ej7yxuYf3R2RUUSGvFZ
j4maGB2SwzBPz+H0UrRitDvETSjdBsHzCgYXNSREdQPntAH6+Sy4sPOeexmN+JyBzt/B8EMQyXlM
gRrLeAhFYbs1NyJ0h0iPnBVvwFrqt2yo+AjldjHAd8pqfBNLl/QbOBddkIBoNe4wymKleDKuMEHK
7MY30nodDuUQTSQ59MuOnu0tUAAXZv6tVPuDNNDE0tFwh4HEUNUFrMjJ/MRt+gAEI2jue3dQShqL
BtbbsISf5j7I4dVdL9mkumCGQiYPt+OkE3fKdw7HwE99FPhzUcakiawq8LCjfhzlLFEEZruBzJsI
njdBqaAp7HR2fTViKvyQxSc765TMyQIrGrDj70CpXC+s65nX2QQQrs4EE0hfnW56QlXXDXFjndey
k8PB7pUw1mZoGgW3vzo6rKIOsbdurR7g/xx65IvdBxj7lIDN1T6XXOd6rHnex3Q58IRaFcmJiSBE
tgm7JtLr3DtJli0BrCx6GllBw4kJIOTRTGWpMDjczTrYnNAphSWqHTyRmPBBWmsQ+fWg4QkEZy/S
eW2K+t5nu0U3Nqqxi2PXJaXKZx9eT7HjgHu2UtfuSDbxg/Dg7FzqEJWPAAWlYyeq5ywi6q3V3E34
IF04h+HOpHInQcOGwlA0b7bAbmGokU00YvFG9JBVDnlN/yUcXLrPobtHdhmciR3cg3qZlJ4lzCRD
lkF0G2I2tLQTbCHUOJL1MkEyK9pkvkXennZuBxPKzjJXof7jPRLOhqFDJkwd9oUyhRXuV1fUdlxC
GAA/HtzZeT+V8GHPK7BnDgnMhDNsanbNe2Jiv3bQIMpmRmIVcf+z7Mnrk9e73f5rQr/qHrXHkVOd
N644eQD7ZV7Cye7CeXzmmmiiv5jXTX43kvgYliyYX9a6b/rjFvpMHCmMime719JEgpUzKakH98w8
8GPnMPtBlQ2rtkOCEVPvi9dlpFSI0atqaA4xYGAZ/Fr+sNoMTChY1yKmgGcUOYcdYNb0U3uQfWl3
ephIsATWzKoPApHDEnM+9nXspxAw3u2OD1Pta+tx3djFInJV7+zoye7NDudWy0dqhOtew9R0RK0n
53EdZT1b2wyQVDvYP7r6j+N1iLZIRXHJc6d3RNbu8DAkfLNTbgID+vHoJaVMeG3I80ZNdbYHPcti
KNfbJTQmBkx7G0rOooph5jnsd7vL17ct7G8vROwpa/lBmmuiwEoCo2UNsHIeCA98lNOpzX3vUo3w
3OjG6QSHG5SrtyQ5Ugel89n5MrLhziqQTPRX5/leCf+M6Aidr5KlM7xf36p6le/thjfSSI+NZNxd
kRwD3g8A4LZrWD8NPTbEdrFq2s9xGWukwjw5JvAoaxP/hrmW6YwJ/oIQ16Tgk5YcYR+W7yc8xGAH
SCQm8gv+DE1ZR1Ny3E/SR93iUTgaw1nKbtGNMG1dVqt9G+kBKlxXg+Av3dBOTZCYsC83AKiI9D09
hIA/tIPzlA7NrdWs/wb5goxQLchAD36oe6+gnIF3XS+9fmM3vnHJHbg3tTCvj44U9m2QUKeS3pyo
epf0BE/B+IMtwMRzNU7HabyU4bHnjrxS5Tz3z2XkVlUOnmpUXlf9vtTP1F7+Ly7X3+57P/pQo1AV
bX45zO3EcPdbl2HNPNYwn+ddh6hjx7pcO5ZOYw+7GpiuTjjb13YTQ3QNL8iw7o+4WLddn7K9m7f/
z9mXLUeOY1n+Slk+N6tJgtjauuqBpLvctYcUoVheaAqFkitIEAAJgl8/x7NrZjpjOqvG0jJfQovL
nSSAe889y7mpQlS9EuJBuxtjUFr7nHRh9z5HkaPn254lQt+ttvIJO29Rxuc+N/tQR20eE9mSOjeO
axRCE8Oty6mcp/pVm0YtSY4o+Fadyd7D7rkMaOh5XYZ59aboA+m2Z1jI+bXNaY+IH9h8h3azY57I
JUKQuwywhu9Pie4RbpcrYJZOIdjPDAveoOXT+EmnCt1Axzvxq9IKXzbLjDRHBrovyRdcob5YV5+2
V3tYNqQuIS7ajq8TQFuOBFWDoE+fU8Hq5uvYZr18U/WCoB8IOffJqBxuX134ciHpnfSuwpaPMI2y
hfeIRexLDuFkddgxskkPUVpttqgEnjRZrMwHqsp03Wl8k4iVyWOLVGwFXdg8hRNSAsaCM72yuy5G
ImIZt8STouFsRhUmlCiRLj22+TbXbB7B3+wm5CQ7iaaZF0BItnrCO5tHw3MEHnPoRtb2qso4ykbs
JUwt17hbU9MigxmVXS6TaFDlosb02+wUK33YN/62tDvCb7WZaH+/m1Swl2ZOOb8nDunSt3vViKUu
hx0aleyIlD4EnEO/wZfhDgoNgful21bjzSEsUtbLMYarMaoxFU97f0K25+a/z0K1U11MK8DgM7Iu
hfyYbHyzoRjGDElitYguNpDDMow+goplB2kLDjp8WZdDwL2cpnNKAaSlZ9aPosl71ssj65uxmNjm
lQEkESK7XirL1d7Ei+0P3mCPumdTvXQfty2tR4HHYUqXY0eo3YqpbrIULrFNGEr0NY34KhwZpxu5
7QCBkLa7IFvXawcwP5eCIj20GJwjhBSSEtJ9SHph2BEGK/12M6Y+AaodO3ir7Rgzu7WGdisOFgHu
qmEwWYuH5Xs6RNDMmJVn+plTlYiyqSztvqP3EQMWDbKs19J2SJ+/75e4Zh9Bz5rVsQscMiE5xRO9
3mmU9rdJ4/v9RzsO0wLFjImm7H7Gom0Oo25CetYq6ebPTaSQQYvtra8ZzbnKpL6PneuT7wiHr0TI
q1qq+sr7daXXsWmz6UvnWaAFPO9jqNFrTxIJa2fKhjckPNd9nfdzL75Twmb9GeryvSkwXcLZBZ3H
FO7A6rMCvzxF2dvUmXU/q1SH8LHfEZxb6AYr6a3L8Jif6j7d752M62OczqJ7EGbh7BCLVjdPc99s
+6OHwAO5p0MK3wBRXpyI2dl6N46/9pjcNDcdm0m4miaEbV/NqUzMzTJLniKQmmTpV8GQZfoj8X11
Dwl5dI0x0v4GaYvKO0/rsoZBUFRu7S78NTIk1v0E8yDyZZBtJks9QOn4gYdmGO+TumqTs0d0aDhE
c9NtJxlMzK442/r4c8yqvnpqZlnrQgcXwROxi6WFiEYxBPmtu6Xmzsa7i89EMz18QnBHNT0sVPLm
GDf9xEu3dSv2Tk+RFnoEfzoxd7Nc2dsAT4CxqIC7+Ydmiw22kmbaEF1PJ2eQkY5p1XrTdzA4PlY1
8nHzLeIrciuFldlZaa1Z7qrIsO9NIztd1KPtXZeLMaliZA9lZDsjFRvJoM6ncVQ6O6ZJPg6711+J
k3gHJaKmE9gZIg60aKPamrzbIjsexoslTw5Du72/RyZokx2oNv5bGgfPEK9WI4y5QBQEQ0hmWr9X
WMIcWfBNqgqmPJ0+hxn5jDA4UgqWZznp9709e6SE+48B+XSmypvZcUQTJ7v205R3Dse0z4F4r/bN
LyuhL4jgMDgQerjVyKcBr3K5kdot5oAQR0w6D6NPFc2h/Rzp1SATiZjStSZDyOvEif3Gb7YGarEh
WUqe4iqgRoSSrWnOFilrUb6bto2eGe1NWjYZW6LSxmsiSx72vXsx8Y5Q9dXtXl4taoqqcvZpFW4J
wrse48R27TNQ5DT0eTsMTh7hGl+7a9mjg7kPwJXEMUPEMPbuCuHq4HlnzXar6rjri2k3iSsQzs4j
6BaMrVoP9dxukycX9wpijDFz7rHdYp6eJoyMu/sJTnftnK8hQ4AOfMURqWtkck6ItO6B2jkaX9N2
E8MtG4jFMzY2amh+kEHseBIULNvsYapFux7xybbuQFWf2U+sX5vq2tZtR84Q0bLhbjEpMrcO2I4G
ViIqiVTvO6yS4Wlum46e7NTWNbjNUGDhGRHwUbpuOhf0SXeKgDOcgkMcH6xG6mG+ujCmz/ib4mVN
Grd9G2AaD026TJspKxD32tdFhP2pKrZKb89dyhw5CamhdaHjCLKqWo2IiqAXh0g5M/kNApKVJwUG
CqJ5xNul9GHzoUbM8ZhmmBy1VR8tHxUi5sdrUHcb5MUO47694dSwYw+P1DhOPlwmNSQuSDPz/W6P
ZaYQs6v2UJ1Fh1sPo1mGwLFbjw15fkD6hTXn2DXSnRBvL+nl5N4aeALUuIzW5k5ilcfwq6v3pS7m
1ofwgSBTWeYIMhPsyDOF/S3vie/MQ+wSMb/uxuqsywe3bvQcMhJv9xme/uZLZzdE0OBDkql66AGH
+SfR4yJe72lntnIkC3UnnP+RrnFxU7Ue/M65r1E8uWnHzTT1elx9H6lPPAlOPa64Zuv13IE/+NCt
bdMWWddM9sumeUq/qpQHoXI4hMWjxpUiQ/1jhGdq/AjX+ky+TnBe6b/Nw9yn6K9giEgK1aUdPynu
bED91sSCXfKAl4CjcNhwfKDag2Usi+jKSwuThimANsqj73CVD1kR41Dvzvsy9x/5guf70Md+YEW7
7Zi/KD5mn2kKXkRBgqi6Ar1oxpGIOPHlKh04ZWtOtljN97qZG0iOE9h3HrXshumOKO2jIWdQYL12
0+y2I03abH1IxtjAfxdzVvkxE6NvjuuApJzHOW3IJTcb1og2qwAFiDZy7D6MuuLH2HQ+fcD8iYxP
yGO2+03SjfOEDTPD2gAtHkQ1cdXDRNXcVWqQeitEltWPAcyXqNhYq9Ynu/sZgmjoXlNfwMaw6gsu
k1Y/9BYYU96oepgPJEBXOxwhUUsOoiLjWJq4SnEn2mZI7rJFX5Jcmb0UPwJs36YupFhpWqpljpMl
R5J1+NyJAa5J+a6gWvyoIW4jL7Vl060ZF1RcRYMo6iJBGjwPBXb3NeeeEfc5XWB7cKqZ1zjv+Raj
TCcQ8GqXB5JF7tziLcQflml0vEgpm0vkbC/jVb9hqX+lsfHrMeX9kCCZxMDyLMlaIkoygEeaW5Ls
R4nDyLvc0Kqz9wuoU3IsFFNIye5tFR5EuASg7mYnN1aIPj4IJNhsOEZRcpRmz7Dt+2GN6nPPRuo+
LkOVrE+jWZICg4Y5/RaGyq9F5ZvshHINqZk9VDQTpm652brm1DgNYw1EYxc4bEmx704iUhxhSKx0
Jk5PNeqBz15xclPDSknlTHazLZokZTU8W3WaT1PWsWvh6/Ajg/qnu0uxdNTV3tld3s1Rah5jD4tX
tEDE3dZMpMgqRyNvHtdIg0nuNl4wyMjvMBSBWBvhpQRu5JAh3wWDHPIJEemHPu1Ynyu1uZu1H+RD
7eGgX/Z4jAu6Lb5Im6o9ZVkmbxdWh+s62YZvoV67Z0kGU7Qx+zBQoz7RTo4Sie3agnayDH0/51vc
Sm/zGtVuOAakx4UTW9P6hSWbvnZdELLE48wKtS/7huz0jl4H0BezTz4S/LkePFgLZepGHp0qxVc/
5BWeXAGZfGjiH62rgvtEKWOInG8Rdw8qZ7L6ULYXP4DzELYdtinCJAER3mKebYo+piVTV9ZsTaLr
Ncmgxoas1MfXpkkqeW+jzbrjCp1//LIzhNgXMmSru1kyTetvqFzVfKAujdKTbnWb3XbbOiDstR7X
IfeJNuKFLIOOH2ayEH2ATUMYYUlgWXOeolUOX6MGWcJdQUNLEcRuu8blC21Rikq3IDncDKhRfF6R
iJAhDzQs7dsmKJlv121a9+8IpfIohxonKJ7uAWuL6ryDYKg7wEWnSq+MGNruw5ag9z9MY0bU0XHs
OyU6mpqf5wv97jBzlZIHiGo6egP+LEnKRG5UnhPIprZfW+gD1MNindBxEWS9Ntd2tiRmOQxFBGaM
e5cO4QNaY56iCwZlc7+xdrDYF5qR++ROKyzJ5x7Nqv/a016eswlzJmKV518TS/rom8KUEm3yNlGE
IAKEbgo8HSiW8mpZsbtbs2zlqmojPjNo+t2L8Njbv1g7y7QrKZ8jnFfVSKP1mfm92+o8SlNOcucq
owpZkSG9t7vYwq8Z5P7DD9NCzXYQHZIEn8LQbBKGA3Qyj8h4pv12GFe4u17JNkqnR4ZVhh0xJmYW
2J6ajQMsbEbImk8diRt/In3Tx6rMdoMSIB8YYzVs4Cf0H6j4urkIq77UIohxcf5D54yp/ZXs6968
DDaa1uPURU6erZULxR3bpTflnA7b+q2XFFok1vTSfnO+n9ejrmMVFbJfkpt2ritWILGdutvQdVmN
W8JbiAEtUPbC6HVGUToz2Mm8LDtcciGQnqvbqU7nK19t4mkmaXCoDui+64cwDENuENeZQxRWLwT5
YqKbjsELGooaCafLeScWDVojF55b56dI525x3n7giefNryuiTcRh7+O4KZm/nKt5bZExcapQZt+2
sObCU0cSRa6rDpGpN7oO02cpcBFK4lyWDHncgjfwYoe9i1Clhji62nY811eoAxJ+7XAEdK/ek/YK
LUAiv06wOOdNQWUdt096pU0DS+hEsXbJ8ZBRUgjsqgHdXATh3M6bpL0XnY/3wmDBf+oTqg5D1bIR
S61arqcYCMYd8ApCH8W4sf7ar0Z+BxLzBaWHSxkiVRgo4BMyYtKnMa2rb/Cz6NqyVtgU2870d87F
qMx2GIz488BFU+g9IHAE/P/41HJDhrvZETvcmWqxN4vWU/eKgGj3Hs29teW2RLiN2cZf+iW7DHd6
gbN9y/wLQy3hynqfUauD1+S2fPBcHSFWlizvtK9RG2BUuSLsTmzAa7ETWuA7rrv3kCMggVFckB4I
v81Lj2IsTykY6GdA6dLeklnM0SPhIPGBFMTHej2vrK7dgJuyhNhC0V117WGLiej4oROs/VDPyIY/
JJA5zL9ua9qvRdQAufoGrwYE1BoqbHYYmzSkeDTb9Nm06EeuwtjZPO2wgep8XQxS7Op0ad4EVTZ9
IX5p1iIom6Db4dmwbnm3iiH62rZJ9V1cSpOT2KAy/xSYfnf94DKUu3JOUMyqrF9OEpkgopDMqPeJ
YsnmApEdBWJB4uwwyEz8Bv71ZMdFCOIAf8sqQyuDUPXjlnLPv+g6ktAft7ICMhhJBWckq2FRUKIo
Uf6asml6G4aNJNjnsqYbX+DUJrsiNY0np85l4Qda53q/MUNavatm2CVF/ndY01vV+Gz+FFUxo+8J
IjPoD7SWDZCRrqa3cjI99o64CUVaJ7N/NLLiGlIjzJaymtXxYxsxBjQbpUd8Qz0MRY9yNSwtN7fH
5LCy1a75oJbtGZ7ISfZZG7l+iKLMfhYVTz6BQOH2q6mCWuQUTWiMt0Ft64FlAoa+e7fqz7jm/c2Y
9KC1sQ4B3PA4yabz1Eg5F1SPyuc6qvovUOpu+Uyh8tE68+zGbDp65Mxvd0zujThOFawXDgMN29WM
WImrRA/xOUNMMva8kdiXRtY0POh6gnp4XeH3k9N5qdyzX2Dx+g0GImjObPBZ8wXQMOE5WwOuQ+q7
DtuCJAmZUHFw6I9F7D41G0ORSAAl1DWqjI5GsIfle1Qa0ODpgYoauIlHvDpySrjZ26tUx/oF9utd
/5SKCSLwDQkMTy3eSE7aNdFLgW07OJ8bYGPkQfcNzwqi8XY+TVPlp2M3V11TpBnX/vuF63qexkGp
m43zfcDf6CP71CeZHx5IzT0KttCSoxA6mk6gUHL/AVD0eMA2MY5HQ2lny7RZhwR0OQTDHiYfYxOB
P8Y17gXgiErTSaPd9iAtryG4Jxs13VqMdEmG6yha1X4F+7H9R0QRm5QPiIa8qfdpw/KpBC5H7+ND
L7OlmGfnr8mUoOBs2vEm6IY+gb08QyEAf0fgHDBqIBmvvkQ76ORHAYVM+AScaVtxENk4+eGEqVOO
DJx+Bzxgh0WP5xETivZbs89WFbhTELyLvkFljh1zWFXRzJWGfznMi+QdLNIEL6RnejlvUzaLK45Y
bkSjVisTbR5R2B4evSSXRRh1a10jXXFGx4TNpy+73Up/dhBlyDydNjdgGWPe9b7g7KzO2ri4Llc4
asdgYqo0S16mDBVauXppmoJnK4PWx7HQv7QMNjVlDL/59ssAQCPL1bg0zad427F71FHEkmvGE0UL
JdMhLSegYWsxjSugrRwiqK0uO6jQ4odMz0Z8QCBIu+YBLtD6sISKTnlI9wwVjNSJe4sMUhVyCqmH
/IAsm5VfNUF7/sbwofxniwKV3VKbDLzIBt6nj0PtY5gmazQFTWuVegoQ8PfHtLOxCjmF2H4FgNmM
e41G3QFywEO9oShEbHo1I+ta2uqumeJ2PydZvI13UgOnzZkmHn7pujHvMSVtc5/u1QhyTxX342kR
a5Q+QmDHGdaUIbvH/GcM+oj8Rm+OoItpVWCqQpfvo1c2QkDi7sQ5GgCnfIkHdblDDI1PmRipO6gW
0YCp+wX4YV9AX+HsksOLJUlvYpZSNJfUReOpBc9i/e7TIG1ZMVa5K4/92peGat0fBkLEXKZIpHF9
PhsVmiO6wUHeVBns10C+HC7xYEhLm8quaeV2XbmYiwI6kVrSEk4MMRZUWynMszEKneprtm5kR83i
dHYCSDBhWj+jtsuBwyZ9DmXh3pUzHoPhmG1LMr/zlvZDhN4hyRxB3i1MTH7VvRqg5+oxIXM4TBXq
xKyIBiOvWKrTsJ37RBDxAs9o5W49WvtN44O3WZehBtnI9EB5O2yfI3waGeVN4si0HC9u1mhIV7Gv
2f1y6aBvqmjqNxRf4MvCYCpUdf0QVGLRrJiFMCzwrAdmxQvMWii61dgqOb61Ad01CHKBq/jduDWa
UQxwioZpcpDbrkirmcy1ldMiHig2jxqlouj2H32DacS3rvNTf8zqbIw8rq4mI7KYmWk/ZCj3sZZT
yTN61CiN5vdGZ9SL3CUSbs2eZ4v4mACfaxH/AvzffZcmW/oXHS1T9DjVGPh8WC+NKhwLghjSgq8z
fI0hm9NmODcKcy88JJkmR8PR+LADchSX+QYKwJr6YscMaUKn2xre8jKmzIkbrzFJukV1LdgtyqLM
Po9D15trXhM/naMFWenfSBxXccEuNdtxmVS05ANPfXQ7xXCn+hAtdmmxx8GGvpCojMdDWJQw9611
ELooGvP14z6AF1iI2GLI05JhhMWMqSP3JpjV1UfiLTb/EfkG3bpfRzviu1GywtdwOHtdk4B6ChHX
RcI3t5zCNEpyMkDZ/dXQsz1+AapI6XXbYxJY6FiBAHCA8DQ2osSzuQPbuiBq0XE2aboUhKkuyrHm
7pi2IcOskcIe4xgnoFbPxzZKMO9hI0Y8IR8QsSbyMG+alqbhNDu5bZH7SWdbFI+wdEv9IoHp1chK
mxaZdLc0Mda+UAtX9XdeZ4u6RWHb8uNAm0U+e4/RTDnUoquhTgQh7bEdx4HdVPUw9s9e4MLchFT0
9jpeEKlzt+K9pkg0Dzt97Bau6uutM7L/hEavrdYiXlAtz2U3CQXYOoNHWxsXCxazjgp4f7CgS8wB
uZDHHnTAi4Ux/woHw9gmhZQwwFQHhVGQXc4owAwurOOdNo84p0cAzyDjYJSG2k2GZ4LLDnGVpE2/
f8L0pNqOK1byUe47v0UTzaKbNKokCjsWw70uvYzxRHoVd4zpq77jM73dhwkS3SQNk/vq20XCtKJf
YB1ydLXeQpMnnlGOGWcK0lU8W7EWDMCG/aZWWNY/TrBdsOnxYvWaANPYKMLdhdnl2hVSed+XQZlL
opyz7J6aKhvPGcTl/jSPeiFlvQY93qYWPjWASGPMW6dg+HJsAeIneWSTJDpiRunachC1RNupZ6tR
IRHVkteNI0X+ptrrbnuCJUPmgL03ldl/kJGS+rvup3g4xwRSx3MM1He+g7zcuI8DLKlR24w0226T
LLLh1zDTTt+GUEcWAN+WimKXKEdy4MsLZiuttSD7zS67W2JlfeECgkPPBm+hK5c9TfsC3HiGmXmW
XTiqqzhK0IPvhxXJwJ9i39f2zrg9Ga85Yu/2y93mFbQO0gUkw1uedd8B80Wk7KiItIVZK/qZwo54
2tUBlXWPAxIb6aXN90b7BxmZlRQhihKDxSJmA7mEppcrKDXgKlQShsoHy9chgi695e2P5XI+/uAL
dPawN6D1eZ5kSPIY+93wTIxJHdZeTdXsci0shP6AmBAUxZu4jUuS0gj0GlLP1X3acOeP2EbhhbgO
Y7u+u27T2+20c0U/m21hGZqXuVuuQ+D79llwpdeHi4cjOVm1VLmC2c2coxqtL2C53lacuRhgPooQ
JL+2DZQG9xiUKHgwoDbeAW3NPVAriuDKjLpXCFdnkUNYlPrDxnQP1M7MzRNoEgkqohWhzE8dmI04
F5GxAe9GuYpKvnAdS9C1xxjzrPVqrMw8ubyF3i/LJwEeASkw+zbLO4CkGuAtAJvYvQKt2NsoZw7l
a5dT7LIOGOIwQe2Rw6QefedxgzwU4UDjlrHmKxTWYTH54hFiM1+p1dG2K/wM/3DUoTHbaFIa0oDK
Uf6bNQ72vBEVV5hUEVfEYATZPBJurgoYJZNPBL8d3ay+qfVZNhfst0b7venLnplVD1NqzQFowb6A
qRxV0fnfqmWLt2Cz4QSj7m0rY9ZNS76Hhj5gYDUuJasg/v5zDKbkJ9oYC9moptEOh1h+6bKPbP1z
DPWfDYXoQFaMa/C6pH0SAC1a+iclNMlPJOwJbo2yajk/4piMASLJNb6z2K3tv9Dw/oFhFUYGv2dH
AgpLHRhpmExEWH9zM7XuRvloggeiNRqAU7p2iAXgck4fNwvoFg1WF8XFFG24T/+cQnVhFf1PbKOf
iGU1RjRbGxl+nJBmOpQtlCF3IA/OBeo1jB8xixP/wmngj8hUP3FBzWzxqIFTfIQhwMyfXZiqpdQ1
6tzS42SCOykcSQZUpVsY/8UV/gOS5c/uRB34YThNUnpkApkcDrYzhxlY87/4QH/06j+xzzQS/Sxv
JAVzRH3vTfLiha7+HPk0/okeijJ9Vrqu6DEg9iNvTDi3y0D+5Iv/xDBzSeLGaWH0CAz6gEFqm1cJ
kMd//kD90VX5aZ1X29o6Klt2rOPI4kxfqzxpcPr/uVe//NX/ZpWV9pqAHYTrku4K3rxOImVyn57/
+Yv/wRP6szURM4nyeuvwuDRcpj8sMCVfxCykyBUSqdK5XsDGPkEpRPWfiucjP/vZNKL2HDZC9Ig4
VPo5m4297xLAq//8A/22uf4Pq/tnNxveBQJYqM6OSsgGCLQcg8dwBf+9h8SxlwyVN74yZsnIrlrd
fez29mOCJ42eKtsuDXqVujkgnfHHthJEN+eOoyT7r3f372/bf9Tv0+N/vQ/79//Ev98mjWa/btxP
//z7x0nh//+8/M7/+Znf/8bfr96n+1f1bn/+od/9Dl73H3+3fHWvv/vHAXW5Cx+WdxOe3u0yuN9e
H+/w8pP/v9/8y/tvr/Ix6Pe//fKGaYu7vBqcwcZf/vGt84+//ZJc2L///t9f/x/fvHyAv/1y/apf
/9+ff3+1Dr9KyV+lyH5T+Pv3376Spn+VIDvFGUiLFAjAL38ZEXPa/O2XjP4VrolxwoUAtR79OzZv
Oy2Xb6XxX7PLpEbGsHNGocCyX/732/ndDfm/N+gv46Iep3Z09m+/oDj73fHA8fpS4JkHbBhLEbOf
mbAjxLBLWPvxUcbAKUQ0gSLVoxKCw+52nLZkL9DJYSrg/CfYS98jt7YKV+Zr1k7lQBksKabbJX5l
w5yDn3kx4YXZC9g7ll33qj0e92G/3+BwbR1+sf0g0+rkA/dlGvfohLdIldqqDXwvWkH8AMpopTzS
Smj3ioEu4O89ag++BrEzg6NTjnqWFjAnAYVJNqQYiqpuhy+oaxCH1aU/kBiowOg0LBf1g63dTdtN
b2438VEFkA12wmF3oZ9TdC3F0mRr4YwkkDKln8UU3rJUZSfZ8+Y+GprhYKd1+AxTUXVHbLKcOoT3
9o/dI6Duk5P17a5u68yUmIWf5Y6JcP0UoZO64h6l6miSoYz7LTrsdY2BCZReTmOWpN7k1GCgf00G
jHFAJJGFJMcOaSG7BH6RvS39qKFhoZiuWQ8CDwljAWJNXlUQ5pz9GEVlxAFq+RbkYM/KaUb7mL6B
wApMlCUxGfN9I10OX3SwPOyUnEaQRBZsp+RXHRnzAMoLuHoRyb5EJnpVcMUGi6PPDhkgzgKNUQdP
YvUD3gJVbusqxXCWANTL9voqjbekyKrVFMjBiY7VPr2tyybKvZ4kzt7OXtswD+XG5jk3gElKLRgM
f8a4vVPe+oOH318JFmBaVKudP6Iu7R4WYTlyjLKt7KO1uYX+S5SJ67/Us7clj4bvsNlQeQ++yNGt
FWCHtVuOe7UOX1gmE6z8RN1PFo/toudvwxoqkJHHrkwgBbglfuNomqfvCRQZxRL413GAswHSk4D0
YUh66Ago2NwtzTEd6DNuXluASlNfuwytKp/ZduKSf4DpGdofPVSHOZviYqVheq56Xl9tvfxESQzo
SDmYkXag59XoOUvhvb3eYdTyGLtKHG0Tspsx8/VXwMP84MBtKucR53SBpmwvY7W0r+ALgDWzXh7y
pc9u+DwytOWDyMkYdwfkYMIdyoIHDtHUgGtgWYGuh+R2hlUs+ovstuoUfD02A4w2xUSp1eisLJjh
+RQtGPzWfD203TzS3Jh5/RUOgOudYsS3udt5euh9NR0SC+xV8GObHMFH8mue9HtVwqK+eYhwIw9t
b5oSGlQQTFvM8vod/IBURvxoI471mmTgBXMG6jNSeUHaX8lpqHZRYBjU/y/KzmtHbmSLsl9EIIIM
uleadOVLUqmkF0IlQ8+gd18/K/sOMN2lQQstoPXUEDOZYY7Ze51A9kzwqTLaRb7c/XASzN5jnnl/
I4e1p9Pi2VVAEc+MOBuXUNMGOvAeRNA4exXP2TqGBcj6yKNres5McwhJ+NZgnZI0HlNtnVe/b0Jj
bmW4WXUSMjlQBeVM4cZN508NE+HCfLZeHGPJrqW77aI8TrF+dT6XoymPq5ZuSFb8y1XpEI3zAqwf
pVCARuoBP4YRKtppsY/y9z67ejZVky4RFewq7Ha/iKX0ZZDnzrWfbHhw9nV3V+kKiJJfbJE9rexG
udaxOSdohnxzCrKkyi+Nbtgn7lIH9G125NO4k6eO/dvQ1g62dEsDp86/LddubUm17JLydYOSmvrB
E31zMpNqPtfT/sVDJYWm1kdyOu8Aj9a+5BdFgeox6SHu28E9zSY03K5AifC3u+3/XiZ/vzyuYfD/
iz3+d3X40nFMh9tLkoL9M2QzmrbskBM1j65v3dT+FNnsBNF6kY+cLXHSMdQy+UNI/lfq9I+H2raP
6c70HSUt03r/0HJpS9Gtq3xUmmpGV4QJ2u+y+DEuvBkkjPXwgV6g5z5Z7Ccr+2+zUfnOtuP7UnIp
S0raLrfvP8LUkubZJJNEPBbXwnJQsBD//aX+dh87AvcCDQcHw47y3HdpG+1yn1XnWo99WXw18uK1
sxS+h9E6/vtz/pkW8kUc4Qj2Jb0Nl8e9Zyp3VV24YFLsx4YhXtscLed2raIs+08J2l+P8XxHSoUT
4frId2skkU2iO8xTj7NIIMp8F9kfvGT/n/f19wf8BtypfW12Jg8YrDuka4V6Kupv//6q/pk1/PUd
fFOw0FGWmuQD79LBxTQdYwRx9Dgx/imbb9S+BKt6EupXm33/90f9M7f636OYpOoxZs4VjvUeesTr
qoTOpf/YWZelOfh/on39/u9L6CPXMNTky7jvHYRmQkdpYE7Zo4E4co8INP798//+quis+ISuvrCl
Y7+35rfSMaWxl/oJwVQ9Hvyriv5otSF6yX9/0O8/u/Rtn0kGkm9ji/c4kIL9g3p3Lp48HymaMWBK
2r70i/f274/5fZdIn9/ddbjKpeLvf25315/yvLay/Mkcn639hW5sIKfvWfenPO79e1OubdpSOvwk
0vbcv6L0v2W/qUU8tZCNPWbtXVU9zNPBXYMtCQfjD/iU9++NB9kK+4I0XdoJznsz44beVG5emj+6
VR2a1Tcj/1CqP53R14LP389oHuI7JkZFV3jsmPcVwVn1YIY9BLbgYQMxTcHGeek/5dVtI+ZL7U6h
Zxdhkbz8+4/1fnEr17lmSxygbB1lvl8TWUOOXzqqeOzCKfnZGH+67/5ye//zexFXesLlyyEmMt+X
9XKG+mx7VhSPa4qzbJxnfQdpUBJLuG1oimSK62tDBmiRiBHqjsiOhPXVnDjAR0O/mmhQA9xVOjS7
wn6qm3o+b8L5uUJUeMy1X4euP7pHBhe4sWTeEYAbQogh2zHLctOmgZcTICPELYO29Kx48O3kwZvl
GAA52Q9OndgnbdrLHyoYvy+Z67dWpmViO1H2e8pbidPQa5HSPWpx8ruLr+9l+fiffzkewZ71TOma
/vsJgZX2e2tx0uKxubXJaP5UU3q/i1kYNt0vtpV/zbffAyBaaoW+LXnJurjLrF/G9GtE8LuN/w0p
5XrKdUnZlTCVchxaANc3+bddPNTFmvlLNz1iMwy8j3R1/3C8/r7C//mA6xf92wPorxmVvD5gFUG/
Be0Y/fvvwOFm/rZ3uRWEbfJHWlxF7+KPwrEKkRqd+4AkY8L4xywHhOP5aTSL9aRXYK0VMf0rqows
ROGnjgvdGxGYmZ+wfBc3aCQ6atLqdO7meC2oEu5glw9tnn23B8t59BN/umQYS5KDs5hfhCjycFoJ
tiJQherc65lOE7kqpYXFvBd5sYbDBKmr95YuSgcbgU/HnPdgmgZtnm1RLTFDUZb7WY/1x8zP2+O2
rFUaZlb6a+1WROANwLyLa7XUu+yZFL/w1kOPWSTE/1BGqdF/wk04Z8FQD0xKnYnlUTTrfbmUu6oO
iHJbonc0h47XfmlX3z7OLXYpmkj8C+bq3+ciq4FE9sghccxvgeCQxf40Jp8tHD0YMa6DNV2V3Q1V
R2HFmvWDBxTq2S2FhjIzeF8Ze4XLEj8ufntv7z6pbu3uMlU7F9dJ+3gaYLiVDaDU3MzUG4JD8+Ix
5QRlKaxZu/LcH5Qul3DFwhylLZqnlZJJuHkyjS3HE2fPIyExUAkcem/7Xud0sIZm/uLi6olQDI6x
f1VxV1uGjianj26m2bMw29c0w4NjDatzKCAhhwu6j5t0SPGjdXOJ5tyiYae7ijeVqPZODEYTj87c
havHuANyMzxudebf6Urt910+N4fR7opgwhYcpf3Wnbq0ZXBk7o7kp4pmZNpPJz2XoK5R7aApHtMJ
swr+Mh+Ry12nyurcVSZ1BK/yniTTpVB8rmZx2pvxRY6iD5nAWh4GC/WmaYguSDtvPDM/y7+R1aRu
Zb+I295Z7KCs7P1CSOcf7STLD85ctVSjhEdu7hvFwRhaT/0sJvuO1HLDqyEw/4hSPztKKJbMpH66
JKwqzq59wqHeXxnxnJxXr18um20p3LgDrqTZ35+15Xc3WHmXX+nkvc01o+yB/jiHwee8p/K6Islt
jYdx3PancrHLEMFedoJmWsaeXq0Hz1klv6lrPVBecc6FO1iHTDukHi5DYpy0s6IGmRTN9fTFX3ET
YWhFsgUv/GBJt/7le5YZtPZShDXjgmJc5s4N6ZN33mVfXVBbMgmu3tpzwwRMkA8Q65wRwctQqPl8
NaQ9MzqmzsNMDdZTP88OUgYPeYdhYxhM5gTJadrG1Y56zXc97KDlQDV6s6fwioHrKT/HjYXlcFTt
cJoEHiSZGjhljaI+UulLf9KW7gNLW1lg4/IK3HICy5l337xt9GJG3j5pZ28im57/OUsnfW9gfjqX
KptjL91sbKGefyYL3W77XZLlttI6U2ZP+Z8dEUk97tHeO3ngbNNSBGrHSNxYLgp4GGY3foeKcpNT
cZBpLwLd40/QLfWLVtdh4dSS+tCWX7pBOdGUbBcsqU3xrXY+UTG5JyVIwyTJ9a1DQHVbWi2lKsZa
HFJ+wcCDXl80H73FjvCaxulaXPP7JY9nq/xBePRhtJzR4MTU6quZrn3kDvMnrL1oXJpEnrFcQASA
t/+w51lyyhELBZI228XGmxU7S5Gde+q2p1ozNxY/xHg3be1+7dPraKkAhyH3Z0i1MVbzU99O31FR
5dGSjN4jFSCKVKpXUWsxvigfHOtuM9bibI1aBMqaitNUGX68VHjWxVVS7jX9HFWO7Wf4QlaoKfVm
P6+6NFAhTHdbKpwzCkRKSKMhvmGaGW7wFcAQ5Zhl5Cw+MaJbPKbZxj6dfUweTofWvKrbg1mn+iCo
sAUMLtWPcqEsh4qiOjVO49zhed4PWdf92IvWv/ULA5dwLqgw5H4ZaKn9y6STV7R2uIvEl6VB5e/k
rReAVcgP9ixTOvHNd3MWU7ibag+X0eOwLKvybUXoe1rpWj8hM55/7ogqstCa1HV+7TR/nNuuuOFY
7M7jkJT3bivbh1STKy1lkR83P3+Wk9vG7V6tIcHRB3uR84nRGrRa8amcqReJcLiWbqes8I9Mwllj
o9H5YbK2Auc+KoLF4L0iv/G/5FvTx7pI6zMG0faknDX9ItfRjR1d4nExp+JxcdBb5G3ShRYw0mC3
0wmrKvrStUUyG+CMM0KmWndBY7Tux6V10rDSyXAazOs1mHDehTZCoLBCnPcqt9I2g9wzFo577odg
GyG24xE/VKJ3TgxfKD/4Go9aYFdbTjkwEZe9W8X9WD1qSlEF1Vx3+T7UrsA1Ts2nLzp1pOj73EES
OOChmA8yA+aO//1ngyY2WDCGXvqi1hjtpMAkN0+cZx0qfaZFhWOR/cQRyBJ3ribSpBEnI2twzBk1
qinbyB9X13qDqZv+MOfFiKwhGR48t9BvWLvsAlGqkUeGubb3bmGZHN92dayteTgjkJGhIZfiZvUE
r24ijph08X1iCLgV94O07AgTePmUec7Gu1uK9IgaIzcDbvIuEmBNj7VZYBL0ZzUHDS7xgybGuNeE
CrHbWFWI/acLOr93j+CEi4Oos+/U8rZArZ15KQz1eem1vNM6fRN8CUyACFmDjWp2cx2eiegfNt7V
BW7pD8g4MqyoFXd4A5A0tBNnfGrcKQPTYYt7mY/VjUcbHQe+vXl0Rms/EPgNZeDWo7oY2VWTvLrI
DvGXoEcRw9NaIT9JEyaxYERkoChaNfzSuKiGSQyhZSV17Oo5f13IMs71tZSr+4x/2ja/im1Mkaxq
UAG0HGLcThIR6oZ/bM6WqJuxcs9D8atQSf8ts+XP5frfYvcRC2e8ZAOzmsLe8Pw7O12+FQ4tIeCU
CBE9szqtfVf9pLmFfxEnYUCl7TsO1296sYxvM1nyYVLQMY1SmB+vI0HCyWbIA7aRvb8vSmYCNMm8
RJVvpadZocB3R28Jc0Qx4ZK3Q5h7mxEOAA5iTOFV5PUN4cYwb49TJb6leFmXIEv7N2ntP5XdGGeK
ef0YKCRFiBTc/GalZx47uJjDxZnfrMrlO4uFw2ME1RCii+LKNOblHnC6HVj40KLNnNcmMlrtHcEC
POCNurfoI414LXr10qev6NTiHKRIYCxuGiyzWh/w5TlRMrW/jHr/2RvGSHV3QKclLQxMYFVviDz0
ofYdtE2TYwabXqZoQA4HB9el9e70c6hg+8a2Wxh3BSlP1DGz9kRcXN5pTp572mlNsG7UYyGaYGXS
ItGhsTndF3oKgtAK9eMRwtZynFHCRCQEaVQXyXaYfDM9W5AuQ+R3X/FCVCdoomU4oX+9oJKfoPbX
/qUbHcHNmfLaTHA1Vr55h2q196PaE4aLMWD2kFfOd6u4KskEOgSvmJwb7AO4Iewu+4Q5Zg5aiwC+
hC16xghHVZ9GWODsvn+bGe5971c7yvPdeEmrTcUTbZyXHCI4W5V+ZsdVS+28YDzHBc82Atxyc/ho
63rBgdSFXae8582jjG9axkpJZYVrosbvDUQcfOK7ussr9c2RhF95LdfgSkTAjM4Ml1PuVdN1sqKO
9la1EZZDtJXNZJ/S2hnfmD2e3KMI7G6vYvYQ7YB87hVBreTs59LNzlj2nlhxKhKD7z2AxSgfq4E4
1ln1pzXrWTZDb15R+/256a3PrTfCIM/qNe6T5geqvTF2fNACGMuwdl25GUE/ZFOka7U9VB3TEl01
4A5r8znOlmQ7S425PaxgwbygwsHJqyS5DD2enuqRTm4yE1wH+2waDqU1M9Bh7pNHp5qXuzm10zsO
uu00dxXeUbsAWdhh0iQy1AfZ5sw+TRHWcuon413e4aS2+tY5lzh6Eb6LpnEDhfHoeRgs+3vdlEVc
twxdoIk5fbxikLk1u/lYu633UbNWYo/RyWmo7HbiRzTtsx4EMnJSpgukEfs4DGzDDtn5RQrvB6Yy
J+4aGr549DKumCyL0CqkB6IEO25QCQcJXqZQqdyPtt08JXsPrzPXEC9G3d5BgGHHOpBft+G+Msdw
S7BV2V2XH9Zueyup5ARF0W4nfLc/7drb7/yBtT9i9zlnuZ3db6sNJWJu6sDtiSUtNRuHrG6u0GUz
Dc12MCNaXFka0PzbP6xgVh6SZL6aojZ/iWZElqcJ8sh3a1/Hg8VQo2O3A+uw26Q4VZuc3/LGQtks
dBqbpZhOXdVsj56VbS8F+rFLt6MNVMZeBD5Ssjt0fWhMN4VAfJv918rpChxNEq6PO65LlBkGU0dI
vo603d04961nO9t0SkN2Zbp1YpfPlmxP0BmoHUmGzrJ/ScP0kdAtu9ieVUPYYzo1eWHyOtMKO3B+
NkfbGpaoGeAIWE1OjWsxNma5TF0w4qQ9tGL/QDrm0PBGksmbwxGYEOKdtoRO5Z7L5RsUB+cqFh0e
9gaVpSW3Aq86+bKQ6fe08z/Q3TUCEEpDkDBc7VRZhX03u13x7LCWzshs06MauL8IVIt7Bm6s991u
K2Zrr1/ygcZhQ3QZZ5O5HTG8tfGOSSaGXZGFcLQICEvcVaNdOReUzEOUOwSm0LIsBLiSYcdtfV7Y
xkfH2L1oyWV9wPmkUYuqp1ymyznzYDJV1dLfOGItDzOWvIizzbx1kQPgLE2ze904/VNjVtZFNg3G
dgf0sqkdGVVD1Zz6lt+vK1ZwGFnO0OzGYVruTjGtDHbtf2mz/Keh8RXq1rZPtYFnuzT8r8zAncMK
B5uDbOHUAZ0JBJ7XGxP/Csmn/0K6RX9/JpKax8yPzWGGvLV3MkpmvLh7YqnY3InaHcw358I02lCZ
E4eEhyEHP6TGa5/LSLsKb2AqBW0fB2nC/hEhLXGZzV2d9vtyV/gzRcjB9i/ocJ1PCuzX0U6ZEJUD
eQpVp5dTMjltWMBIOK4Yj4NkN9rYmwz70zrWSGfzPYW9JX8gOSjD1vfVbV1Ub1iF+vPMuLjQ2pP1
AU3cesSq9XNyJ/9+aw2E8jQZOCP1CokNIXPWc9hnRtHc4IfzT1gOlpgBAlk44Iw7gp4gn8qUd5kn
V73CvoGEnZv2F9OfvPNWJvUzLy7lla/l9241rsui/qpma+W8su7ZJ84tUOgStaYYYxODAhgIqw0m
7VhRr8lPsxb8CQOngXJprO+TRyLXIQogL83hM1+BKOk8VfSMOWLMhSR6HQ06x+6O9wPDNha+8WcC
nwxewOREg2A9KC/14mHyp5tkmdKTL5sxmlKnuOh0KQ9ezjBT2gyGlsNZdI15YmOE+aLOaATsB6ss
64+GtzOgd2xfSr9PYtXAGGmT3UF/kxcH5hzxDWRFAd7WS+wagzq3hXxVWUrFgBDu4IsSDEVbormG
fxWupVjuWiqb3FTma9n3RiyKeqDdbC1Hqvzmgfo1NXVXm+uRchi4FN1kvFSy5fMiyusBazBeVJZY
b0e0I2CrGxgl10g1U+U1UAWgsWPRhCRgXx0nHODaFJQHoX7ZZmqcXT39sgZ7QBE/lVFfuUM8yF0E
pQcIopxV+awLYigXJ/cxQ8B/NpZtOA56aU71pNOT06G1n5Xfx7U/j3d8BWShq6ruGHcob9dkHb/h
ofyCUmAMvXUEqaOaLUqXWhwg6xI1YHU8AugjdU/S7UQVi+w9z+jg72l96w9Z+1GnhX6gN/xLS5In
2aFudWb0TuOCnsVXRXPic/phXZoEKpRQ43nR/b3Z4u63XX94zHsspoua3lz+cLxRQanMvHwgj2EY
weyl9/m2lwRE0FfOHf7PA74k/1S2g77BUQSIakRJlSW8bpTyxcU1a/cVz7f5bdytLUbsjc572BBP
dpYL4oeNWWSty4ENEuA2SZM0bFebqhoHc6Da+ZOHDTdsugKqWT9C2hi2+uzylh5oVrAPvKLHHNLJ
p3b0UMrsgyDATPLjgqI8NqRADZpM/mEevSFQSOhDSpxMMd6n6eSk1Xzocu9Lp8zx2FAXe2Rq2Br7
eXd1GrN28apkD4Wdz7hyV3kEmcFVRW53cMFNxMgpcKrbQAUJe16ZgKRPJvobcAo8Bpde9pQqqc8W
+pQ7FDaY6aylO++r6SAVmauDN67IljJkD0mbl+cEMkxYFF4ZTZupUHDkUM4UfRxdY19kTXIqjrU8
tBtlh8Zr+x9L0mUfmPbRIJfXWNcbStlJfi0iky4uodFbhz2jxLEcM6ONuMzykKEsGnCfFSygahh4
X5m35VwBCXQlRQB0v0RzadPc4LQyD+kkX8usE2FaJFfv0ohVf9kZk1caYLYy4ERAc5rAQe9xawpz
vbgZg0cTUqG4dXV7a3rjEDCkpTnqKz7KVo6+2yuxRKPrlGEH8u0xQ+50whIPQtNofu5pWZ85aKcD
bpcRnum0XQoFGy8dE+IIfO5HfsjkNKfXXNEeQK3ttvFqVbMX1S7+uMxy1gsCJ32B6mV+7BiyzT+c
IoLyMnHAIflG8VxQgdmNIMU2EYAFxK4JDOkqSeZqmoxSHidVwgqCRRf0ZtVSGO5fBDazaCOfire1
SAKDJvY5ZQrl87L1wYCbOGDs4QLcjqBNqiu30PO3kDRypMZH+o7Z2vtc7+Z621rGR9CTczy4+OBa
PKXcD2iLUuECTvIGClN7911V1A5oG7vxIjoZNMXeP15r/KGPn2kPwCz9XLKxpvwkaGFaeivCfCrT
UwmyJepUZ3xOyBhuzZ7aZM5klYjwWlxhR+rQU6vDgfIoGvBvynjz4NMHmND9uM9BvM6yde4pZGaU
sPhxlWVsd5lkApcxM10T5oV7Xmt3+ojTDWliLqabNRfqOFgp85vWZg7LvgPOLapr82HcAsvL28i3
zC5Es87qcKb8ZtEuiPAan3/BKNzXvESD1ley/zB1DRa7afDgclXldKdt04jMsrRCw9DmC22YGSMM
gWDQ6C6lvdDYlEvrHFcsCiRfB+VYVY9w5j7387ULsOxYGDMGLu7m0t+6PoWTxlv6HyWWigcQNd2D
qUlnYaksR2/PX4o9gZ4DOpYhDI2D/D1Zmb4Cy8yNXIq4cWMS6qgp1Z+UakzQJMIbWSnQCNYELs/i
UXYbbS3um9X/tsndOXbFIilMVYSFMPgiG6fljVz2HR6O2x1hX82HhcQ+pOwqgsHYyoPlNeXtWpjf
M7BrCFVtPIvbnIHmyuGjrgEcoPahh/j5ZSq1cT/ZRFnjiilIYCUL2DjJo0XKSKZcyacBBHYW9i71
MooIcAszJpN7WEdvxtxZ7pFNDYdeD/vngaX7MIq2zkgSPQ95Yvu5mxtkWrJvPyqaeQphQYKAgn4F
l41l59U3rxDmWSbZ8uAQcGHyL+dTkuHtt4dcfvX8WvwiTfxil8lyT/9NfIWLWbwUjp5wblJrvTig
3ALTdLPnjlrc0VjERyVzHCnMZeEM8Q4Sc+E9C+/FGjQWZLlM9UcBjCNQGVwkjCM79FZAqseKMWV2
pLeqhWrSthuhDmsFNARl7d61H8gyf3AgTg+JlUuYqOMzPcTsVHETUNwlbGD0uApmTXkMnBU8Fbtw
In/EsdYXkGpossmo253ythrMH2LJqxvSS7o7XTI/9CInJ+1gKGYDZcQkU0nQdssb8hMnzuw6O8Ln
mRHxV9K43Wg+RB5y22hgpTwWC2WEebBncmlqAHCviKmK3rqtxTZ/kzv3cqlS+811EkH3oZ7XBxA+
RtxamXmRFhAuURlIYw1q1gOF0T6sM859ufni114vMswwyj+bZVV8yLus++RgS7uzSrAERBX4wgd/
/DLSqzfdPK6+GnLdT0YxzudMdFYdLCtMqrxIMm6nfHobZaXO1JiXx0p4LEtvsfwLJ1IVlm6fffbz
sr1Y+zTeLNyPIZC4qwfcM/BI0hEe5Hgy8aiBoi38mGSspzhlFHjVdLOFGlv9DcjF4dh6xRi2jEAj
/i/dYw1PKpxSTEGRD0Tv0yS9wqRxRoG2dzP8ZiaTkUZvlEck5l6gmc4bQdr1fhrbPB4cnVzvaHIu
8/pXk2sDSpDm+1r0zdqy/ZpYozxhXfzBOMP9QofwdfX3F2A6P1xDUKqeMs+awrWDk0qYb+tPHu5b
rVcxHlmqDC81UCYv6wgNVlAueOkMqX4Unbnl0Zia3m1SZhbhA/UrnTs1l36Z3g6QzJ+2aq/pb3Xu
xXOCbZnucs9sjwIGzB2faQ+6tUCGbdZdGRquh0qpRC497MlCTsR6QXNRpBYounLdjiM/0dFJ0vlL
VljFLdNmmac10KJpJDLOvHYAxNAjvKfKsUNidOYUlhJdSEyduqZn5xuftWPA+HcGFVKPw4SV6v6Q
00I+zLKhj5iJPVLJmMWekWU3CSLAi8jS9JQlVFCwNndkNC4QykXSdmlKViT9kCf4rvOp7TYSGVWX
zyRkiF47NR9W31lOtiSKVokJy0kp91CPSXrQ9bzTmucMmKod0zFEV/yreofcaCWIl02i/lRV4Zx6
APBKCyRzmTjRvFBZWi1vCN0fSf1UGF/mrt24yTNqb1YHD6T2+1+54e+gtlJlUuE2BT37a7xmNSmY
rmr/hglG/KDILa5oiq3/MPcNRtIpXYFnVOMhK4GOTGPNiA6R9XdjUtGA2hYzMjykcO7g2jcuOOJQ
OSMTaLmg6HfnP8i1zQjCFarXa5A2+HUf5Zi0jxY9mlC0dJ3EuH1jPBJpdg1HmV6gD28BLziq4XHa
3hbJPKC+v8K75vQD9556Sa5GAuqv5WfeuvzudzWM4L5DsVBaOfkaOFCapJxdevheOW75aNFliusV
NGLpy+p5m3z7tRzr9cUY7LGL5pUarJ9C1BiwigaYYIegGykhu6Xzag+aoVoN2bMP1RrU1Wze7I3B
tKLcgILmuTQjSYhAbY3ulT3cYh0XNHS+GRCsskOhDRcLHDiLaC3Xr8ws9hDGFpqJlYMz14SqpRWs
BCH3kzUjISZwaM0rX0o6/cH0lvHEkNSRDzDNpzpd0gvSeoWt3jVft0raIigyRbDiu8vD1OGux6ye
3TipJb4alSJisodEH+yGqcCsOStaLROXOvnLR6DTNjjD2rvZJhvFgSchXPWs5MLetmhzFBr4RDDf
UdDNnrKluNSiNWk8Ir2HhICv2rDcw6gsGRuLHo98mvW4GROTVkAcfO6bq/VXJOpSbKr9UEE2/ZjW
GdF+gUkbahM4nGV8A/I94UZpILSg3Y2QKc83WTs0h0KONer6PANioPg9CpOgyaVzrYN86u0xctut
+mhsVYFf2vTeskQVxADr/Kttc30gkV+O9SrLD3Aq/JMUXf62lgCYwTTPRwpuC0lkPcZ70sLOpFP6
TJORlip4CkAGvpZmiUhdPExmwj0gZtT41p5vT9TDadViTTYx9udQu6kOsDB7zC9gBYgSN+9o2y3o
o8kCw0jtg8FZhrXdUBrcozlzadpNajvYVnVvIVJ+gD1qY3SxfoDrFESK1K8XqxlvrL2G7ElllzaU
vopvDPu7mGrKm60rKAvabxv++NjNlr3HeCN+ZsT9gIWNNLRMyPwuA7130QTZvIRzbjvBjI2ebHXF
xDMaFH90mhQfmEHoPpfVUvygMjdNB7vd80eaisj02S7HeYI3igwZcDlLPAt9sAOBtvrsvqKpRxl+
F+eqokwudeWfeNvDU9PNJrSPyXzMgeXkhNMPM2HPk03i1qHAqZg7N7FVMeI31yBYxKawurMuqz6W
/Qn+2U2a4zEql42NktXtFjmWYGhENdYUR13ZYVuhZ3GbN5BG6i6rgVMn+oeCdEdLxbBuHG06X7KZ
cS1bWg2EHdfojSDlQCOAhp2bipgGsX8Z5aiimVZT5gBGIa7durDtOU5a6JYgrxg0h04xT9nqSlvm
A70J80tN2gXCYid4H65sZ/ocSAcqO1d96HjL9tK243AygTJCT4Utcawzi5J9L437Mp8QYrlZHxsj
TNbFwWejtc27SKxtPNr9WP2apUpek8Hcn4oid16YVErVqkgN6o4tnYfKfcbqr4aQ0PNPQ9LeuaH/
ksddbWY2O1bRuHgvJOwg6YmRgbePUBHvXLrC05rH9lTf2N32oKzm0whGTqBC0O0c/7uw7Xfh3FXy
LPFX+D7SzfdTPGe/E3vO4fYI/aY/+st/VLkjqcbmgVkPrStdOvVONJflkl6+PScPkuMHGL7znwbV
Xt+cjxxPeB5fAO3pb/rItRHLBE3tQazVXQn8ezT+5LI3r5/x7+LWq2j2LyOARMV4bSz9U1tYTttm
p07f3ZsyldSVDOdaThyXm6of8d049YDrR+1xqpgXZ9L1v0+EKKO2IV82iqH6OUHyIWWdM3GZU9CN
/rrmp1Ux/8GEm/EIPKz9SkBAFwD4Cz2If/+Fr0aC3z4+LB7MAL4FI+ndx69Mxl6sLqxh2ojB3DwM
yzF3mbrgvQg2qgZ0PWTDH+SS/3sp/3zqVepMIQJDinAt+7ru/ibIFADVYToZ433qDD3+JpeCaSmJ
p5BY7MubkFReKqWATRR0vswiu74hxGcBQcf/Ie3MluNGsi37RTADHI7pNQIxcwpOIvUCk0gJM+CY
h6+/C7rdlsmQTLTsfqusyiIiAg7H8XP2Xpu220wFPytvfKTzZO1h+LrL+3N4DkwHz5rC6tSJpY+M
WeMhooGy1Yww2+uWZTHVSNr8gJrE3hqxmK8mDnxrC+rqhvlo58+5wXzJaw4Zp2Sf4G0yLuT43Iuu
gAZhgJMjZAL1Re3sS6j2NDZog2ghrf6iLp6C0bGo0XBcwqQV5N0Y6I8oBNkA8QbugmJGM6cKIHdd
1J5AH5Xb2MnTm5YH5GHquvrGGVilxVw9pmPQ3saG3pwK6ByTezBUgLQJ9BqU2kTbKzXChx/UG9WE
B9Krap6dQUN7Fo6tXyPd8BM9dQ/CrY8UydTtUVwOR01mP1ir7jnqXeb3dj9fO25eHRzDG15i5hH0
oHvb2U6ToViNnAah15dEJkGm3ILZ+Tll0CRQ/ms+EOJsC16/9SuraR7Kxfc6tn1yk6H0OCsVptZ2
zNP5MNWcMckdNDfmaOdHz5tCxUDUiCHjz9ZGdtq4pgJ8E3ZlH+ZF5DTh5D3mgWG3q5HMVgYzo7lK
+Xeuo2yhSXKKoQiIR4vfNssOmjYl902pOn9wjH5jlgqlYt4EP1w7izZDfWtUcuPG2JrC6DTFcKcT
2Ij+qA/l3USH8YewC/rRI6M1tYJyiON2RnDaNCSOINWZrkIhqi2MvAKOIaG6nubJNS9sWjAuRfrJ
s7t33A7m2UscdWgcsl5NQ0tujLnMwJ0KB0uHl+84tVONTCl8xCbQtfUgmuycNOW00ZuKkTgIFbQx
vRXILVRwIpNgi3Yn+NKzb7QBvj68lXa26lz4iL09v/Ua/13B+ktXZGYwGXGEktuOaDRezxCEmQ1E
3Qv6cN6ezpzuCPAtT1bRfmV4Ej+FZU+fJ0XkhLcivKlaffSTpI6vK8ei+6/1uj8PLW6aqFTlyoJQ
u3Lx2JyV9jo1X9p1LAQIQarHHeGp0ZNrqjtSTq5ijj99HuTX8dwhDYwyHyVf+VxEjfm1TsL0Iaya
akeSSnRQwAWOndFFN96g3CtqB5p7fIKZgUhmjRwSHPsUT+SNSebhX0o0iU8FwJ58bva1MdRM/5LC
2MR4ChgWOeMZCJdchUXwWk/jW9CY6rtWu8EahhDDRFqV7o2GqAQZqQXiZw5pnDArXmMbyA70ioej
7kQTg6uOY39TdPMOobq7q0FMQjNr/ERsstq3k158cXu0pbmkLlhRpuBLqL2Y+banWQwpYQRvGeuI
6wjOwDG0tXflCcYjTfEjRGAEAhFhCx8h+ImQRkEtDHt0bXUHXwR/9uRUPyF+ehuICzS4w0WTmunO
nrAhzweJPhwFbxhudQz3DLTRo0tsECXL+M2mens3gC0eQ3KIsAwX8lqLvBoM81RsZlNWV0E59BvV
DN4VPDUO915F2qWFg3ISWkrzH0NnLhX9Yth24X9KAnQ8Ccvc5Q0MUHp5KV9WEkZTWh2hESwgJrAO
FPj/xL/4/e9fSvyFKhsaPeU5y84ArgL1ie/vwrTpoezH5L/YC3lLUIldvCeBujZBQiFzZ83BqY3C
nSW7Y9YD9Gqw+dfMNAu2+b+/m/90TUlYrfCI8sUDePGdCFAM6tBujTsRRc64QY823+pBET9Av3O+
t4DlnmoXUWeBxj/+5Nof3SvYwyhlFveHZEQpPdNZnFcf3tBB6s4jKv2q2MXDhqCtNv2kuPxoL1ku
QWKzWKo0spsM8cs29K9LgF8IyG7ovRtc/OM7aQpBsyGL8u+/4WcXuag05jwrZWByEUkcU+Uzvjfj
tZV8UtF8dpULBwv9I4CC+eDdcPSZh5tArAWCyO709++yfNZ/qiZ+MM/FRSn5xUAjmeISXoJgbQYY
H8W8bONuG45DdZNMffjJSr/8Lp5rCHyUprR1jG7e5Z1vUqNRul7NdwyZQ8BsU7pL47rY6sgjjprI
0k9W2scK1DVQ0jtY9xZ3Ms8WZejHlWYMoeUy7sjPZfQFFfo8vHgNvcc70bwEcYH88zM/2scv6GB7
xAJJwNByMdfCLfrxgpA7I2MisIVBd7RBgtaCsI8RJGr/bUv67TqX/ldcQvQeSnEt5969JZNp2sDp
DL7+fVF89m0ufr7OzUqE03wbBfAiopP3pqFi76ZP7tLHtceW7VqomYhDZVOw0ZMuH+NfDyvJBkAX
66h5ACeGW75aG7X7yfK++CacMR3+vIGjDIc6ZBfx8RJYcQIz0rPggTk7nWGao5NDC/mTXefjxoal
3mA7FfjQ2Xssy7nMqS5kBEe7Ksv7VviLEsXxp89MtssC+uc5XS5hGmyZrm0jw+UuX+wG+KqlyYiu
ug+oymJT+UF0rMd9wn8arP+WiP3rYkDCFq84XsPF2//xVyPwMIOV25X34ivD9frp76vr8rbzVdgE
MKRyAtAhtl689rTBJI0v0PP7XD9wRNL/WwOAXwq/qw7cB08N3lN3ufy/VpVljRImhaXd9wOgujMe
jk+W7e932xE86bbEfGYjhrx41kkpyiA8G9b9dkqf9chEcVP8Nyc9M2JhYwayPDaUpUq4eMyB1LHF
jG19dvoJUcumx9/GMeQ/3gfBksIrYi7fhG7JxZKqklzKnkyws7uzkw1d+/+/P3/xdEMjl4G2/Hmz
38KbFtu///nLJxvgBH0Y7jUFoMmWe/ETjVUexLoY1Fm3hk2LBqzXcRs8E5Tzye3+ZSX+8OiJRVKF
wZ0VS7vKu1hQhSpEk86pebazxuSQYhxrC9Oj1aJJLbv8dpEZMkYgVQTv3zxSegzPuKL+W9+JJQEp
1zbY0Za90r1sqqRKkkhQjf19uA+0XaH916dm+fPsXjyOC5bgsiFoENiHbsrq74U+f7OU9QIJ6e83
7LfHnitYvJWhaTnU1pc0jcxoqrAXbnefOuP+VWOy8Pe/v9zwD7fp1/POG5K1LJda8+NzPw4j8mW2
rYdMgZJv0xPDMx870RrwzgHu9IbA1fCztfHRXv9boXGJvEAxnESDKHJoWjWIAJlc1URfVFP0ng4N
0kPFtArB2lErm1OuuvPfv/KvE8I/3/n/Xh4fvMtDIJxLl/Nkxi0CyJApYFUfeTu8dDMif3Q2fRzH
ft8HNr0XjGyTso82uZ4ag6VPPsKfSi22cSp7dlxIMBe1QpzWptEyxDoLzbwZtfa6zxI0ImL+6Zbz
C9UKaU7RN3IIr8vR8i1idlaMX1HDJN8Szd7XySJSNdZj7q4NUZ8QBH+yD/3xAxp0BAWhAa5+SVXr
+hDfKE6Cc5bzCM8LBNTzVu0SXllgYrJLiOZ2+4Zf45Pa46LJ/r93hwGdsWzlhs0m9XFFNoqcW5lk
+TnFvtVMTAaIm6ITu8mtJ54ws//qNlfa+MlGcbFf/X7Zi413YrYT1YpFEciRntK+6r+PA/lXZyvy
/Hh8CQIctM0tSh18qNEnT7n38TH8/eoXb0eQKSUWtzw/a8QwrLDHnjKnshju4KSy8++9jWm3JWJz
NUR4J9AmvDHc/ZH19oNF/ADHu20FHpsIGuZT1kHqDIlHQ+GXqN6GqNYQKeh3Ft25rdEVGzVwjXrO
79xFwkE3cweMbs0b1d1OffezzDFKWUUIXwAvJq1Yo8AapNmbhORXGO/1DSl5GznPL5heCIxAcuQO
Ck9n4+dltJ3awjdNFkzILjKIcd8Fik6xmT1lQfhoF/pdkKo1TvVxhfEI+dLkG6o4upWxkVP1MJBc
7JWoSsbCnVdDbqcb1UcQsJjNSWzE64BQW5w7MP9LkrBs8aOv5De8Xlhfh3ZT58CPaa/F6FIRviC6
DsPHKm7IEmrEF6MJT477I2XIT7P22ZaLmLfrdyT7MBlEeLkmVA29VX81lfJx1IarIiHSA7nlusfj
rZrw/pON4OML+f/ceOY51F8UquLyOWMfoDdJN/Gs2+4dI2SQZh5cZGPQjmMoCJzAI5Xjb7LnnZkQ
CzgGT1FMvh+yBIZt34pOO+Nw+WyHXHb9jzskUlemTb+qNWghF9uTWTKQJqtXndPq3eIAyH2S6Fc0
46lKth5yCm361vaPJuHXU7375Cf5/VlA9sRwzeJ0bS//6eMGAIM66cn6oEbpteI0IwbbmpoAEN3K
GaHqqP8k0m78Pnst5g+nVrdtNn9HXBEdZwMav5aZ9rEbvPa2riZMazHxqMTdy60+pN373z+r+fub
jM8qKZcB0VCUX8ImXPwYKDSt8lx7h7h/j8sv7gw8wkvQG9xJlCpJdx3qX9GursrqxnT07zX0Q2su
rurxNoCIguHGN91vRYrCr/g5EjuRaTXPLjbqjNkiaInQvCJfj6Z4eucl/4mMsqy+ZfDHiXK51zR/
LvbaOAkVI7VJnWfZnoIpvUvjKoZioKWfbHB/2NWpkwwKDMaMwDkuCzF4j0Yt0AyeiwyRNsOa6B3l
DnhvzXkfizG/jT05Xic2OgAk6dgM4lF+Uvv+YV257GEc0KikaHNdnKBsMuEHorrUOa6ep8G6L/IZ
FU61QmbuZW9Szz55yf/+CuUr8/6kcWMxWHMvHiJND0vdSvlxw8Kz3+QwZ2huAAKGThvtrXIUT3la
k5k3GjgeWqQNf1+bf/y6JnWv5+jM4i6JTJreoRoklICTBPkRy2yTgMbiPm7zfEVu10GGhd959idP
78d69deKcoX0LBq0PBGmuPjSjR4RRzQvP3IE3LShQ+GM/71C4If95xq/Hsp/nVVjJ1Da3LfqLMXO
Q0rRkvOqrGdkzBjqCBX0NoURH6au+GQBLU/Dxa5Il9SkFSdNGleXdaMyCdwwApdf1PAee5fEp6F/
mtHg/f3GGb9fh3Lcpk3PkJR+82Xfr4pRV4vCqc+NYd02QfFEpiBa6Wwf0vXB5+MDeHqEt3FoZb0t
yYJvCJhD29YTZ6ruh9T4ZCUtG+7H7/3x8ywr7V+/dzaofJpdt6YiI/WZ3YmVg9yaNIt6O6SPf//2
v78Ql4s5jDBpFOBTu9iSRqhEM744LGlxfNBL9O1deyBXZY/e/pNzyB8uZQD4ofG4tCH1y7Z3PLH/
TSjZzl2cPBB77p1TQ3nbMBE/w2ByPvkV/3BXuZpDshHj/QX2+/FXhBncGUnfLlej2FLNVndIEROf
bDq/P/UcRenb0aHWUVr8JuTwsAmSYtycFeEmTd59cwAIWKbLLpBukra5wqLyyWPx+yO/XBLQ0vLQ
06u+eOS1qXay0eCS6TwISBqGdtIrbfjy93Xxx6uAL+TQpJM0dvnwkW+t5ViGaYyo4lz08sE0o09+
uz8cDC067jR4ECdLC5vgx1uEqFxiA5vp7eQ/a1Guq4FI9+p9dDkCKnQOoy+L84xlLPGiT1bHn77e
vy998YyZWHVC113uW6P2lUF+utvjHvr7b/iHJbh0Qnj7gfARHPk/fr9C4aNC4m7dOX1fAWAy7Wvc
6vlpjoFc//1Svz9bVG5w7KAp0lD87XaRAOc1k53E585yZhYesu7IhJo0Mcb2VZXOn2yaF3sUCjjp
cdcQR+mCVsnltpGG9LO7sp/OvQFOVitytZs7HTYwWYQbD/kOh4rG/GSU+ttFURczNsOIDSOAtX+x
8oNMZHieOufsBk23DQxC04ZoSk+9NTjbJdH3mA5a+tkqXf7qv7ZjoKo63cellwoaiGH8xQ5pVrRO
slHXzgTBDQe9NtJt24KC6EoDsBBh6reaEw9fOFDCTaJUPrphk+brmgjSl9lJsWWKaCbMqBuyc6wA
ZeRYFu7mMKZSGcvoWCIl+PtiuFjcAsUcHSbKZBDyAKa8i99pTGJg/VbO3wcxZEe7Xjz8/QIXq+3i
AlT5Hxe2xHzs9ja1TmirlciRI8ZMniXpNflngNCLZ+h/L4W8jKYfrTPuwcdL8apFsVMZ5bmcMTC8
JdkqJ6T1/+Hr/HONy6Zf36TgWVAbnzHtSPkFFAO6mcA0P7sM873LtbTcmX+udFmjOvpoT0Fulmfd
yEv01p57kyV5548VY4AGU9FhYLndkDQXnxopvtGZ1jaGg+DHqurEVzC3aErxfwCf5x7qykBiTAQs
iuCMLvZemi1Zh0pqK9yqElZPWLg/YxId9uXgvEJ/YA6s5h+ppjnnBPGen0xVZfld5NAUjk2LrCok
GPsiz0AS1mG6ifAebWsiidZsIYsoPzJWxmg4q9AaCH/HHobl8ClDxDGB9fNx3KodQuU3tyVIUnGs
WhN3+xVhzvuAt4B06qrd5HEDAquROMfmwf6BBI7DmiAWfqS5vcuJRFtbHGkg9yTReR6nYzHn+6Fp
9bULoEDDggA7wG4I2SqjQq6HqlOPBG1l4hocQQzDqkYehD0FDEMsyWkS0EBEansrz6gK37GgMrBf
e+BgoNSkYgz2Nuldd6LM3sw8lBssAM6rgyEVDm1a7ooq6m5Dgr/2FOAVRHsDq5zeDn7j5mLTxOw6
eppCSImZT2h2a903Zt+cdIWBs+ioACDlqEMKBH8l4kruDSMoX502bHbW0FUbR+Ca9Epk825kOsfC
6Dx/zjJtU2NE9R0Ta3pQ918bAm1/hZj+DCTQCVFbw9NU2QIj9DR2ALRASE2y5q05L5ryWgWYaFwz
3cR9F/tzFRoQiKehWiE6s3ZhBdjI84r2qWwJ3UnzIgCmB6zrKhsicSXC/Gdl6NA75tI99F1PKPcE
gq6eEzCKBV52vCsCoCRP/0Bo8te490AHYYTe6IR0bqYiNgnSwwuI8Ly+jlPXPS4xdHvLmxjVMurk
VtrGKQqr76wLIvTEZL6Gs40VRkA46rslVh116ypsp2yT1NO7GE4DPPO+mB4rh7SgOqJppqKovwkC
FeysJEiIeJit/dhN70jINRy0LvfDLSrfhtMAqTqDsqaQM+4cw0g2blO0h8ZGZDUoZLjxVZ8e42oF
FR4TSZcTEZcaYoeMOtwXzSD3QdnB8wJqgcI+M/FfDTJdm2n3sx60r9VkceQjlW0XODU56TKn60cE
Mvvi5LzAkpnsVZPl+IIJBUTQV8+7JqsdZOONgW82BMsQR9pdMZTuCT1PuyV7flwVAv9C18XjaQBw
g34SSF4bVeF148gfmqcjd3dba21U+LN6gloIu3S+jkZCj5pad12g/t5mzHxXQWuMByPOR16XZnxd
p1F/aAIjuA/COT40qgT8P1blrTdhpfVm6JjYFgEyFgDlNYG9XkoILOSohZs8iw38taZ7E7fEEcW4
anZuZL3ZkDPx6CGCSyv3O+zEBSAv5dpNBR6WPOB8Uaqa5OORl54eXg8gLg5F4NJvxQlKCyS6c/V+
9KPSLZ7D3HZWJv+4NWVn+SPQum2fEL2N5GymPanh1UsCfFTaILZq8doStqz8qtPJBfCwZMdisSuO
2IPybOHY5TSmUNmGVzb/uETmNSuSV2NQa7V6I7QP3YAxgFeUjkZzoqumdWs5qPCJ3wmbJXzAdSPS
I8JsbbZugZKWhPs5s8FMui55CX1Y+lGr23hv2uZkBzEZizXwpSGsuoeQBtm2XZy3nZrLY+SiJ+8L
sA92OZNkV8109tMqWPFvBHfGDMlHj9Rr0sXmOp1CABJNLPnINec/E5gWrIoWiBy68SgCJZN4RH0Q
IeBtyhgN3wxhbJtraUWbtZDf82DU1wTAolqsnK81JtC1jNP3oWh+KAw+zBaS997Svpiqg784mm9F
kAdg5/iiPePDFffnzbLo2TgiUGuj60C2mkniz1Cu0Xaq6IFTZUrwOVSZotUe63TkY1Z2hvYwQmaY
6zNyVdBdYZvz3OQ1Pk63MHc2FInVUFE49FKGzFxgHhX9hKILjEHzxL/Ik5jFI97euOZcwI7xFDsN
3iGryp6dPH+yUWt+Ic0vPw1Y9o7TXIanUHe9ClssaKlu0bk6C2cBW5r2JkOXsNICCyNWQ4SfXoi+
kxjEreC47xuRZx+L0PkhyZ3ku6XlVeN4kMeGRiPm3NTpgTcjHnOOeGFNdGJsq2QnBik3fZLDy+A5
2UJKsO+Tzhh2CIyaa+Bn7Y1SMjnWOXvvUtBeUSmnfjpGA7ZW6yebkPIJi3fY7ki1IXAegXPqJlvV
e9MOtMu4jRgUsbSHjuYRTjGMY9g5pTmtedfOR9F3gz83jXhQSWT3SJW7DnI22MpdjDAbj5CXPMug
4a0uSqt40xRQkxWgL0xdsubH1IfwnIwLllf0OPY8hlxe6X7zkqJdwcWEAeLNiPazkoDRmLCOlcBL
CRpUplfQ+1+cxnq1uu55sqDC1GYW38O2TPEyUANaPSWDbU/eCsZOfco6LbyzYpgDHgbfdduYHMnH
FO8LeaMLkqfOsSLFhjT3QZZwE6bQqo+FksxekOdgACPYV3DXmDWAiHfSgqwbStxtm2E9KhZ6Dxz8
bMU5KyAQOgSM7XQQUKIiW2VEqBxHR45bUZvJocGbd9OnklFjKCHSBvJHXjHtajAlHvW2bTeDkbkv
AeQp+Hp5uSfeVa3xCZBJDnHBZ/guXhpgapCP0JLhuZmtx3ly8T13MsE/Exr9fQ6fiDWvF9eGxLgw
aNlPNbNBRglyxYa0YHirWnw7l0iuc6tP90xG5lvFnJ7/2WzCK0mg5zrBAnqalrYp/KnQ540XPDRt
Jneh1chdq4MAyzCo40bq1HNR0bDq8spd81GNrYbQbdcWOCjJCGxr4My9d4sXnXU8Vd6bW2N1cGvN
8OG0eXdwdN2N1AcE02PL05pRPAFtjjC6qmdRaO03G/ch3qx0Ins+mHMLy+XMZi/SDoKBHPSzUVXB
Y9CFsEa6atylhRH4ISFjGztkqOYVM7ty4BLmYmn5kuY6hY86HJP7ekQ5OJjK5alkhhTlgXNQYR9s
OE6qR7lYNEGXu5tWYwcCzMRUcDSTLXJkdxe7euInVY/f16O/nXTug100UKcCashocAfir+fqh4mL
CApnNqCPxXefGfYPXTICqwpK2qZmyqfzDg5XWZ+W36G0WlsmWTopoQjS42QmcWqa61u97dEfJx5f
GHV3mZ+S2GgfK2/6Zjd6QwnUvU8jfLRpNOvrvha6n5ICP1rLnRvpr9lKYJ8byFFuQVwA9Jii/Tgy
6WEghZPCZW9XVWTcRAxkVlrBjuq28bxVtcWEAJ/sloDt8SEYJ7XWyHTlM2RPAxp4kBtJ6xeVYW8E
itV8+6b06FFHLgvqmLM5fpRpN1SEAA1wKFb6OHQ7lNg4bZIpZYRjG1tAbeMGFBwJxXGQbZCOYR1r
Qog0LsXvabIMzg1J1h7jOKvurSpP9tVom2tAVMM17Or2Gz/2tBN9ip1tAHm/SZxfp+Sq4WuP2Yn4
pASXcxo8Yi3H6Y5FcVdwhIWh6AKmpfYwcBRE9UkkRvelLV2wrmiafU8V7jVa9nBrzdRMprLbOwhZ
HAJ08PZfm4QDxzatp+GsgFfUVKl99UpQ0NU4Wl/NZBjMd1LLB+PRqtrYZK5vltk+BtEWbC29Lr/i
sl0WY9pDJmhME2+71W8qu10CdQrLW2fdCKxUumM/Pjdgka7tgddyb0tnlWPtP1gtptHc8aK7tJD2
xnNVuU/n2F5ZhvaaNQSy51XsbecqN7+llcG5xc2jGDskLtp1GBeLPzDRqaI8PV5hz2lXQQazf521
ZnqgVzBt+jyJ7gxFOBHmgNp5IMEduGUtH/oBH0sYMflir3fv7BgDTuDACK3qCucV5HCnfUVqiB6S
WYd7VFR+B7PX4m0FWeKQZIzdNUpqPzMb5cf98A6MxFpPUYOev0kBekngozS1cnDP1Dy6nXo4XJV5
SJTzxUP9s9Xdmm8/1Phr2c1WRRS8ZgHRpDKVAlgsecPpsOyD+ElXyk4iTkwuACkioa/zlmzgtSBk
9yaHUZX4HsA5qnpX45MaGTUMwBK2SyuZrkHAgG0zEmu+dg11l1bZawfDbT/YeDFXnYnLUsu8Gn4C
9B1n1Gs/gkOwwXWXb8FY8mqAtIshktWJjTZ6pgygcQSY9N2OwvHN0YP+bmJWv+cPjNBy2ugGNiOS
tnC2DMDPTh+wIRjlS5vjVBWFa8I7Gp29mCNzpQXQvig5+oOIO+c2DWoe8mIBLvbELoD2qnK/biYA
PAQJ39K3gp1mNa+h4/zQMhqOghPIcSSo7QtCVG1XT1r5zZsCIA9MsXy8BWodteAvtDxqsUAGGmNP
E+MoG8La0iptj0GO3hfDvpUOjN6vgrC+sgesEbpJ5BcZ9+ZKcagXKwJ9GcqrSdvJYSCWywbpdqc3
o7uC2SM2xCrraytM5lWeQjwkaI02l+nMa0g9hu9FxQ8vBCSiStDhRhESRkvl5scSv0oSxZMfYfXB
EKVJv/S6+U5YkzjMMcBHcH3TdWimNmcMT9E6q+udtFR4VTcWpvvcIiwbVfdtmlvdDoFZ9xVQunuy
x0S7GfAxcqfifpuD+X+J2GZO4AlSPxlTILEsJ3FHUQt9gzj5feWV3QOktx/9UNeHqO29FROx+UpE
D122JeYvWXP04VaI1HileO3ZX6h5lGa166FrmBG3ytlEXM8XoSAyulUc+TDKpoThRqmvT673Ikt7
iXOGrfB9DpxvuKqGp1AU5aG1NMIA9Hwq4wMjDThFVmVAq3ej1v4ZpdZ4SOvR9IMxyTak2Mdkbgfo
JQwcrpt8asqbphXvtmlqRzB74yqbe4HFAkcfz1UMq6DnuZ8JcIAvYX8tbKfdm1lJg8SRBqVfjcG8
NJkwFgnDOZzJz54+fXEwI1FXTcD+GkV1p2XazunI8EvzEVxeQbWKDgskUlri5SGpgOcOuArG3wZE
wnymddGjUEMqwqjZvjV7HHexw6AvqcgMiHM92scyCPduVdT3kXCdB76UubIdlmXsohpqhq8gyfDr
SWzaOgXUih4uoJC27zZDmssvHSG8m6nNzK9tJMSNl6QiXlVN6P6c24x0NXbTUy/R3GRtAzpID75g
HkMdEWmk7LGN+q2EuVZktdg3Xh/62G2/z3Xab0Df4OZ2TfZNpI7bxHMCHHHq+wgX7InWEigbMtO2
NOihtUlu8TRN8r5woqc5GciX1HQYTaZb4kqfcp+eo4lrsPsxkEO3Vkaq9lFXSzYe7p4edeJQTlZz
b/WFdoJJ4pzgKEc3jszmbZ666WaGfky/VvE1jOXEr716pVneIjKkSm2LmqaepG0RBjyW1htvlR9E
tUC/QgSxlhOm+VYbMZwNlufbi1QojGOHlydU+coeyluHMO+DU0BlKOCH8PnsiPwMUW1C3fvG4Lja
al0xcjC0mm9zT/cRtShlVTNshSzzGyrC/stYQM4y6yBacWAsYRla9S7Iu3TBk3AgmJWdvhKfFm6L
ojd8MVn5hqMMoQX6hKVdtVmyb0sY66EjfoL6QF2n5nmtKguQnXR/KqVXcJez9Mhea12jHSp82Q4I
osLQrO+rvBs5u2ctDr5awrzFWLJ1sQWvNQDeW4WrcWUm+XfUrxGPbf0ejdBmQBwY5tEuWP3dbLwt
tv5VpCt6c4CkKaXJf/iRBvjUysYybnNs/RsQ2jTiZG/6XbvARBP3ypmBApuIMI+ey6ZAR6sj7Sh1
4VMAtmD6DdBLi7TnbGr0c28a0bluzOLaS13nBZsknSlOpCt+XKjvM6ADkDHWXjrNtHhmzQ1M+Hwj
bciOuqBS08JOwMUqm/y1be3gBI2w3keEHe4Do4nugDU2fkHs4W7ktqy7ZBAns+fWhHbIJq5X1qYc
AGvlQTLvyoTALwH+AI6fgbfUBAFPGl25+5UlUofNdi7mb1rUOTRc1Wgf2kFGWywn0Keo2LZGA6Gh
UdqwZwoHV8uNuB3ZQHJJLO3DMMq9q+LHygbWEJEKvslky2FMj5IDY/HqxgOHfhS0Zk8z4FNeKbUh
f/aZo15tt30JVBadDGhgu7SBiDTGyXvYjAMfn4avnJfswqDt8MrGTQBDxh59hp60qCoFrNpJ9VvA
8zzfFrSDKfT0TV6a7Z6H09wSdiIxAQp11OqxeBBB4ryMs/vdKUbWi85+g4u03ZYOGKhRK9yDtKqS
vaQqHhvNbXwhKSj0grwlI9Xi11447RWBpNnaijUgyRR9a20mdzNRGX7EXFNPc9wSuUBHAni83QbB
AzfD4MSXKY8QUOgMjqEAMttI/4zGtl6n2eqPFhsGzMJRwIOu9eGJV51cOrrigNhCv40UTQlKoH4/
9c6CceQVCVuaaaeEAJMr6n6LXvs7Oe/cefpxFNdRCH6l6LL8Jy1XBGFuzY48daN97ZLmdE8FXvum
ldrPo0QlnYAxIeUxIKWEmNqtxp7IjWdl39Yj+eqhM5b0Ldp67QbTSGRH21vXnU0XbhYgDQlKfcGV
iipgrH5gthz25PxAWRmHFnmEjqVpy2AC/M+giq1pmNG1qMsBXqwDGdkDtV5jB/liT/KF4ZlOoaa+
WmnUgCSoOPPDsGkPskLoqRFcK4Kgezdzzwjp4uKCZYKp2qPrAaYq8DjgVGrrF5ELyDh13vg9XmxR
vCxIv6F5EKXk1dAW1k+XTf/KyYdXFJvqSJYPGH56TLQuX+Mc0fEYEu9Dy6Bdk9/DSZKomA1MZPZf
6t7XxIGUJXLczV3rJA+9UdaMBiraCnXhbIOkiPaDMgRjB7QgBLTkx8ZmwMojZ0WIHzu7BJ3WeSfl
GerVmlUdQF5vxHaS8VPnRRxPzOE1UgsFXPL7rXkDyAeXLgEM5S6LfeT4M/TrPJfgn3MzWOlJcK+i
YbiOyC5NNvShq+YpRkndbZO2bp9MIbu13sQeRKWG9IMqMvUjDFP3MIKC/RLUeuPz2DKBtJvgEE40
i4UXPTNB0NeFGxKGQrbcLoAYsOdgExzwCBi+lYQkN5ekA5GX1661sMl2STfQufP6csHeWn7lqu+5
XnxPy9xYgyDFkG85dNZOPQfJepMF3V3mQqPsXLjX5LgknJYisanAPtHWTb93Bttir/JsSWlmiKJ3
TvCl0qeSInr0qj3xFhsv+UrfrAyuiqJzzGsY1gPa0b6N413NCPhmxt2L4EnGOyR1xDuD3SEKtabB
lRskB9ia/T6nQIALjDy4/8u3IAuXbuRz/T8cnddyq0gURb+IKmIDrwKUZVvO9gvl60BODTTh62dp
3qam7tyRLeg+Ye+93qr8JLqt8XT7AVA8h02zFeJkE59G9j8pW/ZMTgK3yCZfnaeuI8KiicHAGFZn
7IRBNu7AEokIKkK7q7ol08DmmFjacTi6SNnXRGmbJS9eMADcBm3S2Oal5zyCrfq3mMZpKYrnlRd+
pyNmhHLCLL4kXh6a28WeFgM0UQ8NRM9+CWrGsuGeXPVQ4T10CLhkyGlWgpK9KuP3lWrsYlbsdwJ3
0dK/1p7G51x4/adBIF3oL4Qr4P42Vu53L7ejvBrU1dWt9eiZ2adn9a9Jq5MTXxI5MRiK6Rf8+VM6
N5IvuM4Cn7TXZ6shfWJjk1d3P7b6dLIbUtsYCU+bJtMwkWkMouuMccRYNwlT30GCp6YpJYqJ9YhF
lqelyMMnFGLalDU8odJgos+cqGSzwSm88NsK7ImMKdWaCizCmG0J6EKj3FfwWJY6Jb6VCQ3kEW41
2x2f+5k9Spel7qnMlw/Oc3PnsuoIOPb0e2LZ8zBGHBPUaJAFLz7mcPprdkwpPfmXjZmPBaF5m/tw
92zKSvW/FUaTjVV4TdT01GrEL8CimpLf2Z3TCCLXWkesN947zp+AxQqJVvH8BaCBFEImQyxhdEoS
gqG3pmbTEmbtrP8YWt+f2oFAjBwCzyZhdrORCvIvgyey3hkUXK2lGR7zLEXtrXTDenTNqqY0Xtsu
WOrp0+KYCksSxwOykb7grLNvNUW3MKMdbYK3c/vLTDzjwr6muTgcJXwQ519DK3zKE7GQNOvYLEx8
JNm9kWLSNtjIVnFBZ15+6EnSEeKf+0dGzv+GdGTY63m3DWWMQyQ3+ngJy0ENTx2hz0TUFJKcM9Is
sxKEtOMm6bNqk/G+ruQXQfhmZHc+0sOcq5o6DrwuqbaK3F5XLixfxje7ApZAGGd10UZZtafKLKqL
zgbJRVk+zMT8qnxbKIheGmkFXO1pfVbxHF9bZviE+dXUivo4vEy46UMr12by6tsbRcJ8bWxGeouJ
v390nPy4un5xFPqt3JZ8FyxS6Z3NpNt2SZGG0h+GrVSu3LOogabV1emWmoMkjcY3OflqfeMzVg/j
3HmHrPoKnM/jpe7TaM1icw/ly9n7s0n9Fg+zt2VFuTwqC4XX4E7WgQCNOZr6vjo3syT+s/fWEBHN
QkopaW6FlfjA0gQCWFvMF231vZOb8F/ASf5senIX58JgD6CbMOd7CR4GcntA38uZSYLuNTVkKkM9
FtLfSL1ILpKIdXYyrrlhjU4mdx8/cJjYULJi4yiMstirwc72twxgmhuYkEbu0yBAIomKmQRrtPBw
VhcmWIRJIeN0EBig1JdsAAFjOWn3YRtGvclujKmZKe52SJiJq5yseJ86ZaOKtjqaFEZsN5IimI2u
P804XE66k5lfBTQs/ghy9UmSakYwa7P3cPJdDeqzXZKP1wIa6y4XHfQLuzQuQ34TbduWCslZXU/I
p+2jEE57sDWcDo0XAzSTmfxMs6yNmM6VgU0lGqx+ZXK9cA+AwiiA4+jqyVIsZAiU6U9QDiRxvkMf
OfXKWZIayLoNBwxcuw78pAvsKL9Y173vJyJSyk53UzmxYl7f1k7JPZySJnKVPT5yWC+si/A35hhP
95YRZ+fWlO2JwBjyJC3VXVsn99hqLSNF3so2tkvy+15OTzaF516bLYZig2aDF7xtp239y/Flf1ls
rBW1O4hDv5jLU6tGpk0UGIFLUVOTimaleXUvU8Fr4U8/GcEl78lUi3Sz3OItRMG50E7JT6UWsS28
LKZ7ngqW2jr/gbqFIdaTfaWhSL4Gx6p3AO6gLg0FS90EGHaRu+oO7TDh/nqnc5/FHRquxD+CtPKP
XMnmISnyFr1vRU5PWwBD4Fpe+2LZgaGTITV+B3m6nS61URV7DpHxViZqAaQgSuVRW/aG1tZIGgT1
8dKQqD0t6UbkzkvZjv6OFY88tqK/keU6ne5XYcIQA7mhsU+iTBMHWjbNd+2cNAR/35LHLb8BVeT/
Abb8lvQk7Ke/HQuAk/C08m2y7OKqlmUKdJmMkcUlfA9U1o4KxWrXdJL6mPuFcyRwLtvlVfGS225J
I2rop94xZ34BA1k0dUGoDBsb1k1o2sSEpI7t1XIwnTh5K5Llpx66Dyw1aWBQAQRV0zMxU5QC7ARp
/TTpwOJ1JIoWV79PYiTLvlv028ZZzQ04HDPMOIkuddmnm2JZWJCL+UU1Zb/T/BT2DrvTu0nEFWnc
hvYKy+qAEvNuaYxsyybgDrqmt12V86nMIQ2dhZvWM3jEibxLzz7f6o4+zbjzSTK8ol0tAnsmRQo0
sb+Nx9L7oWAzyDV1G/ZFBRFKmicPS0/ajrU4n2QktXv0pchJ/JiQ6XG2NjW98TaFiMqrYH16WHLZ
AsqOKNtbb9bp76s9ZWe/jscjTQ2OBpbh2QY7yYQCjelAhuY+MOyax6XNrSu4uOJitASJrikGoTVN
u8jIWpiRjTTuzdvqwK/pDm3UcRtHQFrEylxdRSI8shimt46SPSSWUiIKuMGYjN7Zr7HP+l1o9l+M
P/b2IiA0cfNXEllVsLrajyN0l1jN9sOfSbhJp3G8FJzc+1zjp0ksBkBtb7+iI0hvnqR1vwLrDcRa
Xb1pHd4EnyxkOMUXrpvxSQMCGRZD+oGChzBo23k2VeaGRpJOz17juvwQJBg7BbMlwqiGQzu467Yn
usgb1GsTs0vMJ/BQhhwzgnR8P2TtEQeeVFXkp8ZwMMdyeBj1eNj1RVY/E5FmhdB1zMBIHKiLxAbW
QdxN4tMx9X6vvMV6T0gUedFaLyHqswGpyNbEww5WOtS2SKV6WqvIS5kVLt2tIpKCbPpWjFdp1euj
Ugp/EbMowAu3VF2juFii67+go9VnxlI2K343fiYzile3m4jNTOpgomVgt8kWjOZT6t9F79Hx4Jz6
tw5x914a3rqf09zdWqnFdJHNY6PZQeMjziJahXr9d2imt1RLnkGQwei46XPmknEg2UUeGjQxvXoJ
/wcCGpuo61kg0h6NoY11997JJ/lPHzr1auh0Pjnd7qZsZkIidQKmjIFbtvc0/Y5mMQETMLrBWEyE
4xJVEvruaESJj/hgjuuEwDJhPhuj9as7fo68H6DybFp5YBhdfPVxPW16pzGAxGOLHAQLDDgSgHxM
qh60p8Q7s67YG1bLMl9T+b0VTzxwOdVJX8l83CgS39+RQZnbTLkvXi/MR8tuzT2dF+ocUXQc8C03
i+fE5zjv1u0yVTnMmPgpI7X0xKqwehkcZBX14pVnQxxRRcFVKrT8DT6IG7SNC960ofuxPcRkLCj0
R6v4RCnLOOdKlBrlQCB5WXWGzxnpTAVL/+k1r7YGciL2h5eu/lZGfhevC2HIDzC3cfTr5okxDexp
6pbkhzB6rkpGvyVJebedvncZlxeEjFtHyL0tniHcQCvjpXSeWuPkOGe3vk/So5ftCZHOWCHphOz6
3t7pqPLOIDRioCZ+VdP+2Jsqe7cBQVkav979Wu5F9eO7V9quTabTOfRnBpHGSiuknwZGn/UYZZJL
hYwnvq2v2r02+otFT1Xfp9mudylincPSgAcqf6tpXzKE6rXA7FlQNeeFqVJ2MOaHgSHTyIaxVANL
EeZxXG1y+CNEjBrht9dC4sLleJ6rnxEPpBnfrcm3UUmwWAB1fNQqqdwmzXNiv2vd2Wjzg8OiWthX
t/O33HrnJr6pa5qo5TdPQnQIlPSkj9u5/1mYXzgFMkb6Kn16XZhM9Uk0KeQFNEaWhOcZQBDaG/nR
Xk5eyq7VLkPH3uvltW6fa14dSaN98QYG/QSEqqEMWwtQuhd4gxc26uf2rYn0jyYT+ijO5hUCR+R4
94180zkvk7Y4FuZuMk5QgQ5VSVQqTTQnw6h/5ymsSUSoBrnNCwmA01OcYF0aCQiefziBNhVJjyOz
OLs9yol7h/j9AsO6Xr824iCYREDO3GTxtOmsY4rSiCeGeyTkUxfptjMeNHi69kfSPJTGYUh/btny
mIuCyeEXeNFMwFIXv7ptvz6YsUzu1SempndAwH/bxvMyv2KB2rDm6O1L7O1a1ljI2zXEOMMuRz9T
OdFg/JSoFCtuVYLOs1WDbHZp4rvMhqGFVqu4eNzjAoaV3evdtqHdJX8f7VfVaJINrrJfUuXUB6a7
X2ZhFndkbEbuSndVXCZ40R5wPoqvQc5IoewHD/x4ZUFvLkH4cuiQpi7OsdmdUlIujXJfuvVmAsxG
Lh0kB7g+hAkhzmW5VBWhO18scFM2R57/ojpOXp+9WskgNd7Y6oWk8pBEoqCjGsyLXcZeecJVhop1
vyQZNsanGf5XdRGgdWYafKd/z8kNJ3KF/a5nXQoSkvyCTLfh3plfdP+xi3c5Asy1/WM+udPkq74+
mv5LIndr+TdBoGCB1XTGzXa+11WOGm13Y5uYDqn1y0fWvWRQHpW+j5P5ICY9KJBudA2OWZ+Qfob2
FAtsEA4Lqhsb+ZsPu0DWT73x2luUl9qe2vbQmDegBvCQ7NcefTb2FZAAXHmwQltVbyrxbyb9sMrP
K9/WmKEFYaSzxIFTl8yTtAdERSGBl7NThb7/A6yP6/fBFT+I/4IkJX3fJT+Qgftq7kaSr3KO24Wd
/OGmgmQ3WaUXfzGoSDgQeQZomkKtrKOs114V8jNifDdefC2chzkt9oX1aSJqX2piiBm+Ju1noxL0
Wc9EK96uwvk2ArCtsNRQArQbHxBNXlKRVgbSlGfYtDqdIhSLernYcCUtrBFz/Ob4KDPS+BgTruzG
myH7cTWAKlak5acOfJh3y+pUDwYJhUqyCWdhRMnKud+FYOJPEpLWAhoxdcLEeq0bgOj8RmYaHgQB
jSA3aMvSky/sWSQ9bsc7QoptrLuJ9zmYNxnqfFcsQ1hp8b9etWGRsmSoL2I5aNXbOH07+n6pdkZO
7iTRnv5X4zxgBA4yMoULi3hUcZT0ibWzqyFFTdC6CgP375V7NSNp0QnKSQtm93vlzJ26b1k8u86Z
9mLjtB/J+IGULHJQDaBgQHJ5t+Zo2PeTdvHmPc7yweN9eBhhc1XvWvPB1CpsbXpc90vrnxLelCHb
VtXOzF979e3W7W5BYovYAH3bk02CToe+sNZGmMc5RzbhdNWXnTy4PWmqzYH9DG7+p759W7xTBdrh
f7cydB/aP/5iVIzqX+s83CiKvrZ3xGM5/7H8aPof9LV7Msvpn6uNbv5UC8hIf7d057zj8uQUH4jE
dpEpWvlurZ5H5ijZei+cB263LfV0QLZB/NcxMvkj0Bjm8O9ANkrymqurvrxXqESM4aRRZCWuP+xv
wmLkGRknkiCJOUe4FEG8Go4l5KYd3/5AumoDB94S6amzyocJdxRffLqlfgnEdFUTysGRGWF1Z/hM
IHO8aK/ZBBDU+Xbn3x4BSk6uuDMTBb0mN2ZUxMMQLPmvxt7BA+w0oK2eUjtEQbo42o7hIpySNyRl
kYjXO9hDu3UW9zGUbvbakVHgUUflVIrxYzGsbZ8cKu+dfQGtdLmtnLc0/hV3A9mEerXvv7xDN9yL
ln9xolfeqGo3sJFbVXKY0oMAo9AS6Jyu55ueRy0vFqdqUXFm3A4I+6finoJITrDUg1vhDQM31zx6
YDvagi/5g0PMhzhI2F1dlKEA38zZ4hm4b9aPxHnqx3Pu/4JZKNUxmc+gCzdiuNzeNDbSvEQHn4rb
vMvax9hkIe+4EQg2/rbfpowWqjxmJVP/z2cixhKFq0cGMiEJO/vKi0uL9oDYg1VEo/emOXemeb8Y
B9nTyup7e3a3imvD8o6Gxj6i39r5nWBHMq1XxKno0u8W+bhMX67BE/NRZp9aCnTeQ1APMKjVLmMX
sv2PSBINdPUxuae1eSBhs2Ex2KbnKQO8+cXsR6vnPdmrVfesW6guv3T3JOzHeHoBYdQkh9XZyvRU
EWq17vCqB3Z15zOYbab7Mn+wUdpmw2eZDTwEJ8d7Uc5u5hbLEowqL475nOQPozrrCcR6VFLDey6O
REKMq0e9EmUYVHlCiZF99E2Ap8RdboVyeB/fV+PeHyMaudAZvrmP2HWTRQg2Lv6dBXyd+uxBSHZK
QAt6GUkCY+nz7eGaFoScmuQf5/bG0LeiwyKDLirmctZvQLJLBYwraQ6j+5jr01mZn8kY70rTZ1QN
tUze0dEEwpX0PfVGscGY9R2mQkiNbUSZTsHM7JoOQBM6LGbakvQOtsnG5QL26kccz4hPX0Bwc9rl
x5mw/LL/zlBNVzVB7vWhMn5T5W468y3nADD1HP9nHjCTrijgZ7aJyfQ7LmmoZQsW3uU+7ytSQJji
MlSr+PGN/pWMt76dDqP/gKGCkiDZrnDaFiqO2Y1cknBb8WSKcptN/eOYAA1YbU6ZJJTxx+wg2p9e
4vZSxk6gdVDAGFWtzp/qq3BNn6b2K05JKEHSmXMeNIwwpRZm+n3vOw+rX5yHFjKqzY2VVBsisLBv
mMEEiNg30SUKTrzRfOlKnuamJM8++bYtNlb5b6dqdhFI9pHTcCPCoR+PClMbq23OXKL+GTjX/JU1
2pYYDrDL8CiXT0q9g3kTwz3B+IgvOLHjrax/LBbsZMiy8vxrvEiM9s6IY9Kkczrx7pC641YZP10n
iX6GTnjL6RkreWgZger4ckgVR8+rvWv5fGjq8YDUhOnqnPzJeOd5ewN1mwbPaJm5yNLnxSRPuJER
g7/zgP14564Ocvq/1gPlKV8HYb2aRfe16mJTAry2rZ+u+ksd9+RAykiI3qjK90lmdOjo3dgCsmte
FQjBh1bj4k1fM/8lNY1olGh6138zupD4uV7+/A4MGW4b42MkKnfkE6d7ez3cSN4LXWIpPhOgrjLM
V32vXHUexfPUbUVGrUL8TK5tDFbCdDy6/AFnOXZfjnXtIIKzbkvnU9dsS+N+dAlGPjiuAdoixIUR
oZ4IBmpEUWe7ESbnhKrP1K+DPI32SbIWF+lPZTnBzAh50A4mm9KWQW5uvLjuRWnGDuHnRqeXImGC
0Gi+edwqKAOC7NaRMbgZX2cLaMYIobW8zt4PyLF/K3wNu7KJ0r1rrGeEqpusmZn7/HLG2/Gd1E6G
e6jy3VjADOWzsTZ31kff+RuBPrMFKOW2St8mNyZJlNMIG9JR4yliYwD25Mz+2XJ+66RFKfrMuiRD
54ZxhaCWvPzT54vePTtoVeuzkfNw4hNM9DvRIvvayxs8xTu1Pb2Pc1bVnyVEmAA5kcyrsmcxsm2C
L9F2D7F4KSYnUMvd0MWs+ynL3gyUXwu5IC6Ddpo+HoA+vrikTDf1U6Vete7Jk4/TslPyCpcyYPrL
DP3olPyB9kH2HyYdjO2f+kw/NEwzioUKCJ9hVb4C6L2fs7tWO+EIBNH+WLqnSrznxM+vyxC4Avwr
KK+UgGZ4eqvBXh77ncVwtaKlTqnr9PxPgddox33SXnLAmVlDm8vtXdc/PpgNAOq7zNiBVbRMcPEk
cydL2OXAHZN2P2avCpgGzjaW19/Z9OUP/ISoDjTrvTb/dVLtUmsJLf0AMQJNF8/x6o3XUYM8TAqr
aBBsEDM+yBqboNquoIREh//CBphVTP9shH2LXpCwNJ5xdR0ZN8QbrHyvIEeClZMaLXVxjH1m+5p3
h2EwWIv6XDYL+3Jcjsx7gMFkS2Sq/tgT3cXvw0Xc4BU3AJd8sAh7GQ0NO1wXVTHO/s4OikT/8ySS
JHOOyAj/8BPMQ8xia/Dyqqp3CCuO7rDsB/g0+k3XBGAMbfxAQn1h6oik128jNu8lOnRy0WnB/J3V
D8DYbyQRFXa1ve8WXnZ3mQ5ek7yPc/Nu29reX1XkCf3cNHBY2zVgHLYRS/nAPDOy1Hxkxv/hUCAK
Xx0nK79CUAynadlmLQBz020IdhIEQ+uHwdPOVZGcUkvb1mz/N2wzfqUmtmM1PyaLziKfhdVkBqvT
H3remsxHN19ZHyhfqCUg3XAby01WaAFpPU+2iwIsFYfa6j7nwkMg3pAY4Jf+EeI3aNUy0Edr02lW
tBLtHhCIjb3vb6muQ/8kbEWJvNYb0791c+U766GHKSu2xoxVwF2O65rsUcM9lL4WZJa/q6XBphJ0
jtFf6or1Xs2SfpT7OY4fzEyRuULi2rj2d+NanWpNQf2uw1iHxcRwGWzyyeOA3iRr/ICi8DIT5FMn
zpvZDhvFpTkUJk4/dDlmcsKeFI5L/mIQizWb60u/9pHPn9FRR45LEvhzHtkcHB08x3VZEejA6Ul8
9BXrTnOMc99Ue6vnPUVSOQGylZ4bsbr86DRvXzTTRRpz0OCv7OHjsdUE4Qyf+xU1/17I+ZFx5Nuk
xqNdxCFsNfCSgILJR6HtufW1U0Nt1zOWBwvkLQ0SXvteH3/G2CE7Rdtn3Cep7kQOK2dgeMyK9C2K
9qvmcAUL3t5hWU9pSfVe4IEbhPFg6SoS/3OciOyz+xB1WZCmct/1A9yqYTfqM9wiYHZs+GDcHlyz
CQX2P6u4vT98di5m9My/PhC8yXCPvbGGJDXdiYaKTZnTk2KINLjtNtGYyelMfmZnDkuG8IymfvXF
f8xILAocBU6dGu5XNnzfXhW1DlcUEtvORHRmUUJCcobpbcdLRLgp4hq0H9OQH4qpDH1ZHnS9xt2Z
77q5/mCrXMJCTxN+Gm0rJauYm+bQrEEOwOwJ3WkmCTDesja2oxHXfZonRP43UNNibgNBX2qK7FR4
E0CiZBerGfK5ryEq6qJybk9NwlnurS82ylc1UBB34Avg3LH+Ujfesc80UNflCX3RoViId8XKF/sp
DQm4+2Y9oBwaaevg8ArrCZJeCK7qHlRUSUz/uqtk8tbx8MKKIPlmvNaWS0yfXbXQNvIna3gtFF1e
jyXeEDgD+XVyZHTtkzMUH/ki0AJCrXfq/VwlMDOorMaWsg5DKALIGtFZFc4slWKjPEu2Ye3AkUz1
w+ORc390Y3u/oJrsU14Kow48VBAIWDFtIwFfOeXjDNgZb0LbUWDQ4DgyPdbxsMnjNqwbdtu4GyDT
IYlsA9lwERFthuya4XwbpdLbmwxYiWuMcjVHxeBuzMLagcoITae+o8w84vKl06IoHrQgITfLM7Gu
S4FXCKeliwkyq5mH2UBGWRAgNsibwCkxZA3d0QeN2tx6thQUcmX0e5uqV47VHxwNKHXW+m5MrNvU
clF0hitj2dZF9eyRLovS2BsI5a45MQXeoXosmOyZuPyIiL+YvofOtmO60px6GsK+KQNDm7acDIeb
8nzpZWiizfOn8rUd8+M453qAXvZ+TWOYbnb12DjIFFFR0BniXMvt+r03bFQhGGhiC01sbuiXTjEs
9/igsGP4IwPrWUqyG2Q73WHLiqacze/Kt8hgFGtSGMdzQPTY1ordzSg81ARwGUuBhQz474Q03GUk
X7QWMxP8qHyfCxKnbMqnDUIvvpwbyn2No5Z4rnKdqkBoDnONvAoFzuRW6ly7mIZSL0SxFSTzrV/v
Aquuz7qHy9jgZGn6GrGSCeBb/FhYS4KlsIPURgCgeyinuUp1yIClwKzf978NhXjL59XWiS+0Pc1C
RvGqRxbjvdawLgaj/w6I+iZRpIYm0jzV9vps5dYedfcO+MwTeZ5XtsJQwXEkz2I3atHsN8xE82mf
wqdOBrHDKBXiI4tiP7/qA6Uqe0gPZyAhHFe30j7aCY2ox+bP0FcaDmwYImVz7IegeAObGi4dtUff
on2b6sNAxQ4PExalM0MlgGDfS6zOprvz5382t5eCttpjjuzR6EIPV1U4CMwO/FsDpFc2UArbyYr2
3f5eCOlCcP/Fs8cBi3fYRn08uMN7idLRKvP7iQHdMENvXWq8Xckpk90OHz8rniEQc3Fv283BGLHD
NWpnivwR7zfzULazLO4PujAPhu3/dSKD+1tgvknrp4Zs0duK3dJ9ZjK8FLM/HEbW5VVsPzTGEGKf
51P2FcBS1IYWB5Ljvi8ag/ihd++oPT4mpIQgRhVDHkRZxe0vrE0WS/5b0cbndcSZNg2oKtPk2a/n
y1COOAcR/zst9IZx4VdkqWbHiJm1RoZNEIBtlrNi4HKwMSYivL4tVLQoUzgc56mBJ7t8mDlobE8h
6nFc4vNwbptBVo6U0IN+BHnCKiBuSWJw0HNLNqxROswwxRCuxTSppr/ub9LNxe0vAKt3hBed3HEZ
96zYfrzZ2jpZfp6ZMla2GbWJeNMTtR1jad9NU8P40CPEovHpabzQZaccC9hHikRMt/PC5NY6Vgu9
PJ5UnXZCyP6uK2M6cONstdlfY3m/vrdeJAmfLVQ82+6pC+vjJEm78KxgNtOjAzPppoah5g0XD0Ha
bQjETEkwiDFMycxkXjeWkwAtZQDfaNzYHoNcBpTJ7TLUcNtktKu2XBAfgdzuipRSDixfLkjKqLok
QtSwnU343y3gSdb2W1WyeO0xk9ezbA52agcmaQrd7FB024xXiEtYLWbig9q5ZY3GckRyntd2FY0k
wDxqC978HDfdXdMK0kThjdAm6VefF7QtKwkD17utiZR5Nbym9bawToddlaXYOVXpfee990+Xun+n
Ox07CIMIstfVYo1lOue+z1350qD7eCMrp9xNC7fB5IxIowVqIYtU033swuPZdE3xlQNJvW8EMjDy
C0ib3cVpUp/tkShAnAwa3Y7zPiq7O0HP+V6LftxhMcwwjNcCN5wsYBum8T3pyVg7kzWdeYNSE0Ee
gzyTpArde21bab4bS+I9mPZSFcE4S3NnM9MONA/qqlEzcShUnB+V6RxbnzQMW2KmXs3J+J+Qucfn
Ul06ckB2/WrjccN2uWcTO0Rd4aJZ6hHtzQJL8YAlEvEQHibMaf2lMn/Jikdlm8PJsTzX/AI7impL
oYlP2oFdX57Exz6jqa+KccaG6pusnjBRP6JMSw+5xGPAjCTrmMZ2+fNYjPJa9Q5ifuS1833mMz8m
Xp8IFxO7zjUnhsMjviSZHqY2c79F5ZBSsoyMPT1wtYWComw4dgySqdfQYk/LE6v/bZLA3HQXl4iH
HmbTAH6EqZSaqm/PWNftmPPt6SXxHbiTvsZZmxK0UT3DHUXYADbKMIdBxFpxXnqOzyW9uuvQ/BXr
QI+bNTVdqG0KHyG2S9AIfmFzeS4QS0TTqD9V8/TT6jI/1o5xqZySYI7UpR7M64Kg+9t9O3iYjB3C
VR78rHV3jjFgj5ST8c762X9GoTy/kvJCbjm8CF6KRZ1kL9U2gfB00n0xvgy9ySrYr9YDfSS+HmRZ
V54V+6EmhSBqdLP70RFM7rp1Vvua1SmxiCLjXclj1jsysSjRJ0v7cUVdHowCE+6Y0VdgK/j/sa/J
o+BYK/IO03Kn8/9rp+9CJwvFn0kpthbrKfM6k+wWFCTULm2hHRGr6AynewbWTlJxSBkMhZkHlq94
aG/iz7V2tkjmsjOyGDOEYzQe25rwFNaiw3xQZoXsQ4zji5oVzgzfYwao+80LZEPKU6VxRhdYW/RN
mdt453JM7ygZextJiDPsmtuap51895+fyTK6GcDIAlAdjsSC7FPRU5aVrTMzyEioqLPUCwjcnxjY
cvzUpFY98b/geDLZgDd6Nd6ZhOlwgM63XbRIcNkxWNj1KvslfDpD3jwxFqoLH7NCx/4r7Sr+aW2B
SZYNn8aweo/8V8ipZbVw5fYkPSwpqluPcWiej8u9BuwtY4B+HLMJ0Ju8pUeRt527VBau3+7bpvi2
4vW5KmZ8LBeViQcvJQQOSyZxHP68oPRDWrNPZMNRbrZPOXUU6KaUo7Ty7OneiZ36WsyWx4VELj4d
qR0fwKbeMiUM50WbR6aawEy3Tsxvuoh9vCG9WB4Gt4Ji1igP0S4jhnA2oRb7tLAj9e97sRgNRktT
HaYX0gNSteWjy0PWrx2vP/NXKsKxCStQaCBqy+TH8pNP6pP1Ysx1814yGLKXl6RsGXjHm5RQjZg8
A5zlSYDllAOuiuM/Cdr0UR+9+HdYhJGwFI+zgxt79zF34NM02fJka8gKKw2iGgFvPufJ7bwoVyOa
nSzo491iUdLaHg7UUvbq4CDi3IwJyPKQqid3Aj2dfIO85VGMUS9Lcgwwu7Z7C0NRQBYuI9YlWdiQ
5J0uceAyas1nE60jgyv4g0m65WtNDhrwcsBZXMxWbvAArprhnCbiHJA90SmcS/leyfct/pFwiuv0
0tloiU3qs9WLWdAqgpcJ19c3xaBRNItufddW1t32pFk8E87nMvO0DGYWKSKUUMbStBDWHDPK15ih
TTOFHmncrIubPuikHe96TdoMfvJuOy49wSGdF1NuTEZF2Y3masgMnCtVSVmHf4ICHW8fyeI6eVVp
LPDhovbhrdeLLfpY3p+xwknEnnsjzYyLCLIuqmjA0WOi08NUVMjJf6SdSW/kSppl/0oj103AjGY0
kova+Cy5awwNodgQCoWC82CcyV/fx6s3ld2FLBQqF4nEywcpQqIbP7vfvec6/udK6mFXiIEu8Zye
BSY4xtQ81KiFfdRtm3SBTySIV0Qh4Vt8dnbbJW2MccE8xaRG4m3S4JcY2p6oSF5lNXVTUdTuxrW5
a6b+W4DlHZ8NExkWhCh7bCdV3HStZklEUkmjoif3GNw09wnHnf6WvMYhfSn3N5WOf5Cwwn0zlVyt
mPTzbRix9Qvj8Xb0f9NYhregtG4D5sB1cNaCIOZtXr5X1nOfyDcMP0kcie0EKQHXgfur7+tM7dNi
kgx9PcCxGJbZDQuD/iZYcdto4KyP9mp6zFwEKp97zd7v8/JQxLyBCWYRUNZd+GgLFwNjJ89FPncP
pAQarJWpRbAxDhmbpvgZrAVMnqD55NY64EmK84aPPVOJDzdEb8Oi4zQOsiS/g1PA/CEKLA6eXh6a
1fyNhvQ613rzF97eP82C+Wm2/kNonPkuSiICvTLkluQLO/Z7OHY6BsdgOp6Na79TmCHqz7O5bstD
R5xUnclPfOhUQpoYcPQSlo9kKL1LOcBr2EzhlLD/dGfvrcQDu/fkVQCjBNm5cxN8j8FE8zYkIdbD
pCW2mQBXcKmNycKnNA7ZVWsaIJfYIPA77EgMPJZ4Dj9sj10TNgUmbC99iFG17SC3sfsz6rlGILJE
dcJqYA7db5pBn0GBPVs9IA4246OanEvV5vYtirwMy4NFEBhG9aJwXLMB6cY/pdsJdsb6derpvq78
8o12geROJ/Hw6nH/4A4/I9Qqwun0VD8tDYVBlfdSBOSnNJlJXt+copvV2vc+m819mTH5aeOAMUoh
6uS6nj6swpX6RRznZSUiWD6Ipniz8TUmtviss6rJkT6+d4qOQCSVWzusLAYC3hQBysSmHPu/RVUC
6cgqxCjsQcZjBW0BUPFZyeJh3DbKgcEgeEyjo0xp0KWoVmPop31oM/XEp0fm0a21TnU06fDLg1Zy
hJ8Rnpc+vlYphJgXdAawrU0QDhduR1soXSDTOuWeBlVj30/HsJa7OSuVZMeqJcj8rPtLw3i5L/IR
RsOK4bpY/a8UJe5Q1elH01QkShYuPk3hrJsMNst2WHyLeLCy6wggXuyrJSm/mlKUn/DRribuHFVy
r1s2Zn7sY8M3uuG8dhe2j2rwm2fpZpJbvUjsClwte0HO4MbJ2ws7Qkfjblonoz05U+gth6HNNfWn
wSxvaIic+PRHEpdhu0SAdGIM4m/cPcxN2zSAJXqJZ3Cu52ovzZgc8dMKGI4U9j7KeBq+Cj7a+d4J
nPdpMb/LnE0v0LjqAE0bVJQ/et+jKoZ6W7nTwzR245snQ1zPpsMflSZXigCEVa6H3Qvr2xdBRpLS
KccnkOT2B1uwxmfkTgg5iDeVUEVywjiiKUANvseAlwMXHX8/ltycDxYY043yVhLARbCUD92C9mb9
sONf8rg5KfbidBNmd0nePa0t8T5mOJeBLLf6qQQRyLp1EexJmZk2eTUAACCQwfqJ3wlVleUu7Xof
/cS+LmYKnhzqRw5jMpbnyAzunoHGonOCjg88IPkbXyfhwUZh+51foWzYThgUR995HOBJ/QGMNV96
rcezcrv2Zh581OAoqH4bveqdU4qeK4gYLny66m2heczAYU0ngx/pbgyNvUmDNLgpWkpnA50RXJ36
GrVMavYbc/XQTpwq5YiuhkKprloxcaMWEgkqnoOv83pmgHcaf8KvMdvcH7z7unLtRy667ta2Yf7U
zVl056oxexc+3b3u5AzbKU+Xw7jkrJtAWd36rDGYBwedkD5pl1vtia8Vc5oD9W0jasDpZRY6NyNR
85OO3WHvIYptM181J5QRfAqu4CQP+KNFiXJvpyo1n4Owcrt46bRzwRzshJO95v/X0YUzkNACuT3K
Lob9nDpIa6GMDnKU3+vQ/zQLgXuRieVXgGJzVjPJbRbw9S1w+/zHKrDSiWKeLzi4Tb8licK6uStf
Vi/tOU2QJrWDe8wx2e9GtwxGzFqbLuz1X7/3+DgyPW/pQ1+eCXC525n91IaQmdyww0daLW/TcLkS
g5xmO+c0J2d4Kzn31ynZdwNHLs0cLU215Ia6uJGHYA7lTgg2qkO3NLARkK487Cyl1+/54AP5iBr/
3PrS/Tu5hJu7eeA61KfOekgZu//kMJgel1BgVEssUz/Unsswy8dC6G8gZd2mTXoWU4y2IfNCbkCs
XVk2sx9rtg/W+dH4ubfLzUw6JlIVLVOTa4JPMzTJGzNG+JNw4a8UHj7+6klN722ps2NNgIaUHzFi
9B9bvye271jQ5fm2g0N6GEZp/qbmWdf5KTLe9GQLQJGHMmYp2IQxbwl3aW+tcjKgAMIhcMmMDUmt
+KknCySiJiuBrLik77TzLFw7CELSbj3QaL+i3lxpqWfjVGgoCa4mpmyu2Ogkt5VTfQDWy3fUBb8U
nfMuQ7pUMFGPF/hU7Sue5+6eBbQiehijWMk8OodE+QgM2vgLyYZCe0EkJWii9ssuMERcCqk3A5fF
j7peBYLVhK6ytt6Fx6sBaaG+C9t6W2a18pSUenXPnhvX/Z/Zd0y6r7Oguwx+LFHX3fTcYti6hQIy
HcvRTHiYsuql7AmR+gW1vG22oC+JxR2ZcYktRduQq7U6VXBzCXiXOe4NVJWxOLQl5+ve03NwH3fZ
hBAt1dlqIo9LGS2nFQf8D82GFKN9VxzoN6KkhZjBReYrS8zM1Ds3dCT9BiGU0yJN9sXaOLvV9ycf
PUlgcm+XRm38wEBlyoWHvXYJ3vsU5T13VZzvKrW+qVWxMIIZpZBHoxif54L9qIma/NRL+ZknvJiW
ZmHT0NllZdGZNe3PNU8H7PNujVWgnBOaP5sBZJMv1WMg2xGR3dX3Cf3JT5EAvjSPWGLmgd0bAK91
XyZde8ym+Podwle/L/rfrkRf6zpiAC4esx0LgnLbDzrcl2te/KFfuL3kTRbBi4uKyWw7xd6v9Y18
WHUTEOZuvUPTZ8G+4Lp2WzZJz6aPBVRnKiaDRHr3NOSET1Z4wy40PZR7B31uwpy3pEBP57VYX6Hs
1qe1nuSjVI7ZhkHWP5LNrg6Nu5bbpZOUGXL53DZGR7+LkWkDXZJZYVXiSPYVs0bHEZ9mKbStCn9c
BLnwWAS1hG2Okk5mHH8WtWmU9HgMbN30OWVd85BVpfcFOABYm4d0XwJ1XPkjs9lbZ+sck85PtoZx
YUduf9yZWZZ3a7NgVFA5jxP8Quq7R5AyOZj6Q7XIlPB6HO1638SvKmP7xkvDUW+idUqC671zoW6V
sZ5XwxGJrj7OnSgP6VzJRz4F120TKmaZoIACOqN/YCxDSEHDr8FGwcYhaXZEvi32UqTJ++wv4rYU
Q/tSDjwhOCxK7JSGWnHHYSdaaOHg1kwagKfQjQOwJlBlWYDlVftLJqn9My3l/APtfaDOnj40G5fN
fTXOX8KY+J4pouS5wsEcttYSilqrU2ia6XFtKnMmCQwgj5XjzvQeaBkVV6QFCcSNAcd607LfqEdL
53XMLi5M0bjSnvbrou5I41iAv1j41gn/MWxkuMO0P1fLZgHlcIg7PmwSiX4nW8FImcfXB5iDbFnQ
LnpCNevPPB70a5cwqFH55G+rsTfQHYPwUHi6PAmEqk2WLu+MnejfXIRhcRiBTkEnys7XbvM6zzlv
JsYUlj+QXwjQz0cNJPFvgm2MOMsUnURJctQr8dyNcD0Q/bnPyBRMvjb5hNgdpgc2Yeo4TAkDJr/K
h+u5tfHJWG4qXrf7inoEgsc1aKqh/bUInLipF91Hhhh7tFTZrgUshVMl+Zsyqm6MnH8uI2bito3U
KZmKV6akfhsI50ehGNg25aTt+2AKLD5ykpchb781zRowEojX3/kuAdlgccp7VxH67Gm4fPAh0/+0
TYEqrRWmuEay2krS73INWAhTDffW8AbZudRe3IhFOzdxpLk6s23dt0IDyvP98hY+H6aRZI3d63uN
F5Y3B+I3V1fUI+XgTJl75e4dno9tYhjYrJbmGNRcgCclx7c4q6L7oBvaS51W454LES6+qUx/sMgg
Od7iBk6BFCeblRTUZm3T32GZ1uexboszNgz+6KCTuPLH2KLroZeXIm+QVYIecpSKwRUyEujiB8Qx
dRrWSj6x+cHP3VW4z0aCCTh0rr+HWGZMH2vvdcirVv3yJlHd88yBWkiSb9gZGNVSBc4nUlgh0pp6
ujTt1a5TSKWIHMD1eoI0XuO4m0BXTOawo6OgVPuZAPZxtHRGxbZlr+rXiOluZdkMXevBhk7BYXTd
8ypw1KgErzF+TaxffU3EAjvSZgaedXTX/rlAPkENKX/Mg34shrjZizqejkA9xad/NZCD9wqvnx7m
Ru21GHI9cWdG57cspvaQdnq2QF2bdp9lcrwFOzJBvs8+CVhH27IUOHfdgNRubMUhDO1yTlaNrDDC
KoItNx7s4ApuW6Bw/SH5hGpTHmLsFMDN8vlSVzUXiz7EwOQw+u8S3TDHC5wToXHLY7p2/j5eirY/
YENjGb2G81YZh0uji18raGdWl3N/DknELpdgqQB5RTpMrkd//pig8f+OvfUVgYq4V8fkdG7q2qUY
r+jBlrMuxcwPEbA7uUDMvmXXJ0+pCYLHKME53FKg9EAL2hVJRYae91GeoYpnS11jU8ejS9qIFE1y
NZL3eDv+sCX27qNqTh5kQAKwQj8GYgKCy22Kb5GwUUWsJsLHHpuVeEyoslz1m6XM7ZRALDkShCXV
b2IBb4Ti1akBfWrilTsUk/nRcUn/dBKpFq+s2WkVf07c0U96bKanBDzSLmvJQTiDTbcTp/I2n0Nz
HitaoPy5eo8pET3EIbHefKknkkFJsO/lol7ams7yfmK4kk5fHNxlulov+bWWuv7I4gATcODwPI98
pJTs/nCbZYm6umRospU4KYSSH+7Yh3y2xTWEgO+ezwecoqkbyWww9ngasbiIgJuWvepBeXhdeOOh
oeMSLX1YTjF7kBdFJn7cd2u6/CTH0W3DjlgzHMVxE5krpVwuzHptgIdCNQw5U5EzO/ZTdhuqednq
avhRWQSnoWBi9SeHzS+cqJPrj8Fl0mQANrq27N5s3fHQZLE7s9BuhVnOZeqCiB3n7CVqyj8cwNDL
K3NdA9XZ87BE8w+vHGpOpYy4ZuDjCDeJ+3MBuHbR85Iz2OPtCZnWYUwm6WtlM/j7K96NyJ+TQyIQ
77WJBJ6OVdVHvAdM9kH4HfvlZ8/tkh+KTI8rhQjnZraUFE4+c17TApJNoN7x6ksxA6AxitcYEAVW
NSy9AlA2Uuka79RsZLDJ2CnsYrumaMiO6hFQbSm3QvEj61ff/UGQUz6rMsPoofg6WfoLrSDkFl2O
u2KKmAjAC+FeraPTSoQAjy+OublBsXMi9hvZyApXRBzYReqcyqFNfhWOYUuAOnZynbm9DQu/3uGv
wDddAXG8LUrZ81p1+plfDSMtwML8Qk0njpSx8w78kOg59MJvulMxfts4PBeq5Y7NZwZieLNy5U4d
RNuwaHntR7DA44hgKsr1uJyL0YLOT+v4KLl4HZZlRK6c4ysDZKbcKTKZhcUdd3utuvqYBZn3Y1Km
+LGkMTAFv8mujAq18TqClfHEZmdgQvFdbvZJ636MNOE9LOBjwWZLEsaR5r2l9GHSN5H7PaFS78Q4
GGh7JpY/4jnp3mSQ48AkwINW3vVIRh1/q87B8iD6ob1ttZO96IAZ2e2VQSEZhn1bYSdzVFZ8R06W
P9V9DKqT9/dnkBJQzUeuhtDB5y3KOLEs3bngcxdY1gG2vmo06oj2z2DcQo0E6jOz68vmJ1DR8tYx
Xv8ZWc+7IsXm9nGUsECcIO+2smj+IC2o73GQHOds2/bGzbgzB4AaVifHrkFWgOSLNpvIcjmWQ1J+
miJX+2Ga+5/VwKUCAAkz9hR8SciO1GJG6sAIgaMl8Fpk+W4enhLrp+d6QCWVWNNmNV4jLGpKOHVk
/hGwwOfCjjehX6zzaJOgfCgCY59cBCwU1KsCLDWJHrPiupwXgxk+TylbgJRP7GPyq0OguPyxahso
qpj8XSLc9T70GCVIB6LvxOBNas1pNVjYDACuBhd1L5u/cZNXp8Dp/QPh4eUIeLA9jZbuAIEb67Nw
p2nFaK27U82JsdNrx3mq5/yyTHg+FiGp2s3g0EeWVq2iQLtUuDnuuC1DqZ9I3ECk4vSr5TejD0Oa
V1xfw2172zkMFCvlcXswkfRjSigUz1kVc7fzm+RREiuHwQ+m7WZQWXAc/Kkkrm7sMbJrD27DXz5b
WiAOZOI5L+AAcvwTXWU70L8VyQI6S5cG9f+aJWE8OEnWSi9zj1VcTGK9m21P/Sd9p0cgryCABa/f
SbrOvRvo8cDVyz1NbZ/8bqK1O3lyKLdrPf8ePWr1+rpM/1Zw9vA3zt1BZlNzmKiXPXgoXPCrYnWQ
K+bcUjPgloD/D5ruDVyoeNCSWnb6WCzIi1nqHmcI3JtFkcYeYw/EQhb1+1V1Pn5SyjHqfjQ/22ZC
mrsetgsZvptROdFtMKN5b9K5/ZU7Ovill5bNYW2a+gbWb7szrsfvA1JAHH+UwxWebE21Z+0QnfyM
jE1EHcq+oi8ZGoTvnPIkzvZpPDgcrnG1Vws2ZOsGf3vtAIC6or9Qd8D1JDnUEpnxZl8tGiF0Df4n
0gKbzc55jkWtz9d232fXlske4nq+IWiCL2Hw5E2Us6+bjBs8scmhQScwH0wW7gXuv3M2oAQZUmBK
bRUg5R3B4G+2cVe7lPH9bSp8WEtdTUtHng8wH/Mwuyk83NoFzDQTnjFaEmwrsuKnXzmgF+uoocyL
pE0C5OXs5E3z7g1gZgwBs/3A4/SgGIFuMzL/29bgQCmyLL7z2UBdJh59XlL9hM8B93+Vr7tyrEEF
Jt5v9kHqkZD5F+Y+9Djqi4/jZPqdjZU5hlz/bmmbkOfAXboD79/mWKwcfllbheQ7ywmTsk4Pad6F
H2zf5g33SLGxJTbf0FBQUS1Zt01bJBMewC20MvSSEu9kAx9kw8ol+43YCgMJ0/8dI2K+5TZOyow2
6+1c13gsnREhP6j0dZLzXwABkISAEwRqDuIhIZbkGkJfkmNiJroas6reZsb54iWfanBiHExTtupD
FvnxBVcrvr8VbZTTGCOtrPXBFeU7gle8twiJ22V0HQZOJz2j3CX7xfEZmMpG/F2T8LUl4vJqCoeP
VARg+skfZnFHlrg9hEXKTEW0jeC8onUXSPFm9fHvUS4W7NoVE01Szt4pdrGSxIATWkgePvvWewUu
4V3GcKK5lYxnV/B0rPXa7JJsheKVkA6sRPwMd+S00opHQsuyn6MDlBlsKRC/yCu6TlUc85IkNaMB
mYDOEfuugP6b+GLa1qISNwi8QCiKtDkLn3NoG157ddS0+A+OwAHUowgB/iKwk9f+cZo7eQ/YMtjE
ZfJdNgXcH/Z2F3jb6zaV6AShSetTyArjhL8WoIFkrjmULoSAOa3euor9OCdvcqPgJ/o4+xem5wai
5WYOen830UmzV5VN33W10PyBaohREw3/NnA89Y6vyTt01/FiHMfm2Luoz0hi+rySHz9lgLgO5Yx5
Nk1HOBsTjuFZl/VbnvrVs+MRtOXuvGDUQv3Oi+YlXGb3wHEBA47Ny6nPhf9UJE59wL7hv+HkBOBR
BGyicCSw6qwleVUWNHMxQJEHu3wQOQSPzcyedBdct0JmDdUKxDXHs1xJi7WjCxGdg56XBA7Sa1+h
cF51XgKpKJL21Sln0FjsCO8BRPOz7pvyCXw7MA4NPrJbm24XeVMDAFygv+dtcYmKZn2pmcQu9E0/
TkAqdlk1fHO6cFcO44HBECx8RJMJIBHGXQ97z8YwMdKQgcwMew1xgqaMvhhvGgiBl6hEvmkt4iQ/
TJzGs5LYh3txBKn9Mwl4P2yqIQF0jPErKsZG7Hwv/wvws76kTTAwD+Xtsetw7YLjkE9zPH2SJvnV
gbW4mdZkeesRy3fsY8fDEgOuS6s+ZDRIzB0btfrYRSN3FOLRkBTox4lpPfp3JxaxaIBsIeLFFpZM
uMlzloplY+qt6oyFMcy7qKW2/Yva7PJig5Td4chgK8Sa3HG5s1xTMLs9N0FeHoMx1LtoQSeaJIyP
ZlTZD+x903bifGNqxuUz1sEMlhM9s6tSLOB15F9mtyEgm19W+9QJMCcQ+8WH1wze79S9srN8skAG
zso2A3V6J6PJ35ohXw7VGplDIML2PZs6NAWfKzJFzPDgvWS+4DCXX5wChEw7MbMjrOYPoOn6DnAj
L1Q37ojmsH4uqrC84Bctma5qJhDbOF8cxUxdoEdIZYjwSCe3f2bBl+/dWUFLamN4URGKSpZH6UHa
dKR28Qq6zEcc0JjdoFkrJK2xGd5S7FzvgsEN3y3hUn9EtdqEEeVDWTMkr+yCI0bzIn+eaBF5CkHQ
46xf+p/Yut0DuDUuJkZjs+G/srfJV/rk4Yi4sQOi5TZHscH6XhT4X9OitRebVxbdxJY3HFnrq6sa
59Zlb38s7MA5w8QiB8YnjDBcETOfoF0kPmHTvOMJeBpgt4PwR2Qqwtdmeq19xD2JkvNgZz84xxjM
t0OPeY6ta8KjUtdfmZyLfR7nNVXI/jUxTrHfc7jW4sYtB7oTEGyPys3TF/caARO+TC6IZvl3qVhC
C0xj96LGXNrKYd6H/VycuXDUj+tc6oNDu9kBIAt9BCZ/Sx1l6213ymqKXODEhWi1ARI7LSg7L4ac
fCqDvcLgqG+S8o68KiCSIWI10vQumY4MMSKA8HNFovRv6XjFagSgTdupxE2Ct5NVANa9WaUrVP22
3nOSpPu+wj5JTsM78CzQBUmr5qFqVYu3vo7Wr6guNI/A1dBRpfY27uIMa6sDmV3wzyAj6ydvXRVL
2bnehboPj4Hi12VaCAQiAuUF1+cNjVl80mLknUxWP0fz2h4cLdW/++UIZ1MnvpFzSKlRPn8EU9Dc
kWtKvnjFzXdYQTDqAAMt0SqJUA00A+xosSkfEYaX97HmLGD7Wp+mwn+1dm43rc8XGWX0pVbpWhpu
uOPBm8Y8oJf3hbv4xlNz+uSwlzmuygVbUPQ8LXzQztnAjwEcPA0rBE8GPh4aiOG1UgUpqjnH+Oc3
qWHOCvtkP0AkrsjKMrQn138AYSdMpm3vP455Yl9rDX4HFm8Sn8M517eY95qdWRbWnkItdzYrA17g
fXAvK7Qy+vqKYzyEPDCjH+ICYu/OLpCejSVsLxbl+ZGlRgoOtvpNTiXew4qOH01i5Wke4cVlbA+x
ErnlbRDH5G1Ltz6OCppcNLTxw2zNF0T66lbWI2FeNQWA9aN1s3B1u6dOimMZ/zjnBTd2OdfRszFY
ImO/QVmpgDnmrDHRQlq2R9x7HmefPEEq0R/UBHSoz5rgvh07Xp+hvs5p5DyyWeQoh/zWFkFgKc+p
TuBhd/Y0QqanNMBNxfXNvSKeq9PAxxG8LYfV1Id0kqYkT2BldM/eEtA0xcvyzonpWsK76BC9gZLJ
xTXlTRo0v+PrBF1ZO34H7jh8lWaIDwX1XsDkoK8kTjQeETCrH2JcYtpfdM+CC9ZslmHN8ZVYkKxB
DUaYS869T8aawlB6JFxgAnrhL+m2/bnzyQZ4oV7eOt+6CIyRvsWGQxbcyI8AfkSWITkBOOw9cG30
iEPRDI8eVol7kF0pISw8HHTZTTtKuwZcFw1yWoF32CE9LSMCZUHRUKRQRTOcJ6g9fVgIahClvm1w
4B+MGsMbW67N0ZGYZ4bVaU988JiqO8T2PvPTXeyWwbnAALtjvOM06oefDS7CU4dh5tkGa8ezRTci
1ITsgB493cD45OPqd8ztiwheIyme/cKbdlm96Mvqez/d0YMgX/BW7SuWFBgsg+eBAN0l70u82z3P
h/VwYxfOkJzYrmRAGmjGWELqr1vbwHcrLR8SVFNmLkeBrGXvdEe7VbKbckXaBsY2dxsS2N3SLZz3
XX2WIckANZAPBaQ5gHuoqhMMLYHTe8hYi3r2k8GVKQfzKfyXvBg4ArXob2Bq8eDCA3KwKnGHLX9r
3bJTHcvx0IRtc89zpW4oZFsBR60+wcGko4uvrv4wApGI9fvmw89HksKjM/gbyQ0Vh6JLtKTF+oGu
xy3dV5KzEovRnLfkj3KCMg5+82fFh4sjUOqdWUmpjLolVpVG3Xvbtt2T6OhwjG2QH+Nlppw80d4O
Q+4nm3/WgnA2LzXvnb3pY0DrTQdtgUT2Fj+PfyoywAFqCDnsF/fXMPv20rG6J1TECqiTOJULHNyb
kXKi3SSnT/rRxJF0fXAISj18U0xkbmWYsT0KxZc/qvLQglp9DqfwM/EDzGwtCgILtD/4eeWe7Q0X
1bSgAtuB6RY0E14QPVCZNRq0P1EfPQ05SpL7BkzjRQd/IQGoaera6dghJx/SvlXPbs0nvlHlaXBU
/Oh6ffmsuTdiEu9nhHsk6lseqi/bs6doypoLRJDwIopGsZ9cgYO0k2Lj+061mwntbvRSwSNkfNvO
KyFMnID1foh58/URGyfa+BLicOl8nJ3EJfSDIIOas/RUYwE9DD2/v82oudjxq+AqnohlHxTVX5e6
xB1Mp+J3vyB0e/7gfFoKvRAbVE/iUD9bBst7Fmwwp0Q0/2La+8BdZhBdicDQbDrv2gHhaBrxKmRZ
/Ye/HB/peibWce0YqTO2UUGTdLdzofWma237lHDsnJIGKCY+PzYU7FXdisg6FhxaVFhkuMTfci+7
9yh+3smSwKxOuUH5M00pGzdaohuXQhMGLH/BRcw7TaygZgaaPjBJ4WTq/Ha9DcMRvnES5O99hHId
uCwdupxXgycmWlgBJm6LNMPZjAwMQbft8OVMH3RLIi3nhQ9MRIDuJzUyz/WJNY2zzXPijqNUyx7r
dEB8hOCEmOgXWiuSkiENT7t+7NXRzTvS6O1CIQK7xjNZk4csz4NXbEDZ1lbWP+JtAeUExWOL3J8Q
Exh49eOrJyAj8Bf7TnfxemNZOmCwYU2guV8MSxPvg9H/G4fDGLMhnefrdd8BW0U6isSMt6unRSP+
RjiTweDCmMvMMtwafOkxA6A39C19VjGn3NYEzJOsR+U7dqN3e6EmEl1KUdrTgQPHthB6I6tWD+ai
c1X80rDLP6ahBwlqHPjmAAvxqsXebdfEKCoYNv6YaR7+xgZKoYbt6xTNd4Awe8R7Q9X1EizXP135
t5Ol3o2KZX7i8ukGCgE58MopFRzA2zQA2l0mMH7EiwWUualbNpRBoaedNSI/tthwbzRDFW2ITG2b
jtctGTc/P7VUO4EwBWiWBmRUhtAFCJyb9sISa30zdCH84N+lrKBPnH05pM5eD8lCbA8DEg5E8ccZ
cF4iyNk/uVEpt4ScDoHZ8qNRV9aBHkntGxXwntdsA8nO5+8dvbQZr/X46hbuCK/ccDMdyRZk3U0+
oPeAkg/2Lvs7YCHKhwySebeuzFO6QOeDsmSQG1al8OrH0XHf2GeTidQuCqXxza2OmCx5XRBoYjzc
N+XS3kEP9/btWlrIENQD+G1Kno0zr5wVSCCPLxK1naXi8wr+QK3Gg5amW90OMGuMh48z9pxjIMf0
iJWGjQIZdzY/avzotB5eXPhc0FSRmZ6swmFWUza0XZsI5LLiWWzTBbtA2r4FbMUPfvQQEmJgxrtW
kogVi6t1sNPAQWZ3R+HLPiYWhuvzujatBv0rZlb4aSu2Y+tYiMuUVN5jUqLMOnjtn0XTkE6bw5Bo
PZZWzJAt4rzHgpclOJkrDN80ucuzmYhKAin/WIerXdKFQytSYuRcJId936cfmtfiphgRK9DY9ZGH
H2VOTxoCDYa1FA74EZAdbgkBi+3KY3UcZpBMhOxdJXkjZrnwzqOCBG/M3L5xC5bHkUw4Keggim6t
lHxuMtrmIpnNJ5cXGE5YZ773kbnFabZ4kKkYy/3mqZ6J70Z4qjiPEMtcF3UnKAqoD03Ar62kuCcN
PQD4XlW+4yd/83vDkTOW1BinVAibELMAkF6cT9x+O+ixJt+t5QJKjALiTWhJxC4Jp7kzwyfr+YNu
M+t4zysGKUx5aftONYx7DJpi+pEnnuGtwmPXuSxU2aSt7JRByASpq8+ui5udd7fEtaIGVqtIWvoK
Q0i7qj6uvQq+6qynWhNm7yaOcE796z7x/7R/XQWBJmiqff7zj//VfH0+p4y5//YP+b/xvlGXnMIp
hooGn9C8/3e/vKdcFbqeYgvkuUL+85cf+MBy417qJ+LPL/HabGu5/PrX3+L/L3jnW3ghs7pyjafF
/9O6js7mD5kd6ye5XpbgjWycyckmE3n8b34ffkQiCLUOXPRqvFr//FdpROGyj6odSF6f+bKjIpwV
VL6c/2ffxf3n76Ktt+bX+NbTFAY/+GTWP0yCyIuPzrkwyqvDv/52/9mvn188oGI3CJXW6p+/XS64
66vUt0+8eHiFL9F/0SP/X3396///Hx4vSAGltCK0T/YXmxoKff5nf3zvn798g0xJDps/vl72fnGs
o92//vry+vevgWvW1c2ff/tH4AqPX/d/+PlcH77/Q9qZLcdtJGv4iRCBfbntlaQosput1TcIy7Kx
7zue/nzQnBl3VyOAkOSLifAwjOyqysrK9f+vfj/TxBYTZm4Buu7J/uQoZ68FwYweQkZWt4CYAYtR
0bf7eZTeliWvbZxwL2u6LHlJ9OIsGWDA7vJmZWVr37dvF5bnSeebssHB0GvJYLn/mwcv3MoBMBNJ
HjmZdGT2+40xmN/aH0O+/f2Wg0OU1Xzfo9qs6MzqHpcFTKpzf/IWJF0AZyikNm8FVJSe88aUirNt
XwraDoH7qv5aFjGd4YIIRVgDmXYIqDIPMCa939ODsWkaXCr7s0TDY0oEsyxtZUGKYL9sWpNowucq
MhxDO3xXPZb6ilKtiVBv9yzTYkcbpttOQ0XKWDhNd+OKiHm9/d+x/LiwVxcSwCxPoVGwONM1mbUb
ihLLu7T2/envV993QS1PaW0qzh2OLRPrl+XPr+3Q9PerzysSIVM0cuQAGgUNVUna5H5zBYLJgqow
NoPYLs4lXiXWaeUApv/8Tmlt3bAcHDzb0IXP5zz2lDur8twncADgmYfhtiV2cYfz8lbNnsSVIMEC
2pWU0MNXlmeHsh3s9mA4LQuYPQsbXnL69nWCDeHtSyyKtUoVgiA+4RszH2wWr4n1/veECPpku8yd
mZCGn80AON7RYILZogaYPi2LmTUljm7btKyrmmkIl7tJxhbuRQ1rdaRlkY7zkzYAoXlaljJ79o6N
BAUMEFkRjsRoK8mGv4jnFvQ+950G8eXO/LIsY+7YNVXVLN0h4jYcQQa8aXXtam15lkD3sw85o46/
J0B4+UxKreVoIsCptk3xR1CUKwLmdkmXFV1WNVVhCeIKqFmxg2N+Tv6soBDsj2SK8+x5eRVzyqsr
tmGrCjM2trhNbly74NDW+dlsnqX4S1++1MqKKzpthHjTddXQGbvWbMXUBFtlO7HttUlEF0YPaYRT
PEuy/WIAZh153hPjGyNcW326snlzx38tVDAvZKbbgkReTj7sr43qfFvetdmjuVqScDQDdbUuaeP8
TFLd9B7dgOzcrm5ef0GKjtugy3AI6ZZgWFLPDvFMveJMtip4tf2/9OjLqK68JLMbZVIYciAf10xb
uPGqTHY9p0H9bEZPzOmbK4c/q19Xn1dvH6rRrlompGQOnwJ8qJ55rABpWt6nWQUzTXPSYnIDuuBi
jUmehare52eP8iLVONIjIC1OReuIRN6Dof3Slv1Pnugz0npqxkOEvBi3JBkvA60Wyyv64bLd3RmH
U7dMfbKRwp2x6gTQ68bNzqVFm8nRpx3YPoDgRtmaYc7kGzhJyxJnz+lKoHBfAj9LzKREIICYUHr4
ACxlD8siZi+NQ23UMXhfNDHwNYwSZu4UETBjKj0wsMX3wrA21uOymFltuBIjaBzX3hitBDFgMMAD
dwTqv1CBiAh3LZUyD8HL8qa7Lh6VISuybhick6UK2leAx8BYp5+fq/QUuTQZ7CPruQAhv13Zv7mb
eiVIE9x8ynbM5NgIsv8JsmdNf1lex5wGGDJpCcUg+yo7075euZQy/WUKjIN8XoMgjh5mKIJWViCI
0GVwMHTN1i1D45aaYhbHMkxDrnQnP9lMQbZw0aZ1fSzDYMUeCCfyHzG64ijkomzLMYUTaWlttPUo
mLBtGRJrsJxn3XlC+7a69WF50wSd/iHKQMp0R3VLEUVZpksHuREXpwHa7Y0KVHfqS7TNOI9+7K04
soJi/0eWpqj0h2KrDU14dPj/YdSg9nByqQ4CNZjsvQQW1EM7vtrBytMj6Nr/y7IVPAMdsmzx6Rlo
EG91LypOdv1RZizXWEsYzZ2RgTvwXwHTD7jSttEPVYkB9uLUg1Rqt++U8KsuQznxN8xyy0e0Jkkw
pZRSMtkFOvuEz9zR4LT1YABuHsd+RRVm5RgYNjTcUblGtysqXObqmSEtTp5Gu07dyQ9BzJSel55G
XX3njP6KvFnVY2Bdwc2xdVzEW3nMBYAf2rIuH9gJ+S84BoFj+6Z4fy1v353WUVWb4gFV0QG+xg29
FVPUkE8ZzLKdRgXacLhv5BFmiPgCuNnRj6V3IQM7yxJpVeebVyZVl5Fp2bpKREWK1DG0W5kQ6Q5j
zvpO1AjpBS9NBehO2qgy00qAM4W2kOZnhtgbcPHdaVgeToDss5247TugJMOd1IzOk68xKUjVbdy1
OrOp8NtVILXH4UEFUm5byi1/pUHF7FOLqdT4c+R19R7USOb6PbtljlHSdrIWqpc2tzzGboBhtN2y
27fMeD/FZjhu+5p+bTp4lONgAswz0jTzTLpK2qtB0LzUjO58jWU6t8OMcYka/HQfRac1oqKlurKB
CYwvWf+sdNFbmVmPn4GrB7jYtopt/CZRfevOpqQ+MicWM74GHV8+tgnEDjKADF1C65tKaS8AZmRC
DY0hNeH39r0X7gJIyii4ZQzNV5T/w3ygt0ONIbRJ6HO0JFuDEicZtu3YfQRZG3r2QmOYCfy1Q9WO
DSua5gRqxsILU9ePauh9iNLRPDCyb2+zGgjCHHzarax4fzPD3E9RaLxnBDWlBK4B1D01ztXgGxwk
+BA3tBtgPhpG5SufzsBBg7AkzwmWejOhtiw7f2cBUXmRUPfUetoIKlv3H7sQHPOSscidFmngtrkg
jwWxAuRmB2S6PPXS+yqor70BtYfcAuYhFYEB3ghkWnkzMnALIiItzZm6jWj+oR7SuF8My/CfmoTC
T9k4zYHhWOmV4BQWd6AbPjN4AFezBOnlEbCEci/3ZvvOqfycq2XSCkk/9EM4UGOWeQYYAo/D4FQV
2l9Db8hfp7HIxyIMmUPqgEHsFQbfl2+FfmdfbMJlzL4sa9wMU3yfR3o73FZp0xNT5M/A1YH36Jxz
6n6G+WwYBlMV0jk3tXdW+MLoJGCHx9qt34biSN8n9EHxPgnAX2Zsy5Lc90lJ/y4QQAU96QCuo0LA
nDGq1dGiH5kydE1fm+R7p8j0jDGRjXlJn3JK1g1td5Ly3otevM7AwJHxdT94RcuEwavK/DzIkgFT
RrluvMFIvLIFsztgwlpI5YRIRRY8u3SIg3IM+/RU5d+JvrcJBV13pGfqRYIcYHm771yVabevZAnv
k1XTIqdYXXrymmdgKkB82Aa0cC8LmT4i2LkbIYJt9SUajZh5ZkHGZyu+VNbX3/v+9IRcPbIy/eWY
Ob6f+AXEUn86a2/e2gKmE7sSYPpJ5apwFZ98jNK4Wa0u3L1xwilMD8XV9w090j0LFMVTD5R1C1DE
ziw/QH25vE1rZy34i3Ham2XDCOkJTvZtDqtVKsu7Svr2W1LELH2eQlmcSKwlAhGteGvBq9JXvLaV
7RJT81ptdCYNwOmp+IeRxyh7BmhOtQ/L61gTItxC24oyKrGcOU3AAcNNwSsTiKb8m7sluABjklYw
UTfpCbAexqV0RgG7NT9j5dwV4dwLJ2kMP5TTU8jU/T7SpRQwQRrX6TLRIDeoWogK1H6TWHLCrLBk
7OSaxzdLwaZNK7rKouQvxbe/OL21ZhgmyXeGwTEpSMsqmTlF0PsU2OlYNwkoi8SCq+6kMYjY61/x
L9oAODj6/bVuJfM7uxlM5GNXZXIoovs6NGOuVrTBnEx330zMncf472XF+ZEIF1al4vFbskoG4D7X
2BYQMavQH52soXi063cqbDzec5CBjRM8gLJ0qMovRvmxC8Gae2f2zUqAO2esZNqSqL8bkDKLWefM
7tK+rdTk5FqnBsiPaT5leYVrEoRja6LeJ5s6JqdYY3xpy1Te731fUFj8PJfZH74vw1g2wvOoZMdl
CXOX+2qPVCHH0Nu0wtaanJw89cl3cLx8WhJlqAxpJVyWNKdv15KE8KWiZYnWfU7Dl8Z9pkIRwJw7
A6YrWza/IFIOFu+5pdjCCxXKdmEwDJycmop+zbNnPEAxwjzC8mJmpeg0pziK5VC5EhYjNzDaSZ4F
/QlAumoGiMNbJn9vhrdlMbP6RZJJnVL1hmWqt8/hwGwG8JIOsRj8T+BprOzV7OcxAER7dMHo+vT3
q9cWDpKqGq2cvfIuYfrC27wiYO7Mr11Y4TBkvVNKx61xF5xjZ+8HfOlyRYFnRZjsj07ph/BRuCLM
RcOCCFjEqfOhyaOvCiq6X9BcxSIolrHM2l0eBh5YO7cc3AUPitzknGtfS3Ulaz53EtciBEPS1/Ig
UdVno4IdAMSe8isHgaYahNiOfJfeSWCkAGTKS085LfedC247I/VK9pPNFVMcT8sDobxNNdEmk32r
UHWhN5ElhekpsP193j9qZrpy8dS5m3ctQrgSVePxejZBeiL3xoB3aQ6PNp2QYNjWzc7vCAy1If3Y
pdyXepywPcw+eTCGrgKzgf5IewhtmjP9P6wIruvRID1UVCS/85jGR8Ai8u1Q9MGefIS5t7oGEAvb
HXYW4/z0EhIruYr1k3XFu00TPB/Gb/QA6ekpA+inq16b6udKyf8vgKzeVFmwZLEjxWqjuGcSKzmF
xp/1EEHB8yir8crBzGqw/T8horfbFjLglSNCRiVSNqYE1obHJPPP20OQYkxTlm2ZiyjYk7Rs8Ccy
PyUj2m5eZYCOl78//feCw4L+/vt94RqGLsOieYVPRHTspcfePriM4T4pX5fFzO/Vv2IEmyVDzJhN
YwCnJvnmhs+G88/y95XpEiyswxZe9RSGp2KgD4L6RPYuSFxG7kaQBcK3pFBgEWEsy1WfIpd2WnXs
6ZEmD6Zn++UfMWuY/91L0b+0NBjv3NzFNypeTTgEBvdjZ6z1Js3upAP0PC1nOqX/6UdcvWCuJ43l
YKbpyWDIUycRoRlrVfnZdVyJmAzSlQg9jui0bcv0JJPc6vsGfIAnbNyK5q1JETTbCsFYgxs6PTmA
ZZaA+bWBc/T6w/KZrG2XoN+qNxiu6uds17jDcenClfs5a5yv9kpQbGcs6wrYtfSU9p8jOH1b5gaz
D5G/cn9WxIj12NRmmKyzWEZEKqiHlH704B9Uv/XaL0QQsFH8V73E7hjqGeCu6ayn1FxOI3guRumv
5SNZOXhDeM8CF1LxClTlUwljaxvhrgInn4T2z7V9/OcNuAowtVstThADFgkBppK9h9UO5rIPSnBe
Xsr8sfwbxE7ad3VTQOur4TQo0lMLhFpYv5ckIIfjYa+Dc7MsaV6P/5UkXPugNr18YAbu5I5fQ1n6
XEOz9psipsVeLcazHGAIGkRkA0D4cAa8gSP3sLyM+bP/NwQXzp4JjKAaFC59lez77xBvglq0LGHu
SOjo0GVtgtCwxU4JoNdAl1VR4Eg5Mgq9UYMXJ917sbGyW/NyTFsDo96hdCSYr9zpPMdMbVZC1aRh
LKlm5jQbnvNgpZNs7uRV+V9BggUrwDZujNzEgsnPpVVtU7gQl7dsTYJgw0BXArA4Q4JjPPUDoeMv
3MSrFYgRt1vKnZqqfL+2/pLVz1rxrlxrHJg2QXz+r0UIbrgaKElOMYrrkR2YId2ohfNcYe8b6StR
JlD0339hyxTCCoPWOwNehdu7MlK7aC1qc6e2BWqHQZZ0ZVRjzi/DfZUVx8Y9u+uMc9paAqwpyU6p
Um4y49j6f/pttGucb+vtzrObR01XBSuF1JEpWMquA7osNAgoVetdWO0mrtg/vaP2p6r+iipfCZoU
8crCaEHI1JmKIHviIKGPab98KrMLMRXaOwxNgUtKMJJUZ4rRgaUKmF8ALzTQ//NTmn4DHmcrdQ+S
/2lZ3Oy9MakNK2TcHFo+bpdDzTpSMnA6KE9vcu+jFa8o2awOXH1fULIoYcTPTSd/ksqVBC/htncO
UfEKpc/yQqYfend7rgQJtkxvICAJDBaSQWqeeW8yUHCZv5K5XxMi2DE1gHtDsxBSDuXHtq1eYqCO
FWUtYJqM1d1aLLA1mW8iC3vnH6uZrBRaQu5+CA8RZdbsuzwmhwJQKd9JtpWR7gGRXLGgs4/BlVDh
pHwzLEu1nTLLzslnAH0AxkpLd4ZW7X7hpGgB1BRcf4X/vVW5knFht500vFZejIqi4DFoVi7p7Foc
EiYOOWwSGoIy9Hqd1bmsJKeUwoDrPJcF+CTJq21/WF7K7O25kiPog2OGeErZkJxyafs5ylc2av7r
pmJB7MXVtIW7OU0iNbYH6EheKM+9PnyQ7GHFVZ5VaOdfEcKhd4E1KoVfE/9/Uf2LUT+H5spRrEkQ
jgIEDGbcciRE3jkxTm3zbLsrabh5EayCpiuN4rugUKDEBeDQt8mpdb7JQPm0x6D+/CsH/a+I6aiu
rD6UI5krKV1yApcygiGlXUn2zN14jesgmw5NAJSTbr8vAcZu2h5+61DLj5D+bBjd2TnKp8H4J+s+
+sWLwfT28pLm7si1SGHXSCFLdagSIQde8dzWEUgSOVh0ylPZhx+XRc0dEN4srULcR80Qs70efKGt
ZY04ZwGtJcWfWgX75E+OuP2IlTSDbK8KlPz9YKitVVC8QCt7smkqlXPz0bPTX0lcaFTFaIdTZPIW
gjKbXtNEsVvEp2ijjsfVbru5Cw8oteXQ18ksgWj366RVCZL85GQ4H4zmVV257HOfnzIuiko3moVD
dqtkbWK3bZNyT2BgY6QxWqsbrH1fMCZSnwPn6GENjfhgp3Bhr4Qr4vcZWjXxUxmBsEyNEVbhkuBF
KhWANvV7H1xty/6WQRW/rKjinRAlCHdCC/vOVvK+fh91D3L+YgKL+BwZx2Uhysw6CLZw7TgE1cJb
vT2HXnIGWIKD+j34H69q7h0G1/ugaOkxjv5MvIvth1DXT5lrMHClT4b2lXYvMGchFF35IdOGXfsZ
LHcadqW8oFBGUsX29TiogDWy7Oa9WzjnRHb+BA0IlrDABZc8Co+yaj72uv4AHOvRKuRvmh+BCzya
zUoGQjR+P34GpWyNiMNiKFnYdbtyClp4+BkKsFqOBVx8pfu7eug+9jnE5npE2d82QF3RRtvbLe/B
j2TQ7R44uqk7Dk2uukMfv3AYHuTThq015ftR14m2odd7AtvyfTnC7W0F7hHyt0858/vv86F6ckPj
j1Jr/9a98rvSQ4vJZDHQAu5FtiHydNVEfnEh2zgAPxhDYtC9xbmiwlgPDEpQg8kZSI++MW78vj8A
AfekOeMLz9nWqtxd3ATUKfoUSApoE92+3ugDKKljlm2gI/0bfLNno1XCXRMAbWJ7cDbkxjGg0bKN
KD1VhXeAK+aRab0XQ24uiQovh2TF34A0jFa27F59cUbwrGihncboxE56p3FHDSa88n31KfGeNG+l
w2GyoVcHwgw2BVrqs9Q9mAjjhbq9HYFfjsaQOOk5D18BDNRzb8cU0rYJvhb5WpZY0Lw7WYL/VsIk
GsAtk56H/mvq/eNo4OQAO6+AexsnEL68g5plWd8EC/NDoo3xwgYT3qnatLlXjgSVtjYq4DM5Q5xV
g4OXvQBLBcvBshQhiJyk6DKgBQzukadCuW+lNAqw60YgpWddeyJ7T2ms+jI4D7H6UHTfl0WJ7SJ3
soQVebURU9ZHFtWLfQzjXjOeoa6GROhvuLm2jQTcKyDD3XfHufQR6KbVymIFffzPD2CAQKNEqjCl
Kjw7npslDuQ9YFo8WQA6pQ/LC5w5MXyLfz8v6KOj5VWpDdHkUzwHBWiGR8l7yn/STb5bhKCJ9pRC
sTukFMmT5+9G/bHR//zphWDpUT4MmXZfc497kC1hDkjP3+Lsj9YDwM4Brmi3LEQsYk0LIZswGYdp
0PYudxl6xqBXEL2eoz+tzd+AiQXWyY6fmOlppCe9eYHjwHc+LQudMRnXMsXKArwKGk2mdnq2vGYP
h1SUO3sPjMU4u7jOzwUb4vrE4kLoOuqo+ZgnG1TSLrIw08VWGb78woqALeZhIjUrG4I6pKMFMqnB
pVKdT1WyAy1Uap1tY0DcMH5bFvXjlRcMLq0qGmUGdMMBVOXWWEAPZnVyzYrAnLLexefooB3Mf4x6
F28/FPoHQ3P3bfPRNx57OIiCHvxdHbbVVyd7D8JO4IIA+BoPr2H/WKxNCN3dbEuVLRk1mlqq7wO7
Pi5qSaK/6Y1R5C+l+hHeuH+WF78mYfr7lTmu/ydBy86pc/rNrws724JwCw87v79UYOaIdhKgS8u/
/844CTs0/f3q95euCb4rwcSbBUpvtoGLJTberT34yqwUUriqOZlXsLdupbQK3JxhFWtvYBLCEWKk
D6rb7s0W1rim+0tSYd3xqrPax38owGz3RnEBk/TkhfHRtIHEaxOg1oBKOy6v/f7sTHiNZSokPHQE
loJhjjK3V2Q59y+N89k0P4Yrfsja54VF62NURx34yZfS3JvJofnZV4u+MBwARdaIWMnAC35nEQU5
tBgGqKfjQ9Mfw35FM2Z+Pt9nUpzKDo66GKoGKUCLpCzcN6BnicXsX/j5qmkSx4DZQJOVeqsSEDgp
uSVX1ltZvS/fZf6KlZ379TpBCeS4JEPuxpkiXQs9Zejdt8Z7Gg5l//NnS3MpNo+xOR3LN/mFV9dG
yTMjD6XYu5haBkV5tvnpi0/7n63a9LFpGC9N+L7m6xC4SJb0FkjgmWYfCmklXzS3P1cCdPl2AfDE
K0Na2jA4gMvoHdNsxU2dLNPNm4B2khWchjMt+nbuEqgeEFJanXkXp2EmF8LHzWD8goJC02FOfW1Y
eHta4tUZ5HIejrTtSG+V9915rxL0LJuHe6PFeKzGvOfkbquyOMVqSHUtDUBMX7BAg0fNgfDxwfnJ
FkDMz60U4R4o0lDWpaYFlyDd1wOYkyurmDnom1UInjzYVXACtny/Lh/r4BG41OVdWvu+cAr8clzb
QA8uwyfLP9jFio2eOQSeC4fqn051SbYFIxoYtlsDyM8EXbqjvSB+R4QlBSt5jDv3DxXVHHClTbpJ
VQTdalJVlDHI+AiRm5oZsY9u+gxBSQkAy0/2+0ynzY3QuRkWVc27DFoSNLkFG0t1SewX4kQoA3Rn
pcR0F5IKIqYdvboWReaHWPWiukQwPx36FIRs2xuK92Avyicnai5VZQQfTL0lBekmtFAu68OceOID
Wr4ZXtPJt92KBzPdh5xSLUGoBoW/HMtsa0qe8ZKrVv0a5kZzpP0hhB5DNh4rvO6VMvuMOtLR/K94
YfWpL4+yLinl5VD0XyLpy/LiJm0TrNrUL80EOCgqgLIIl8koemOAuaq89MqncrwU9XZQ4LdqHx27
2Uve47K0GRs6VW0YxnVIXN4BDtlwh0A8YJeXJmbmHPDywvhby9dS0jPKDxCQwRs/uUFksm4PLK5T
WFszo7zAQeu2wa5P/u66YuM0e7Balxc0dzgGMxnECRSk7vs4g4LRkK4vL1B6vpWm99QZ2sq7Nrdn
FOzAQAeGj4KOcEJlGvSjTSHyAs1P++Y6vkoPTC0BPyvJK0/cnDJY0wAzCXeSsWIW1gNTWA61rL7A
zpRtLO0LDHEPHdM8cOJ4u9hSXns3XXnzxNTvDwMCwpyK3/fDIAqnBQ1sA0MTQhMA+Dd5Zx588LLj
f0bVP3jIb5v2cxc2pw7KwNbZK3nwkDj6oaitt+WznNvoqx8iNv7WRVf6IMbWlzpoNmZ7HkBXy4rP
y0LmjMm1ENHHbejKzcOyvjT1bpReo+HJsICTh35dvoQ+bGIr93tOQQmauW8OsYoi1k+CKDKifGBR
MiwUZX2mM3jlqVmTINgnK2W2V4en+FIWYDWPhgGLtbtyzX7svWim0H5Suox4TMXZ2ytNBlzudGOo
LpV0gh8ig9QiUE5O8ZUawYPuPlRQhirweP3CYV1Jne7L1cPjWlWSMrVUXeIe1q/2MdU/ud2TPD5G
HXjVTbwpoEpYFvlj0vFupXSE4xhQFmRIQ5AJ/5dTBX59SeNqJyuPSffVd0+5eyw8aLgf2wAuF+lv
WMRW1jp7jFdyp79frdULhkHJvQC5vv4KiPhnN11LLc9eMKpttgwcA6xewk33mcDvpNytLhrxi/k+
8Y+1eljZvml77rZv2jybKpJNy+vtMlwb5rQAi3KhcgjAt7MNnbNZndTmmRLaVqn+ySyQJl6l9qOf
vyQ/jcaKpwKcHgRK1AEY2Jt24HoTE8kZC427MPQ7GSrVnxyj+2Err78v3DU7HDp4Lvk+rEfwOejN
ShA49wBcf1+4ZjAvRHEE7/GlGchcuyHcFIXuFZvCUhhan8iE/HjwL9IIzPXywc2p37Vk4arpflfA
ysXKsnHEiLSbJHtcljDtjagZHAxxD1lxGyyn27NRBvhdkyRHM8wHx/xkV7g450D5vizlfh3MpRDB
UQnH+7bEvBBQ3QCAhnp1UQ6SBgGr2u2WBdxfokmAQ7H9P4+0oGKj5ekwp7UI6OEWOKpyucHv/QUZ
U1ILnhnctbtxuo4xG9X3qkuXHotoH6vHbg0n7P40WAZBCk4ncfVdP5fj9W6rS4jIwKGrd7LHa7iP
ohXfafY0rqQI9yWBQatsdKm8JPqXUHt1kv3yRt2/5qyCOimu5o+dEg6j6TXc59zggSi+UKXDeznC
vAGX3HNSPQzFi62suUtzxz95ZgA3sXm2aEMph4CvptrVZYBBTtIOAKrgra886StCHCGVorRaXw2x
VV38/HU0jk67q5S35Z27tzSEiygA2DzEwGSebm+jG4YFgP/c94A8fr03yi04NHq46/xdkK9Ytfnl
/CtLsC1yb/txWSZ4KPXRUikkHUJ75VZOP/fWuNwuRzAuYQjpGwycvJ4g9IQAMTQWhSRD3ag1ZLHl
Wkg64yXcyDOFE+rB1vEg4K4vvvc2jZAF0pOce5tK2dX2g4UmSvG7on/qlZULNXdtr45NbA0I3aLn
H9xJTXluo1fV2+nOkXnFZeVYk6LeKkdrNCXUR0jB2+vDr1747JdvvEXLUlbUQuyPzms1aBwPKb4E
X8sONCiQjZZFzNmf6+2a/n7lD/RmAT/lgFrYEI92m0pdWcLa96clXn2/bPp6dKuCJfSfexeexJVO
xdnvT40HNOGTGxCPO8v0TKbRr750Beyi2ctYff+FDQJ/jkQYhQlZLFhIIRTzXaGRPQo/+4cw//QL
nweoBtw5hs5xOoX96eWwaTuluuj9Riu26ooRm92eq89Pf7/afp2ypz32fF5WpT2ZyCY5LP/+2YsA
wRWVbl7Lu4Ac9i1tgEGvvFhh9pSOn0pyT2Qb9g1E2suSZg3YlKFn6IVQXIwTG1suJHhrcSs6uERM
76CYTNmUap+AzQZrWzw+LAucCemmhCHLYtgdWADxJYvqkHS3qZeXNjYeB73bhkO785yjZj1F1vsu
YUdbCcinFbmzW0p5g9zrFIqIDV4WREde45LN66ISblB7o7cvacI4yYq7OWddptIgSViDWpao2V4X
BsxzJiQtIyJ93d0HkfoY9fqKmDkVBMuF3papseCuZibZAJSlllZfgM9xtsbYHeNgdH5BOa6FqLd6
nusScyuxXl8KkoJArAzM3lfF1wxSt3LF9bjvnSGPfC1LvLIWiGllaCELDAH3Q0djphEcBjndSPJF
thjEeqj591jetKO7C5KVB25+Px0araaM3l2NUG2prbbUpi8GdDxj1byHs/frsubPiQDRAyoVA8xS
ivm3u6nRYRhpVdJcSOttGABfmymc0/Dr709/v7JKPiB6eqXzfUvzt7E5wjL7YjX7dA2eck7D6UWb
xhaA3bhL5sYFbZJqkjUXgKAfRthek5GotOkOy9s1uxxQdyY0cdkhgLtdjjxUthFKKcsx1Y1nHpxh
q6qbihzdspwZjxQ7RF3G4q1T7qAb267XPM+X+0um51sT5vRReeyKRyt4UctdseaTzigBfYLEhySq
Vdx4wWGUaKsN86QeLqb3HUzH9GcbmyyKkaDtGRMoEmkk8RbBvdYavtVjuHdtdxiTx3qELXxly36k
3QS3FzEkPaYZs2kw5/ZsErmxYqkd2TOp3GjeR1C/YeN+k6Kzbr0AkmRk/pauu00eWiBdZru0lLc6
HFTViwk+IpRUy0c4oyq0iOtTthyPhdGB25+T6XJmFnUwXJrkCKlc1NFi8RT+sSxk9uSuhIj6GOmt
0snhgIFKNh+z8ReC75tFCHsatKRdDC8dLhC5dd6W6ogWH5eXsLZPgnbA5Vcb8FCyhPCvqXX2WTK2
QbtWbV7bqOnvV3Yo7KVhLExOw68eevK11fn3ViHYUb3uFa8Gz/wSNk8Qd7nt+9F5dqz970mZ9vJq
FVB8awzTRMMlMN6ZvrQ1gDJNnCd9rfYyv1vc1mneBbI3YTWZ2rqD7GfDBZRSBTiLn28cwyKA/PPf
7wvroKdBCcARGy7KeOi1hzBeCRVmXoOb74sBfWwnNB2Uw8Ub964CYhVYqYflo5gVYdA/AmI+TTzi
YKZme0kMcm5/MSFCzPewUJnKymnPnsKVCGGXCg36+Qow5EtSvpjddizelpew9n1hl/xSiwy/YwlO
s7XaHfdu+ftzW0QfqwbzgqLxJAvfl3tqhW2tjhfDfAvlv4YcOOBwpRFp+oZo9I3peZmmMalKCns0
wDeb9kEuX2hq3UjqxQOtPgwfLOspaH8S5wMjbinGRMsH6DrLEdP5SpUD/dvVMmHJu0qWtnAyrLwZ
c3EIAaI1oYWbPMhi734pj33mEaNcPD07DtzyNFLkjVFrWwidX61wPEpq9Q1C8qcxXGuom/M5WBeo
6Ew4gWc1HeeVcakNA7RWuhsuTjV1advhkwqxiH5wIGP9aSI6thIKAzxD4P7xbQVZSdANIxlX9dLo
8q6hV7EMd8vKNx28qBjXEgTFqMa6dUGcVi9dt/NewkP/j5f8gn5T0weGH81Dz4WXqxvSBJJ6XbnI
yQ7I0zR6CL2VAHHuitoEpJTgKFIREt+eieW6ej8a/njJVGmTRNS+rZVFzEpAlyl3wy1zx7sghVLu
jyCZXWo72Ph1uPm+fA5zRoDqk0HiADeIVdyuYFBirYaNe2B4NdwryXs3lPbSGjTD3CKuhUx/v1Ld
AKZyXanz4QJktattVHW/vIi17wvHUMfDGBYOi9C8I4zpvbFb/v6csl7/fkFZ40F1jTDlvXIIjxhw
g871XBvJPtdWzOX8Qmj4ohpJGCM23Wmq6xZd1A6XKIRoUK242T+/FJJz9A0qCmWtu0wKPlZvdVrX
kYaKDkomv9fAE4t7Y09rykp4PBeeM6EzTaRN3Gd36ZMk8bXY0Iru0rtVupOdXtlkWQcncWrL+1RN
gq3WqtXWksr6UOi5c26qvvgASoj00JMP3w6t3LcrJnzmKG9+k3CUA9QcoVTzm4o02NbJ91Z6K9QX
W16JqeZeihs5wuMa9FICtHbZXcAh2PTRWQ4/ehOUVn4q7HMr7bv6o26uNTPdT49MAKATGwj9oLiG
4hthKORey8hrL5GmbyyHkmIJYP8Ogty8P1oeIPoh5NPpB30E3Clf2dqZt16lDEgGEiZQfoRgSiQn
7hzJtpqL4vwZKhGTyu8hH0+zd66xUqSZPUQmOyjN4lfgXtzak6qPXAYe0vYyqv/EdgVWO+gbw0QC
8NP9dCBgMlVODymPFSH/raAwrsbGUJr20oHzn2z8NbSSGetLgy3Pk03H4H1axNIKyc76vrs0ZbPF
ZT6OSrkttbVy9pwYA23AeyD9cuc6yNqQZIVe9Jcg2SUBHPFvyhpb1JoI4V6VZRAxPYSI3gFKdysp
wMWt6NeaCOFKQVIxVP2ICE06DME7BuGUNRWesb+kQbCKU8IXDgLhvP1kzAYHKRe4auWdLf38Y379
+R9G4+od9FUrzWWNz3efbP2ljn4+rLr5vJBt0M066V1sKG/5PpTepdCKdisOz9zNu9qgHwboagVy
5rUMfHIG3qey3owZsFebdG1gZuUUxOs9jnUKI0XZXxoLqoYQo/X38nu+JmD6+9UqAsWvWmu6D3r/
h/QtTv/5hc9PTfOk7OjvEX+/X+e6XWXcajB04oZRTnjif0+CsABVLzy5SpEQ5Fv1UVsDA5rdH2uK
MwhxpqTj7f4kg6qno191l3wstnKQbNdqVXNPBZ2w/xVgCfessOPW1qGZudjWSxxve7pfvDHZTTjG
9kpD+I/dFiKNHxTkjAlBT0xf9u1iILcfnbEemktcXhRj77WPWvjRyY+t+lxb2r5Wj15QMCO97xi+
Da1Pyyc1E7VNDhDGFwbQe+yO3NPSrFSD4qLGw8Zpi00XN9vJTAI5nntkDdbObmZryWhiwWz6fuBL
EqykOYQ1f3Dyi5Jkm8p90P33UtlvysKH8mRtUHo6J2Fvb4RNq7+6SIWtuZBE2vlFJ67P0qe2OUjV
2Yu/R/5HC4AMs9dWTOjcfl4vT9CcGBen8QM3v7hp/KWqMUC+eqir4Ylp+00hDQCLdJflI5y5DeSP
pm5+0B4IJP+PtC/rcVtXuv1FAjQPr5Jlu4d0pz2kk7wIOzuJRIkaqFn69XexD74Tm9I14ZwgDwGM
sESyWCzWsJagQAT4Ct6oatWx0P3pZykZfcWiXo0unDWjV/SiczB6/0rHL5PzoGU7rzjfnsJaDciV
FON6o5rBK8zagJRp2g8ZcEPJexMTYMn9rlFD7Xm+Mu6i5rEx6f2W6kqwYKmsenRze4TgCr3sCPX9
xZV6NT53Gi40UGkals9opjui6KDNfdBv3l65FafDBPCOgSJAeE7gCr4eP0ryvkVWvTxa7jfCnnX3
sc5+3Baxpl/oAoTnrPLOGJHxkALchxgJrY70WZk3lgwNUza8oL6qk6JJacqrozr5ff+172RJiFUB
HxhbcJjQc8g1/GILugHsvopilMfJfPGaz1FtS/ZgzaS5nHAA0EcWWNqEGRRTY/QWnjJHUpZPI0m3
bdr4mVX5ceOGejVIHuFrJ5LXGgAmByBri/pxxKZB2JigT6N3D0oZgSKUgs316EjeFiuaZaEUEMTN
qG3g0DzXy0aJUsVVU7Aj+Q0wgeZftHbd1qsVU4mub1wEANMFGYjohiDCNivtTNmRplnm14r5WA5Z
mHbddvC0TV21aMC6G0wCFRqXMoXjnrmW50Vuzo4s/xUpyiaJ/yI0eSVBWLZcc6ICPF/sWE2R7+bb
DFBJt9dtRd2uJAj6nA9u2aUMc8jqxk/Itut9EDigYcCx329LWlMBRFd5RxCua11sPmpcxRmHKGZH
azy6wDOK/E6KlsTzmMIVDYKd/8oQwR1GpWdDauLCrJuHtkkCSzl/oCPZn83oNe8/g5zS0mW39IpJ
AAoNXs3gMANXn1ivA8ZGO5sdHX6Bu4ncnZRWRTK+WHRKWh0Grcb41P1kGptm/HV7Y1ZMwOX3e4LF
SXpSa3ZsVsek5Qkq3d1k2TMW63+Tol9bgDjpyyEmBqQAlDJ5MPVN1AaRLQmWyNZKuPoB5M5o52Iu
fd9+ZUb5HFXp/vZEZCL47xc3ALK37D/LVSVhg/RwG9weX7Ydwpknit2YpYGFmhvkjUKFPcaKP8tO
o2wWwrmPwIOgMhVSnHiX00C/E4+S56eulErwzLuy09Ui5q4Qnp7oMATn3oib7MvttVq1Xn+Onkig
WDfVbPc5ZgECtl591tFEr27T9HMqK+nRVq3XhSTBFS9RT2IYOQ6hh+wQidPdMIMp0QVpt24QMI25
URXOmb6L1OzBVTrw0zfvlKh7ppTPQw/2zT5xvt2e/G1FQZWooIilBpyMAktc5mFSBG3znH1D++Nt
IWtR1ouN1MQo/cxyotIMJyrqNG0D54f6URV3m6whg59UdPbh7h0ybHZIkrn2XQKW9s6zmB+jF3l3
+2vWtRZpTxOIX+iNELRKS2yPDQzvPVCRZuVWigu59n7GbP8IEN54XlVpYDixq2Nq1Acna0NiKjsX
sBis0UJTT/eK6W370XocMEuwdW4Rw9zVTH27Pc/1rf3zGYK2zWo2I5uMe6zsnp0+8fPK8FHRjAe0
I9nf9RP0X0livXyRGINt1ZA0m1/m5KlUPxfJvoyfpB1a6wfojyDhlvGcqO66Hivb6xvgK4D4Hofi
9qqt5SEud08k08qibCiiAi90Vk4ogTjb5QvLX4j6yayea3U3xD+mZApvC5XNS7gOYt1tKwR4cPt7
z0bzkrt4nP/V1fln6fgnXNw4TstsveYiFEMLtbp7s+z4YSqbbT0429uz+f8c9z+yuGZeyJrjCaUS
zMI1nby0+s/cPDvOlyGqfbUF3l31b6+fvek7tXaAkpGookTpbeFwO03c096AhjTarmm3qncuojDr
JDNc3S8L9ZIAgENUTizSUKhRzQV4o44muAXIG14Iweb2GvLDuXBCLyQI83AjS0/zGFeFVT943d4s
A6s6ZcqWJWGsPU0y7qdVm3ghTjBZRl97ne0MuANtf6p8RN1uT0c2vmCLKprFFQHe75Flu/dWZtEl
iyXGA1B8kamThsVKtA2CWjUQhn9FxHfK5zj4m0oP1Ef8d+8NwQZRh/QAFsVULD1BL1rsJxK7LVEu
Q78+PYxqZmN3E04q3YJxz1Jfx/7hf9oOsYYho/2YpB0WrKwn/9Cno2S716dgIoII6BB70Sdc6Xk6
Th7ue6PeRz3I0N1dPMtqi9Z16o8Q/vuFlbHG0jNASolbp95P6WfwTv/NIv0ZX7CYvZY3XVFi/Mna
WuQh/4smTSjSn/EFK9mg2xB3NBZJa94y5dFJvumAvc3n/3EvBEvieMgVuBlfpjhMrV1hw6eSiFi9
/y0HhhBFQygQFjQ2Qh4NECAI2btjqAy/s2JnpegHcr6XcNtvb8qqfb8QJbzNemRmyWAhABCn+8l8
b/uvHZr1G0fyBFxX4D8zEnSrcLRkcHJ4NE381QZdpP2UZZI7RLZognrpXZFmhQ03dGifmRuitN83
k8eocQPb+yuL8mc2gqZNrADk1kfUxPMpQ9oGzB5/sy+2aQPsG38WDTn5UCkjnjcw8CzbxMazW3wq
2Se7k2CorJ15NDxYSCpwmhcxNTU6eVl16Qjjm4QAsVNl+77q/V0KEFTZ8WaPphEuwg5A3PmPrtxR
p/NJf2idN6v51+nppuwlk1rT6UuZgk4zkMyMxO2ro21ti8KPsq3uhHn9fvvkrOnbpRRBpZHlSTKt
w8x05Z1NuzRHTfeWaJtZhhIhm46g2HkLYo+GNni1A6c6b4dHxuot1RLTz4pJ4tVyv0R0ky4nJWi2
43RWXraYlAWmkiyIskcQFerjZlA/u/r59gLK5sUX+OK+0cYYxRQ95gWE7YmggHk/j5+y8S+C3Jcz
EjyxolMbY6LQcLRmOdXGmBBElTxx1icCkGbetA0YJ8EZ05g6epmLG6GzgfFdVQfNHXYEniWwpf6i
eswCC8P/yRLjjmUXxaPGvaX6Id6rqGgGw6Mk+7BuE/6IEBwyBRgyet4hhOHmO619cc2/8AMupyCY
hC4mdJ5SHiIByI/K/mnqO7nEPuJclxIEAzCP7dilCSQ4R2P276QRXYwuHPwOVVKofIA/mZc7uwmL
v7mSL79eOO9dHmexHXN1UvdK98XOPtfVD3InE9JiFsJJtxK7S3VbrY5x+TnPvqjkoPTh7QMuUyTh
gJPJcVCyiqM3TtvYCGRZ8dXw3+VCCUfbUqOs9yJsc5dlG5aSTZx9SVDiWFRP4GA1x3yLsmPfdX6Y
42Ovf0q8X4axzS3ZE1k2TeH4lw3gL5wYR7JDRUULGP/6eHsdb9sXFIVdG8q4qjoj5g8YXXsbzT3J
t2PyqqVfbku5PQ3Uq19LieCezWUOKQZeesbemCQuoGx84dhrNhloXeGNpDM0RjxQWaUkPxaLq8tA
ZTHqGMGrLhZJoJPIdmlV45mX9yh2NXx3rH9ElS5xzFancSFGmEZJNH2yDdxaTf25Ju/Rvdy6/zmY
FwIE40UmPWVAAIEfW+Guan/Z5de/2OgLAXyGF/fu7LZD24+YQT5utBmo7n9zHQL6TAVzl4b2aMF+
gePCdhwAvqD+J0hrMDnuNCWkg8QHXz0UF1IE+6UrLmLdDb8I0ZYwauFgfSvh8lNHlkmUCRKsGAjo
SZ9EWK44Hv0mPpnFqQdq5zT8zfmD+2CCPgN/xR7baWgzZ05h9mcFdcQm9BflU7d3fvWI/FcEOmCv
d77MVEqiGTZf9RDa8efovZaBoawejwsRghXJnT4C8iJOufXvDDCGX7cnIBtdOHyRo7jjOOGJ38YH
lMplEkMrG144erVSm0wvsAWKsysMYKRL1n9VlS4WRzh5UWvoNQjbUMdl79xt+e3NkGWGZDssnL24
6nNm87S0RYMpfUE2t5TdRuuLBMRNB8DMILkSlEidWpQQgRGOZ6azIcikCYPVOeAAuJ6JsnTY8mst
ZXBAc5oxxIny1AfVim8PT8R+GRJtqxHPN0i/0cqD0/6YLZCpP1fo60u9Z9Q+SnZL9h3CvW4MLaNN
X+E7IrC6bW0wsMgUYm0tXQCJcgT8D6LV66kWadQWVj/kKPTR9h4tNmbz6/aJWZvEpQThxJTRnI9e
1+fH2fgdly8mezAATnGnDBdBN6B6gIiKY32JbY8WjfShn5rynFUK2SdlbD8h2uM8VJPtSe4WjW/+
1S3/IcvyEBdD9e6iFHLMAHFGy7k8540epCmaekZwkjabLt93zXNHDb9UsqCZqqBsswNoLQit9hop
ns2sAoW8HjQkQ3W6KlmCRTAAn2XD60B1kcEBJkTLQbt5UqqenePG8Q27DZX0VKKwV0t/tTJO8YUV
EWQJVoT2tcucfGRn131PvMynRhkkqe6TmUhmtVAeQRL//cJTmFQ7Ywy53bMdR+EEslyoajhIm4ZW
F89FByDew6hAFHseYNJzqysZO6vFL3Wsglx7JXEMBkVlU5QyfpvFkcOc0I4NNbXxr0UxNnOilACn
qDoDnvuL1ZKnPkskSioTIZw5QBbbpoLkzzlqyx+Z4u67KJLEaVZEAPTFAjq+ZaBH9uNpdLEz5tQz
S8mL6txmalC9u0UjmcOKkl0J4L9fCEDCQdeUtKzOehr52fAIq7EdBy+0ZHfuMrkJsJTLqQj+VYyk
Azp3MmzI/GppCZBPWx94Iz6tm81cPoBGYpu27cagya7zUj+rJU2CK0vpuuCoAU87RygUO6yYVTp9
mQzl2ZiLhwST7VTJy2dFv3nBuwvwQNSPAhv7ei2dvNKsqU6q8zhGuz7ljLbD7PdgxvHzxor8sskk
ElfmxJvdPwjxUOnhCGvqKm6cpBEkFoqOG/rHKPO+1wSA+MEAai1vPhbb/JweiZjUsspz136fEhb2
ngyRakUBPUBeARYFjKAofBcWrc36tkRzc3m28NxV3/yNRr7cvrb4/S1cJZDgoc0cRGtLuDJqAYJ/
LNXyTMBOZ7LBt8m/hdU8tXQMtMEONDccZbRQ67P6I1MwDdnYGhSNX7gqRzR/modWPRGtCKxxd3tu
q3I48gQ0DlR/IjV83lcdkBU6KDVKn4ZxrsM4RWncUDl9kAPM8v6LwkN3La9WRt/ngocyaTpKgRyY
neeBId1CwwEVSUy9G6AQoGHwOTnVOZohkQi9PkhKlxWKF3kp57KaNqWsSXFNqS+HFzZHj5O5A0h/
eq5oXbzWllk9OrY0vLe8VD+KrkEtw4v5FwhR9ZTrCqr9k3M7JFslKUIwoIS1lIJ86SihXdRGH64J
nH8g1wl3d22MJch/xvaM/q9Nauyn7LuTPFrWk+ptC/rjtrotVw7GwEKxLYe+ACyFYG8aO+9mO4YH
OE1x0KHm+m6GEBdUUQD5R9jCRTW5WKreO2XXDbNSoc7F3FrDl5I+pyawhubvzvDt7rlcieJH6+Lm
GwdStXXlVOfc9r3cZ7J+jpW10lCXCGo91FwDukswbLFBgaeGathzmkeD7yo29Zu6uPv6htYAUgWm
2YWDIOKyQ61SEFG33RncOWq1tWv0sweuDP5uZSpoU+BeLzp74dUIL6QGpYUaGebkHEWD/lKPRR5a
Lqkk/XNLKQ5CSSjmhrMDwACxGs7CI2yuIxad4rq1NuBUqBtzc++eX4sQDIurJsqgAaznZCWHfDw2
+/9teMGwREo2sRY4jqfqQ2tpdnePE96PaBfxeAaXZ4yFw24WVt6PLXNPUc/C6SVuzPDuGVwJEA6F
bQCZtI5r9zS7UFcXFIL35myFGQgWpAbfpYnXhnsay2aDah3/Xw8M14hIS3Z6aX25O4G3BhhkNJBR
C9ELkg3qVFRufi6mp6lIMt+YEO/W79fZazGCQk3jUE7AO8rP+o4l48ZUZYAgy0OBKjm07SDAigcn
IiXXVsqYdHWuBy87o/nXd/e9KitAWFkoCOCRSJxwOHrijltRlBmdkp0t+oqmrVT7TrrjbaVaOim4
LwCpDeRK3qQhXudFo5V55vYZ9qJF+2tQmkGbhJUno8leWasrOcLxS7WITmCjyc6R5fnVPySVIY7K
BAib4WZOUzUTBFQj3smjGWjk3pwsoCRNxDw4c5UBd1jYjSxmxqT19nACkhieyht3lmGJLfYbEiyV
94rzC2NBQ5S7Xjm6dBhPZrdp403shEMtcUoXy3QtQjx7eGmlhZ1ChIbE3KsnAx9YqJMwvHDm0jZy
YnfA8JH22P2OUnQCVI/l3T0UXAosLDxRYBwviPWoleU2iC3GE3lUVBDIorv+zlMBAfwZiswmLNWi
K29U56YhxtyfprfefuijczS9dzJ6xmU7Lm4KmCj0lfKWz0V/VAHxke0OOgAIcGMM1lPeswCUtZ/n
rg1t4BsrSrQ1J/N3CSJ7VZFduMvc7Yd8C/Ey4I5wXKlr+1WwOU5dlutA66B+ZWkbw9jTaQqQwgsG
87FKPvXTM2ljMPPuImByjmRvt4dOZqeXOsOXAattfTAjiLkqyhI8ANNePzplHLSAdG4SunHQb1eM
9/oAfMIaHpxg6sVyiyWiDD0JasIm/Wi9q/1ete6NYgjD87N34bXOg2YOtMLwxjCGKKtPWhkT4LrK
QF+ApKci3CtiRFtMaVyXWZjBgAfeUPol2rgjEpoeehNClApX9rYYHL+S9kMsbRPW7kIyf+tcTC6a
h8ygs6kfG/Wxnj8N8ZNL3m6fuqVtggi8kzE9nUP3CfqIZkvWlYmuH0nj906QzZvb468omq7iSOO2
Awgh3rHXUwBoSRRXcNmR1AhbtqdPDQPzgcTrX1kn4DQjtokpcNA8YRJmpBgJMQrzqNTDA1H6Z2KM
nxibt7fnsgiccIR99Fm7eFuAG0l0+7M6UVtNrU0UiX3rzAfL+N2iHSbyXht9SxkKklRZI/HK7qDm
SUOfMo4puoyEibF2LgqvMKxjSZKg1t9GJomnrmwPYlk6TAHemchgCBo21049siixj03yNvSzX36v
UdJZWafbK7cyD9hbjnRsAkVRM4V5WMbsOCVVrGPvbXUlMCSzkA0vzCLTPYagLYZv1DcL0ZdslhTT
rQkAxTgS1EATATqrcMXWzCO1GkXW0a5L/6eT5ZK7b0WBecRPBWM6T6aI+5x5UV8XHbWP2XiuSQS8
Bm3jOXf7UiAO0KDC4D1GR79IHuDlM/JU5WgfVVTSe2VA459377ID7wAKpYL7GFid12d90guijQNz
jqa27ZKNKQNEXtkFxECw+qrHqQHEfEmhq4ORIJR3zNGLg7RimIb3TgBI3+gVghGBEOzG9QTszmN0
BALo0Yg2TREwevdldTX+whGMcFFRhBOOqvbU/qKlxD4tDzM4s1B8ws8x+GQNYf0Lb2ic1tai45AT
n3nzizc2L07/3ZER2yzV9VoQ//3iXjJrN+mBzh4d0zgsH5UxlNHVrs2Eg7vrAHs1loiro+4kfcwo
ik68ItDSb7Z5jntfa1TJxbHUKISiIANPDIBbLCB7WjRPa6lZxafZDIroKTElL7318ZFx08HKAlxJ
YaFoNeqs6dr4hMBg1u9TGSjY2vjwqhDEQRwEB1tQWHfAIpUGiU/KUBysdnzMACwpsU0SGaLSFsDI
iRsQ2p0m9NMO6tZzZHq7lIDKdLznXcfCqYZbfK1OXp56SuFp7rHdoPa6lWkrt/5X+Q5ECS6H58p2
oa2GTooEQRH3OGXhoI+BkauB0b20hhNEhhbE9z/3IA/eCDjU4e8uwDfbmFSs14kHyGV3a7feVmLH
l6fvenxhPrY306aoIsxnBl3OJuo+qfffd9cixPt6ormhZRCh21ul9Sv94bah5f9f3BIOS82ByAx7
cZ9G89jEs5MpR30eQTkAv7Pcu/F+iF68KL7bw0Wc6EKWEAUZSUbrcYIstzkgKuwVsmqBFfVFD4mO
ND4ej+DhE5yDyOkdr1Ks6Oh+SQHPryZ3YyPC5/x4raGUcwXeU41N8J04bXRsHkvTC2djCG9vx8oJ
uRLAZ3hxQmoUVTR11ERHLc12cec8gjPGyje1vrH1dh8Z7va2vBUNvpInHHhbGSm1M0yIWurPJOv2
JMn3E6W/botZ2xgTNQcaJ+YG/pxwULqRFTXJMa2UvgF9w5aEbleHBw8J3jXQ5AVAdJqbBLUCVQTm
hG8Fmu+Lu9N+2HcUFwF5CWSl8KoExRqI1jDbLaJj3aNQasv0u71aMIqDaBN5DMDuLEJfxOymzm48
62jUm14LKN3cXv+1bcZLiQecgXW/iHP2JeoO4so2jzQuXjKTPutGt4uZd2/Snz/JLsSIBzypy6HD
8xA4Oxv1X1XWlMi1RLBVV8MLQU4LIOPgMfHMYwFIRkayYHbSILZwUckABFfXC3gPsFYuEqRisq8F
WlRapqmFnsT5h5p5nxo0BrVpuru9LWt6i7QiHt14yaIqQzDufdV2DrCu7aPWt0FTbgfq/M3Ge4hw
8cQMLw+7tifArSAV4JWgWPMMUh4GLNFwkhmR1WlcCBGmYao5NYceQoDHjNTMW07uzb9xvboQILwq
q7RwsziGgG7K0U2R+n/hKFwJELw3tSnRvMGXCUhiG++T493/nuH4Y8Cl5tlpRG0FO6uWNDWTyDGO
Rjk/DEQJ50ry8l5R2SsJwk7rZt9FnEDpGCnvUxPWdH+/KsG4GrBSgOnTUEYkqFJJK11tiX2Mo/FB
AZlAOTJf77d3HwmwLZhookAdI7CCBF3SG8IxvSP7WCXP5iu45u4fHhFQUDoAkQvZBiH5lttNNPZ6
YR+H9Iv7qhjvfzE8SggRx+HFw+I9kZRaWQwd9AjhYuM7mX7cHn7FADoaSjs9Xi7kLWo8Y8PL6Vwp
ytH+blt9oFE7qKwpKD1ZWn3ZNIsiMV3Ddc0h+FG/JaxTqTl0nq1OOapkDtUhLIonlb2QcUe0LHCM
jYqAuFtKro8VFf5ATUeQ2gOBiCMInfVaVVg2e8chfme2FZpVtafx3Q9BFIzBd/s/IcJVHhsqqNe4
kMJ6Lbf07tJYYAVj4VARyTHZF/o7GaqSzEDbPToZuPC6+lOWqGHT558A6Cp5MvOjIFyHqH1AKQ9K
bBy0aQtHJRvqbCZd5B1n9Ms73g/bPkT0wfiSarKC+JWN4eoMZCXNQnZOTJWoNmlrXC5w3PtpV+Md
pdVoY2v03W31Xt4jCL1pYLdGZQoqB8Wo0qhY1lz2eXsqjJ/5zqr+vX94zg0K8wsabaBSXxuwDqw1
41i4zckbP7tJoJX/4/iCgYyquTTqBuPHbuCc76Zm9WwQuYD/kH8/3jaCfR+8eZzHyIvPk/pQW9vm
7isWmPhYejzPeaGouPZeHqHiyCH1qd87dh56tQwQabm5H+4zvGhTQ9RTTLUr+hQhHJ2zEyrgvSRU
o7sjetfjC75nq8Z2ZFqUAVIn+5T7pGASActDgJUH4AHCaYg+62L6zM20eHaLtjqVXvVP202B1/Na
fvP7bS1d2ngYXG5AkINFikOsOk1Q5a8WPW1OzfAtM41gQo1uhIR+zmQJoeWOfJh22wF6m4cKLf77
xVvTq+tksKq2PSX9jnk+kyEWysbnC3oxPml6hRgtxjfizej45OfthZINLxyI0XJBpjg07UlBjtb6
DpYt/24BKCg08RqzEEpfcGnZQ1OxyFXbUw5g7/pBA3P8/QJwuaLx5uNEiLmMsuhNMk8NPaX51zYs
7uZNhYeA04ZUKXoMOK3u9frPtjvZeVWlp87dNGBDkFjrlfNwNbyw/iRWIL/E8BtqfWcPRfft7tW5
Gl+43mjeGJEyYHwdQC3/VG6yvT3+2vdbHhwBm5NWIfh8vTzTpOnzrGTpiSahOe20KBx1SXxwGc1B
TZmG2kRe/Yp3nnAjdF7uxrOapigpO7mkDNo6CdoUOMSugyKdwh9kja8rZwJ1nSiDhpUCY4v4bjX7
ktazm6QndVD9Inmo+9PtRVsK8AAGg8wunhJIHopVnUMToXtUsdCAmr1Fvtne/Yi5Hp6LvzAZE8lS
BGIw/JyOW2uc/FJrQaViS7ZeNgvhZODENyUe/sWJ+WW6ATnQ7UXimn/tmF3PQjgZM/AG8dDA8NSc
fMv8ooRT9xW1uHebD0Q5kQHHWwbeMnKV14uF2jxATBA6nuqy8h1K/FpyFa0sE8/BocUSEbtlHVBJ
wQLY6WN3sgOze6P63Z44Z5hBihLMs/D4xTdxo4ANvs/V4aSR5zL3giQu7t9n7uyjokLlhIWi34ps
Qz1NjTedCHmMd4l3d9SOO/t/hhccyiQd4yTuMbxuv3f5yQ5vq9HSQMEPAwAGeihAegeP+Hp/62pi
imWX6gng8spjqWq5j1CUiyqhtpbicIp7jSQrOInx4rMtGMMF649J8S7KmTGfmPbwmWr721MRT8TH
6HDvQOCNqBq8m+up2No0zGnF5pObT+4rgOWrg6bQZmczFSTLNItYcFvgcjqYigscFJ7/RlmNsHad
68zooyDDIflaumHMJC/V5XyuhxfujgSV7WlaY3hjAtVT+1U30RC8TWTJGdkshGXL1KTWYgtiejOo
XH/2JBomG5//fmFu8eCIvYZg/MJDmnp6aqjkVSGqMDxLlNbi7KFKGN1tYlZUi/D67cehP2jspHkb
V8Uhf7t7py9FiJGK2EiUrEb48aDpfs2CROLlrCyRjgoHtMN4/BiKvRKpZ3QsM/L+0Kk7t3j2ZCnR
tfFRZ4CkAk/ko+ryegs6pdbKliT9ARFIILml/v3LgwoKpPdMtGlygLXr8XVAHbkGQPwPvOmPoFc3
//f2+nM37PKywxYj7YLHOi5+EwVSgo62pG+IhfKGg1U9KBG6NP3IfcBdlymn24JWVgpdfhwnDt4s
5xO6ngkKdylOdNQeiO1H8UaTuB6y4fnvF2chc1ywnlUYfqDvyvDdvBe04GOdLj6fH5XL8SfSF8OA
8VX1m1Yf0sPt1VmxSCg/QMwUEWreXSx4y4ptNe6UFd0BwCrfWdVsnUHxlc7ZgiNA4nesHOorUcK1
lxu5gWB/3h0I22r9T0rDsoslMmTTEdS2tPrStkdMR0s2UbpRaOgxXyGSwy365x978mfRRNsBFg1S
o5G9O4z14JNS8YGq489WE6Tkt8YeWiKb1tphgaPHNwpdB4vOu8muQKYY1+mhip3ou+aOIGxMqsx8
SGg0PY0pmx6pNlAZPMKi1hkT5XAWKJr7D0KcsJxKlaI+onLSQ11n5itYx+0It0nhANhiAO+K4/0e
2qTbRtRmzxWWPvELpZ0af3TtYavUHXjuonQuQDTS5NvacmLJPbHcbugsipMd3pKIlhL+++Xh6A1C
WoZ18di+GcO2/2Rb6aYuZSw6yw2HHERl0VLCrYj4fKnb2bWyJk0PdvucjslDoVSbAdCWBDgJ+QG1
uRI1XpWHBli0iiIvil7i63k1PTo4R4OkB5YnPmrZH53sXR8/K3YYVQ/6kEjELW0YNlnH+w/2GDEk
cXrplOXWOCfY5nQb+aqMYnh58GFdQAaK6BfSP4iMXM8m1tQ+H3uaHkA8sincp6Z4m2WPgjVN8HDN
qkiH43UgPmqapjLrBNmyQ+W0QQVcvqg/wbgFWaZsblvMj1JO4ebCG0lFggOC0Ocg+IgeZTlNkzw7
sLZiOwf9w8S3W81+rIrBCCcduL2tawLoko3dnrlo0aaaFm9BvvMN9bXqr57OoClTKuVTgTCRn1Iv
Q+Vuzn7d/s7lqqMe+OIz9etV19AqFjG0KR2aKXnpzOKXApIUvXcebotZ6g7n3YKnANwycOa5gpg0
bUdv0nEz6W+OFt7NUQYL5IDjh7dNo6DJEx8zM2kte6z1+tBulejkVYf7vx6ZdNSXoZdkmbBPdC1n
ZsPqA+0Di26sIbh/fGTR4cXCUcNbWzjI+dA7Kuuz5mCSp3Tf5X+x+JfDC1dqlDZWaTQYfrJOVv7O
JHGolb3lCDw8V4TilUWX7JQTpSWK2hxqY+OmYexIQuOS8cXEHWuUgiQRxh+yjRn5g8SHXTkBl5/v
CAe1aElVDoD3OZhN80A78Fd6bTDNzv72Hi9Nj4YXCgwPikRRLPGRE724hFJWT22pWvWhsPYzsfy5
PhCrDrz0x205H5FFwfCggcU2AQBjo6tUzHEXRmSzWGuLA77GCNzWNQKtsLPAK6m+TRTiBRUgukIK
y/WUeEW9senYwzYBx/gnOh/qo5OM34xoyn/PE0lfwT8ynEqWkJ3Wx+4rS51x26TwYtR4zHV/rA1H
5lCs7AgyaBwFgcdWUFVwbZMGJTfV2C3ooe+GBxPc8HtGybypI+Pr7bVaE4Q+WWTrUXRlLC5sMy9z
xyMNPTRV0X9GD4b65IAZ4G3WKllPycr2Y9dR+2qiSngJxmG4IyV5pRSHbNx32UNcPffkbaokkYOV
o8ILcfgFijCqI+KiIIMExtPcKQ4VedbcbSZr9F5bsMvxBUvCQKVpuyXGT9mb7n1i6YubSY6jbAqC
M2mwbkTHMkSo2m56tevN7S1f+sjoIMJTlftMFlIvgpfh5Z2etLYxHojp6+Y3ZJvhyMTJj/nnbTnL
afBOJZXT+xoGj2hf63A7k9yxAPNzKNM9CbNaYk1WhkedHecbR2EtEofCRjQ6I25jNvNh7H4n+/re
Dg/wlHCXBRcp6uahS8KFNPZWn6mx1x8a8FUY78XdtbT/EYCgAcqCERNc+AM9ICZtiw6HofmpOz/p
3RcquiIQ+UVQAr4SwqjXq19PM3LByoQAXRwF2Q4cBBIBy4MAAfyZhSI+5JEMQUsHJ4tRDszGg5VZ
flwfXPUY5fe2XWORTEANorILZf+4V4WKFYqeutRhxDq04ESF/WslEfilTQIhIgCCEJIFtA2SkNer
NHc0Qa9Wbh+s50b94lY0zLwytLT320dhUe7D54GgAU4Dlox7OIKcyIzahBHnUCcH7V+gbivmtv7d
Tz+B3LSPS8lrb+VoQBoPSSGKs6zzGIoEgfMJ0roE+LKHsviLbcFkUCuB5C0uWTHoNceeW6pj0R6o
ZvufPHYv3jKWC+Mj08ZfkbwQ63q5evDE1EnStgfUoQd6CBIrifJy43DtIfDELZTK1YFKgIrmawHA
hHIIWsnbg50MqHR9bclrUz65Z+VLlc3h7c1f2Y0rWYKOFbmSeF0EWUqJACoJFHZv3S5fLmCC4DHn
8TCESPFgjoppT83cHiz1pWuMvZv1/uhoAJ2RsTitzQUJE6Aaoaqdt6AK61bTHE+YGtHUf1p7Fzu7
+5cKzyMYLg99b0jOXA8fI0iixGnGo1J+54R2c7efjkKui/GFrSi1BDV3UdodivlJSQPqSKof19QK
7i26rPASWAazq8oAVVif9YfU/FVO35rkZ1X/oOr3fPxtaTKCqAVQJt92dEOArRgOCZCTuIW+8Ket
XhlmRBG6gzd6fmGGarpv3iZgf7bqu00Djz4U9LH6wVhQTcEQbdL8iNZqvN/QYXt73xaN4+KnCHpR
lp7X6YrRHSanAkP6S698n8j3VHnJKOfnsNrDnLzq5HRb7MoVhAMMZBFU/cKtFGFkAaBv1HmWwAx9
bb6jAgZ1KrcFrO0nICSRU4PS8CTn9QqPlWooJqAJD47Thozsa69+6Oc60M197pFt6X67LW91QhZv
IwBOB28ZupanuozQRvOaQ2RZr7USbcZqOvd3o6Xw3cLzAtEIxLC4FbwWM4xpwfQKzy8APyjVTpEV
Y/P/L1pXtN3CM4OHiWCH4BqYM9AklDiq/x9p17XcOq5sv4hVDGB6ZVCwvS1L3vmF5Z1IAmAAM/n1
d9Fz7tkSxBJLc2aqZh5cxRZSo9G9eq2TWj3ViRX040vrPFnloRHN5v4ZA3DSteb67YwIvRxKXpKo
jXUdD/tEGOFECt1Lxl5AE9ReI6adF1saFUgk5x5ypFoQcEqmzMgsrHTo21MPfq+vORvqUEu+FFFv
BLqI1yjcF+ZwBiLqKK4Ca4Kg4XJgFoA5dgbStZMiAHFNweH+4Oi7ZALB390vJswdtsN7Yw+uQymQ
TqidkG6ak/RxyJvG7xzTu71IC7eG8w5xQF4TLw+ZgqPWojRLRrs5RUWEiylIqrXGtHlHyWsDzCP2
ATb0tXq7SzkdCiXvT02cbcBS6Nl0eFY7uutG98Ds4oNlCOGpsXr/9sNTFgLreISg+0CVTpKuxiOk
SKbuNESGZ7dfIbXsx6N2//zNbxCkDoGrn3uwLvdCNTRRZ5TI7aWftR/T272Lg2w9Wo/hRtHXdwWp
nztVnRL16VPXsUcERY9IZK1ci9du7dKEdK23Re1ENRwmuDB7fyqcHTTJP0A2agUuos/u8XIXwA5e
Czg1eG9eQWBbMZDR4HV64lFdQOts6ECAHxHfntpn2y32RPsaizqo9Th0Kit+EhEb3+KU5j8cqEps
XGb13gCalW1lkRjUEFrnFUVOgjZ34o3LyRpC7vp6AYcqlnNGmSPzL1/gsc57Mk5xekppto1J5Tva
Np/GfecMewthL5Cpt9d6oU4Fi/CSM9venIiTdlLbCe6CoJSeGFc1n2jMK/QnL2hKN6Bq2Yc2j3tP
V1wjoI4FdFhs/KwEGXCHsy7sm7RduWAXAgf8oJkYzAaIEq3j0lUx1QL1aLSZnSj9NHIU69RQsMci
enD6D0ljeFxTw6b64VprRdZr/4ruaziLd+ZM66qfPJn0fhI2YycT9LxTOXwB8WjjJb1TeawxjrlR
Bytzv7DaSH0h+QUttoVwTdfLMoNuND1BWtAb68epZH7i7rrEDMjwpXU2RPkAvazA0B84CLhz7avr
gmrVDFC+TEdfz77e/kHXXnnuNICkM95X6F6Ts6QsA03HFHUMesubOt7Fa4/EhVN/8X3pXhHgp3RV
1rJTI46szr26FR5b5aVdG4W0gUpmugxN++wUp2ZYijdtlfh9ZRxECsqGbLRic6zZaXT8qtgP+tZe
AzQuDgJMeXPIh0tfbmuKDbzWsmpkp+4XdTautvLsWRzB2ecl/1sj2HQ5GJZOeBN2QMWCIm+NvueK
4xs8pHPRHRVmbCl4NWkdetPisaUQdkrHh94tvcbcZN0T/muTXZ6xgOW+3R7J9HWI1sj/Fo4yyFLm
TlI4fbzvJKeWm/pgVk7JTrr7ZLJNOmW+jVBJPaCbY+W+XzQ1X8HzcwC5bMkU0TsUA4jAQpVBHAUt
86JoxyKv7O6u+BjghftraA5Gz952rW6KnJQwRLSjU36o9/effQsXO5KzSK7ZckFp6KtO6A1/P/st
2/QrG25xmiwDywGiaDwA5r+f/fqqb9Ava1bspBg+NKuVZ+MNKnb5mirf0r7G2w9JTu29mC3tOSsl
ouQEl8c4BLaLmq2Hbv7bE7U4kr8mrmpWhZbpnWXRU5yHWO1CPzqp30UhXw1h5xWVghdwoP93MO83
5dmc0WiM+sRyAdHQvIZueLcZIdh5rxrofEzPrUiuoCpr4eSdQ09N6vW9V6wVrhZHgWcSHhQA9QFo
cLnyTHV6RbUSdoom30AGavDybG8Wp9ursrjwgGEhzQJY9hVQArzLBeqLJlYFOsxW/Nke9qBDu21j
ySeDy20mPAeEAaYuR4LYqDVGs8xPkJvS0k23hg1dmqnz789/P1vvvAJv1aTV+WlyP5lgR02RtIuB
yGfummLQ+yNY2lrue4oQeSmAgGRcSZllUWo7cXGiPKk9uyffeOJAW0T31RIY/bbYWcBmMSPZ5mXj
NYJ4tUHD2r63hQybD62HUDyGy0FORU6npJwwx6IobOlRWNkbh65EkwvbwkVEg4AGkS2eZdKUMja0
QphZdtJ5+VxG0U/mNvtsSFeeMws7Y+5YsvGSnSum8tNcz2rghmkNM8nPN3Oter329fnvZ/sinaoK
fYhVdkr0F2af1kDva5+XtrUxAKpQIW12cqcvbmjxT7dPzdISnAPNpF/fQ/sqHpuanswWocZHxfx4
b5/mvInOLUgDmNCopNditkDCjIT9l3sHMJPToUozd4HOaJrL6e9I5SKkhGvRWbXV80+troHs/s9t
I9eLcGlEuh9Hq2ogL4pbBRhMnxsfSbGWMrheh0sLUvAdDZFSkwEWeNdDyO7gur5VlHeft0sjkrO3
6jq38hj3LzTrk3I/FY/qGhfv4jhQHlVnIm9USaXCmTbGE7gjsBy2spkmzevRF+/qd7+EMI4zI9Kl
OMRuiYwfjPT0S5r8qqKVxMTyIBCjzsBB44p9ZqLEFOqAeVJ05leZQGc/SkHN2t278Jiex/FfOzLc
FjFjC85whBDNV9p6hAW52A7Nxtn0tl9/gWyqvoa3XShsXpqU1sfUuylF1zM9pXnt0TEBxH7fZU8K
dX1Uhwptw8Eiy5rX2+dnPoSXF9qlVWnBjKGfmn6A1W4mBQvKcWdzj9xf7AJIAm2FYGqD6tmVxM5Y
NXbcFAqmswcbfvSsJT9vD2PJDUBiz0WgP4PH5OS1QqqiTVKFI0xOPC16iZLgXxgwkXOd6WKBiZFW
Z4p6SBZRkZ2U8iFylcDJ2+1tC9fxMYGPxHWogTcDGSXJwmCP+gShYX5qm4AT7jv0qWweJpr6bnr/
YOb8pDOnr1DvlLEAWQbctlX28SnWitBIHu3JWhnMwnpcWJAG48bTyBsFFornyghLe3N7rhY+j0z+
LAxCcMNcpcEVKuhYdmpyyut94Zfs7oCVOMjiIoeGtnPU/aSLMSdTqqkJL0+if+Pgsvtx+9cvOLGL
z0sXI5Qty6Qu8XmW+hGON7X6wLpXkww1bJBggooIgf1MMCddjEiSdpFTd8WrSoIiLwPoNwQm3TX6
3SHcpR3peiQDKzOlhR27eu1LXJC/bk/W9VIjGYESkYuENHAlcoXNtTIOmBVLX5uflvWIyvztz1/7
P2TWZuwFDsPMVSFt1JbavdqhKwjQKuebpY4b+qIk1RZFjm+3DV0vOgzh7QNWT+xYCMZfRkOxYM6Y
Zm10qpWXvN3E08ZaC9oXpgoaSYjbAYGCv5XHoheGO5Qo+7/GQ1j+KNY6Cdc+L10VJCei0F18XhFf
nB9lswK1ufZ/KJAAZIM65yyQI8Ou86rO9Uqv+SskqwzjNcm+uvzVSoPofucBzha8ambIG84GkcZh
AsFs92aTvZZK5pmW4tl2eHutF2YKjE3oEcGFgZy8KR3wjhip1RInfz2Av9obIPP0v31fOtul2xGF
l1H+SqaQ9Lu8X1mKtd8vnWkgvHuk3/H79WHHho2zMj0LRwHVbFw7BpqpoU4qBbtCEypu0oK/UudN
KJVnUgCK0zXVhIVBnFuRE3N1PuRVppX8VXG94qf15e4luPi65DcYqZ0is3L+CsaKaQhrcvcVBFou
UCXNXHhIwMjg2070WF835a/QKRU0GNcYVRbX4Oz70hIbWtQwbib81YaeWocHgZ+tJZPXTEjLPEwK
ylyoJ7/qZOMmQepstTWlswXvfT5LMsqDdnwobAAPX5ljd79GCIGfiIAwhlmXUYgQa9rdXvV5Vi6j
5Vn2EgQr6IeDNoUcZg4glFAmNM+8msMAbWUaxMO2MH/XJvNy42s13UviCtgHSPyBEYMxhM3ypcH0
KKNQU+evlfKW1v06i8X1Ibk0MP/9LEXStgk39FJgm1VHS+xFv7k9YWvfn/fI2fdNc4iLccBRj6Yd
FENXYW7Xe+zy90uetoipmFoXExRnQWkEnfvM7xVpxxrAh88xgmkgNtclZ5tHZm+M6DA4IQkLAFaR
3e3M8X3keFG5RvsA4s3LKbKTuMjiLLZOevVc7qy1vvbra/Xi83KsP5VlRXKmmKeiKp8dovx2bfoA
yqgAKY2t09Hg9oJfn0i8wcDDARZ2vPPh3y9HwwVvB62NxhMPkh9lsulyf3RXbCxsKnSjzD0dqPPh
uSdd4BnImd3a7NQTK1+GITTW4Elr35dCNQHZeZ0r+H5inMrmRTdWVnyeg0sv4uIhPNNLoP8Lcdps
//xQ0PlJxq3ulBdHQ42r/ZBWz6DU/Y2OsT9iqB5a0iQPbvJ659KgMwVcjMBBYauBhUVamkTrlHFK
9PakNtQriGdWiafan+Pu17+wAywcsjOz3qE8vMpoB8VR0RCdohG67oJMBCUpveNtK1cnH6MAjbI+
B7sgK5XfaNHQ2iKjRXti+RYlxMQOjPJe5wUTc3/6zB40QyukOxKdem2igeX6BFnqyU/bYEzccWUv
XO212QZS+eCXgaAAum8v9wLtHA5lKQLgZbTNmt3n25O08HV0GEIHdAYkXbNNOzU4tZQxG09o1u42
sQj/p88b0o9Xuq6r+YTP986Ttm3pvWEoOjHPfr0M9ad5ZFhVh883yiYOTXL/8uLzKOGBiXvuf5F+
PeclsOSWPp66J63YdfH+9uQsbNCLz0sRItetqItsfB4KAo7zgdAP6b0cWkAq42kPWh/A9dAXJCtF
WEqKprpCqKe0jrzsYXTX0MgLY4AB4JxwmnEQZKBmUwx62Y+Jij7DyIsVwxsy4Xf9Wq5iYZtCZhKX
BeB/ZKYkvTwEposEAs6zesqsoBwCZ60JYmkY59+f7Z853KFT3TIZ8P1aPWTpS15spnQlMnxnP7lw
6lgL1IPndUAp66oXDBTcDhpLjenE4nbaK2pZbvRa50FUd3ECX1sfk9rZEqf9irul/yX0iSKY6FXB
PMZ07ZQqae4TwjQSgv0zQae3wzy3rumeJjH3gVnMn5M6SX/h1eoOHiNqr2x0cG0Grd1bD85kd5su
0fMtcnuQqxgL/h1NzPyQ5n05AMk7Nc/24Naeptixz5zePDFDr5uHzCwD1xZBY4zC9C21d7LAzsd6
E9XqGNIxVo54KxublmvJFiLmPCjVPkk8A1CUDbSL4x/6kPTHaDC/K3U3eCaAbx5Vu3YKy9oGyFaP
fVUb+G5yq4l6hk61J/QVKl5TTU3pVwqxvyRFwkOSpMljxWjjVwmvj2UxTr9iYnSP0JsH6CWbWt9J
tcR3lFrdVOAA9YGBFK+ZQ2O/4kXtOZnWbUCwX3sNWit+qr0NSpHCIqfBKKfeAz1R5I9jYR0ghqH9
ZI4zUL/kozjC96sxYA9mZ3pKFLkvPR3oRtjxj4ZEzhrA9noz4tLHyUVWDhsej4nLzVhNnDRll5KT
QcBdAd3ANIysn7d9z/WBurQhb/i+FVUFUMdJSwP3ORF3e058fk4yIckBele5p9YxSqMoBts4WYPy
UPsFcIb/4vcDAzU3HUPLTHZsCimqvImxdDECB0c/tXRlBBYm+fK0YgRnBua/n3mEDo0+sTaY5DSZ
v8E65FU09gRDv8daKmjREHKXaNfFc/EKUdURyDHwSJATc177YWtEUP3+6uhr2kdLmwoKvYBwzG70
qpBudVzve7x/0aFWe0n1QAH4pNWn26ty9ZSYaWBmvRI0wyHsktFhgkF1o6oG4zQNRjDZmVcMz4Ls
tfYTZb9vm1rawIDwAdwJPCVwDtLdXBdq36htr50M8XFQXrrt7c+/F1Pk9YfKDiI75PfxYJEedVwf
Uk2LOu3U8sFzxz9M9FvUkPyEPbjOL71+oOKpV2Nfqe2wLB+H5hNaFTxhVeGUn7T8uW+ec/HTmCBY
vBL0LK3k318G/vfLnTnVrWPELkae0hcxeSMQeN1K6Lw0uXNDI5o0cd2CqerSBLcGmtG+0tEVvVPH
x+nl9uS+v/HkyUW4gANmWegLlKlkVLVVdVxp2POG6tuF4+U69wfQqtEd57WvjzwQygfbAQtdHHT9
hpfORkt/R2ATiIvvRb7Tq52yFo5dDxr9r2DTBofqrI0up1Jsa3KsGo+xo0or32Or8u7XB/3y+5LL
LbUupTXF90fxpzfskOhNOPK903R3vxguDcmrJyKDlD0MGbiawOvM0sm7vYCLQ8E8AQ4G+MYVFVAy
1/dj9MsdCSleQPT02pTlvhfN92pYwz0smZrbzeAdQXZ0RQza4vEVpW1hgY2mf7aaeFtXKODWLvd1
Pf50e1jXJ0ufKYz/a0tKG1RF3Licw1arfDFwmqGMKtbK6Uu7DBlbwOagLTOzSF4eLeb2PYnSyDwK
G3KJTeOtCastDQJU26ii4wCh8iZFD3lCoauA++aYkMFT4eXLqA9xeG5P1eIwgDycNYQQ1MrwL0UZ
xomB3fboggZY9RSIpdw2sDiM+RqBwg+0LeSslEVJHZnNhGG0HJoDasBo/bFVhpWzco3jgGIN8l//
tSM9wmy9cwAPVM1j6kR+NsOZMy00xGuLDkQedl3rj2rh1dlXw/l8e4QLUzj3r2K7IXeAbiNpoVyN
Juh6sdSjiPFy8lxtc/v7CzN48X3J3yRxM1hiwPeV1jfcgDA//XLbwsLZvLAw/4KzGMlOmZvGDSz0
1UZzvqUAVf6ka4D6pWkywFiJ2wKgJCRZLo10EVhjnbZXj7Z94Mnh7q4y5GsNtKej4IreVkSrl59X
YkskrdGpR9eADlMX0sjx6Fo966oqIBmREmtRXyqNGmEM6ZTjAfGDj4VvWy+a2NB0V4uVZVla+LMh
yUenquxOU4sBy5KKg51bb04vHpwqCW+v/rWZd6KxuXUc1q4uAfTYxEJl0QR4c5j2+9jwRLaCzF80
gXoKbhpQKztyaT8x84RoYpqAeNrildixXdqu+JnrPYzKCZrYZiEdpD7lkDVG/31pMHMCxNHytWrD
lGdTP+bDvaprcybm3M78O87OSoVtPDFmTScNFEi/pjWZ++tTMmtuGSBXA98ZoM7SKUkLCtZBpQIB
hfAnHqCn6fZir31fuhrF4DTIkNT2iWWhaYKIiZM1T7ywEggHURafaVFnBOLlDA1NoifMotFp0Kb4
rWZRdMwc+42j1/1L1kHCkxmFDo4NgEW9rFWmzdxJ67lUf4ySfN/pqt8J5XdlQv5xdD7eHv4cU18G
rBdeQqZgHiuw+/UjDvDUPRrRNq1PavpBdxOgC9dSXYumgIRDMzIQWOArv5yGSVe02GiYerTYnzH7
MulZ0A/dNo1PeclXclLXU45hWcBKonkAvbzyLY52uBpEfLl6RF9+kKtv0RyCI7rS3m5P37IdRNbA
VKAL0JWcrJ2BKUq1GvXI461mp35Bw4S8GvTXbTPX7mIezl8zkpsdyai3elOrxzZO/ExJay83Fa/X
4pXhLNmZoXjWTMsNBNh8WM7OMm4pasUi1Y62s4v1oJw8d2W/rVmQzoKJTloNuTzt2NjA4Oa7OgLw
cmUU86+U9/T5KCSPBAn4Kc8m2GDEs8cgWyMAWRwD3B4KJMh2Xr3Q4xEZVS3i2nEib1BpRMTudiv7
d3EIIDKcfR7yTHL9JYv7wu2SXDuWvPO6nYPM3u0dtWZA2lF6rjIza2rt2Jtf2k1Tr1AiXXdRIzBA
08v/D+D972c7iXCrEnorsM51/ihQP25a3HOG3X+1RbezHPSkTvk2GpovWWsHVIHQLLFDFaQipcVC
RtBZxHKoDdAhSCDa29RpwFm5AqlenASkA2ayDMyxXH8G3X1amaWrHbskdOIA7K//YpL/fl+OV2Io
YI4Rs7Rjqm1puhdrHnXx9wMjA9JapN6vFFVRleBxF+n4/dYnp/n46favX/JtxMHFhX8QCcnXljW5
fKzyWJ8DyP00uP5obds+Cfu+C25bWooi0dL8ztaDHm455aW3tWnEtQpvPdK97Wahlpv7kTh+rymt
Nw5oyHXWKN0XR3dmU7qNzMyp05HBJgpknuLup/xRN4RnV79vj23RWZzZkeILGlnZyMWkHsf8MzgR
TPN7HP+LrAXIof7On/Tg6rS6wUaDDWSfPrT9+KHVUBQrUXOJ1vDT121g88E+szXvybODnbHWjsZu
VI/qkAazOh97skWYWtANGMtwgshJDLLBvPpaDJ9LFW+A19vzubRuUIRE/IA0DLKX0o3bqPlkgKUF
82kiWDqAKx8Ktt2abNLSjoRgC4IVFPHxP8kKKWoTVSmMsk8+MHqomg9K97FOPoIgJFTrlWfNNccx
5vTcmuSMqTCiYehhDV2EDyYEJFIQjgxE+IhhQk0t98LsdkVaBk5V+aozfR8GHjQi3qmGFrTZ9C2u
HL8RYsU9XvdlXP4u2YmPZdwkxrzWNis81/1tRHtmI8vXeirfJcz1VI2G0Vrf7+IK/517OU5MHD1N
I4GTqZMxKBPy2eqVoEzrMKZr4oxrpqTD2QAQa3GGg9OMm7x/KfugEDtjrXVy8TI8W1+ZxLLPx0lA
RUc9RlC9o9qwiSzulVnxpFWRN8bocI3BnZ2OJzPnm4bnL/VgPYwCjAo029C42lVohaAJC4yYe5QO
lS+yeHf7XC3li6D5jecoGJrRhC8zevZp6dbUnbc8fygK6AsqG43s2+pprNB1nUVPiUDsmQtvQAn0
tu2le+zc9PxyOPMpDmtTC9tfPVZ1yB6oEt7+/OJhBlnVe1YeqBnJ1Vuo1yp4DsBl8T8ugvQsa72U
oqLffDeGtyRZw4Ys2JvlnkBbikcBsAnzrjsbDmOdWysuRVIkClmxUf+Uw3Y0Nqb2MV4DGc6eQQp1
8ZiaOfsMEIuBv+rSVMKZ6lpJhpmzxj+VM3kUHCe5k56cSEWnVpcFgGpuBmXc3J7ShVsNdjE8eAjU
cWWdSHTQJFWUJeqxi7cWDczEN9bUvRc2xYUJ6WwicdqZLcHQlD73NfEFyLr7t92FBenaTNWuslmG
dbLBUgOWEfD0dP+jCem25LnS9/oIExF7reuH9G6ULPQnZ90e7GocIFvGCelxHPOMcrypqR50UwhM
THD/SoPZCwDQuVn5qh7ddGbSMteYjrkg31nPA6ADf+erCL2lDeVoeK6jSgF5GjlnTKuENhmzp6Pi
PrjWViipN6Hp7/ZYFtw92Hj/GpFWQ8nhhVEUnY6OXXpKAbkMKEBrTyxdcThrg5n/fuYAeN7n1GUE
gyFhUvtuhh7GFRMLyZRZogQ1byCk57r3pYkBBZiiIe50jLX9ODwg5Oo+9+bdWUqwFwOuiTrFDNi4
ylJWjZXYnTodR21bVdsq3wLac3tJluJJ0CODaNsGlBGsoNJcUdWocR2N45Hq+i5SYy9l7aEFWqej
dtgVwJtr+jar2z+NUT/alPhdlfmNsbZkC94GPwM4BeSlwEYsQ1NUt1McIozxaPmUM59MhX97oAt7
78KAtPcSjXSAHNvjkQCDzMOS/Ki56mXVvTx82N7ADqK1BA2bgF5I0xnVcdmhEgfudXDweS5b8QZL
UQLYmvHmJGhCnltaL/cdCskNSOaUEaFMB+pTuhNG5hf2IzOUDVpdvVF7tiLuVeaLav+8fwbR4wpU
DAAYuFelLd9GOkPSQjWOtbVpnJ92mSAvvzFWSvgLBwtVM9QXIW2CkqnMOtMBuTgJphlHyp+ypgqq
MQUByZ+8cH1UTf/FiGbaLGiXWcjySHG/Dh5cY2wNcnT6wxS9We2Ba0CH0TWIzNLeA8oTuB+gShby
BJVOEs4H2KF1SMyHuvCM1kMzx8oeXzpEZ3ZkUGw96tzu0EB17J1nOxVeezepPXb3uQEpkkOxCfgo
AwZU9oAOW74G4b8moJoNgNRuRg0TYImkSDTtExC6FSo5FjpXt7XZVl6ptamHinf2ZMTIE0VTLbbC
Kt70utc8PB1LvwaWwHOTbq2CM59VKbjDMYY+PRhCkBUhUnCXmZFRJEpvHovmSUC8IX/SmpUn3rIJ
3Llz0R6t3ZJXapsmBuqgNI9WXb5xEj85bgGCWjO8vdEXNwawtP9vRvJKPYuTqVFhJiXgO3X6YPgX
+UzM1V8L8xE4u3Kz1GlSyyrMI4eObzjor7cHsBDSg3Jv5gZDYfv6cZRqU5LmpUaOVhOY0SNJEaRs
KHuEVuIqnGZxTc5sSXtwrAdcFbikjnmre1z3nRI417WU0eKKnBmR9lbbViOt3400/m/1fnQ2jhE6
PUywmyE4lQMHi6K43aUJHA7W2iiUJ90e97dXZNGnnZmQBmD3uporIsVJTQrnEb21tW8poCKuoRbm
lSQfNvfbs5HytwBxxu2nSrcP8Fq11ao57DUkgMCaZ5DWh5RfUN+P/ceEadBYmwv3EC6QnJw9loPi
liU5KmJX0t3u9jiWFh5XG24CvH3AEC0dRWZYPMu0GC6Ue8pbtkYfsrR5zz8vncO8aK0xnZelI6HJ
oKX95JAVmODCmxfB4t8RSOfDibMIAl4YQZxvgZcvclQIdrkSojG78IY1Mbq1AUn7DLoOWQyFM3I0
SgcZ8Ode0wDs295elPkjsqeH/ohhz+VKdMJIgQBoqEiTG5QcU/baKZD/RGtwbP7Qjc+l88LgBm6b
Wzo7qKkDMYsX/CzycOks0e9fuSDtIkCe6IDgf7Y6JUh7CiHB8Lah+UPX4/prSJq8CPzeXOgwNKIX
76Gmw6FNwEzGEv45QzYjcISxFuss7m9QAICpUpv/lc5p4dZ9yQZGjsPw4iRh2q7EbMvfJ3ijIvmB
Ji/pdBZsmKX3JnI0k23JPbdfmbKl/QbqO3gAfd7j8vlE8Vw4vCz1o9Fv2nyDkgTjK8+6peU/NyGd
UZ70PUcLkH5MQOM/BYP+UCToi1jZZEsTBcYHDZwGEMxFke1yk7VTDHpkXdePrBGVl2rG5LuNWAMF
Lu2wmagNvDGI2/B+u7SipqVhDHUKRkXNCNPJ2rvcDYxRwRsxqTaGfadkNTouQRAPWPa7KPo1cMey
mpaitdc9IKWmkpfROd4+Me8R19mReTeAxQH+H9EMbht5QKVWNnpSu4c88yvN70FJRPZi9Bl5JUYg
vqnFpjS8JvWhtzStEVFIa3ZlfP77WRTlNONYlUbjHmgxiR+uaPhGUGdNMFvydldWpJ2REacwoHzm
HsyEeO1ke1r74k67nD9r1EIg/boypfOb9GpKEboBQoS0CFDZl6PqgfASouqdgxXpABERoFuA/QIj
mwkO3opVmufwun4EbKDearpw9pnKqo+3f4S0T/8Z89lvkM9catVO2rXOwQQqWqcT3q7E9dG1hN4L
/chNEdy2J7mR/9gDagoMlujxk/NpHbRpIHrJnQMRdZhT4aVRFFTxWgpVLhH9Ywe9yDgWEE+9SgQ3
SEXoXQQ7Q5w/g+EYgqZV8di4ABl3RvLSFvYb+mW+N5HpkzpbmdR5O14t7Jlx/XJh1QZl68JNnYMx
OR9oRfcuzVbyKfKL8H2AgBBh16DKfp1oY4IoOats62CqL25eBFP00A9HfTqwYvL6LNTbPox019es
eNtoa3Qnkqv+x7qFV8cMSAftk3TbuA5AP2KA9ayDN5uyP7ZbbSYzCjIuVhIfi0uJx+9/bUmzySww
bRedax0qPHE9pB23TUw+6vn0sWmAnYqHYl+W7cYe1O2EZNx918U/I4WAJLIU81hlDpwkiaJGp4p1
SIbH+pOx9tBd2iru2eelwakRRwtegs+Dd9nbmPjPvecNtzXcC549WCawHF1uRYGv99HQ24ei/JU3
vT9kO1P5fdvG9RjmiACgGsDG0f8tJyeq0WxG2+6sA/OouYd8zO3PX++1y89LwZo16kXMXHzeSJRv
ud48x6J4UvT6UVjlyuNtcSQQ8cCCzN2vMl0TNSYdaiejdZjcBpK8icd+3R7LtbvFWMCyg9SJbaEw
Mv/97CJTwOVu5qRFwyM0EVCvFKiZ49rsykfDWXO1i4M5syXNmyimlHZAix/0PN4UWR2Yayy/1xfm
5WikzZXUVTMkFkZD0UprBzn0VWr3QwuiRKv97awJSC+NBxTsSPwjCJnpXi7nbuJ2k9gDtQ4d+lVF
5G6n/uPt1fmnwfzSc4NrG/S3uB7+0SO5tBErozM0ZIxfgIEXNhTLjXyX6WUbNLita38wWxO4a2cK
M72vPvZ2lwR0EPG+rI3B68Cx9zIowtyrgmcveQ6yjdhh5AtN6fBa5M24hQfrv7QOuD9y6OzsOsD1
dqVhQcpjciNfqDV0y1OWlF6E2kfIVE2EzG7G1zqvsYZRQgBNS6In0YhuC5qdbsfRyBU4FiTejDpx
wry26cboWO9NKkseGGfoFrGHFtVru/uGBtQ/Nqw/1hpXXxqrYptMZ26ocffbJNRmW3HaQcAGgDal
JdMGbPbksQVDaedFokN01xXjgQ9WfDCzmvkTyJB8AVXljZnQHwNUBDy7SDQ/Lo02ICJSnt0x75/Q
s8DCCl1Xj1rJIETSg/5uSvsisFDNACaVoIuPq4VfDG3k6WmShG5Ejc1o6+UpapPMTzpmf44Uq9hE
KMbtSGcq26KO+WMpKMoi06DvhU2+luaQ+GgcJt5YTPHRVqPOV2K98bU65Z5TadmjItQfca8lQV4r
r0iMTr9B5n97Dy2d8Lm1AQUbtBPD7V7uILtBjy8BAvYl6kzIqrBH0zI8ppNPzlhvc627L1GK62mm
KwEEFzB00EnI9bbGrjWz18z4xU6STabk6BGPH7k9rIzqOmyDmbmgZ0FVCw1C0tmLG9Ceq5MVvxBQ
ySC1kTxh8Q99a21uz97SGUcr1RwPz1qS8nBoRON6NHH+IJYyREhjr3U5LV0moH+bOSTRD4kcw+Xy
gBUxAr91Hb/QqPEKdfJAHe6XNmhcze3tocglqfelQacTcieoVqLbQZozt4iGcTCa+AX99TuXDluc
3McSWVO84TyFqkGd9cBHkDfWZB8irq6ko5aW7Ny8FFm0cdumQzrAlY3Ot8nUP5tJs+27tZzN0opB
jxqUnO8iZbJX7miSGXYRRYfCKX4S8BJ4jRatBLtLNpC0hRVggOCdpTNVNXqmovSqHPRR8XSkZiq+
kj1ZCDL1d/nS/5h4//vZxay1GUEc0yqHziotLwafH2il2A79iZ900R6tyg7aetxbA9ybYq5YX9qU
yK/N8QBq51fJAkYnx0ztMjoMNt9Q/lY2LOTjG51W5nHRDhJsyBZDj+iqAS5tBqNVsyk6iBxU/PUn
UB55rX0i+dfbW39xvWxwwRozUR4SRpeHrBx5WVvoJzlEPDTYB7bGm73wfVzdc6sGHNJMHHn5fZzr
FF38bnRosxNambPT7Z+/dHLxfeA4ASyBd5VzHakyuU4epcoBzlzHjuj+j7TzWnYbWdb0EyEC3tyC
ZnktYcnrBqFWS/De4+nng/Y5u8kihhj2RHTrRiEkqyorK82ff2q7XNKCxxnY8UunJf1ebjLbZYhr
cw/iQdnnw2jfU8PfQrWuLhRCCuJY9vKCPnSY6T3P1QStbPbWi7HVi/kHhiW4OwDrQBaQ1QMFIGap
Cr0etFHT/NepDcuDGpnzrjAcsm85vCBxqqRfpyHP92pe2Xc0VsIN0vvxXRnJBm+sH/7d4mQcxyQo
d1ZTQd2hdOkdzB7f7Dqw94ni4xkkyeRmhcT0vbL7HTnGU9Qbv7qk01/mRu32fRzRAWpMw+0PFisz
lhwDTXMXE6L1SsmjWLb9VwnybD/SDkFqeXJe3F9XldUD4jHBAtKdwgSsc03ES1Vnq0VTNNt3izTe
VRsCRIzm8oos2Mf/lSACG4agTIdUCqVX3x/2eQLMUVfxlTTrfTYbO7vNn7pGcms13yezcqdb3fve
sJ+mwbkPzPzBNLrdQp5rj8MLpahDkkX3SrbF+bjy1ECegluwTBKx+fN8FxSjquJAsVHT8sW094UC
c8e04eis+FVLZ4vswNFCNC4yzKW1MUylrEivU/fmy5/yNN2rcuXODqOYpg0DsBLX0EajQZdGApfI
VnASzEQfjDxKg/dRyalWPyXb3IfJXRfdTZK6M9uH25UIeTY3nJQf2I7z7Yu7vGrgZpVex+ldDHLl
7+ufX1UhgvMFyUFoC97i/Psk+IqmVwfpdRgN5UnyTXkXGlqzi0v4juKZnr6sdVRvLur42bfs9k6f
rXQftP5XothgP3eaf8hoz/8Agsb/OaaWsiszvXcHS2opBPTWk15XwUZ2dE2nlIXt32Y07YLDOv/R
Fb6lOqRsSmt/CkxadFTQO/4WBHflRYTb/b9SREZaY5KSpIwM6VVWUKxd/L0bnuJ4I4O1KgS2Lsi/
l/y5eL6tbVTmmOcYicZw9oSY2b6NGFnMHBTlYFf1Fnxn7aoQmGPUyfksTvv51s2MOSQKKqRXyYzd
kpTu4PxOk3dtxdxpeeOqrMsiA6ktE3eJQM5laVqYOU3B2qQlUOsCV8m6fTGbvAWwOPdbZZW1mwla
6L/ilr8/cdNSRuCWRsrS5thwA+XOmVrXcj63qhfVqlvnu+tXZ1Uc8FVA8gsSSiyqaYPixE25OJ45
tDJYUAYYuXe6AUvjFp51ZSOx9MxZXbJ1S7rufGVG14d1peCbdeEA1Ur0vfe1u0GKDnUTUdCbN8zp
ysN1Kk5U/HqIsiK0R17+2YWHrLtx/uLybJ19X9DB1GoyazL5/lzgJ7nZVjlVZLT5jwA41R0VqDFV
NtEHbBeAZt6xgEb/W7X2QeHOd0aPc3LATIeJGw08fYN5kDPngxpX3+Wsdw0lxdmwPo/D8FyVJbjO
aOOur2gMC6dhATtLYcda9v1EQc1pVOWowKOa/WPPzM20epQAYCVheD8GGaCcLRzAqt6cCBT2QZni
PtFs2X+1pf7FSJzHPGfdDp7VNO1nSdm4EX9cQsFlhNyTRDjkEIxbE2Mx0C1+nswD+94b9Ibn3Ys2
50e5+W6mHwq3guZugFKrvy9n/S5ROfeg3JrytLrHUFExoxC+s4sk6iS1Iay5SxgT+a4uvetG6EaP
ZsscoC9pvvEOLffuYr3LPC/ieDhBRRe5LgHlJktsBshmr6fGwVaeg/HvQo9cHzuQ2Tvf3AjT/gyC
uJC5dOUzmg0w65++rBMlUnpbnrqi9l9D860YE7c0lX0Escysg+xrPWv8ak93Elx1/NtD3zluzwTS
cop2jVLspLzZJVngFiEx3vySWPLeYe5trejvGHt7V4z3Ld1a2aztmoVWwL+XBnUX609W9RTJE29F
6EotLPmZK/t3tvEuJuYOhndR9MPw742E2b0/JOfLZDzM1UM4DvvrFvdPB5u4dtQLk0u9hQ0Q9LkJ
B4KNPvJfg/F70x+y6ZWWYNcKZ1eZf5pT7nbKvWr27yXjXQ40pEhC8ijTQYWAsRxk15RjGOPs++u/
6g+j9MWv4ieBG4B4gMDz/Fr7ejqZSqY4r2bwMqrtfuy+OHj8iULLE6PZp1kCYXws56ei/K6pvEkT
I4qqb5I87wyDiQDxX0FT7fSo3M2j17f2XmdeZDMdp/a3Hz87hb73q63MzJ95nZc/Gh8WrYXIVnTL
W7+yujg2mBHOr8njEgoAKg7B73yY96ryKA2fc70l4PvSli9FZh0S7dCTv1HDO00+ZnpM+lKDiOe7
YeZMAn1SpPQurd/N1seyv+v116bwGufzoN/P4/e+TR/M/O+sGknt2vdluOEir5Q71SX56ACXWOiF
DeF5tO05b8PG16lTM+Y1fCc1j1nyNNWegcrH5ee2+qVHDxQ6bh7Cu7w0OiYdzBstLRa8Nedn39TT
UPcBcDHTf9+VL6V3XbdWHF0Y33DNYeIgNSMqvN4kfdiVlfEKU9mLM8LoaZKnm2+kQ/nPKrRlAUtC
8qKRxWqYEl1WtfEK0+G+9Z9bpdoIuVdcChbyjwTh6RshWe2bpjNegSkHBgOztC/Xd2pNAJTPdBQh
BRiKaBp0Mx/H1jBe6R9zXatJ/8UCbDptOAhigov0mJZDKNOQnX7N4Cu9z37+i19/8nVhe+q6cbSu
5etl9TFX39nNVk1+5Vkks03CbekUQWmF7XG6SeuDvDJfy15/0cfuNR7tT/FYfoxVfz9Zwf1oNFtM
+WvKS+oDmBNjsiDB0c7vBmjXQeljlLePGx7FholDRT8Gh5yBKxuncyGKi79MK+PF5+Wn3nEuKjZJ
gkRVl3qy9ljnYAOPc7cBQNsSoZ6LUBkU2veMXvDCfOofOpXewZpxDK+Fam/BCi7cNlZD+nLJL8CC
RU34XNQcFHkchIiSh2BfDe2dHMeW65hFSJ+F9ncHhvS6+l0EoYtA+JCYEkNfHnN2zgUqQ2VovlMm
XhJ9Cc1HJfxRc4GirXzV2roAjEJ+zZNzOVaOqQlq1nVO4oHaqI9tmB1Lu3myy+EnYdu90Vq/ry9r
7cg0aNrJmpN8usBQVbM2BL5jJl4zmVD7hcnHJtBfS3UL3Lsqh9lmxGZ0JNDTeL59qZoRbc9z4tGd
4tYNDufPqt2wbxcXmCPSTmQI6hcHINNjX048IsS/dT34MmvmI8gHauvtTzUo3kHNa2zcqnWZOgP0
0AkoXUQ9pO4xFaOe8I7STxR+MIcS3unvFEL0/gmy+g1x69v4X3Ei84iUTj1dHVoCuSS8JsSGcl8x
S/FfKAUMczjs2CaObFHSE/8ZpHKQdGmdeikjKfPR8ozJ8eZhK+25dqWA1NDryHOkXdzhwZ58RYvL
0ksa2MH1YDa+xFV413cfIx+Te13RV4VZTGwGskoLgwicm4w8SEkPFN5U1/tCpzRVRA/OkLmTtIWV
XxO1dH+Bs2D2OFWc8+1L9VKLuqwpva7BGg2fJwZ6NvNPQoXrS1rTvaVDfKEaBL0q5o4yo+gSTZMK
r0oD5SglC7nvbDA5WfnbVOMPeK3Pcqu3Gxt54UVwy0Dm8k6ClKaNSTCEoRQ3shUjtVWfFenZ2UgA
bH1+2dwT3SuTqMujKii9yh3iPUDO63u2doFOf72g2mZcNJJa8Ovt70VF3NaPO3OjcLy1guXYTlYQ
G3XamcsK5uggNZuNjFufFyzOEOt1VtO7ACnMvfSOJtrrG7T887Ogh+OlKw0EPJMLgCkLGySD7ugt
Uy+9VprviuxxHI5l9jUu3vLx3lDvqmlL4Mpt4cEjOgF/jffuLOs92a4O9u28i+vcy+UKsG4bSM9W
UtO4X6jSPpjof7++wFV5SyMgjxElcdFzGOu58KtuRJ5zjD9Q/vyVb7VH/GGCEDaRdwjfxAQmcdls
akxKZErwfHmZSRe/Cy2/tBu4UztASvSov69D6RAXw05KnU9tJh1qI3pNkwm6BUBAQ/VeNagalpES
u5jp7mMxz+NTZ4dJAPVDUH7gCBV4tO1Ue0AOQ+5LGqTKPpOfS82I9mVlyocyj2rX5J88+Lk+uGbT
RU9BGPu7sR6S901l8q1SivNdKdV0VslBFcM+V4ecdrEzA32fkjc15/mQk0HpXdpMmWcQB859KMvz
MwGd9ADyzt9zTPErZAW5ctQGjfw1EBSXcoQfu2qVfR/sTnmVK+W7XfjfykhiCkOctWAQo0Q+DJLF
0GGLmZ4QJFp67mqx/VvRev+zJsmq64yBqRwI/D+aZZO8paUee7ISOuk+NplX7M9h/RAr2uSGSqA8
0l/q/3ASVe3dLmAEqZRE6i7Vc+MxS61lGqlSuwqTJt5l46TthyIZ3tVZZrE9Q72hYitXFHgipZcl
lUnRTbQAVj+mGvEV72b3/CtrlI3k84oK08QKnoj6PfQgIrmj0dpMqjD0zAv0wo3m70ryEg2PPRt4
/aqsGEsSldgAiuc4AmJEFA9zV/ttlHvpBKV88lzWNiiODfDGymbhAxCR8FQSdGmC1xYqGjyzZZ15
Wfjgf7CmrWTgpT2jtRy8/MK2R1QqPMbFZMyNUkmpZwWfhsR3GfRwuL5LawuAFoYubNICl/kNWvrk
SArz3IuqndF9NreqqRvfFyvYZRZNmd/zfd05OAdSkP9fP98QPPPASXxDnvi89QT4u91qvV7eC8EU
wjxEBxyzfEgAie9JM6VBHSZl6s1mt2vK7kHTXnHRsXgP8iY59tpWnQoTLp49pEaWOEUKscWTjTlR
P1zfq7WLt6DqSBNAO0Su4/yt0pNsNG0QBV4bHIqkcbu4cDNlXxyvi1m5d/DR0yyEDy7DzyIcSR+2
GtWfjCsxB3tNyV/12rj3R/X7vxEDRoemN4iNxKPBT6wkQ48yL9Q6j1qDOwzqfWlscQqteBQLYQWB
OkpwCbEMaL/Jlplw3iQNrup0B3OID7ryEs6vZgxXSz+4/lYr3IoiLEeEq0/aFrI3wUmK9RydU4ra
C99LWX6oi+L2S7/MZV+oWuCfYmjMuSZkVlzbVlFUnlaSr3ONrbLJyrUxNLL3CwkUl0YkAIoKR0uS
Vi09Q91nb2/j53rcbw1XXtFmA4QZVNV0EwHfE9ZQ6Z2SxqlfehBCfujLA5O3gKRKtjvfyPnEG0I2
cCGcRKv5U4yIrFzRq5jBW96YlbuO/73rmrx23AsD8UIVwOA8sWI/NRxRzhQMbwrT3bQfp62tWhXA
nEEGk+EYk687P25ZwsIDj6496kHVPuX/2xfAe068iPniXRdufKoUjjVkNRtkqfddGx415eG6hLXD
PpUgPLOtVSm1HfREJXDNBZa6x2k6SP1fzDK5Lmhtq2ildxyCepI9IgQ5jOapniA59IIfVXjvbBEL
rX4e952SzAKnloX4xJL6QJ5Ms/Ka4vNU7VRrq+NnS4Bw1PGQlF2oIUDP7hT5zr9tuPxyFSi7ki6i
04dpQGIeQu+qTDcrqfSaqP6tNTj3an67y0MAwKiapRqC/RCUiTbjGbTSUHpaBzQbwNvGCa+o0tn3
BVVqFLkL25TvD2HzkEjDJ3I4R9OP7snybbyEK4dxJkrw3mgBJkcUImqqXZmBZ5+u6+rKQ3v2+UX8
SexZdLNa1BKXwmI8j+36VKe2+r5XV0DruAxJCol+8bylqM7CNnAKTzcLqu0geyRnunHmzKJUpD6B
odLBbBN3CM9dZnVSYfoFJ6JXh7lpvje6fuza7OCXWxMOVtezwMjRLKqJYtJJGa0QUK9denHyPN93
yUZos3oiJ58Xbp8pV4xzNU0+3yQPlnxolMNQJxu2cGsNwnYpZtaP5MJLL8+Odnoc7q9r1cbnxRHe
RANDlcZW6Zn5DoJVaQu/sXb/SJlodMFZJDDE9Kzqt2USFqhUlffRu7FRf0mRH71vk0B+0LVh3nhc
ly0XPHj8DxnY2EKSc2GximbqR41IEwLRXHmZWyvcqUnvuNnUWTuFx2rvJ5H9PdUidQuuJuwkhTho
0qmEkKdRAAiLpePBD+haUqCqNgDHfem3WM+Ejfyfzy+oWzjxaTAR3hK1rp15UujTtqbA/2xlo4an
WGeRa0y6tHOMwbhNM/4jcImoIV60gfwt2n9ib4ZZKhRda8CK6s9W+c7YQnUJt+d/vs8LQ95pQVEt
+3ny/ZqhoHmbyTSeK9m+Ct/74a+l9f66eq/uGgUjAH0kIC7GjtVWp0r5YLJrpeHS1LTXfPmoJ6Az
N2zBmiCcd8JHTA0+kbCapjedyY44/a4Hd5YYySd1UBtXVZh4oyVKu7u+LsHl/rN5p+KEw6EwbsZZ
t4gzvoX2pzQ7+ukx7z9pztfrgtZOifIA7j3zweBqEt5nBWquRHMk6N27r9bw3Z+PdbThZaxv3T8i
hCe6Uhl3MveIsOqHyDmU84PePCjR3fWFLHbyxDL8z479I0V4nZW8seOsYMcYczePx+CJxsvBugNV
pv2GluBfCEOp6YeEsx4P6ly3y1JSW03ismZVOz3IZmp8iOXGgrYrUx5g7oDBuKoGcw/baCyDtxmt
jR+wuqckaTG94GcvkFWVbSd+aGeqpwTdS1Unf42NTzsBXJpu728p46qOnAhbfszJTQ4qamaTlGL5
6kP9dx7fF1vJveX2XBweERN8PFCzMt/3XEJmpHPhLLa1N96i6J1ZbDyy6yv45/vCClISCkUmx6oH
DtJt1L/r/H76F1NHaBX9R4agE9kUz43TI6Px55Hu4vkLmq+6UdF/ua58W4tZ3siT4+jpBowVk/sE
hvsO8lRgk/0+kjY0bOtIBL+kCkfgJjpSsO8RVXLr3s/tf2NUwRdAEsYf9EucryTrJ63smVKKYu2D
F0ne1S9jt7GO1d06kSHslsUkY0kCy8/8iu/heGyV+67//S8OxFgm9gLXUS8aalMnDxKlYKvU9DH3
vy1wUnnwN1661XWcCBGsKIQ9qdJqPusAlFU7bjwe9MjceHZWD/1EiGBE466KMs1AiCq9t+CQvZ2z
j9I68QfpKipeF1keZl738TgYGgEzHSA/BgCe14/icgEaziHjUEiww2opFvBmWYVsX1I0b3ya6f3M
2xuTLzwzmFwGlsCOgZ9mO8K18JVprCXqHZ4Rywd7THZkDq8v4dK0U0YhGpeXhBs0+fL5pajGcYaK
AdydVk7BMx3un8hkMRElLd6cOtpwApcbdm54CQZJGtLajH9LZ+K5sMAfEjMBN+JV7X5OvtUzhmQn
B981beMarh0MNxkZQFMusT0AL0Mnqlvd81+YO+DnGwZ+/fP0CJKjBnYjRrZjqza9EcOYJidPAAqj
5sP1Q1n9PslCUIOMnISv4Xyf6rz3DSliKmwz7dL+jh6V69+/vN3sC+CTBSHO6HIxaRha6WjHTmh4
lQU39H1kMpno9qtBHxzjeUnEUAgW4xejYAZdBeeYp2Sj8rGMnOG7NIZbBC9/UIKCRuEdw09DsxKp
aBHc6+RUvtp2UjxpdBjIRKpE1n6Mo4Vf8rkydOrP2V0dPTYj3Srwr5d/p93GBVo5K8AuzKUkJDXg
VxauqNJLZWDokuwdfV2+K6IbQQKLCTj9vlgDmyGk6GSV0V+TMh2DpjmMeeiqtXQAV31dK9ZWAoOm
zjQcWCFI3JxrnVHOtVTkvF16Mx3eddV4uPn7Kvg3nl/yvPQrCm+KoudxEQ2J5kn2t97rtsborPx8
8J20eNIPyfhJVTiIzpIzRQdc6NlM3Bo+67d7XID3//n+BRV0kOaWWdsaub/fU/HM3BzK9He3bxEP
Cp2LRMkQyQhHUNM7GhrKoAG1NN2IXNZWBHt588FkQApPcgG7wvU/P2OZPv62LePek9JjxniIyI2C
/a1rQAQsuUuiTKWZSXCzgtBP+1IPB3iLP/lhvGvaDQfo8slCADsETRpgNipQ52uwOkj2RrLhnpYW
Rx6pXVXsG+mY2hv3YUvO8vcnnm/JNDklGZET4MbX0l7TyqNv3GebtdvVQ2E0IW3+IBou6gatombp
WKg9ox3zfd3KP/vOcjUz/Hn9YLbELBfoZD0qHKKTESu9l7f6USO1mJbFX7aW/rguZm3bmDFLkZhR
gvJFCVfJif3nsuu8OPYsLWIESQa517Rv6tuHrC3wSeBMoKfIlYiMLIycbs3W0lrPMO9y433v3JtB
69rJxyH4McU3py4WYcAnacWFUk5kjmiMNgHLLrVeNd+HlgcFk9ZsPCVrB8SdpyrtUFy9IMokA6mm
XZV0Xhjrbim/LdT5dnm4fjzrQmhUIIG6tOIJVhgwVJHIut56JJb0cU9fmGFvWIA1EQuFB643ISoZ
rHNFk0MAYJKOPqflxxZ8Vi6/6luU0mtaZpP5JwAylnZ7QUZcU8GlNDBgjZNHq9TfOYVxLPt6Xxr2
w/Udu/Ra8SBpToHXi3zBRa40ooeP1Ew6evbcuVb2MEQHw1H32vCRSviG27S2daeyhPjRr512YPrR
6OnDJ9v+zJh7t4o+Xl/P+tYtSkbil2FOy284sQNgUtSRBq/Bo09OiY5j/FjOO3srgb0lZfn7EymG
EuRK3CJFl8Y7JYAcjKGXlvpObm6DzeIgcTzoGdVvep8JY84FDUHnhLXWjB5cvO5MXiqdNl7l1UM5
kSAcijGWThI79ejV2s+xePRjptdtdXWseLI6yGlg+NwbrqUp7Ffut7WdTjlCxi/h9DlTH+fEPOhO
yji12KXLus2+0vqxk9THWn2uu2pjkSJ1zZ99BDZCIwR9JfCGCK6BHdhh3Fvq4DVm+bW3tMc4Vz4k
ZfU629pBo3o3VdqTsWQYTea9zWb97bpa/l9+AEg4GZ54+yI5XBqMrBlUNMau33L1t9L3+zo7VtKD
3H2x40NX3rfKs67dnBVi35l5+79SBXuYT+3UZCZSJ6N0Kxyjaj9FfwXGhhFZuw6nYgTProrTzogn
c/Aq+6uZfyvhPGbgh3W8vofLE34eDp0vRnzip8IIwQgMnmPFblhGbrgBnFqzhcwrMXkJweZcpKJr
Gi+CeBpQkjoud/LY7IM5vZMc+xDJwTfJCr5cX9BytS4WRHC3vCOUkEVbpWGnptCfB8+H31StHpSs
cLvxQRnUPfSDbnojuOk/l2BhXDPhNaL0ImiDk4HD1YJg9Mqvsf9JNzdcsOVVuljOyecFLUjp7rD7
gs/L5fu8C/dwpIQQ1lNScluAwA70UNJGZ9ql4i0zRQm4FjN5GXVpdRiRvg2owhefnEF19fgQBdqu
jD5fP6lL1VvSIVCRkadaoLOC6kldn3dQa+Ve4ZpTsHP4/7qAS9Xj49TCgCLhWQCaPbfzc6jmYzxP
uRceHeVg/nYm6mGHdMMMXtr6RQqpHdJc/Cf6FcwfDueoRwr0l66rQXxyI0APFTuTIAb0RdKnhr1I
UOxjGuAab+zTykEQ2YHYWviUyE8JBxE2WtOVzAvHi3zLdlrg/Ytj4J3Vl74v+JTEY8iMeQi1gc9b
0HNFipv03yRprzh78CT767LWDkOjZ36Z2cbwA/H2j0MKwUqY5AxM/GARTeQHpmNcF3FpYOA2pozC
fDHK0swmP9equjesJOyHwpOjZK90j8381bBKgojuEOVHCW766/LWtPhEnphFiM1uLMeUBvgKtD7s
qW5hRB/0zFFcuczug5wG4usC1/aQKfck4xYroIophdaMHXiD5dyL5eiLOsa4SfFuSp2Nda1p3ZIB
W+Y6ATbXBcOpx7mddZHF9Z9z92EKt/KJq8sgnliaxMG0izGF1E+ZnQ1S7gEDYkSF9UvJoaAa/WGT
/32xwec2mmwiAFfYSgFVsmvnGqGNKiYgjKEoqFO3LR+k6iGfJ1c2x4Mm3ZvmA6Tvc6fwIwpXHV/T
/HD9wNY05FS+6G3qUddBold4ZlL+qHXlOYO71gX8eQzq/L2eOxuYubWdpbLMDDqq8gul1fl6VZhT
7WYK4GFOdzlosFaZ7qv4X6jHqRBhU2do+xoYRRtanfZS5fpv1/dsRfvQCYCF5FCweKLNayatoxCd
1Z7hRlSqtuzQ6uf5uLoktYCzLVt4EsvQd1PPfj6VTBgK3Kb/Umy4vqvfX+jiKCUAF3eEy1NLfjzG
Nd/3y88Z/dyfru/OygkvzHfQ3kDeQGub8PN9X7GCLotBO3fh0ZTrQwIT9pZhW1vDwvBLALM80uI0
KUCRTUWyDPha8KPtI7cdNxyZLQHL358cgtw3Ro/3VHqq+aXSfzvKh+u7tOi5cO+XF+2/CxB2KW76
cDDaBXCZ+W5v3I10eBlPcvn1upiV6w0CFpQSoEjyryJIuBiyvmhno/AyuWZWa61XrpqHNFFrX/ze
/ioF7cbdWD19GjaAkcEhhyN9vm90BxVpayuFZ8DBTcqaUk8VWE+SU9+IH148G0Y+AeWmZAlDgTjd
bypg1c5HtfKibj99zLeIOdcUQNdQLZlmJhp/hQNy/CTNbJNbEjBR5nGcsvGt6MIbAft/FnEqRTCH
eTj1PnNNSq+Qpcdk0F/KbgsfsrIQyAAoheDFMg9HBHLrJsDePlBbT/4+No9jfnNChNrByeeFB2Su
MDBhxOc7uCffz/LddQVe/fULkwYQ9CVbLdxDSG9J61R8Pviud980KXSvf39FX3nDccXgagFpJxrD
uLSlKpzSzpMZGSZTs0+LvbWF31pbBDNXaWfAJFIBF8reViRLfTVknZcZ5S45+FGz4YWvWBPqt0vD
FPHKQsJ6fuuKIsrCzvBbbzKfxvIxGp8mZsfp+9v3CtzNQjvDeAOqB+dSnLapglhiryaoOIP8F4BY
lWFr14Ws7dWJEHtxmE4Mbw+gpTB79qoxvla7Lt94/FbOm6mAhNzMnlrutaBPIxNB605WGk/y72J1
V2+BeLe+L5gNpZTtrDD4ftk+Ss7HQdvN5YaJXbHpBPUmHIzLyPqLY1BhslRGO2m9hhOulWmvq1+b
/G3M34Luy82H4UBYYoM+ZYT1RbZTbmqFDu6y9r4qDs2pG8Hd5VEDNqB3BawMuICLFFzXOEarRrLu
MZqnuffbDVdz5fO4ZzxBIKppGNUF26rMqlGG+ahhwQO3rmN3Cx++KoCnwYSmnChL7LbqZIkxH8YE
wCT49diHf9+69/8ZlQmEhSrzBeNJ2letosS94U0vafPOLzcckJUfv+CUaCAi1CWGEhRV12jWhndN
pSlNPWr5/FmxtrhoLq0STOBEu38Q9Jew7zg3mkjPFVCDtRsau9qBSfbeuJEMCVtE/LeQp4BPBGYi
dldOUdjKWTconk2zaGoeYks+5qZ9s4VFCg8oWyVjnkROr0qvRtuXKhUQy+AW1oM0HcrJk/WNjOfa
lkHhhhGHZgTPVrB+RWBaE9NZVK9Q8nvZIBKkjewdOVZGndu3z2wns0rnJlB4DDotceem1raDMJX8
RvIsCAm+hP7n6wp8aQph9INrYskFwE//JwN/YsmZBW1XSlXaXtS3nzpawvNacx1F+nRdzIoin4lR
z1cRpYY+ZVZle5lawL3o9uPGmawIMKmSkANcKLAuin+d2TI/RuEi6vVP9aOabPz+ZZfPIwFuCKC+
P1k0YhnhIvparJp5oRpelv4M2mP5VS6eR/Uoz8do/H3zVnHeoJBVmerxRVUZYvUmSioNJNZBDh7j
G/txlpuIIaQWuwwuJmMvuDmzoYVzL0uml6tuTP1kK1u6dhCn3xeSgXYkx5OsRJanfKj9xLWDrYHh
K7cPt4bkFRiyhc9bOIreaZzcKgLFy2knGooWOtzYrcoM/pD7m08C8BY+LWMbyJP/oUI/uRtxImXN
VFay1zzG/Xt/i4R+ZafOPi/sVK9WcSQljezBSOq7cb1hDLc+L1w5aJdqORv5fGTs43AXbVFVLPss
XAkIZQENwPIA+EYsslZxZ8xxEM9e1r115ns9+T7Gtxsn2pHIKuP5L0l+4agnqewrqaiBHMe22zDm
FEIMfdyo9q2ug5gCbxOqbMLhc9MU6nIym2msQOEUuMnojY0G1/jH66q0KoReV94/wCIURc6FlJrd
SXHty16Zvc7GLxgsYMe4GStC8xaFS5xmCsaA6s5ldHFDitAAFmiqj0HSusb8OqhbzJ8rt2/JU0Cz
RSmEiyEsZMwqP/aTWGb8xe9CffahKZFAXH26vl0runsmZfkVJzdPniy9LqpQ9jTjVyG/T/zj9e+v
mHOYKxb2z4WKgyT/+ffDNAYcnuYyIOo3Pf4sNQ9O9qDBXt4alZtv9R+trUbH8QHqSFh5UUYfGDho
QSEne0zxOlgDfMfdlhKvVMoZcr30AjHygUq5WKTye8q7VVbLnipPf9WDeugyCKVnv7xPKWKHRnVv
j/rBLMyDSndazWu2ERKuaDhNDOD7gI3jT4q1uGqYYlnSndmrpU/G9KKFD2n/cP3U1vaRagLpfhrF
lrM7P7U28kspD9TZM2PrWevbd77Tb8RSa+oNCHrJJ+FJXsCsFZ8Jp3W6iKj+UjPNLZ3cHSaDEunG
ZV0VRP4YnNLieYtWp+UUjLIaMP4yI1bL3NJdeRr3ZqRFu7IcP1/fubXDoTRPLL30iFjixDU7gnPC
hgiLtodoZ/QkUKIPfhTur0u5jHlxKE6kCC+OXUSSUTPW08sk4yUrOreFPd7of0hRe2fKGybickl/
XG9Qn7Ar0DywKMuJiYB2PKijMZy9uCuplCs7RWdOrfT1+pJWpSyUJouzDwec8Dj4oUkRK7UmT/Gl
gKnN8/t5yBm4VgQbr5A4M2zJ1jAV9r+SLmrAcjSVdOshSVHdLPvgW1+c7LcRfWwayNM7+vnC/4c0
xaUa0uYBOxsmgz8v9L1LJFlPB3WindntkkPVwWzlMgro9l1cehcWU0uMIQb5vmqO9L6N3Cpo2NJp
ItB/78Q/rwu5tA4s5USIYB2MrmogzppmT+pkhmsNz4bWbCj4mjb8eVxJ6ABWF7UhGuJuNhtj8izn
LpuZjv7a9Xc3r2Jhw1hmUACYpl5/rtZzQpdVEzfF26td6y6ByIaZXtkli8CCrBR4bwypsEvMvQNv
7ITFm+Hnrq0wZHfjrNcELBNOSHSSf7TE9gu1NuKMKDh/69L9lB/DjWu/8XkxS5v4FdbU4vOh+imY
j2b48fb9Z9AXqN6FhPUCqhyNNUSDtpK9zS38TNR0iw0I+doCiMD+9G+RTrMEi6IGWVpPQZa9JW7j
fy2Km+NgAB6QwTBqjs4t0vGC/sh5admjXL2pub6jP1zOt/oZL30nJFjk40kZEWuLr3Cuj0qrFEr1
xjSwUHYL5ylWXDl7zmNgsBuv5OVmIQvc31LagV1DfLe0PhrKQm5rcM/P5fRUzfXN14GuAajqqIXp
wLtER1ANgfqFs1G9hVOyh5/SDbcQ3JeP4iIBvJWOdV+SX+cH0rVSPjMmsXrbN847x9l33c50la2R
qmsbRRIVpwjQ6yURSSZbURMMTvmmZ/Len50dj8atF4N1nEhY1OLkvR3tlCrPiIS0y3dDJO+HLbjp
5VuEBMqFf4YyMB5jWeOJBCezjKRw5PKtSh6zAkjafdM9tjdS0PDOkiJaUoTkm0mpyYKBDSawrDPX
/K1pyyMzmHJjK7hYOQuEMLUH4MsCtBNMrBXG4egEdvWmRZ/y4n1zsxfMaAemcDiQGpE4Fy245Bez
kkZR9jb578d4l99uoPg+NchlOh4px8tQtW0tJ/XTtzas9r7BoGbp/roqrRw0o8TIqwCpW05CiL4U
I5rNqTXTt04/ltKLWT86yT6tNh6iFSkLdsXg3i04MWd5zE/UyTeVNLWHPn+T3KT+9Stxfm4Zj1UJ
MGiTnoAyAGt4LsHsyqKSy5GT0B5L+0f4f0j7sqbGeajNX+QqW/Ii33pJAoSlSYCGGxXQtC3Li2zL
lu1fP0/eqZlpQooU31z0FdVSrPXonGcRe3D8QTk8M1wnDtxD/uOAQWTAHx0jWSSy0JMH4dF7y5Pb
wniJZdyk1eFqskHCjtr+9/fTc2L9furvaODKvOVjV6C/MZ9T39WpfY4I8DWOAoIPGx2ZtYOBwLEy
y2gXyySnoL7n7YpxOA+xqHV/HEihYAz0zEHlHAC0/zxg/pn+rHGgQsqd5n6YXwj5gAXp96N06huA
zAlxXMHKDTmXz5PvlEEwlIzU98GO6ijsrkR5pvJ2sgfIiyPTiZAGOt2feyihODv1botQB9wfJkQc
erAlK87Vck+tYuC2/083x5KzrQSbqvPQTVOlbn1nFTsQgM45fZ1aU6jdo7qOOj4Sz+Tzt0CXTbFK
y/q+DT+q3XCOiXWyeZTH8EbDnsct9bn5rhwDYBxsLKgQEYkpU0g5npnvEw80LCjw7bF0D8/248yX
TVqL9YVT3zPbipxh4zGeZOqjKIq0siC7jOqPUXakpnN6ZqfWwYEjizPglE4SK/O66xevulfLBw0f
nPaRzH+/X8wnghSc9wjmABsAyvGYve7mYsgqg6jXr8LYaehLkMn14tV/WAvl6eznei5wIca+hC0y
TFgQaH+eLlfjgdP3vLofwWalCqpgrZPS8MwFcGrcDnSwQ7oIKeTj4LEp8rGcW/TSjlsWrMcpIef4
0af2DkRJQfQGSg/r4ii4m7LSKoIWd8xQXQHZkYq2inpz05tz4JQTE4Q8Ed7oMK3Cpe8ejZghbg20
45zf62r6PdZOglAQMuVW5OsxnUzw9OP1gDQigJ8IMfBqPzYwD1tNob1el/dh9cvGeiseFKHRjH82
33/f1YmtCwwy/OlwNhz8IQ5//+ecllOFAHn0EAwET340kp9fZqCKQAMMbB5EAceLgM8L7zSm5b7c
iyGGpej3v/5E3hWZQiwu4PbgJuYdR0tZs2BmOoTFhf+WBXE1FWumq1iOK22vs3DF+yJt6htOzkX8
J5bep44Pf/9n3Do/6JeAcnU/WeZa+yYJJrptKn4BiZYzG+nYL+0QM6MvuBYeCNwIbY8CNrvJS0gw
ITKn0BnLihtGrt3xulDP1RCmPnv1wz0VKuG+jodzW+xE9INUrI21gXMdjkNHWwyMzszpfKbulftH
d1ch3YKGkQbzmrebzCznPvXEckS8cDgx8DT3vjindm04qWwyeOYsdyhCxIpNSMyqOJNVXHoffraB
qGQPngOBvJdq70KaNuHzmUV1Yrcjj4oD/5BMhxvEUWwhVBtIl5juflysW4dj1aJClfBcrEhG97Qi
q6Gnv1EaA/8UfsvUTkd4a2R4EFQzPPc0/BIcAeW+jjav3/+0L78MT+QD4/kwG2AlHzsXZRUb84Xb
7c5Mt0DGRPAp7LrUzdd29uNMFTrAnRQeZHoOKKqjg4FOygxdN6gdrap4rTJ5ZqpPfQreOIcyFvK6
OII+byB/tmaSM432nagh0Emuu6R/79vXvHn7ftC+rKnDUNl4r/mHaxwf9bmnUhaaTrXb7fx4mdIq
X33f/Jcdgueai3zVAQSGCuBxDsOryewsnT/uPPpX1jsxre0OZr/33IP+kHvmZjjxLRCI9EDHhFzE
VzdzMlimo37T7WqIxNqXzt3333KqeTycoY2PbA9AjEe7va8kH90y73Yd/ZultP778+ZROgKmCnUq
uKEeHZqH3D2TPul2IGu/63MBx6kf/2/rhxX3z5GshsofAkG7XVu9xj49k9n7Es4gn/Bv60cxrlvo
bHQZfvtLMd9bL2Z4/PnYIH+EA8eF4suXyq7Vm3JEoardlfWzhu3r4Lg/XqgHGjNeAUisgnl0XPNq
ICdjOQKTm4fX04Sw2d8a9w8NruZlY/U/ftcgSsKlDDwYXplIkxxdWpaLi5E1RbczORJulY6reuUF
D/wcm/LrrKMfaPoDCOEibXIcOwPrEjZjNnQ7R6SNSM1P88WHz/in+UP3/yyqybbLvi7R/NBvhXoo
fyzAdWjfB1ceshkh9sXxonXDIs842rdhJDs12W3bVrHjVLHNINhL2f77VfZ1FQO0gwgC6Wl0+sV5
rAx7HWTLZHbANUaO+ciCR9+c0fs8MSMHUUyE/nBsgxre0SeZJZMIK4tpZ2B14zVdQn58CKJEjGAc
Q4b2v/AnMt6X0H0eDBYybO6uc+vn7aMsDDHKw7MFYhlHH4Cha2dmS2+nV32ogJf7MYYKJoe4ww+7
HQ7EXxgnSyXLmQS5twvli1fsRLWCSe85TsOJqcbew0bHmxwMqePIDVD3GfGNcHf9PaVTovsqzX+s
F4gP+bePo7zCqAON1YY+hCCJMI8tPZf3/nq7ogcAClGVO+R0j594bjMMoLSiB5UnFb3BxbIq6w97
vrDcVNrnIA4nxgyvLRCODs6kh+TY591uD2MDWAolO7bYG2nD/xj+2dn6+z2IYO3EFjlgzw50CgjW
fVGMbLth4Yb7dNdP2t3VmV1uJgFHKyDRyD3Ihc0tL0wdEx7QdUdm6KEaELmicKmmKg4ne4ZbXOi3
68mrym2r9VvPgjdbAsemvDLUqVNlwevi5OJhgQ9qB8ttlL1il3J+4Rr67ruguABLRC9aWQciCsOp
SApYb6VmqK112PnTfT4N0701h/6ri8djGw1lYK20oxwwQLK/qs1XQ1BArEoAztC2lkTrMNAeswBJ
snByLgQv3gpLwsNL+10UurKEj0TefsjJGbYT5ACvaqaReOyIeMlrEA6ifJ4J1qjGWVhm7mrpQGyO
29x76SrtoTQUiN9dq30ZgTu/c5h5LE3fJEuwyKcqDJpkEM64wudT2IbVUzw6fNmIUtoRbL9kqriF
a07LBwiHZNt+tuyUDtbbMrusi0a9kDwKMlb9teYpjwZ/FKkrlX+jZucBnlDyoYPo78ZRHYmZNwRl
nJULnNxzEHpoOkSwr3kapA5/G1Sx+pRVhb121PAq2/HJCespcpqZXLEQgx7VIcwRO62m50I1ASan
8RYQMKvqYVYN3jvECvnFTGkfV6Rw7wJh4KzFuroqk7qm7Jc7EIOqQF7FvK2ATJBOl90FtJnfhT1+
qC7rV63qX+oFubAop1bmRK6do5JQjuzRqPJx6tkTWZY5j0DZsn/pQKoICDzIWltzlthLzVRUjRn0
+/xwarp4sKz6j8+AwykznsVjz+t7gbzMxg27PbDlL54z/crqIieJ6adU9PaHdkwX8cafbsN+MTrp
2eA1173VDGvT1X9L4wZ8BfA+KP396O19MbZDzBWY34mjKcRTs5H1LGbTLHbAR/yufV3jLrH8CWkQ
cy878eK0wa+50KqP4Bz32zjqfcpbK2pl7sY8nMDkqwcTc1cEkVA5W/XK7y5Ca/BpKoSq01IVeZXY
4JZd6SUXbaRoC32JjMKATvAx9f1CrJtiyaLR0ypxQP79q+SkLqSsHmBClkV2I11Y0mVPQ2/RR78m
zcU8939aX/dj5KusvlTlbMWD9l6GjC5BYgW0Z5tKLM6f0YMyNdCnEyxohE4JdHy7X7aW0E5rIdBU
mcFAHFE2iGmESMoMD1DUbB4rB8D3DfRPsxyUbjm4t9wGimDpuyVqPd0kE6cynsbQT4JS/PWLtk6C
vhh02jCvjDw9NOWKTeOCpeSRiBh7W8zUriN3dtv2op8rN4KcmxP7hWnjOmuhElY2EIh3IK9lgyQS
I42kE3uWv0gOARDtTm+QjG3XflllseGuF4ekpWRlctS24n5mf+hi9dXWyO5aQs/+ujZ1QbA0ugdS
Vdu5sH6VQaOs9TKquop71x6hFCn2fCqfHVbg4DHCc5fEE+a3ghKTueyYKLbe2OFYG2o5OpGl6GM/
EQwd8jHwC6Y2GEUylOahtqvMXGjPyjbGU9luhkKCBTrQoBBqeXUkrYyu2cKzi1ZXtUgLKxj4Giv1
Vnb2WnMY+w1E/g5scNpxDXaJjx8Q94Fq4lxawxBlGRHXhE35XTdxmZhxHNt09syVsVtsvlooWyUw
OmfvBBflasq5/c671VCuRqCzU5sbrH+wsG+nwiUcuBw4IdbaZjedIJVIZON1T6yj8x7FwDeoPttX
lR7v6hKTYcE3/DeASQxOJKLP4xBmQFmkXHB987yvo8WUU1wC+7PNPPhKlJ49vQ6642s6suoBdmcP
S108gzyjLhhpvS0pfbplLZYHdrMVj97IIyCydFRYtkiQHeUgctfzagFIamtJbtVX1B/HKSqr5Q1K
QYW1pkhikz9tHzAI52mXJNJMJhlw2Edl7voJCoVuMvhtCwiS9hY7Lv0mjIxxw4iy8n1sqYlLa8TZ
WoPhAUvH3Kmu5UFTYztUgOPMqFH3SVdabgMJci8P06aCrIEmNu4h4hvc1RPE4ISC4nq/ocP83Mwl
S+CwISJFluoqW7ptb3Id6bEECM8p30KW44xU+a0OFpLA+5GmngfBfdvgYPXM6Ea9q6xn3Bt/Z1cI
O9ZNMySMzB1GeESQF9WDrRQ+nQtnHeD6k8kCf0q5nue6wjLNswZGK5rmsR5EGeV1CP6h1zzYc6sU
7CaRTKOaTwkwI5sisOKlBMfVqWuoQOIn2rTCqioNXTcWJanICYvFwIprOskqKodyrTwecQfzokf8
MNzUww5AZPuOdFkdg5yLPeqOLfQzCugyR22p60cIipYrNdsk9YTkWLS83/nTBKFDrtpfBqXvDYX6
9xYYyWxdTkseMW3+zhjKGBeuihmKYHc+CP7rQ+YwqUJq0mwsOPajpZ9bVUrMBjfPbQktM9sp7oBW
4WltFfoZ56F5hrnonOCobi4blvf3DCafOCQCt415YOSNJtxJIeM29DEEEWvdbEReNvTaGhzzAqli
Ei1dR2NgKrELtcOfu656d3rfW/k4KSL7YLU5ToTDTHSQF/AaLddhMPxxqb63jfNIlNsCC2KxHVMF
XbEh97tYTKh/UxQrkLHx+cahXZ9wlTcxhCZF7PKQbOfcL6LMr/sLnM11VBesSaXogj0uuPbGUDlc
ehJKG5JgzwykCYq4wjtsbaQ7rDmR5ioMeRaxfGIEkateoprV7TWYx+4zHYsnTVj+aDRM/LyJtVcl
TpaIFAV4Wj2iKRW02E8TQrw7trShglvWRKOsoPWfXttBgt+KW77vS3hIc/tPVqLYl4zK3rt66qeN
5Y9S346uk7/3BPHNSLvLLiS/tFuJbbvMZXXhDoWUkQOnhi5emm5ri+Be+kZigTtl5Hvdc8b0nSra
ZmOFlYDtSr5GEMe8CQKZ06rI+brrh/FC+pabONbkX0A7TcdAJbdRZ49kXIkGsmWdsxyASrjH6Vz1
MalBHB+86iZbaJZyN+/SyXJG/I8+CbPXrg+qeGitLsV6gf6LTxOhVBFNIVvWuIP/0tl5M8qsoKdQ
A0SOCoAM127BkpZ7fzJa2/CP48Dig8kXBZ0A1aOokKgTeRQW8BAnvtIxZLUwypAujV0HrrbK5B9g
QparScFVcST9E5WtiEviPy+zJy6l9m4NJZCKYupv1dTspsjs4Q+oKvZWMD7sF8b52ilr8PstUzzU
mW7SitvzJlO+CdPZLe3iGhr+bWRVYXZlt+ECqVSwkllgmjAh3eDpiDYWojIJJkAamhkQVIabzquH
5gVVTuFFcFytfqsZ12BktzTfuRCSnWNLtPR1MEH3TGT/AkXWV5P5PK6WvEdEV8BKxOw5POLv204j
IMxx9GztXo8qKaVf2nFRmKmLGS6rPxNb2Bqi1OMrookuQTbHiypXoJBS6K5N88xqU4+Xcwqb2+IK
/PbullTGvuu1L1atrzxMhS9lXGR9FUZKzPxBagVEHyd9GWz1EDQkytxxWZIssMjKIvZfnuvxtiT1
Q+f7VYojGW8JW7Qbp/Y5pFAa4IVGq8peRV9rBK+d32F0+jBfw0Md0QdAAS+u1TVXeE9Aw2ux8sls
a7dqyb5Ufl1voOYp4A6GoBci3rxYybKViRT5HgW3P41E+Nd4RUy9YcZZOOChES5/w3DUON49nDgB
fj2MEL20kkw+AZDFtosiRToVwEHP2NM77S8I7ZtWvwji6b3lWrdtNwLlFAYab6N5iG1vwFYoOJ4+
qs6dPWaT6bUzF6LgUVPDyviKzFWdQx5/tMIBUSuqCXpoW8SSS73KjA16zGD5zyMm6JmXoZddexqp
5gAAtI0tpsa9UKNzg0rmCF3CkTZx5cKduyw8OqQ565D3yWYUUADgdm9aXzCwk8p3UniIcyG9d+OE
wkDh0uSXcHdu2shBgurRGprsQlCemUQRaFZYtQ+dJJABmsuwrXDo4NDPnyY/Y5EVlBgHAHMgpaUa
sBAc2qSg/7z63iJt4NERG7sTu1O6V1Hf5bDN6xcRy6zY284sYrhv7ypbPzTI6l+6oULoly0adz/r
Y55X1W1jV3U8oa74VPv13aJyBGk23J/8wcauzpv8wiEQnBSOYmtIOhBsZsoSgJPrS8gZ2t09uC0k
Yi5v6+vM5G11A82Ke+3bL/AP6octz7TLfnHbhtjQYg9lxNvyvfKGvU3LB9J2HtarOz7ltqceWNk7
KrLIvDwpd5huxrbbsirzE1yiEqs+ZC+jWJ5c9lbn9YB3iGVvMt+zXoq6sCPozgDuLYKW5CsBy8V7
DlWYJz/Dr3ebJngblwHXoEt/QbTZS+dZPTbFIOK6wL6oWP/RjyzDLmueXDPVsbPgmZhPbRMFsFJd
t35Zxz0F5WWYQnuPmPghZ654gnJ58AoNr/xy8ZwW12gflFE58eaGN2Qa4qbE47YEESMtUb/fDtBe
slfOkvH7htVhncCcoFabxR3u+9qXZivkQZWy9PHey0NQuAbDP5xx/pB6uBrbAkLQfvU6B8uu8Qn0
rUcP3uDXQ87eKbzAo6oFnDJt8wGXkrGdAVJ1DBAbFtTQeWNQfkL5VjeYcKiuk4tQNwHIM2574TX2
mz15b244FHFT44D0KvuN9OAkEhxF0SIwGKg+VagDTznGrOX6cQFEJZ6Zw7GDyvFv6y5WVHpBFs9d
sJRIReTZVtfjcKmoNdBIGrXlS2aBu+cBZVKQ0XMSmflPkwKM3hHz3VT6QYJXP16BRhQ4WMJ9Z/Mn
C97iUeCV7noRpYrnhZabxbB81RR8wE8T7S/f1COe9+pANuBF9wISuk7Egui7lgoHdj43NxOj+AYD
7p1cynFvmaV8lTDV+g3uXz1ukCbqbgugjSOCq2eMTeDuFihHPbRQKtgEphNFTHJbbiEt5j0omQns
cL/TQKzBsChCLEmfFeBuFwuZzJDwxgraVd1U/noc2pWnavsJb2WTVMBA3YxQy0z7qumBvKfOa9no
Yd6MGQjLeFcB4ZfhpMAtGEahttu4Z+GyVhP7jaHnEaIS0CcYgth5sfdN6ZqNFEgMBOMGj8RVKHR4
aXeBgfEBF8ON1rJztyH8ENPBE+RS9KyLUWruEtfoR2RN6ca3yHOYt1M0NeFDPuLDqPRgMO9teWHv
DNcIzmX2HvTqGYFZkC45DS9Mh7dhiEr9FEizU1muddp1dhl3tunK2LLtOmkpF0nH8NbRM38LIGEV
e1YJzT633FQl2ZDW3zTWXHUxwuc2CvwlbRFehX65od1vRjfa7yNn9j7IlHWrvlXOFc1zoBKRjf3w
kBR5zQONp3ltZ0Pilwcp2bK+xTP0kfSZTOU4Vog7+2JlwqCP5NCXW9cguzq39vNsCXUFk/igSgxX
r2Gt6aVTjn3a5Yt/w13X/DJdxvHchMqMHRT7Si/vRdZ46xGy1XPU0xzvZhtpnjFXIVZ+7017VoYP
tWWXOSBVPrJxpRgTiX0RS+2EF21pVUkBlaIm4rhY3jlukQdAMUZnsxTFu0KIcJVN1L4Wmd8mk5nG
yMYhc7UwRW61U7nI41SWHY0uh0Yts36HxNy5y+Ksu9o1aVNosTUEYrocNKxIDPVfllsfnde4UciK
XSAh7qUQMCegNb9xXkNelANHxBcRXGRe5fuXE8S7Ht0FuTBnsMLf09D5MhmzjrHYyxwNs+pigTyA
pxAHhBbMAnkVRIMzKmiFF+pB1Bm6yoOnMSRjMpbMuTeGqg8xtHAR4Tg5wZVflt8K18FaUzx3VxOe
h786n+BN6ftKvfdUQi60b+87RxOI8EKwN9ZFbnTskHpfS3+6xC2Lgt4cltN2LEWwmkb1NmUSh5E/
muHX0JP2N1RjFmgcdlWadVZ4k9etjbMGJI4CxMIg6ng1IX0YviA5UMSZrvqnBciuW38iWRYzxhd8
FkKVS5+0woZ5CA9Whs8mtocC0vKEPc59Jz5CZELvIKf0BOSRv1nITGNkhhccHvnspgv3nxyk8soF
h6oPJXdI6uXyfeiIxq8v+hLphbEQSdYP9MVpuP84z0giCW5wAIYZfdF4hF5ZC2v/8OEw47Z7h9/d
J1PHZx23SJwl8NweU8CC2j0P8cB1xvCejDmPR7cJIkIbbMS6MlHpCjeecOCstNtkrwUwD/cQMND3
Tt8vK7Lo69E39A5ItmKIDBGH54UlXawkOk04YvE6bsfOWddiQS4EqF2gDBQSVZcL9ae1a1fzHehy
7No1MM6aK69eHw6Ke92ZcEkKu2ZRGVpjlNtwyIkcvVh4YUjXj1uHyjNl2VM1ByiMOIfqBhgdx2Av
pVwHcdVMd8H4tATpSDeN+XlBC+olgCZAxwLEEfeoTCMDhsiikhQVucQpNtk5VvKpcgaAIv/BsJyv
mHUPuSyKnBPdVVbae7FzTmj2RPuHEjJAHMDzw03yCJBTSZuHsg/ZTntvOEKxEL+vyJyYgn/bPwZE
+n1gkIBD+6UakTvauPVFhkzc952c+YhjF3Uk6WeG9A9DoXqLa8Q6U1U61TwQFZCQB9wOBLDD3/8p
VBNkfWAl4geAD19+ZOcU97+2Drk7oLkBdIE7KbShPrfO5pBaVAx0BwyYdcGqzfdjcwB+fBIzAL/o
3+aPcCd4vrmkz9G8rbZhcDEuF2ZeB8hHfN/Nua842gfIVKL8YWm6q5f3ZdqLt/+/5o8gD0T1KkOx
mO6U3iDRTc/M8MlBQnkS6gIohYLB9nkOIPhV+0J5+PX2isloVpH70ZzTHj01RACIH/SK8UT8ouHD
lZNLVaD2XcGqO5ybCFaWPx+lg2LFQf4SWOdjiqUo+roSkMDduchNCjetmp+y1rCY/u0gOBqnolkK
Bd2s3UDHyLCE2+cA1KcGCUh6WE9QcHbR1+cerHakyDURd/eo4I3o83PkhlPtQ9fjYGF1wLofF71N
yKSgavB3BvchIvbAWGcm4TAGRxvugM/AzwfW8quB6SBdlFNdHexGc7NkCeQXzLq7D+uf74hP3RyB
pqyqkFnI0I1CCSHJyjMYwhM7ggCf6IHEAtD8F1uTtkG6I8+bAAGydy2nxKvWLirHHZIw36/ZrxcE
NLMAUwQ+GqxdEBE+T7j2HTpWKsTbwl3EdvbqHWoV3q0aRvdMTyc+Cewv0I1AOjnoEB31lOWoXRPJ
7J3jfKCmFZuJo5wnwHEYft4T8GYHYPEBOA2p3s/fZAQUKbD45p2eCZ4DrenGKwAOyIs0AlnInPEf
gwuR0IBwBIC9WHYQpP/cIepsM9Bv2t3lfdqPqT6nq/0fVeZoUQNISgB8BXf4AKz53EFHA7xSGoQh
TogkXWZ5ZVyJkgEy3PXXS7VkE5j9Cm7UKPpkiTU5BmgIN4j04rRXi8PkBUqQ4t4ByiDK8H5eI8kU
3CB0nbe0mm1rPfv+cOugSntDpxc4jkG0y99Ix9Or0s5MWndgCQlbBXXEvaK/tZcgSyfPtt76Ujr3
RYHQ8/t1eWK1gHAK4g0cwwGYPpZBDmHFYPtLR3cMZ2lY7mdComlZI433fT9fIegHZiu6QsUPMQDW
zeehnSS4WINw6Q5164iauwFyDMhqzT0SVKiEZ9N2GNakusAzEHnmM4fVV+4PMGtYpD4uJhAwcLh/
7p0eEk81s/nOue0DD+q8GQb4XbkPoWhiS+Hth1TbGUWIr2cwlirQOSCwoGNyTDDjg9+wYFJ8l2fZ
mlvW6tf3Q3qifdCqwV04WHJBXu5oRIPZNqXPldi3jbmpneqSOj+VZ8aP/reHw+L5JyJsKh32kHcU
+wHlVp1a/o+hkWgf2LIDxgzSlOxoVqQHW6SBSrEvCkQJ8VmK38kRgt67jxUHvNwxaS0c1GCX0MTb
OQQgmWoNgdv/wRT808HRgdTzyVVziw6Uver3NjlzwH79/XiwoHgEvC0o6F90Cu1Rc9ogO7YDs08q
CAv/OM5B+5gBSOYeno7HZADpZJZuDLd2VXBVO2vDzmy7r5ceAKn/bbuDFix0az6vH2JpeEA4ntyz
5aIO94W/qufLn87A5y6O4oN6aj0b8Bi596wE7KbqnKzLiSn4j4IKmhti2i+bLINwsfRq+M+59kV1
2WQ/3gEh5PwOoioHI4cvF85o8tJUi1Xs6/ccAOfx5wsINHMAH3FA4OwLjkZHthWp2jmUe4rkOIma
p58P/r/NH72qydj5OhjRfFVfseG6C878/MP6+HwdH1jy//fnHxsZu6giytFF+84QqwBwBRIhPY+a
eSzYOa3AE2sVmRPgv4GpBKP5GAU+Fb6fl2FV7wP/oRnGaILD2Tly0tfL9qAy+//6OCy2f87Ttuqh
q4LwbG+lyohoTJ1D5jL98aR86uToWmB+De4/RycNhXdacbXUP77X8BWQoQJXF5Q5hJpHX9F6fOqL
ut7jQE8Xd77k5bD+H3zDP10cnaum537NeVnvH/v5eip+fK3BeAoKQBC48XD5HB9Lshy7KUOBd1fJ
N93ElJyJdU6cGWCgAZ4dYqBAYT+a5rIBNmhCcnM32Ym4AErmx4PzqfmjCZYWyKxA/Pu7UUwr6IA1
cj6z705+ANRSoUSCuAXx/ecZLonwl3ExGKAO0McAfjbmTA+H33i0s4Ekwr0GYymkE4/fpwXvHSRk
WbAz3QqAN1+u+Lj6fphObDb4euCNjbTff7v680c0gPKQBgXOHXRtY7e4aawrlXVx+WMLAyhCImMJ
I08INx7IlZ/7UXggCKhDsl1WqCt+WZ2Nkk6cgp86ODrEc5Ln3Yxi/U7+BagoD1eeiIMSdNEzm+44
SAblAmAQSFchP3R4/BwT5EfH5b2aAmuvA8RjJG1KcmkNjwHYC8NwsYRzAtwXihL55vuZ+o9I8M9q
OHBJ8IbE4wByWHi1HnNway2ok/GJ7ucJ0BIwM6UbZcA/PITLTNcCHtMoXzSPQnvmg1dk+DCNH17V
yvC/VehXlzW3HxU8MVYV4WFk0YWgmjsCmUYtPC1020OiYi5zdp/rFjZmA8lvIdJr4PIOtf24uhxp
DKKJaTPAEKYHi9WAJ6g+hd18uAYIQq2dgQKbBkDiRQ+sCtw95ATkehXKcgvkaX5vQm8PZqedfD8w
R0v4f48LRcIUNEfouRzrVGckHKs8GOleeFe/1029lb+/7+Boo//vDlxojcKw4kT4Ufa9Dm17oHt7
zBLg7ruRnPmEcz0cXRY9/JaJm+MT4Cthrfn/4AMIJGyRrkP8epBZ/7z58hpptKZ30LxrrUWRb87E
Z/TEFIC2B26mC66k/YX6SY1AHo21dA8bL2h/cilvssBRD45usjvbg9KR5S1wrml4kXAoB8WeVN41
CtKZF40m6FcBHbxLRaR/X/WNXiNlQP76xlxzQOY2NjEMyRmrSNrCUhfh0jvrwrNAEwgGhINODyQd
69Vq1ABVjWAhrB03n+JZgBkXo9jfR0oO9p8WQsTRwEGvWOaJXgGZdE6e9MQ04njAIDhIJ2KpHN85
BaikuT+5e0r+hq8Zffx+HR5dB4d1iAmEsCBIU/QrR0dpzsKKcbpHTjFyATuYpksAxL/v5D+l9aNj
5kDKAcMHum2olB19RLUEepJh5u7/F2lX1hs3zmx/EQHtEl8l9eLdsuPEyYswSRyKkihqpZZff488
wHzdstCCc2eAefFA1dyKxapT57ijG8r8EDev9KCQvbF+AIwHNLgpw+xtBr47oRh/O3rkuD8UEuVE
bYRQS9aBfwcMBiVwQbiICJcvL4M2MWgUpfXF6ORdXeW73koedWj2KgZ9omS6N2MgnUB4YEp9Z0i5
cSpXdvVMyPaf+cWpBLKo61IO86oBlDJDo8MjKW+YNW08AD+ME6nnuaPSAO3RTBe0bISfmo7aMU7v
PXKFDwRkIU4JZ96X2d7Mq3TXp9lD5fHXgez0JnvULL4xUGMuaZyuOehZ/+XbQMoQmcqlg8h6E290
5NYejA4lX9lRPTCIBsSgLL+ISsvvoHskr5I0s+Z0nnGFvdMCqYkTmCGjbWvHzstZwBT9M7UpeLgF
KwEYHMCaUKv+CMj7Vuy1OApIamKi8OhHvgJNvEianXu0RmRFKoaqiEYLhAXtsc6PDOCEy0dhzQie
42A0ni989MedG8kF1M8gGj4rYr6J8kfcQ/ni22UT8ydOJv59HKcmFuPwMmApqQMTJf/HMflVTg9e
TAPMnDDYvku2Euyr9pDLN9FIgJfJUuU1EZNXGIQXkSKQ+JuswAKDHhHQG1YPZfKLpFeXx7fwiO/j
Q2xvopcemk8feBpHayToXkggLYamprIJ3fGTurX/WngX9ngn9lnGyCT2esdMKoCA4z0jb737udTJ
h+8vnEBaWllbIN0dWZnpG8NbNm0cvrUpspBv1VEfQvpkSeDWtakhO41A5NMMaszSVjF2bRcD1oam
epwWE/Qm57uYZ5pOCnCmRxkNYnVFyK4yj5dXecvEsiDA4kKjDAqbfV/tvK6P9K564JW7EXqvmcF7
COxQ+sz/sGQc5KXDNVd2WQRxFZrv+/YgtspCWyYWRz7pqDHQpM+iXE3lwQN90wGhbLzLms2wdcvU
4uhXM8hrqHB/Y90e3T65d4arST1dXpnFFfa+e+fXOxp657VfMkFUCgjBWmlZ1BS71DxOjq/VQfzz
spG1HXxqZH6anSRsStS3PEaNDB039De60EZ0yvQba79mAxlegCLw+DFQBzy3AVZlHf00aR6BKnhG
424REq+sBm4UIGtAb/XOwnP+/Rq3HfpGeBmR5pUMLcL8pxZtJJ+eqDMjC18y1ImXMj2FHGW7A37Y
IBsX1soknX1/MUkJmereszEIx0xDWz1ltbMxgtVpmmmKEI14IJpaLDUXQgnBPGg4Tv74HT2h2cZe
WjcA2AIec8i308UQXBOtS0JNMuqUc2uP5bXXytsqLp4vr8TKPeii4vSfmXkmT7ZsppDnB3sCxI9N
wCbVYXIMRNOdP7J7S//Ok++Xza0uDLgUZpU0vJKWycACV6PUdIyq5+iDcT3faP5mQCcWFvMWS1ur
mkaTkV54RwpmXN15aFgZDO6j5aU+F6+XR7S6TngSQ+TDQui6hHI1zEY3jlPKaDJS9HtMf8a+Qm0q
JhsBxLyhFgGSi1DlPzuLq4UDZ1/aVScjd+6HyA3lIAYe0TI7ADmu3JY8AWwkNt6z64ODVClguu4M
9DrfHUiKVIo52B09sh/VoYuvWbcRVmyZWFw0vJJ6iTZKGVFg2J1r9iUt/+qszng7PEkBZFoWre3B
UWZbgz0rtZ8K9Uare17uLu+C1dU5MTFfPyfHqBQT8BIlwjsppyCzI94Cjer8TrLfehp+3hSQTKDT
gVAidKPmCT0xVYDo1srruIi6hAaGzO9iIdH+oTd+PlnfdIGWxMsG11YIcZM1BxtgIl4+Ps0Zrm2N
0PU28LjkCbqWJZqIsy0xty0zyzsBLltPXIyLGL9T2ftm9cs2NjiV1pbpdCgL5yAmOVa15cEGGLkb
owztHEJold9qbOdMT5fnbSXkgBD6/+Zt4VoJm4RkOQZEsTZW/dUegfg25C4uN47QmlO1QJsOf4ma
4wdRQs0QUIPVmIyMwr4hJrtFC8CGibXFQQIAoAv8CwbnxcS5zBlTNmu7Z1SikfJhIl+7T+rHzyHa
LE/8n43FfNV6T2K0DxWRGMKy9sEicXk9tsYw//3k4NijY6EBDt/Hs89vJvR7KoVu6w0/vbbqoHNB
et/EUw8o03MrytTRs+EMItIH40CsB/BuhKb4JT9Z1vl3tsBFjQjQAaXL0g004AoAEXYmopg8cfsq
3srFrI7DgYcB3dG73zwfhyn6hnK0UkXadGjz0u8S5Hvzw+/La7IWfoAXClB0wKyRKlxcMMhOsgHs
BjIiUxEk5bGbfpgVZDtV6JostJqtwPO9FrW8RrHFADd1QXz7IUcuTTcH6UEuI4iETjcusrFBSmoz
1AadHFKvso6OUi8oNsldadjjjplOukPThObXaMT39QoZnNFEet/gRAbcoPI6BnNUeHla1rYqlBaA
WZvfeB9oF130GvRjS+Fyi6+ZUYIO8tXo/uJuP7Wx8LdgM9eIrpEi0oyIVA9oggGxxf7yOFaX92Qc
i8OAGlDB0HIsI9BaXbtG/+Sa09xoeV2lZYisawWhpWwjWbo1dws3InRD5b2HuatfhXtfi1BVf2MB
ADG8kWZ05tIZIm04uXpFEfJJEVTqKlE/i1H9hbeCp/3PyGIYg/AmdxxjGamiDCzCwbZS+0365fIC
rU4WojvgclEyQkR+fspdtL6DrcLBAqGJuZ8Ok+EGOp40l62sXbsIvkwL+XQ0VbgLz5uWldn1o4sY
T4E/CVwr8iBo7Y/VlyT/fdnUPC3L831qanZrJ04+nemunQ6x3jB87dW9ufH5tfmCa0eeGiXPWVzr
/PNuYeduBpQVMi/5LfOMvd6zK5J4n0Ouvjt30I+B4mVuyf0gH+jGFXI8asLZtEA+ABn6R+J5Py/P
1MpQkArDcoBAHQmR91z8yUzVkhUxMd0sytpfebqr9H3mbszWvHsWiwHoJuISNF7hebR8PlCZEtu1
SRY55Z8+Rq8iDShB33xxBYKkUKcP1ZbG5sqtdWZx8ZrIMrzRMqwNln/wM/OuYokvJidwtHFjT69N
H5TjHfBmo1jxwQkkXAmNg/Qnaonwh3Rfg9BJeBth1+pwrHfpQnSsY1+fbzcw4SaTWydI9rBXW5SH
zDmmTRvqckslZXU0QDw6szg3gOfzsTrZDF1dFaBzwWawyDc0mfq699pWG8H3qg2wlgO+iaI9yOjO
bTBwX7ApwdpAiXYioZk8aP3b5T29Nl/zOxwIzrmXYZk0cWTFPeho5chm2AHU2H1NH0INvBbduHF6
nBVHQyEG4UEBEYUiBHvnowG5jJrqrs4javHmsXK6H5WICxnYZiqA0hLkMS7iB4A99iRK0SNAcnsv
EZeAUwC8bkCAi1eU+rIdbafGr8rUwbNxKl5FPPJjPxnZnxzJ/D2dDHqXObV5rcDmAOooMJPYpY36
ATHaIwRXhgggjMKv+344ZMRKQ7zhVFRDTOJO9QS9xRoYkmTekhun1AnoLRqT/tLKzhpAheJ1odl1
RjhNVf+ntSBJa5Zj/1aDA+OFCTv9xaSkRwmmoWtbChJ66GI/AKHzkqpC+ZJN7MiJMx1AGG7tQWgA
ygmSTHiUKog+x1Z2zDNevHUmmK4ImMHAZgPkDhget1rRVpcd5xDyMhRvoOWyNynI/qA4jrNYHSDW
cD8Qv0wPl7fW6nqD+gmpJcsGFmgRqcopd02wGWWRANTjXivq3eXvfxwDeGsxdogyzOJRyz4Mx6lI
YTU4gaBLeQNTwq6t8299ot8Kw91wXR+HAswORGzmBkoNOIiFk7Ql+jtUmcHUIe5QB9l4AS2x+7i9
ZkwQKqEzygJvh8VBl1KfQMWE8oRA0RCEqQ2Cl2pCUUeqPbj5rpkcboZa+zHG3m2eTQd04b5qabbx
M9YmFLURdGYAdOjRpRKAlhXQQ3aRjEcbTzTw9KgpvMNt2RzBpxhcXryPce484v/ZMs6dgQ34nmlz
M4u6qd5L8NU501U2QTe8fvJq7y7dcterK4iEDJAABoDGy4sVROmuhfgdM6ziPXoAb5XhfHq/Y0hI
XmBXotfjgzCentW09ZAAhGApXAV7a8SWzsnqIGYpT6QWMY5lXkklpOBtb6bRtKfOdb0F9V5bfyCV
dLgFADhQVDxfE0ZqQ9oKtTiRdA95Tnd6CvYIDp6C2nM34rVVWzMUbb46UZVZ2OpBa59RKCVH6ZT2
V6COG/a12wyhcsFyltCq3MCmzN87D6zQzYh3Px4gwNSidet8bJkaY0qBhogs45B54OZC9mp/eUuv
rQ56b+YMBt4F6Co4N+F0lZNKV8LEwNw9c41y14FkbeMROn/lfCBz+AQqbfRRwbkuAR+5IYoGfE6o
mI1fUhW0YCPM0g1399EGJgtxpo38LJQtlrzEMtetDFQPKGUCpKiJr3b105v2OkpCzNlqTF+1NQvy
oQwI72cvsvRNC4i73SYZUs1CfXGQbgxsPIJR4gIV7gHsau7PKU7sDVe3uh1OrC7cD0XgocdofYza
ZDjOEUTgmJ0egNJabszlqiWgoaD+MWNXl1knMAVlWZOyLLLl92JoQHTwZDgbeOsVG9jSoAq3sF7Y
5ovN3YOGZqwTyiOO59WkQloYobWVsF/Z3mdG5r+fBLxsBkukKYyIf6CUHKbIR1w+P6ujQIUWy2Jj
NMvQXRullpddlUZlX4Vtq30rx/zOYN1GLmJtHOiJARLWQar5A6IRSOCu4UBgRwKMLi+EP18exern
DfhQAOCRuVwifzxDtQiq8fkYhMvO0QDH1GUDa8ECXp9zIRsg+7mN+nwhQAjcTIY28MgE4e8toFTP
gOGLfY34E8y0CN/dQf6siW3fgbtEgf22La49mTu3pUr1LYjI6nAB8AaowkItb/lEKcgI2qDB4tFg
kFAN6i7p45fLA14JFfT5ATS3NgIFvjxBY1/r1Uiw8XLzK3pIwlyzDklzW6U01MFnXJobK7i2D/EA
B0QMrOAoVy/mNymdXBWuwNUU10/Cru9pxY9tz14vD2vlBpwbbxBLoQCxUiSKh7FrS5NHdVwfmdJ+
JDIGQHWIeGd9v2xqdUR0fnPBgaEKthiR1/DCltzjkVuFrgaAwn3fBJdNrO6DExPz30+8QzXH+hpa
7SPV6zKcoVvgJ8639v6WlXmgJ1bqoWYaq1w4uuxomPd2f/z/jWJes5Pvi1bVsvHw/QkUTqY2PNoA
IX/eBFYdsC2ARQx0B56baGxTgRM8hvspdqIO0404Z+U6hdImkiwAawPduOyJZWYD/2p5SH+1R8O5
MbxnCkK54cY1Px/twMkhNwGl1Vl3ZTEO5C7TdmizJIIC015RujPN/HPdk/OrCCaQccPrETmQ5YUA
7HeLBgCeRMkXkBB/kgrkw9cXa53TkTuM4+u0BT3dbaPvLi/0Epr7wcC8VCebqS6bMbeb+efrVSgh
G5g1ekDSEW0fkIZKwPcluuFtVO0ds4aXstxKV65dFEAkQdoV6D2weCyVruHz83bsKhaxzHiwFfgc
fxZoNzFyUMa2PA9S0z4ULXQFdRDjMf050//ivJ7+giVxEhrr48oq8Asax3rUZPyiOP18JAeEGso+
2CPoCVvC1JhjVX1fGyzS6O1A7kQdjXTjTK24T5hAi7OOXB/c9cK3JZ5TubnpsIjb+0aAn+qabPUU
rq+VMaPzAYgBXcACagle5KwDfQaLQDhbfDdcBbK2UVdH4rXkFrBvdrBA8uZLNyZBT5GWSipwcrsj
I1eZCYGxy3t3dcSzqqELroY5232+dftSGjW4G5Oo1R9z8WpXb0xuJGqXzVDz8YBMKFLc4NVCH9wS
DwYhYIXIuOAR/O1v1BJ/JcwCp91bW3V73RE3XVG/gLgNohMtuosuj2/lHkFyGDGLRzE4RBbn42s9
4NHNzEsiT/Fg+DbxZOM6XJ3AEwNzTHNy9kk9om8T7SpROd3qGWSJUC38XBPkv/MHqg4gJgB2+xAu
d1of61pTItCcql0PIjhRffmLWfLAdIK2O9QIloGml3VF2xDFI5b2MZSOoKYsc6gP/P+sLE5Xm1om
Gs1gJVWGbwFa0lXGhomVCBKt3+hUQDISlezle5aWnqRuLTiS3OCC9Dl4Gp9TsGjfTFOSHcdSHx8g
+GGEpjtsZQ5Xojxc8mCZx9MPeYFluR4EpintLQTrpOqunaG9zr3pi9GrFzZaGxtidc+dmFrsuXgA
DBVM5AjB3Db2VZeU94ac+sDT0q3tvXp+UGYDsRLkLj9ggydbmlD0QNTvdofiOWs3wrC1SUPDJ5TJ
0AmFaGXhfmKesZJ2E4/QnJjL4d4zb/W8C6rG2QhitgwZ58fU1CYwDXswVOcvcWfdkOYJiH20Umyh
KNYmDD2sBpLVroN358K9x0PapoUkSRTnh9o4jhtJodXPI3mCGAnkKx80w0aWZ2JCnyRQA/f9S1z9
xQUI0O57+ypQU0vxaJSNSj0dyySC7AjaGCdWvgzM7m+dGm0gl73B6kUIvXPwA+GoIg+weKuUI7hV
y8FIorEhbRAXgOwNWVbfu3E7lL6Z6n7Ck8PgQHqDdyq0UwielJnmvJl9t0UwM8ew57k2dD4CKTQX
LZGgMhcnakicsu8gOxJ1ORCDKHO0QWJO5V73Ci90XSVm+ZUcGif0BeJYw4bXWjvPsIqQBhCAGdVy
vjnRpgQ249hjkTN4N3rOIQ4Uh0l+uDzhq0fAxZrO9yAScIs4PhHgOJ9UkUSabH95qQQDMH3LKhTc
2mYj87I6IA9oUktHmyMaVs4HJHEj272XJpGeUbXrq7F86CCrft1X/ZZ825rHn/PYiC7g9rF456ZG
0qlq5NhFidMND00O7IxdPdqNM4YMXWh3Naus0KyrcePJsrp9IUoLWgKUhefa1LlhSrhTaemQAC1V
PJYJDXM05rT5CC7AMmxRhsxdqKe4DUVHjdGG4Ezex6P5efyuB/ou151bNzRk0xaLmibSK6cyF3jw
Q6EA3CTse7X14l/bOCc2ls1BJYi3YsODjaE7yF75tlP6znhl9umGS1hzbsCNoIUVCS0bhE/nU2qg
K0jPCgMl6uzoWoErnj9/AmYmCaCQcD+DB+j8+0gxj/XopCLKE3VoqleURcEn+9XYYuha2/5gj3VA
GwguPMteeBNmQLtLxaOIzGTyZ8ZDYKoJQD2fHw0eKfCgOh7mH4QLbZMVjGZKRDWEgAzwuFyBxc3a
0vxbW/xTK/OancS3YN+oC9PsRdRDOai26zAf/kmTxC/I778YDnIlwOpC7NFdvr2UZhWFgPhelJqh
WwcthS7VP2P7N74WGZP5HYkM2Ye0SQwERO1UTR51OjSjaA3FAbP90dnZxqtnbQ/AxjtfGQLRZRky
5YNJB1DbR8XU4DVnsso3qTxMonm5PG+rjujU0mK3AS6haqoPeaSb4IwfMqgLebc9oX6W21ecO6HD
tP00ec+TY0MbgkNYQ984WGsHd05v4mjNPCTLGh9r0kYn+ZRHrtf+AJv1owS3xsYw53BgeUWj4AHS
O0CyAJdbXJJ6aUPxihciopX9xaqmMJs4iCYwvEwGuGyAV7casHMOtyZgQNlAr4VMr4Zmi4ZhdWHx
tkDZF50DH3MtKSgxQGchImlU0NIjVQhliCRsgAG+POJVQwhF3vF0iJAW3ioTGefoLcfJGzKwWtmc
7dGlCWKNuPPiDVurCwgwKsB7c2iwvEWzqWYtVP2AzG4O9L7N/yJqRZnxv88vtqiI3djuBtwgSnf8
HsIk3bfLczXf8h82x6zBjSQUavPLykGddo4qDCYiVk6/3fKaOgERxbU52bu+aXeXja0uDOjWQPEC
nMgH9IROWTvoFAhE13tAv4mvNQ85mBAvG9HXrSBYQ2QDkeBlu33TcZqD5qqALpSW+1ROD3bsHaC3
t7eY2lscKpr+6EM9D1pUxkTuZKI/xDI5Nh3o7i//lrXZRRkNknDILqKZa/6pJ3eAiOOeFToa6T10
0dNR/15J6G+NeCzshsr90yU5+YspRkHGfQd5AlA0O4MTi6nWg3MGxYxoJLczqIjyV8v45/Ko1m42
G2cYsEcHuISlQykhD9SqATG/6R2MbKcne4MezE+q2L4nb+aMLCTvkT0Hwe/5SFwGpYO8skSEAuIB
yoYHKKvcT/kWO8NaGGwjxYX00ByQusa5GR7rCLUpFZHQv1MnCWL2pkHcJ3FfO0f4nT5ubM81h3Fq
b7FAFlTSoH/nwWFAoMb+Y0CK6vLqrBmYCwLQ4/ZQXF3uAKlw/io7m+/pK85u7Me/+PzM14jwGcyZ
y8eQEJ6a+S4yxM2974CwpKy2KOpWR/A/E8uUOHLt0D3xgPAtklZcjUOV3xsJ26L/Ws2uIlpCxxsK
AHBGiwcQTvtYazVgIjYX7vcxHviRcCIC2wKrxpDF2QHMRzpENfMYMB9u7YtuhBDO5elcc1ZIm6N0
O3Oio2nlfPsxVXV56yhEO2QKAOx5zabhWED08rKZtSmd+U0NxFUAXy1TBi6kYfVJzI1pcRyMyAf0
W1mJLQvz308cT4cqFLE4LJRm4OX+kB3/ZgSgokAMA7yNtvi+HTde4kqSR5N3l0OOcyMzuJbHQEF7
bh9Gjf4D/VduSpU2JaJbZd16aes7rh1AdszH3ZCQW5oaga1vBGZrbvTU5MLBMYTaXFKAfVuEJp4c
AlFfGajimWpj6t4RBstL/tTSYpNNVgs4n2jxPOTusaizI/Qhd51I9x23r3sQpPi5y649UAtQ0n4r
CicsPPKli9ONp//qHkEIikAWVyLu5vM94jJIi8oeob01NC8076+BRN8Y65oJdDigPITAD/8sTNgV
cWQpABNFR1byxYtFDEFCNXy9vBnXLg006M9hE1rp0fB0PhAlgZkZvSmLBmcIE/Zipci+3kn7trWV
75Kny9bmry2Xb2ZxBhIHeBYQWJ9bY9rEmkEANWc6BdjhFIWKE71KsvyOZeYNBZXkxhWyVpedmS//
s7g4bJQ0qJ+nQLeNaXOnSpEEhVZfj2pCV4LoboaK7Yly/LFW0AKF5qnvtn14edCrC3nyExahkyHG
aeKTALdG7Q9mmIiNZ+b69xGJ6qh72EAJnU+qrUxQAekV7jH2ZOS/JlJuTOKaZ0efyn8GjIWBNmtJ
WmPVuBghMCaLKxBB/zKtLbKF5ekGsGAmsAT79ly68T5A27RaZcj1ovOhaYm944NePfF6GEOVUhBb
guz9HuWbImzqwvXTxIGUhNnvS2iUaqX6zYsu21i5hV9Dqwcwy3M6GDhZIGWXQa+Zanmdi5xHPTOK
q7LP2jtX53aQd6D8mLizJfaxag94EVgELvtDKYRqTSdqJtMoScJS92snMiE3bF59aj/+O6oTK4vl
TI1ynGQHK7r+m06tj4fSZQOL/fLBwOKU1yofUOqFgTqeEcUvunqq1e6yjeXBfjcyY+5mhQHEux/y
y42e1LQYUKfvx5uMy3uLmAeXQH+17LqHAZLnuh2HMY8fETn5TeG9XP4Ba4N858YCJRN+zBIL17Ye
hygcavh50oWMm4fGfSjH18tG1jbEqZH56J+EIm5KMlOHxnxkjOjJ5qmfjNBoIRFRXy4bWh0NStgU
72acvGXw1tk9hZwpTaK6cn8mXP5GKwrYxVR02czitvl30VBkBjcTMtUfusL0YuglL8wkSjnHkyRR
eKpC8JDrz2XeQzHE/FPpn3wWvdu0kCFFNhmR/od2CyyPRESBQgR1flL7mPIvgl9bNfUr2vi9m21s
zLWZROkZiQ6Ed+Drm/9+smSNNBuP9VUS9RA+rb+k9VdwSF6exYXD/3dEM2M0WGI81P8Wd3am9xWY
2lErgnS9pz8X6eceRvP3XTyLMF0Al81kvOdDKPRkGikURh+rlEGB+ovRbYSoKwOYmx6Nue8RF9Zy
t+VF0RGjseij6Hfa3t3yDWufx5sezZtzfG0sc++6V7qjzmz6mKv7W/VJKMb77ADFCXksgwIwsyTv
HDSz0DXp0keSgMr5G9Lil1d35cx76HQC+AgXADqEFt4zdUhqjkkPGJXtx+kvYCsN6tfsc0HDPIoz
K/McnmxTRgde9EzBfeXFAeLW/7h1tgFUX1kGmEBdH1z5gMQvOQSVFuPVCeqQyBnRmmfGN6jAhX8z
V/8zsZgrwZq2nAaYYMa1iQY8O0iKQ7tVGV450qgWvLNAgZoQB/t8rqipykoBlfM4l/dG8ymurqrn
ywNZmStAkOF9wdyKE7FMEele3E41KpyPbRtY9RFqkZe/v7Kp6HzlowqBRhKM4nwI6MX1srHVcOLk
m0Z6X6PXpTKCXvtcqIhthSUH0gsYbrTMA+t8bmfIPZsZNaOP0682e8i/durTrgMGbKRE8X7AmpgL
98psr6ht5nmPBbvlV9VWc8XHdZg71WYxNDSW4/m82FA6ngsl+gW8R7D/jnf2Fs3lh52EjAVqju8C
QRAgWSZ0B5t4cc4r47GTN9ab0d/o3u7yQn8YACzoePrPpGugAF/KDtZkiGsyNtZjWScgCIFe7vS5
p6+JfYQlnhvSsJ3gYRdTRBzlJXWqW48i95W4Et7GVv34CsAK45iZc2sVCnTL681WTDVFXE6PSd6F
AmI2aXIA1bBP+HVRjX7m3fPxude+M3tXx8e42nBbHyPL2b4BbTHkUsG1uQQkKXsCCZLg06NuP1m1
ESaxHUzDzQQFbBCYP9R1CPpa9tmgHPtuhoIi4Q1qnI8gTJ2giz42hken2BXkJms3HMzKzsNXgerB
pl6RHO3ylFiiK8dHLQ/j7s5qrkny2bABQ8ClCBwpUpEoey/CkrjoqRlbwNHnxm/d5KFO3i7v7WWZ
c956sACQDIZi2h+YygwG9V5W9QM2d+2jORJyYgEeMH37QKZH85fz3U6dnT0If2zY8bLt1fnD2xqE
ExDoQ2Rx7tjALyw1ycvh0ezoVzUiuzk6z2a9xVG/cnxNA0GXBxIeC9HqYg7FCLlHYPDGx6bSFBaK
11d5lm9J3C7SMO/ziK2NrAi2woy8Oh8Mp4I0KiXj47uieQtfpL1p6RjYGghbxqfLM7c6pBNj89V0
Emk4DArjBagNHpMGKs8ihHrslseYb6+TtNK/45nTwbh60PCwHI9e48lBiY3NTZ+9HOryTn7oqu+l
3vu1kQRiZL5o9lqzEYevTuOMW0SzDXgOlpTCqkdGAMXI8THpmtR3lPNlgHZY5sgApc5Dk2tbngk5
gOVI3TlwQ1AOBShc5kvNPlVCItrOpumRTC3fN3E2/gGztcsgj6zXYNnMwNrqYY75kN9PWVGFJM3z
UNpoe8igRQympE4FQwlcbOvE0w4ZuBE0qdD3noquQI0IEdvMv1wdFbrX/dwsumfWmZCg7vL6yIXh
7VjfWPfW2OuRCWrFsM2VdycHTx1znX01y6b/Jixz+J3Zgh5txsnXbLR+E7fPdxA4Sp+cJBO7ZgAg
y4WXD3S7x9p4xc+y0yEzDYxmKcJOdgX3s0HEx4mWYk9YK68qPjhHZtXKbztnClsHbI6Uj+Ou0mz5
4jYZD6wqtcDAZ6rIFIPtm4Yww16NEHBOyvKumyQFgY9D903eudexglC8LosyhDQp+K1pqvm60Pqd
W83ifaolxt6ICQjOdTY+uTzlT71W8wdqjcK3LPZHehqyhXadP+SDja4SJKSCWAMTEcvAZiaBNb0T
ZmbtSpHRcDDtPqygJ7/r6vYf9GKkgWULPay9UQ/hUwEPSUR8CyI57V4YhfbUCOuWIfVTTrtuLIZr
i8Zix2nm+ElRsyuHtePRRMiOcoy+Z447Uzp4v21bTCFPa+6DPoeFecq1XarZmNI+JTvaNdkrlHrk
7WAXGpIWEFvxLWdw9duW8yc0lJlB7gxxhM7Pn6bM+uOYqVJh6hsKJXnkB47E6hK/tZPvdKzhZoe+
fNUn7vVBKy3WBXU9fR/r1G6CQvfEA/FIHwKWb/wEL29jhb1n0B/cY9p3A4DDHelrkgZkdN0XYzSK
n7Er9C/Ua+StJrAbK4O+1VrRfpvMKfExNc/YGOMuFu2bIAN5jrN4uhVszH54QlrelcntNrTdbnBC
y+aej71oyCPyUH8SNTlPfYOiOGe0D4U3siNqAypwuHIOSOMkT4WWeqVPq7T7ipxx85OXXAUaSZB3
qY3+n7hBXRUKFCSM8bZnQeomJFBD7t6ZVf/skiG5qTkYiR5Kq2MHXhLQ3g4gdoDeCLsahKjBqdla
O72Fl03mTTLargyHfnwsLakwz/xXZo7pj4J53cMMO/XRlKi/pCiKOlcxgPj73iyd5zHG3PsOaogA
HnTJPdEL9iWvyh+GW4pvTWl8z2IgfMZ+LANlTZCU70mzz7BKExnsPRZpeMDc0m/m2BoBhNj0kFuy
DSGnKffQN/NCmWnf7Qn9pOHYNtA4410ZICbGf2pwnLK8pV/ByMZ9vRNFqKEDbecOWvOD4WSWAXUF
u7OqtsNAUTlrvR59LT/d9KeCFwb5t6/MN5bbk2+DXiPUe9FhkUv8j3aX+07jpgddpE3g9VSFkxPL
0G5pum9HKw8K8LYEeMboe1PV1ZUpqRVmLHFfGivVrhWPWZCzkQVFY1pgoPOo309x7pds0IKpakA+
xN36uu56EqS5k2bwhA20fHnPDyBsr741yiI/HdQv/clKeSjcUgUGz8ELk/D+MOWeQFGrsHycYS3g
dioCo+mgslhxq3lGw1ATGDH3DiKvZVB37vBHITi4qfGI+dlJnl+ZRmL7tJUZg9yNaIMR8uNHOB4t
kHbSo81V6V9Ts2hkgGpSdyt4lfy0Ce4en+M5FZhpPR1o7ahrM63sQ9kTd9fnuvpmdFnXBoNX6iFR
qj2wsfeOpZ1YYSVT9QzRC89Pszr7YoiWH2qOMrcC0f6NAoIrGuKuhBsnwxGlZS9I9U6777LU3ucE
4HjhOGOU5k0Xdq0HBdZicsLOy+SjIq1zTUCHemw7Mu1Y6WSvDevFMR1HPRgauwAIVnNvRi7ltdPE
mh+jggCgSjXJt8bM4ezGPA2J1ka2PhRBGtOIET0OIZr+G2Jr3Od9ARxjnn9DjleASYdAKTZ22lAJ
i+814sJr0GK6z/qW+8STup9VFS6GZuJ3TeU1Ad5FyjdyNHjINgM3oRUXuyaXJaqgjZ1e15WB34Qf
davSttvzNuvuJqOhYOrx6p0JcbwduGzGAKoEMkzs0Toypun7GGDLHTB9CJKY3v3A7ZvvxiTlu2nA
W8glpRUMnKS7MsOeVtJyrmoAQ4PBsSCHREDYnwAzdFepLg+cuqBBQ60/OXWm59r7P9LOrLdtbNnC
v4gA5+GV1GzHkuI4ifNCpDNwnmf++vsxB/e0RQkinPPiRqPRLO2pdu2qtVZ55cc8zJNtpWDWaEpt
Y7pialte1H9O69hYFV092khEiE+uDy5SaUJxH1luvc2FKl/7eL2DVQfdOk5afVOCqt9UOP59OcmT
CGWk71WaLD03SdM5QgUCi8w19OCcvVNFhrw2/FZfjQktcYQBhovT5XTR6ZXKWwF0Akbo1upjPJgC
FHf+aK6ROoMPDsnK6AuRdDiNQYjKg2710jos0uhjFcJiU6oi/1hmcY7mx9i8FCXlL2kw1XNZSfzo
tIzXrdDW36Nm8O3eHArbkuhWG2p1t00b2YMxy2TZsuWlay2uUjvKrXQfyy7wUCUrHvKUN5kyWMGu
ZBNzpIP6WYWf/iPUm3DVlka7kwOrs10ZEbJwbH5mmlLZ9OMKbVlim/VRJj1wZF2HhKG8yY3I36In
hu+uzXEHAp9DBiZ/Faa14vRJMdrKGKv7OhXaJ4J4XT1QAxo62w/dcKNU+nMUevmhb5tindUie1Yf
YbC7GWKZjagfck9pN0WiGbbZysmHEZaho1e5sRIyLaEBF9EVCr+io/Q5IaSXvkapCHhYHdU92Sl3
U4CH2XSm2tiiGJv2kOoVwJsGDFiuWeu81y36vuo/zLH9UUJuem1bVyIUDXB5jSxuyzYLqSnRhG4I
cuTmylx9CAff+1AJfrBVoib7HI2C68haU2+jOFWcpLLKVeEF4Uqkc9ZGE7Nym9Jq6ZGogD04wFHs
G1/coFxkrenCc24839JsdHkCJy5KbRu4GX3DMmibq2G6bFAFY02Hnhiij9SPvUrBXo0Eeg0AphMc
tYWoWshtt3L1qF+7VRXs0spvTmMYu7usaqqnZKStkFDW+hPnaFj3oecdsyoSn8o085GslYVNKAkd
IHXqhgN9oAw7icVwRToj34RR7darpjGa5wHNnljLnFjRjgXx5Vpq/O6Lbgbt4GTIiH1TjKE6SUUT
/VTzOvpqjbq31kJrXHWi/yOSIsl2hS52iEEUJy0sxalaQlkAdPIOXR1rU5euuKbm7ttFWxkrbTT7
dd0EveMmMDjbXPU2oYDACtpi6s6SmnodCxKbjiebLbXZ65BZsF96Kzma0MpWSupTMFfHAVWW3LR7
8idrT82EtS8NwVrXPF90OimXta2aDmO7QeA/R827d23V9754owotoK7LV8IIX1urlBlPvhq2jxrd
ruJDaIV5TjBL2y+KnM0qVJFU00qrerI842dXRp2dZ2x61c39Td/0BKVAOHeu1XHtJFyDQZzp6yFs
6z0kr+a5y4DSGV6WvipybDxSyqg/GbUQH6oqG0+64AW6HaExnD2U3qiJlOfcwgmrapQckHLhsepx
CL489k5DWoQrhe5GaKvUsKm16FQhmfSRyAy5NjePNz4J1ce0b82XRord3Am7vDn0vYdSTu2KXWGj
/hL8QuahOakChILYM6KHumghOIatF9idGfVODf3HKYjwtm5WCxurHHAPWqA7KHOZq1GWul2cFf4u
s7pqpUbGt5q98MHN8xr5Kjf53KMH9Nj6GQ1VkylfNLTBix82w6ZX9GzVjKaCYnchfjLlPDjJnhCg
Zxf4PIeKZqsMqbmWvTZ7aeOCV/iYpI6VR1PQ0xh0S9Ksg1+P6Trz8i9CVVbrNNSTxzRs8gd6S9Yf
ePF43PlKcdTisn829MLbi2XIVqmUaF9o4W/+r3Dld0pDI0LOpuYP7daiifee51ZxKvKCyL6UTHpJ
qZ279iOvPcVDJthCZ4RrRa5jO1F5YiRg114UV5M3eqmJR4uD/akW9Wzt+26ySsPOXwVigvRdX7QP
YjSmm0Fvh4+BmtQfVbDauE9VstOuqTZl5DpmaO7hMH6OXFVYNSHNpDy5i5wwSdsnueetVOEOHUgB
1UaWY3UztZF3lErstr7WSiu3Tn+5UdngLNrikJWB9JTJZujEYrXqdRQty7Fraftl1o+K5Nff47QC
qBsUygckdk2AQqm0ikCPc1X30cEXs8jxaj8HVC5ufUmwEcnNbWGUx0NHwW9du2FxEKzG2yiai/42
0NGPlAaAUwFXX/V1mTxMQIxNnIeeY46d+SjlYbTKQ8vatHrAtY7cxCdVSn+GQW0eRQU3p1s5YUtX
CBR1lXg/eIH5XS6lhIK226zkuqyPepKqD1Jq1QejEX/pRoaDbkrpEPYKGu19qNok5OLNqNHy06fS
4lhprdpamQ1rvWkC9BRNfS30vbT1NLGxg9gMf6tyQ+5f8YRjoUfhIciaZBN5nehQD/TXVReONi5c
WFclF0OgVSmI1Zog1KKFJeSy8pRJ2rgTBtW0/Sg3Vyh9Ck5k+fGedvTaQ2/6ue12uW8DWM9f6wIZ
BAjM7n6UYdGNYjweLHmIvtOZTd+YpdQ/Im7/ewij+EVVBOZSiz53ViVsssb90VRV8lwqYX4CvUg3
y16WT5lstDbhqLduZT3dEoh7zqTjuiI/0q0gRCm2xPrsm0Cgu6ReCIfGQ9LPJnMiPolkKZ2m7upV
LKVPvtRJexf+2tqzBuGo1iQl9FDNHshAZx9aNezOSSD0L1otPY91QivPXEysZ9dSj0orCi9I1Ui0
DYwzRPxCyz/5Ufdq+X7/IYPq4YSq+9tKo+YB5l9/kNsi3atcWU7g952d0fRMoSNhN0l+JpWTMTkC
5hvR2Ouu162iMKStRBrmThqIpt1Vpee4gZY/KIUkbttUNJ0iN9tN4ruRUyjaZ4Xiz24M4vQ3Emia
PQ719OTy43WkeS1PsbI46jWqQLVsjZqd5dL4Uaeh3F5vpNAh4hW3hpH8LuPI2rVyEa16TycuCyrl
oUDTeZMI0qOfd4ljerl4KpR2mkJj2NeWYK2Q9/uewFfYxjy+NmEZNyQVlMiJJRJQaSoQcfMC0w5g
GvqXDLTZxh1FXpR9mHyNBKH8AmpVP+icjS01vcLOCqs9CsRTdhC53sosCtJbbSLtaLE+PnGlFnYb
JPq5CGg2x8vVfYhMU14neS/s1NqIC7uTK5/owvA3oldmhAFxbQd5Yq1Tkp+21xS/zKAp7JgjvhPI
M61pgoHKQl8K6zHP8zMB82gLIJLsQmRHeZbW2XLZSx9MeAyPflIGn9+ZKZ2Se9Yfgr8kTYD/y0xp
2Xe6NlrmeALvrMuPY7aQJ72VPJy6IPBl2Mno1l1+P628SgcyM57q5qkP9768UGNY+L46KzJ2tMw0
pYDvW8fYdfolmPNVCp7psag7Ia4Gv+iKoNIbJndc746nLovJFB4UcTOES1i3W2N4a2RWwKy0ROv0
FiOR70SCvSS2t/T52RJYgMaqvubzBinH7Fx4r+/fQtZU4AHRLk0g6cslHoxi0COyT6ek+naqlO/v
/jo0BkheKIaaE63x8utu2dVC2eriCfHIbzLpITJg760uwuGd0vgUWaglY+XSBC2muyivcu3kismR
EhB59UH5fX8YNzYSNsAkUF/hLTLnmFJBsBTQgtoJiW2pOpUpmYpP903o/MyLisQ0DAWKKZpioKrM
6b+/KXo0aqbS5DXTTg13JCpNz1rckqOPvxlwWxdq7tegqkkQZKJ9QGYk+TZzGwOJxmLMU40Lst9F
SXsY3eYMY/STXHk/xKEhHfneBrYT03oCRiKIjU24M5fDE3OhN0O10E6ZF9rxwfd+3p++6RjMp4/y
OGccmBBwhdkuiOWIeCZ1jZOc/hxp3xcMNrlUu+fgixJZoCWJmDmDAtzC1F0eOdepKj+J/1wOSMst
K059UT+lrSGtC9mFx62XB80lPZz56yhoSdmmn3pFWHdp7jr3h3vDKwAl4vXOpIL/mBftyerWgs55
PgHRcIbuEOrvbIfyn/G9sTDzCy13ut+Fsn7yQC0lbEnjLzY8OmRTdYo2qKAnLicwI1g2ySaxI2js
TI2lU6ngIM7vNe9sXjcV+6B9MF1/Gq9QM7+0NEjE/Z3RKKeKFJo/2AJ53PvLcQuBAIeQEjZoZAPG
4mw3QO8sxboo5dNIycxrtkl6SsvOhlQ45sVGS6ovQp18FV11W1np1iefp/a/7v+Gqy1BqRs3DvoO
iKuizWOBSCw0nrHWcIJJ40R+8jgq1UI58aYJ2tfAtocJD5bwciJz3mLkEpTh1FX5b7F0D0Zibu+P
4soNTqN4Y2JWzgZpFHpxKQ+nqP4upagWpcc+jW1f29y3szSU2a3N+8M0Mxc70Md5OgcE3gtO9pYF
wuepq6RElWou7eMDfEDoIcDClAr04NjD7F5kK9woZKNZzDGalNy4Z+d+dSjUokjk7lRWhpeCNaOX
ddGXJi9+q6rs1PeLXRxm8cPQy8FLpgfmRunSf+5P5o2yNtJkk5AEfDIZJZTLfZEIXhrCWgfqQA7E
gOVpygS+amgrUuW00Tu7n0znWVWwMnEW//C6Ls1BG5eNRle6k4b+MFLnfUOrNnL4VfNFXdIhu7pX
JluAx6BJmGzM+cE2SlojSFnfnfpe/Cxr3qbU9dLWKFQRZgyhrXXpKtDjH9K41L7tpmW48WCyiF6v
YMGdquQlBM3u1NAgvGsMmnpKjp7uXdSO2nPVpY4rFOv7C3kVGDBaSBQToIgWWFd0Ar/VdMpKZndS
kYZapUPypKNS7mcIFJo1nBecGe2j5Xeqvf9ZUA2ZKLw06ttso8sFVauqQenCQk+TOyDRt77s2aEg
866VVvxr9s7+bn/sTcCcifhN+DOPtWKr5yVtKOxX2GcJWcElTN1VvMg8gvKn2DbBG6moXw6IgpWW
Nm3G2edRbVoIX9Qkjut3RwGTGeps3P/gfxHLuzTDEQBuIVf9aVSNVT9qR0Tm9/d3xA0vhgn8F6Dx
iVQ788f+IFDjKNv+FOVZcx5MMsm8R7zn+1Zu7TtEl6ltor4PGmdmJbHcUtOErD+xJSmB7rRyqqcd
8qZxGm3Xt6/3zd24ZNS35mbOv26Gdgjcoj9JPhCO/pcpfxosfTOGP+7bmeb/IihlfZBIBHhKjC1d
kdcaMbd8T0v7E6mtj5qb44SH1zBXPxuVRL+zwLFa4ykBU+3ct3sdnE6GVVSyuRYgcM8PVBa3cUxH
4OEU0FlScgUyQcVa0yoydT8L6yUjNvWUf9QlntCtbQ8TgFALOsA1DlIQLK2uAglI4vgi8WrRyt/5
kuLLrVCLtgBsRZCWbPk5IlYXA+qX3difPPGo4YHlKnCE+Ni4uhMYlS2NZz3dKeIHX/4tdPv3c6Fw
xXhl/qo8lpGfuzxzapeVsRKI8qlIUWgl6esF/u7+8t04cxcmpml+8xQ062LKW4/yyUwqOIdbQT7f
N3Djvr4wMIvjSlWJG81nDFJI6UjZ+M2+gxcdhq+NvBAa3ByLIqHLzTXG82zmolDQk5WQyuDJ0H/o
7vclXOLC5+VZAqmPrNEc0pjP27kc2mO8lH65saUhufJ2mPwfz4hZYB+0KmUs+OMnqwQ6XAyN9FKA
EjpEnaQtECyk6Vszd2HQyZkYHv0ONMJmtoasSkcpE0cg/ZYtBa+q8jgKwcbPPqv+T3OcambFzgTY
pi6kUG643wvD8uWGC7VI8XqtGU9l6D0DK177yhe3O9VyRXO5XRMvPCNuuSfsQV9gY4AInzPxcgFx
qCKuxlMue//okfhPTjMMKlmUHnzPDsJ0C1n7x+gWj0oL3uX+5r+xZaYOKWSMYBLRq2e2Ixsr18yk
AYMpw5ZB/mzhbln4/FwurE2jYPBlPk/WgJT0ujZ//8XvJ+TnvQkil8fm5WJ5VVCFZtcMp8SjZ2wv
EnF75pKQzPSR+VaEMPH/RpTZuapbMRStrgCo6mIAIPPHNNJeyNr/7H3KHaL4KlhjaKdmv70/ulvn
DcEY8ng6a3Sl4FGWFA8kNwRKX33VibHrLcXU+yZu3P6TJs1/TUwr+Ma9qpWu922VjKfAWKnfSwmd
9V2lLezxm9sAIj6OA8EnosxLI5WUyEo1YkQZV9pAU/GFebo9iH+/Pzuy7iCIuYZu0anLN6219aRN
h6L7Utbu9mr8a0WZjaI2hyZtsaIUa1Gxg6/K0jhuWvgTwE6td64yq5k+wBX3/7z3ga/Hpv8tlqsn
qdTW9xd9wc5cF8v0/Uodi2E4abzjesT7POrYtuZXp7+xw5sNqLVxLaziphX4vgY4vpZ9SAFOVycA
KvdN3Nxa5r8mZtGr5ZUGsqKY8EA6VVFma0ut2W5uLsJGCPWyRQQ727wCwIesCnWSMISPaSeD2dFX
dNnu5PIvxoIjJpUq08EQh3a5wSI40cMgqBRPSJ8CvVv4/K1Vf/v52bsi5tFqJcBawdsbK/lXCyBX
/QtvMolcMUuENxQhLkeADK0SDGEmnvxiFeSOtweCoi+9y28t+VQaIJFJg2r4r5dGjFYYw6yiTmaO
YJTEOrdDU3u5v61uLTqZN5iXpGNJN8zmyoxdN/AkTzyZRre2wnIXupkdWNLaDDf3Ld0aDTc/UTx5
K4vn0eVoQM+SgBAGSlql2W4lelatPPKNC3Kyt6ygtgKd16C97FW/NZFW1LoQEE111UZYA0C6P4hb
08VaSBqMamqvc6UHPQEc4Y7aeBoUgKNe4cSGsW6ynV4vhIW39jBJGRqJ8ow0qTRdzpZcpZpK15z+
REnfbqPvKQifNFl4ciwYmbtH8MeV0uSTkQy95OJLq5IUWUpX3DTCs2liY9G+dr7DiNXTllClZ0VK
JxF+Y8sulmhrN5edAI/EK6nXK9qVTL4uhKnXn0xAwodqzOWt6zW/7y/+dBbm4RGr8V8jsx3sFobb
lDoP3SQi9Vi8poAOcuWVlbGyvzFF/RQBS+pnVw+QTm0TazSA/Yf9QNczsXywBOncZuMHWpy+lGCg
7w/t5vxZMMZQ+EGHbO5q8rhUy6hQYUZpuW1KPAyVBad88+T8a2GuDByRBawg4w8ny9iGwmpEygdg
4FIAJt3cbeT2JtFWYu25OrdLm++8Vpm41B/QVTY/dPpgx3H1xSvj+sFtCpA0FEzIHCfmV6GhDX0C
BMJO+t7cNlYDvaZdhUbSLARut95aSGxNeARyMygyXB7nlu55kdBQFsiT8p9ECj5oeeM7glEHTk05
zLZofLEt0uT973Bk8f41O9uxg5d3oGz84VRqnQMscb3I2vujtTs/FNpEs2TfUNL78+p7E1cbVtBY
PjwbRuZ2ZDwBqqWDmWwItvUHcZCqB5pFWE8g36FaBOBj+lRI1mESQY6no+PWk7PCERo1fL2/o29t
hIklS1V9esfPCzHaiMAlzQg4Qd2D/7UpVqK//gsLKDsgUoKmNpm+yzUNfChtAaoyJwkQamSWAH1f
smoJzXLr3NA4VCPvBZkPrvOllcIESd5a+Oi4l1bpWB9I9lY1fIt3NqWY0uPkOv41NNsrnpmmdRti
yB0AbojZCmzUsU96BGUs9cv9qbt1HCahY3KUpIeQ9b8cVBd4I/6akmIqCB/kju5HlrBFG+5cSNSN
4i78IorBt/s2b03ktE7QWGEmXKXNvaL1XbOEEhm7x0xFn1S0USWnj/p9M7fIx4Qt/7Uzv1RFawjl
ciBqi2hamkFEqkCkWfRSFqPPRvygZGRYOPDhoY3FfV4vaQ7fmtq35mdRfDIUrguIbjyBWq0Gpxy/
ZNVB0laJbIvGQvxw69bgPmQyudvhts72ZhD1RaA3Mg/FEu2RXK1tXo7BwoTeHBCVOFTrAfqAV7rc
K2YYGJnlsW68vdqtIgjjo1J4ruMqNemjKDbWodpFz1XiL6mG3LRM4EKoZ/FnHuQrMSw7VWMqy2pX
yrVTUjcY5U+BpNJp9yQZC6HrjfCCSN+gvkk5bHpWXA60nISiGhfMlyacedwnwyYvH5hX/d3iG+bU
iJhIDD7yJKwzO31qrfcVegniCdaDM5Y/oUHU/uf7x+DG1oBmzbZASgDMwLwDVyVKQzSARD5l4yd3
3Gjd/i++D/99CvV5Sc5VnPPMS6S2L6RTRSuQwS5M+3/7/uRN3lxrYjl6aaPE0km2QieSepueCX9h
AcVG3CBhPjfUzAL5jyQeFPEk+pFN8/j3tpeZHLqJPhzKGLTim4omlwZys+qSRDGkk/lhCBVbgPl0
fwTTB2ZXP1t1+jR3/9TK9tJALbZx5aqtfFLjyFg1VrJ3Qw22bvOg9Nqu1OrIKTtrhAsZfb1v+YYv
R/cIVNlUYaNkPRsaXYjFVJjgkSNUhM7RPwvWuk0//o0RcGV0VabiNC+CKpErhUbvi6dYbOizMgz7
xhVdx7fGF11JFgLEmyNC9Jn+HBzLq1eS2lmyIIIsOzWV/hEp9+eJSWgLSXgczCWlhRt+jSL4v7am
//5mbwsVzFa5j3jzt9/i+JtUnmmcA04ExYoErbP7s3gjDqPVIAlrVIm4d+dKOYqRmkZpgDRtCyA3
smyjUW63/jubT/3Z7JTmQLMiGDe1kL8ckww3xHBHigupUjuWBbH8/aldkgo08AUOMvmz2WYvPRUu
PELgp4kroD2E/VJ3mlse862BmcdR9BFYQa2MJ7XY6N2h/vX+deBhh6dhigz0wi4nqC87ox5cSlrh
6yAeTOXkLvV+uTkAVAEl9jAl6Hny2zI6n75m1JPM5Gee2lq81C/r+oJEzIWO1pNgMf+c+3xJduMQ
SSHjqAVQBbyDZ30NoHIrfr/q361tB8gIYyj3qujtXHnnLIUrKQWDfsykQ/AQuO/eTZefnx3BoENl
Y0z5fPpoQuVeiplulMsnpXqybCDQKLbNLxcrH3RY37V2hN7jl+hHjMfG82BW7yVtn8viSq9/ShN3
WniQIJZK/af37rZL+7PxWcOQQZ/rtKNgvRRwm8vg0CTSu10LRkDcTHU98EtzQHNrdWkxRgxSCj4W
DfTMxI6M8/2B/IF6XV5yE6oSbhZ4LCKNORQsGwFbhITAR3LzxaZsE70D16doz34ThF+YZeivWfLR
Gqr6c5PLCoFoHvi2EEuuM8Y5RPzaqh562SifANZSfRzdMPjSCI25rdW+eVAD3zvVaZPsx9BLtppX
RttcAeImDiAOIIrL9Y5QpBpWWjr0h57Ycefx4rcr8BB7GsXG39si8M5Unnpq+ab0BT114Ys3aCgm
Dn5+an0kM5tyjG1XjyEreGNkp/T8pmfSYKy6qJHSLRdPC71tzJ9CuI5AmVXlpQ+t5zqrfwedINuC
L8Yw5sagHjfkwfx9OQzea4Yi9EM5mM2ebqgBWKe20H/3YMl+xfIgrO6vxPVFMuUYRJw8GT70f2d3
vpHCthITjdUujjGsUcjc7xaE5NC/MTF/uimVW6Z+jglr00TQpTb3R3DLf5GPmJqd0W77KqDIMmay
bzz9KIrdJhB2Y/ErT2pbdQ8eLMT7tq6d8TSUf23NDmBf1GrsldgaWnPrIdukywvvshsWQEggvUae
jSBwXi6SMi9VCm7+o9Ru8rW2JKR1HRARFePlJxOED3NVSMPLSRd6Em1T+ueGJ1ChTSifnbqUxbk1
DPRXiWCRoJyUFS/vxSoMvEKQWvMYiN/ah9T8en8dbg2DccA+JlK+bvVJel/Ifc/SjxJ6r+feHJHv
QLL90xgr3ZPWivGC1pQs83sv/RX9jrgcgXKCrgdvcTket2m8dozLFJRUUZy7fNhLJgzpdRlEI+pF
poh6U/pqinm07saoejJqNJTCNPVtt0amTAxIF1RmZT1nuChzbepxsRlKNWXyTcNRcjn6TscF+TxJ
HziZkDWf7k/Y9TGfPDoyWaAQpirL7Pd7sVS3QjImR0QDxElbvlLs8t3FFZrw4dTJJxAtAjm4nCOf
WFuF0BkeDbFwRoByld6jJrG6P5LrnTVZIRdDPHQjXElLP5PDxgiPQvsgWb7Tje93iVggJKVwBwXh
itHje97Qq2IaHZVEtDUD4r/Y2F3/+/3jUDSkFsG2Tm/KeeSYDRrFuyw+DoGTnYcl3eVpQWcblgPy
7+enaXzzGgmluvM7jc+72usYrIX6ETGNc1Fvw3orFe92iyrtY4no8FokruYrTzXFGMSe3SWn8QcD
cjdCbO+dLTRsDfLNlG0Rqp8T05DaNEKzzqpjLtPxa5tlu/vfn/zR5XTxfZ4gFlBEILrz8xGooh9Y
SlgdJbkKP7Si6X8ShdY/RJpePqpu2+0VQTTs3u+W+GPX+3myPJXrdRoIXGkO+mouV3FdVMf6Zxvb
4cv9cS19feaHxSFCnSMsq2MRBo5e79u/yIdQCoFnQvhAE07+Xm40K4rRsMDlHXv0CgY7VJbi0VtD
wGWxKmQLmanZQVE8SU0llaUfyifBfRSVxRWYXrGzxaf3k0Z+gI6+bOPZEKRGRnPB9ORjja21l3aa
45aoMTlinBjWzhub4BPvvMyBv6s6ucArw7HqtuDV7dL5FN+gCd8z16JnouiWDif7hR0j0UTWa0Vo
I3qzEaijnqNWNld+5pubwooFxCCGeEXFIXR6RX72ulp7Ml1N2IV+CnIPrfbxpbf0QbelTPZ2FbyQ
HCU5AynFLBwfOrnoXpKaO7zTgw5oSSUYglOV4rBKy9x498tqcro6Xp1b0LgSSJU5C/QM8eWjL68K
Be34d3uQy+9P9+8bdxWUeVdV+rQEw3OiflG17/fPwXWQePn92SaqWylME1WQjl0ciKeurKsPEogJ
RBfFVoGs7svBE8LixbvdFhuKhm3cInThueLTioUvN0M9FKdm3BvhJ7NYuHKvz8bl92fTVphl4+YN
32+h60q4j37BL96Al2KBY00MM2Wb5tmByvf6rkeBG3jzxxh0htYjnIeMQ4zim/Ch8GM6QL4OabK6
v15/wMZvziQJAtruYZiO0BZC+PMzmUde4kmIhJxdyUd/IKERdT4gCpgF+iDYvTt0T1KUmeuiEV/D
Nkoc1dXPoh/ye5QWIDaaB/uCLhWrJDWfeYNGK6XxUD1Lxvqh9ZoXI0a37P5vnteorn7zFLW+2cQS
MhKalGjpOVdzFLSEL1btP7iF9IVWxZtSaZ2UDq6W2u/MRHsEEeQ0o7y//xtmG+LqJ8xisMFyIxpV
MG3i+CoIBwVhvv/NwOxC0Vq/F/1pjM1nlLSKaOHzszj1P7+fIJIH6bQB5nVZLoGkzlFpOWdFimrT
hzz52GDnL8bwxsg0iW/WqQzpohiIGEFHcNBhsS5s3qVBzO6TAKW7Kp4GMan6jasBtcKlRs0zf3Y1
T7OthhKnaYadmJ6T7lvY7FWpWDfFo+pnG1lYwhXO015XxmabygRGIVulwniGb5Xw4Go54gyfU3K1
Sf2SWUckYDeV+rsVjU2QfQ29zf3lmsZy5QreLNdsy/Vypsaii/lOsw0FBuYhjlZjt+BKb1qZkpKQ
BdAynkeYXZy5RdyZ6XmMHbq0Sfk2aoj+1/fHcnNrAGjlBiVnfEUB013BI1nB8amStSxtrGKTLeki
33QBb0zMpmscMzTqTD09I88Zta+WsfAWvjVR5gT65kabov3ZUxLJoarwpSqj3eFR7bcgf/ptGS5c
nLf2N1IsCtUNHvN0ZLo8oogZeVSQGERuHtvxwZVh1GSfY+9Tj0zP/SWZ5mO+vaihUB4yp6TL/PGi
NrKSqpGVnQ2kFr3M43r75HWHaviR1btEW8BL/PnlV+Z0+BJUOxCgm+vrFyMZA09lN8du3dp6l6Os
GqZaueO35Xbcoznoa03kjCQPkC8zqxVAxm6bdCjhuIIQ7yxkXtA85Eoxu8Q/6EoTbyLNjB3wbrEj
+Dlic41Y5J+qXOueJZqsrlEUNp4qrUg/ilXxSQuLaK1W9T/aEDefaLBlfEp1PVylstnveykwUFit
0sIuMhPtNCR7f5RBWNO5rXC3g+5Co6rJIpT5mH6CLF0t1SOu9685IR/YYshzUoSehWoK0p/eUFLj
TvvPbvIKNnTB/V+fwUsDM/cPeMTMxwAD5rBFbWaFQqNYLzUvu22EiwxcLikEfRaZoYSWjHptiadB
TVfFWDuj8FGtFi6a66MIngEc1tQiDf7tvApIiye9loWmOLMqjqJ/GNKXynpx1WzhiFwviSyRkUR/
DFgAIMBpsG8uTFGu/VZgE5wz00l0Z2gXvn89WZffn8b55vtjbtR+n/L9KZFvbqx+baULMJCbQ+AB
g+Oi6zyVh0sTvUYXQsFyg7NfG6sKTpifLfjFW4Og9cdUNuFsX0HjEj0XfbVIg3NhPgThNk1XUbLw
ClsyMXPtrSdESEslwbltHDlDw5DH6sLhuDVPb0cx8+6DkYq14jMKvdrUCYJeq/veduH75qyinNFf
UMl0mvqp8W8vSdDYXYiAF+Zofo/3xqCXKNYGpNS+6PnvtiwdcSlJv2RjdrjNItdkI8ZGUzjigOba
QV2KIaUbZ5u7lSP3H7GV+Zkb0IbNhULwz0aG+ruUO3TCpeFOSPtH9yVRZKdW9ui5N/6vRv8pWL/S
YOc3m6isNvcX7PZY//0ds7NpKW3lIuHpn0d51cgb01/p7V+YgNDKOw/9gGvIp0CyZMjrMDijWK7o
29Z9LpdYOLdG8dbE7PgbZdsaUeQHvCscEWnCerfYp/PWgr01Mf2EN07M9dWqFJBsPAfGVylZC+nO
KBxd295fjlvn562V2XJwG0iekHjMlQsBfVcsdfO4OVEgPahy0APl6vYNtHEI6QbrnzNxj+xrjr6j
tP6LIbwxMVsLhURuW8UyO7tGX9Ex091ffJ/2VCpxIxhidRZAVIIUFXWg+2dPtwURhe2F2+rmQr/5
/uz3W0reZKTD/HNjPVEcD9MnE3mq4G8OxRsrs+1EQxAtKF3NP2vxRg4fIjy+uVSFZ0dehqJEu29M
zPZSNyCyVSYGC/GV3m2m6QCfTbsFI9OFcc/I7PHYmTHw6pTZ6vx0U9QiulSIu2rfG3XdGGfU7OLs
4/+2/rNbUut9yQfv4p/7YYOGeLjkmm8ewTfTNrsiWwViot5P36dDuXLS39m5j+f2xbLM6+VCkFpm
YPB9ZDOrX/GS4s/Cz9dmTyulDo2yDFmQUbaLr/o//9Pka7OrUY7q/+PsSnvktpXtLxIgatdXqbeZ
6ZnWjD0Z21+EeIkWSqJ2ifz179D3vptuttBCG0ESIEZUza1YrDp1junB16avff9oN7tVOo7FwwfO
LLS8oVwDWN+ll+2nznM5FBpfUXe1G3DTvWSgVTY//mAUZ1aULTRPqTsZLbwg9UK7BNP25vb3F73s
2feVLdSBy40lrp6+duJhjPLyYZ5WnOzKPKlx1sCM2OomjGACLA0lZWjqTL/q+Mvd40BZAP0gSNUS
mXO4XI2mp4CWz0ny2rOgmcO63s/9Cp/CwnaF+LWJfCByAXgWKksBKE5m1emgoXs+Dnz3Z6PPK552
YaoMD1of+At2riRqdSvWKd4ncTRP5obTJz//5E6HEuS0tydL/lLFE17YkSM9CxCIqXkjihBxVGjf
UOaEiMar4bONAz2XuflmsJWJkyfhljnlAjG8ZIZ0A8zp5pcyj+J0z8uv1DpC33TlQrzezRLDiRIa
+rDAcaxC7GOQpglOYz2ynQNEFdzqBST2t+fuehdIE0ibISewkHRyErwaQNBEosoI3cTa9ulahLhi
QYXvC6/Iu/K3heyrlOBYS8stTRKQKgCtQOQKGUZlOUgP9ZeqmknEEwc4KPutLvlBY+P+9kRdrzoa
zS2J2UWGEXhk5UTWOTorgN4jEQNzD8Sa9lpb/yRxs50Ai2y6YeXsLI4K7A8+urVA3qaWaUQ985J3
GFWpjY92FgdepUMf48ftQV2fHGRsdMCJ0FwBCUD1LQRufQCIU8QKbTo/5c301rltgQyZ+DHF9lMl
xCcvvT/NCZsoysu1wsNE7cJJ09Fv86lAI0EJKnVBy785vA/0pg6tSbMV17C0+YCF/F+2SAlZqWm2
ds5SEvndQy9OiJBuT+Di94G4Bzwd9KpXvSm2MwJ2i8RXRK1PWfajQGHitoGlfQAGVQNnE11gV1Qj
oFZpgMSy0bmfQVzCi1NnDx1ZUN2NprOy5RbHInPD4AIB7EONAJppqsmoYa4sp9ugAB/a5p/M1pkF
5cqB9reRiMbDdtPrT2nOPqG0upblVDs8cdlgf0FiCoQmKKtfdSCa+jRRrXcxYw50vq0cN0CqH8Gz
/q6lZuASYYVJ2/1iAi0yaZpBEpAd4poEXa4FTlNvb6/f9R2InisCAIeBZjB08iluw8iGUR9mNJ3Y
Ztj8paEBiESN+IOVsyV7JxqlLNBXKbtc59wdh9gmUW6m5cGboYzX1O5aa8TS/rAByZdcBcigqD0L
1Iewto5OqSiDzljyGVfuH2yPcwPKXHl1PI5wVyRy82M2P92JMf29Mc4/b1yGCa1lJ7TlgkQiBi5h
w+4ObbHSZ9OjLEIjRnsELxaJNPcw1g9MX/n+4k4CyhAShyD5NtVgYKjnipaDRSCtF/bNvvNPPjlC
GOf2fl1c5DMryiTFTYkW2MqEw2zyDRmyzT+3v79QywdFBJoUEfiBAfW6yqXZOWIOYEWy8sMmnyqH
QvYkSo0XI2PHFrK3dh9vxmKGXNFpnFbyvEujA/Mf6EoB4AMmTYkVWC+gH40e5cjzwIiaVJvD7dEt
BQkunA7aLF2A/NUcKSQyWV0QNH/SmcVZYOteG9oaHf6aEaDsRkOvHmzoS60EpEs7A+4a/dY+gMdX
GNQqJ0M3AFYVTRVQaAMrxLPdofrFent4RLFvWKkhLtmTPZmoH4J+9YrtIeM0Nduk0+HLnH3Ze4cO
6mXOLo9XZnNptc7tKHuRc+DnGW/kuOIvgrYHqL/8df+CydYZLBZkoK4CoAa6ksInYHmJOdvbaf4M
vhTooI7zc2HYT9Ajuz/HhSk7Myjn9uytUqQkTz0dBqvuiz0+MqfZ1PzzaE1/4EvRrg5sM7hy0Fap
eiNDi5vJ1XUQyNXh4Ie6YJvbU7e0OgDzIrpCZR/gUfnnZyMxBa9R8OPIM2WQoKmhLXR/9QqBDQSI
8TaFvhgIwy8tQKs0S2wh9/VUo386qh0C0cfvt4exEGCdG1FvNV70rZunMMImtM0iRoayrQuAgmHs
/sSQ7PiTYNur9uwcCrS0lOVXvz902s+4f2qnz7dNLCwJbmbk+oEnA12VrsRXlJZZ5mrUjErrS+L/
ApTs9vcXDj4eWSDJxGMLLUbqFcRIL1pNQwN9zp7b7svY7GlqQ4f67baZhSVBuARqScm2jOtO2btj
0xDG0TgfZdDGgVTUF+hm/IEFdAIb6P8zZOB0ubOgOGRz5IrABDDX26ycnvs53jbtWt/v0kAk2B08
psB44lK4NFOT1vK4h7tOaM+6gH6nyMO2XimPLiw6GosB7EKJAihx9f3L5kqYvcCdFrMXnb8Uv+6f
KhMUWKhZQAML3d+XY3A0H3q0HrrvC2jkQSYlKmv/XcT6iq9fnCpcX+AtADkLjF2a4dAg9uZhwtYa
jT3Xxh2t+y9ZSleq1UvhB4gXbI8Y6MaHIo4SYwKaSlunSuB/fT+WCpo8NIvsAaiNHYVKadDn6aFK
IFRUi2PVsh9giuiCAYyjt2d1IVDAz8AOxIzi5ajC4mcnheC5n4PdY5x3UwHJY7v8a8idDzNOkb7n
X26bU1lbZewLrA/OLmo3IIBRGyxH9F3ExdiDrAFdfTtRk/zn0PojtM99fZM287jlPvBZs6MVX9rB
dTYstqY2YFA+/gMfgiyKpFRDO8tVg2LSei0aAPBLknQO0JYX8NgPkxL9fWs9sSrE9j+DNk0TXE0w
dEVOz+0ybTroMkeGw4bnNKEfVJsTyCvSId0XDmMvhWY6j3prdWEfO95m0Nw/ePLi4ONJDVgXoPyq
L3PiArK7A/qY5y7dml792pvu3QA7rO2ZCeUiria0Q3UmOrGREgic+dnytU2bQHAwWQMsLrka+fwA
xxe6hAAjvjykqfAhrUwKEUEXNJmD4k7W298LhuAIq4WDAZYm5XDSSSBRJcB/OYVj8uLqK3GyvP4u
E7dQEpacbmB2Q6uh+kz2c7yRRwMcS6SogQr7lhX6tiGfyiRBi+wb9ApuH7ql2xLeTM4T+gKBqruc
LUjLpX4Vtzx6MtyPHah7Pu7/Prp5bTgQ1GTRhHb5/aGxUP+jPY/QcdtvnPRFGC/ZWhPowpJjdxm4
YeBBZNLu0ggecbPbjNyOQJgTf87b99tjWP68JK3AVY84TJ0jKxkcDT3RUDj5VtkPGVL2tw0srDl+
/78G5J+fRamV2WltUcEAXMG+NVqMYtz43mfDHrczCBFHI9nctrg4JHSzo4nOk+U049JiSr2J61lh
I6e6zZJ9uXLdL1yUyKDZEI+Spx7vzMvP99PYVl3bu9Cogp54OL5W+R8M4NyCMmV0rEenszs3qsRP
imJNZrori7I2BuWyH7IEhJFd60ZDvCVkq7ebbuVsLFsA+hSU7vjLlYt0tuxmbNoMWXU3SrtHpGYZ
PRprRJELxxsL8a8J+RPOTGhVo/MOmTfAKf2g1KQ3tOi36v3+3XRuRf6KMyt24RmiFRhIph/cYm+s
oSHkdlF8IoQToRBAQHQOdIryfd9hFVCnhRvZ6d8OewRVdp39bX1txf34NFQzUE1AokKWG9QGBFKB
cMermBuJ4mun/fLr+5MSF99XVrxuBuLA37pR7I3hpG87gClj62fNV27b5Qn7dxzKsvcdJIrGEeOY
yH60DnEK2eRd/N0ftrcXfnF74e4gJpoyrSvYPLRONI6EjxNp9vcC/WfeiVrhnV2M8sLFpP1rRPFV
TTwYleXFTqT33kdaGgdQhv59exxyPq432L8mlMdczg09MyfNATOV+7UZ6S6pRo4+o7WGqiW3i9sQ
XNBScQPiYpcHZWYJ1JXAHhBpLODNJlmjHF0YB/g+kfMCsTEiSvWB0ggo4s58BJGav7fLh+Gnu0Yh
sDAClMMkFTsKY2gxVq5aw+rGfgIdYDRAUPxHlq1sqKUBgDOZePjbAKJAuTicRvehEGvjJqwBjM+b
MG2hXPD59mpfj8GHBdx88CWSylIZgwNeKB1SwEbUzSE3A398uP3960FIBkYpzSi5H69wEQKK8JAH
Q3q6Q3cnoAVbZtB9kjp3H3KYgRyIpM9FpKvWKD3g9FlLNCPiM/AX2s5xX0ty7One0N9vD+j6mF9a
khN65t/T3tEpa2FJmz/5zWMJoDYBmBI6v7ftXMdBl3bkxJ7ZqZ1cK1nhQ00FhDCWeRqaIqj7aDar
Tdse+/tRMugvQb0cYbaJ3ayeFs9vrQQsa0bkugl2ASSzk2dIUAaGeLs9rqUNd2ZITbEwXheeLg3F
UEmeh28tgHC3LVw7fMBjwKqEniKJyFG39IT+XJDkNjYYY5uNsCjEfPLpe93TXTbS74aYvty2tzAi
4H6QupWvlGsxNw1kkeNA5jlyJ/dn4cDVuPndZRDpY6BcgRIpEvgqORgxmQVSNWuOcvst3Vnpypos
HFKCwMiRDx8Eqaay13oI3Rppgs+7H3Q4tulzQVfWZHGOziwoUYvtDuVcxuDPjikNhv4TXwvulgxA
i1n6efwL/uzyuOip52amUYGOFwr3de8EY3KnDhXuXiQFzkwoQXCZeM6MZkxosCBy7MVmQn6wmFay
LQuJH1iBMLaD/CB41NSlThg3jXHAbhq7BwjEV2ZQNXsn2SdaiONo8y1EE5y1IsfC7KG+BqlRwL7w
aDSUqyYZ25K2fY9UtzGFXjegdfj+ewAWkEhH2RvgMhUfF1u8I4MJQYMq+e6lFXBem5Hubx/EhfwR
hLuQvIWwnMx/esblJigKMy6GEbWaun7mNt9RtGjplRPoxUMyPCfssRjLh5rdHcjCKuodSN9LZhk1
n4tEr5fOBpLsHYUQrBh/TI211SvrG4ho7k6DwxR6whCRo0KEbPjlAI3MLok+MCRd/UM1/prIi3Yn
sarc5RcmlJOa0xq9NUODfGuvbejEn7uOruyFpd0GFgD8ftzYeHArMUejlaShWobcZj4moAXrXwx9
jb914fpEYAlmHNRtEN+opai0mkwh9agjbfJ3pV+cysYLnRKElE28iQlUsLOuWXGji+NC8QBpEbSr
XB1dquV45ldYHbNPAhsZyp+39/eCm8ZmQuJIEk/gKaH4OOZ4Y+bUMY9Y9qw3FDLUeTBm91814P3A
xxHWAsKoOlJIQni0S5DSK0AnlLciLNceSgvTdGFB8aO8E1o+EljAinhfh7UuVvm/X75fJPeZj74N
pHQge6Zs4BrtNUZra32U2s0jKzMryAkDcTx/aXLjxUsaJ6DEggbJWqJnaVzoPkQuFJ1KICJVnGgz
py1Lh2pACDWFXRqH0/3YJAwNDwqAZxEHwAlcHn8zdrg18HSItH4K7O7Itf08Baa/vb3Plu4gyekr
WcxRJ4avubTDdA2gCA12TFAADmynd86zrh3a/tHxxIH06YZW1T7xBBoUV7qCF8JrU6YccNFiHq8y
yqhXCS0x6QBdkndN0LAYHvkAZFtxPzgKc3lmSLkruNnLhHkxRMIxwcDMgrwAgeztiVzaESa4xtAw
quNlojaIozyUuXldTFFZfGgUULaVs7o0WQg5wfmEkAcgV8WRFsYwJzVFia8pvV0PX0oG58FMPKhf
rLg2ubPUQyWvbmgwoBR3xQoFsmAbZM/VGE3dm0imLa3/TjQUL+Jkl9Vfb8/akpvDIwT4Vrx+JY7g
cvdZVulYVY/dZ6TuwZnBNlTm7Kem6yvhwsIVgdLFv3aUHSC6kUzQhRii7B8n6Z7bH+a3fmLPzY8/
2AVI1Lm4tglwF47itnuWl4VZz31Exw3YGNdUnJamS/IRoVICkVRT7W+YaFaOVdcN0cCLaEY/XNy0
b663Bm1f2stAdWCb6fA9yNtcrooDoIIxlQ7OC003vxKy1ia+5LaR1AR3FjYzCqzqqrOsIFMWD5Fe
RSz/xxo/EMCT4VijHyv/5la725ts6ehgK6NOjvSmlNG9HI6nmW1VFPAzcQfBwfRrW/8oBQrHa+mC
BcqQ3yyZ/zMk5/XsHe9PqG0bnTRUvphdvrGq+ShEfDCd+r0xh0BP+pNF2a4EV01oFT/zxNlgkVf2
4EIZHT/DQV4dD1XZJq9cHZ1ee6LXcTlVRvNs9/3zlFWo4uphazto+u83fVlCFIMeu7HyA8BGD5ln
fv6DOYevQjEEIczVw7yeiN+yAQfOGKygLA7e+Oq6X1i8JsX420Oo3srzJS4B0C3kY5W9NDqFPWsx
PIg9QcE6qZ4Ynz/X04gOyHYKdO5sytzaZNWH1yff5wEScXYJJXRRha3u/TB0qLqx+WXwUNIkki23
OLkl2Xb6GpvA0tEF7gftAhbkyfGCuNwbQ5Wg5J5hQgrnwJojRRe4R+8HlknqUZk4AOklUnDKyiOL
69sAbfLI0p8rsid/317UBb+AtBHKNgCVgTpbjRcZVNUHMPfNEIXugvrD5veDjPFghHvDJQqIpuPK
STw7QAKMZLFd4fczmoUN8mGrxH0LrseCjjACnt8pFrWpotRpUuvNNEdaYYauVyId/drzH6b9OdW/
x/zJaz79wZydGZTO6WxISc186sV44zfaUeuMwCu//IkBJHXh4bDuqndDjRP0iok+R7a1bf3N/Acb
F69QoJoR6QLB5CoDKBrbmoXvjFE9x8GLZ7w38UrVdCHggAXsXNcASB6PHWWKjN5jbqOPkH7Jv2jC
3/WizwIfwEjKujQY7TV57IUL4dzg79zC2ZpYVkb7rCVj5EK4p5h3IL0O6+yT3t//hL+wo/immVG3
a8GdHlHPf9a599imw+fUb3e3d8DacJTgpiWTUVWTGKNkQsLNeHHaz9X4dV5jcVo6/TbEZHCvSLlN
NXNoOCBAGjpEoNB+F/Yx7laujAUPiR4a8IGizoJajgpmY2LK6yYd5sjiY9AZgLAA+tF9vT1XS4OQ
8jugPkIcpatU0I7F/3scK5FB+vSNsZXqxJIBpPSQj0Z8g+YgxQX7ad3qxdRO0ZAivOzS/f2///zz
SoDZeuaQM9FNUTNvhBvStQhz6Syef185i3oGnJ2Y8H3Pgh5wEFd7Qh7rejutlZxXDPkKXGlqmUNy
NOtGZrdpC2jovfo8LGxkQFdemcuG0Hvj43F7XSKovN7WvJRNkQMGaN/KwgQqftR908FiPw8r22tp
D0NzBS8nEF1dM+pOTMN/z2asvvha00+efqytFaciV0AJePC++J8JdeLQtdDNvjdOkeiyPajO5h6N
gWHLnor66DhZMK1tiSX3cm5Q8WJtZZGOChh0xr/L4mnKjqz5WpCVS2B55qQ2DmqI14zAGnctYGX1
KdJ8XMpoX7JScGmj5eQPzg8um/83o5wf1LjjAlhgbDu2ETZCpGx4uG1hcX3Q54F8FHrD0cR9eZtB
sYHMbQIH0LT69AQ4QvOMNG8RxkZbPbmzS5Bl08eD23H/kFJuH26bX5pHBP9ITQKdfU0hanOK/P6M
tmQWfyL6ozlvxrW+yjUTcsOcXZ8dQwcuALp6RNhXTpMN8T/5aJW4PY4lP/obzQhAo3GNM3fmpnLK
zkARwf3abQZ9JZRdqh8A2YtWVzlL18yHXjzxuBYDequB0LObAJIb1XDkxQ9u5wFz/rZAk+tm94Or
fLQ/otiDbhaQLqt5Q2amEFMxhB71YJgLcRsVL7NjjSdRa2uE7ip7v8zuy1ZLCFeCRgCUMHIZz5dJ
A+RYn1GG8Ua+6zqIErwi3b9Dajm0201PRFjA8ZpTF7RILmuQ+NAfHShJTNuqjAOLfK+nY1/90Ad0
D9GHpllTyCBLJwVNMLI8gGj8KvXo1T6vWhOtSsLax70bspiczMEJ8WwGaezRyvbodUVkCgbAv23r
gTavOLyhNSMsMF/H8QEByaYu1lLWhjygqoMF2TqyEybQDLjIlXlzq5hC0VGXr3irPPqZF/T6Qdem
15J916r81Rm2jc2C0j3OzXPGvou0BLR3DGrR7mPTfxyGOtDaBLLXp2nIX72OhEk3rfjL5eXF9EkY
BFpX1dRZRysI1BIsb5P/5XtpwMWL3r+JptlBDSisIQVUxtvWeoi7H1Z1LM3HuorSOcVjvNoYpN22
hRPaLnReWBwgS//q5K+3T/CCm5AtDzIvL8VTf/cCn+2/uPWmOS7R+zB2HX/joPM+SpmPrVPxNUSD
9NrKkiHfgbYfGZoCS68sWZ6Mmt12WLJa6+oj7aB3OOcjf7T52IWeqLvPHh3qt1bztRVvv2j5N4Um
kpeILuQePxukbVCb5KixRJMHpjBH3xD+0vGXqk12E8guRHuvW0SeHNk/gJ2A03evCpAVoblV52Uf
Zd6TwZ/+ub1kV1c9vg6RCbnvURHC0bocDReaNemUoJ7CbD+sBpoGwOcOIRRwswP4QpOVjo+rLaLY
U2+SqdG6yZ/6aAId5VykRlDpQCQgO7cybVdBoDQkK0XIRknFA+VSlkBN2k/zEJFmdEJwrntP6H4w
A0/L3o0x5XvM9xpOaXEyJY8dWlpQwbny9X4xlKZj9RGZj50FAb78SbD37u4HhxzamRklokFE0Y/G
DDNmZW90iwbp/PX2rlhYJRTxcLpkWgabQ9njnWMWNSGijVyR/jWIpnirakFC04/Jl9uWFqYMLVlQ
8UVnpMS+KOfYKx1gHbMKlmLnb/BNnbTSf4inYjsWwxrn48KoLAD/gbZDuAIQujKqKhPETRq7QT/e
Kxtei+JBdz/fHs6KCTXPgH5SNy8ZTBDtsYNkWkNeprV+30UbBhh8HBxcmf+5PLIl6ptp1sR11GXu
hFxJOW5rUhQvZSzclUO0sDpwCa4nRXrRWKzuAyNpuN+zukUxdyu8B1scuvEwF99vT9rCUQVYAN3L
EhqOQFbZA2VcI0Hn5G3kj6VdBqwn82HQIDtBkEp5Yn1aHJxBZCvAjuuk+e87SlLKopKMPKniIWJe
DpmZYHDF+Ii2jTp+qt2TS3BeTxbqLf0Xmp3i5qH0Vg6XpV5d0i7It1EOwTPgKushhmLimsHayOkp
fYCKrgg911sL2a/DXfBc4Aijniw7ERHVXG6TxoUq/eQIFiVD/7kgxsdokHA0k00MWnHAXegmHeoN
aWwe+lAOvb2k13vUAFgLnMBIGtl43ilHjcSgoZz1qYySfNxQPQHHhx7cz5aEbuQzK+pps8ySNYku
ysiv9PcJebBYeNvbA5E/9CLOUEwohy21HXD5TaSMnPIfzt4GVKrB97K3huch+VankXs3QkcxqKT2
0to0NDwYyig1Q5+4gXavihHuJswajhu2BVpuIQp/uTGEXzed18MC+6d9KlZO1fXmvvy48vPz3qs8
yvFxajxxshnjt9vrce2RLr+vHFoQ5M9QfsB6aN5j85k7hzI/WPXhtpHF3esggQTpbvyTKBds4vha
YndmGeXuY9Ieefrk2CvF/YV5knlV9F5IhS/bk+M8iyK7yq+ok6dlpIO5MRjzlW27/HnUcwH1AdZH
RUy3ObMcU6NlNEO903ADka6lVa6dNvyKZNX8rwX5C84GUBrjCMRfWUaF4ezmAq6lTA917u6JEx85
L1fWfWlAAP2iGAX4NwJixZul2eCwDuWnqGdeMJkUqtrh7UW/ruXCSSKNK9+loC67ihj1mHlTPs8Y
EY2fZj/7kojyGNsD+K31J63Xwt4p9hYZHlOibYmYw7lhz5nTrzyi5OZSPM7Fz1AmFpLHnc+oXkbC
HmmYZfMJqNFtx/q9CyY9QO5/Za1YuZKuWZh/jx2tnogpQCVyRSUAUl9P68Yyskc3mv3ikHbZEUIB
uxacrFyUWwiiPM8pD4hfb8xOhHTOUUPOTymYZ/WWbhv0Kwe3F2ThFBIIRELD0QZw/eoOGQa/c4Sh
FxHhLYAVEYj4N0W9VoBccPCw4qOWZhPJm65srN5lkPNy3QKQpCP3oMBwSvO3tHLCuqVBP7219K/b
w1o0iBcJmJtkH7IKhUD7jSbKMS8jqCy6YxekfNe4fpClz63lBl2tI5NA73doILaH2DnUZha6ZTSN
iTHv4Q7M5jAUW04S9HmvpCcWl+tfGyr0P2F4/PQOxpUinealsJB9y8SagNaCFUnBCOQnegBkwubS
7XgCWVindKsoqT7m5oOW79R4v71AC67mwoRyADNhuZRMdhUN+uGX4e9vf31tAPLPz/xmj8MU6y0G
kBpHB0BfSIBp+bDiyxZuyYshKLcLG42cmA2M9OSj18u9WVJwbPEwWePwXTOknJ6mbdsZd1wV2UOQ
mpsEMEL6UJpr21euquITL8ajXMhW5piCVjDjiCGk9KdbQK3ShuhoukP6e+sW390GuUOo1nlTs6+c
InDKfTVBQ5md/EELC0S/+lEvReBox0ZAjo59xeMmnEY38H164HTaekYTzOAhrh6Mcmdk/WdB+E74
W8iJBL7xC8QhQUU/CkgpV0aFlNamcckm4fomh2aXZ//Ux79olQQ0f+P69xmJjZ4ZQDS8++mzTtZu
34U9iqOGzIYsoV/LlWXjDDnzsqolxsAx2Laz85U5X7Yg2TUN2SyvJhuZzavasWkdGWQOJw89gmtA
1IWTgDH8a0EJFRP0e3PmZnXEyOcx3mfzh61tbx+2tUEo3mLoR9f32qKOiPfdMI5ttbn9/YXtfzEE
af/sMI99q9c6xfcn/bmYgJl94GKX9CunWe5uZfdfWFFchu7Yw2wZWArXdJ6Q2AqSeI9YKHDqnaZN
W3/4fntUi/bAjggdP2RKrtTrCdULTTcMBgR/GdZJEbgs0p1dPcUbQ3tK7u7QtwGpxu2E1h5Q2gA9
djmJNjImVj/FLJqF+WR1X4vy7hK6tIDaP0g7oTYNSOClBW6YeIYmdY1H/TF3g34Nkra4zc6+r4yg
53qPLliG02h/sYrvjK4Ev4vbTFJWSo4WvKcVd24Wg5ib1sAGgMAOG94y46+iQbFhDVy/Zkfx5taE
ADiLCezAw2XusG+Gp9h7EWuqV4sbzAGJBZYboZ2KQNfyjoIAx6kj6gSo/nTiUJGgzj80Foq1Nt5F
L3NmSzmipMxMP2GYu5h7u7oUm2GkD2Pn3R+sSrbJ/w1JOaOVqEsvMzAkLd57tR3M1abP1yjtlfVB
zcwG1Bh4P6BZ0NGrAr+qnDfJ2PvWyTZHvunNxnwxrIzvIeNbHdN5aO6ky/mPQZDLYGC4Zq7IgdFk
rYkGBamTUWwc3UBv/Z0e+rcFKdktqYfw0FbrD5R4JAEJrXWqU/OVcJSztGrFfaoND/+xgfAeFhAC
A8l4efxHCFTFTW+bp7S2BYghrPkHKyt7D6aeISRjbz/ZdIKsTNoYIA4HANqO4eoSz25WfolaaMQv
8aAkB3Jv1MZQzlF5plBl5Gbht12UoUTPjApFxCpo4nybzh9t/CSSPYm/jM63uM4BHT5MHrqq80/e
+C76NCBuGRYAfkzWP3MxP5QghKqbZ2tcSd3JQ35228jZMiSSyYfqADSe1F7hlFpuUSc2OXEGod80
aP1hw5Jt528s/b7r+b+mJC7LhWeG4cuF6VoLT0nTQg3YAWPlK1kDx/5O1ChjASAaTc84mj6gWYoB
VM1YWlctObU6LR/13Gp29jCOr7HTky2AxCYPhq7M2gByrzpy25PzmHOP7DqWGIGlcftoC7/ftYim
X+aSt1tmp8nnxHGzXd0glL/PiajbQwX6dB4be2fou6jutrW2Ye6hpytTLkd8OSMXO1AlEEoLs6xR
ue7AavDBMrwH86BbQ8Wv2VDOm8tbK21NDAP6jwb7Vpp9MK4h/JUr5L9TBZJ0RMEoHtjyz88iL43z
fByavANteTq98FLXTjnS+cHgT9C1FMzczKP2zsuiPdwOjq4HhxyBbNJG4+HvhuRLw3HHO7ONTfNk
2TtRPyLeW5XEUcIJeRDk+xYlfhQJJBXMpQmRoVBboAZ3ysc9Szd87Q2tVj6kAfQKSPCtrGMj6ro0
AP1P3tbEHU/Qmuig2Bs375AjTIvAZzV9M2lqfBa184PzmO3GciZ7cFT0L7lTgleH+fEai8SSg0YL
FVorwUSDQau4Fb13talrtOmUW3TY1INebCtv9FrAVGbvoeXQ+oYwa7rxUn/4hKYiLZj6zkYY7PZ3
1gjl1Fz8FCXUsqHHbDQ6nU+ifdD8XWIezbWSwsLywrcilgPzB9C1at9YzruUTy1M8OrF5Fmgjd9v
b9GFMOHcgBruUpEnRK9gwP4EUsXeOqDC5E8r52BlFK4S8xr2oE0zhRHND/IWRLB3+0J5A/1vllzF
iTgcS2zQaj55+rcyi5x0X60JKCmZuN9rLS2AE06eBDWXlMY9yIYnvT+1BZ8sCDaV5RQAqlf9bBw/
+eF0WQL5T1+Es8sMESDSWpPSvnYmeJRIcDIU8FAEUMtkJtof0qw3h9M8GUPoJ8mJtC6qWDG7ezYv
DKmVMi6EsGlsDCeNbEi94cVudlaCm+u4AREg6gFIFWBAV/VG2ypnPCBAEDvxAInrqkSH7K63Xoe1
3MeCu7i0pPj+ehI9E2bWn3zjLyK2dvrUze9GtbORh6HdpnH2Wf9YoN3m9rG63vGXZhWvCf6nAcLn
MJubtngoU8d+RAl5DUy6YAUKvWDIAypelrrkljm72HSSZtZImuEEedNA5B/l2nP72juAZ+TMgOLh
yqSdRVt0w4lTrQlprY1hBvGAd62kEzgVzDXVw+tThvCe4O2NgwaeZVXi2POgU0dpjwG9x++kDKFG
SwH4C81q395JKI8TLdEdgPLJ7nawnSiTl80QnxEuNU4MD/1mn67pWS3MHWpeqD/hMYErVC2r1RMt
mWvVxmnqjnm+892QdDv+/fY+W3AK6MpGYRZsYOgeU+8HjZFEVLgnT1w/NPlTaWxWuVhXTKg3RJfo
KKY5AF/SAu+MMAPUwlo5LWsmlPuBd2Vf+aXEd85P9NuYP7RrPaULFtCZZgAXb+EfV1yuENzTmNlU
4kT1ztpUBX2oDMBbHXuNFXPRENRQQHMlmczUEhE1Cs3PKRcnr60fhGE8jUmZBTl31oKPBRcqaZ2R
owL+AqfGvDz7g90lYCjtMKJs3nrivdPj0MiqZyut19Ov0ktevgTw6JJyYJB/QEB79c6L025ips8i
J8+DxPzHjl/n/oszPGQsDt3mzgQJjuaFObU8NA6ZYGUDc4P45hQPDGqvIHi/9+Rc2lD2nODVXNiG
xqJKey6qgzV9Su9UzLsahnG5RDP0EKs0RbJSsx9kVrybV07/tf+/HIOyB3KHNL1B0jriY74HDXYM
kYrbs3TtxODBZPJBgj+AfVKfF8bo5FaJx587T3rA0WuXJOYUJLW7iy0UVm5bWxjPhTXlsrb6eO7G
tsmizJm2rpe/pPZqi+fCVkafD5JU8kUGrKxyM4/DCGmCzE0jXm6YB/Txq52Hgx403StP3m+P59oZ
AHqJqF0SQaJXWMV4DrIZv0ndDMANPXCdx7ZOAnfNtS1NmnQBIIkCRQcigctdZo3p0FntmEUQP/5k
rwl5LA7h7OvKHtbR3NPlBF8Hfc8r9/gLYdpLrMd3ktzJswLoKDAu6ESwgHlT0u5Vxjs2TySLSLqf
86ekeMirPKDaU8s3rbsCLF7aA+fGlClLm9Ec3E7HS8H6OtknXWiBUWQhTcADa/+Ku3Ql3F2exH8H
p0wimnzR+uVgcHR0NnGcBDnSc9kaXHp5IyCqRrEbQHd1t5XgVUwQ8mToIW/pe5037aOrDWRlTy9Z
ASwAzSNAfuBZKsd6FnNm/0fade1IjiPbLyIgb16ldGUzq910z4tQbYYi5T2lr7+HtXfvZDKFJKou
dnt2gR4okmQwIhjmnHqwUsdN2MkVnwcRh/7323dG930l5FzspC9KxvipsIwXq/jR59a32xLWTuN8
BYpNMypb2L6JFdDizuCH2tizStOxde2cgb8hmTkRdMDWqEULf2SNKEYceNt/6csHCXVXOFbkgW7F
6d6JX/N2dc6FyR09O5HAJXjBM2iz4U2buQri+dftDVu7LucClCMHxJ4/UWaxU0I+C3dDuUAhvIyK
GjRTKYsY0XSHrKkAIArQs4xACuBNijwrmc0S78/0lNzPP7RwmrqvKwpmGX3FsnxMTzZxoue60QWz
a2d//usV9eqXYp7MEL+eDYiVhi2ympnxOtLj+7MeKPCcbZM8trNzX5yywJAUBB0n8ivYkfz19rHr
NkrxlJyUPuMOvg/kwWaMve3tz69dQ6TwwKwAjqDrANavSne2gzzFpKq/weTbpuzQe2jrOEzXjgOP
WOQZMGWBUEZRpmmmNKBjmp54sA/De9P4ZJvTnlh2LPjv2ytauSeoG2CkCZoL2EY1tKg4OJITe6an
EkW9NJl2c2/dG6L7atYgvreNO0Arck3ItLKLoEQDBCASorJipSzPTEqjacKQngjdkJ9Bt3d1RdEV
NZCsI6ggomiJIENxllkR9EDoa9Fa59KvBZB4jEVTRVqRgI56OeiHDjc0iSo30rbJRJhT0VPC7ul9
KDTG+HqLEBe9AfxA1wCerFxIS7CAeA4ZTrXpRYSKJg6C8Qu1dKhv8mdePpIgx5OtNnJ8OFRfZE5R
eJPlAwGhygL7uRDluEEeu4kSUfn71hp1M35vibhrgRLJx5R4SSrIpbsYo9EKOp6YH0SJXUWpuQ36
X8x/7OtjS8WW9Evcm7vbWn59WngAGlA1VMtQ8VNbMPIBDtRxpxGjtwto3cpjmhbb2yJWsnZSBoiq
8PJAc606SxJYs89mJsZTXo4RJUBorGKzPlRVJSfO4qGsIkaDSGAC1ymIJlp7q5mo+4rHrsQD88Go
rnZdgkqpbzA205+C3nsSDBh3bbAxvRKowfzeS4cqAnpR1Nj2di4NEdEWaUuvIFsHHLh+Xf+pmYN/
3dhgKFZjYdZUGdNiGLSSpUq8xS9NPunmolrcpj9RwyZx4XL3IU2DIOqSNtTswpo2y9IzMmR49yOc
vBTFAzvvAMPTgZh0U6VADll2OXr0dfRGa9oEywUoKFlxvwJoSoMhZ4Rb3anwxF2Vm59Mkmui/bVN
86y3cjoGYtGrdLmS1B9bw0sxFEncLUauorHLorzSqOzaOs6FKFYSXMstclh5fwrzx9F60jVpXidG
ZRkR5+AjUwnoXPXgjd5EcdoCdpgbREP6B9OQ0cJeK8ffN8aLmZ/agGo8y+qKzkQq4UWx+OFcG6aE
fjSBB2Z+KWwdU7ZOhBJhoMk4AdgbVmUsT6Z7X76T9AiR8cWuecrJ18ngJB7H92n5p7B/1TpewNXf
j6wrbiNm9jEXdqlZPS5p5xgZMG+CKeYYlSp1U/CrEnDeSO8iHgYkwKWEPDfcxpv94cTblzBOqvfR
Kr1tEND+MeIoe9rRI335ebNrfSdt7AF5PXYoHIxdtRiCTcfHIk++pjZ/zUx7o7HtctNV6yqHvST4
BebpVMPCqOOlXRFCZrYPxXcQqGGEI8qoE02Mbln/I2vag9Pub4td20iJ8QnYRcxsIBdzudLJ81PT
4AaA4PJj+irml//f56X4s1g8nTHnPYQL7if6hfvXrNOMSq3ZMMRGDhA+ke+9GufvJRynveAyWu03
hmHXwRWRlh9lNaA4l6LkKdBTOJiziU1Kgjl/zYnj3BUJdb80TUueq8UsYw9UmBE69X+wsEuPlj0X
7wNIetNICSsKF4co+opdzynB3tcvAJfMnDHKdy7R9fms7+T/CVD7ZoLRr3yaY2iz8jbc2ljB/kO6
drYGtW+G+JQZQuBWOT3bWh3Z1H/er23nApRzQrIP9IoN1tD7P92fif2Rz2PgD94S+Z0r3OSWs54s
Lsbh6cG04PkDXZ53LbaQ0Ytt+kCxBlLB5W3x3YyZJJxxGdMfdKbbIsj2nnVntxpwp7VLH4BuBO3C
b3gdin/xJjD7NQOsp5E8s3uj/oD1PPu8yj9rgybuP9bTCIr7Ycr3nRUevczaGvX8TF1MBwGk7gMn
b6M9DcP2Eq9U8WhhXqJDrYTxDA+sKxCU6by+3HrFOgN5BvyawHnA2J/6ngTXcALojxDttr6BkYcX
3t4NTXNnDIABKT/Sw2a8lcrwXsJyFD3o6mUiY9I1p7BygCE27g1LPJa1LiOzZteQhf+3AUzRA6sO
iev1rDv5BY8bB0Ogz2HZb9Pcirhz8sEfWp+W9Pu7jwoDggjagCD0hnJyqeRp3rSl6UKoU6Ix8sGs
f9/+/solAtqCLznSArwIXMXlTCNcjjWgWZnnXcyavzvbiwTZjez/KUca1DPX1lMzmKhp1yfH2Rle
VHiPLAQwlibnt2KWMVoHphbZb4boQImfa9tNiqaZ6lM7xH19ly/bRIdUdp2eCZBhQNMJwEkxsKu2
9hLLsdsugWrngHhzzU9BdQQOs2i/pdUd0/UcrpieC2FKvJFwIzeWAMKcOarNOLM0hmDtnp4vRjl9
Z2YZZQO+b9YvYfFjbg60+91ZKQoYmufTmp6hewFQlXgIyjDx8vxBB1RbSWh0Jzt99VkXl6iXcXdj
t79u6/PajsHny5Ad3d1X+mzVQgASqOtOSU+iaMjeCcEuIwsURqBgAHlG8U8FHMJgrrNUIZ9P43fL
fGDV3bt/PrJwaNiWb4FrxpEMijeVXgW2hMfU+9t3/vrA599S4mizvmbbZD3i2pqH4kTZXw3jwHP6
iAC4SUyMoE/iCuFCIBMTmAvQe0eg0RGyFZ3WDEszq/gWcCIAMBxQtBitsRUzHJi5J4oOWLHVEJo7
5rSfm6T7y06bZzH6sc+A6zm0j8lMIhQcH4wy+D0jsRUIvAyq5cDBqWLl3j0r2t+14wEaXMf6uqKB
57/PUZxrSg2TjKk9nhzk0oy6jnQtQWsCUHWWjhU2Djm7y6vk9L4nRD2PJ5/4UYae1T7TnOKKWUB1
+y1+RlvTVTqFN1UxDS0ZMfwIDJ7ZbT4HQ3Fomj7y0wy9fJ3Y3NbLFesAgQD/NUM5EK3GQJ1llXk4
sumUtKAj6obl5xQ0fsww2im66Z/bwtb27y23CgAgkCi8QcaduSJq1WkG0lnwaoB++jGsNJZuxQdh
HZKdAdh4QEyW4s8+byduDczRAMD29bbku4lsHF3GY2275IwkkosSvEZ1c7Zd90EBzpnTPJtHPy1e
Bj7FAiQNotIlUVdFAfcMreGGdT04xTsSYCa+GE/c4d+bhWHGKP8SiODQD7qZ29Vzgd9GDxpo1q6w
3CjSkslsAGK4q/NoW+Mft899LYCTyDtIB8umb2QNLk8mdGAAkmGaTlkFqCxjmJ6E0TyZNj00qbXc
YSJjN5rZs8vt/ZwX73/bgwwLuo1YzkA2WkmEZVU+odorkYetF8/9xDWefE3rUAdAJQ8RsA3w98u1
5T432mKapxPojqMqfTWcY/JO1rg33yc5lmB34AbRqnEpY2y7csYbHhjQvbf5SZDOvn1Aa7p2/n3l
QVovyF2F4IZHeoLfLX0B2MzsdcrGLyFqxbdFrekaxvnNN4h2OXR0uZSqHnK6LHw6ueR1zA6Wbv5z
9TiQiJYVIwxuqE4KI43CCLoQN3R4tNoHmx2H7gMKJXPd/ytC9TMkbdtwziCiDDmAbAH1r1GpteOQ
9BzA4cYLBDql7NFMTCJ6bz65yS4onmcLwGIH43D7INY2ChOZqJGgG8RG39alEJp54Kbrh/k0WC9W
8wK44VbXfLR21rDypgRwwO1/MwtnBtls56YCn+d8Ag4fiQfx+fYK1spMeD7BHv9n1E5Nfwqgi45L
3gBi1G+K7xNaUDe544NhjzV2ZPRLuUXee77vl8zbTGNZb4qybV5aEZqa+7OyUKCwooErlJR1YD25
3MuytmcMJVsL4EuQYwv7qGi3t9e6EntdSFCMmBi6CaSFkNC0u66NKfmcmI8ZQpwhKrLHydAsaGWa
Dp22ZytSVDAl6IdLuAt4T9rF/fyXUdg7330OsiRy012SpnE1f6L9vAP1RdzYW5Z2gN5OIsPd01Hs
y/xUGbqOg5VrgVcM4ucAxVKMTCm77IPD2mFGDY9oVY+FXx1673uTlOjLzL/d3u2180SULqE4MfwO
3PrL84ReGW7hgMKmb8fYLbYOGzRmcOX2vbEIAWsfbExXHUZpCNRF6iNWoSQAcsRTTp6NttKc4soy
gD8nUR3wogEwlLKMye4QLHWobwj+mkfV+P3du3TxeUUnuSh97udsRF8Rjbt9letc69rvR7DlosCB
kPuq96MVo3BZFfanbo75znwnEZL0qoBH+/fzUt/OzJPPZ5s1NT5PAXZkHEHQrDlk3e9X9j+vwRpW
5wngXJcgmn8sXFcgW9EiFLolknGAnkFTPWDDQYpqEinA29NYBBEvH3qhSeivigD6F7L5gEzCy/Vy
k2ZhV9Oc4dHX1mxfwq4CQbr6QMYa1XrEh2D79dB3r7zcZlBSMZdR0Ki4cRqVuqnwtXM4/7wSPtHe
yeclJNPJpJuqjD9yzVA7tkCggqI+BlIutygf/cGYrAwBZg+QRfzRxBtrR4BEO7joJcbj1WSzn1YL
GsVccSrHGHyUXREv7x/+R8UGWTXfwkCCLLpeLmFMRZL504L0hGtG2xBB+rtNhYeHM5jTpClCn43y
/YA6w+j14mSJeCARTzVaKk2NkprA0BvqTaCKBrKALzXg7CrjSehxkeOEE/q02H1U221ss6egeuAY
qsqEppy34okuxCnbhXwxKEmTZMLFjn8arx3Qwb2P7BiA0OCEkWG/GqXKx3Y0AMw8nfp8txT79Ovt
A1mJJzDhhtsmgVLwLlJ0th9LDL6WDQ5cmOQBiUP/kKVB98daaicGeANJIzIX9IEulbddsibVNHVd
X0mk2fCekTAtEiReObAsJHYiZK5mYn8MMxLA6L+9QJ0A5YiKoe/dhFhIBr3M1kMq7j7weVCSyew9
nJNaIyxNE9FnhmeMP6Gy4vxluRqNlr/vUqOxQWcCrEuNHgCPOyUBEjNOuxPjtuVHYe0/sgYPEbrs
DzTUppSJpU3QtwEIjJpnSo7u5vbn11aAND3eScBuR1+dYtSJ4/ZTMVYjIJjZoxgx2o5wnSFvJt6d
90FOQaoyuL9AN6q+jtsWDaoAiB9OhVFt/YLtDfwRsy4hs6JRQCd0ceIAMZH0e5cnEs4dK50U8On9
0QNAlmXokks6AUq40HMLXNO5DQEgu5uCBChrGqV6e9QpWoU4AQluBD6gBVYDhpH2aTuEEMGrdDu7
L7X7Je/+cafvxXwwnCGifRPNfRbXXR4Nc7uZk3abv7/tBhELulVMZGtlN4TiDJCAKskc1MGRNFMU
BE3suZrK7orq4UXrSuRFad/UoMXyh04MQ+8frdqO7KHdlpX1yQU1wm0NXzkwpLXQ+4y4BXOJ6kKM
aQidOm/8Y+G6sVk0cS7695sxPJ1tMJJj6AlpJiV0cZIA/MMhD46FV0dVYce5oancrS0CiTmYMQw4
AXJKkWCzcDKIyUI5yy3HQsb3W3qE7v9+XzFkPqkSNxx5eHTmuM833V/vP4PzzyvKxAx/nOYen5/q
WBRlzAJdlXt1g3xgW0u2bgmSdnnvG9pPdQ5smGNbFHFRoH9PNwuqk6D4qradq6mxICEtX5ZveGbf
3qLr4Ag+FnyOwENC+QzPBGUBVt2VQZLi8y1/mh3wFzcsHAGP6P1iwXBoQZthOh9Z07lQZdfQY4y5
4zYLj6LhMTDm4lI3GbB2yc8lKLvWZ1Y7hy4kLPmO8ph1d+z9YStqMHLMEODZ6KNV74ZIedZ1KOEf
Z9uIXAONw+9ONOBcYIwBGWe68PeqT7ErREdD4h+nuBJfevr59slfx6mXn1c8Su1Oi2uN+HwJ7BEu
DqkLLKO7TDfvu6K/GI7DyL9E1wC0n3LFGbXtfHKK5AheVYs9u+Xr7WXovq8ocLWU6GNFdu+4ACe9
2dnvfx/iRYMOY6R6kNi56s4DNRk80dImR1984lHB3/1+u/y8sj2cIotRjvg8EFqGIQqWjf3+aPRi
AcoG5aObO8sACZiNGLb5+0cGsACEDcg1QFkxL3ZpQEZkynjp9wn8nBHdOZmhcXIraiqhARGT4H8A
VaS4oIARIylFS2D/yjYqqbspqvLU9XaE6pAmWFyVhR4C6U1Ri1Qf66bHciCRTQh3w5/d8MO1P4/W
D6Jrh1nTWDjt/0pRExoWmB6mroCUJSg23hiiHP2BI4c/wqWDbcdDQbGvAnMTzB6m5LjxiiEOeh0Q
6foK/v2+Yl3nOnWNNBgTIKCkEX2wlw84CEdCnWIwCQ1x6Fi4VCqME5FsxJTEsSSvQfrKNrdtxop3
OP+8SqbudE6XTBlMtykecvcndX9aRBNNr22RpE5EJySw6tF7cbmCLu/rzh7r5JinFWi5jCcKdNvb
q5AGWonXUbkEZgM6yLFVnvwJZ3kNK/cbq0zD8NhkmApafBoXnrl1q3DvW3QHdMF3woIiJyqx81B6
gn9G1VTNCwh3cOloYk0mceIOjLMB8Pft8tSkmrBzdWX/ClJrQ0sh8mEUEETYJ2t6SatuY/dgVpvC
I0l0Bn7t0ksmwDdED0yQKbpmeaSaHRPKbPdbbzse8uVh9n/fPqo1bZCckOiCk2ZFfe42CR0AGIcg
bsk5Mjbgi6P72xJWtgyD9QhHZJr0elxhSGxukLzyjnbwlTeHBghtafqdExa5lUbUymIgCmRaEpLO
B379pd5VQxbQthy94/AUWJ9dHZHqynmgeoqtQluad81z1jUBobzlPsBNzQ0rfhVldR9M4ASqNZ7l
TY2UC+RJ8yIRTd9m0S4XYvm9nQf15B3FWM1RufCHLC3vB8/bpJn4KabJuMO+frXcaTN55fb2ga0t
E0OdyOEBEOUa/p+W+Qxw8dQ/jqK8T51D+hxWO1qE77dD4GxC+lmGX9f5YfRIO+1QQcxg7ul2GDS6
sLqH599XlMGdBDIsCU6rBVRwJvZudzcZJ2O+r5o6okUdjcMh0SGXrNjvi0XJy3Bm+ZbOq3jSYlHk
6IXf0EY2fbt9OCu36UKAEtQgHybIaEOAGObYyNC2iuRUWrMI7Y34/19uS1u5UKDhQduc5CLDIK4S
4nCvTVLTw4Ui7OiRvxumy3euLQfYEQ4KBTbQI9SUR1mKoMI8JQFQmhfVyVeXTpHrip2Zl7ssa3a3
l7N2OufSFJXIeBL0eFSSI7XMAVTeGC+n2QPgYzXbtiYHESFaSoH2JWnJLrWgKNPEyBOXHOt2uRvq
7pFh0DzLddX1tc1DdynG8+BjMaOjpCqb0J4W2mI5FsujBHOjR6RBQJCNARCNQVrRA3R7I8WFgAHv
cbUTinhTlncOAXyN0yDbFmfhj3efDBDRAFmDgWz0SjtyR8/uzRDmPqucIjzSfOOGUTlvzXl/W8Ta
Gs5FKIfvl43lsrpERucl9YCsrNGtlc8DsEZO4KNOdI2DYiwNcYYqCI5A/rtrq3pbFKkmPyj9veIV
UK5DoQuhleQtU95LC0JPMaZ40IQOiUPna+29VN7ODjH+9XfSPXfasYy1NZ0LlH9/diqsWkTo2BDY
f+9oHsMHaPRq5aKA6BimCTVtAOyr15/ioV8bfQmYBECUkEOYRcTWJBPW1oAiIWiVUWdDn5sSRI0T
n8rJtjHmf7/46Ps43NaqlTsIBDzEuYg4MJ2uTvjh1VcstDfpSbSlHQ99EDWpONTjb2LXcmBu+XJb
3tpyZBZfDhcBuEA1LY0pOoGWoRTcrg/gybXuPvB5gCHISR9YShUzFUVhJpyhBWuc/0f0PAo1P3/t
wPHd//u+dalRc1IUdEzASpfV4xx7c71hybg1eqeLby9EJ0i5K1UJ/IimwEJQGOzzuMjjbtSIWAEp
xviQJGVGW61kpVJUy1q8gPkdQD4qQXedXz8WGciLhL0pAusxL/08Qjlsg1GkJipRvEjNEJnYGUP8
t5f6lglV7cLZ71AfJZzSwV7GhJ4cn3THzs7caguSvhfwoQOrOHezLYoO9YMjEIQHvfs9p17/sAC9
Nqrb2fptgDrz9i9aM1TnP0jxf01Gl8yvsDFwXjujSaM+/wLsZEpPlgS7Qqv/tGgeZipxt3wCopMV
JXNTctteYcZViCZL38PFCHHyQL/4G+1FkW82nwWG/SOnHru9P1V1bAYN3Q1ZWEdWxfx4GYYxatpC
bIyubjaMDmyDB62z4ZzlDygstbvQ0Q1pXZ8YEJwBogcMFdmdgim0y2vQJiG1STsnx6SvW/RFmOZL
kvp/nIqU+25uwx1r8zZKTFptDL/9ZyTlDwys0cPiz+4RhO3i6+0Dk77vSoPwXJd9xqC7UXPtPeeY
ugfS7wkEcy9uPn3KF3akbrYJw1qTyVq9mGeipIE78ynmSL2M9Dw9Nb6N8Os1RYdekmmu5pqVlEUD
9AigPQdNjJdC/Hkx6NQtybErrdjND1Wp81w6CUo0QRLhJuBqSI7jcBrnLQ++3T4R3fel3znbpr7N
eJp7+L7xp+Abd9S4Ld3nlWfEbHgAP23x+TJB/j52as3jbk2hzg9AUXCv44ZRBGZynLyHLp/3vZPE
GX/JHR3Mxpr/xUg/srtoYkXRQy70bJ/KhNeFFSTJ0U2eSHg3mXwTDGbUZEAn1sFhrMqCRmHQBXlf
dJpeymK2MJAQdwgWlT6FKQaH6pe6n4FJb24tX1OAXN1BCUoo+0YBtazsYN3kRgjbTY4AeNqCXX1b
O8lfaUV+T7TZ39a1VVF43gH6GPDEVxlBNjZDyRwDifKOxTZ9tLp5a9HHnOn6tXSC5N+fHdbkAgTT
XiDIyu8ZuEXy/q5ye4CXa5zBmo0J0QKLZnp0YF49W2uQNTnhiCzzQtK7uuBPdHYP3Uw1R7TSyY1G
2DM5ikJMA95MSTjICkz4Jc3Y68QwXjVY4dYulifCrLjyu13V2bveMPa9XXy/fXBrColzA0MYPB5q
1YqfpS7JS5Q+8CDIxqisp4jUYNEjX3PkCsvPt2W9pZ5VH3EuTFls5QnQxc1ecqSlN+xyx6GILfzf
NQ+GezsZ2b6pey+2G2bExDYxx1YCDOoQttJ8QaMia+yraELPzdafreo3S/2/iFk8BImHEGHpHhPP
KqJwzq1H10TFHQwWfNfnxI1GA7iVFSaOYoLAJXKXPtwUCGgAh1/ST16WJXd114YPxQxOzLAAdhMo
OcK4zLrk0BrJgCjMSZ7TkgPKZDbDh5AWr3Um2ocF3VYb4D7w/SScAISh2XTXlE71PHtjt03K3orB
/p48tVn+jxjYbmDDUETuVLSxwb3xmfRdHbfZDE5MC0Wyuez6O2tA1QS95s4soiJ/4Es4xmk423GV
oIxJPU63lUOLQzay7zPp0w0Y1PGDveUnYrc2KthMjglwFXfL4oTR2E3p3lkKzPLaYvrHZcG0uX2s
V44APRoGDCiqSgj3rxBQayt1aVgUGSjGI9t9KZ3T+7+PuTMwB+BVD3eseGIAR6XlkoXZyQFV13HJ
NE0CVxYFP1/mrj0fg4AIy1Qr2aVNKKgFJCL31aniaRdaOy/5cnsN1/dcSpHDIBg2w6iZCqqeZ1Ni
NTOkyPRH+1nwjccfcoqQcUOIGU39Es0g3wVE8W3Ba4cDIDA8w/CClU2Pl/YSja8meJ8WyMX1+DK1
d+//PDrP0Egn3zFX7bNJXoLcqZ3yE8fzle8Y+/nu78M6YrIEB4/fquanZur2S2AzIHgOn5wfTaNJ
h6zszsXnld3JsrmceIjPA3ucO2wDerHN7QVc+RHUQs8WoNpXUHD15pQj7eUlzn3XGp/FBCRyt600
4eqqHHABoBEbqbxA7dGzMFXRlQ44RIyu3XTBn358ZLrKq06G9CVnvrfgo18ueQXAZgGu4hHEXqyO
s1HjeVfPBC16WAgQ7w0VHLBuPTaZJmenplngib4YlSZwvbrw0NUQdgSwV8iyXYFfNeA+4ZwEiLvH
yFledvFo/f3uQ5ftn8BsxMvhuu/ITuBGhh5mOCCnafwbyHrFoPGlK7t0IUL+/dlZkABNQJ25kGOe
x9US1ToyZd33FaPrzCiuMxffB3LuQ/V+i44wW9a/0Xp3bXJ7DtYxO0zI0WDpEC25/0SCVrNBKts3
jhYVQ0xCeqjoIm+njqYtSWehTg275Agw3jR+Wu5QlU3ug8FBmZJOqLwHUx6hgaCOq4LPu9Kw2n1m
cB67Zs1+GXVvbmxWgBx3gaGISBPqhs2ugi/lJypPKHsEyW7b5fQ0hs0v8Hz122aYX3xiPi1NG7Ny
0DycVw/1bEsUV+cZIlnMjNGTz9KtE6Qxm37d1vzVFUnMDdQdMSKlujmr5sSrU4LSlffXHBpxXzy4
mD1Z6k9ATLstanUxPiICpDYkjYyyGDo5rFiA8HJK+Pw1L5zP4Nba3RaxYvAMNOv/V4Ra2eZoFnAH
D5lZN30My2/Ei3P2kQ07E6F4IJY0LZ8qAyoQAGq7+z2kw8YHfCj7zkCU/oHlwD2gTI/n7lXy3wft
XmL0HQUXMSgXy3tr/qdP/rktY1UBzmQodqnGWKJrVwOFjyCbYgb/xfSzauuoGx+ErRszWz0fOVaP
zCkMiRrcWJjBQ8yAKw4Sww21/p4Ka9cYyQe2DWQ4wN6R+JUIRi5NLdjLAuB84c0emGRPxZ0LzC/b
39/et7WlnAuxL4UslKWOtIvotaUxMGZ/dky8GiLVxGs6McrxEDYutdHIsmLwdc5O1fJcfCBKkLcR
jA6S4+MKTHpEds6qBeqxYz3yeCbDwRQjB5O57vTXDADYWg2UFeXsnNqF5NhoL/QdNM95e+F+K02N
E78KEyRPgIfcPGa4TQBlSk0/87D1RIC8NcCUjXP4bIfmgTL7ns3pxpic+AOHjyZ0eHQ/RIuLcvgw
pmCrTDz4Q/OHl/5O/EP6bixpuRrMDuOhhirD1URsij6gPrVaeMNsn7CNY21pvf3AKlDMMzF2i9Fh
FSSmaUxHgBKTHLuap3czKLj23iiSfdk1uuSsdIwXiQTE1EAvhb9GkIUsvLJheQAqub4CEok5zJ+z
sHCjoaLfl5J9hsX+0y5IrInA1KH/rUpF5QwzHHIwQc2nlZjHB8Fcbx7rId1SY89LEbnNN55sm+Vh
AdTw7f1cMaXg4ZL05ACNgXYoCugGCSVjFRrHpPqHlkCOYUk0Yezd9h8agFneFia95dWOAnlHTnTI
K6V408SYwfzGS5BllVPy4NtI481szHetCfJUh3AgRvvu1ik8Fjnc19G1rZgltPDIhCj29botCqDA
7ZRRbh5Hs48N63vbfkpSolnidTuPfIkBr/mtRnEN1UZ5nYasM81jYL2kixUN071VGREdd9zf0GSL
IDrMft7e1zetVzYWvZ5IXcjaMTIAculnZqRPkFTL88Y9OlXWbEGyCCh3m6Rb1vTGoTA6ezMU5tds
Kdox8tul2499X8bL0nd/gjYQG49V5nNYp20U1v4QZYbX7602bX+Mdtd/Ltt2iexmzp6mBhOy8FLW
J6tZyp1JEVkbcwFFbQR7aWfvh5ib4iB8YcWGMYw7pMOK2AeoU76pclZtvdZId2TJxLZrMB8eAR2J
xgKm5JgsxPs8tD4gCM1a1+i5YmYv9kf+/dn+0N420s7p3SPohzeduUur2APYIbJvtw9iRcXwmJSg
g8gl4WWp3KZ8cMJKtGZwdINDZT5UeA2ku9siVpZyIUIJ52uExEVeQQQSOjYag8R9Ot+R3x8QgkuC
pnT0O2D7L/eLL3UGHu8xOAbZZ8c88CauMqhGqrksK/YAPbD/ilEChb5Jl8HIISZ3iw2ypab9J502
ojnW9RwVzQ9gEN5e13UpHAXNc4nKRcktQqqu6oNjkofx0gexz9Hwm7BtH1ZRUjxY885Gjtoyf4pi
O3jvD4wAeYH/BHgsoolMUQ/R+LS2SB4cG+Y+iMZ7SFj3ZQp0zdlrNsgBUyRQpNF+cT3Wlrazk/kE
I4BZU8WhAFhkF5EUfoRUkZe+Wtl96biRlg9zTfvPxVqXWlOALrfNpjY4+tWXsd3zNA51g806EYpi
soURNiwNBvZo9cues5+jYFtR6B4xa5fsfCWKYoKdtPJNig20xV9VfmhkstzYT/b2tjqurQbDSXhY
oksKyCuKP/QZZsfq2fKPQOGJauvTyL7kgQ5YcG0tNvp+DGAQgAZbvcsGzLifCnRiOqO9Lecwthcr
rovXjmlW46xKAuIRwGQRTALw7vL83coeSm5QjFuBsnIneODH9bKMX+0ixDisx9rvvsPILjGNOeoF
m3Yu2L4OvGzCPUguUxphAUC/IcS+n1jZ3JW0ruPB9vm2dtPsnrd5ee8xtGlMxLHiBfjaP1yvErHX
1EaETuBpM4jO2/EmcMFjYEwljSqXt5/6cfH+8LxqHoSbBzs8EbNdVzvIUPiA6uyGJHhMGZk3bsDa
Ha988WwunN3NIYdv6gb23M8YB8CUVBXVnUeeeDu8GyJMZnDRLSUPCaPD6owO9VOH5omNAVF3QZTw
T9Y3Owf0bijc3Fa5lTOCFqARTMa2so3i8oys1schgfL3ZJs/y/y+Yr/aceP3uramlWfTW5Rnyigd
HKzKPTWGlhbOAoqvyZo3SZhiuFbXTrS6ErBNy6lLgHeoVe7FzFvDy2YwSaG8FnlGfQh4+dX2yYHU
uiHVlYuK5fwrS1mONTcsawvIykcrjMKGJnE9k2RjucmiuUUr8f8bbNh/L5FyQM7SkoUQXNdm+grs
dad7bD07Grr7enmZit27tUH2M0uqAaCnogR7qQ1VJiYPEZ53HDk4Y4pDUb1C1aPJ/HRbzoo6YPYM
3QHQBdS51RwKWvhazjvHOy5uFafm36jkaUKJNQlypkb2NwJHQNWGwh04nwcaHNO4HdIo1D6UVlQA
CUegxaHF4Y395nKrimRAb0iVwnejSyvb8OxgBB84jXMRUuPPolQ7BIW0I0V05ksGLkwjTvgj/f7+
owBtHAYxge12ndBwcz47CzcwbuB+IsmJa9R37Rwwyi07XfDfqwh4shic3dhBfYES62VAvpg1Jy29
iPLWuehJU7zM2PY+R4dNcgRPVVyP428Y1LuqCyI7xYOirXvNqejkKReyHwsDFKJo0iD58Gy3zr6k
w4FaKMYn4X3V95rK1Jqe+Qjc4D4RFUCjL5WAG7xzgRyIRiEM3ZM/4wBwD00/iE6EPMMzPUtJN/qF
Idulwyfb/JT3n6pA01e1pgay2UPmzWGb1byWwxl6nBuWHJlo/uYE1cjAZ4fbmrxWfHHAywK8WDRU
AllJSWsDVKtbSi9EjS1YTFBdgeHrgFKhlwKqix9IW93/D2lXshw3rgS/iBHclyvJ3rRS8qq5MMa2
zJ0ASXD9+pfwYdwNIRohvYkYX+xgNYACUKjKyhxquEZRHlIDpBtrcHI1thu99Ftd24frP0Y6YNQk
/uRv36rbza2lTxapAYrIDXBslfW3YVD12cnWjdPiQvsLJxCu1st101jfZXZrwhMdToZKu3032ku4
aYYiSJAaQu8lcsUA6+Ate2koZwv1C5BWPTKvuR8Na29U9YO7qZ6ypslPNHEvQ7DpP0PiCtq6kf3B
PwaTVdx2tHT3pl/Uh3pOvyG/u+11IEpKrbfuF0vr9ttqpSc2TnS3pY67b/Oh3/lON8SbMXXhSCs8
iW3npwXQzKFeu+ym3bwxZikAO5qZNjt0zUFJoVnIwct8fw7BBQ1b1A1enJl4kFMLmjgfCBA3CKgP
tacXO7qOfdizuo87E/TudWdA2rMGiqcNpum2LpbiFLBgIWHvA3PhpdBNAaqzj6ZidfYtJe0Ny6xg
bxfbul+6pQZfitOG2oIu8gH8KoeK4IDMymE+6nnphagob1/81UPkOs3VYekL51gaRhq5OuA788D0
Z9tDxntDKRHcg6FH9fVBTzPIgzjblwb/6mGYgna3edt2GBr7xXPrH1tle3tz0VwIB5d3tt4cajxy
d1pnNY9F63eHeV7qyOrmNlyoBZmjLUNhfy018FPVa1SDXiz0x2x9hphiHtI666Oelmnsehv+Amnt
HYS8xxjSt+SL0+Z9PBpEj0eX1Ad0ztkRxOWXCJ1V7AFN1e4BYoPubvT17Ahm4iUuejTSuBP9HFT+
bIQbHH+HJEpjRjMb3QjFKyCoBooMf1Zk915Fi7grli1c0K0V1tb22q3ehkvf0HczMTt0aPUsbCu8
H4DFHB+mlug7e1nreLXyemc29nQ7zIWBVt9xwo9M/xl71/ySlpNxE/TeHERrpU3/sjYznLjVLPT5
QO0pYFUbGgje99Bm+t1M0xKCirn5nY3av+bct/dbjfcLC9rieVy1ElTt8xwB7ulFxGZ6hJ6P6rsf
7HPjZk4/La0fJLnWuIfNYSl+6+rd0tYZ4yzr0L0CoSQWk3Fz7qq2aO6bXN+iaaRBuA6UxWbb0C+5
6XXJ5tdwRrhSewI/fRHq86Ijh1HglWKgT8XTehOArckz9nqhA9/fVy92zX57fd88+ONoRShKmL/t
LvP3dpNlB7BozHdBafnxCFWD/WITGtesXUOwvg6PdYc2C83M6L7thummaOsKKn/b0O7cYdRiDzfx
7eDM7g0KZhjo0hRxrdevc5+Oh2nOiyetLIoImt/ZF9OdDRYG5YTabZZN+skj1XpoaN+FVmbkN0ap
BUdTZ07kbXkOkSXDP5DBWGJizNOuo70NjO6QRls756fCGuhh2n5Poxnl8NsBJbbYAnGQIuyQHPBg
7kPnFxqNeGpeOBO9zUt7cxvKpLd3gIzYu+v3h+TIvfi8cBLqI7j19bQv8WBKgeQvH0pfP5mWrriX
JQfuhRnhCknzaWBzxspk2EI//YcW+5zu01QRY6qsCDFMsWK1grQrk027cehJsz+TYefq77+lLsYi
hDGGnXuUBViRArS5tAPQwL4bAkX0J8sYwgoHhkG4Ftk7Yd3JADypbhtlslKjxg6A7oJZIIMGzqL1
fiRIwWLDVGALaOwmKsdGj+0lKOMmq1ToK7kH/v0lgotAVVPLSI5f4qWxte40XTFU1fcF32B5DsCS
p5eJue7cGPRk1z1cEkejIxBAHB3PQCTJheWa50ozyxnLtQxPTXVvjs9plVjFCRI6CseQDuTMEt9r
Z/EtCGeMYeumMrG1V4ADtncT5nAs6tn3ufuffb9vNBf9rNhEQQ9CldS2q6jCgXl9uiS5cRhBuYpr
8uLRKaz2OmkgPJiw2k2N62uJcu3HNqY73jQwZFM4Nr8GVWuoZIU4AtLhsq76W6ZVfZ682SUkfSQu
4QLmYxcObb7HP/5NUnbn9irBVj5RYvjHmyE4TSW2lpgwXLLR6jOoDj12S3C0OjSikWU4kj5F4GOq
8kUSr+CMdbwnAjHJGwkXslo+Ab1S+phnMS4eqmoYkn4fFVRgiE3OOi0kc8e+NNuyQCtJY0PWvDee
hrVVZTkktwQnSsOzEMUlFNkFz/ZayKIEQ+E+VvVBB2FwudPm99coLkwIzo0ei0pzVpgYyd5vzdCE
wHD77rYeJDs9vNzwIgBvCF4AlzuoRpxsWHmBHQRq15u+VLyhJUuBBeb9KLz7GK58+fnJxFtvrRzs
HT9yY/fdPVX49UDHoFkXvfNAJAsHpaYbG238DRdPM4Szh6Lp+vn65pcNAA8v9IQBHIIxCPPTGFru
5ivSp0MW9TlYpxSHi+r7gh8tBmUDDp4i8b6V9n7RFD4kOUiAD0YaG44KUmsx+0uzHpQdBTC81Alu
iuAruEDKbYmYh+oz+/mBqTqzJUwV4nmnDbahSJb9an/S9efrn5cOBcUTXP5I/b3B/yy+5vvuSspk
qr0ntIDgT7sge2S34lZ15KtsCW5btJZLZzzREgs9+dGSld+3SQdgj7l1ZFatE0KA59v14UkOFA8l
UQQ2PJ/wBhSk6WtmsbUsk7wFsWt6txbkpkhfrhuReRvvIYXWDo4tOMXldkw9a9UnBEWJHTw4TVir
2qj4vAjXCAja0RyCqwuIaDEPZAaFVSIPVUJlyQsXvCGZ/tNI510avB+tdWFI2Pj+VPh+TbHxLeOX
739vNTtM+8+OSmlJ4gcXZoTwGTIaRlu0CMSK7R+CJh46eCGKD6GTPQ3mv9fXRuIAF7aE7aP5EI2q
DLNMRppY6WGiSTEfPmACSNA/3Yi82e1y+e08Z7ZJsfxV8Z3ZuxLRpa5wY6kHAKUV8AoaQJpCsOSs
jdviNYBdWtUreO2aMv8Mgeb8uRsKKM1bVFekUGXPAlDrctpYBC8uiIsvB6XVZcacfALTCML/AFES
SChe/UG7MVsSO3n+2xz03YJSSJh6wW5K9dfKThU/QrJ2F79BOC9a6NCC6RdVqcmY3Khv/R04lJ/w
gv/A2/fCEHfYs4B3G7bST4mO/hLfvasZoqdt8LXddTeRnBLoiUcHEQosyKOKvd3tUDdsY3aeQOMS
oigq1R/V5wVH99x1ybLURbnQjw1cqT8+8OsRyQCOCj+EIuTlFBnB2OtmBh6HBsJu6Kwr7uYs0BQP
G4mbc6Kt/4wIYxihr2PM85gnepdY1r+5ax1Ms4kM89P1wUgdC68AXiPiSS3BDsnXxhm4ncA7reyA
1AqyNSqMhWxBgKrESgOPhxSwYMQrfKjMdhUafazfKN1nuqLlTjYIJEg4nwoiZltEVM+Q/xzq0seC
tztSxwHZQTb1+jxJh3BmQlj0vG22mtUwEXS7LIu9+Prn5SNAJMt76oAJELYdMnEmzVZEydQFbyqk
I1a2a4giV8OfJcLlGQB88p8R4XQmeg2RPRcRAJ7lzpDoxY2m3Wn0WNX/jt0PNikQWKox8Z9zdpSw
qhuyMoM5on9O8wLMFwdHxcMuX5b/hiTGGy1ZmkpHwRlStqfKO2iKZVHMmIjVaLSt9cmEZVkcI161
5bgWy7HTx51fj/eD3Tz3s71Hulyx+flCXFkosfpDO2Cdh6WCWe2fzBrDMk0CMynb+bAMXQgE7//l
fKbg28G8jq7eYBKzVTsQbcvBTWKmaGAcFY81hUeYfDXPPGIe0wX3Jwy55FeaP7lg5m+X4/XByA7O
MycXUfxeZhp9b+RI3ma7ojh29D7owk5Vv5f6HXD0vPYNDXJRC7jMisL1FrwVNCgkpFUZsw/0tHHJ
kv8sCDe+oVnI/gNklXiEhvML2jjC6xOlGoJw5LhrX/m+Bidj1WN7nFSM2dK15qSUECfAvSLqkvRe
i9yzqwEWZNthsTx167c2VfSf8Z/4Zp+c2eC/4cyfsrpp2OKDa98ISNROr5vzeRj3+oZG6N/XJ0tl
SVgNyxuy2SEZ4vR5x7Y+pCABMI0pKlGmGfJtf92afGn+zp2wNEHJXCsbMHead3Sh6VIozhf+a6/N
m3ARAN3r1Ibm4yFt3JXpD7/8SkBlPlU/rw9DagbaEchpcipXVzhXunH0O29bkGVugmTOyS0pzLDT
tqisbMXbRro+oH/n7efg7BPzNGRq1pqNQZH0c7Oh/m+yu4mhWG5XI72d+gwlM7R2KaZRukx/pJ5Q
PX+bBqwIs0sd5fPEzzcoFa7aHNqt6sUrNYK3NMCCaC6Gruyljy81+uGR4CoSu/tRQqOvnRThrHSj
nhkQnAFtx8Qte7NIisw7crbAKnA/OXm2u+4M8nGgjQtkjfzxJjhDUdc96E5w3JTzXkeBU0Vzqvo+
//uzs6AvNpusKe6W6iu0zzwVT4z081AvAKka14gTc/RD7rECJNGoDVXfbHZAePaB6Tn7vpBvWFB0
rJiGZ221Rdn0hHH8f98Xpt9cBur6eVcm/hwHzU715JJudXA1c84jIN5FOZzNmTwCxh5kebdfprNG
Swt8lvut3XTFPEm9FYE+HhM2ZOJ0/kPOljkYrIwigMa1aLgh4B3oVDciZ1ZxkMjGA4QIesEAQEMG
Xohd6bjMadXMyMpCeB05pgYcMZsTj4OpuIUN2YAs8DfpSP2iBUOUqLVKSs1s4SdXPh3ytP2sDeiV
mrSyAdkasA8Eqh9VPsVtfpjrLR6DNewa775KlwMI5g6eighO5ug2RIUBTUZOGufC5QRnGfKSrY+K
2jofX9isiM5UXxfc3Gq7fppSXAnsu7XGlqolSzaZ5z9e8HJ71WifVSuydvm+HeK1BU/5y/WNJPMM
TueHogxSnKB7uJyfzV+bee4QcwSVHdLP3u3YREuvQj7yQ1e8oTk3OZTkgeF+wylREX1hzMN+SrMq
HJ0HhhbO6jiTZxoEIDhQFZuky3JmTrgDerdfVrC7lYlRfMED1GDP1ydN9o5C5hlYCqiPQp+Fr9v5
rs1dtypSP0s23Xq0xnmN83Rdw8Gabyiz4wAZySwdX8ZJ5W+yuAAMYjiYsImR4xAMz5qulYEBaj/c
rvtmXmKLmPvF9I6myT71c7C7Pk6VOeF02sxm8WkLczmg1XRe9pWrxaj6QPp2fQTOLr5uTuaL4B0B
UhkkyCi/8GU9m9ZqoqAq3Qowr5rlS2dVwI9WqFdooTOqFLpkOwtlKkgaBEB6vpEzKLR+dtg0gCXV
jafuAIIqIIGuj0ZhQuQM1Wlgu8zj/Kjti0G+DtnPJfh13QSfEHFbcb4kzsYPKKl42LLKaZwgQ7Vq
7W6r4XuuUiGSDQEFYaRwOEsL+i4uF2Qp8ibznaJK2g7vA3u5tY1n6qvAobJRoMgCllbYAqWNcIjC
y5Al8qsKquY/2uz78m5aah5qnn1fOEVbqpXwVxBwQTER4KGqVySzZW57/n0+vjO3rcFWnVoOvj8E
n4At1PPfuv7TrRSPQ9Us8bU6s4LuTB8ifW2VzMPjeucwxSBkJ/T5IIStno1V2aB4h0GwuxnKEV35
WkMYIRtv0ZpCNdVrXTVngmdpK508k8HcMkYQEyHps7MelGkNlRXhHoDs2WqkjHuWPYTl8JLbfrgB
Qlt9ff8+PJ884RJ1vTHviwGj8envHoI4s4q8/a0+46UPi4dJq3PsIKmrpPKCI5tuq+BWS09a+oUU
v0p9iab2mfU/reA0GnvL0G4m1SZSTOUfArcz9zO8YmN1iR+Q0mhd4iw/Zhu6qE8fmEify6ujIArA
s1BvzWvP1GaTAF3lHGzAURSfl91n4N/87/NCMNgMQd+ZgGwm6BYqnX312le71DgU+ct7hwG0HXhx
gUfiLFRid2S+BnUzbSjr4k0d2shwToow++1qoBUXhWEIxIGBE6/Qy8MA583i5T6rE/RhhnPxHdRI
vX6z1CqVybcXAHTuQQYGQ0CNvYkOyVqiTueBHo/Sl2l97q0b01EcPDITULwHTwVSHcg9CqenDSTk
rPdTkbQaQ2cAxCwV6eC3Byee6GcGhINzttfWIi0MkIaFwCMwZY+dxAISJmAvAObFAc2fsBql4U9s
y5smuV3pl37+fN2ZJBMECAcqJoCk4JUo8oYgNzsHnaZhreshZFoLyso6DFpVpfTtBQCHAiuNi7QM
KDzEko2bde5WOXmNQvRTk+4Axn6qi6cFgXoz3Njs3e/3S2vCyay1bu/0PqxVR+ehUHXnSxbEglAE
x4YACI4mzsvtsZhBs3RZQROt9MPl2WezYv+pDAg/Hx0OwBsyGPDLGISCy7i7vuaS/X0xAOFCabXF
0zeK77f0++LczE3ElpvS+fR+K9AfQh8l0INo3RR2RlEurAtI2SWIW+hxsk59dqzo8boR2VTh2Y3D
EH8gwBPWgvZGagSFRxPnZxd8tc0v1z8v2R34+X8/L6zEOBc6WQyXJrSeIjJEzRj76RZ9wIiLKBsi
GoC1ibev52lbQe2SJt540+dBOKJPs1gVAZ50JGDtMYGdxQPvT4/62Q1LvKLQcmKSxOvX5VgV9fRi
F+X4xZ67IL4+HtmagLjJhDK2Dlip2Dzb0M5xyqKiCaluE1N7d1kM8JKzr3PnPhtI426161T4OnNu
+oKGlk7Dfn53OwCMgNATurvAT4GZ/NJIZUBbr6FYEpItQGKe1jUh6GBRqUJKZgoFfswRTl9gwES1
QEdbU88Dp0Ji60+0Tar3L8TF54WARMPFqw01Pp9if9BEdUxJXAoIAuQW0dBocjX3y0kCZY3ndYtF
kklDN04HuLqDamIcbAZTRFZSSw6IdJEx5aaEK9DRy8axyo0k8LmwAq25MRXRDNKO647LV/Xywctx
Nn/N8OU6c60UUeiUWjBT0a9dvwBpGISm85jqt5qWWBqL5vXndYvSgQW8WoEHto2240uL3dC2LNts
LP3ShBAeWcmj1ijOYamTndkQJg/6YjppuI2i/wX29pj5r9cHIblOeDYMAB8IEAK1LPiBr7ltVUPJ
KjHp3bY9a+14KEZy1OdBsT6ykZwbEra+15S+BqwmaNSiokIv26IKfCXLAW0bToXlohMcMcTlckxe
TdFlyqljzRfd2zPrZKvwUJLJcrDlEbqjzPuWWQDM5AuephM0v4JPdglWdfcH87pwm3fXF0UyVxd2
hLlCP2bQjAPs2O4ckvqlUxHOvX3tIKLm4mXoYuaUlsLV2GbFCigUJGECs8NO8SOameEwGBGAfqHV
v5+f49KccCKjephWLQVrbVV96537IN0N+aG14+uzJmEI4u8E1Kw4mgB0CYIHMDLYemfmYNA0wMTf
o7202RsQomD0y+J998AZXrWfU7q837NhFsEkZ8gCelLYoxWQP0jv0ixBY2fzspT/5+e5s5wdbJs5
NkEXVOA5rYaoMHmvquKE5qstHJ0XAxDOgMHRqyDowXCIfrY6dslBK77pOVqPd2l0fYmke9RBFwP6
DVFTEEHNiGKqsi7A1Vk3+rOhBfkJfITDyWg/UCSFL5xZEg5nyyPoIeVyIX4P8quopopIRrpFcdA4
YJsAdYb4JrJAkjg6MwhU+5/6ciiowpdlE4UnIxLQUBd8Szq5zj3J7QpU3ks2vTBGdpUV3MLzFYGl
bBTnZoRzgDWzzbaJM4Zr5stU2J/W8SO7AyglHbckgldQ+V26b+o5Qz+2rEgycrv2x+Vw3aNkJxlk
2H0Q04FsCHN1+flhtEpCLCdPWo+zLZpxXwZxSW5IXpwMS3EbS1flrzGRU9/WCQ1a4gGqulW7PHO+
QYgjnGb79fqYZKuClDqUhw0Ey554OoM8wCC1BzMTu3ktdcVul38d8wXULTBLYoXKz6iFtmNAklc3
HqZ77f28/Zxa9u/3hcvLXFiLdxdw1TZ7Drz+ANKMCIwCilNRthTnVoS3I6T//M7WMQqHfN5r+TfX
UxiQORa4aSG/iroTEPiCYxV6MU0DwdbwTLRi92DjTptnpi+nMtB2uVaqkiyyZQG3jINMDtJqiJQu
HXluA2p5KfYJwrXwYcRT8rpTycYDLS58GYxC0GcWxqM3em0X6BxIFnbjTvc+GNrR6BHExa/rdmQL
g0ORB+L8UhFRPM641fZodrDjN2XojvnR1Oi976iIbKXzBa1nSCXzHIWoPaWBGKdfOswXvasmPyxG
VzFhcgNQiANFAI4ukUSWBEBaUWMBe1mf73xIgJcq8mJZOIkEBef64o8IESi0FX7prf6Cs6vX4nJO
w9F+Guc8Bj+AYixyS4j1oNSC4FjE9GSD4Q8+WxHvQcvGa8IprECmsLiK611lxrz04c2uq8z3YCab
UXcA9qkDvpsMw8Ffvl73Mu6tYsgCyU/UaDkj2xsUDoW8n7lsjAewIbOOzry3jTs0mbkjXvxR2itu
e4kIDYKJM3vCLUZSkECDLCJLVgTKLYAqVr9Hw2obFvsaPGZxAawf+UCG4cKouGXdLi9z4DETq45o
HWsqpXPZVvVAZ88JcVxkeIUjxwAxl2UQ6AAEwX0xrXHb3ea+SmRaZYT7zFn4OumrW9agZ0i27vPk
9ZBiOnmr6vEv26tIIwKijPZyH5HApRErMJe58vC4JO4Lm55X+3jd3aSDCDw0fSLHAOUNwbHHwDJJ
AMGoZLSKx3FZT2M7JxPUSa6bkTRgIYUBBWPOy47nmStMlraanQ9RStih2gCt5/Qm69K9pVXJ5izR
uvJqnh2RaQwhtBGN6Ry79fvJzi5/g3CzumbhlMTp8kQL9r5+u06qAq/sJjofpLCXctspgt7CIKf5
tiQvmt3uvc2NoR8S2rri4JM5hm/oeGzAvxEiCk/CcaEenVMPYTo7btXJO11fMJlfgKYRIpeglXkL
aeO3rY/cVpa0RvM0L+69Zs5PAzomrpuRjgIvAfBj6chyiX153Yaw3ADoENIQ67CvSs37bfZOoXpp
yg5VMJhx0WmXAy6ElYfcyAJeA8TSvY2QjRiHlp6COg8zkI/lzhw75NPoqOIs2Z1xblTwBo2ZDTOZ
kSc+Z7Vqc8D/Xro8jXJd5QuyxUKmiw8QxwQAxpeHxNCkLahGAOyZfXKfayiZBaSIimD8+f7VOrMT
CJVq9NlvozWh0QxCK3G2GHGuYmWQXkdcqx2pdANUZm9XSltSc9jyZNHdW7rRT2njP7ajFupTlqB5
/zMEa4EVdZOqGmOt7HbXRyidSWS+EbxgUwG0dzmTuj+tqV6lfM3yB9QeE+gfH1Lf+sgFBRpNj6MQ
UWARj0M0Ji/AwM6QMqYryly/F/bqUVViUjIYeDX4CID5QslcvDtImU222ddorTAhLupop22YDxB7
VxwVEj+HGRda1Qj3wOcpbK4M5FSNZWLOisVDMXsBsY8bZdpTNv569+KA6ATsPVCug1a5iDCYaD4X
hEHPzOzLUzZZB2Y4kTm4iiqL5ExC0A0MALhBoLXgCD7QGDboFkB3kWj+McsPqtK8dFX+fl5k6zPz
pWTmiucX1UAItzJQLf6cTENxPaisCNdDC3xrVlRQsRucAZFJEGpIgK2tKgaSZSbBnQ8GUehRACoh
tnJrPajOFmRdk3L8Fmj1vpvSqLZpXDpbOIH20Kg+GWYX2sXTdV+QXLUXdoW4JSPB7DgMi+Sgmy4n
OajhvqTk1G5gmstV14fMIywMDqQI8PQ3L8x1Wjatm2btEeWef+qmjYZi/vL+8QDgijYr/IluamET
jcydTdeGtprBvvdjv9MBeAt+AFcea7Wi01ayXz30pPEXM/JwnrhfO68nwIZ3GfQZEeX7EONKd9uI
NrvtAyVkfoi6AH2iyR9NdpenqZ3ZyMUTpDKaddhVm3EcAaYJOmd3fe7+5KGFN9OFHeGmbV02UpJZ
QJ2u2n2qORGU1/eLPhyK7hncLwfLqCM7HaMJXV4oOx0Hn0YLUbUB8HPh2q8Qzg1WQucKPH24HZkV
2oxETYWK+XJbbd+CdA4rHVRQ2/P1ofORXbEpYsfKwWgAuUJg47kDMgUPmV9Gy8jux948OGROXKZI
FEq2gocoA1xAOBzfyvTNbdmxlqKHGh4WV3SIB9UDWGFBHNLYldZksQDBTHEPEHPostcPzBlgDYCp
gZ4VL59Lr1wri87I8mSJ0YImMV4hh2LEQfW5mw/zB4BeKAb8tcUHe/ZGpHMA7UALUm7pususW6/+
ZC+KTLfkJIQJpFMhfIRgQqwNLSZKD3ng4Bk63xrlvq7uwa1uP3qqIpR0Xc7sCNOmjUZmp7zMaQVP
G4UkwY/ry6IahzBVkAUnoDvD9/ti55nH3o3AyDu9Bu9nO+I9H/ifQ8tQ1BJuxk7rNQhDNXjZuF52
9Nf0K13sL8Vks3BemX0qQdunuIxlQ8MTByqLuCKxWILJWW996i0IYAOnzR78NcjiHGcW56PtonLa
gn0wV+T39fmURAAe7pMAQrygdXoTLfWDbQ5QbIFRCMjR/gdKiz/STHGXSI0ggYRUPmJ2/HHp34MB
dRawtWaJPvxggRaWyxcQISmmT+Z5YAvifWlIfuHaujTitAtzhxXPm7QcwsWhoer9JF0fPGg5axTC
ZDGIaX1v0AAwzBMSesttEdzaHSot394fVyLLArAh+KYBFhHfFh5BWwYpW7wt9Jeyv8m79zccIRnw
14DIeYrDxp43vUH6wf1VeLusiawKZDehWUeLE1/3Luma4PBEoR0jAmnH5ZqMVT0EI8vwotZutJ3v
K94UMr9CUzjOd9S/3ha/GPQnxrbztcfOBT3OStEPA8Kgu3FOVW1TsmjozJJY+YKQuMUyggo+b9nb
hqepYRGkaMPaeT/600N3M3joUPmCopoYHqx66k4rrgI/gzoTiPb923wzWkVcLAsIzqyIt2fj1MHY
8LyN59cvpjU9kNE5mrbzKav8I2LPKKh+XfcE2VK5KCbxJJSPJ5OwOzuTdf3qcnkWdmhyFmZmZNmK
uZMtErrokDm0UBV5IynubqQC0Av4B3PcQkN/aAzEU94Q+sbu+mBkhlBFQF3kj2KhGBtMWj2XC4Gh
1KE3KcnSMLe1Ayhl44xsHyiM4drmqQ44BXQ9hMMzC9wJ9AdoGyWGGUGozXs/syovs/41wEd7Fn0E
aF9wJh3N7bMD6mYQMk8fOAZgAbxaNtDmEBAQMkIbzVKNZDY6X0twW+ttqHAuyXoAJgA0H9cpQiuv
MILM2RjzJ45jz9c6ZNiixPQiL5te++Hf60sve8oCVMlfRnBnVJCFDdpsZTWmLuqI6ZTe+T15dbox
ykFBj2bHY5ZtydSXNwG1d4xMquc6/7YQx5/bFk8ht14KOyOwvaHcYi13DXB+s37LtHnXOi9dX0TW
rDgpJCc4TCKFzFvdeAb20jlq5ECCrEbqtStAX78eFr2Mrs+o5GQAFSN8A2l3zKm4mYZ2DpYg7dGp
5zkRgp7Qnp24DlT1UqkZNGtwSUxEO2IOGTXBpdCrDWkuy70xRiPy/fSY24EizpbNF6oXyLhzRUzI
2F7OFwAaLtE4CaflHYcMjO+KKEdycuOuAwb6T+LpzbOk6SY6wCtREKmayOkO6XQEWdjk+iEBe0zj
qJgvJEGPj6Qg3ud4z6ERWti6VtMN+tBaFZ6rJFrLChVtELCYRy/Pjr23u+4K0s2FXhHekY6y3Bvm
SsLSviuDrkp0koUahMLyOgjzycCxNIcmSPCDEfomr42jeh79aXYXtxZKwzzZEaCmKm5rJCW9fDDR
QwismXcL0FMd5n1v37J6WUKke5rYtaiPchQhUYr8IhQmxiqcnHm98d0G7HNue5cWfdmHLPfKZ/CS
DGh2doNdR/zX3FvpzTjby44iflUEjDLH5lBvTrmGU1aMGFrTHx1/oBVuveozsVdgmWxcE0QFZJLl
T9Ag9p8hMWhwK0JXUH1VSecGS0j04jR0xZ2HlySBcO90REb0rp/beIFchpGRvebUpwEaa9d9RLbB
gKJCUpzzy6Ff7XKDuW2XTeDkacBawA5zrh3zDxQAQdL714J5acFb6LiNHizUJBz021GlKiNbMERA
CCd9/IdX0eX3rb6zamy3Jhmb7aavP/ugg8jMnx+YJjwfbKDKwZ0hkmNRw6way0+bxJk4E09cq3Au
soMIfNv/GRDu3KKzrZxWMAAUyn6sx928Qh0Du+U36jY3c6834dpoeXx9WLIKMbILaILkYkoo0gnn
0QIMcueXQQ1aWBJZZRBlLkinqlenaEPm3UBROZgeXbfee92vAlCf6+ZlS3duXXC+sZ5ax0k9NJzR
u7QPdo2V7f1BBbbgsbB4FoGFGlUMJHkhrsZ/xVlABtyjD1WCrEEOZQjtsT1CYfSU5h14QmrzNCMv
UPHKt+3fbOb0rV3NW38p78mYvV4frSys8n2OkeaNoTgaL38Hg9jw2FQtHLVDk7Ad9HSnZYzuQIg2
hnlmEcXWlswuSPg51SugU7jfhDeC1jYWGwLSoszbRsDuRYX3bEyf3z0oHO/IeHBpZRzcwu4O9LZZ
1gUX6FACcAScXshcqMVCwTqECuR1W5Kz6sKWMCAoIjtNmvpVYjR7OwgrM7r+fckexDDAssFzrBDi
E2JRa0SjnbOgVbC0ngvD2aX0jtW/u/p+bP6BDKbCmiEJP8/NibFAOvYASacw55tPBnQsu5MBRte8
vnd0yEsv98UKkZN/qT+G6/qJZc/rssQtRHfnf6f0d+vuteD39fFL5/fv+MUknTVa24RW3zpZpv32
ZEyn659XTO+fs+h8H1oQ4+m1qgaliBYF2xPzIZb0NJHnLP1a6/9cNyahB0LEeDYYwVm81hgmNyhg
rUAf+fa9z27p+o+uvVL/dkhZqKW3NRnClJkRKR9rdkJ5JmxtRbwv24Pnv4JP+dmYOwPhC672OtGG
TyMN6yzcVNQZkmMFA+UpIZeXnD0+7WcmVs+FgOyAVaucceds2t7R62MVmI9A7x2vT6p8NH9NCRtk
hPqUozcwpde3TTlAmP7EVDRBkggZyQbAJFG/QsFZTG4CQkaL1sFpTX0Ijbn/BLMfr3d1NGQv1wcj
83bE4figjYY7tJJdzlu1eLjQfFx9dbmn0K3aXf+8bFnOPy8cjLnNWG9aGEdXHos61n3QngJ0cLhu
RbYigAvh+tZ515VYwYRTBMxiZpXQPNbr09xDh1lxf6pMCP5VB8NGCYEJUthxnd0THst/QJsUOSY0
KABBjo4oXex+0zt3tWfDw4MhLLy7rP7A1cExVbh58RhC6udysTW/HNGGuiLYpmO4PIDORvGQlM4S
3gzAPuIV+aYB0h6H0un0Gc+GrIHUkR7V053tKk4TWbiGGBFtiXh2oxIottPqhjmtbYZZotS/G43i
RHRgrx0QN4LVH3m0yOw0yOFmRlh27afebSMT0o/XXU7m2KAHgMoRGA5d7J/LqezsmdB5bmrIIYz6
Htplzg7iAs2xaiBQxtyp/fQBe4i6AcTE8wRUHZf2Jjto7Z7WTVJgRldkZg5T/h2FqutWDNntBKDB
f2b4sM+OUd6mYQULqBXK2bubGzf0s+ahrvJda3u3Oehc9LyKW6SHcm+7sah5mlpw1tvTvw4rX5hZ
P4wF3VHLvXc7/7Pit/GjSIhg0bmDbm00ooGnU8z2/o+0L1uOk2m2fSIiGAu4BXqU1GpJlmT7hvDw
makYCqiCqqc/C/97/1834jRh7/CFLxTRSU1ZWZkr15pSZKYuY3pG1vcHYX2PyBWdrxzyIcekAOeH
KOwiYLqE3I2R35OO7UCKLVZ23+LCX3zF7C4z9FiZkDSEw5QQ3n1Teg1ZzS7o7Ne/Gi6299QIi1Wf
HdYU13NjMYeeLZk/aFq106mxs1Jc2nnVQPcyPZHRfm5d+ViU1SuRa4HK8kD/a3+OuKOpBHdLAvv+
+GKNz4kV6C3ERVZ23JLHQGENt5w7naW5687qkrHeLiqMkoVWf6rQz6xn29tzuWZk5rw7G2qJOs2q
s3C+V/1eEz+UueJaly7sicMVdWLAWj7UWVknfTdJSHk2UW7X2b3U/FAn416jR9aSlfEsQRUBJf3X
2uxaBZPaaLPKLc9u+hWlHbRLpSGS5IGw0G2ep2HSgmO4PNr2A5prV1ZsyUVc2rauXUTD7EYvTdjO
uROU9ovw0xAEswHB4evyV9TmVi6VpQTe1WhnR85FDkBPW688Q5x3O3Yg7dRfjLHacP7kTS3ibGPY
EFrka6qzS9vGIaY/UQvpaE+e5VREWycuVT1yNmjq8KyjpN8MvgbVXdo4SPhjzyBzMzF2XE/n0Lhd
IxN4XKbaF+X4d2VlHHudoJo1uocsXsNSLO6dS4PTqC9cfAfq5noAO/iZt9uMBSCMVVbUebusABlq
IMwnSvb9Gh50GsXcd09X9VTuRD/8vABtEcUH8AgAbK2Fxa42N7cP+OLPA2swXU+G+aEVx6d20pkE
bUU12MDK5oF1+9sGlrbChMz8nZpCsn+2SpT0fq8yYBqF8yzqg9Y9x/lKRLE0ht9eEISOBhIkkz++
WJe+7sfcs6ByYVZ3pXh3s5UIduncIlCZ7pLfIpWzSD8eM7NOBYZQgUys9pyo4doTEjTodlBnqxWb
UpXPt2ftdwvHfNkvbc78VE7BOscywGbB5r6lVRGChWeXTJK/XbEpQMGbIMvNSxqhw2lbs3QbkyxC
ShiJYLx1vOrMqArBvL31+vq+7NN7UJAcKqeJMJow7dOfuV1sMpPf9aBJ00oWebyHwrt/Z8Xugdlk
o5cquj2mxZ1gwRsQvKzRFzNbJqC0Ffh2p5ZCceD1xq135Z9zUYM5AtlVPFvgEYAYut4JiGBzx8sa
dPfyCBkejayclkUXcGFgXjo10XmVCEB0z8TxAsc6SBDQOj3dEu2Jupuue+q1Hy3IzXRvbfYWN+G/
Q5tn/yxTMjQRAIHMNRDhs6B1PyXjuenOcd2HdI11dPFIXVibbb8yHoiZmEChl7146VMZiaJYe/Is
plguJ3N2H5IRwES/RDEzJsW+6kggWicoSBtkmX0g4NRjlfoM+MOrbbJtXnpP1EGnkWOF6QjuwIG8
3d6fa2Oe/n7hRkSBepE31VbdDKyVPepKauU+XjwBF7M6/f3CQj3GAt0YONQG9ItkvFf9s7UG7l7b
J7NTRnotM12OlctrEcb2JwmiuoQeZCG2Rf3D8FdimrVJm930XdE7jRvjQGj8zoJURs5WEnFLpUCc
aby6wQfzu+p9PWlJDlpfBdHvcwKJedF+jvNPSCbo8Wk0nipx8pxnTXUBK15F815SFtB6Y0O42rb6
gIpdTT8b9fd+hKL2SmnZmGbyg4u++LCZs8mkWyZM4sMKchJ1HnmAzCftWZcHs5NRYwHUXp+5+V01
P/Xqm2DbNP6Vd4dKfLm9b/8/5+h/ZwiEjtczhM7/ysgovB5VRsg0choB7wsyo9o6iEtUrwcduHoS
u420sd+pvgttfC54p/dGrB/B6/Tz9gctTgxUrRyA81Ddn79MhISWWSPRSNxJHlj9Aa0G+0GLo85Z
ufgXz9OFoeksXJwnNXBbGSMacmxTHivUpbuqveOrEgFLRwpYSXSQg4QM4JzZsR1zLU5TivtfOk6I
zrqODGHjJAEUnUBpmexovNYgvbi3Lk3OTrGSadKqFt6ediLM+Nb3vo7IQ/f+U5Hp4aijT6NIo7H7
PGZbdAuFpjZuyHDqaoTb/poEw+IzAgpfDqiVgbP6gKIwfM2izdSTVKl32ewgMxmUw543j47IAtF8
s/vPY3G+vYmWHMulzdkMEDOlhpgci+Nn+yZIVbq/bWBxVS8GNfNcVd3FhiowKGdoNmj3Cqvmi0+0
QHV9ZNgvPNndtrf0XEEICXJ5C8XEDwylfcfz0ZXYRW2T7QQboyF2UKAZHsjUNlKYK8Nbnr//mptH
KpYpcm6b2EHgGmuALRcrw1k6ey6I3XG+gRYCP8j12asKMP67OpyOCXyvI3YOuoCzant7zpbPwYWV
WYiAvWxzDlzDuRGofshnm9xVZbEDA83YvlTi2c4fY/MeyqSB23xqwGEbd89jvy3Lw+0PWdwsF98x
zfaFpwEXhqnFPb5DqPvyzc9D0QW6tWm9e+KujXltZmfupuO6OeQ5bKXpN40+Cecn/GeWfS5kA4nA
N+ace7kj+VeP7YTbBFPjrb3GjLgY6EJeCyuMZDdA97OJV32ltBrkSGeretL7V112Yd7v89wJQCUc
+jFU5Vw7IOQpXzuXS8AWPOqnRicASizUn6/n2lONykBkhwYkOrBNbxvecy/k19xpygCt9f8QwuhG
T41465A+B1A6/5VJs33hWfV9yLu1JMri0mOXo6owiRPPES7uMIJWcWpaa+12wxL9nELdUsMrLGuL
LW2LiIu1198CibaBKfjX5uxwwQu3fuOiQQ/wzROAThtRmBtatRtPl1utF5Fd5o9d2X0b83iv11kE
Vxk1fXYvLDP6i51/8Smz1SCeMKthegnY0g1Arh1mk+BfG5CMbgZvrzfvt+0t7v4Le7OTZmii0oQJ
N6l38PvoL4d6zi/p0m+3zayt6uyQeSId9JxPcWu7ryw/ovyt6eHBYhYmOgpt2Gu3DU7R4DxavFzS
2X3mVKwHsz/8cZZULzGrfpbjeEjjOqgkSH/txg55JTYonKzcA4t2kQTXLXT7InyZJS88zRooBE2Q
P0r5g0G7+0pvvkDgYFPS4k7XqkNWqMgVf9Gv6OOJb1rILUEGZI6qql3gLo0K/cWmX+wzVR8YMHs9
sDKN46zM7OKOuTA1LfWFb65To47tFIfFonIjDO3ZUDwSebkCNpoW6MMCopvFdXR0en6oI5Vjn9lM
h5mi6oMuuzMBpSg37RrKZ/HevjAz2yeV5Gaj+TBjxv23QrN/5bW7MpLlLfHvSKZI5XLCrCQuBwWP
BqrFh9RK782G00CTjgDADg2CtH1XhdzUEtqhtw/B0uAwNjQ3mWCxAuru2nICdk8xdJAJctoihGhH
ELOVsGTJgm9PqR+AYyF9O3NXQ8NzQ9gA/LrVoT81+f/x52feyW+1HMkJ/LxWfpXZt3gN1LP4+RPZ
JnAYeGzMi6P9oOHzFSDlaAQ/ZUn7hCO0El8sHRfU+v9rYjYE9LVRixsAeNtelDlhKcJ0bZaWNtil
iQ/LXPcZdziitj6+88Hq5TYCGt3ysZQ8NOziH1yjj1rShrd319IJhd7lVIQF1SIo/q53V52opK1S
hXxShqyc6jeWxd9smpwAbl6ZxI+mkCsHJg7dE4CU4d+1qQpaHSCOhiodtiBwj9lXhkiki92nuvZI
dHtYC7HYlJhHmG1Z4JE151V7LSuVn09aSuDbDpX6CfhDoGQeaPWuG951o8ExQq6HZJtcW3uJLg4U
fIkEgaA/qfdcD9TlvTLtuIGwEhnQPwocc6gPjbVDhNYaAQGfzZrFj/sTo0WxHnp2AASa89rROAAv
3Zh41LNBewUpNORwCyR6VlIHi+OaONI9F9BVdPJcjyseVMwgGQGyMwkJU+60G2rYR8r9e1OuEat9
PA4Y0YWt2YkjRFO+0+IuLNwc3PjaXVGakZD+tmnjKCvLjd6zp7YUK22ei0PE3TvtGGgWzbeNKkhD
wPSABkluR201ol81GQI/648Fg37f7U26tGrQSyMOYMDIvs9zPioeG6euwJtjNj99CRQnTrqrrcQy
H70jKJOQfvhNgqh/6E0x29hgaYfEkiPViKQWQ+GNrfFBLRkxJ1j9JGWBPTi7HV2Ty8HuETDV3gs6
LQKnXOMcWJqrSwuzgGUYnCJ2J64SBVqcqkb1HtFfFlubP18SSJQBvEvAP/xBgi0xY7RDcFQOVXxk
2qEiwTiseNxF13RpY9qDF6EEyLkSve0R1co6D0YfEhNvZSsjku9iPgSD+RT3Jzl2gWF/uj24aY6u
ozFEEBeDm60SaB0Nqiw8S3Kr3TSlHaT6lxQNp40qUMYUICBY2xfLq/bvdM5WTeuNpBUOLDaZ84mX
7Y4JGuWgSFs5SQs5j+uhza6x1O2A85YwVJY7lnzS8yr0671h/krT7y0tIkbvBvsNDYSBbR1LUHLb
XIQWP7jpy+05XnIgF3M8x7HUkISDDBrKFa7epoE+OM9mxY9FS7ecmYfbtlbW05/dMxlLPB+1dWT5
/ZMh75He9/UiiJHzJOqLu9b+urZvffN632adSOzawfNP+Y9F9o9utmgowoZtfnAoiMUVOECqCdv/
wxiebg901fTs5skgb2KawzSrLNLrd2Cls+afwT8LDzd6/MVSD1DeCMhA/2/uYA6XMNAqVKQahuz3
m1I8NcZh5Ctjmw7djUM577Zj2f8eSkRFb4VtHpI23ecphLQ5jbirrZyUZU/93xPpz5yP8kcrtj3M
pDB+gbc7kOLz7bVaurgvD8DMyXip5uR+Cw+qWSRINTAj9SCqFVkPGor0rtO8E7f788D/Aqc5uQA8
oJGCw/jmgL2xrXOtpIhOLC/dFUYaKKPcdUKEQ1WHqtkW5pEmWdSX29y684aVytbiMoIhwAQDBbL9
c2SzMozOGUs4IF8/jXFE4iKs5QvRPkkAQ2/P8LKpqbznTD2Uc6heleSNEA1eCgOI48ywr6M62aUk
ctZqGIv+BQyW/2No7stsN9PHfEIGxCB0Md6aWgQTALFM7k37l1s/3x7WQsUEC3hhbubOmFPmhVNN
epf+C62AaytrSJS/kuaoWz8796HM9wNbedYvuusLmzOfltTo96+RNQMJrbtj3r3JnKDrHxx/Ja5c
PHYXdmYOTFqpnkJPGFVsBxnANzb+vD15a0s12b+IKewcb2NmYhzt2G54YwYWczeu8CMJWpnWrKO0
RU37ts3Fy/1iTNPfL2wm0veqCkrjZ4fsU+ik07C0otsmVvfEzF1VzOZ6VmLeHKUeKy+Lksp56qzs
CBLBqMRbstH1HUrge2OUK7YXHRmok1BBn4A38zdVhTZZHdyLcGRVF7rVfQJcEIRi0pc4F1sv/l7/
uUQU9j/Kd+BCRgkYjXPX8wn8s5kCvZSBN8PY1qX/bSjzCHm6f27P6bQVPlw4qBVMbbBQWJoXoUDK
ZwuvgqeieRMO/rfGXYF+rRmYjaMxaqFIgkuz18r3cYDyOUm+3x7D4na/GMP0CRdbz9PyoSsrmHAc
GVjZs6e8XSJYUPdPRv5mj2vx5aKbuLA32+p54aqkqzFnzER26VM6aMHgb9cF1henDqk4UDkT1ILm
mYM0Fn3WjGCByHkIeaXY292et8Uje/H7M3en6X0uoVcJQJQXJsMzVKnWIv6lESDrMgUYEx/CnAGq
S8GQ6UsXI8jIpkaBRe+iPx/DpYXZGLjUeFpID7cSWCt8DMS2mh3KmretLF2yaFvV0Rvj+RNi/HqH
Kd64eV9puGTB9WG2fCOHL1rSBcq2wqJbCeSXJ+1fY9PHXGznGq/23OxgDG342zZ71Lw1ycFFC0gD
oBUXmZsPgPGeNX5LPYKwL/eDkgPl1wa3J2zNwmxZmoz2JRud7PzJV6+5+3b715cOIDAAIHdF8dwH
ycH1DMUuOFETYGLPXVBrezmEKKiOaz0IS14FNJEmMjKov3zIgytbEEjLg7cqK/9pSjjHLAtBtxgU
OPFVElj5ClxjcY95KDEh04B2svlp91kyZO4AexIbK2ZfG8MOc+9zbdg7Sb7cnsDF5UF6fJI5nKox
s+CqBiDaGSukgZjxuQfe5+ftn19cH7RZI/0ODRcIR1yvD4stjdICP08GZ6P1Y6RsF+TmWciGFUtL
iwTWBMT45kTDOw/zGarWJtcREZjCCbshD3PtoarvmnaYipCnNC3+YmNDGgrt3LoNnYo5rQaXnmAg
vERuq4pEQPXw9syZiwNCeu63sMMks3M9dX5N47is8+KcS66jvYCiap0o5IktB7XNcVBRk4FpDqXX
dwOg9q+iAi9B6sRsQxXEtctEqBBy98Zu6PJho4F8LUAfbgPuETk8ZqQZApWgBzb2jZ92LWs0yjVN
BHJkdBFp/ohSsaVHVOPeF9HEamWHz+4bGyl4ZMHxH1LwLgDMMy/KBquPtZIPJ86ysNJPrf3VVmxl
BmeB2m8jyNUi+z1pkEKf6HoCPYAcOM1recpbrcHNBsFs2eotBdrCHI5pX2vvhW0nzxYp2Z0NSpa1
QHjpbKH6SyYliwmmPYsOmrznDgEJ8VlLIZWiQ38Np2CtDDibSgtsavqlkdlU1iPVmKLYJvB/rMgD
DwnjwfqLi+jSyOwikm6bgQ8DRrSg8rbjWufs4kThPQlAIN6UHwojVuWDzT9tC9CGkO6oMwcCJkrL
V+LPJV9ke6DSmuTJXGSjr/eDLVs7AXwSfad6ftSpFpSi2qBRKlCNveIbFhcFhF1owkJtFjxS16Zc
r0sGJ3Xys243cj8SWoOJN3YD3W2y/W0/8TvXNI/bAW/EWQL/NAFz8rUti7qkoJqNHtAebUiOwjkv
R9d6dOwKmhKpN3iBZ1UjUIYx33QqRgJ57LzPmOovuuyrUBd2HXVgXzq4mrCxd4QKdKexkAX22xPu
3DaydA2UP307fKYZxGOztpVH9HK3AQrfxdau8MTzvTrdxVIXMUiuWvuR0f6LLmR654+ijJDisTce
zdC5aXPvwUNJKlSp555LxDchkfVnMGeMz61eqZ1j8c9IRX2TuiyejQRdnzlgVXfSI8WmRyMSiKDw
zJPFd12yZNerfKLnAaKtkgqpPnN8EWmbQ9eYm/ej68RBr2dOAOWiEwjByX6oXSfohxpegJZZ0Av6
Rffl1xSULyHQJGqbFm/l+MlTTzXQkuBd2YF8TW6LlkMEplJBGudDNACtBcHTToDASYZ14oRxDbUw
1/B2jV+WEevQ9WnVFnq0baQ/a4vWYWf23tED7C1kqMht86Zmf+MKgAYAiBBd6B/Zd3hNFS8EHr8K
jB9mW4bKfq/FiuteCk4ujUzX1mVMyqnZ0STNASHXQ6gmv5nU36gSEjNDssWKr5ykBUD2pP4GLVsT
eE/0Vc3s0R5j7Wmfn3OzF0GVxcPZT7X6UBM/vquxvUMjlePG1Uz/zuB6+tIxVNXCRh+HB3Tmkq3F
cnockSzY9Qm1VvJESwcdRWuCNxlyfB8OOrHQhSN9lp9HX4VUr6NMR2tR8bpyxjGn8yPuI4OItjUI
LH7gYaBV3OR2i6dNZhM6tZYNnxAk/qCeqoO2t8ljUnKxM3DX3BNSOSv36GyM0z0KpW3EoQA+gVhm
3giEw9d58ZD0J06qPXflS+u74QACppWlXroFgOqaxolkLZ6D1zuroV5h9z2hZ0O+oz8vXpnEpXjq
4ufnIF5qoACjUvy8zI5sPAIw7Dpb0Wys7EeV/cW28ADXd9CIi1WbP0u6sdZBqIS+fEric+ImDwQk
25yuobWWbjTUwoELAwQap352LfO8Tgzu92jOnhD0FbqK7Sitna3GVy6Z34Xa+Q68tDQ7hQRKz6iA
clgiyWPOBz3gmnmIocTqyCwENjoqOhr43bC3XLUZ/P6UmtY7ScfQks2+p2WkDWY0DGt3+mxv/o5+
wL8wNRMilkQ0fr1nUlPv4iEe6Ll1f9j2V5//46wpNy05vEsTswCrsgzJmlxScPh/67uXxH80m21c
PCfg77t9zNcGM5tkChrR1GQYjGPLwC8P/Tj1Ma+c5uU9gwmbYiA0As3ChU5l4HGtOvDGIIEejyJ0
kevJ3AMqlCuWZvH3/6zNv5Zm8bdG9DaLa1hCa4kegrqkDfNMWUczzrNtbOF+ympo3iYNbkddou56
ezYX1g2gZ4TfYJRB6nQ+ULBTNSAFL8GG5QDVYwpyr+L8EFfOnuXkvbK1zW17CxxSoPhCXhh0VWCo
gKe83ouxBbpZXyQjsGYQkivGO5K+a66xzbsTYDFaXG669DPz28BlvwZ7CDP92LQ/POsFb4cA04jG
5+zR8NbIDT/6PcSEkKbBo3h6F88rUBDY09IkieWpMt5F0WwI+ywzCxCyf1RnHxv/+fY0fJx2TPf0
snNxI05sz9ezMDJSaJqty1OTPQ/ld1Z+oWDgLo0i0o1vt0193GBXppzZCxnU2W1NpJKnooyBxdn6
+aYA1thzX3lyZjICe99tgx9vKNz16BxHrgnsHyi8Xo/NoJqZQmtCnUprm4soXbk1Fn8egS64YlHB
+5Bnaqi0pHSoOrUJjWrjlxW/3P7+hXo5BuBNjE4oRiJxMVscCvE3ZGc1eeLjo91Dfcc8aPK99U5F
v+3sc2n/Q4cn6fQrjm1xYP+a/V3NuYgZGwV8QFPk6gTEG/Gf079A1oEaG+AsYBUB64OM3/XCiMyh
aZMDx1/0bWizuyybmhZ3Wvu2MoG/b+7ri/Da0sxHEyI53jw5WmUqtCtbQAJsnUH/biWt91pCCxRM
BjX53HpufihpYx8KmzQRB93g1ypW7XfXZWg3dvB5+uh22x5tb+hAseS21Ls3vBmdE1Bb4ELICrIB
wN19TeLkZ8Fdh4eZcuIfytclKJnHbutRxj9bmfsp57UZNh2pdolji0+lMebjJsn97LGtTfNXNiSi
2xM8B+7QhsJeNdGysOEECoBD7N1nZTM+s7JskRfS+qfU095St/CfoKpRbnxa6zsqR6SJkqpIT0NC
2h1qv04RQF3B2rgluI9CkXniILoCtNQk1fDY5MAxUjNJAgFQ7s4SBbocuAZhicS2tk0X87syHZtD
bjhtkDChjjYZkoNd4x7IVZ/uNGwY0M+jcb4DGcJWUGZGSW/GZwNRPQos6EgybYmot++60LSyxA+4
o3ufh6rUHtO8lSxwBkd8H7yBHnW19Vr+K/bbbzYw2EOm7VVuRS44X57TnLR3nS6eUq23d9XI+CEn
9bhJa4Cg0Kai4yXHZCgauw9dkCs9xqJpTxxlwS+OmWk/azS0bLMxFy+2r2l3ymcqlFbvfmVkKtRk
ffnotLLdFUTmWGFDydCQTvq15Yb3VON+BPlV9lOBd3PbKWQQPWJn27Jh3cb0U3erMqcOfTcejqj/
QKPPKuP9kPoNHrFQNwDwBQjE2hxDwyjyA1p3CH5lEGE7mt957VWgH5AqUo6XRgjM+lCrgBsJX/XM
CAttLJ713i1fVd16z4VZ5w8p2KyCGrWnu8pNjEcRU7BxxG0JRAjkmBojad5ZyflOetQNKRjpdy6N
nQfDStDHgoYI0NIjyyDNDuqVENFGH73bB4ZD3SN1KuubLi3tl9EjjvJz0CEQtLse2rLgG1Hr1S7j
OiZ7KCGg4Q35Bsk6aCrIut+6miEi0+n4gcS1cdQs3u7cBPS1WYzXuCYNFrIuFqGZ5+aO2AxBRek5
K37/Y8x0fehnbtOOtcZt2yJ/RIPX1vQ/s2zng00+9n/cdi/uwo2GdD94N9Afak+k79d+DGm2ZCyq
MXscrZR8Y46blxBQcrpjbBGOM4CEFbdjb+PqvdrjIiGBGkw/aghrj65R+MFYFhqkv78i2xg60CN5
GNu8DE3+pbF1iNu6/YZnaMUfVK/OaakP370OO8Yk2bbrBzOEZIoZMn2wHyu8lHbQFR43+YAW3ZyX
XcRaWj/0cW89o2LEdpqp4q2IIRUymmo4Z1zToqaj79Lv2n3mIDOi2bkbCS7A6ArC6F1eNvw772m1
LYn/Q1bQ+0sYsq6uyvyw9mPrQTKkp1rf25oO7551qYaN53sMqM6CiBdmFXRv4aW6aYv+V9lZ0Clp
QWFgSZ3vBClbRAFam4YlxYYYQQADxIOOl0hsicDtsv5Xnxl2oOdi2MUdNILSAgqrjHbZY2nwJqy6
lD0NlVzL5M92z3/ez9DnRhSKexeIgetF1TB+15e8PzE/bQJe13eIBbeVCfkTvXVXGKBmO+i3sUnG
BXnHiRp5HvX6eeGXCrX8k1s60ehoD6CtPkOpsgxjzyvQdGZuIcbz06y1lXB74Y7HmdWRO0fTAMov
syvYyGqqOcJIH+HlahC0obeuAjfZygHBVM1vX7ThwjeYECb8UE4y4wSoeanSR3OILAGWzY3KI5T6
cx7dNrQ4mgtD098vIpY4yzUF7wlD4jG2s6AqV2LXpVAMOToALVDgQXv/nFuzSg0JxVItfWSWOqUy
faV8EGD8Hn6pbHiKUwe5W/MBzR33XTr807DxdWWEU3Q8m0skWTCT9uRyUNu8HiLkmHIbRIzxyVW1
zIKUlP6uAw3Bq2OWVsCgARKRvqN7kTsy6rjL7tuSdpuhGSAKOrL8Cxr5jQeIUMcbCjnHUJEmea0N
t4x8gR3QQnJ2G8e6v29jT21xQfxCHw17YD7tDkmfNC0wOwbdFg4TzxVV5ClFh0todFTeDylaUE20
4EUkc8cIyW2kapVfjF8kVuUplsJ9AiVp8ituvfpToiOSuj05c3zRf44R3i82dDDwdJznogojdnpp
+t3J9l90bY+ILcjaKoq1AhqSUaq9t0MCl7OSW5091f5j1QYnJgA/6Nj9UFIsGHUTT+8g79JECDoE
HscgJKg0pHeo4+9qt0x3Y7yGTV54spEptQoc/cQuNW/A6UqvE8BSZY/Uch/qOIWQSWy+SZcd/Yru
kjR+Wpnd6SU823oERHCTmA1aU5BfvN56xcjKqtJd+IrGre9J1o/3DBmuzeBwc6MqJz9iFnQBX2n6
j1ZP/DuuUu2IAnO8Jq017fJbn2LOPoWjt8kQJH2cKCHqsjv6VvOsrPGPa08Qz3RREAKYw8XLbu4d
uZO7onDSR9cwQtxUQUdemUQJdlh5fi85rktDs/cJK5gmIeCaPnL/PQe1EQXo9PbqLVlwJgFzCO5B
kWheRpPMb0jtcaQqjDHQHB0CQStefnYMkDjy0SKFg2eDMxrOaTZZvvLrLtexH5WGCNJT4PerglbT
AlTBIhDgh+aaRsaSRbBpAjSLnht09s58YSmRlc66BstDPfcOD3/3Xjm62hgV809pQ3Bz6rRLX1Rv
rgkILV0E4GvUkSoBr9uUqbregVSKQvdiZZ1Mg8ldPljmawnmr2fXVOXBZ8B6EdRbIJVFmm2S40pN
WeZvTWUkv/54YVF8BaYICeXf/JHXH2J40hoSLq1TQ+kxK+vjWhZ5YedMMk9TSxookpGuvTZgsqoo
Epm4p+recB6rtTbptZ+fL+KgjVlngbKnF0dK96h+3p6fBVdx9flTnHcRE9TCpgbwfu4J+d9K/ATl
e7emvm0uXMpAKmDX44DB481R/wDh2YYsM3JqXFrEIAbQXPAxZZCCA1fA4LKNC22Cpyn/KHcsA8Qb
ldnmqMXAOHZt8gxRzwBtj9a2EG79lGuGvhEohH0rWCW/sAyBVYCwEwl7w1mDQs5m/z93F06PD6i9
jo7R2ewXfq4GjeHuErIN0oK8AJTx/fYCzExMfuFqcmYLAIrRnBZoxTu57nNxaNs/w2JjBDqAffAC
OvKXqOnNRuBVgAfENjdOvIBSWN7d4wH/fnsEsy00mXDQSQ3YEHJv1geQkrRqQ/qydE9eavLA77X0
TU/jAQ8wwVdMzSZrMgVAJwKJSf5sEqi+3q1gEtAGhFUCKYbELwOa2vx7piGx8scjgvdCg7ID4ns8
WGe+WpgoeONtKIDkAeaozkIu3lPjz59Qv58UU0w0kavPN1fGkHRwKjmc4tHaUJDY8XRD9Puer7Ve
TlvoIhz4PWuo2Nl4gE9twnN4p9H28aCrfjgZBq8ODeSUN2kLRr3OS78YOHrRn8/epbnZ7LHaRUsw
gTnG8gAZgWhUycZ2ft628vFNiDnD4wyJUVQkP3Rhmrxyual7w0kMkxA52XnyZNtDkOffOmA+fbsF
Uq7Y3ja6sNUR2uEFOmmjQxJhFoi4YFcZq3aE0bENRvNMWhZk1krAvLTJXaBXQSSGAjxq09ebHMes
tzpA2U525gbqLe7+sL309364NDA7RUQybmOPDyf9DbL1gb21jTURxGmN51vu0sQ0xotrBZI7klIF
E8leBxeY9jNUMRJxK75zaWMDpAgaYVSTIEE2S2FVeu/FNYcVJQLN342QhtmSv5qtKXcFLDHgpNZs
zRPX5d2QFuKUdv4WtYxA4i1hk39u76yFxxnwIFCg86Y0AzhqZ6eG9F7LCgM93lWHg7nN0GwokBhN
Aem5KxxQqr3JNcKxpY12aXI2skwD7tdKanGSD1a9Gar97SGt/fxsdQY8xJnpYeK65KlXj5BN//Pf
B1p94j6GjwZa4HqPNV5tGmiE5afG64N0KkisUSsvHfdJMssG/hYrMy/Et+A2SoDy5qc0fzUTElHx
taSf/2IUU/ltgiJiH88OoypcaTtOwU9dgDA9tJu1HNbiIAgKZKjAoUg2v2b6Ie7AKa6LU2ki5X4o
/G1f7f5iDBcmZjEMb4lr5NwQp747Crnv/yxGhb+aqnrIWODfhB6fTVEj9MLLW8JPfl8fm757IN0z
MHV/OgYDgtqQl0Ewj0ro/M4f0f5gVP04npr+iFI+sju3f/+jR8Tv/+YhRwRsgzrgercagyw4B3rx
ZIOJS5BfHDWSVB1jW2yoTVeKrovGXFyPPpqrkI6Y/n7hfj3I22Z6Uo4n36gOpXzwAWaUehbovRPo
3V/M3KSbgfsQgTKak6+NNYC5+nD18pR8a6z9/yPtS3vb5rFwf5EASdT6VYsdO7bVpE3S9gvRJdVC
bdRCUfr191Ev7p1YFix0ZjADvIMX8AkpLofnPIvjbEzcyskIlDHgzrNlD7aJs/h9fSJlzhpFXtAP
+0T0HuJKTu1DIOQZHG0Iyjbui8HYZ0XEx44ML/c/2+3uQUFWm11q0QBDf3xxiEnRxEZP+v7Sa/pr
XqtfQJV5Jy3dGOTtWXkVZonjMqxmAtNn6C9DYf9RR+groVJ0fyTzJry+khECxkeoZ4M/joLc9Wdi
GhcdLGT6Szx974izQ80DGiNtADmV4L+IhHIHcnXUVG6M1+PWaRXNqfsLI+OjzUXsC5P7SYNUMJft
Bhd5ieKaT4cZq2ihx6+6uAvmL/hhrVOX1pzYsr3U1VDtEGnw1YI3T4MW24/uoMuwt1TfYBHQwJnX
OGV8zCyzRre1YZ9HWPKGiZ66Xl1bU1j1luFRIbrD/RlZ2Y9Xf+P8bT78jcZUaXkpRHtpcjVkCZR/
86E8TlDNMbTybSzq8H68tW8NTh0KPFAEmsVEr+Oh/OcINGnbS8z1ytNj5UHnIgQ98dzlm+pD88m1
XFjQOUK9fTbQhQTsdbCmN0uVV3V70fT3aXhPla82eRHjJw1SuyXqyUeVKQezQfWc/5Zk4327NrMf
g88b68PMNrqiuEnP20tbtmia6cMPbg8vkqmuP5XWAxFbjNKlRdLf9WbD9hC1XlSWYBx8HVGy2WWO
tO0lV8t2bj9qD5yksEDWUSMoZJ891jnJol6HTkTamLHvNoBOmY3W+7h7zI0vvXY+obSCXFs15tLi
Yld3PC9ykUzdpRnAkWhrJWIif5fJFu5tbUV9jLPIFeHFjNKXisZjyc9anwVKrvhZnvhd+Y/K8v93
fpHPI1WZm0jLHpIT57VDaQNkbqLEPyEb03qMZcnv+ztkdd7QGQDG0sJTfwkgs0Q7SWvUukvn8k9j
OT7YtQzTNtlQkVoivf+OxkE3YL70gaFb8nXapiNJrhP0XCYxhe5QTiHVgEWinUK8Ell/EAMM4cek
zr+IMi/C0bCnAHgWDVyC2vS4rkHDqERSUvTqP8Im5z8OEkYAYKAmAIO65ZUA8LDsxpS1lxKCIuiR
eCQ+KvpRmG/3J3vldgOSCS8byEMTFXWo6y3TmmiBpwJxhPomi3etKTfutrUc4SrCIkcYQZHOhrwA
KFHuarDAbBh5i7QAePdzo4ExMrzi7e5Z+uTfH9nK8XMVd3H2FQU69IWFuG39yo3Yd1qoYTy07Dmj
r/8eCQIYs9wt8rrbI52WpdvOB53JfsDlI5EXUb63eMNPz/cDrX2sD4GWFL1epwZ0MnvcVTocsk9b
hlFbP79YC67aJplBMQ4JGIjhCmAhtupdq6vh4xAWqwFNj6Igynwp1JcRd7tdUbAG2a7oXie9DLBS
fKZlu9HemLqVQwWEAmwnFyfXrQKoblIF3t5JC0XeYgz7yujCWafiFBN4qNz/SmuhIPtizpAIWA4t
25sgzudupaEy7brsZCfGQ0JPjblxuW4FWcxjWQw67LuH9kK7CX4yb639IwVB6v5I1rbQx5EstpBl
tyDpO8iNEucQzygL68HQX0zyxXCD/y3SvDQ/5Aoc+qVdnWM4UxKkto+Xdmv6cXvOuo1Tf22NfxzS
PK8fAgkyAVOrTmh50/FRjc1nm5Gf98eych9DSO8/33/+9x9CyBxOxUTBrFl4C8Xlz5Rovg5Q3pZO
x+pQbBv1D5T4EXCRX+gdtxOeYyuxbDSPsWWqgVSmKrw/mrU1gPIdKIxAIs/toOvRFAzEGyud89W8
cJ9Fg25Ow9QKaCziBF1a8mMnpubtftC1KfwYdLG6kyFLJC2xhbT8BIRKQgC6OCnly/0oK0MDz8hG
lRqYFBhMLlLxJmFODKfH/pKO1fSkT1w+qHnlHBwoRwXCGbunzO232E1rSaqNvAYICJBPMaeLTSVU
7KRRw/KYlCer/dHY1mOTDiH8oHwwzvbcEoGZnGmSnSmVQTNtvHdWDg4Is6PdAF1pXFbLVVP1LoDB
WddcWlJ6Q2zAcO1V3+LvrswsguC/uBUN0KsWY4Q7g8oLXjSXRHOPaQyIXN2cegmrvvxYi80UY16D
i2cOJAX+gszBA0C/8XqNGunQFSzOmktTZE9mTlVPzxpYhbIfZjtD2xlLvVgYL4VovMZKfFnwbHd/
La1sxrkGAQ4Cel/GDTFP5AltxsLlaGZn313+LR36LbrlnMffjPI/IZb0AzxQIBPV2vzCtAfUVc/Z
aMGy57M+ZV5tdc+G8V+sFHhnzJ8QKj2wt72eVZKDURobBr+kZf3D6uWL6NvPikT6dn/qVjY79h5+
H2n4DMRYfL1emnozdRa/aJmBV9q56L/03ZOVfrsfZu0LobqCNBeoB1SMF8eycMEOsuOGX+hTZ56d
LZfhtVHgjTenf4CQ3Cz5sewHfAmO2VLCgT8K8aO1AQvfOI1Xdi+ADADP4VUJhuSyogLmeq2OgMVd
itw8tkrrTz1cgZjcCLOy1GZ1kxmiBUAM/IavPz2g1KzkeayimSbf68T4Rjv3d9c7p6JQqDeiruNp
+Ff+/S90G3VuU6NpBCCcfQvTSu3OHWU9qhcTCsnB1E9OwHXFs2IDThEs9kcKKrQ2blXfbhfGHBYF
eNRkNKCgZ4zEh/s6l9PAlTJXL7UWGC9C298f1d/Jut6317+/uEHxsMT9XeP3IQyaexAUhic9DG2D
XuYXuAKGrDD2/dD90tPqK140P5pm2tUKijTaVPpK3tJg0sydHJ3L1Cuem+gQHjM+ZZQ8ZI58qoWL
vaK353ziIlBJ/wKN5y8yjn09rveVI0JN559ZWQM4JUCLi2VIUYfrgOMnvfXaQKEeb+0UvfTutWys
BzaYvqUQX+u0RybEHjfnRgV8CTrB2xakklnlG6VBnJTLvopbWk5msQETXicsmpjTH4eq1c+l1MRD
nOjaMwxAU+GBWFBFrqH+UpSu+TzGzLU8q99T6zx9H5K+zgMlddjZpVYZWLXzq6kb1Ey7ftzYDbcL
5O+fOWve2+jULMtKitFXNiCh1nl0wLT5Ggf3FwjU229OdgstIEATUZMFl96er9MPK9DmbEzGqjXP
pWMVPk+d0MzGr20/+UQbQpi5pJ7G44BT9FBLsgPL8Gg2BBqSvDxA0fIHqA5eKztAkxv6pNjOQRrZ
Q1k2B/xcUMF2RGWVDzkEpG5jB6VGKCOVDuuDUeIB3jhxpHYdO4JOCIeY3HjXR+cxrnR0uPXmU1/H
pyJ3n3jVxI+yas59UqFqnPLQqsAbydJ9Rsb+T0w4EO00a4MG1tRebUOyuKTDXtbOW5l1GeBE8pLI
cvCY1oaKlj/qc/KREk68IYGJbu9O7YGncB0rBkP3hJMPoYS5eJAyFui28sepM1+CnuOkJWg7FYww
Fe7ZAiI00DRKPTam3Y6iXsw9muTfpGOdRNm9paYbDKVzMGoemVp7NrMsICR57rrkIKl6MDr3kUJK
P83aIySL38CxPiSG9QD+EMR6+2Bqp4AN+U6z9HMh24es4l9s2hwmMz5NSb6rUJuaum9VpQVDa4bC
Vs7wmMG5PLihOdSwAB0fqtH+oln0OU8E+sZuowZssk5xo6IKyYcf0LN4q8gQoF56sQo95IMLgkt+
KdmQHApFAHnuyFBPsBIcPUxS8yfMr45q3PV+6WaxX05u7MkxT3aVFqegJKSXiWSoOA7ZcyrbgHTG
T6U07Z0BF6IAWH0ItgzldxLbzZGn2d7qYe+GepZVg/1DxoD1ubE34+Jg2AXIHZDa9EHTAhjZoT+y
NGmOeeNqgc1VIEjsIXCA9/ZAO0v8Pq6/yw7SYRY1N/CsK1sQAmgAKkMHDcW6JZGwKCttaJkwz4bi
fteq6i0RG5v8b7vo+pi2Pob4W7n4sAnxksm7VvbmWXVb9UINPYb44aC/jUpVjj44ajibTBJo6o6i
gD0GkWj0g5pmatgUf4jq7Evo5CrQPZbvnAcdFtW56lt0RQm3LoXagL9jBSUZRQj37ymAZvz0yjKt
PTF4y2zcObfJCAqbJgAqBGctHhuLknBKExXQCE2eLav2W3lp4TPV1J+dONmYtduT6zrQ4gkFvLRp
d2RC0jY9VMo7OmPJv1c6PoYATOr6cOzNQSh4QstzCgOF7EvNd7z752LKdYjFDV2X4BzW83SxIpzg
O6l8V7fSQ2eBtMSlh+WFkrmKB/tMWlnMFOgqNQUk2DxbjV0CJz01e93pP5fAdGoJ8V1Qkojbs2BS
p2Hnaqm+0+upCxpV+aW3Y1iTPqAsKcIY/uOTENCTca35cjwIhT0rVvm1l00AktpwmGSe44SNk1PW
wed6lB0P6xbsRjbxFwkX7IOlZH5DlW8qr58GRQUJfHguJvKkjCU04IxTOgzsLHVRwJltfLbcMhS9
sddxAfS18ZWy/LtbJG95XJgeOFaarzUNkgZX/igz8d3UupOu1ufR0IJU1Gc7rw/xMPkscYnnQNtm
7NLvaN4glTHNU4rm3m6M4woMTv3UQW+atcYXdTRxl3HfEMRXm2ZnJAKFLmDHEqE9Yms+pNn0WcuJ
6Q2Ze0Jh9vP9K/n2/YqPBSAAvNOAAr2pvie5AxpTKqyz2YkYlxmvvbofn3s9fa5UxaOWtfEGuk19
Z+g5enQm2nQgzS8KHmxkVSHYpJ3dqYTiSpI49DiWsvs8MBfOpOAXY2clY3cu27Ha3R+sNf/49cmH
M9oCix4FnhVMpaOjfWH3dDgnEG07cdLwF7voikPfceILVJf24NQlL+hpKrOxh/UzB/DqCIAPREhj
lRxhf9DMVqTOK/i75qlJOwbr6jo3PNNOQPKRPK09MPLSz2OZy5DF5s+q0ePP/VjVzNfrNv4kM1U8
44VvhmYeQ6QBLRj1Va+J+qulUEA0RIdrGPsAusUTEJnQ//tGVbPbuZXtvjhUxwE0KiXKbHw42VNL
T0Zbi0fuJOlZUVIeoMTcPYwaxIhFTztoEmjpY99K6H7pzP7UCjp+odQaXkRZ48RGHvyu6S340liZ
fgq+LPV4YikFxPyt2M+oaKApKskeOtFbNdf5HFh8DBwQqAvh7IbAz7JryDJjwCvZEWfSdl8bPQm5
KXyHk6DEKVGYfDcN9DndVDheWYAQe50fripkTW4elk5rK06qp8O5AoinT/9U6UvSHfIEbUSQICrz
x8aaux0lnshYb6go4kG77CTiveIIpx9H3Bth30eiOEAM3dg612+zBrSCZwYMCK44eZcgMW4LXsdO
OZ4z/jSW0b/DDwF5MWFXZcASHbtnUbgYYCbecRXXRuEOBVyMDcXT+vhNtWB88+/ThSsKNAY0tQGv
XlxQUGUtbBkTedbkZ0ffYdFJ+3HYgqOtZA2A0/0nyuIQwqrQ6mHeSzZJPbgk7nPyrZvL/ubL/eGs
ZA1XgRYTp3AI51YqAqnVHzwgIJupqm//W4h5aXzI5qTuSJPpCMFcP5bn1vCVYYP6entJ4PPPT9gZ
9H7LQO2YQbWumKerxfEGL8nkB+/8FkiD9N/TOZCTTMRBqVq/kXeqNdlPXaWJMzNt8Tst1GnPYBkV
pRnRQ8iwAG9/f/ZWVsLMhkIHGm8n3ITz0D/MXl5VjdHXljhDsRP0bvZgYFglkAtUbpmQr8wiwGPA
besoSZuaM/8pH0Kp5mSMBW66s2gt/TD16bQv65r/LhJXfiadmvm2HMAXvT/AlZMB3JG5WgeIEg7Z
xQAJlaznSi7OptHwsBlVdSfsUdn4bivr3AT2Ek6oM6XzRu3YJE0Prc5anLWhGT9xOTLUc2ItHHuy
Bc34ixta3BvoOM5G4ijYAU22yC+ZqsUg6TBxTiaRXURhVJ4GaZyot3j7Kakn8ouN3XS2bTO+NNOk
/MgSlsJa2BoANyvKb93kpEeKWzusaTL5rQ4iX9E68bMrXDzHK42ikARbF1JOk2cVpt77cVfkYQ4n
DE/mCTQyZActcl7xnRS5EwzNFJ9w4fd+7Xaqh4tzeEhk+6urDQG0o4I901c8HGW1l6rEa1PUkDom
JeQfcU97oyXDJoHW3+CwFFmIjD3g/fw6M+OdIU30LnLbPaSkw8k7JXqgc8U89CXMbqzMyN/AKX7X
ZGe+u3Ky/LbuurAztP6oawMN06Tj+6zkLFLLHrpyPXol70DBK+fc6fTcI1oGnRGraYenLqNDuVHn
XFsWWBKQdraAAb2pJ9VFrE8q2CVno1Ppeaiq9juDvMtJ66pxo9a2kk2grI4SG4DrNuq4i3U+NbQm
iWDDuVX6cjdZphMxKmjEFZhEQqmJhLSr8pOt5/Qdz9DkvxjpLEYL7V1gI9Btut7crGUKkLfNcHa0
8VfTg+dtZXCZivMtwPnKKXL14F2Ms9fyhEBrSJ4T6oGz68SBI57GLBJbrtYrJ6MF0LmGOXXR4Vqm
Z1Br4a6SE3Eepie07SDY+Vgab5ry+/75tJaOITmC1LgD6QGUp68nbsyU3JE2FWersn0aG4VXjMVX
W7JfKkQLZ02a1wnKHBun4trgHLSwHAuODICkLmYxyQewuDIxnbsEqIw4mszvscb8qdjSsr4JBNAu
Hjk2Fgb6C3hgXQ8PYHHX4gPPIsM9wVqFdl9LQEDsb/cncS2KBY454JZwwsHheB1Fo2C+MctMIyHg
cT9A/UKDlYEN4Fa6sc5XIxl4J2I0ACMvP1fGagNdEppGmUmOWIt7Q1Ren1fH3HIe7g/q5ubC1Dkm
GiQzbRC8h8U36oU5DRb0fqKxeLR39bSR1NycTfh5F5ohSDVBrrgptI16rdMCuM2oUcodt9mXERVJ
q502YBh/m3pX19UcBw7waPnZOhDqi28jXRUlCQmPAZcUAakh6osS8ueUnWn/DMZY1n2uoe6DtoyX
yWeIDm2s9Jvz4m94YP5nIPQtMNbpKlZ0apdGfLDn2vXnWirfe3hEZLQ+TiCq3f9oq7OKV9v/C7fI
RiGQUueJCeEXppsQKmK+Zn5N/pkmsRjTYkpVQw6FOYo0KofWs8nRbTf208oosOqIDZF42Jvjy13v
pzgBbsEYMAowe3230PzCeC2qw/2pWlnfCALpYoAf7VvUrMLsBPJlDuj++TdqvW5hBVY+PHBZBro4
II0Bkb7YPlh3KkfakkW1imKAgl7kYxkb4gdEBqwgy+3s2YVOWXB/TKsTB5sAFYyPmZC7+DJD4cTT
oOF4AN/a1x3uj+4hSfJ/P4RsFXDRGWiPi2mJO7NMrtQynvD9SeL1xlMpX7N21ozb+EI3dxMuP0SZ
gan4H2Rgr5eBUSSwlDdtFnV/kXqOVHddDaNgyDi9wECaewMYlL6R1eb+/jQupQuATkVksL0dHZX6
+U+4jqxwDkwnSNkR4UmoKcYePewdnAa+S709iKp+b0zzzKwpMHh50vs/98PffkWUEmD5ARAhdP+A
7LuODkGx3IELVBWpT630886L/xlEAljOhwjLTnSpq4VRW4iApq753HFe/pBMF1sLZXUgfwt+OOJR
Il4MpMliShItriIpd+Vv2b9bztP9qbrdxCBrzbcTnnTwQ1hCOkTv5nxqyjoyMrf1s8FoArUetqgU
K+sBYWYfYEhY6qiLLMsiUs9YozV1pOb5hao6hMGSsHJfSfZSZsbJmbQg0Swo6KAH2BUbm/pmjICR
AE2C/+BxtwL4GCxn4pk2RW0r3EObKe0One32XxP4RZT5r/jwPFZmyeXCmU3H6D4dgX+AAFUxOiEv
DlW+N6bOw+V5/+PdJDMIiSoTcCyoSIOmtlgeHBZT8M0t1cgWkp5KPPiiQtIs0IHPDFzSZBuLZTWe
jtIW8hkoISzLaK5btlPW0CmSTZH6Q22Gdlmc3Dr71UNT7P7Ybpb+PLYPsRbT6VYlIdRN4GBeT5FD
2r1o5LM1aeF/EwZXJKwyQBVf1uuUOkZ7HgdRlMMnxpuazs+lU3q8GTYSi5W5g9gChNcgpAK8zpIr
AYcxyJ/RUYmIfprqN9ZcSPejzZKNabsFLYJjq+JegSA8qkIAUl8vQ8I7xoFRUSK10p9tIr2JgTIx
PZYmvBELCC0LrQyaRpqnRKHtg0DrPHQETDfvz+vN1TP/Gbh5AK6F5eSNcpQixwpADKhuTr3mqXEY
V6FIKeSjPpdMwE96dz/cympBOKQK2nzpgIVxPWpmWgo0ADDqND9mDoSkX/otqdqNEEt2octTxTRo
ryAfuSjsq27t2y0c37ymr1Ltv5P2/0dBFqdkDh42qlyDEuX5bih3jG3kHVtD0K9nyUkr7NkGsyRY
5QExC52R3NOH1/vfYu3TI6kBuBL1DFSaFqMw1KpQCsWhUUd+JU7ua+6noTtoyqM7Tnjvb0ndr00a
6nazi7gL2anlU7jMEp3Erk6jYfqWQi+bN1t64UuvaLAgYEv3IcQ84g9H+6iIutczhKhRFj1ZBXll
YB4OEHyOlLwuHtpRuh7rqqbxTDJ90t2YwYx3/EGkGUAg1KeUPFepBS84p683NvzaN0Ut1tF1x1aR
4y32e0Oy2ogppVE+PVYQp5JoBbtbRZv5R5YLE+f9fMcAl3ljpgYzamNsR9WJRpQaDl/oI9mS2EEP
834Md4EeEEmVGi3QGZEuHS0ac5RgSwFN43oAaKZ1UOwrZP2rzmx3JxwyfK0sXoWtJPZBADsB2Vjn
G/jzUEPO4t8t0sJAa6E2owKJ65vczQJRmOJYIcRRRyv8gat6f4hLoaBiKVCL7HRb7BW1rfZagR0e
Q3ur9xy1tzwDIlsHCDNnARquqTfO2GRmaRrMC2ru60aqetRMv9vC0kLZixJVUdMKWqBucrhdQyDR
UQIjNcAg9bkGhpj6PKAr7Yyi8uNGJjBTd/1CzSH5m8WKN8aV7XUNLKGgRqpfSGpYHtO11qs1UsOI
TzanIdOKkz7Yw4MKSuE+c63qlHZu4QMyrpyVMv3KSxuY1sqRxddWSNR0ZZpXAQraI3jfY6Ps+VR3
oSCZGXYsqT9lsUYewL+034o4IXu0vUkw9ml3HBqaHsvKysFXVLqjAh9NTy3S8bG11TZKEhuQAlED
8AkZuz0kqV6TFE4qdLBpOOp2eTSmNntgrtns+0KtQzcBCSJBdSeAI6sF1E6bR+AWUT+lZu4ji8Z8
FlYXlAouYsoECRuLlLsB5NhdZyswiXOgECxlPJyqLjGOKQFqJu419iB1WodoFaAxkcCBB/o/LmS2
pQ47WyPxx1rKQIJk6yXSHk/12PT4QP1wog4rPGkM1l6d1P6Lo8zF7symUWNndDegLhW1tp16Zjqk
Xo5uB1RygJYwVMXZGSa9ENrlYUsZ0OrA6cFwRlVf7p+mN89gQA3mzgeaIEBeI3+4Pntyy+Vt6jQW
ZAhNP6FOwOi4V2x6EhStzJxtUolWDhQExB6HViwu0iXmU9O6WHZTZ0UZTJlyZfpiKOpZuuaf++Na
DTMXsFChRedl+SJQ6zHDu4RakW5wxVM0/Wuvk25f6Wb9cD/S6uGFvIBAJGrGfC/uoxzi3qKjlhPB
QtW3E8CTB60IgIp+zXr97X6stbsPQth486Jidsv0SR2zRqYX08iVpePhKH00cnZWdAnwn1OBWcQC
LXc32PurJyfa26g1Aph/k1rWeQpzp7yjkf7dgdtVeH9IW7++SBoa4k6VUuHXrQq8F4AyzX6jkrmy
xDFfEFcEIQMjWC5xYAlzdzIljbQiP8Yk2ec8C0rX/ASt28pTUmtjQayNCG9RlF/Q6QCxZ1GccOwh
mwTaSZE7Fe+QpA+bLP0vhoQuMMj8c2MAFOHrXTuiXNULMtAItlR+Z6gnu4Kngvabm12YKFte4St7
CT400GcFKgRvwWWPFAQsmhWV5kKFHLRn8NiZme3yaQtdvRVmkQZl2SCgSTm50WRHqc49ZTggadp4
OKwtho9jWWTyXUEGwE0QRCuiajgUtUfkqQbmtt0Aqq5t1Q+B/sIAPyR1dZ9NUjgIRPr9YD8N1bNV
QF0rIXD9+9OaG2X0jblbHneT1SlN2o6IJtwXomT7zhofKS6z+5t1NQyMR6FS5AK1syzngEOFPCaX
bjROfpV9AvhIUQ73Q6wdp7MyHRQEIUl70xOFvkptONMsvxtTX6jUAw7LqTIfZID7geYvvUw60aWB
AgeAfbCpmcf64QNRyD+XtQ1XJQVww+FPijwLNu4NDd0UuSDYGAD8/W8R56F/iKhTnvU0QUS35bu6
gj5O/STN7zDS8obqIdFrkFq2+hury/DDKOf98CGmNSCXbUbE5Ebhs7JAevVquUDZ18Wuzbk/SGPj
Fbj6AVEMA5gLNTlA5a8jjui6q3GSUFi97ia478QmYOb0W5b+uj+bq3GAKp77EFgsS2jzKLqYoUEF
V6zWgnwhZBjq77Hb7mi3sZPXzvP59sBqRO8c2JvrAWmKYAAhUjeqG/AJnTDttwxjb+uXeAGCZwW4
H24j9AcWaxEN+5w0QloR9Heikhv7wrG+8EHiM5nPbTaGgPbk3uwTAE3WZO9m5Pf9yVzZ2Gh4IA90
LHTjbryaFDbEppYWVqSN0H0tRFz54wTDSYcrU3g/1MoJjFBgEwIHDQj0svHCWKv2FWpikaW8TfIh
HvCSYNZDCu+QTemH1WHhoAJ8EnRMuEJdf7pB5aytRt2K2qzzbEp2cILfDXyrGrUWBhJ0M1ATlsLo
l1+HAWyqrSsnAQy7b6NW1YVHQJjcCSPZkgOEIjJ+a3FsYaEQe5YugPDpcqnM0HD4ig5m1EBX8WlU
7B6q1FTz0rgBg+diCuHDWEdBryDhTcitFL0tWDp7SlO/F6qo3kCjkdzTu0Z7gFoFBPfNogEKXDOe
OIuHRySVcqfwKg2srICFdT7Uk4fcsPNNmCkF+KveR6YBR6I14nMsKhmAs1QeBt7XhzTJLa91GwuG
KLF7SjhFUdAUrQ+4EpRLUqXkl1hxySedJuCsxMXoW6nNULabzD3VuySiVcfgbN/FoQ5fXuSClQjj
YhKw0jbNZxhtWAcOUK7XqIYIalgFeJZZlfAb7adznA0/ywJ/gZPa8XEApttvcSUCrK3CvsaQ7Aia
MiQFtNmHJG7cfc1Vcu5ECzMiLr7Egyr3ssKdFpuZ8+gAQbRPYlr5IGnIxzhnHZLfGDyQLH6YjF0G
GEGl8UcT1ZkUx0JfhinI/nicOvaxRkPsAYgNsc+A73nU6kmNRtsYn4pmcL+g46I/trGphoqill6m
M9UzJFGPhSXt95JiQKwh0zEBMCnI4WxyhEHNX+aJ+4U1cM8Cx6fdz+acOweILR9e9NoB/zR5hPWx
39dpH+SkK4GgJ7GHxxys4p0WHKmYgCjczcZCRqcHObxsA5tOvY/NU/palXWBBu7gn17ayr6kqeWr
JHWOBTRuzoKbxhE+LMPFkkAHxZDzOvEGHgHUyJQHJgbtlSVqh4VFpPRS4WgvZd7QjaN45TZDxxHU
DwDbgDJfdhwH06mNorXgh5RMYZm/KP27kDX4ENDfGX7W7VaT+FalBM/jjwEXVzZJYFqmOKYJjk/U
FN8k+VnSS5o8mOQJ5U6vVSdfbEG11k6TjzEXVzayttjpFcQElSYWQQMunrW7fwavXGkQ5MWumzs7
gAguQqRZD2UCk9rIfbpA4IFM6/39CGuDAEsSqhTwY56/1vWRyGIdZCAs50iQ3xqFY9dUAMm3xRj/
q9y+PA3h3o2e38yXvBHOlHqPSxWYs4iVprKDS1b10NQQ2VL66qfse+MR5j7kLTeszB+he+7DMq0J
8iYDBI7ZdYARtE9Z0Tn/no5D+Bh8NwfLFKf04kIwB6bD/wDzazpepQqf45TuYv/fpxiqUACCQ+qA
OMuKptLnSha3woxi/kfEMGkKXP5+P8TaOvkYYvHOrOu8I9JFCPPUOjkcobbwX/MyWH4/dMagF4oy
1C3bYMhoD6vk3ETjtvpmDXSCobUcPZqqr2bTIiPPtki2qwsTKmk66s3oFy973jUz81KyecVw+w8w
cPFJJ1YWEgYJ8Y3JWzutZs9GJFYoP9zCZFBLZsk0OVHsZDxIBvC5esHf4NCr+2pq/waDpwgoEP2h
wwcCbkfG9l2ZzapYUAScXCO+WL1ZeOhywOUmrdJdo03KKUWiiJ4XRBPFCKXYomDqQXEyAnvPBkV6
GMmhhOlKv0oL7VDV4MyjWmk9xlZr7d1UxiE4NuVrCumy0FKUfmdA/7noTKgHocob9GWF/48XF8qi
TAL2CkQuiqkSRUlphLhVAJBWIX9mgAqKa0DgLm4htO00UBG5P38b07eUubCkTsacak5kDyb0oOjb
IHiQWnrsATC0b0bhayW8U+4HXV0ekJojFlxwbmGdFamsDnxkBBXjaayrV0DsvsDU0N6Is7azZsHU
/xdnHvyHd5kbq1yWsMiLBlQFxjT1jGnL1XflgQSx1/+EWJQ6dDcHQxpF0Ai6Z3r+2JpY5cbnBOnY
/zRlf1n+H4ZigxtVGg2GEvPX3tKQnbxsmr//TaGXB8WHwSz72xzuFDlyTyeqK5QI0/JLbimebrSX
vk1/s9L6jNFyqKAYD4yk5yxTPbPqgtGsNzKQ9fWBewH4AQJw2vzvPwxWaUsYDVqtEwkl9xVQHgsw
3SEyEt6f09XEYyZF4XSHdw9KvddxTJmULFcGJ1IZDSjElWCh6gnNeDBG8q0xjd9dBj75NBzgYbdR
gVkbIrICZAczLPNGTrdTSyLgxDJ/T1+BKivW5vP90a1HAN4XOlJARSzTD72ppqJyayeyyv9D2nns
yI0FWfSLCNCbLdOWZ6okdUkbQpbee379HGoG3ZlMIonSLLq1KICRz8WLF3Hj3mexS5jDD2n19baN
pQNG7AFXA0EILVmzAER0a7EluDVeEOfz233trczSNWskoeG5gdkJ1gQrL9EpJFdZPIfCl8RsoF44
asajGD2b7q4h09dZx65BTUp7avKnPqrtpvt5e5SL++T8V8wOeZHQ1diPDFNMnhFItUPfRP1wF2UQ
9Zib1P8lufAf/b5tdWVu1VktNeplwFbcAi9Gkr10sf65is0Vp7I8MADbhG+8d6+QY0Xio3/gh8ZL
2EcvRTE8mDmABTXLUTZ137Qg/saz+7Uu3R+hbK7M6h88x9zbTJUjOKWnDP78lPuG6FaalBEfN0oh
bmo0cTbG6FZ3ZqM2R73Ig41ueumnOBjcl8rnzUpfVooyCPwWaAWiY5YLP6rWYwWitt0GnusfpVY2
oCzvu208GMkut+Rvw1Dq1JEta9dYeoi+kih+bnUNOAuw/300IMntpuiV250M+Pr2GiqLh5DCCEBD
gDyQn116mNSswCz5hvEiRzjK5rdeCelj2+ny0ZBzaZ+FSbRpMtgcijEjdq9Lc58ncsZbe7DYz0Jy
QlhMOCR+0546GEkoYI4GreRRoO3CqoGSaHATy6ZQ4R49wiMciS7e971bHiSyDRuAlcIGPENxzyNd
fbQQH0KDVbMc122yXS4UymOhUUiN9aH4bJUr7uHPhTFfYjjkgSXqdN9cQXq8uobQP65IxqbkIwrr
ezlIb6MGkLnOPhh1RH3SPYlm/ULq4yQJJaA0Bar20bPleCQNorwlYnRXK2FrF2rx6Ju//TYAqK6s
nYTFw0Y6lTh8ojSTZ+sETUc1lgQgLwGUforW7HTleHsrLO+E/yxMv+DsTgtqNR00ideK2ATbJKq2
QgKrQPr+MqKlQ7rJpMNCfQXy0HwfwnFTNl7MvPgoo/I1GvKKiWWn8Z+N+ZMo7yS5TBvNeMka4T5u
dHKm+vjLRI/A7qP2RZXCXd8L9ylytqO/xiu2FG+dDdCaPZbUWrWSkEP+0sN47ylvhn7KyKzBZX57
udbszJKaYwHOT4oZZIEENtoj9XNWbOU1Sv+ll9mfBhBkzVmWq6pp5UMfXaTmS/M5G8G/UNsubEWD
mXUlGFjc31Onyf8ZmoZ7tvtAh6NBBTL+ZVQ3Cutkrji6te/PAgG/1Cuokfj+GzQDE/5l5Zmy9P2J
4ZVXPi/KK+FbNEbpbooy80UqXTiLLOiqhegvok7alsDFgMCiBjvbWpLa+4oXcULTaismH7y3Ov2L
VeBVPDG9TQVlffIRZ6sg5L7n661ikCmXbT2D8UNo5Xc32xIyTdQ98JDj3a+614HEVFz2Ekba9Dgq
sDasEd0vLgY01hOFNbWMOUmpHPmBnEQWzwQv2yvVN9czV5Z76VxM8eQEm5me9rOASyxECIIy33rx
xKMlfyeO3oXRvVqOx8hbcWdLfvnM1B9vd7YmPmxeEVUuqq3ek2SkdtXYtfJ625ksThhVOlDeEw5x
XrooLBHB9iyyXgxxcCi5OkNtnP7ChAGXBIUthWzjbPNalT54ktaaL75IYq60x2CtsLo4iDML8uXm
jcLRiEuPx1KebKrA/gv0rzVlMqn+UW686rr3x6aLEpc8DomWvv1VBig1HG7P0eKuQl6Itg96g64w
Km4udZKeuJgoaHSPYot7o4vFrZRk4qYsG/lgyLB93ja6uL9MA987lb/Btl5OW6vVXqrEUycwVIqt
9pC1D7258lS4uqwUWqYpBUu8lf9UyC5txH2oKr4QRidPFCRbG5sPEqUM9NS/qegxvHM8f2xR5psQ
kNfPSjP1jUYU0uiEDMmTMagfAzXZGkr687aZq7WamZk9/KLeHBK9yqKTpvO09GRqU3D1ecIuilL8
//62tatFmlmb+RtJTIVeUxlUrtPEAmVbThE40FfC4dtWrrm1kH9O4iyJTkL7YHp7sXzJ1gTi10zM
3AACuP9nwiiPcneofsprZBXTxF+E9BdTRXvd5V7Ly6SseZFGp1hpHntf4k1eQK+mnRTJfTG87rWS
5ZV5W97eEzZ8YlgjiLk0qfsIYYRWH51K1Gn8Q5TtfSqg+op3uPJv08BQBEdYC/lMgoBLK4qid4JZ
iNHJEt4ix8z+ub3FFgeB74HgY3JzczQZT93Gyvw8OrW5HNkSAmRUW499MxzMMl1Jm6zZmq1Rn9Zm
og9VdDIU6tZHxCA7bVeMKzfn4hE9G9FswgrfzIc4YUSGa4UwNvXbulQf29G8w5E/tMM4rEQFi8NC
SZn4TNaus00JLFeDWHrxyUcCODol+bApDQEppZXYf3EnTD0+wEUWOtkRAq11uUjik9nfScHx3Q2B
00YjhIWLiacmmYHLjUaT/FjEvjlt52+i8EHJf7Th57/YbFQFocxR5eu8jpvnFSUfRlAnm1G7C2O7
TY7w2962sjhP9CaDfOKtSQL1ciCZp8StN61HnXi/uEN3maD9uG1iccnpGCdYNicN+9lOFtzACiIj
jE/RsMnQKIAMRQL/vbKxFnzaxBhIrRvgBaxss4HEqeyKQuOGJ6kp7hitTCamLu2iAxfUm09GKnwe
QpISt8c2XSozT3phdRr7WeSZZXGsG54XnUBvPGdg9HEeG1VrXqt0/C33wjchb/aZ3733mYNeKzqC
UE3znKK3azbYNNeAgJpRdDLNhzKP7Mp70Lu1kuP0kaux6RoRPGxgE/PK5di8nsAjMeXoVCiHcXwG
LRus0TQt7D7YH+iRY3tQ2pyn1vK6idMc9d5THG8qAALv39wXn5+dUjNN80h2+fxIu4h3XxjvdzIg
fZl/StcgYsTJu56tft36Q5yqMOjXCjzBm3QFvLw0O+efn8VPTQ5dea/zeS/ZxeGn3shXdu/CyVRV
0ADwLEDbSPPx5e/3TNmVrVANTnRl2mZGe4/sHweUhvpi/BtTxOt0yeLTrlpWA3qGCpkSzMlQfbtI
4ciSf4swFPXgl28fySVHQDfu1O4O1uFKW8iNwlJM/SY4NVp2UmL9KNZQaQ5WZau58L/0y1214quX
jgonm6GJk7+eRzcj9DbQTOXBSQ5jp7fkh64qP3XI694e2tKG4N2Pq8YQGbTZbS3JWW6qQRicxuLk
jc/K+48LBBKIe6BsRaJ3jo1ux0DO00buT3K5N78E9e72r78Gb9IbeP59+XK7JWZXGMAk+xO8U5Gm
7XP1uZehfzNtKblvrY9e+TbSz6ysSTguBDlkbHhVwwRncVnPpi1BAqALI6U7JZDAat2PWHlIhDsk
gvO1WtfC3oPckI5L6HPIqczTT0bSKqnoed1pzE5C8zCEwK3Gr3CCF8M/YraGhl3YdVgjMY+HJpqa
N9sqCVWVVlDaU2L5T0KoO1WqfQrqNZ7nhV3Hniapxtt06qSYLVtfaKMmtHWLk27Ri/5sNStB6JqB
2fpYVi0PRUt1BFnFJtur7wbjwzlwPoDJ/pmbrqCp1tTp+2by3RO2vbgzvJ+39/bCwl+YmHnS0DUT
zxi7aQgfxS7YggfC1TzrYrwz04c8Fbe37S1s6Qt7s7ijdmu/0/S+5aED8ZucUlIabH7BPqqd0lwx
Ns3PLBCAC5TyOjEHrQzzjuvAaro4k/L2FJav2kFqP94ey9LcnX9+9t5tGlF1E4PPD7QTRBAZbS0E
pLVN5R+K5O22rYUjw1CgleHO45+5o/YsDYa+ImtPSvcMFeW2GD9DLbfiRxeuVRPItkVQgxoIIjeX
+w0iPTqyS7k5QV8Ox8qGOxjCPFRAzO5wezhLK8MjRCf0wL1dURgKZhRCHO01Jx8Z90D9Ma7cayvf
n698ngqt2ntxc6qdStpG2fb2z19ajbOfP++z71CWi7yan69od0H4MPb3VbESoi2sBdiQqXJJUwL0
I7MQrap6sTboxjkF0j13S6yABXlO1pA9f0jsZkcEM5TtqIXT8TPPEA5RnEhSQgHUVFs7pB/BLd5S
97srf+7iT3SlfvaPrW4bjv9LMDe+vq+kjeYdb8/m9VB5x8GRCDxQhu/nT/f8mZvLKwvtqNGvTyq/
IVbvQh+dhW9Z9u6olN5+mC1IuCNyxGm63N38hiwW6B/huEIMl5FjW2N4uN51lxZm56eX88wqJgt+
DgrbzqOVbbf4fYhoCAnQdL5KUwupUWRiKFen4DMM/H327fY6XO9qfj5z82cvXAcBchGXbS6GNcHg
UQ02dGsm7XvPPY9OiTyxOOmI82ya7eo2rAdXg47VAajYokRDdfP2GK6maDJg8cCkcAOabO4nc9cT
xViNXCd+RLuE++X256+maPb5aSufbVUazJOh1fg8WmNSU9mh8NPTVhJoa0OYzVHVBDCYu6HruI2C
YnEENmTFzy9ZADLNoSfpeE1nbCmVJyheYznZ8M01d4kf/8U0nRuYbs6zadIzy0hkqwbpUWbivqwo
yVI2VB9z+NBXZmtpRfCSBs3m1J5Y/EtTqSL0IfLalqNKTxL6JYUUb7phJW2xNGFTDxobCg4oyimX
RgZYTFWvyAUnMBp/10ht9hCnQrpyOJaGQnoWxJzGSKS5L26TKGo6mr9PZtOfVMt7MDrlIFXx9v17
eOJ7hucGY/AVXw4mANWWdIHsOiQDHavtnkOxs610Tf3wyqtzVDCgaQBCJp7RabRneyCXc0NA/9V1
lL4kluw2Wh08AxBH2SNduUCWlgcQF+1SEuyfOMZLUzHsIm4bWd4pTVPxNRY99ZPmWu+G6TCgcytT
Su1sQMooDUnX+v5pq1Y/lOrH7VVZHMMf74swFHiC2dfVrhiQKii9UzgAkLBaQ9+OXurubltZWhSL
FBw9gIiJEnldjgGxkSGq4YU+WfLvavg25F9z8Wuffn+3FZKmdGxwJKHcnj/340FrwtqM/ZNpQE1N
/3ot0yWWbetwLTszrexF+DJlE88sTbN6tiZQiEe9KIb+qUJ51yiTUysPoY3C7PdUC/ahbLwmufzz
L0YHWQ6MiDLdgPP2xi4IdXlw2W0DhCwB6e1IO4jDU2CstRdcU3FNozuzNNvXOax2lVwa3qmGG3Cr
WHq8CSEs2VWqoL0GgtzZ1YBUViCl4yYUQUJn+ejbcVwoOzLw5ZpXX9g8DJcaP3DUBdoDK6S72Bcr
75RZ2qZIPwhjaivqF8X6fXuCF/wgTZYKtIJ0ocMmPbsApXqQpZ7S9QklLW+j0ORwkC3a3tIc3a/b
pqZTdbV/zkzNZriOTd1q88E7jUPrCMOQbrIxRoKwdu24HKFDtuxxBM/ZrtEVLW5c2MZg1sQ98ji9
3LhJmA9yR+eZE2m0B4xB/pus+ZTOpPFN+ywOzVfTLdX3X8sSswqshUIjJHwzH9MXIWLSau6d0GI7
JJA0ikmxdYGq3p7UxX1ikTDjRUECY06cnWdKoha6753ifqAENFTSc4Qgy64phmETJYG5cm8uLeJU
2KSmQM8PEKrLucwkpXV1VNpwN1Z1n/Ds3OvekD23zZPQ78Jil0o5NcKib4+3B7q0UblyJh0fQE1E
BpeG03ZMZT+WvJMCZaM/BJFd6ONOVb2VCV22w6v/jxmwrJd24BjqCJvxOLK2p1xTNt/rtaEsrRmB
+b8mpr+fOdJJp0ZXI88/FYCRC+9HZTxZ2mNkfbw9Ywu3HPP1n5nZ0a7JOgh9LrBUvgASMI6+wVi/
uW1jcbYAh/xZEYBPs4gwNsVOaU0Tr2nWu9F4KkdtlzT+ipXFkZxZkS8nrID2sBkk1kTJEHyIxjK+
S011zeWujWW2tVFXHvN2cBmLB6XDABStzXgk11QHbk/a8nBoZpxIHxUi3cvhqG3rkS6d1r+3Tp1I
tsyv3iu9huOB8oM2TpnWq6vwtqCUCplX5zomsaEtVWmy87vhxehl8S/WBqo5aujTWK5ImHUjRw3K
SHkEev5rouoonckrPmdpYWRI+0WI0ydZ8dnC+A3+Rqgz10nKwdpW6vCzUwbvwQL88N5EENPGc4Bm
aFCPIENmRyZyCzWlVd51qonNQ5FL7YD444ZYNN/osbmGCl4aGJEEcjBAgrnoZwMr+7hVmhLnXfb7
OilsXT+2VANu77Y1I9NuPPM2oyrUylBMNwS0h/pzVD5F7crNvmRiItKipjHVhOaXkNJDOTFIAT7T
3enf3Giv/Xr/GM4NzEKHgbcVkh+ed2qiVN4kLup+aq/3ttakawDntbHMDidqNZHmZoxFxFkacAFr
v8Q1MvZFG5xLqLahmL3CJyZdqslZQUDic1sj2Vqdqr9IbEzxzr8mZndM3ipaMua64Lhwo4cNGaY1
PO3SLXZuYXZWdK+UZK9nEGO07ztpE4z5LnXTjdKvuMulkOPc0GzxR2iaZblg8RNrk0X3eftsxfdQ
baimDbdQsIbaWfLOEAYQAk58euj+XJ6XVDEpNwuMK7GzAoB+v5YTWDIAPJ+38+TTEEq4NCC7QknX
QYWB7KeU/1ir/y5tLry+RQWDjNNVRNg1Wgt+WiMXkAtbd5Sf4/pTFqwRuU6TPg/mUUKdiFyR2b4i
TmlY8ToIUmLqNE9a241F/eAZCm1KA4zdfecPhzhouxImCTNZ4QNYnMAJioDiJ/wwc0CIFolxLemx
4KjocI5SZmvhypZbnENe7tDiQw5zFWxGITddV0aCkxt6cuoz0b2Pw0w5JpUbr/jOpWM0MZsRKVsT
gc/M3+h1kKdtPgqOBv9sJ76pOh1u0RfO78o9sDhrJjkbkBUWiP7ZtqvqbKQnnm2n+Duj3fpreOG1
78/OTdWOfpl4teBY3iOsR0bx6fYdsPb9mb9Rco0YwJiOTbe12tBOzC+3DUiLe/pshmaOpnQrq64m
C4G5kRJbCuzws/AD/dYf0p//WmErqHb5W8npMbcRindfb/+CxW0Hay+9abxSSeZcegZk1wcFSVKc
drNDxwJROGlNaGnBBOlOxANwD6DtrsqOo9RDMuabztDIsA8OG3dUoO77eXsg01rMvMOFlVnA3qVU
1AZVMBwY+j4nVrLPes8JIE7aeEn3S0Xg6S/sEXeAsoSDgv19OXGFaLh1qWem42ru3mqyo9ZGdkqu
akOf4Z1cU1u9bXBhM/IAhpeS7htI7+YkjhoSX6nvl6ZjhN23wUq24lD8c9vE0koBEQG5R2A9EcvM
xoQfr80xMxzDfZL9V2V4aYuVItTSMnETTUH1xKkxjz8rtxuHMA0tRxey0E5j6VnwK2jS1OQfDZUs
Ek7h3e1BXbNz0xdzbnKa2LNotJKVwi2CAJbxpjsIEC95WrbzE/O5A3Yp+d5eCM2DH9afm7Z6Ecd+
1+XxB31AdFmO7zS/vBvytdfldZ/j9JugH0A4C/2dKxKTqvdHxfJ4Xyid95oLwalLol3YJve1C39x
m/+SPH5ckXZbxV+jilvwOZC2TUxxSARzYc92LtpCkQumwnKUJq4Pqu7WG6Ty8oNfevmuSYrsMffD
72FstSs7+BpoNY2aL9OhhnVa7S5XIowjpIJcwXKktFEfR5KYx75KxKcAxb9HCKrCQwY31WNT9vmH
pC/FXQ227U5K6l8rW2JxFyIDwD4EOsQdePlDet0I6qCkzqcHirYpo0q1vTHvHlFIlo4QmrVfkyKO
bPhsmpey8svHlAbebVqU6ke3krOtl4Xpxs374gD/m9fbfikUT2nhRW+3f+jiUp39ztmBbKRcUbrA
tRzwHP7Gz/PBppdT/1QPnbvJa90/dJWobS0/W1urJVegnVmeHRqp6MgYNIHr1IOyNX3kz4atsFbw
XghE5HMj0484O5m937l63GNkaleWd765z9rNaLwXxjXtOjbWBA2YchSzXRcZWiN0sHY6paLurbbc
98FaSnR5tv41McejdEBdUmJf0+nG6HMCpJuG0lPXrYbAS3Z0oHXUeOhWQQXycsLSzhR0vfYtp/U+
eBVJz17de82v25tu6aLB/ytwhxBsX6E5Qyi54lHCX6YhBQBUd3vrw20LS+t+bmG2ufSxEmU3wkI2
HnPzWOjfkx/KGlHw0tnRoQ+Z+EVhoZijRg0rTbUytkxHRHixzIBsWF+l5ucoJ9DMZxsj2N0e1OLa
kCqibQlBPBjNLtcGtnLXDTvRcmLaBHd63OYEOyXyYLQYbG6b+lM+mAc7IOD/tTXzXwnZqbyUOsvp
VfOX5iP1XulPqjU8ZUkOvkY7oe32TXdlaGnFIy2726GVnd6Q97d/x+I66iQTTHh+aQaZ/n52flu/
EpB9GNgpyOCWCCEo2o+opEmbXqTkx4j26spdvmZw8utnBsOwhGVJG9k4n0YltjP1WyDaxfH2qP6E
OVezi8bbxHDK3hFnSKIUGq0oDCLLqRqju6Nv4/OYyxJsGH381EZxthOraNiWha590t1YuYuTkTbF
Mc43Lb0JTuCj8TAGZnv0x6Q5qHlR7iulaTdaanUbC8znvot8d5u1hfzI5ZIhyGH5K4NYuuEmmJ9O
Nh4GqXm0GNYChB+j4TqREh4U/ahpR01EH5lujLjd3p6wpVU5tzWdxLNVkbqgoCfAAjWTGfkHU4rd
YzN4/k/Tz+pN3hZr4qZLDsogyYxcEmUoIC6X9oSslUK6xF2n7/bS13ytV3/x82RieOkDOYAB/vLz
mpDHaVYB0DGjB92RIuf2bC2VfWVAavRpEb1QqZ85CrPqpTZPVNcRAm941SFMfRwMM6SPzoBAofS/
taOrPwmDZjimkZrfB0EUPQitpfZkJKGxEpQtjhYFPhkkOoqG+myz156bIn5G2l7xt6K2iYSVzbHk
hgn26UlTJza2eSZ9hIiu1gqfxKOQfS3c7nOap7s66+2Khmi7TPLfgbsGrF+0SW0ZsWIqTlcAdKOV
0zqv2ZCd8AgJbaP+kxfJRmh5F34rRH8lg7/k+I2psYNoHrLA+fs2p8rhGS5HTRmdUf4RkiigO2ll
GheX6czIzOOLmS4ElWa6jgh9bOYn9lrOfsmACTRJt8gKTWCry12fhl2tNAGx2LCTlDszW5mktc9P
fz/zEY3U5MREHCq/V37D7/tCRW17+2AtrcP5CKa/n5koOsgoEw8Tg/Riafded1CblbO7NorZhfeH
DhL6YYo1z2L7Wvorn18bwex68xolCA3Dw7GJ4r1XuV/HVHw2kDz6/03UzF/7blppg4eZID24ytZt
NvCO/YUJPAoVGgnk37w8Y1WIDXqtYTmDuTWFY2tSQ1uJBRbX4szEbBQpXZR1VWHC5xWkgJJZGcLS
rUZpiQsGeXD4sWduOon0sO/bFiciHlyP7P++HL8W8QpqedEKtDP0S4K7IZK63LRKmFipIRZcBs3G
f0lUu3pN6rVwcfqp84AG9OS/RmY3WoMvbMEFuk6Zps++mttFpDy1ff9K7FzbhUmM30xSJ2O/9Zpq
E+drUg1L0cjZD5hfMv2USK1LfkCSkvTxioc+1R67VHmNvR5lLu0v6uqQVqAXMxHEMu6ZKwijqo8m
2WOnDmy64IVxowgr22Nx+yko2GGI7J81/f3M20QWDRuZx9O89I19rNGBhH7b7UO0dI3RLUiCiOsF
GNFsB45yAJiCF5pTwrBLRiJUPlHXlfeiUUv3XhPVR7KFCJcVNNzetjxtiKsNA48AhAgorpNXvRyc
gnpy4pv4ubQN36i6ndRQ2eY9/WJRtrMQEt8IxoicQbjimRZPA6o76JVPerBz2dyqVkbFaEYq+zCa
HGMBecqKuPrQI9+4IVle7m+Pc9EerXdw/wOIp5Z8OU6pJhYLA9JwgfLRC3771nPsfSzzT7etLO1+
lGWpghAh0Ak+O34G4Wocd7LpgHrbSYQ+HaSL2aewIOEvrUCZV2zNMxEt6fdQCBXS0s332PvUyXZO
pshHwaP4cntUSwfgbFTz3Sl7Yqe3HZZaeSuZm3LFaa19Xr5cmqgrdaHmWe+E5reueHt3TylJIetP
GwE3FBHizO8KMPTItGCTsYlsL7Lbbvc3szO1Kfzv92dr3taCMsoC35fSNxfVliBcK34tBQv/jYB0
0OUEeZLpdV1umo6ePSv6QXN3ont3exCLCdtzGzM/UPaGwjtyyqGI3l0WSVsZzT+eTZ+qTPhgWt2D
pCYfpKjVt1ktv4npGnnCNEtzP3Ruf7YJykqh7MrN6bRoN8Tmp2Q8WKVht+1zXvi235264eftIV/T
Sk4bg4z8JHAC/EecxcEu3iCo09h0BLEI2kOOYgXp3jH40JSu+tPi2fkihS3J4Txw/afaGMZDVboh
9ZKosb3cf2uHLjrSAlC86OSxd20eorrsu/3Wj/1/Mi/RDkKml2Rquv79sQQ1Vg1SXmiNuTFmexoC
W1UfXJVnY0fCK3neZfzPWMPfLRxMCsdTT8bUsnyVVxOHUJFaXzKcDvHMNzP+ensBFrY1WXlqkRZD
4fTMYuCx1AeoWKgW5l7+qgXBt0ETK3QakuNtOwvDuFjn6e9n93dZZfTgjaHpaM19l9uNu3K1LDpi
mtWndksA/3NcV1tYZeEZ3vT9Yk9t8tC5KIdlBzXJttBarYQKi6M5szZbep7QQDzayHSi5D6M7uCx
+ovZgg9j0t+bSM6mVTubLT9TCqmNU9MpLOXOLatPrWL+uG1i6S7m4fmvienvZyYqeSjLwghMR3Vz
W4x/kNjaqO5D3X+8bWdhg8kWeRca7fRJFWrmmb0mzHwNXkyHYnG4iXVNOCAn0cPnK8Qr/nNxD9BI
YE0CCfw7m7VQ4RqgcGQ6cl495U2yJxly38b+h3GI79r+3SxTk+syxSnnrdPuOX/Ce4KgxD5ammR6
78rwuPqMmFzflTcmPTBRP0L8M6ey0YRS1IK6JB5thujXQLl2kxmJFdu92AkHqbbk+5EyyAjAmA1Y
0N96TCNwJnYRSoPtV7kAq2osrkQ8i+sJGpjGUo2fps0Ocixkld7qVJRHWUU7rN8j9lsKH25vmsXz
ZU1CJHQTTDT2l5tTMLywCqvYcgxYwp/rfE0HZeH73OATSIa0FW2ys02ZqHVbiCXBlPg1BPOzxjSw
dJFDbGVS3KdoMIlOXv7+PEvlShotrgapf9FC/6cCs54eh1szED76McBmI6l2stF+KFLlMRvXqBSW
Ct5At7QJZkKzMx3olz9AbtGsyjMdeIZu2obypKCIUdWvUTLBnts9upcbPzU2onG6vXALXuXC7iyC
GFFWzYXYxK4xfLey4S2XzCP8viNMnOFad+qiMeoGEk1LE5/MLCSj96HPBgMMSq3W+p0fDnBl+qO7
VY3us9WH+op7kSevPjuQoPkgY0WMFzj8vFXJK+TGaIwEV0Z/9UdN872XWG6kD0aiSL+D0YKxALLF
f+pCkbZjJsulLRLdPFEUZ9rbSirv8iYwn8wAGeoQza27whebTS5UnZ2XaoM6iNjbdRkZG78qu0df
G6VTr5YejF91tTEs10JJmqcvuemYKzqQdrcXb+Foo8krkjqedPWuWBEsZfRQe+ZWC9ptg/6VmO0i
4/3XATboGQe6DjhpfjIyYkG3MLkOzMbYeFa/T4oXrTJX7s+Fm2BSF6YzYgJeXBHnlqLbdEVBtKGM
pd356tH11GdaOPd+FAi2ZAgr0c3igZ869MD7k/646sQezUCtZK+Zqp/C1zZQXvUgf+ij5DSMcmXH
ic995NpiKeyCUP0QW+/miCJyPrc/C0ii1P2jcsddVDf3beQ91Noay9XSaaP9kFAXLJFxxfHfefVY
IgVHF3KVyveCJZevfdaYh0KPzDvF79WVOV3y0cQ/1MSnTtEryHkgt60q+SSVJPFZAwYaemsl6zUL
s0mL81YVCu54R+n3sr5buykXPz/JhAMggyRwflP6PapCqZ+BHgA+KwyN/fv2cV0qS7MSaJJBYEBq
bJ52GwShzDqzB2mVHnTvvvltpLwQd+iEl8Ou++4OuzzbxMZW+HLb8HQ7zv2gPEl10dnCCZsHJjJy
s3VW8EyMxefE/SxrH9U2gwMCtvDsrRu/N2tbb1qIK4OoN07MGlONcHadotCciX1CzJGGyZ6Sw6Ms
JPdZgtyDgqyRXUeuthPAVd0e5tL6gWT71+r097MI2SpTP6mguHD6RPqYDM1bk1M8vm1jcSrhKUdP
nhrQVdY7RQ0wSOhUcVRkBSO3s4MktIXxS1KfGvVDU4Xbof9x2+SSl0ckBGoaGryve5M6I2iNwtfw
wOmDGh308i6O/+IiOTMxz4oVddXRKCyajheG361Gei1Fa7R911gp4Cy5eaIbasccMCRtp7+frZCW
BGoege52uiD/oWj5XdqitWgo+i8pBE7n5qp4uD15izsR0QXCKlwTadNLizlJDLZ/S77PcHv6yuth
a7lmsFP8MNmIdS3uPAKv7aC6xcqcLo2V6iqp00nbQpv34blx4Q5yr/ond7wr5U3vb2vtUEZ3RrwS
4C9te1rNSZ0yvusOqbGtRXQBS/8km5tOeVC19+PDCDAmcjSaL1BTmR3m1NSqMh4C/6RmD0K8tfSV
I7VwT0GMhwADlEtTSmkW+kK/oHgtuQCnbfuD14p2L2m7FGW2NW7ZRUM4djIOikE2e7YXpsemVLSd
7rg5QuVSeCf24x1Ay3it0rqwIjQpEC7RrgZ+dT5jgVaoYibWmtOEup3XtjWsNf5PP3XmYCkbGjxY
ZGB78P5dbusSiG43hrLmqFrnFEr0sRPKj3X8bs4guBjwqJRwJvnJq7RGr0ZNPUJy4YTdw4TaTt7v
safABHoMeQKnz3GmQSEl4NIDzWkVVHYPWf367tN/8f3Z1g29KJe1ke+L3S77mlTRrirDnWmW0Jg3
tlm9/yQa0FeDiZmUtK+UMmpZj0bYslVHpSLK237Fl10rcrEc1NLoswGzdx2LC+gU5bnXqY40JuJz
747WFzONK7tWi/bey3AxRqeXj2bKk0BJUpGir2QdMrKzB7MxufHRMDwUlt4/Wt0qtd3SliSTQ3MO
bUATUcjllgTUV4ijUasOOgWvhGlHzcuyrSG4a8wqC46VcvPUQ4tLos95doyTWAxzV09VR4laGyO2
RmNoyRNIChARCLe3t9CS04BLl6NMwQ0Y38w7jbE15MmQqI4sOGjvbBXoVk310yj/xVbVqIcA16Kg
eKUabppppXp+oTmy9eobiS2LT6P4KVIfM+GhWQsIl9aKZBB7FQLZ6x7x3I8yvbBizdG8rkUDDx4E
LWj0rV4Yf9GMTD7sP1OzBIPpQvIG7z4upH9V8w+WvhaRLW4HaPT+VIGvYwqSfa3ZlRy6DoHEnWoO
AZLS4nAXGoghtS16dVNXyMpRXDSKuBYPVljbrjq39CRuzJ5UkkPKcevG3i4ijFfNR2Rr/PDH7R24
EMKQryRwh7GCS0Wdduh50ERyNI0qU3NSOf2t+vkmNdK7tpQ+q2b9bejSj24BE8ttm0sbhHcxhItw
cGJ9Gv+ZTVSTh85K2I1wYG+KxJHko2KkK0dr6ZqcNITZ7jyLwJJcGkndBLnxQlPhP33OoUPT8xVQ
1eIoVJhWQXYQgM2xdQ1tQkrvGaqTy1sx2xeyHaypVyy8B6jn/Wdi5vVCKSgNRNVUpxFoQUsEWwiM
bVv9bo3nNgWp6B2s/u322vzRG51f/tOJmkpwBAFzriTUz6smsbgGQObUL2Pf+veBH+kHVSrUrZZT
QNd1mi7GcBQ3Y6tXD6XZVM9lNsgbPwp/5UbeOxFMzrq/zwB+81B3jcP/kHZlPXLqTPQXIYEx2yvQ
y2wJPZmZLC8oyc1lNdjs5td/h0jfvd1u1ChzpTxEGolq2+WqctWpU3xswd/BCKYggz0CDOy3f/Ta
hcFVRH7Tg2+4KvdQazAbZ1x+87TT8AI0j5g4m6JUuYVtXFUqZIZ+15WMq5CFDnkF9DDsdSIwLJKh
kkRtewsMuLqaZWAFyj147KkBHtFrojmip9Gsf5YEVsfx/EH8IA1Q9MY7SAMdtCIhYMXgt2XGzOU1
ISVymPo400ifP7rOHabP3z6atR0DUACvFPSbgahMuettmbJEIwiSNJ69NsX4odS3umXWnOi5CCVc
TVOweWptTKOiIbPvDRqmiMBYIoTdJQMLb69nLZeOjgaw64O03ERPi7JhpqmVGIsFeHDSJnZQyzI0
te4hzavd2JvftNJ8ypjYkSp76+fqzxE64BDR4RPA5Alcn7JSPjPNGBsdsuuuCZtmaneAacCOUmPc
W6UUG85hzcQhXYqpKWh3gbFWDo9btOtKPjsoxxt+n5iHURJ0ckyH23u6piO4VN7vzD24pJe/n/mD
rK5Mo7VbJ7JFFGtP5ekdn0cL7JKox6gutVFiEqaTlmAgjKg8iLDaovde61gAROzf7yu7ZMytU9Ac
3y+ZVVo+bXIWiVnaH93cwPhwQBXMg9D0vg4snX5pYz3HM5fF/uikWiB0Vh5KwtK9UwAtUKBdN6T6
OHyxmyY/yX5CaaaOi/ta1t4xEcgdmhj9+7Uu0y28yfIzVcOPEpixJJ+gZWoVLMHsnwRC3aj3WFDM
pt+UJw72yslN7ika8G4fytqlXcYW4jED8Nc19JLkOqgrJZAG9ZF6b/IhK0/EPN4WsqK/KAjhOY7k
FvyZmhECGaNhcILyAis/ldXokwHHswWb2xKiXEo9KfqhzPEoIik70PkgB5QxvI2VrFwRoKuhvIgK
UaBUUWzMrlzScpQQPX14xdiC0CrTrbElGzLUPF2coFe8mVGtm6r4U9LJR7eYX28fyMqpYxkAACxY
dxAhKXtlZ1bS0wZ7VaavpHrrMIK4ess2Hjur6wCD9DLAApGZmpXT7KbPQfSBdQw+wZykDaqltc/j
HYrXMoAywGcqDiBBXW52h8aO5ORXMqztjbhyJegDFdG/31feNMKoR47MhR0NvN5XDnsY2vF5qlg4
mGhMcefv6G/4ipbUDbHL1qvXH6qFty8e02ArWX7WmREmSUu8LBVu1I47VoX6HfuiCX9sgzjeCP9X
lACRxj+SVD0DQtJNjbJ1I09opzS2P8UWPyagJcjJFqBsS5RyVo4Za2nBONr2WQ3uRiucXe5nMxLr
8sdtzV7RiotFKadmVJjrU+ewntIKM45Bxhtx1OpK8JpGPIh39VU1VlaDQCc9TFmfW/cC1J+6s+s7
62lKtPcowpmk5ZecKcKErmx9Woxm232vKsMfvJ8unUIwmPlm+1e+VR1Y3bgzcYr3dOO0zioKyF9p
E790lgfDhu1cMdAYnfnv1ilGx9JjJj0Jo1MXR2nvyfi53IoBthahXJ4kl3mDJw4czYjp1z8o3YiQ
NpagQrPhEQYnTbFJ3HudrG96Rn2n3IKxrfXGnW+UChNhonGbVoJVw2wnPN74K6Xzl9xtHofa+IRh
3p+oK37xWDuYVrajYDGsydZYkfWFLjUNcCJeM6SVY4IRd2RyAED0PuTCOSRe8pWP+sZt2hKznOeZ
jidFalK0zwIrgrklhUd+UsND0ZdsXKVVMRR5twV4YF7xDhvexImr9U6UJZ/r7BtP/i6zjazwql0A
jmSBGhgeCiiXK8lTp7LTAUjHVHuywLtvW2iAy19I+XLbvq1hGpB1/leQcosK3ncjZiU5USybULRT
4Lpx0A4fhZb5RH5O2KnrHb+tqzv5x/M54GsRL+jITqHmhXLb5Rrt1Ch6ngGcWMVPM7vLaJBvsbeu
XuAzEYpCYDqsndUdRLSNbw2HVPx50IAlIJ28YB6h2IojMksQcycJYpIsdr7yfPhMzC366fUTQkyy
SFlGpyjbZLUpN8yS2FGif00SzNLTuOiCtgJpmp21oPPAvFVHfmS1djfM3X4CW8JtHVnVRQTcWN8S
RqhDIEqS4Xlh5U7UC19Yof2lBOCg3ogeVsIjPE7+FaLsZMz1ytEohIwYcoKu2YH/6DRafa47Z3zW
PL3/Xs3JuMtl2wH3H88bT/DVMgns00I0gAkIV0CUEoAskjPuRMZk36d1cUCHSdihjc8gzQvamg8y
lT95kv9lTu0dqE5OeTncu2wAe/Zwz/qtCcFrrzY0r6FLDriYpd/28m6MYzL3Qx3b0az1iZ+n3fCY
1BmL9LyVz23q0UNC+FZSZ1UosDjLtA9YRhXLooGNV5/0AoDG8j4zHzAnFoV2So9zueG61w4bNm3h
TAQ47Kp/GaTYVYkfYUcE4RXm9nI0e9Hez6vheR5mfSdJvU+M/phO72iaQ0ICrWVo4Ed7tlpgTzw3
05s5gYeovnX0JyDENqDktneUW4H3muk5l6REjvkcC1tIzQZ6/GDGYGAJb9/KNQomLAXAVjgItO2r
kb0el/Nc9oYdOSVn3GegHQsN2YCPIGv59zkVb/D5hU+E3u7GVC/vOYZWPI5Wy0/9OAx3XZ7Ko8hM
HkhN2jtR2qfbv3DNTZ79QPVBYKe5ZpMepyzN/L6rkSepWp/b7zDB51IUw5EWRqGBqgQFeoZacGhu
pW1XVwEnDwuPtkcM3bm8iWVL9Tg14ewx9+tbS+P72K6/xBgndXuz1u4eLDxw7R7GvFzNkSqBlLQ1
GxGSB9J/1nIQE8kPjR3/NKrxi9nwrT7IVfU8k6eop9N5VqdN6DhJZj2MWf0hFu+A0ThYDJLDmGlx
TZCJV3ZHUI+wgUEK8jhsxX60d0Xtk+bB3HpHrZ7SmSzldTOAcE9aFewlL1zfrr/bhgjIVri+5ggx
AwJXDRl1pNcVVaOFi174DAlNjd/VcepPVXMUueabw1aTw+pygCrE3iGbdsU6z+ZulMwagbA2p59c
ooI8O58QjR5uK92GGNWzY6pRPokGYgwqI0GzI3L9O9PeCjJXdQ2EYL+hhCD6XP5+FpZnVTE1GfjF
IyOefiVl/UhKutGmtXp9zkQsKz0TIboKbaJiEYHkkBW4xU7THpsp4Fsl9xUdwOGj4g4wBfyXp8DR
MQV2GlEasyM7x5xZnH27R8lY0NfbJ7OyHohZUP023OMVCj0zwGHdcox5ZKN+h+wB9cHx9mTIfm+m
3dGc+QbIbs2bLEqN2ZngQMKYE3UD00LvNbdezCh5puQzT38mj3Y5h8Kx0+dYT9L7rkzRbeX1ICJm
RsRYsY/tHKx/tNS/94XO7tDltJW8XNFQ1HihM0gmY8PVjnDS9IJjYDYiBftBi79OGoZboAL4js1G
d88C313IOhQTn+Ympp504Dw30Bu3tNMcZr18nSvnDadwb6HueFveSviDEcv/l3fFhcSFW885h2FM
CoSQodsvc8+C3AkkGGuyIWjmu9sCVy4g3ldgdkdLD5BXKvKLIYmedc6EWMQJzdavnv/b55X9m7rC
qXQdn7f6L9O97rzn8yhcYKwJwCco/l/ebbeqh0bX8HnmPHj1h/f0+SFv+e/3l7t4ZjtGhEuyjfH9
8o4Ye5Htb+/O2mmj+x6Aj6X4C4q2y89LYWk5glorakvW+a3thtncfkWT464ah12FqXSGW1hg0tmK
jNZM1blgxex6I4aWTUQCA4KBN2PRB4OF+ZTk5+jG4e0lrukXgCtAkgKWR67cVVGN1Aa4xYKnf8v1
k7fhpjY+r7qpUbBqJAKfz/UCoC3b1/8crYq31pLoheGDaVeOyG5JN8h+NCPqNG7QAll6sDD0aUPK
2nnAvi5d0AvJnJrv6NIELw+umRFhh3Lej+JI2qPMNx7Sq1IA2wc0exkdra7FcPvRKIeaRByJgcl0
7lxGMHpba0MUs7bM85IdUqoLSFyjLQWe0Fz8+6Vu5wBET2hmJ1ErzQSNASNGyTifRV9/xaR60y9t
L/EbPJxvq9vajUJlFszHIApeptReSmUFTYAynUwgz/mDAEzT5egYMPPvmJA8Bn1WfzE9ZOr70tui
4FnTRIDtlmY0BxAQ1Uui8awAJUliRnrfv6TMeyhmtuGJ1zweEnIY/L2MFwd6+nJxVTaJMnVTM6ra
I6Yr+bEW9unX2xu4dmwL1BSlcw84LfXpCN4awAK8GhinBFkF3xjZT+aBUo5UdvU3weSsYwlyzzCu
MTzltuTV1cGVQ1/g965Kt+CAs0yu4w4Y7TR8424zvbncLkNOxq3JvKuifuOsUI8G87LilcrZlsTR
BI3ion7KXHYsjPQ+rvONTO2qSvwrRs3ho4A/NTxtIIYdRBUUfCM4WV8G9AC9OB7gaMoVM3KnrScb
35+bJyHv+/i7a7y+41AwyxXvNDQdACx8qXKuVmVtjdpqNNTNm0XHo5fFf4ne/W9ifkNwzvzsjDpX
PDa2CT9uirAmqbeX8PhIWqT2xnNgddP+XdHvnOqZqNTW+zmtXDPiwFlYKVJMme/YG5Z22XnV+AEt
9/9t+113ORPSIn2d6TIBsjqzBfHxAtWOzKnpTrZ9EegMMJ7R3ERerS0NOTo8C9GajVEtin2YMbpg
gafTSGc7jR7T5CkvNlIqqyIARYIEOHRgoi71gfcyoxPTAV+eyy9jLD6YJdtZGAr252oH4Ps/YhZP
drZ/tpGw1KpNGkmNiZcio1loMaZ9HWej3xK1PM3Vs0I/LzI4MKnoT1Ce7pOhM9NMEyvCKFHqDxkd
9m2etYFwrLL3sySvH9ks5b6uRB26bWwHnGtT0GJGJi62BN656Ipjh/GcuykxrN4fMTP30PZTHZBa
b+9dDGvzc7sb/dnps3u7Fqccrdkf9bwpMBPIio8Juo32OphDQ1n3mH2OdhJpGzDvjf3TztwxQfG6
058Ri5S+N459MKYk+aUxAgBqrX+zNF37gsci2WmpbB9bOSEORv0Q7fkUPcLInRsYqqibn6w4Mfw8
S7OQVkN311h1tteHeCtftWL2gNvHjqIuAWCR+qbXCpIUiQMAIDd2MgTJ+W3dWIli8Hl0LYCKi8L0
KSapAV08sHeTFYn2UU9Pdf3QNseMbbUQr64CgQvG+iKdc/XMLrgAK1diWlFpBphDxPWNl95yUxS1
w6zgBUmM2B/AW0XFB9HmhRhbK2L8g9O9zuiQzzaC41URSP3gEQz4wFVTskw4I1PMrKhLf4jRCsBl
HRrzhpCV44ClQ5cBQIpYixr31CKbWtoBL+/pXmia4NjSGnS7gnui8N7h785FKVuWJikV3phaUeKB
SOSpQYJhi2J5zXAj1wrkIHgT0HWsKFeZe3NeOnCp9dA9LqljXscJpsRZH6vBpfvK2iKHXFGzZbQa
Cng6uH2uOEt62iVtr1EzAqbtu+PIPVBep9sXZkUNLkQo2+ZlSTwMpYmw0TBCaVjP3mQcm2q6uy1m
LXJcqNJdkDlhhuOV96mLSat6xwRNMHvrDH4/N/PBZhRA/JSHHQj0/LLYguSvbh9sG5Kh1FsoBi8d
xawlpBgyxPs2e8bEFqvf2LuV73uosv0mgceTQi22YfauVfQ2NyNpoxvSzfwmzja0euUC4dWw1G8x
y8mD17tcQj3FvVZPCEgwof5nQjr9U28yvmNcozs6GvbGU3N1RahkAqSAx9nVqL2xa4epH9BX5Zj5
LiZWKIaNZ8rqgs4kLL/gzHmPWjl7YwkJfRo/V5Z37LX0oennwOmrrRB4dTWYqgGuGLxp0R5+KcvT
6n5eQuPIGXzhaLvYMva31Xrl9sDv/yNBDeIx9g45EoJniczj74kNuO808s/uBCv3DkFoywbwGtH2
VV8spnCNTRnHZjR2/JcWG6nvzmbqM9JsSVo2RXU9MNX/SFIOiKPXdCYSGqd96fIdfVsmGzhBn4eg
ip7lnyNiwGG0zDVAuRqV1cXinmkDZlajb2ZGKEzb7o3mxc5lFVDl7oY7ddY0YRl0A7QFBstfUX5Q
MjddZo8k6ia99KXOADCmzEJ3ZttHWWdZYVX3uu+1s/lsZm3/YumT9E0E5J1vN/nkx7YjkMTuNPdR
y4vsmGfLSBIMa9oTq5u+lO5kg7i3dR9N3rR3tqvVLyC6LAIjifknHF7xwGYYWAre6ECaIj12Qwye
llgyticxrR7iAkU83+Hg3XFSah9Z0zUfwfJUPnhJnIayOM5df9egAdNNQrcMQQdwSDCbbsLkPS2Y
kjisbPchTwR9QtSGLDTjTaiD++Y5xQjKoNb05sFwB+tktW7yNwJVd2d5ebtv8nHeN9LN9tVQt+ij
1MeAjwhPe1tkAQIg529ZO5nv1TnxCe+1kNJ22pmxW+4Bbc6enUJLjqXRlbtu0OeNg1uzFpaz4AqQ
INRturiVM/2gYs4F2ovQ0gDg+bNIwirfhbdv1qoI9Bq4BlKtYK5a/n4moo2blGLqlhXZ8c7BEM4M
noLlPwf+/bactXsFuo9/5Ciq7vAmSdE7YUVp/pryXdruMDCxyMcgmzChlXdI529l2das07lIZfcA
kjDrGjQFkTfuARG0532yNfpzffdcHV2roCBE3uly94SFvNPkDYgidTxMMoHkdGoe5zH/qtEteua1
S7wQfqE2DH8OGN2lLI3XchjaHMaW3JPmV1LxjYf5lgDF2ZYjM7uCQ4A+hvG9Lfe3NWD180jkI+uJ
LoerTv3BppwlpDaBpBV/9+bwsa+3yABWItRlqCQmuUOTodGLRpwp8yyYMXncIHiuxkfQfXPdOdbV
q2xOmr4FmlxrfYIwzEwAK+jSnqpsVz1IjFgpGZIlpNshNH4Bz88e5G8HwC6ORj98zDGdm9osCYCN
erm9l78DRtVNAXVl2xihigyXyvoydW0BiB7iVlMUTdA29KFL3QOBY8wxbH1uC8s3Co42SVf7SibL
9lMvOeC9PvksAe3Dxq9ZVO/q16DrB30lYGREwHG57yTt+3SGh4js4r4Bviq2hM+TH57ZhTGGiBGj
CFP+lOk/bstdu+B06QtcYtwlB3cpVquZZQhDkoi5D2S+S7r7dtjw0GtKey5CMY98MPhsjRMBd9Vr
91RmG+Hg1ueVjZsR9AnTg2NO+y+m8+XPc6yoXP67P4oBtAQ3BnTlkoi8WVMX2okZ3j6ArZ+vmD+T
9qWUHQSw6WjrwseLY8MmrRlYijc6wiTMW3XV5mijLjyqAQsP3EBv+2PG6KGTBubX6Bq4HN3uHWzt
C2AUrLJ4MhngBrhUKcGcualmQlBGsMJ0lrguejAUu9v7trYq4DmWKR3IBIGE51IKS+ByOepqUWZU
fmM8u+4Tq74Vxct/E6McTyzFPJkSYgYDOF7ybDofJrw0jSTdMABrdhd8DcsQGTTNX7lBEC5XTppx
EuUYuisFEGW9gWlaYO2rZ1iC2DrcXtia3qHZCA9C9LKh+1NZWJHUzPA49G4iwZjlPoW5+08SfveF
n3kS1mhOL6VOImv4NHWvgJG/5/sob4MyzgOJiaJnrkUzBA8mbk7VhZOVfWjzfCOZv4bNhXMi6C6j
4Ea6okAD/2jb9aI1IpnZ1ks8ecnOqWv9tZyaMay5XbwZlmOHOqf8ZdBkcldxIoOc9HHIGJKjTZo1
r5XQvSewO2avtzdgTWWQ2ENXGl6miJ2UDWjmwUzGfDai1CwOmcfcUCf9E4mbyc85e+iazaLrmtLA
WcJBoWuIXlXbkRIuJLClUBq0DO27/nh7QaufX6bVgB8S4+rUPjuXgRlBa1L4wArAf+dHWmzZwrUt
A3Mqfr+N9P/VJATmeB3NnJhE2hTl9TcjcQMOWPdM7/vxHcza6Bn8Vxa5tFCSOS239QSrSQPMaDmW
rNjYr/X46UyEUpFpxmqSAK+TqHFnhqxoXT9pgsTYO4uAPUzqe6urqmOdSw74B7rIDbN+B5c0KMr/
id9ViARAzLlEYcCKCt3AiLRsN1YbNnjRYzU0wg3E8DO8vIGUWg71zJAQA/e8Nmc8QjBEldbPC7IZ
o5Vv697vcO9KCvDuqLGDPwqJxksp7eSIkrngLTDGyv7YVc7oTyACsHyizT33rbH/mQy8Os6xPvtM
2kmQjfl9YT2NJgUX+FjSOLAFsz4kngZOTjLENECqqhF+LY0cRpCZH1vUoHdgtUSNJ5PtrgDLROfH
BrIXMBb2T6k76d2cDvCZUhbZXk62/YXr4NZNmCcDi8p6N5iCPPMhH/yE8Gb0nTr+4MF2854HSXLQ
ukPp6P2vVPL8RObsL2I1yVtaGdXOGqYqqLlZ+24pyweYu8If53rck2kefA/X4qjHefnj9r6u3Wm0
GS9Mb8D3IdC/3Faz7J2u5oUd5d29690jG3L7+2vKge4JslSoUfBQv58PxjhVFO/7GI+VptUAIrXv
coyRvy1mdRlnYpa/n+lgadRml1nQQV0EPQ0HvvGy21qGYstn0hRJRfB9izxiHoJFTv0W4emiwJcK
bgD3gMYOuDH0wqkdQ4Y2dWNZgmqkNBPnzuuBU0mB6pQzmAPKzp0esmnsw4aP1u723l2vDYJBBAKC
iaUXWCUyL63JNUCmbIF+BM8azI638x2M7m0h1wd0KUQ5oLlkQBCXEJI3B8aCxN04oK3vKwfkZpyZ
8fJ9/e+h+VS0n27//JVeq+X3I82MXD3ymWoaxLJLgQ3MLZT0h0Ot02AUmh83DkL0tntko3kgE9V9
8LFjpvtQ/dDmrdrUdUQNyWhyR+LWWUpUipkFaYfW56NNI73hdyaeDJhRz/ZNxT7FottQievdRNMa
4nakYJD8RkHn8joRHcitmTs0sumei0/xVsv79Vouv08uv+/U41RQBwwuqXzEP+QXK7L3svD2oW2t
QrFtKZ2p2S2rYHZQPfdb4ODre7MsAs4V2QAgaB1lEROArQBvYhFz5yP90VWvqdi4NasirIXVCkEu
IG2KVrO890YBxYrknFh+SaYSLW4y1M30cHurVg8EzKgAlwGtiffh5YFoHM8YC9i5yANr6rNZWtl+
GOP8+5wkyYto5neQdSEuBjIUI9mhY2pUgiECU8dkA3sav1hP5vj19nJWT/7s84r+mlanD+6EzxuG
bzyQrUr06ucRhwDksKT5XCUWobP0aovWVgQIPm2O+VZn0fr30b+FibgumEUVxSV2xVEhgtOU97UG
nGTy6x3bA8bo/39/kX/mLVsiK13r8H0LXeVPXr1RY1zV2rPPK8rU6R0Zm8XnD59d6Vv6odwiEFqT
AHJDGCekpRG+KLYQwVkbzzOuHnfvuHEweXHoOd+4E2uncC5EOeU8llZimRBiVw8iKKaN1NXqGhaC
6WXwN7h2lc+jDhSnrs2tyHQ/kvqxJYGkuz8/5wXBAnJklLAh6/Kc9ZaDD3V0Lbw/7hDT1u9ZwTIr
AHPekbVXoTgxiJAAeuV2pFehzF6z+sM8vSOuWygKYGWXRnC1Oo7RCZY0KMJTTIEa9rRzm904NvXx
9j6tWT8EPgtgGTSgV9gFvOEZHK8HzrIEAwM0mj6BBe+gJ/0j8LbhO2QBO4fkGLLbyPddnok5SUz3
A7ou0ga3CcAtzO4zI24OczkAI0bM1DzdFnitxoBCYzwA0qQEY/6oclfGrMD0j7kzo669y9zjlpO9
VuMFab3oF5Z0zSIFiv6UsrSm0WSOASY7hHli7L15q3Kz5LvU6PhMjNpdlTEdpJUzR8SglZ1zEFbM
InM0qrcprUiUZKQAaq7ssru55hJM+FP6+o5tRGlexygeQJTVAXwt01LwfAEIECOPU01B1coNzVg9
qDMJSjwxaEOKjJFjRumLzI4luftvC1CcStz9fwH5nPsTD8pqi0Z60aSrMzpbwLLAM7dSc0CS9dkG
BIikQSn2RovH9JF+x4ToPzYLUDoERe7CU7dEqZeSuKyLtBrwVrK8H+5dany7vVUreUV8H0kYZOVB
N3tdyGMoSv9mtI3JS9+9gbkUffWg3/TthAVMSvRjzX6Gcn6O0u5g7Hs79T/kf56hxa/4je8GBdDC
xHG5SiYtKZoUpdf5Z0URXD7fXuWavqHtCHV3MImgDVfZxMQTGYv7yoomPdLyz8afg3NQXVgaFgBs
g5NTvU8xtk7ewnlEI/KuIArZ0OfFPyraBtIY4J0td4mRVK7CWlgYnOpgemmGzE5p/piP2jd01/gl
xUisYSv/v2LmQESNnmS8vJAnUR2R1lRWSQrhgQg0Dnl8qFy+H2Ptz/UaW4X6wuJPEdoozkGXnILw
C8MZTBCAoqww/nk2EJwqgDbCXINaBQ/JS5USqWHyvtbYiYm3n1K83NaolU1akKAL3ocQkGYqIU0H
qKFZVLI6megYGcLK/OYNGyJWlPZCxOInzm0MY3lijRBh7TV4gGaD7WPFhAE8v0AJobl4nSgH4HYV
ONHdnp3cbLjDxIqAGhGICpHeD/R5f3u3tmQp9r6cMoy/1Ad20tJdRrCcQPvuYMil+em2nLXcxcWi
FMtvgChXM7qOnfr6J66U36KX1RRPmUzubXS/JCVwZoPkC7zJbwdvi1J75cjQrY5LsyQZ0RmlmrFJ
AsaftOzkWB+57/QbR7a+vLPvK1o30ZzVvGvYSRd7K34l7qMlQI10XGbldekdpzsre6LJxiNndVXo
8fhdQ0VUoCgiHidAhKEr4ZSO93zniI3PryrHAqMlwLThkblctTM994zM7ElesVOuPQ32jArFS96j
DR/j9qbkjxEA6LTAIxwYQxCSgsP9UlZTG4InJQid2BTove5bab9h11YMA7wo8kkIPwHZV3HVTQPo
aza5uEhgKTK6pwYpE41+va3na0LwLF7KA8s4JKoso9SbYcTsrfKUDkFuBEUWzlsubUvEohRnp8Iz
q5E5SF9PYAAN8/EVMx8alCBur+P6NYJ5D2frUI6+EHrFBMM64jK0XB/ATKvdI7i+LWVNwc6lLL/i
bCnCZVMRS1piqG8f1MVf7eShZPEzyw+2u3Ewqzf0XJZiAXTpCa5lkOXOAu0u+k4DUhIzWnw58F9p
L/ed238niQgTT0ZaiTaV/7ZWxUI44LfxaG6XJ9lmQYF0TdM98uaQiCPNN4z66uFR6jruMt8BdarL
bS0z9GiSEYc3UQA5zQ+NE4zG3rI3xKxZH3BR/1+MGrsxFDwMVAigiCnxvVz4Hdmora+quoUgGPSt
v+uklwvJiJayVBDs2fStA3eOdH+Qre7q1c06k7H8/UwHTeZ1RQeU7KlKw8wJcpTUQKu15SBWVuLo
mDqDZxsAjFd9s2YratCCl+VpAJ7QwRTaan7x0j/OhSCEPhOiWAYwtug62mNLNCR9KLK/JnJfbwHr
V8rJlzIUw1AhowkgA8IR3h1s51H3fMRZrbFPAeP1Hlzna7tFdbx2c7EsQPAw9hssCyorVlOaVVMI
Dj1DJRQkDnV83yUPFYqUvf3Ddr52+lHTQz3d3b6wyy1RYvsLsUpolJda7sQJxLaAP83QcJRCp4BI
f+x3HUFj21Z4v6KJeEogcl2er/Agiu8oLK8wkGcvTqQMYSMAvc7nwN6asLnyZLmQoihJ5/KsjaVd
nJC/J/LOoXft+L3xeJiBK6idf9zexFW9R1lXB58a6DHUIs7g2I2oc604VeRvQ3816g9jvRE5bIlQ
zqkaa6O0aoiom32f/czZTt+aV7eqCmerUE4GWJ2WlQ4uFp4cR6P6RvM3D8Mx+PCXVX0u8/sq3oi8
ttakHNIk3QENmnl50mtnx/n3tr2r9HHDI60KwbgtoGiW0o7K+KAZwyBjd4J1tR6q+DCgdFg571nI
mQxlIaxs26LrZ1jXMkDnTVeHmOH05yqGpypeF+D2wEIUb1cZReYChFGcpvS5rMBV82n8c/w5ErJI
TqAzCongK+At6K4I5nr1xcnTQOBwR8SxHj7G0xaSftkM1eIAcYRkCNKkS+PxpSvSimQAxmUoTtYQ
iOHI9Od37NTZ9xVXV3h8aSVbvj99HtKvWv3L7TaQtms6db4EJcrKCButMZcFXqth3n9gWfgOfn0c
xtkqlEDKbjEeomZjcZrbXeIZvlncddmWLV5ZB1L9y6QgJN2va4OmLQ0GNIk4VS4otKQecvdBkC1A
wpoUlF3chbAD4HLVszG7t5PYasXJ6O6FcaTiTqYbF3DFqSBA+42sMG3kqBTTNWgxxziCtoHqDqFJ
jwVaaJrsr1QebuvWqhwPlVTA9BcYlnLwqTaKqa7QAkC9xu+k57tZj7EX0m+1L7clrW0apsUBCAH+
MRdTFi9vCeqqLI97vTmJqgh5/j0D7L6ryIZxXAt0wPj6rxhl48RUETftRizI4GGa52hdrkFUMwSJ
uStkf2Sp64/C9KX4/N/Wp5hM2WjjLLW5OZVzEYz2B0aJX20l4lc3EURxYCeDV74auOQIK7HrGcfV
DNP9kI2HeXqNmz+PR/HORm1uGeEJLhfFMtOu4y61u+ZUv+k6si6nGJ1PtzdrxWRisgPyukvaAOGF
onbAjZje5EC9x0LeeVYZou1tI77YEqHYG0RLZp95EGEwUHYn018E2Lvbq1g5DVT9PJTC4cIAOlV0
bc5Iz1yeipPMy2PTsg9Eij11t9JFv9PRioO5kKOoVlkSoA3xojqVZSHvATT/qxkckK7VzHwsnMy4
A1iFBECxOTtpjbFfxI771FHnlzno1kkkunXk6Ti8zgmIMnOtwtxAQfPdaDu/NJ73mBKDQQSNzocH
OrPyrqHJr7xHUm+m2ostBA1aM6+CdnLfsmGATXXop1nPzYMmHO/IPS1+mWudPLlJWr5Ro8oCu/WI
P1oSDS6SZIHZg8PGEXHsG42eIcHSe0HlzfUxtatmL9JqBD2WS4+SiRmdhtYUIDBIjsTmZogiQ42x
Aln6UudFezczogfpaNA3j5bdDhwfzgtwiC0eNXr/eRBVH8S23e+StPHwV0//mILZ+sE1OAjIXSP5
7OmJjS5FORY+RZsVwNXLf5Oclrs626X1PUaOFffop7HAMeX1H5uaVvdFKcCugfFG/uTkSHJNRDv0
utXuzEbrA1kREPyVAqQzPXV3t3VsxUDjBnouSlYoHYBK8dJsGqKbai7S+uTUX4fiYztPvsCraStU
3hKjWOeJgy+5YEm9eGfG/LR4SgF2r/e3F/M7j6ZqMp4xiJWAVFxmSF+uRqZJokFL6hOjs3OMaYGZ
fihbB5Woct8yJ+0wW5kWElEBnDuIzHfJxPwps437zm66U96x7Gh2ffbIMFkl6FN9fpjsrtjNGHnx
3DEzDyZu0iCTOvCOZt+EJOnKoP4faVfW3TaOpf9Kn3pHD/dlznQ/cJEsW7ZlJ46TvPA4icMVILER
JH/9fEpXpxK2FU08L5WyJYMkCFxcXHxLJKeHSfnxltVmSRzO8Sb58DSo+nnUrNmaKdY5saCbWPKo
TEXs88zy4Vo3zDgNxilRlHTUYamNLVNiO+bOK9ScMCaiRNKxOlOWPvbCupd+jCvHuPNDbSMoWbPA
/53f8eaZlXkD8RYL0rOD2VXxuYzphX0lCqvfLCsRjf8DnFiG0rZ4Uwx3DlAkwXzHyaOLQ16IPuya
eG//vrAVJMABKICkiPuCttsQe0uNA7/+rhHINO36plHnFIBeCPy4BCAZEANDxvkfwLelg+lg2A53
hi8jqK0N2SjWRNmZofzCO8Lm5Si8EWJurlewRtR9DSB4fyd2TblHV/3/ml+tXrOsymGqCZr3n/Yx
+/Tr1l+a7ThWwVEkUNXHTcvPA6yqbaItDc3uUipY0IQ9TSB2K5K+IHvUIM901UvDGYZ+oNdDGwWZ
w2o4e1hiamIqXK1vUJG5aEWZKAtZRZMSde7E6OWLQeYO57ohYIKrNdmrmSs70Q13jMOd/sFH8l/G
IFBwkcjorAvK8Zx7PVOBqf1+tdXKTKKpjEiAqxnw4atiSUqSqehDxO/K4A2nH0pLJiN9+vXbe2nK
gn133H8cX966OGNXBsoDJu7vPAaHn3EnNE0Kj6RquqinLQ1E+uvrvZTm/LAErfPBuXDCxZ4LdieX
MifzfiqA0jhHTj5zkTUsQ5VCaTLhIpW0rryy2RliX/Ni+ZMM8l+fp/8un/vDv16O/Of/4OfPgOuI
uqzU6sd/XtefRS/7r+p/jn/2/Ws//9E/Pz4zUbP1V376CzT854WzJ/X00w85U7Wa7/SzmO+fpe7U
t9Zxi8dv/l8//Nvzt1bezsPzP/743Gumjq2VMDn848+Pdl/+8QdGwQ8v9Nj+nx/ePFH83U0vVPW3
q148Y5z9q8Hvf/X8JNWxAevvSGOBFIGUGep9FuKFef72ieP9HVKO32IplglYvP/xN3Zs7x9/eO7f
j1KLkNJykPqCtY2bkL0+fuSGfz+e2EFkCxw2AAWw1/v30//0gv56YX9jmh7g3aQkGv5pjhHn6K0N
GJ+zCoE4j6sHU07lfRzS5oKXpb2tosU6I0t3qvVVJhIGhWXJAqZirPE/UCUrQMDOndKfavsYfn9Y
v6Wt4Zfr0vK+YM1tDEuxTPqhv/nhJf7ZTf+XbllFU6DSFcxxxwKluebjABfAHSv7c9ZKp+78+Psf
7twdJeDb0KO/lyZyEhQorggq/L+1bfrrha5Cc+wv3qBwRHcPSEGRa0P6p45B+gsnLOf2yafuf5XG
wpt2IDCwKO8haj5d9abdhJ1VnDneOtU4BvyPnRMNcTuVTVTcIcOAjqnnvZuUhTn3X6vB/+Nb/TkM
/tU3K0AVJAGbZa7r+C4ceytpRWulvl1XaVRZZ8bNz6vH9yusWcGqn6aFQUTlrgyH5bozw3AhfGmn
oNeqW5znegmz9Sdihe321490orvs1fztsDZPCry7u0brm6Xs4qQrvHNb8FONr6YvZGgZY7CNvMN2
Dka6I3J84T/++sa/dclfq/tfXbWav20kBmwp9XgnuZ07HLzHBcy6Yueod9Hy0AuAxGA91962vMkJ
CxIXGjf6c1HsQrXBf/v4c2EVZybNN1W/l25mNd95b0tvCeR4pwtYLA5ms5RXhN6b5joo28x3P03w
Y5nIkozObozeh9jNMkzZjvPLwtrTuM3+/IfD0BTfoXaTVGO4oWTOSf/VLc4xHFaq/3912/Fd/RA8
rEgUdKrG8c4l1c51P80RTwP0iDtdCbaxDeQCaJsQEWUL3xCQGh1PgUQA4AiLL9uWn0lbvlUUX+qx
VZzpYtoQ4cwA9dA5QaKUQG00iaja2gF6aEnRCSZ6jy1PUW5seJSjf/o5DWHy0AiRFh4UrpW6wJdb
mBE4kHw+pwgSnpjla3FXOodtDXv2+g7evA0sS8Kdmaz3KMakkPDEMUtnpUCoO0k1DG9sAg3RTo7s
rvCbdwB876XFv9ZDvAdf7X3s1vfOTK51XL+fZPlAJDIRTSHSN10a7OSgj42iB7kONZLtqZI7VbgP
gRGfWmplpgBvmdnTRz7SvOp4FlfVlSZzWhfFhYiay2pZbgI1vUFecGlZxVbr8IpUZVoR6/LYY0Cd
Z7CuupGj3i6eDaCR/Fgzfs0GGzw2nLPEo9hWOG2ug1gnnEQwnK6zueveGWI23dTmwm+qVBm+cbrp
0q+Hy9Dpt3JEpaYbb1yb3XfdAEGilqWzLg5gpr8yCq5iOESpS+6rlh+cEQtcNUFJN5h1tdWwVb62
JPNuq8WVSaF/T9Lgr0mxDuzTgqUfAnCHWQwbpxabhtP813HqRAxcKyw3xqm9mDrDwTMYEIsKIME1
fHhd26vg7fW0BcHE5QfOnSGpguImiur7X7d9YhZYq9g9EkmbIfT5AZALKZN58isYn4nmFshpbNV+
fZFTnbOK4S5z59ArZ3mYTQzCbXcJmf8zh2anml5F5FBIO5Y85AfCiU6Wrr+Hh7CX/fq+T3XO8aI/
BFECRi1p3FIexjgyKfFbktiytbatspxXjptVfJyguTHwwBYHRWZYwZEpAWvsnFLgqc5ZZWAa7kNs
BBXmYEKsN7Ffigsj2nOcw1Otr6bvFB1l9LxOHrqp+xBic4hSz/OvO/5U06uJSuNqrq1Ki4Mdj8BM
zsvBs2Bj9prGodX581sNIzBPRoOw0xW2B+bOUqeMhq+aq2A2/Nx44xLWe7Hih3aKPy9dHSd9bZ3J
hV7uFZBXfm67cwBa9PpaHaiMtkyYIZM2p2eC8anG/2OOzpK3ERp34mIzSGdJTfGb1Jh/B15wbX++
88KfhG7dCFEGRIiLEZD2rClEd+aFHl/cf+YYYL3+3DodaevD40UdYg2PQX/pN2PXvuFtc2V3y1fj
1ZdMdePBh5PnmeLwqc5azVoZBPNitcfOGtqvGE+py4rf82/7q69Wkzbuw7I1nhIHR0AVrYIzZdLD
ovHXY/9EPgYk3c99pWD1WdYDGQ6jCtkToz75sISLTLqxiPKFT9amxTADqYg7N+DZiSLhc9GnrW/f
I2Xg0E/2i80SzvphAkPopgMxLmEDXIcIUMMw5JjNXsz6SxtIyBiOdpD9+r5PdfgqIKiWhtNELAWi
aPRcTpadQPz2TNvHqfnC8FlDPQtNCxEripcJhcwL6osw0W74zvLGPDCd2Gta6bwbLLl71bOsWcdw
fqMxI1wdpg7nF8KCzJWqzh0lnOioNZsGSKWCCU2w1M5BkRIRwpAo+nfh7qe63fmdsRetgoTtEg5H
ylkd/Ajy8+Xi0yvPwClRatt+1YIOt66fByhc0iWu2woQBHvsGKbAg5AFO2cdcqp7jr//YUUvuItj
pimSh1DNTlL68kswl+c2Oyu05fepu1bggJrwTOta8ANgL97OUr19pUz9GfYsyMT5sOTNNJJdFOFE
b5ZOnEIik+ddFcZnAuGpp1uFjj7sEGUDIQ4Llff9IK40i7++btCu4kZPGk8IqtShD2GqanlfLDl+
+XXTwfH2XpqAq8ltisnVRVQLSEVNemfzOUgal8XYr5LjYa4oR2BUJi9rm/AxqCovMxxeDC2C1SVR
i06DqmPbeCnaPDSxfhNSRq5pHRUbE9Meu5uZpKQoaDpQheW4aEHSdYIuZ4MVb7vKf8uP5gn2YnhG
aOTkI4ESHAjDfoKoXqajreiFAggviyfjbqK6W1LP4vwumv1hV0HjJ1GBrm9I7LHEDQqZUWeJ3rcQ
tcbOr6g27tw6b/p5Uu+L1syXNveHzFAz53NkfdazbFLLhDCNaOWQLMaG6QPUkbcmiN+HI51y40RQ
zhLjAKLi+AnnUDzltH7larMmkknIfM/z1PODAo8ggxzSkhBFz0S6EwvzGh0JwfjIG9txOExlTdO5
jsOktthzGISoOUSsg+/xAJdNu8HOY+mrcvvrAXUMFS+Mp/B4Oz9M8hE6wbIEw+aAUF7tZMH6hMSU
7yZnPHOFExNtTZBzNMAfYOEMh0IUe0LtKOkdcY7tcAymL93+Ks1rHdMXo+UNB5TidVrFwqRjDIGa
qSLzzp5Je+btnHqIVTCHjTiF6qwtD3Lgt1oUHy3Wv33dG1gF8aluaTRzww+mou6HSLj0nllLn8ug
tbJfX+LU3a9i3bzwloX1PBysytqbYf4C87PHXzd9avysYp0YZqcxJXIk0dXOldKDk8w6sK59bI6T
111iFfI0FMdDiPPA9bK24v0gyXjhhmIAxCGaXlUhB4Th51mgiQ5nMTvwMR3sIJm8+aGJzW+djH9f
6NaaF0sIyfFxQNukExrMJnE9yNdV9iHL8vN9t7PRJfBwUDLrUuFvq9dthqH48nO7YRuR2T9KUECg
YUdj81S68etylvWhujNNARfSglF3DXQzGA8ttI3l76nJ/NXZxxnwQzgTMVkgugZVC7B+rSzuJy+d
YXT264F4YhoFq52Ma6aR+x2Fsyfpm0x06qaYye/hAP6689UcFRNXgP0PwYFb43BjChyklLGoL3Rs
ixTcP5Pw0JAzAeHErF0DgSFLJkI5wuknmviUxg1s76JIkJsAenyb13XWataSOG4h22lDL2ioASvl
74gTP7+qaX81W8sa+PhBzHjJnAACZ4EONEEy+kzfnHjL/qoqEQWqaptR48bnYkzsiL0ZK/t1y8ia
FtxWscXdOhAH1vQJVFkqVMy997/ulW8iti+shf5q0h6dx6sGHhiHqdkz6IVYUZt208Zhb4sKhuPD
9VT7mWVvJ/rsuJ8699Hylis32IUwwzj+xC/rpd0s57gl387LXrqf1cLmVVM/tw0ND1FhkmCaUnA/
MpuDVhc7O6vY46DC07chb3bteANIWtoXiI/c204cxebjIQYPfk8L4Pvs8o8v+4e4YJqmX4Kg6w9I
DjZ95wNHLQAg/XXPnxoxq7jAPFUP2Er2kEnxr8OeXxpIxp5p+8QxGkTwfr7zChYaxoJh4wHGyOaz
XzV6R4fyCcX5ejMsLmqg3J93Uz18qorxLcDj7wZmRffTvLjp4Gu4qZSBTNq2rPMxwLlVP9p15g6O
uR1tr7zrYQ6SShVBUb8fPtTSGhM6OR9x2HDtcn5Oh/tUD62yhAmH/74uBDsQq/rqONCMi6PxnBTL
cXy/NM5WkWahfcAt26YHPnXX/ayAiMDGLolnCn6ted3MXWshGpwg1aMx3SEspyety0+Befeq0bN2
A1ngaOlyMtIDpJxzGjcHgBrP9fs3gfMX+mYthFSrauHVMnUHjTPLXTUt9huorTbXEJCFzXZXl7uY
ymFI44gLGFaR6Ya5qrtftAv7AdjObUyr6iwyTfCpqvtxH7nM2pQ1SocKO0FgIey3vjOBnajM8yRc
xTPTmyCjPnYttH7diTz4Yz/PgbJbCqXZiM5XdiKcaosdRfa63l8FqXpZmNuJsj1gFm2DkL3zVXcm
IJ8Y9N7x9z/EnDDysXPtVHtoI/YcD/H73zS2+h7N1qx/y0wgzeq+OZTChxmFDEReEfm6/Zq3Cjh+
KMCKXUx9oNrQ3C45HNQ0PzdZv0m7vjQiV6HAZcQfFntC8+FmhJUkshoUx+6Y3uHInQKljMU3t/on
97i018+Qi9hSL8bOfnc8NmntJas6P1OVQf3gXeRVG59OQEpWSWGqtLffYJ6mS/W2LVAbGB4BbECO
nLSu86YYeS5RncSVVPQenpKJrzb/uqxdhq+rKnmrWGQs4jS213UHyGR+anuEVguipa8aqu4q7cFp
tN24bd8exNjjrHzaAMj7unfurnKeOm7LgLQM7p683PeOvB306+LmGjh/VIOvYAt9jJso+QBzmsPf
6eF1HbIKCx0CDES+A3rwgx0kC0F1eF27q5jQ047ZJpjagzt2ThYDVrYbtAg3r2t9FRbaomUUG060
3vPrstDvUZc7sxk/EXHWGGLWc9pS4dGDtbR+CvvBYUu69vd0TL9HHXcVGOBOGwXT6LSHJRZ9Jvv2
xiucOHtdr6zCwtA7AQm4bg5zVz7aQSVB24GpxesaX83KYjGRa5aJHeaBtZtSQKQiPEsReTn7WNOB
W88C/g1ZLdQaY5mPJkLGFRfOxavufI0lhd8ZcGJ2TQ8e9x5pwz7Bme/cUSAsPU7c+6p8ALWBFlaP
rD5Y4AUhEO8x7f3gHWKtz6Od1Ymkpjs57Y4xelpUXqnHALVYZ4ZuZ7lks4ctNiV35bjkrna3AgQc
I7+47Vu00KEwDE3dvYNWAjUiWusL1H4Tj847197XJc1aF4O0f+yx+wwQ293WSpQSiVgOCOAD8y96
vRutzTFUy9Akg9XAgWS3YFgQiNBi/QAFZ8eCj1Pfh6lQ1/jQaT0kCG6iovlTVHyxoge7sBPPu8Vm
d4/FwF2iL2LahUGVIfoTvKyoD1LeVMdlodc8gbbjFlfnoXrjlzyZ8CD1cN/QXYvnIdVzAdsCGn+W
GjQrXAdN2qgFkwIQteYaX4ssL8d9+PYE5BZKuPRf3SjBhBHuVsGXGJcfpEzpeINna4pnDeF2dAhW
s9EaLovOy2CkndGwSJjgl8raxEWJHzfHNW4O7YSO3S2EUK5QMXgsYiAth0fH37Wm3Gtsa2xa56UT
POIeIPqflh29cOz3QjpJwPwPsAe8KpjKKXhtARQsFsjOSHXtBPsQB0ggOcEX0KRadmlp2fkEFQoi
9MWxC+3JSrEp09ZGiyDDnSv1oQHZyTLzFbNk1lWADw5ZO+yOz+jo91EbXKMIkFiLlfFXFhXWDsKV
wXEv1Aubg2zKOrEL/2Mpf8/I/Ht4W3sElZUcqTVgGxEq8zaEnC9OoLTK3R6vshaVAjdr9F+XJjir
NSDqRSAg1twc2qrcj37/4JXBGTLsiTXAWW1GOZRLWqZlewh05e2ivggTbwrPKSmdan21Bgx6ikEh
x1YXJzbvqZmuW0XP1GC/sU9fyAzX5B6OQ2vfN259gEowEG5VagtziQlWaT/H+D9mPLK9Mxh6YwVX
D/vGVme2YMd499KVV+tDNynWTU3RHCK3+4ozL3IoYjm8pUHUfnVrP76J9HwO33XqMdd4ZjEXXjAs
QX0Ap41fGfgC3jFwfhNW1Ch/gEtyzaKmTsuG69QrdLxgTtrxbnBllDJM/F0dlvaZ5eXEg6+hzmHg
duAcUXawmn64Bh+iu1Ey6t7X8NlB1JzLXDfd7/lWfJ9ga+ZZ1BIvWOaGHfzJPPEuek/n8unXy+SJ
hWxtd9kpd6ECIJaDXcJ3hMZhCfmcMU4b5dY7qxXxBYm7OXNsiE7/+oonJsI3NdUfN3cTiEURtI8O
DmvGFAAXnDbCxvR1ja/DA1RaIbg2d4fW9B8YG56o5Xx8XdOr8OBW8COJYPB24O38zg7Gj6h3nhlM
p7pkFRtmTVrVeE5zUKH1rpDNIxf+uTLYqbZX6WHfSKEsCO8c4tF6LNp403F1Jh//FhlfmP32avbb
RdTrLvbqgwgdejnNkA6wfOq9lfMc5lXj1GVCGKTj8h5GRnln5rsQjgINMIK0ySpd29u+hyJZ1xCa
kZmPOYxm67yG1myGogJ8x2EMl3hjGWxaPERmHBtCElXBizMPcGpLvcbTCjmPxh7i6qAnlrR+u2GI
JA3OylkbJRO7Qz4zA1CBfyxJk3bEeQJSLRM8+qGbw97jmFEtIBJhVZfLwWnfDvSymQieqN3id9hU
q4DmbUhzZGuV8PJj6jBGRXrMtmr3I23vtTyqfeBMXnowAf5i6fejPrMunHj11nHO/zDTAhpag9/g
6ZD41vPWPjfJHMjUvRz314BeEffCoDraHDp7qN7M9aA3KJ4uD15gooux7oIc0moib21q5bbpyi0j
DgGaPI7cLRQiTAq4dYEMR7A09lXhpIBZ0HetU6FeQaRXJkzaNKulETdG1Ch690GQjGEzbl04ayJO
mfFm6v12Dxt2G9wMX12w0QGpdQiUvVEDDJaNYjIVJXUuYYGCTEQ2bNxUwBziDXnkIerje6uzMn+y
byslkERPEDbtfAAy1DJ3adgNIglh0dtATTPswfweh4zVtbsnVewik5/7jaWp++AZb9nMDmtztyP1
V6JN8xTFJnge+6Ne4dDI28Xt26Ru4xa2qLgJQLj9hGtbPxYgM+aYIWHCp5ChuBw5ad1M1r4AiH8T
DFO3cxsSZTA2vYMU0aemcue8sAlJYTEDKwlVTZfA2YU8ZU6zB5mo3LacP9WRGCEHPHrXkUefoRQB
06il+hD3Q/fIqedfeY4stgbOzRvfGmhq0QbAD+aa8ZZZndoaNemLGZo3WQeASrrYdXjpSelmwFYg
UzULSWlfv+tqMdw00JPISFfwd9gThQzl6SF48rjt3TbQE8FynUJKHEIPHOavaJsltqXmDXRZbHwB
p9KmlyaFhFabQ5+5vC1aWd/Ww+hiE65Iouvmo5kGms8twshM4+VipLOTCWhipa0l5Rtov2GeDt5X
AIe8beSU7BbNAukhyIPuAKhuywkowbHU6KqxnnfzUhcWTpMD8qlRsZO5TA9ZKWt14dpw6SkXV29q
GjqZLKvxomyZvWtABmfZJPoycRR8AS3WhdvApdMHy/huFnMv3jVssrYqBgarm12ajH0d55YIoNwf
afapYqVrpxKAoE2vh+ayCJojI9pBVhbO89uOdUuVWKRCfR/SHB5PuiCSiUBsBXxsCFKtYiCQpMKu
RdshnD8hXGi61IdW/z7GGnonFCQ8VFDAU6yAvLVXeoJiX1j0n9pRN5uY+CK3tWVt+8KJsjkm/KaP
Jhc6xZb7SH3ptqkkhXpqOjfcMTOUuZw76EFUll9jUzLKr2BEY4T2VnsZgW/3VItoTL0Zu0voVEHi
3CZw1eCzsxmDsklrl3Q5KrhBEvkDlHVHPamLpZPDTsBZ/anwhX85mBC6JH03TJgRyrs0Yb8bxYgN
r8aWyuU2ZCrf+9xNY6faCWGqjE6BueB1uIAqE8d3c1exS6iKuB+kVbvX9qJB97bnuL7UmJhIPbty
N5NZgWA8xHmJ1WRrmUjyvFEhfQffJXfvE09s+3r0cGLWzWESh5377LcRPIAa19IbAEwg2qpRrkHh
tLZvqipui4vRZsGMXfXUXi2uvxBUSRt7F2mH3UbcauMc9hrAjvo+fWeY32wpGDUPSo6eBHuL93ES
V9GUxzZtq6TnNRg0Sw8C1VI52JtxQZc3c4yJM3GzfJH+AsZK1A1zkCl/suZN3/QgIUQRtQF+jQiW
H8fr5Z0bDKUGDnxSnxsSFseGfP1Oxy2KWq0wXwdBEDwabU9AmzmuhryqDPLRceiSd3EnM+1xQ3A6
wdxkOjL1TbWAOljo4YY7dNwuqndzf9BgV3mhpNlSOuyyqZ0FZxZ4GlbBv15IF+blJgLbZ67cPV2k
uuLSJjntBYqYfWSpfPF6kgXhVOYxM/rOQoEwm5rAgosYUG3taOIUjP4CNWwBVEYb9s+NUsuTBDYu
8eelSKipU815WvRunSxsPxin72F+B1AZw4CfEtOS8KKR2slCUppsDuI+LWrfeEkxBg7LHJylfYpG
DiaTseCoUtrBkiBUeBm4BeDSDRCNdH3ZpmE5dvnkuCLXvvZyArnqvLOrBZ5dJfJXaZx0qKA5GdVx
JTKvkSq4sWXvpD7+96MySj8avZg9DP/YBQ/1NOSqiNo3I4+Lu0rVI6omAkbc/tBFmXbiiiTQ2Cdz
4jELxtSNspOBcB+4sk4lNiRRntzZV59gRoniBbP5jYp4gVS9pJfeNLEdDLdRQbBZmPIe80j6ED2J
pRvcBnMtp6QNeqQ3M87lWeGUl5UY2bZ1Ri+3YsoeoJfALioP1qsDJNW+NlUAmt403UayQN5SS/cW
T+WmFZ3Mc1HM890I7eZUDfH4iTZetFnmkTx6yiY7owf3g6Z2h9Gly2xyIfoGXnkAzR3ro103ny0a
3lYN9dJG2u5d10OD35tHDv6rhjN9V7wxDhYA6nVjEkm2ZGPsN1kQRQNG3qQzrf2nxZu9xKG4IejF
dJuO4QwjqsiSgcBJrwGTU7eSGiiUL0grx9ENMUcX5Fw2pXnnOgSxERLGQ1X5uXCR2/GWOAntANGs
VOGnOgxTgqw1mSl+X7pPA4N0haapDWp6arBk3CGf+WyxwEoavw/wvZhcgzkvdlAfdLNu8CMkrROw
LrAq4x3k4kS9peL4RKUqN6Ky7W0EC8oP0Bdl28hT4Y0gxbiJ28G6N0Fn5zi4a/MWbpRA9Vqtu62N
Zri+aDFCmTW8ZQPc2De9tDvkWZrUF6EbOlXG9WjtisViAHLO0NnUgUmdJg42sxt9EKOG5gApt/Ps
FHnXt1jGkLvnLoUET+dGGoN/opctrMyweQ6nInecSW3CVldgyPWeynt4em5GVj6P8TCnZVh3XhIL
NtZpTUlHwZysxdtgjgYEK+pllR0XqQVr3a2M+3mLYIQanietrWASr//IzYQyyXLpwpgb7q0GrNFB
lPFu7Li7B3bt3qu7KPFqn8PWlRSJCwIzkA78+ZjZ3oCoqxMYwBorqUIFz7PIw06ihwBQJuG/khCr
1WntD/6WwJlpN7DKpGGPOU11wxKKleSS9k6fFCwgVx2J31dLE+xY7ZE9HcxDacGKxALadzdy2/0Q
xE2ZNV77VcxjCHm+/l04uPAwRSKH0ikMU7di8cmDRxryhAqolYrBZxuGdO6RznWz8UWcNdW8qfxI
f5C4wVRCOuumJr59EfW8eAi0EfsFy2d25HfGbH6DYGIyRabxgS9W9Tmq23Y3+9MCYcuSb2CRKDPM
WKjdhRGsRTwZ11u3k0fNIwnXxBEuNAmZXGfPzNhvOAvLfHJHMIVjodLYtd8si0aiGIMbO8gw2Pc0
LK+GJmhRf2TuZYPchCVKsChB+jA9x7RzIFAt5+rYZRANgCr7BIUvBIhk8DoTIqOJsYci0Zxq43c3
XDpyH0BuEMHcHvVhiabobS+E1hAPr93PlWPZm2AU5dW4DLfIGZ23zTi+G2VTpAaw/wxGdlY2E4fe
N22PTAN4kbwxbnwrCqGfLYhJXZZx/TWIByt3h9p5WIKejFBD8/oLUzqwsA0WyO0HTXjdQbc+5YWF
ynuvq3lfcGwpUtZV/Lhm86TXIyQQgaxGxxCWWYZbJEcoZR9appYxDdq2zSyvbhELW/CpmziCiK28
maFMfrXMff3RC/pmC5JzkCyUdllYV/PFFNGvqOFjf6NlddUi7l5pMEw2kwqsrCjYc+eHKgUMY8rQ
YdXNDHNvJPjI+AZnFECd2vNGNP6S8sCNQYBoReLZQXdhuy7CIsyUcGprdIfq1/IZYjTwmumjZkpn
Usd13voKYbSKHbGJheWptPKmesGBt0poNbynVhHtG2YjO0QSA2pu+7nn47KBXw7P4ZDUY0RZC5Bc
o7eAWc4sZBcidq5MVdKkieiQl0dubx/OU07q9tmzTHDnumLONQq0m4mFXCVaEvo2HjwKCgRFZR33
/UUPdNzVRUmSxmnCzSSGYAulCLrjXQhZeV+zDRReAXNXZvjAg979CCn9KHVDqHNh+QwSUdTTBbh1
MiOj0Vs6FHJvaru8aMaFXevJ7i+EGtvULmaI8QATnzaBjm/06HoPolfD3ldiTCWgAEmsMKRKECqS
qEJ4sxTvsBmoqrzvsdw0ZBaIUv3/MvdlTbLaWrO/iBMgQIJXoObq6nl8UXT33huJSSBAAv36L8t2
3Gv7nHsc39sN+8FD7+6G0rBWZq7M8lLP4fWe50kO1oEdaNh3L4ntr3UD9c8+foVNM0oK+TkqYrpq
kS9doy+BKCd0sODOhmicNtGiRNFpGFKjGqgfqxW/AZBzdsAIDXy5VeKlr+PkoY9dTPfejlMUbhJV
Ji/DxCbkMK0BZrxjH5EI3LrbBsVH3sCb75cDrgCTM6G7BX0sH5+QFk3yxF/oj5LXwV4RpvOaIog0
WZiANEEsW7hxvqnZJrnx4T8Rpd6vCJbXWxjChFuy8AhnasrmYsDU9FNa4tYTCH04ldFMT6vyg6JX
aXWysPze4/Hc1pbtlSSa6NHvAsha+o58qaV61R1GvjQ6BrQ3VXBr3Zh6WRx10z6W4y9IDD7jOjYq
W20jNoNLf1gu5KYNRI8Ey2DejyNu7Knv8aLm0b+gE3aQwWOkstZDvF1rnFDJPK63ZsbptvaLym1V
rg9opdKHlXjwaKrEspk9K4vOxweEqQdadM3kwEIhdVVzhgmMKFE33bUnicmcbvTS+QdYw9FN6El9
VAlzWRqs8WOToKXHKYQmb/VMlydYfQ/9qMSGY8ABih/DsBNo+NiFg/EztJx+HmqFiTXSenkCUd52
CoJoaziWFSLShpdqWaDbwEGeGSF/leU65Wbq60zYJCgwpdRsEWjf7apuRo6sgcW4rTAZ3JGlykqz
9BdDtBxxJPe/hOLyrallecJFyZ7VMNUHLybXdn2IsgC2AjtXcp5Hnkb36GZ1ECRZLypteB42Ltoh
Omm9cHzX3eIbt0dtMBRBAhkkd9Oa9/OqYAod2HtwtHj5Snj70RD3Yx1CWng+KLa2T92dXEH/mK79
bhvp3dPGeJteK/qMSHO+71F+nwagv1ni0EwsLV+zZHGoOsJEbqMKM1IYlo2f2r4pbxwyuO+N7nRh
Ysw/tChPUOU3Qt7MKggfAjLxbQR906EcnMY4YGyeMdOMrgKdxsFERm/oYN9sBGvIZuwANmmWgKhk
437CBZV58GU4cVAKmVwZu1ALhhWmlcnN6M/dGXGXFgM36TqjyCzNfg0gOejaaMS66LpdoAFZ0dLI
N9LiNXUsZndAPyJ4G8wfXCI1B9dA+95TZHF0un3QJrolZk13yyqaIplkdRkxjoe8b0uQKD/cqaT1
aRZ7S3T0lZhH5F34DCQq88R2GpIXqpAp5Jh8S2aVE7+aCn9yP9GBvTWCv9dj0/5K2lLmemYwd1v8
Yl5mGODTQSFbjS4fPlfxIcEY+KYeVthzkjbJJ9xzT2Cjy2ICkLMdZV9vlFgMhoKMPK+xhzEkD1u5
pDDsw2b/XImoM2AWMfZU+pMzRgCVNXYTTOhj53CURwBd9zVUeMBKXLeRNYPBHJnogpgtr9rMAlYW
zdzET5poRB50OK2izu7XZZgfArd420Z+9T760QSSyl0drXdoj9gejbfJ2dWeaG7UayXK26g1WMl6
tOjO6PI6jT77UY/AwLDn+uShBvN8IpVHHkQkMV8Zzu2L1ghm55P2MxYOS2Z6XW1EqaFyrwN6BHAS
XGSMBln5DL6hfvo2zu4SiujEI/D4CW9UUS+k3NaKricukBdjYdPy3AJuuPFRmv6o5go4kgfjKnN1
VZ7EeFOr6hnvTBZN1P9opgBxJjVcJ22LALhVTS/rlDyiILuDlwDa5oB8yrR5mtquOkDMy/LWs51B
yHaCNpfjqlksUIg1vKBXmTJslpsW5wu3Vbdx1sHEdcT+zOCQWN3AfW88e5jpAd7QLXdTk6wfbAmv
RYYO8qmSa84XXQwq3soxPadzFWV157FjZfiMPxOvmZtXukX55MNYVQLsTmfxEqSi8KvkPDUk3EwT
faNx/Iwst+UlxHLdy0DpM20FfQLUL7deJ5A8MUmS6ZYn+Djjgs/zTsGU78dczoHMNLMKy9BXR0Eb
urUdAiIiFdIczcCQlSuFcbvtID/J4haSbNuH917oZX6XJJuwk3rnwSDl6IUjHAfQzxeqleUWAFaP
jIk02re6hy+JbmM49F7DPIZWbBrUQQX1PFZ0U7TmwbC0r4NI6XEm4HtnERfAiauLI+OaMVahafDL
o9+PhdKjwD0a2G2HabzzXNXevSND9RxWeOv4pNNTQrphM6cTqgCP3LIkQKcYx9heSQs/sA4dJKqB
73hSQLZVNOao8G9xbtFiwOV5M7joNHN1ZoEMzn05QFzRGZ2hF/duebh+mrUWedujSEHCocnV0jY7
L6oNKgD3Ta8oFNR+j0zDabefKpaxRIcFeCUJuw39HejhzRNXWaIvL2aB1A90hwNKGtwvTXsiIYc/
QRm+uJbBtqVPs4Gw82AxLETG+ay1rmCRCouUcSTnUUVVVqdm3NQm+A5xtQ1IiES/V6FgNAg67+YP
AzQlRA0aLPw+ilM07a5d936r5StlwK+roRO3PRqKg10VOcFULs4nBGfnsCXEJFovjsyRIx3B6ZJg
N4TxLgDqyYIByYYkuUu6UeFo8ZPjkE5l7hH0eYuHjo/A9zsxiV/UlM5bn6YHKdSyEYLgtK2xmv3Y
jvcQmFbfwTxlUe8/Y0XgCvQkgjziiWUB8fd2gksWPGtQ6+2pac7OLz/HkB+HRl2GllZZ6y0n6WCP
SAvmLzsp5AB6wkLtEXtlkcRUbxEatx+Ia3PmpZkbumvd9wZ58GMou7QwK076tX0wjh+TxKv3TKQ9
UIgZeEjtNkOYniZccNOUbFdog8vOmY3Dms9Eq2+rPjxrryNH1s7PIE/v4K1zCvhyP45Xn+UIUVBB
HUd52zi7N8belZBCZaqC0fsay+6urlO1tYszj0lJgYhL91Z2pN9K71PDp92FwPUjuB3kNAYxMtQW
c6Mrk9uEafoVt+6oVmP2QvAKAeNYKgJl2qCytOlf5rl6asB56Yk9N1FXDGOJutXr3lk9/CzHBkpq
XBa8a4LrVOZZ4qL3mAxuYFH9AIold627J9pvD4TotpgIyDQ3rLCvbsXL4s2/KhPu4flv8j5d0ADp
B8AF9a6iNikS14msXAz8TIdzY/2p6FywX6CDzeuai5yNKTyOF9+7MIFfP7BuE1X+aYCSGUdPW+dx
J9JHN/kCOiK8swD8wwI7ytxNUZMPQ7yBtdFjPK8doiU4bKPStkg1kCQr+r2sS6hjSUuBQXZN1jXz
9Dok47qJBEywh1Gc68HfI/D0DVNV/sbCUXiDGm/eL+WY5qbhQJ/W5abvId4Nli8dTXsUkl5G0Mi7
pvqmOjVHN4kZOJjeJ0u363r5Xg3yjP78FK+4+/kk+icehKeB/Yhj8qp8fQz9stDLLUqDopYAQ2ha
y1NVTVAFA5pHX2N9i+iabpSvHe2+R4vjIg3qrQ7lm+UTO0VLYo7JBMwPiVvhTUvUA7DcOINk/akG
wp5p647jpCcoVDEG7QXWywmz74jYhWdaON3UPejQeLqLVnUcVfkO7FNlMv1MOwUArM8FZPNDpoP2
7A9oqbUMgoPQZMpteFNzXRZGYrjFzOSWeJDblzrQ17OpOgwzZjVS9wrH7zGLbL9bIWzp4GuVz+DS
chb1A9YZiY7OlduyfISpySnw7gKLvnZJPnDc3/Dwpx1h8Q1ZNaq92U03C2uAvjbLzzJK552A+WW2
Rt6vOvT2AaHDATMqB7Q83QFKrwpUy9x8Wa4a72iCNYl3GI+pAGS7kukCurAGjHYT1yjkwxlhRM1z
76Ur7pUkLHFksiWFlo3pj5HYH6MHagosZ3gviHnm161K0wbBSTFD+xYgllCUiPzNwVYDoDVc/kSY
Njxu58uq0aK3AyoItPv1E/D9n17j9XsPU6UDhbVvU/f3/oL2l8RNVkuMaQrkaGxCQ98BjdOC9MGv
sUkfKOSDQQdzONh1TzlAzWETctXuBv4lzYKOZ1aFt+gR8GP9ugYyyaOmvenSM/Tjfu4bs6lH7FnP
jGXG1vjBA8Vlmv7njPrPJ/A4YzwYUMkiYKZcfTA/frT1IFn3JoZY3JiemtnPVYnmylnRYESnPRm8
IoOUL+bLUz37J2bxpZjuNfuq8R+v1xkZlhMiJrrbhS4PGJXZiHDasWh+ZalkSMmZ0h9w+tz5FBce
RyMETvy7bANWWLv+hL185rcxAOlE1bkeMbC2wgrNa+4SXT74A1ruPuwYSMnlVFG+NYmqNiuv9m3v
cdj5dOImlqTapWR6sSPC21ba3YDjbHAMgSYJDYxNOApqoDNfqoEYbsbd6sBazCVsxGVQvQPqAjZG
RQ1nPBBt8zwUoxdmVJluQykM2d3UPnpL/eTHId7PeAljCCR4/zFhfebjMD0lYxVvRDc7TJu6jyFI
vxpZf5B0/ALH6DZeQvo86JauwAVDc69Sj7Mj58r/EUTw4x5FXO0jqKrPs60RnlVOce51afS8oFjf
hKM4BnDHK7oEpEblhcPDOsRx0U/Iy5QTWichDahn4OK8Am3kBUPzQy46zvvGf+2NNxVeBdBhWNs2
jx3EaUOIC4qRrn+YBRqnckJoaq1W/You8IHDRWpX9yEknmypcSqt0T7hns4lM33uR0G9p7N5QYTU
ePG55BuXBJCixt20lUu9PDbRUL8IUwEYjsT4mDBAcUKU9gbMH914S0If2WzYfa/m90FEK+oPpATg
IZS7W9TEb9DaRI+tJ/0n3AThAysVijS23COndoHjj062hMwoUahgbz7853esHTu8a5zl3Lfhw9B3
dvNbqZoOdRkWmPSZzz2uwHMgO6gJx1U9hatCxGhcPahkhnUKDGkzdCVd4RCRcG+pS05XK/xdAyeq
TEbyE6Os3a5FkZxTZ2FlEIDGggKB7MAsrKCe43LvhvZpHeSEkzs0942OB1SHXZ2lM/z6hAL4XTbw
W/DGG4PS4ER7JnNEGNG98nhd1MHMMYXUL3tn1dYFWL2rqLwN1WH5hhO7BB87flgH781MTaBUUozu
FnGsyMan5XAK6j46eAshGzm3aw4jhhOM88e8q0h6acqUAAnkM4ZOMDr3JIKoOxPiJPxJ4ErJ6vWe
zAwqgNrHwF0YVHBpjCtclByeeU0V3kKYsNyLwbuqb/xf4YTPq+7i8CkKO+RdehOIRz27Ymm912EB
N2CnRqObAElvU/4IF3zAdtes9D7H9ggHbMFqLYAveM9wzQCwtGDGGQuoQnU4xs1+JvOwDwwwA6CL
FEbpSYK4AYGXaNZYH0pusZIhkylJEeGKL8Yxkk9dPa5HFXt90SBT6c6yK+QQWZaPvOlQSHnyxc5w
xnTrmN4Ta5+ALviZBo0e4Tzn894ZmV4WhxgRguDdLV8a6Ams1TsjB3efEEsGFG7wyepDyW+WaakO
dJHh5yAjVziekrOsCMT5UwQmq4+ul0IsxA521RQBlmOwA+sb4jPr2+iEZAMJGBbxBoOl7Q8+RrAG
Mm2AAhE6EgKFuPP5lx14faCIPD5Mw+gOlszRGXbSLoYxYNV+W2yrW3xxH+UCqQwv1Exwb2omdbPS
0X9gamo+opqEx8V26E4F71+jxIZfIMkoNDC83VZg8nLIu3BXADGNCulWcQPks8yXsiSXLtEp0iH8
FggyBZgqMQF7Jt2y7MCCiU0vGcbnaoSt6bkBnLeaZAcWOnzVrR/cGXwoBzJ100mjunmqUck/pEOl
f5SGrAyT8zIs/NafrmQb9PgBJC5ygnQmsINXOG8WdwtAs18RMi13gQPcmi9cWZMbXgP4bnjaFUgm
aWAXM3hA8qeZo5/DMQN5dbVFjEoDs5FZsaMzdXVZeuZ+hK6bsEc03DxNP39qf0B/obp0X68+TsZa
ql1Z8ugnVv18NmXUbqFfTB6cmcY8QUh2DJapFSvw6Dh+L4kQN1on3bY2Di1+oGC3m4GhjTCmpaZF
7FYm8DtYQccCGab6bMNF3E1dGZzZCLv6Fvb/myqatpVfgbIDGJrsBjwntDkhg/5tWJLPOaLtPhgB
XMt5vtoNtC7wAFAT8kHp0qPc69T6kzfQhoItBFladuWn8Zg9+H7IntjQIB46YZEtCBkX8DU4eEFI
A+MDGkB9gwWQAgZUyfCrwsoNqm68VAwfJmRxUfIZg2u9BynafRJJ7S+VmiSrKg6ADUncd5NmOOiH
pfy10Kh+kFPLCjaHoP04t8dUYOs1WoHJCcJq20Yoc0tc9+cmGjGBs9pTQ0N9aGgE6cRS0+HVKVw+
afMlSlaOV+Sm2XtksLkdNOxZ04jva1ZvLFTuG76sCqiSh7kBZRNMuifiAl7spe5xc6Z1hFXi88cm
rfpnp9cSYxpANdSmHVuKSCILaMnDdy/t0hyR0YVknHrSWxLUwbmLJz8nFnQQayDj4UC7P30vLS89
M6CZaqlz0L7sdg4jWJwM+t2b9KCzCh0KzkTh4p9R2xiMtwFnqSpE2qeJZPc2QI1W2nKqsx6syZ2C
LG87j0Q8jmMPiYD0IBZI8dVo1nDUX4Xb23Fp3TY0+HW8uVSHHvOqhUhisvHqAa06U+GpS7j4rGqQ
kL5oXkvVeRnSS3yE7nljLIsh6IYPhuCqV4t3smHxgtsB88UwVoMEaDWQ1WTS6+rdIMZPi3QIUKH6
QyZs2WF2eryrBzvmKMHJHpm5/aWJaPjC6mncR3JtwcKFgKaWHpX+GK/ob3Sw9RWfNsw0UHrEjc1b
hyAhBAWADw9QzA5q/SDxSnerb/kWLE6C1jlhG1atYdFVQQ01Pvhil9plmyYe+GKbTjejqykIE3BD
JYcFc2DDKRtA3PzoOfR1FvE/+QzhTyYbzLS4NBG7kC8AuvyyvilZbNpsCsNyR8IIi1J2cYGQpJdY
JtgJuJ+bdxFqfauW5JtOvj4TW+JQGDsfNwtpnnHmm42gwDynJx8mUI/R2gMq0Co88Jk1WSRYfVqB
kZ07AtZ86oyXA+j51bYU0fB8as/WVgPK2wqenNZOjxb6TPDqsX2JF16B4PTBb8AiHAPJNYCasFPj
jSP1WgScoBPk2Pq0gQ0fgTPVbRzpdyx/dnCIxynQsbX7pR399zrh5rgKCzqZQbs0TqX/XGkPSs66
f0A51uerJS3en/BubTwuBWEJK6BQC9D4NTVoRohhJZ9kBkNL9NXliMevIOnUkfuYS+sgCKIhtoXu
NkwotZkSjX6t79MLRP/VdmKopj2w28iAan6IpE92JgVoJYTf7kPfQBVB5/FEcQ0pMG2WnIyy1blf
IvIgyRodFrXwXejxN84nsltE7Z0XMZNPPmj86zCtiNsy8UFgTHsX+VIcaq30rlemfKgX4AKZsbF3
kYOxeWRC843Iu1Xh2aLHdCED/IaNg75GyH7HuAONr813Es4QEaPbvyubCplbtE6Cc1wianiNwUgN
yNI5RhD79EU7zvqzVnzBRzijj2jS9Lueg+7UjBG9g08nhPm19zaXa3OeBtCSJCLtZuAAnDxmpiOi
a+0OqN96cZU3F2XbdfnkJvcWloIVomVhHkbr+NjqVD8NttVbq8PoAEtOUljcDe/Sdlso3jKjlQF0
IvJIQmXh+fMDgHTA4GMYZbOnB0RsBvVGEkrKDIQ2vrdSOp9aZKubgCBRCzwk+LpNZKTZIj4NSuD2
ACK8sMkqssiN3bF3MEAS1jdPplmHjWdW+SQdRGOsJPN3AowKoJvTx2Ht4w1bEbwCUAMMBGoIlcVL
9II/Oh5j3Ll7ODt/C6go8T4ns6NcNp8OvnjPNqqnLQ4GftazEacO8k8YToTphjqMPaxBPX0G0FV8
eNGYUOyckRet8V9mPNUObzd64KXSjylNBpH1epabQbmh4MtYlIs3bNau5afAwGqMTGR9xKDkCg+5
KCzY2nT3Oughhap7aOLJkFS3ZZrEe9ihofbWwXyEcGF5cPGgimpBiJohQ3ozgpR6RauMDlNEYfvt
LQIjd4iJrPd9xQBtz2Q6V4FZb9FBP7OwXXcwU41hH1zOw7kM7HPv0NeSwQ25CZNPI2Ny0vDDhgoG
wDKIxxpUJFSRmDZ8gIfOR1yp74SXFaAACXwVZg2ALWhvf/nEgfqp23nFodpNBXrVDgc+egy49flf
hPFw16q4OkQ9okszH5Qhz0hZhkMuR7Jo2MDjPzeN8vZrXNb7JKTs4onuw7MrNKAOHnV7mkp1buUK
XVSCSUfWjxWY5b4D/xrfhzWVdwFXYLiY1Ehmd8uTZDCp68HWYeQOjLloa7urK++jWZIqhxIr3sc9
qJP66h25g2tieWqSWBQgRcMiLHE4wHTUDBfol59XL1Y7HfXNoYNvZm46h0FuF7/HkK6cZGvCtziB
HKUSRmzThb/QZvmSMO8r6raNNhBEYBhQYUlpHvIHVSd7P75YB8EFlf2HR1t5GRLdPcSa4qJMdAHx
SuCkh7lB4eBRD9V7Ce4io41365peAskPv3ocyDlu919VQrdTjPz5ez8cpwuZ1HihmE50yCTdcAZ1
ImL40hu/Wb/GIOiKoDcAe8cqwd01d7htgds1LUOL07Vh8p0OcGLLJgY1lXAR3ayhP24XOcCXDzjF
ZoohAh1TqPEwafVmRtXkqP5huuNz5hUQ/dJHiiPwloy1uBuggHivpHK/yKq6J+JDiMGmOXiAsKPG
QTR3wNs9lnmlqV5jb8TYJ3R/DuWxtxYQ3UOl6ZE9n73+6KXoADddTJr7qVmgJQJmO4D242z4Sgnm
YyHX6Tc9RFj7ABQsdNoSZtkqKiEPboIcOlhcH1ZFuxWzqaC4vP5OAJo7LCmR+1VxLGcRjGf4gqOk
RCABH217ahpLFlBdHLR7WdrHGcK7HcReuLFswzcpVIlPg68aJOSu677nVZkHwNrPQvplDtkEEB+D
BoeCT8l+M6nlHmCJMq1TQLThVzJxAG0M0VtTVjsvvbULCnFbVukuhdjuxwCOFe24g9CJmHozGtm9
DDRS0B9qYCH57KdVEdOB7DBF4CcnkdSg7xr0Fjf1OiIAAgOXEmobGt9LNuGuhMfDhG7i1wgY/zJH
layKkprkF+sSSNRm6HY4GNEdbx29+JjEQT0lu0fbEgL/+xSo5FStXymUqUflYZywrwEfmhjjOLwy
1bOBcAqAlLGnSfcQQvBU0S3RMNgKEA6EB4EC2FtTfTNCuQoovoLcoGzYA/NbSEo8Q7JqgZoPlYq/
68nwBvBR7ICe4puWkJA7YX7AU6T9Sv1luqAH588tcK1dOjh1VK5ecJ9JNCU9FqiWdEWwK8apg7DV
x3TuZDGjMXpx0iG+YTTIn2cBzDQFLY9U1ePRaIthAFZBy7GQ2OwSZB9eOt6ln8YA1dN05BvWLnov
alQzyqgF4RVgOI7OGrLHyIZB8UpRz6Ro0cQKDeVSl4jNW6NkeNdx5DYLzsKMVnI5M4lBRVREVOxj
lA8ITAC7GQYSSiMRTz8n4i0yj0al3gBXtw/LCNmHkh5HcLGnNywE1+uCUj5O3WzPywwxJUxFMTPT
oicJJ5OCA2voAwvEo/AHvvO7CnxcG7xDSDNXeY3LMAk130Mxq3ad5cFh6hkUXFEZVpkqafQYlslw
XqGYw9rXdT5gHwHbiVNsdTBaglMg+d5CMwsL4Vds8urCI4hP0SS3L1MKx4GMWLoCv0lGsUnn0N6S
gZcfJf5/XiUGXXGFy1P1HDYeq5yPQZtUmxEWwZs+LfsC3pNl3sRANUo4s8HRCmcu8PrHGNL2Av6Z
4BFLOXyNiMxAP1DZfQnhdh5463wygcP0urT1oUsR+CxduvxiMcdeSHGD7nD99LnCVQ5y1SJNwxsN
ZlLGCjFmGMfBuTzKBlBNub6OCUbfgQ9/O3+eNyaEstIPy1Xk8G339hEdPgQZQFtCYLSBcAeRCBCl
WMyIIH8DOClGPNiw/LCx67OyBv05MyOKykqxG7ADL36FJEIx+9MbKGMEjdaYCHVoVg/+mtBj0ycV
lAS8+6jr5t0g+W2P2B8JeTOGOrha3z1POYzGRDG04aOX99DzPtSYYMAIfYOtvMYsrqEeQVgNLWds
h2hIfh+w/l+lpj2pFn//PQ/tLwFqu5/qmjk2/v2L/j8MTSPXUdP/k8z0b6FpjxIIRY/MtD9Hpv32
Z/6ITPOjf0X+NfcxiSiS065Wl39Epvnhv6AaQyw4Tlp0c1cTmD8i04J/RTSJQkzjUBqitUkwm/dH
ZFrwLwTHX9OWgVgkSULZ/y4yjf5lEo8h//yaDo0UJDj24/v9fdhvkTJakUjd7YaO199gQYpWmyjH
ebgANCb0hUCA+Tkh5rbKqjRcMd/IYTqctTV62XgcpzHrGe9wQyQAT2OrxWasU9fnC+YWdI7hGCgF
BxOwLWfz7UKgv8506aORbCrI6XWPOz6vidfd6gZEUo/LssuaOW3uR6hRnknQNo8yZBhockGN9t9P
3e21aQeT20DRmnOOSsg36IwqKulrM0OzUcSlKcNsuAJQtWVQvk8g3xfAVEGfN/WAftYM/j/MJf/m
DPJ/p1mvbzJEUHUYYFYYmdtx/LdBX3jUsymB490OQS57hMapk9YxAOux1XnbUQ60dG23OoahNjAa
c2wQzMSr5R3wy7UdsZ/L5JX7ME67i45wv/OpOQvX/FRlnG7GNLwPHY+/SgVxR2QQzOVMWBUMjN+V
edQGAHuNRGceuX8w3/zriPcfzxUDPUOEpJ9Gf18hNKBqXHx7vRK8r3Qe0SM2qAxjNIWB8J6qrr7A
M2+4+9Mmuvv9vf3ZxP3f1yXe5nWdBz7DbMDfreKBQ1dNBd0rWAiTYBKhCrey5l6GCxXzOA6q+f/+
8/46kP/7UzI/gFsj/jmE+OivQ68axfriXcv5NSLrnWdK/0ziAVJGW+J85k7fsIUs//Bqr9/070vm
zz/0+hL+NGmr0jakesFtm07CzzjFaTzWPNisDvrm//58v03k/9vPikgSwEwsICH929B1B5PTEuh4
j49xddsY5T/sVI5jWB5dWsFxrCxL+Muk5dalzaWeoI4Rnam+0U/VRSswzTK3LdSuDlHLsA36p6Cr
//Rxp1EcRz6iJRFhfv14/vQmdFk2c8latZuTV6pHiVLRYVwhxSWutfr9jvp/BgT8dbD5988aHEQU
ECDJUAj97bPuSwiM4eoDIQF34oAVWG4t4iP+wUvgP62oNMYxHQHdjn+LyvzLI63gSPQ8XikgDJHo
qpzQGvXrrmkhvooXhtntoFo2//1j/o+PxkIfTxYwip/71/dIqVT1FOLRgOIh4bqTU6H8av6HxfSb
4etfF1Pk+5irgPQbf2FW+q8/ZrKqjjBZqHaCHcr5IdEHrv2iwuyqQqxAo/uNRfBct/e813lYi6hn
mPiqCojFfW8b6HTrtWM+8ecVpW+nwq3DvFzwwxJ9nRYCV1L/D3Vntty2km3bL0IFmkwg8cpWJCVS
rW35BSHLNvq+x9efAbrqHovytWLX070ROypqt6LARObKteYccxmKZTtGG50cmcrZepZ9VVnrxK8P
pf5dYKobvWrh1y+px5RJ2yuMtUJ8RXAauDsvuSkkFRCiGrhiOFfvLB8/SjdeV1mzaEzavKlcxlRg
PY0K7kJrmYebudUtqlB+sArM+b16+6g4Gy0TExWjeFTIF276ykW4PoVxuY1CTdswUQ6WPS8CaaJ2
tCbdaiTXnDD73GLzD+a2cKb69qpRusO4N612ep+Ex7Bryq2njfq2jOg5aX7JEC/gTmSO8Ub4mFP/
m4+NDNOSlB+SsuBia7ITQSfNqKrtqKiJaRsv53P51XmyfqbXdr4o1hhNP1t4X0ysaQt7a9/f2b8S
V/9RLXkqfmQPTfXjR3PzUlxWi29Kyv9rVu//gzWlYfHi/qWmnNNx/xTEy7/1v0G87ly5EVuuLFfN
rMv/DeJlTxOKN5TC8bzv/LuqtNS/SPK2mL+Sqc5XO58R/wnitf5lMmFj5MZJb5yr1Iss0l/RyH8O
4r0gECNE4qO5fDox10Sm1C8OG4k22icvzL8l72+8DeSQLDsW80K2vXb02ilHv8Zdu1KNtQh9LooL
rWiSK5Imm2u7TgIyUxOhFpCB+puCC9WKFiyxoJ7rBFvNJLvkg+V+Ro78/pbygUnaFcLRpW5zJJtv
N7SqCCjdm8q/xZissV/Mw1szbjdJZfpLu02/lINAPZC5OOk1BlTbEn7jBwCpywMDj5brmDwx/uDr
O+8kv52BDaL7RjigLLXIFidvcsyXtDPKHeYxtG+1HtcrUTbB599W1h8KrTM45+2vzhdkcsrxv/xx
SU0NwqEufbPOb4M6C+1Tg73+mb3TPI5mHm4hkzrXU1H4j8QmzIbcLjfMhVtMSmGe9OJwkw6ZujOb
3ktwUPvZGs+Q8UH08mUJalFRc8qYDvcoVzK/e/vtpJ5Vj22RJbeNO2bXvcAAHbh1DecOd0R5pZeO
sQM+IY9WFwwf0T/P3/3FA6L+dEzucLxRwr0o7Gu9iqhT6+w2CKtjpBfBo4iZ0LcgkG80pJR7ONeM
2smn8rDKGdWuRoa7cpMw2sdjYKw++L54s98cKJalO1wopeNwwFvgE94+DEpDeuVNHt7Sd+aV6gqr
f51wkx51d6jTTaD52Jzpaz7lbmmikoL4sDBlMV77Wp75N3FmpihVu7F50j/+pt6/SIyZ8BRSgdAm
crjEvv10UotkCMVNncpCz5Gb5NNR9Wb9bBhduD3LM1TLfBZTdXNIokjb50Yef/CIzkv2zTdmkTdq
26SRz9+aeUnbD6IGuArD6tsBme/Wlm3xZNCsolLQnLs6Iy55Id1G3flx0JTLNJAxk+SOEpw9IL8d
g4BOrhYlDhhvP/k0CvFAa2tYFDLgoE1bSCha3cgDnfb+1esN524Q5PyS/YZdOh4ey6HtsSESRoRb
C62uF4Ed041iWrWAbULKjiz9lHkjL9I4f1G6PjU4dcfpQEOqWfgNvpZgcvNnLG181KjHIr0ootFY
TXFoXlV5OJ5cP+tf/76y3kJ52LTxmbNt2/QBbNaVfvHVpR3BVmJoolsR9va1zPQYX//QfQmEaaAJ
hxkf5IGBYb9I0aTV2dU///FSsgFSttqWlBcVh+8mExPvPryttUDbI3WJVwa02QOrtLoq+hyHAArT
csP95rWAL/zBhfMMFH+7aFwdYT/no2UqnRX0duWOnecy5PWTW32sWBVdgEGmdOW828mpf+Vehat0
XtQAq4wjxsvsp1Ep/JNZmbhk7HCpuStQtlFw4hNYNdgsq0XR1gY9aWBpi5EUXubvXoA7hSZuudPC
wTg2pR5ufVodycLAS9wu0QLk00JKt3rwtGH8PJFRAbYDJo2BQYDsyVUoBz6UlmbGMcpBIy36cPD7
RTY19GTp3hhH8nL0YZm1WfMkXf5cM9z+FXaOPDBDTb8Eelc+Neip9jaDtENw3tjtSnfuIBEXz2lY
8N//51+uMnlGtknKgrrcQztZW1lfyfhW44jHHMced1sYlr8zZWjAu5zGb0D0mWBZY7DWRl98sLjm
xfP2y2VHMucWhsviti4LkhQjJSNOrz6haSmeRzeZ36j5y0SmVDyLrJYfHObGfAW6+InzFkgFZFJS
/UJg/X6aO0baJprsT9Q3vMQkUVT7hDBCwAWkLuekga9kGMIx0J0Ob6gqVwOmbQ3X6Qe3XeP9gcH9
g3NdSYNmHzXG24XtocsiL0gNp0AHftmo2t0ULZyBzvMDa1FJPbxBdeWt+ziNr5uM1bQACQVzNHfQ
UuKLn6ao+6LCj/Ip353qFqUmrUcqHZ2v5BK1S8iYX1D06CfH7sOtMXTVXphWgLgjt5+NHDORcEdj
4edT+MFqeF/z8KNpvOJ55oygDXCx1Rmy9RVYCgGlpHCeiq5LmGNkebaoiCF6ZYpuHAUjgFsLl8HS
BxG7mAjY7ZkLoBGLA71YjVnfXw3BmF8p32mGf/y6sGTYiAz6v/r8xrz9ykq9Ro1WmuKkW33z1DYW
M4eybb8yH6uuAxk2J2eKgw4DrCGRhif2t7+/ru9rHsuan43lGIiiLK4Sbz+AbgP8R6tPGZq72ud6
TJnIE8G8MkwfDHrVhFunNMIbv9ICnD7R6H/qfC+CqclO8wTl7Z8Fac1n09vPc9FwQAabdnEfiBM6
pS84C/eGG/384HeeC6eLN1ZymeLJ6wbl3uWiUEYXVcpXWPCqMdSXamrajcduvMsAB1y3fuJfRzFp
JplOcAeSDHnlI+beOV0W7wLU/+3SEEbzPYeisTbc1v1g0b5/XVzySimClc3LbJ/xpr9tKD5jnUQI
ElX8wTOvRSwaAlhDHO+MdfQwYZDs0h93MqH2pOVZH+xn7zdQ17B1hQGIkYVrXqai2E1CuCbV7m3V
k3K4SAK7eVKJ0o8OwKSlQ88p+KCKu8BD8p3ThbUYjjhzxU85Nz+Q337hIIaOmqo2upNhUi3bwBcW
Izm6Rdh8cQnP2yj3oQImoNHcJE7DtIHE9tsqa7W1U6TF85S5OD0qh9jY2sW0N+DZCZwpv2lcx7mj
9hsOPaZjzw+nT+dbS5y3+uPfV9U5EvT3VSWkcByuc7Y0qEbf1aIOhiH8JWN7ghVXXLuVWR6kKPH5
1eJhbBKOId+IQah0oAUQUMavbVw+VcbEKeWXPv5eKs2dHYpohegS1RqyrmDV9TYaUje9yaPsSwRu
VS06I56+6kPL/KGi2vAJNH5UgdX/iGEQ3J4rgDyy851rh9P9QB36HQs/mSH6DBGJBzl8TSfT/Bwz
kESj6lHdhtAydFXxCVVpXZljiZkJdcWm7DsCR3o0XtiQ3JOHNQrbDyEkzSjVurO1wmBhuuk27+FQ
K3cMX+DMiArCXdKAksDZvA2HiJ8Q6f2tcrCyTFPxSWOXu44aJtmdbNuHVFB4TfJkiilCbjS5C9wo
2kuKH+SuRuq8ttNJHlTTGO02rvQAR2WAxcls4p+Bq2VPjrDynd8UJqLKocufMI/ohwjZ0nXTRtOr
CkzjOUw9Z6eELEF+U6xlpTTDD1bx5XtDw49+O5dWpEkGwaoXG6l0+2yMjEo/4c6gEBtaLgtyrtyE
TNduFw0fFPF/2sQ40GjO2twP9cuXhtDWye1sHBAcpc1T1VclE40ETWlaDcBH/764z+jk3xf3vC3T
fmJV84eiwfn2FdVkM5iZglIARoGKKizq7hOCkOCg0np4TblkQR8EP7Sgu4nAjviRtSAH7Zo6+knR
wCQSxOfp08DMVsjOSaUz/Arqle7X25mGc6WPQfdRJNW7UQifmr6ZMCy2tD/cUSfpyl6atXEq26LH
G4MUcVlRuV8ja+UjZa4NJ6OorOYwj9ceHSG+u3NJ3GKH+Nn0dr832ShWbhpnC7vWkseOl/Tpg0c7
dxUuHi2dMxbffClx+bRvH+2kJoP2Ch+yLvUOqh6t4WPmxNlGGEm79ZPC3Y2u6z0mXWIccQH1+EnC
VZpDj5Zd+EOSEP0RuPWPD479jPJZcgoZ57//247MzwQSUqLMrCcpD3VtNE8E47CDhrnzQOBXeCCO
e9glZjRhX07yr13TUftq2CyUHlkPWtNa11HecC1BVfMqguC/emzn9qclTF7xy2klpEMLI1Ri0Mfq
jSPyzeRWRt5nty8w/NU15pGoSK4AEeYH3dWxARfUe5OtdlzPm5PmBx9AdN819VhrVHI018RchV+2
rnwcxtCTe+PkFj0A1SwsnjuvYINOAgw0o2NWqGp4mB+snnlbuVw9qAYMBmo287TLpp7bGm0yW71P
fub638wW+pFsu2RJsVmvNXPq7yKcWQfmgc6dZU5QXc6XwP/iUyhL2sgYeEncy+hJBtKDrw3ge2Ls
hAmYLFWj9LeDdWQbPlP+/JteTt4LrAmgbvNfz9rmo1SlP3SkaGgbdNznprhrXPYVnBa4iTWY04nO
Q3DIc85/Y1LiNQ6FcXS8PkfWnRwnxiwrsAv0zmqhtn9/EO+0AfNNxxGc/ugDKGtmDcjvpYzTGwWm
FKGfBi4eEGxsnWv2/OL6qNqShYcrEupsHNubbJyCowhK42HIyvxH3obBtLKFLJ4J7qQtAdq4eYqx
1u20Tph3Dgzjg5yvr37Y5bvKsGvUbz3ui2REYIfBOwk3jjJ0kwtOSJmgHC695z4tkVMfXvN5rO8P
IBpuNEltg6Vn2Zdd7CTr8DC2/b/3iARR1VE4RbjFaeLcjY5jHCoSqVY5I6wIQ8I9p7q6m8UpBzJ6
uBj7UmxD3ZyHdeaDH9pizVy+XDArH9aJlBOYLdH/gOFiHZGefamsjq7GMPVYq0k+BGBSf+JgnMFr
CLV+tUiHwbJO5YRofNW5cE8wPZWo6wIBm9McxnvoaSWcVhMeWjRBMDTmbuoQSzraWm7JAxVMDDKp
Q9A1aYeuicp9W0MaceNGrmO9z76UqU8/QwXZGuJPTjBHFd9JMfgsfIO1FeOYawzXwOnJ09f4qnY2
9II9LMTycXSL9ufUQDpHdo3AvzP9m4BzZ+sm5oSpRgMY2GnaN7R8OvGVc9lr8efcWEEd0GHKZQc0
LrO2EdbYGy9Rw5Y7G0uFW5m66/os3ynmCnelC0ouLQDDTbG3F77zWQe1BHJMbH3dh7WnFW34mtuA
Ws6Fczc1lClGofawZ6M9+aXhVtJRHtIo2MSo9feAfQYYXWa5Nb1uOEy9iRB6boNFbddjJCrHH5kT
xMcwovebZh51Zpr0B+adNfmJQvussv5HNsXukXzRqEAE6kHs9YBZB1b6ksatu+dOpm3aJoZ/GRnB
SblYjpn5woPO2nCE+iJvjSTqVqhhr8NYA+Dct0a+Qz7SPKWl1d1DQ+UEYhr1yTGSEil3bQwkn0PZ
W5z/IaEnoGCDSj5URgytroVB4UTEYIoeJlY1uMmvswqotontlq5v1QAM0PBUPQdRKXcpRfUtYY/6
1pJoxhelxPlLR7lNF+58eQwDMwfuSc+4bEsew/lLs0oepMeE7lsUx+KGboyzzWqko23nZuhdKf2v
xh50U18fGvQKXy2vu0lQUWHdUZjsZeYtOeBsbhES6RWREatE9/ytFGPzWED+xV8p5XUoa7Wv4mRg
+l7li9gsaxTQIo0P59MIWEyI8bOc6GFqmfXI9bK4McaYyB+htH2R5Mkak6U4hmaYL0d6wd/6vMxv
M7JIdr7UulWIwmDVZQYk85BJvdP5zRajlwPS0QXhZaW1e1Nm7n0HsfM6c8vhqsJNsQq1Qd94rGQM
/j4mnEIExjNePagh+gier02xdawaoCBLIfQAj4JDb2EMtWBloO9dmkUlPtdliIYTHahGFiiZEy5C
Z7sA7oUUeonH/5NROyZbqfeS+kl83wyO89K3wRev9o21ykS69eFx3yZoYpdFBU/qvCsGvGZPHEMb
xih8sDBrV5ju0iUv48vE5nwsdfbSuu6+WlWAoHXI8u61UjW21/nCETWwajBad0B0ms56wdhbP1H2
Nk9i7q/+auUPZcIi1IXAfD/mwUtcsftpEVpmfk+GNZ2jtkaJuX/yuEAhz/OvPSAEW5tr0FNJesja
xcG1GWaaVd3q9W3UwwcdReOftLTxd2hXQbzJLD1oBqNOPJcaFDYlEAcvHDGNa8TPEalcqvysIt07
eoUd0LRx2F7CSA5rpxnvCRojVlW3i2d8N2yEzcBYgnzTuF1Pvc0AzpKcMnUVlc9BiZZ6ce6UnJ9e
Mto2EQf4qaMpffXKMMfIQY7qFq4MSQ/c/27AsCevkG7kF0vW/ffUH/KbQQvVyU5z7QEz9bive1Nu
qqG2drpT9ztDTHh6vKZeT2FabACywQUmbh7ycVQAv6vKpR0lzZOjRlrhyUTJPAX0ac5b2TiYzRPm
Lzg4gGHNqyCtGVlGIBrKdpB7jhzzk52yq7tW/miG+s00cMpOGQGqi0Jr5MIMAc+0ObkBmjHt07HM
twDR4utaQfcM/ZGfNo5G8UlokBgGbCA9v2cOC75tQFsN7pe0EcWPovGYxTkFzjaYNfpzbof3WW+O
2AZxb+MSOSjf8q/sOBGbKpnUTWMpa4eMSV4pANdLs8NeNLPp87BoHkYTvo5bKblGJKlu0iC9te0+
OnRtI+/UXG26rcM3d+5wE9+E9pGK0Nlir+/7tHswdYtmwuSuKUqnHyD6p5tuTPJfLcdoLo5QrAh8
YJGDGseELdBZNPgsX+uXmAgBvvjYbm0t0K9pgSVInt2a9IockEsZ+ZxtWvAF9vK1rckIzKPfH/RZ
b5P2uf6YMqfdqqYcXzPqvhWdGd9ZRRMI38WkmvoJ3gSj59Ytw1XhGd+FPtSfRY5WlAYtBjLLM8wl
LHpac3U07k1XtMugclKkVhUzNa+Mb6oQevgEfwQYfnw0htaC6hKTp8WoZFt2Oh6ytP+Rk5J8Y2Cq
2MeMpNZWyR09QWz6YMa6Da6onSMaOm+Dwsu7T7ShOZhOk5+SbKTFJ7xyRgfz1mMp05/o0SQnAHaE
mAWj0X1FnVpDraVVei73AJKGd6UVpz8mz2KcP+cvZ3XsL2rNtle5FN5CxdzxjJ6PszAj3E9iLJ2T
w/x5kQm8Ko3bj5+SUdP2U5HVs+elOpJIGW651uQ7R8/E0tJLBTeDBwkKjlJzZVo1LR9e8M9eCxud
qal7051PyDKaSJoTJTlHVlYxgTDdYlG3EW/51LqcZvlEqIRV9LAU5nfZpGjzy9y6b+fmWeZCCQIh
vKan1PmrOOFJtUrRIo+4Alq8Zsp9GK3ePrSwibaUQcaTrgFJjpG+s+ykYrwQOqg/ukjdZX4+V8Wz
eqD3bfurngwav34cqLvBNHhn3EQ3nwvKCi4RVcXZXWKsjyB/Ia5FkjDxV/q+5EY515Ewr4pn3Jz8
LThMEW+Ardr7qOavTp5OpeyM9Re/9lmBroLqA7Ra7OngBPswMuxXF3T1sXJjMloU1oMduv76gK/N
xBYw1eU3IZBeLRJms7RcJ6gMSGwe/UJpJ5WH9qa0pgGWmDFlu/w84jU1h6SIDnYifvXOHsWtiGmS
rccSMNUx8rCNhGE8IJcLT7GHFmzZdbONLpRO98CAqf6ut1r3pWFSdk06BEw4u6SaUPowObtzlwe8
svmdSCvti07Vi+WqtOo7qy3KH3llMomGS5sQRlFwH4ex1GIurZsQDqUZ4lszN1iMp+uKj/PMzgOR
qbMlDW2wmbDlFNGNVaF/xdHpW6Brgv4wTOZTrQpxj+Xsdozkk5PY7tNoDWrHPtphOe358IauUXVl
vGU5s1GP2bpJobEe7UhbsdZxXVGv+NrSTo1qWeQmeAGoSAvLKe6lp8c75jbjuqxBRiWaLZ8Dp+iv
EYCLTWB1/cZyPPsw5cFeRDKjiAghXDrBC/oNKrcAUuhpxG6+NLFMYrJEzBM3Y7kVAazmhFQ5B4yB
Vb0OqphRkr494SrLtOob3sES913SeMeMYLRs1QyW+M7a89wd1NE2usmDWFVLOx+HKycFdJLZhTzi
Fy9+Zm5h9xttDAOyUlwRfU5GfT4B6HzCdRis6ovqglq7Jgalg6cdmWl57cAf+QoLx1kVRu36i2FA
HlonaulBtFhAFTilytqPfdruTdUPx96GumxGSXkTefqPMiTkAc9+mNwlmeLw5hyIX9gRUeXF4eCm
SztkM1vbrTSvR3If3EVfuM5L3VHLg/esg3ofZ5n4lPikdhHS0g6nrq7d9haiTlC62O2SMt6SkK5/
MvCi8t9TA11/ByUVkI0p3BK9ka0TmJN3UAa9JYZ/wbQw4QYw6VYml+fh86/6IbHLWqHYtL1TEVrt
6TynPvdoSw2gCpPvfFfa3GPNcaCKTj2N99tMO14dM815dc7/WKQb4bgCUpvvdD/iDmQFBkKkc+1R
zFttlHJLOf+jtUe9lcwzb59uuVq5wD83oiLHIbCt5pZ0SbUCGGccOTSZPto0pdI0LJ/DqOpf2c97
nL1c5TiG+YnefGv204KigACgzzrUH3KlbFguS9Ksi2fsPqRuukNo/4QBJ9mN5r0syeYLQea30cGy
c3mw7TZeJUAPIyyVYf6pmS+8ftrTl0WDgpQkVOx1YjS4p4OhYszSAgJnb557f00s2HaGwm4KXqrC
bTCONTEACzXcgeepT5pwmidLAruwXZ/XMPDMXx8jL2r+g5pfnHdJwVPrZ20DlnwQ8JgO1R56HigE
TMZHPL+5h8szoy9qaMHcQeM3D3zoQYEqy03tTsPVmAY/205hmCuHccdxcNuX0Bw7o8p2aeB6V+wO
zpPfVxQKYcshxa+4oNz1r7TYS/Za50bA9qitNJX4D3Wemje8s0Qmum43LCPRGPd50zZPfO08P6pN
ckGGwF83MShiEPDpXSq8aVpak6Xvi0Db9K2EatrUoOMzjf/jJy/nTojRSy7jmC0Wph57K3fiFqGM
2P/uamq6GVVpQB/09eBbFuLRX9TAoRikzA/HUfMSy+rull6wdRg0i7CIESfery+2l/WTMRi0Dp3Y
vko50bmdJN2KHpS8j4sUVjBf7RTpOjeYWPeSdSa42/d1k35zKLwfCJHJ12GfftaSgOsqLlKgn5GR
roUR2Y+pHhs77n8gUCed5kdM6kmOLPJIrg62ZyqEBy1sOGzZB1kfvhdCS4q5NaQ9M5DzCo5imno+
qL2FQ4gAu9w8Dvh1olqwX5clk/ddOXcsgsEZEMHbI9Sd/CnQwm+OJeQpKsEGcgKKcaVMruR9Z7bX
fQ3t1GCGeteOVfUK4kTd10EZW2wNPDBRutqP2qHDukx61DzwzBBH9SIujv4IaEOzp2BcTBEMfwBo
OmbXuiGlZJ5eFmk5fDOgm9PX0ikTx9ZLNhje4ROSdnslgkTfKZwn614N8WmqosqHDB5+PTdo/ARu
94KkWNhzU+mMn34JpxwbpoXXJdYTbazPIplx7TE2u69aHUNWbSzENGeJUeKr7HsyeN7tebmXPjkr
ObWFT7nL2x0nsbukG2LdNUPyGM/9a93OCYk1jRLSBqItdhGfbknZa+xGVkgTrrQ1vO6aRbzHr+3I
MCETOdAKlryPjbPom3DKFwnKL3vuG2/1yKxmYBBpm6Cx6IBk1R3eLAp4qfUVoUZJwphi4tqdAtJo
oNlXPo7fwSspdnTQxZsm0OaV7pnpV1juHZkjVnA6724CNcWVKeVDWIXq2NWUfJtzl/B8RaLTgakj
dBLj1rMK+VTN5eT5esd5RLMQMR2XUnQzd+DuwItxSnrXBDqpux4lwtN03ogrnV8684JD1ORQYoMB
lVOLGmAviKE46Ayrj4MJQxeoEn+JYICS0IBvsrK9tRWW+q2uV8EGImL8LMOx2oWDWJOCJY80x7R7
4lW5vMydvsJCitUYGaBa1lp608uiek5Ehc0TqR/4nna4P3e2XaCsBzvtudQM6aYvpdg18CpP2Vkf
Nbe2zg1J5Hf550SQh2bXPmajftSWVeH5ay2fW0R1l9f3MWjfY4Ku5q5zO7KghrY7tqhFtgo0qML+
Jl8s00kO+nzwYc1vj4ELQmXSIwgIXaTTFsFZr1eDwHYD02MBEMqD+UUFPaR6equDh71KmzFgBmG5
r8400rNBW9plTktoj0648ZgfDWsyVk7bELvm6h5VkaE2Wo2e0Ynw9S1kSVXeqbEAailkcJQhE2Qx
1CyRxs/NZQ1PjFt8k4RrySY1ruiQkUISu0n73QCvJPbYLfht2iHqX1vJaDU+yw7P5zyBRpxRzjQ3
ApxSZ63ZTsL3MA+Acjf0lrkrnXXWhP4duT7Dlu6RQ/OCHJbzWkI9bGxyV9A0AFC4h+VXbTN6sLs2
K9SVKmWxK0mO2rllvy4yT7/G0Bc8dnHxggk4uKagoSiTUXwNvPwKVpL5rS5E85TMOgxVOAInMLg4
iM3BjcHtAGr9MD7Gpjs8EkcQH12XwsCGFb+VEXlhadeZm1yoo8Ol+trNNfM76yl8JplGHs4r/u/N
/z+IjZhD4TqSim0GOfzFCBgcpMrBdjNudJrkkeb5dzWFUE17OBidIbN9letq26dVeh8G3eeu6xiD
mpqylqGbeT9+KXhLdFrbxO69279/uveqEoZDmEksOUtKcIK+nUzg0Wyp42NMlazXZYy6Jj7LDIQI
TIgWeRwdWtBpJJsUped+4Jn8g8wIpaUuKGhshRrrMuHew0Vo905JWrgfAprAlV08n3dkulQkQGKb
udED/VOfJRG3iKawbq0iD37EepKj+EjDzd8fxuWw3kLHrSv6Tg503/cqxbAiH7L1NHUqHOoxkgmY
W+jzlVF36ApieTI/0ubNyvW3czrHVYaNvB2zr246F0Ivyu0uKlJfO40aZ1dCTzFeDKHufjfMUT+N
RS7utXxG+PjKvQFoPyNR+XCLvmyqPYZX99Pfn8B5Mb77QEwN5/EuXpHLoGwzFNQEzQRQBJrNneMF
7ms10d/ViQ7ZNHX9M+k6d+tbCtTKNBAB1/t3Y6OKn67oidoxpd6CMy0IN9D0aD3UlXfQs4CKNwzV
k+CFv2r7NvxgvvYHHQIx7zhFDQuNjfNOZaF3wDwaZVon0AfxeqqL5korA/pGMVyssve+ontubv0s
IjkCQl239rJMu3YiL1m2OTPfOQ1wgsYOTNKHJHxb6U111fugss7nhcI9f/f3B23MEsO3D5qPjCZT
dxnyu+45IvW3WXou4gyIQyBPTuwkZFbV1qYLRLwNsTRsaCjLQ9NTXSt/lM8D+NxN7PfPOPG4Ff+7
p0RS2DgGH72S7wfWfC5ODMPBCcOnm1fsb58Lk0oBbaYSpz6oo0957njbSITtU+2ALoS7bd6lQ7SK
KtIFc8929w5jHnInEe7cGO1k79VcCFkoRleY9urXFu/GimzJbP3B83uvr1U6N0+bz4hY3LnUIszi
2t4HVnyKzxOecw8sHOPiOaTMx0vL/GFJwN/OqpKXLIziFYwKOq3zPO/vn+T9pqF4UPO7whK0nEup
JDUXh47OwPM80NUhd313ATKhwPLTozdPjP7+8/4g00fWgwAckSJWoUvvZW9Ch9e6xDxZuRfpNBJf
Gcdk27yIBOI8JQ89OV07EPwdQxiKgr//9D+cZrgB+dnIQ3UXR8PFaRYCP5qSjFdt8AwyihqbjvZo
qyOWfZrYTbdnwhBfq1SEoPBR58W4qO9k4ELiyVLtdciLRwVL6g410kdP5g/fhIE0hS9hVvfiTX27
dKs8yKXe1/YpTFDNngWCZ50ZA+PiGQ5//YFG5w/fBHuOg6hjPi+Qd7z9eSOFr0BqKU9EqUZXkpBT
zvMwf0iTnDFOagHgqLCqJphV9lJIZ/HBV/FeIkTbFFM+pYXu4t64+Cq0yiBwr1DyFGuy3eFQ8a8y
lWSv5ZxfZURyZYyzhJgR76duUtmNOarH2iXlPop7+8onM/UDn9afFgcfiCYrVACySu2Lb8DCrVhY
hW2f6NnZT1WU+4j4rMjfFAiKaGTYzk8hmCcEFS+IN2pXbRk3WyMIAEgQyVKsDeJSv/W6378O0yx3
+PsT+8MXxlPiUSOqZtO4PNwKaGiaj+H1JIx47nlXghFWm/av0TykjY14eD0Xy+f9ahgmRhN//wB/
EKMoicsQKT5ifNqhF0KQZsiFGwatPKkuGu9rf06jjGLQM2N8yGXTHFIfiKZBGNdVOAzJNrZp236w
bv5wxit0FuwgwhQkZ19qpHA85PbEpn7rynaPpDxjHjc0WzIlGIdq0/RFDT2c34q2D8NIMWzM8C62
4/Zg5QEpg0kVQ4w165fWBxsGKywkxMZoT7ZGO6X0pp7MaocW4d8f3R/OJSqyWVvC64KG5mJpAaDk
JklCyW0973F0rJy7Fv/7QRT2fCuZx36t/M8x/Y8syLBs+OO/8x6/cSj/fwS9YQ/97et5B705vEwv
cVA3L9nv1Jvzv/TLn6ycf2E9wIHHdkyKFR6L//iThf0v1EEmcihbIRpFG/t/qDdS/ovaG9sBBYg9
vxx8hn/7k4X+LwkmB/slJjWWAF//P/AnX6yl2QRk4sXXaVWzlCi7327cWQC6vmnILMwJCybQYvDi
H0ZB5hEUbM08EEkjj5jgwvCDNXyhjfr1c+cP72DtcHCzvv25IZ4Or/d0VD024Qs6uoUNwFJaM31i
f4AWuTgLzz+KtEN8P4yIkANfyEfTieF72xD73BW9s0+s9pPbTM3GnCZcI6b2z26Rv34a/gCXaxze
rcuisS+53ETNgH/J6ShLHYP8DdohK1J2wk3R9/0SMBcmQjt/+G3Z3f6ql/+CiZl/MBUgpz73J7yU
lyiPsDesOdeab1I5+SKobf1na6fjOowmY10ndf6BCeMPjxW8HKfH7BA0MWy//QYrtA3Abhh2pkGS
DrDqyJFf+dXU3dkwDt0NMJ8m/WDVzDvbbzcFfkeuB2irTRYsL87lmVHbDZqsXlabjlgmMmtQMajc
+EijePlTbConXWAQQ6LIu3GpN6biB4pdOf1GqsReq6IJrsoosj84gS/fAH7KjPOhXAKGNdfLb59f
IGot48o/zADRjA5+MoSfo4JkgQWOXX3398Xxpx+Gm56LIR2G91eZ/6HsvHYjR7It+kUE6ILmlSYz
lUqVVFJVybwQVTL0Jhh0wa+/K/u+zDQG0xg00FatNCQjTpyz99pTQT8t8zAsmRkHea/YfuY2GDin
tF//+wv9h+8OS7ZLGxyhK2ew6xv5lzPT4FRdV0IBPBihf48xaARQHW7/cOv9xxeBDMK6RaOEZevf
X4Q7mh6TmghWdNx3xyVbJN+z4B+Wjf/0lXEq5dtiVUS/+bcXcYqs8fKAT2IF3nIc9h3ccdhfGoSY
h//+nV2flH+5q1GXXAtEjsBA0fiz+7c12LP1CjG7oW2aMsH9h0fmb78cr9h1ZzHpuFFrce3/9stX
DmEEoLX1AbuPwrxXmtn46HiVNX3vWwJXT9tEGyXu9qwSOOiJ5/xF7znbHv/7Z/zbPnN9G5Qgf1kN
+YRorf79khmQS4MdxPFhMteasqrPJNSEEtgCsWN1MJz8rnDetgX6xP926//1yiz7NvgNOEDu348m
YtcOOLW5OTBTbI6aEf9BV+Qrj9xcP/73D8mywS5/daZZf/mq/+XmZ6jeOchBiKotCBA1cjW+U3zO
NwyD9+Nut/NjLYP5H04a/+mbvT7SHuswdm33b96wrLJN0l3G5tCXFiTV2Z+m54VchpvOm0go3HJ7
JhZt6Z3P//HDsv56uOTp53I9KSL+/Ypmttl3tTm0B5iV05Ph+TSxi657Vc0qj6uaEUfajfv831/0
b0++I9C4cNrmUOU4HOmu7Jh/XV7c1Xb9LrTag9QWQ5cpWJvEWUtn+Yen5m8P//+/DlUW8m2efEqt
f3+doszCVRG8fDDnPLsT9eI+DLYvmGno/h+e/r9fPxA0MA9herh8l9yh1332324a0kWRiZPZNcXT
W3n/37+wa++FX/AvywupsxwVWIxRx3lo78O/LcnO7FoEodnucZkKZhOm3rvzUtQmIn+83+Rx1Atp
FMwMoNT6fWUzmL+Cl0DRb1YXrRacpqghUwmOg0s6uz/oMoy2Kg9f3Em4DLsLtV+TKBWewiUQwNNa
QVRotPfSf8WpOZ8bAory2Am2DWizo8jldZby14Cj2I8Ho2tP1UqyOsC30TnP+6jEHXpvAygFyhAU
sSXzitbw1mc/94l4Kge7eOzqkP68EsZrtmn3m1VN4p3ILP/DXMzuO/bMGWo4w8XXshb5hDzJIWsA
3KwYGSSTfBcXKic8ZkAYXSbe1OvTVPSKfM0cGXTa0mR74iHOvs1q3FWiRDAtqINqKOTe7lz51osb
xspZAD1OSqCXs6YSKI1F0NUJZDXwKqMOfSxJeELTLZCbFwsr5+vnjLC5p+6v4BQ/NPQfRq/2S9E4
QH10B+MRrl9Nuqib2/JcsbRr0swngXtsnvuBSNAc1L8PN+MlLzPVkptsNt+l7w1opyTRdZjIECw0
JJ5np2zyrvDH4ArSHqW6EoVpl80nGlEww6lzeqKBV1/9yGrMtF3J1CYJNRaCqBlNJtmihhV5yvgP
NNfCKTw2DklJ1Cdtc+PnBmhj6U1GDTIuGD4y/Ij3zNpM++Do0ZlujHoAPwaU13kgn2J9QDdDBMya
MzW+zOXebaz8yBWiVY9dd3KD2frYSwiLBCkQ7bBp23mzrXIlKKWgTQYHmREfSuKuINgCb+SQAMwl
IJSsHwI6akFyKWqNZSX2NHCW/uAx1Xtc6nokF5kA1C8chkOAWC2A1lhQP75mftnbN36fD9UDWsrt
VrpNaBwZYFLr2WJrXyn6LOfYW2WlDqhxDXVqcheCsF6LFlm8p3iHm7Ni01Q7+XbTFXGSzEpDa8tn
Sa7htBcCcq3XyGTspWGSbS1sdB2tnN+JTLDIRqGJ2MWbs9i3g2cX/mGw5toCWDGb33k7FcNtU804
e7OZJtqqpEX8jrcT8TZKhomEowx0RTbfW+/3jlZODFBEv5GuNNBOyf1NpW7WTepSZ3oajkYpyToz
NvDR+Ep8lbSWUH2aM3hpDw7ip+yG4JtpQj+1q/w7eXWZm2haEWe+CV2lNVXqLbm3IWkR/WxJHKyi
+WlloYAF1SmzO2eW5pa7yiZFvPe0woExhytLilP4wPWJioQzT9buEhnMPnHHTkoi90JTl3GGcB2s
oK5iyIrGfiDbcDen/M84EhGRtLIR7gHih23HsiEy8thu3tT9CN1+RkI51FOQuvuCGsmcAmtNipEo
o6ho/PUF46m/x8Ip5mcLRaj4yazc/1WWmD0OtVPrDyOchB3trjm5Nwr6DCTXYOtVRNKcOm/SFyKu
FCiGjLSB6SY3Gwbsve+Nzw3rW50swBA+ykx0TqJF4xlozmpvZuVCoRr7cnbhjM8DU6Og2fdnl8r/
0klz1Kno7CKA6IzqkwwHM3cPq9n2U9x5sjmOWhtFKpZeo/zzDDc/hEMxf63LZlgxKOz6W2YLBOBC
NfvnIDt+zLVn8WuwWmuOg77jFhiUQ4Sc70/F7yUs+sfFL8lIsUhgwnbXg9C5rb0r7KEntFajrfVG
YhwHzJ9HhPCkduRZaCzIUcuWszIR9GHkWdk4R/uArfysyJk4tcFmZSm9MhSpDJ/NBoat191M61+3
mmolE+YdRUxez4ud2EQQgRwnumlOmqLN7NQu3OzBc1XzvtRbcTdpnx+TZsXQQu41Hk6k15PDLjWJ
z9n0DP+CSZA7n2yaMEwNieeO6J19WFKuRcG/111ZxMG4kILcrLMHMrxcyP+w2Ae8kyXDWhzRXlr4
i3pEUbhnFBGku2Y9aifSN1YFWb9uK+IX/E1kKOi77mUYxQgBBO1+LObJADwT0ipcpvIPQQMfnBVW
IvYy877F5hd1GECOzt4Q09pTYQCYlo+M+wm37huT/FFKF2a71yZL3DUZKQI+h1q+Waz5d4pSgfdE
oPctIqtlOIZEmFzt8Ms5Q/t2mSnHWBj6dBbh746QZFwvYdq17Qe+FaxBPWpJLvmHmNX+tNr1F3jM
Q2GCmSqDp0bOPZMy8wUfRYLp8oWslROj3EeR931sSqWgMFXVnYO+gWgDkqmDBkc6OkSSQ+RFFqO+
1dckz77k0dLscrEvDFAh63R2r5Ysr/aPjP37GJv1eBmJ5vyFQKdI3Lp9wAyUp6iYsqhWcEyHpWQ8
SgYeeRTEHpN+pc6V5jrNXX4whl3fWKgY7olYWS6rHnaVqoKFL1bVNdDeFDzzZCrKT0daw4en2nlL
K7J9fowQfc6tr4NItZzuENQ2+qg8C5U7Zud3tff2zmfnXotIKrGfdrJzHt3WoY4tQ/2jJJgewPJA
w6vigxyxb5lHK+yqe1finHKV9RbWmX9h4rTck21R5jH9lfIlH3KUfRZDh3tJAAh0XmJCynidJvdD
ei0NEiA4mfkDCGYBwMCtEQqvi/6dCdKItHj0ZqAHNeYY6CqKzEX7Ce4liXBqsx9B5QhANJmWN97i
+I9+uTqoDpWXMFjTqQlBHjS+mewbuxLW5x50kkUGdsowbvyTUcpWMU3qTMdBfVUA78topqJ2cE51
/MVIkMHZb45yzAvqY4LMGWi0J+krnoZ+VQ8MyG0iWCb5DdWa86dC5bX+mlq9OinYgJEIjblvqngw
cbntttrOets/e+HPab8a011GBwCJeyueQQmXH6iOxadagonw9JrCYi76Xxvzk+9bQDvk+ohwu1Um
1vIlh3RH891B8G4u8024uuZXkJdvW9g5323CnMFG6BPlUZNahmV8GeSrXPowk9dI+pcikOMzpnKS
vufpbElGKVGN74JlKt/Hb2vd3VQE5sZo4OV3Oa3k4wQzEUprHrbkqwRfy8YYS+oMWxki5bSe/D1F
0qcShFjYd3B2oq0J3SGpsYKkUM3XY4nEJTbRbXxCNSBkeyBU3DKlzQtb3aNXrqfQ3O8Dg0DiCCeA
f5aiJ0ojzzzvUxW6YxuFh4SVEYbKbziCzRI7Y7+mVKVm5BGPcNDeEqbrajKBtp3DmjFLc+3STvFT
NVcULNlhAUScGwAqThEDsxjO2d7yyFrDdpBEvCXL7IVJPWcCtbkybVT8mReHxfYrm736aegVlqZ8
CPVZmmhdw8xEo71m3atDcNKPCQ3HJag0xWq9eQ/VjFmuIw/wEdEeceYc5UnvKSdrqWOq2/tyJzkA
uQo3VRus9QXCuhH54zCfB6B0R7KS1sTbCd/btMOSIiYeOSARAlxudlsTYZcGy6JjPnNx2HbgQ2R1
K+qViXgC5bcxOltN6Gs7d2dACeqeInCMRQtSNxuEx4VrYVNSXBsq1nMjHiqkz7/cQW1O5NSllNfQ
KxI0BhT/aBDxBOtFD2nbsKEf9t3O7+nm7iToOrr1o7BaEOHbvWbVmIL9vHKVDkUI+jumCBx4jrR/
mBaqwGjsGvIN1t0umlh4RraTjLEWnENWVAOVoCA/4WsV763VL+Vt22a4mxyP7fQOywjE6WiRy3px
2sBD1g7JhIrF6pyU9q9UaSB76o+gZssre8P64RZA69uAwjaSfpHnMfrofcV4Ye7tYS8lbjhcZ7a+
hlVA1uQzzBB3p3ui6fox1a3XmWR9yvmqOievLQzG4oeHKHb+Lk13AAxlfA6DCV1Jk5bgqNCM1SyM
g+P0LW8jn36G1Difsg9noo5xYDzmVHVpXyrzfnWr19mxXCLm6vsSSxhC/MJik6Ysi/08IPF3JZ5w
jsZgILkOOe6MjL/A/JTPFFyRzsPtda9n5JLIQrrjtkL53dhkmxjVbcd5c2Afl5xfO5jC+C+vC61H
w6PILf+mKyww3dVzbiDqK3Jk+Z1TpR7Fz7kpBv/ON2V+WYxufsK7FXRHd99n8H5tQVwGutClHjvy
Tr2hjBELluoBJ/lwKWe3Tnl47Ac8x4GXegMmlMNo5shumUFfSld538RG+JghxtNiUNrtVW6SRVPm
+QMnKuIu+pEMaL7iE6mvGiPg2lT3FQGs4wAk2/G19U6Cjv4lnLrgVGJzOhKonK8ZUDi+WJ/8hD7Q
cOAb+MWswZSkMYHcIRcGOCDU8rp1oxUagRPlDeCwlGehu6E09I/OKF0STEQPC7IqLmMVvNt7HpK7
Ht65nW7taGuWvIZEXS4nvzSeO43Sv7SM5VuQBeYDdsEuVWhfketuf7xNtveDJdp7htjbB3fWLzpt
GBRIBO1x9/nFZVlD74z9GOpFsTwyHbnx19IoY93nfLfk05k3VpfruOz6V4as133T3I5WE2AMKyxr
/575tJeg5O0ga1B+nZx89mIsK33cda39TPFQ/piamVSoEYHvFhXGlA9pNWbNegzVlv8IWkLnrw92
TpZuBt7yWtm/sTOSidrhIAhYS6mkWgoMn0iexsrvN7PLboLRky/rIE14z9vU/QTiYfK1kkwWQxPM
nkgbXXA9ehkqVL/1vXSwCK4pHBK0kekbP61Om1uE4j0o46Vtx2SdzZerAv6p6b1xi9dm+a0VXrCZ
sj+viWPDLlbhJsHEXnZYsIEZrsMhQBJVLmQcw0XKqC17f5NX6yP7j9eaP3C3r5/lUpYnPBnP6koV
JskpMypmagsbae0jbe2oOT6HcLx6VQtyj+7Gdhu2n+Y4kvgnMArTB+5ecx8r8ZSHGGAcXDCIq4rg
j7/pjIBgjyjjaJ9M4i4ohfUhX0xkC37XmveZw5qcBGX/6VUEGA5Wbtx5vhG0Z+xwxnfZXM8OKOb1
KwGYLdU4RcS3rA2z5UhfrWvTdtXiZ1kYimMF1d2bGeRuUrW6+bQV9kVJnMavVSzmk2MNfjTTMFpT
BAJhQ8g3Kiw0+f1yNA0LC+ZedcE9qX4d8XKTc5sVDsnMRbEThet3Njk2c4Cubah2Ixk6A/t0uBc+
xSdfB+J1NWkMy5uyQ0woXP24LYmMQnJrbwdX7I6d1MsC3lbP3vRrDnJKfTQ83lkp33t2i5ow0mKW
3sKKHcxjih+ZhA+Rb12XLDtAAh+bSn7gBmlWmLhte2d7Nd4wQE0d2enwLX7PDhVlXA5j/5DpwNuY
CtmWSfFkWVXS7lovyWrt5nupWNQTJKIeEt+VNgperrn9UYVmQxE6mPaM9Zbk3sRDxZ2nrB4YvX0Z
qMd1qyCI2bgvutgfFoStkGOtLyMw4c/vasIXLZQvvQiEb5Hjw2xMLDrbUinqO+qvREq3P9JSqK/h
5pVnpo3vD18Zc+I1yZa2GeKcftMdquLgUmnNMbiqfFb1AOv3Q+jstZWgybHIlQjxYohwht23ypGj
BLXcNl3CLSdCioBqZmL0ejkV2hWHkyJbXHINa44o6Px3Jx6Rk5Pp7M77Cw2bhSDpVU14aZyZbOFM
bMvBr2EP8HOCoGU28P3YbwiAOMlsBZX7GPrk4a57wegDdf41ZqthmojNYI5dGMuweibpXIOBdN7d
4DuDFrOTxzVTPVri0iNSDulD+fP3nK3KoBFDkkListRuUef7cPt13fjGrST3pUr9cRqGaCz68UfT
KG+LvM2gU+WTU/1nuQKaotktOXjQ+lvoaDtNKZKw94Z7szLZNFG0sSJ5TkhKnyzpViQ1UsqCEmtp
3/CQSRbQbWmXeFtm8eUMuXiRoUtmuRpCgsitRiw+/uR+FrHjmPrOxRNqgV51JPREf29jIszzP/xG
76svbErNbFH5q7Cn4Es5236Ncuy2g2O0EjoNkB191GFdcPDTynMhHTIQxPVjyyHtvZWeLUaiieAq
cD/lAeu18wI2BNPk4BkmgTCyG6kRkfli2jZd+g61OeuLmKQ1XZtgdDeyYc+XlM7Wcp9rvQWxEYRb
iy/PMIJEjj1emVC0G7Y1qiIe+w4D9BG+bChvulnmgo5f434viDx0btBnNXuUL0V3FKgEMcNvEoys
1Ru1/+CLyhljg+ZWk2LXYCaF0ZongVacZ0aN4+k33y/FTz5z+FQGGsyVtJ0c4H8ZjuO5m0nXoQTS
mo3TH2r3lgzQGuxTPbkvpiw41U8cY1+APxnYzDLP9hJ7m72noLI1vypHWoEtx5o0dKKKxMAmtOdf
pTnibPHCqXP/6AABxbfAwPB8R9XryKgCSvu5WbNVEmq1YIxaoR26l2mgRY7fXPTBFjm0vtxEqsJU
xMNJ+xYXtsNLACyH0rEDcP+iSjVUEJtgDtQee9nmW/Ihrz0oObchboaWPRPV5dqn5oIbjJhWwRhx
OpU1X6sXg7DpiWnoe9GgK14AZOh4rZEdPgRsxoilaLtzmh5qjuy2CRc4aa5KuVSHe419aSb1FkcR
tX3SmaS1JcNoOpgSe9W2zxgm8d721yTRY17LxY/ncGuyhJGhsmKPvh55FYQFLkldy5mKm8WaTz7h
ecUU35T+WSE+tOKlvgYyN0yLq+y2RSEs00w2+fayDNIiUmWqg4rOI0fNBOcXHWrbWKsiJSR1AVky
ZsMYJq67eMfCWZ3+eXKrlfoDUXTJ7V91Ns5gsy+IrluLHV8PHtFUDtbQ/2YfmZ1b4K39x2Llkoi7
oOScpleDoQstYQQMjso53m8DVS3KNhVAcRxrJ3+mdzBm3+o5aCl2ex1uaeeYhKoLzj0GWdvM8WkT
LLn8rF2FndwnxVykw9Y64SvsEwaptbQU9ZVwO8I1+UTF2euq+bmqaI/EOCNd8Nxsi2ViGNUEF0Pr
3TkvbeZCjPGvp637vbgSB4M8CyZ6V8L94YgBRx9Ba9vntAjzccBl1EdLqUHQZE22Pdtwot1bHANm
ecysrQsvbkXjhkWt8M+GcDY/LZfFX2K1QLd8mOs+f6Tvi70pKjZFGIg5ZDYhtHmQh9xTMMPJ+etD
GxEpkpmXDAV9fnHF4s4PLj2F+uj5RIDEjuES4jZ0nv4NPANmMreS6dEyQyGQunnlf1XrbNFxprcR
glkJ2C4iPEuemyzcJ+YZOrQEB+T5tWT7rymxV8tjGm5OFVyd3ukCzOm5U3Zxk+Vbexp4JKdDtrVD
d8KssX1RdhPPMi5kP34v183Z3shIGwiwHCxzS9B1dH1aA0tw8Olj+IQ6RmRw82ED0tUUOproXHqZ
hmKBvTqycfquHaAXcgmD/UoTQOSOIxt28jjig5ND8Ym+6BrY3DvqCVIjoklX+9bT7sJ4ivweZMie
49Y99p2HgXQiFFkd7b31SfD2AZonVo9bOCImtypvvHWqk6wDb3KrrH13I2XuzkPrDu4T0e5+HVtm
O3+EOSKm253JWRnpShoPg7Os7L/gZ59cDsO/hV301Z0u9vzLMYF4RTDkB+ORiHDvkYRyi/9tUmH4
qh2A3g+0U9cnHdrSOw+BJ/fbECZWflo0Z8jLbBRufWgmsw+POFTmnm2l2VfCJXG9iHtZl83TlvuL
dVCONvHn2wh6w2tLiMM0cJKwyuYPemScwPex2IPjNtIgga8zW923rJhzjvLcaYQONbtLQEC3CzdW
3N33u8rGb9RhGB0hooyEwA1dgAXB1N56mQkPNWK0QuK1dEpj4OTKUTa1MByaUcBRlmdSVtk7pct8
24K8ItAIP68+B+NYLIctd4unXIbszGFnUj8aU0uXXBpun6id6jTtZF7/lKoi+xA820iRMpsEMm5d
0dDNseB91WjbPoZ8UzrOCzMrY0TxouwT18uM7pY1tba/cSpmKmLSqp140C3nAJOy/TLz0CySYApF
w21JPOhhtM2lTaA1ttZNraumOYgZSGzs4bYc8ogfb5cTuEDeqjfk/i4uTldR9FfT4m8orLGkxVsv
YV/5ZSn7p262mjUdYVEx/9CZM2OCW8c9lnaXv7RdgLkrbBlSRyG36nKL+J1jtk8HwoXDJOqGY/ms
GnKORfUWbvtgJSOkpLe2naldTOJOihSojcn9B8W1bXjosnL9luPTpQbG2WneTgikMeK7u/cpdlMQ
YMk/V0lmjvNEMP28+ZGzO9IkR9xvz5NmZpo4prP9cdu9umWQVzNDU7V528KG4JFfN/mKr9XnAL3Q
t6YsXIufFi7G7ltYMLdmPlDrI5eE6U3GTeulFp1Dn1QntZ/KqfEY5We90LCn9tBIyQvz88vIB6G6
dlxVRRTDI/kJohiKs9yE0x53sizJFdTY748b0AHQV7tF1381B07Qij0RVS8shDd7bZkAM/ugzU63
hz4KI04Dvf3c7D97YgHMc1i5wXp2Mw6gN3vgUx3mOMbGFMfsHKQqwIR0vs6/EX1WtEddr6fbt5k+
7mJTgSZKi4lsj1S4q7KiBUf4aW3W7tNUNmrGAjknWaGyqHDWDwNJH0Bu+tMqcirkkXD7S8b5OafA
m7liC/CK/kQQhksrVVBkH3pmtyT00Xr14dC4uk4bUtmNmEXOfMlkdkX+192en1tG3X90mG91iqmy
p6Glpmv9RRemTQHze9ZdyeY4HFCwQkQa2XsfbW/tAsA6VG6JoWXn4Ux1ijAqQxZzdv/BWR+aZeCO
xI4qrVdmtfaPEePTo2MS+n7ydhHUsSJdwWDH2kWfTFXdTo8jFQ5zs6w1Pnftde4JK6K4aTpp/6Io
qUXSsK23CSjf7KfbE0WV8F1fD6R7zeJwxYfP8eRkrk6D2tbZad4W3OQNsQftDV36nmZhQBaHOtXc
b88+03cdVYomUoqoA3TPZDb4nNvGKuqnEh8GI34SVVdQFZ7Yx8O+eqL5jQMlm74LYhQuWclJ5DJj
mclj0ACC85xhl9sVeifeunqzpuRaTGY3cnAZIUhqyOVgw5DznkQ1hvczAb9r2tiuegTFo7HOD82A
f7YZYJQwbxwcJtfe+qO2TL0eC3MS4jwabpCdDNSBIWaGlbdIeaPh9DlwPg4YaR2Mcta+Dve1xJh/
2HNO8t+WptVbAh8TnywDEqeKywzoWTobm0XLVYugx+rdwUNuMuLP/DlT8m2QNakrZEnSkQBgQkPn
BUmAetuKxZ9jvkcG9pXfXz3wsyTqOavcdxDS1Y+dq0csTq1tw70Ij2c2hY3mf9NNjgU99HRPRxfQ
NmIZkbXzsYTl7tyQfux7TPYFHaDU0SuUZwps/48M3LpiXgqyCWBJC1BDNFX/OzcItTh1KH7CWDfD
XB0XdlJ5thuDtvgukUWe97xwzbfMKpR1MQoxC03HLgNu7w5g3375u02T+ILAeNsSd4DV/MsvWiqR
KFzzbWoiMoKVG69+y/nLsst2vS123YbRAqFtPoAEAyw4bL29nLeaY17qz3uxnjz2tKVFaOPanxnm
Z/gZhVMPkQDAWd2oiXZcDG6menealQEpPnKBVHnzRu92pVj7qMXajEkpQVtGDT5c//tMPKp4Aku2
NpEm9J54h82rPxckEg7jCM5hZ7B+9uc0Gs4HA056MCN4InlCpTIPR5pZ4wyubPe9uBRiPY/baM+P
q71sr4z+iiaFKkXyuFoWSQvfLNwvVdeG8Y1HqvmptsX8WQhvffOnUjwQPA/31wCU8gcxE7Sj1fEB
b6yEx31f8JNe6aFyZT4Ae6BIfGJkNLwURmdRaVvblzdWV24gmeTqpsqFvabdxlz8ruK8zg/2DRZJ
JhvuG2UY/YYeqlx7odVJ4YTcBm4AD3P7QrQJf2tw6kN6PQYOsyjo4QWjiFHOZlxDBC5Tiy/cu2jf
qIIDsDmLwG8nKMCmCAdqF/56eqPOVuLORhCt8li2s2L9k/UOIdqeqxn3nnCbdKDrTx6XYyNRgmM+
xcHq5FXsGbbTUVP7LMNE+OT+ycxzcmE5grHRlYXcwguqbc9K8hpA8ImiOXuh0aCoCmqwbqmHoPDD
E5jUFEtLz9GYGJUUYpfC746s67dqLUmaGV4dGRkQIEcYjquQ+tSEs73fqoLsxSs5hHLCIOyeIale
4I1rm8QlpvX+at/uTebSsV+H/janxd4mpru4j6GB5S5u3bC75epXYWwUOft2DRvqo6wVpLDeoqaN
NtmRrNuUIYQRn261EXcl7cG4XKjC472RLe+aao4W1s51uq1ci7q3s8sMKf7M/31TAMYTR6NjmBk3
9jzce5O5e/FfiZL8+rqxEqsCrQX+spZ+bIwB83w80/KyQlWXiRk0xXvgq62lnJ7rZ19pqvyxUdnE
kJqpZlyNlX0HPsh4JyZN/kQbAfArc+vmy3JRyxwmGdCoWzfBJVNC62+Yv0L7HgkufWjeFmx4sDZ1
hCJAlZEtDO9hW6gAk67r17eZdoQdB1ROj9OwNiLq/UDmNNYdewBC3wqQQBx4Hpa8875NzC5/cRuj
i1mrtecgmG8yjySjWRoI7ej8cN2xtxgTc0uytE8rR2yv7x6ccNpoXDXBtaRpEA1G0jOXl4zTfw+v
ZMjVdV6q7gtYexv6sJobzCYh4VB6rn7Htiq++07tvErRMK6pjIziJ6THel/v2+Cmed79pqPp39Tr
vOnnpQjE79Vz80+fHmgXiX5yL9lsghgfmsZ+NDe/Ke67QRq0DmceLvJoB/GO97B2khGWAEfOvPXe
BTBJ42EMncmKags11MmtMu8rgFDaxgYszgPu3QER1L70lGHaLu+8raRRr1gaQg6QhpWd55L8gTdP
OSPNdLKYW6aiNd6qqldMzts6U2tkSWha3+VumP79BrKMn1G8xygTGTbPFiScfWFw4u+JVSsooQNm
O55VFzIwdfwg7oJauCYKFTBDEapiioxxn8ovm0d4iVgBsQyjkpmGA7quwLgZSY7nGquS9kybu0uQ
wHIxTxXHb2KgWzpbdwJ2DZ6CrgzJCvbtS1ER5HLQYWE/9K1lfoVWPYUsqLriSuWqv8OlB08jx8L+
Jdq6/gn/lOUdlpb6YDubUVMYWBiiyV3XPZ3EbnXIDaZq/AH+zu0hg4jc+RjdppKX/dqB/irLyizf
ZSDLOm3boh7jye23Om7asPzDeLRtmZ3P0NH7nAo48psF8VURbvru2qMhdnsmD1oifqqQmZp9+dOe
vYLqQBViP/pDkdvvqAuWOS3pz+3P/EYNLdrcOOZkvU/Xk8EIgO997ZDl9H3QoleBFnIA7hiIxGia
Sbfx1Crtnvgc9AIXMQSgC0N/o/OvQASeW5Fz1AB2OUoHMFXIH5FyswoayljwQNDfY/7G1KaYY2HS
u0emkHnPGPBa8RqC+d8vqiYsCK2FL1K/QudDkFW3EkUFsKok6wn11ZOyu+lWZZCTkhoMKy3jYb6G
+M1GlZ8Y+4k6MX1P16ed+wx6R7kZTYKRC+Gq60HjijCELxmhJ7nZUPR38J+kQx3KSa2yc9JVNf3p
gZYvrTQ4KTkF35ts/H0/LWFujr8WE9zcPRUOPqyKnax9r3ZIhud2tMR4ZzQbDKU73ZQ9E1Cr7rch
42TWB/tfqeLMN+tmsNOAM3twaQEj5yeEen13MQDz0koRSvcZhndjAjM+T8gGKZUCzDSDZxoww8LA
zEEEUfgBiCJDLGeTrMXCundgTle58TKtuhRUEUbXI7LwuGTvhSur6fx/nJ3ZctxItmV/pa2fG2WY
h4f7EgFEBAdxECmR0gtMokTMkzsAB/D1vaC83Z0RZDE6qyarsqwUhgDgx8/Ze23YN1LCaJwU5KdE
TPULtcgodmJy8m8dmPViN8D+FYeJBwTEJlKRsGcERcdem8QPfamT8s5AGeNFCrFOdRUQ3lOhiFOK
7r9rT5AcGiXUcwa9b/g012YzHND7gYyp1RKjNJ2yRjf3c6E7z3mSWK+Sp7jadkDHpjBpzHIdSo6E
c/K7SmY8Ouuh4GOldeXnllcRoBuqWhVOC+bca51F+4nHdxL7mCHL79KtsviKJIURbeYsa1q/JRu+
izh3QQNxja7PK4WkZpvDJIadb7PL/FFNiW+H0BvImU8RQKc6i4jO0F+rWtaPbOQ5ubHhZOXsauP+
CSEbwjcrLxiHk2uXJQd4ST5tWXLoEZH5eTX8dAYQ10iXltZFS5GCFKTRUY+XwP5cP9nibPPkYTFb
R6MCHrPau0eVUtGWWGzrJabvm0d6bts6/Z2aG0wrI8miOK0lKli9LhwkpCWqrjaEZdouO9sbvec0
s5Ao5BVigF1XwAqiEe2246VTBvW8c5PGa3Y9rZLqEpBrXh9im8sJ26ooWey1IlehMc0yoEE35ORt
JNMcyChwZm3Yez2GgStkha2+TZcerHHlzjUCIXNgdNknQgX7OEBe9Q0bMBUM+59ZHMy50tMrxNm1
GaaASFsmJ9mSRMyX/CVC7VhRG810PDdVykb9dtB71yKBp9V1hF69kJ9gxqKL5KfW86vJVES/dEhk
+czg81QPvA2F8aib0zqgBG2lU2wQvRqbbeteG1qsA4URS4cP1Wcxu+g0MRgblxVdgxPj44SCb+vz
6mU0tCqrfo5dkXRXDbtTGjjg6Ir71oznjJ2cRQ+oMVutepJyoU+P/p3kaC1nSnhXtHEjv5KomBjX
gZnPmBeDdoJfZjQgTH9lsE8GEkJSGuIG9VhFm9pU9sS8T9V1fS9VYwxPQ0L6c439wwb/uMFF3S+R
QUao/ObSVqTIY2gPzQdXbAl8fqHI4elXhuE9K1QnLkVg28QyhDHbDo88//oI9Uwvg36EzzSZ1Y2N
e6EEblsiCNLSYU4QDdF+HMMg04S4yCHOJZdz6aHmmNtW0KNgju//ajKIpE9wz3XtYnDZh90vvZiR
r3RxkRq3iyI1BIWIXIZvTV8Y5qdWz3w/jJfMg0KKXByV/EqRZwZcFvnSz1dN4iZFcWU3iSRbYgxK
uAIo47VYhHDc02Lf2mRV3tBlE801I0sne3I9ZDRXWZPK+VbJBsVeXQVNsC595nW16ICEJdDJiwxC
U7dxaZIiQgzyHPoRbKcDG2AGhxlVHEoQgVhxha5qzkZnV/RS9i26QUBRHc02er8Qj202wf3IX7ga
dDZYmnegNEw8FEwO0oB43wMStKd9rKhW24cgz2g9XeRDXjuklSuonOKHr2cNb2RRolqcr/zWwBqw
OKMY7kddH0x6SU5Vev3XkV6LxYioKvJ2fqlkw+5vx6fN1ftLWOlp5+/U1NMmYwFz7CS0jAVE8A50
R2oge8hmWUZjNbsIQds2Dihj085BDyCln3R8PU3mgazGiQAWW+ZpNcuwmUgtmPdpPyZBFindku7n
OI7TXGwYcfqWvEAg5kx3pWXqLBUj5xY8WG4Wq4NgsEJ4gtcl9EWBeQqIudLf942Vf+2KgTFwpif6
vbKW6jXDFUM0T66c3yxro01J2vlPHkDs7wEi3WHTIit+zAc/2E+6sYhDZWrFd0N0zhPZDsEzScLp
iCGmIq5rJ4iopCXWEwId4SQycLFkDZDhmun2X+7Sf+TW/7cx4EdW/A9jxdfjvTTtLFBT9+Re//fx
Vxf80f9YiWb9fD/8FvPn33Io+/9jSV//n/+/f/F//P7zpzzO7e//+p8vDSqa9U9LsubYWr+Sof59
YPhNI9SP+ciLv/4Nf3nxLeNfQELWnHDLs7EEruiEv7LC7X9hDfRN3MUmBTdxf+b/9eJ7/E0ezwwc
D4KkAKrwN/23F9/x/gV3BlPlarJ0Pdz9/7kXnyxynaY9PkVoMvjGjVOOT+wavDh9szAiLvQXGBLt
HaxUD02K2aI16auefsMUqDNG5GNP3XpYF5qAY7O9oCNleyf+sAW9mW6KBfZ4SVhY6xgMPM1anrFh
eqtl7v/Z0P46TMCtsriNgWmfmiMDsui6Ok2QEdJYezJYIR5Yk8UtGh4kuQHGmEerV9jAOvwbUO7g
xD/w8ZLdhtYPEqKGLiOhEZ3jWyEve0A4iWpwC4nBTF74QnCHKNAYCZTAdqD8ZQLtelVnyHdrvaJX
zCSpD5NZNAtFfqNPO0/B1itEN7PHL/u03Rom49otPMe1Bz2h80NgUa6jb+R18c2Uy+GXnmVVFpqq
GSShpY3xI0+X/BEVi2lvG5kXyZWSDLhS5j5d1KWZ/rVHGtUjA2hqBFPYmwJwOKqgvU9/BVG/8ooH
q8yVsTEoeOgmVnpQ3TWYVpkJ0HLwDgv2y1WgWxiXAvQUtcM88b0kBdJa8IGUycXctVkTMSoVNwTG
pjLKS6cpt1XSJ/b2f9V0bpFbCTfUARTf8c2B1Fl1qrliD85ykfcpdyrT8ywPdYtmVfi39+/ur5/4
34MJ/vzw/h87OM+3vua5HxscR52WhAFJL+ysxoqAylG8OKILOxvZE7RZ78yT9seff/Kk8QKtAY3r
40aw6vEBU8zFtE0Glmro8H1Y503pXXuCdShyrDa/lQk07KhfbO1zMPZAZZOxYPLWD7GbbgdrhQsT
qIEIrWY69uw4Q/rTWhJ0Yro7KHWA1mS8FjN7nJ3WzeVOaD6AKeR25ueR0eH6U9EPrpEqYYSalLhI
MEPEW2XEZbLVYmIbN7LUuoCcgza9KL2MaSUdAtrSVsDUcWMhTfkqR9munoEgGJBcQbgrKgpvWpfQ
YDcNJvTvjJYpof7xTxVAIDSwSkOTAIV4fOfImGW3DGGMTMORKVBpJ/sMAP3ORB12yNrAOBMJZq4m
4dOfyob256xwAt8+BToYhQepRk9oP9D7/onHLg9T6FFbOkvqRgoqIbateRH5iGcfG9tCZMvAoIt8
Gn9fE6uoQ69wxBeG00g/Y8NldOroyGn3JRE3z1a8eOk2qCDJKp+/K7Cd+szD/QeUdHwFHvCUdfYL
tso0rZNbxmTCTzDPWwz7G59kSrItr6oaS+KGGU9Q4KKd47tVA+lGTsbGcwOuufajrGCvEFW2rKaw
ThEUsDk0Cod9QZ+Ck2sQhdJuIm+EKEY5yA0l23DlJsz1MOnHA/onOsXI3dk1bnpfUsrPQMDd6OPn
4dgGvb66HuhD7OyeY8JzO/V4u9KuDVuUTthy6Z8gfddR4Qz1YVlhgh8f6oQHtR4LYCFTYLiFOLsR
fh0/e0yCPTEAmgpNTdeGMC2mJd4sBY7krSNlx5upTeqXk1rt927JsivftZFX4WLBLvnxqRw7sv+c
iQ+5RQfKw5IYnLJpGip5TCfoJr3O6KJEmg66eW39ZvrklYyo67fMfOozRz1JXV8PS8cDDo/LZhsq
1inVoq/ROlU49SKb7I6SBpWN1zzv2/bGijUkBYyfiVhxaPnjPSzIjxvXJO1NTwfxmmEMPZrBHLQi
zH25oH/A+TgT+UH9jiEvcW6tvs79P1o9xIboMmIENRagZWnGNmmJq/ho7Gq+crjFoLRnSQkhPC4q
jjYY4+3A5KhDKMyqBaXVyp7YdrHhbpsFrY2HTEIPTS8b+Jgi0tM3k2/ZXwGEELll4+UgIGLx9Oye
UWJ2MBAbTZEqk/YiSeg7bKo8r26rFgXHli/qspdBjVDHRfUFa70dlvbMY70uAEfvLPwJmzqGH1gn
ktQ+WSB6pCp4ABguQdUPfmd9lx86TFxXU57GwN/t5j86nmPws/Lz4vY/frQnlgWTLkEZZbJNdki2
5oWNOTPv0entKJ1L5xze7c2LC5FBB0xiACQn400Pjo9Iyk/iGgmhVZaNbIn9qLGf1y2cZhfq8eO3
5Q8/6eRuAp8EPQFFDWruaf1YGbCFUPngwVKTup76zNqz9yRmqRiG/gkKsj6EmeZM12hY24cldX25
6VOVarSkBvP1zNmsn4nTszH4elCte4FrBm9+WzduTdEyODQro79AUDnfqJY9nXDG4hqtVbNtIML/
QqKNY94R8osJbitaehfZ+2wk143Iun2NUPDM+22sdc7pmQH74tw8mG/On7Llb6AHzXBi1RVOETHZ
i4s9mhPjHn0XNV829yjF4wJH5aZTrA9MYLJ42bZGWX1fNIFnUiNw1N3Gc2yIiEmQB7aebJQ7GNpw
oz38HAiDoTn0uEY9Tew/vqnvPE38vLAwGDLAU/nz6f7bmcdTR1yAynCNabN7AFHUXfEO6591ZLf/
eBkwdHgYNpJnvhCUiyfYHbeXrqlPiRaWppRfNF3Uh9xOqh9zkhk3Plam76m7uBdtBXlqlKb/E+eI
fYb8+s73Yd0f8hDxc1FDnrw9i0fPInHdOMxZcbPdpNvNI26LfO+4MlCbJfGX9Ezl9QeXdfJ0cNGM
AAGUARX1T74ROYCKQmsraOgZc6F9LysdvqBud1g6/az6UltVT6u+LPFNI+PB/tZiXxtWgskWRdXE
GC8YPSyhA8lEkD3mbjcPJqtUa2XeFwhoDA3oSOZfsFy47e7jB8RYq5zTs2cjTNntuK5Lsufx96ah
ObB+cbyQOBCM/HjpKjJSYjEQWhG7+bBdROuRCFh7NtEQfcZIH44ZLPiKs3mRNj34nacrC+djwPD/
zOl56807OT2KMz5P/KFAts31Af/bAwxKYM6gwHoh6+MSX6KmnLWQhqe6VbHKzA3cFP8OxSyCiFFX
2pUafBtZ2mIVYj/liLVhFmgZOt40kNdTPjLEdMYOTw+q07wMNSyAGMB70d6UzOYYiTLm+42ABeNd
q1nNxPBhcXArsnMYIz2QZJ3LoK2HLxbDiykchhTHnY4YbMuSLsdvKkEy8ClbXDYJGbj3G2yK6nGQ
vfliV375GrSwwDcddTyyota0sUC2lWXuCL5H644umFZimTj+LQEqywOCx+l3bXFinxhrsa8ZPa3n
ecFBwdoLjs5F6bH6LXhUxB0d6/jbknvjZyKAUhd7hDMecHqwfV3ipPqWtZr7q7Am+RtgO6oA2o8S
6SmEpR8pCJhmw8CCpc1LLGRqsahKHuben92NpeUWguU4nUCXFPZn1x4Ilvr4QXznzXVZ93ReIFo8
oBOPf2gmMQ7YwtWK6ejyUxbDzMCg7m4gONYXSDnN/+BzxepKlRys5B2+XccH7Nsxr7O5QsiAJfBB
qNkOhzbrdynd290ikDSQzedZ5Dl48sVhHLdLjc45s7Ss36OTx9vlg0ltsX45qGqOT4JqxiY7Tmgh
bQR7V7Z0NEUNvcGc8HIZc/BrIovps4HGYIMnID1zD96Uy7Qf1oU2gG8JvP0U+ebXSxUUps9scHW8
54bfICo2lhfGK3tUF/OFpWXqzBeaN+Oda/apcDyLf/JfTr6XjtC0gK+GFmIW7cetaTNFbXDmdekU
CmYbEv//NPgbF+nieDDyCjcwpgjxOOaoMVfQpefu51rXrnABpORBNJRoYUWukx3pdKcfmS4Uedgv
k/6zKUrw0kRHSnmAq8NHbbEF3wArzXEHCjrLpMqgAj1wczOUME6QQfrKmcCaeVDDsagIj1mT2yo2
ctXS1WFnFouz6VJDPhoojjBclpN/C8VbfqG/bP9G0Frd96XI71ClxzpImxyhRp9PpbFHGRHfl6hE
0r0HduMXDXUNl7GjihsbLerPobRAtUDwTa1wMHIqadWXU7NVoMLazUTIwSdD4bvZMaaGgExd55sM
7NCeb7xgWYJLEmvVd+E5GtPBalWpKZ/ojsxEZBt2aaN+6l08IHeahf95hpuBph6XN7fQbYfPizSK
bjtZTfcZLxtKA7OT2ffWtVGXzHlLBttAFx4vnPJxtOero8VrM+e2kUOHcknXF0FOGRgwLB71QLNs
XtW7JvSdjKQeJMqwzBAOgUOyymu/EcjHCsfTnnFPpb9InK2KrUsc800x1+0zIkal2NA0/W+d8BN7
M7hTe0DL5LySoJbW28C2q7s57d0v7dAEd8IeugcwQ+rrHFi4TOw+VmiX0oJwNFZ+mwnP6hHZVuQv
Ps2GiRwVTkmAYtTpSWQEXYCcZCTl8ynVhCt3yMVcVJPBgv8cF4H/mNfAvrAptton2xm6coN6LDDD
rGn0fVvlQXHpurOOoKOp8tvCI1h0Y6e1cWED9sAfUay9ygRp5fDjn343DdN24UOCvSTV/rRq9jM6
W1AuvHAeccCwMmK9Hpr5xmHct9EDpaKPj/f27TXMNWERaxtDT4Lhj79YVcpMUWoVC3LVunwzrOXO
Ybm9lwb60o8P9c6SsG66XNozVHK0BU8OhWnQaTJiZkQh/K8wAIsbX+ExS8TY7enPBWeWoLeXxniB
rbyPIIcwi9NaA6PV4DWODMIG4faW0LL6EhtSSaXjaruPL+1tz+TPKIOa0WRsEfAfx9dmZolWNE4e
hH0scCbiJnQ+1RM6IYWQPPKy3v6y2Iks9jVe4iuqWnmvCgxyZy75nRUANzk3V2dIwp7zZBG0Gtyx
dj4GWHEZth+kMFAKmYUmadowoIsjox+gF1TdTBrbx7fgvUNDzLToIFquxSkc3wFflAbWJxEzmC+q
S1W5w07S+7uYOuJ1FuJpD6k2FWf2Q+/s5PDX0z+gPwZa8nQ/hH4dcNDqSBOTCfQDhVPHwrfkE9q2
zmExCFrhEoIwBFsD7O+Zte+dB5rnmWvlBDiJPyvj34pZs3EN0RSNxgTTs18y0Ss2iv1KfMpdtR1a
2X77+B6z/+AunhQYTKYA/LP3gnxyWlaZOnlhaE9jsurdItsZZLH9gOeEAG4Qi5iRE2HSDNGgE3MZ
TH5s7IwUJvb9KKwUjwaerV9OMZNCP5tD82NhyyW3GCy1YOdj0dgWtZaxBhYzU16YTaaVbZNkSe+8
WOQ/8ViyTxC0SD+VFstUmPl98gyLlTaNshPCzxo1eWLXBJ37rHvmMm1Mf2KlU3ouLb4tgfupokoH
L7Y0xVMT9GoI+QIGFtrSPkd33dqOj7WpSq6wqDl43vAuE7QKGAhqjDWj/BqIzb4kUVg/zJDdp81S
Kfp0Ge2el1rOcR6Nmam+q9r1mZ/FZb9VXH7PBaWsd6tT44fnodzcueZgVKEmSzCE2HZZ3iZEBDGe
Bl82IbhZ9YVYuO6WPJRyPQM/JjQPz/QAuM/UHkuogckmraccb3pHhDJnlmo/WEFQGrUpYYRIohbT
xpdbLDj1deblDDHS/nejRuezsIz8lUI2azaqS5LkAZ0eljCVxu2rP2extyVxc8CW0Fjqwe0JkY+m
CTk62DmDxCqUfAMgqD5NoXG1FZLbXCoCuVul6/dVHLRDqMWDPCh6hLQqaBWyHRRFWu4RwcnfQWYg
jNYxYT/VjExoX5LQjs2T6uIyRmUXbED9tuRALbHJzK6z2u5pKkmy5csDPobMFQmcA/HdhdVSs7Cx
mgUzQCoNsTEJE/jFV2fgWbLrSe31BrjtrTWnYxsxQ3STEA0lfwq6KmFfM/9ZjAsEwdLFp5PE5q4y
G2D9dtDA8wc5R7eV8aPvIAzKuGYn6cbv8HXwZEovQy+fToP3PGWaW2K81wLWfErwbsPKWjq45mp7
1ZsTD+kqbfoJkgZRmI+i6AWJl/OSBLxNG/DqwSvFmeNdostpmn3mD152QM3pdJcZbR5CYxu/ebWW
ZZI0Iqr82jHNFOsaMAYtFDVpfiDZ7PnbaMrpqnX0OiMWyTJxX0GYeuoRFL4YS9wGW0x7fIkQjjDm
C2DHDAcz65x+NyMPXkJPG2ZjQ9odiqZpJqq+c8Rs4WQXOtclVdJvGXc22LmAaBFkmiAYCUWZjjjU
yUx95EzKJjSzFHejoS2TdWHovZ1diZzO+a6lY/PPNxyQvw1GEmzpAeSfAk0JZxNl6ZNIkcFnwRDU
G+g5W+asqNb0GR9D0qT7opHnltv3voIW2oA15BFo/ykRGvOSM/nz2pqigloDV9HSeIRC7JsehbuG
mI2JgTvd69WIrNVuaNR//CF+p7Qg8doIaO4aVDKnKSdeD1mewEbe6YysNAcsxKckxn6QBen3j4/0
dlllU+dZPmsq20kMB8fLat/2MvEmm6xYUkzZeIw1dsdMJb807EZ7B3bdbpwT58xi/vb6qELJYjQY
ABme4Z30/ppONrY+eF6IFWa5YGmYaR1Mzf3i68WZW/l2CedQ9IIcYj9WuvdJyTJPVql3Iw0rc9Gb
T9jep9Cs6fb0vVXcwpQJ+AFTd3iWeXlmNX3nIi1qJGJ5AiasZIsd39o8E4mRC51b6yrjBmk/+wEU
tF8XbuiZnflJsta6IyeIgk4IsTwUiXTnjo/l1BDXBrsPQq0vk/FbO6M5G8Ye3k4A5vO3J3Ibk0G9
cvUE++SQsiJWEefdQ1BcWlI2YUmMzXZObVteQHwQZ/Yd79wMep4mdHIHsDPP9vEJYljmO+J7cajQ
bX4yjWI51CXESjvozs3X3nmkgX8DyEZlQ714+kinudPn42LHoScy+AQaHj1Szohp6ZR2Q/j3GPEX
AE1+/CK9/WYYNn1spjE2WxBm6scXOAP1WmbNDkKLeVcCpQuYU46B0WA/rdkTsBSNXF4mbHxlzV6/
x/qXtWee9fduMtsfZkw8DfCs17/+t4KRYUFlTK0eh3reVa81zZRvOhw2VnQGhfcfX+87d5lBOIxc
4ihQEZyWxoK2n43JyA/TBh/bLp3IRCMvGdbHzrCnFVpHiKHTx92Zovid49Je5lvl2uwqQZIfXyPE
E7sDGQwRJMibqHf1/LVh60PiewWAq0tUj5kmW/75Zo91iIyWP+NxjK8n+9gJ97XbMT9l0XTIofCw
nG6ptXD9exRlZ9QS73yzuEKabZSslkkRdXyNte5psuVFiXIa65Ff6z7aE9vzozGZy1/zDLyWrFpv
5TcKLYs+/mHfeYhAh8OM49PMTT4dinvFmCIEtlIE6X7yUMO1vqC7r+MSkMGZQ73zW7JNZ52zbZvd
xul4Fqs7vHALtY6xzI1xba2W7Lj02UdWNJLriExoL0LdGv/j98Tk8hy6xygQdNaG4/vbOXXpY8Vm
kCkt7xU4XPOkY4a8MOLROXx8N9fH8XhDdXyok5/SUnAilcnMNEvY2+OMybFTOYivzrwWb/eKxBCY
9tr2oCtO2XB8SbQpB1PP8VhjDqmvV634bc3E61pDowz4kijvj6/LePvbrVlnSHoID7Vwd50ccGCn
lZuiKKMAgiFClhzPD/EDLDQtqbl2exNnQj10AZrnnQ+X876ga/jEcA3rA4Mf/PGAPHPcPJaVIhhD
jIybO27Cdi7zC8eIGd9+fMbme2fssz6ylQcVTPfr+Bax5cnZ7ENaTkeR1chLk/JLqtq0v10tqgxn
42EVoRs2OfOKyvJ1IAHVCzVR4ddH910X+wRw97OOgAdXNXl3tH27xvsuypZ5h1XI+GGsrPS7bsru
flqDNjaiqCu1QyQ0fqkW3/bCClYtFj/bgcA3Iu02N1DBaCR8fK1v32FaRIg9DR4+wlZPI4IMr7LY
C6VZZE9IywvcHjeTX/yIY9t8/PhI71QeCHlYdJgJssATyXd8V/NhhomnFWBRaRjvVCUNSNujf9f7
uXVDL3u5a/ROfR7YMt3YEDNw/oCzZ3/XzluvwGJG9Dwsjj72GOZ8fG7v/OBr4BaCXmRbtAlOXvOl
HcsAvi8/OPTQvUhJmQta3N8QxZZbo6fyzBywYB8f9I/o8OSNt0FyMIMMKP/QCh/fEB/7TT61gRYa
42xDKikL81Oml0sHiU5N+qaoDeBahNnA7Sjxp3uPJCnIXyb4r+ATOK6p3JLJSwslnpVdbpCzec++
YWXVvhrcJNh/fLpvyxY2V3w61iYmkZ6njUUkWkkyNPQ4JHahyMYwVwJYmKDt6SM5KpeOhbPCqAcL
vnwd5DfsDYPfH5/CO59IToG+Ilps/vXnCftb1cIS70PITdBswiPaiVobfztkyDx9fJR3PpA4elGl
ktRoovI++V51s0RTsMRp1CSYhuGzGlq0FHMWet7QaxQO7PY/PuLbV2OVuJGZQisNbY4enHxwqrk1
m05gbIN61iTsnNvy0Vn5gCik453WpMZdijpo78ytuAhouAlYTPiHNrLwxINKE/26XzLYNAZzrI/P
7c3PbvKyEhbE6rcWrObJW9vlgz52wnUif5G0jgZq/+elhhYewanqDAh6nZ8C6rOT10mzVRyalYt+
5eOTePN+chJIhdfAPF5PNrvHb8qc9FpVNaMfNVOtkMFVywVyasQ6Paj0apyLyyQf8+jjg1rvXLrF
FJE302JnzTT1+KiQ35XWZHkcDdKW9NEwxXY76tZ6AT46Fk2Eqya3dkkZW59NfJ+/UVvKFzet1E+F
ZZRum+V3r5CvwX0hHgziTebjgAUsX8Y/zEbHcaZ1i9ttoDeoV08hked7Xwp/l+TxeK9GW9xTxOKb
pCepUqxBKJu3Lt/ovZ9NeMvKCV6N4+aNHgFqMMCYYL7bLrpKlouRJFGTyBAiAIzCdeqtxXmmd1TK
o3NZesQPn6lf3vmNCN9BE8RbuJakp7+RrY1dawkRZR7UQ8Cx4hbPW7LD6nfF/i3dsaMOzj0Yb74I
FDL0ng2LfxNvfRqpOsvJmbumlVEHNuPQ0DVWm3by0JV8/Cy8HausFZPpgs3T+Sdr2PGzMCi3bVsD
LlPmW8angUV1q+HS39u5sKPOr7GdB3I+BKnAUOAMWBnTyfj68Um8d4cpgOnv8wbwETz5SiARszoy
IEUkDKBxdZbNEd8DtcXaaEVkoRK8MPL0nbn0N1sM3jyd0Rw9Az79zA+Or9xAJ4RocwLkXUvrol4w
o1S6ll0Q9YdlCfvCfhbyh8DTeiZt7e3lrroyBBtMIQN8NifLY6oBiyL4REbIv4NvJtOkbYEXGnZO
kFdLGEsss8LINfvMuvzm+88Frw8UH2T+QRrf8QWLBU6dE3dIsQ1R3EzgNvajBaFw7CvjSlX58PPj
n/WtWnI9IPUHt9el/3OqlhA4BPtqyWSUBYU+h4JMiTAmbaJbRRP+q5fgwnBzUXnb3rBgnmCvm286
BYEVSonQhzM/+Ftbzno+Lh0wgDmoLNyTG9BoXorNO5ERIMCmzkIRC5glKJEHbHpkOpYEQQgUNKB/
nCBSab7qsevKNrdN1UHa9+gMXeGAH8tLv7OsIsKjImEZsDq4lNR4LVc/otHuRQk3h77Lkv5eSvRE
l4i981uA3/N3eDliLbFNjd4T0UMbkdDNDbtJpxwumszGTT8s+TfyaAqoLpk3jqEfIw8sTDWDcbV1
TqocMvc2Hcr4kcfGerYsDLwbR3XpV10rsOyXElom4wGjcbZToncXskFiuG+TLn3GceHcLKqaZ7zD
QIyCRbcKJLroNUE61lYcOl0J4ToW9AgjhZR3bzKbIH4S3TBTv7wAZvhItkO2hyJLvCcRIGlziDNr
7i6ojpOdkQEKubDYHnyplUH/HxPQYh1wFSAOGq2+M/fFOHgHBrq6j4Kkml9nCKNdZMNKGs489OvL
dFSL8pu7bAH4gNMbRLNz/NC3CdMklbVNJLR5PCBagnho58vBoVt/Zl2lN/D2YHT4aNSz/WQgdpr8
17WNnTskeUUFe8b+edTs+lvp14bBcGHVymkAAH6yRY3xBk3Z9I3qyDIfaoyz847SSH8BUDqN6B3h
b2+bZRSvhtnHWuhDyJuvhjjpvxQ0VL0LsWoTL0tNx02LJblCTC7ytsEF5I2PQQ/eJBTuDPsx12HE
bQxgYg95qZOSAE+EluA0sS0NRxR5XwLpgq9aFfj+nWiRvEeT41pViL1UF2GnW9h0BkgUF+Mg2wEb
PAasbQB8TW4Y7iGAstWAr98RpHsf2PAGt1NddERf1MuEGn9YWTzIHe+NedahxpUm0H5c4cgPASJr
Dw1fAj3yQGBeM+fEmc4eQHaXWJGrHiQ07aXtxHPnbBOnar4XWo/KbOjdBh9RlYJHd5TrHYJGJuOu
mJhE881xEsra1Bi3NSpDiJXMW1U4A/hyQ7diX7gDusXitiydR3O4VvUhq9zEhFfZG78yL+2qZ2z2
lhNOvU5bmHayfuGO7oCoBx4BvEOXYdCm0FLtF+UMWAhnTpJPuI/9J9XTqeLPBIJ2Q+hxY0FYmNph
A7xzju/npANFDInSM7ZoHPpv6O/tkRmOlf2WZtH5D3BVQMukcy5dpDwqJkWBuHK8VczBHFAQKg62
RFeVCf5akMMQYHpVPvJoy+JWwJC4B89lrNkY2BvAuQULQ0LYMztwi2oMZ0Nq6lNgJMXXyUoye49U
oXVCV3Pn0FOitqED18CXdHDvgLNh3+LUA4+Z7QNHI9ti1meZ72VcAUWM25n0Czzc0tmLgFHUPmiL
BW8d2S9FWGW2eGXmCPMJG2YHyah0nB9ZMQUTnW+DESe88uUmib3ls+x0/Vkg4pBbe0xyMmHNIHt2
NCAboTNJCXhtwlxkkKmEgyNm1rTF8zbfIG9JfsKnw6kfDKRVbUjzSH5BzMwhoJNApDYNVqpgY7tG
39zLpBTlvTW4C/DEfERL3QOhDfNSzc/Qb87FY77zJVgNLthbkMVQY5vHnx2rE6wEphwiOozqswJf
ejHH9S8fw909PYRzGqN3apm1lbcOCRn1sNgeHy4h5G5eeeBRHZsFEHzPZS83aV1B/6EYIkQ13Q6/
Z3lBblp3JnbxnXKGZk2AKtJbG5nWem5/27zOJqkMPDdVtNR1SqMrJX4MXcABYCDKo34yn8vcWs6s
5e/cX/bJdKE5dcoZ8+SgTsc+ZOymJgK+j+6uaZ2oQEG582n3fE075ew/rmXeuUiORx2O1YLlJDj5
PYfBJvE+YRmp62TZt67Fnsedh8jKZX/hxaNLc686p715r4CyHGaEaxuLku1UnK8ZOqjong6R1mu9
F1HbqdfZJhwOK6DS4H2ourgEJkJHB4V5X37xYct0B3Rf7rMsbCX+g7vOTsFnM4UEl0398U8tdfJT
ZjcTkacF6ddukSg+UP+GfSaXSDTTubfoncV7bSHhE2d4ycjs5LEu5FiTtG0Pkdk2+eeuQxCB+Ca4
RnGTnfmB33ZzmcytY3aGDZTdWLePry1rU9i2Q64itq/WAVVCedHy/w1jyvhodKo+KsHR7/o+N5hH
JEBVSwMBpXTUlh0pKSFgiOdd55qKGErPb0N3FmSqmr3jhx8/i+/s2ZxV+YyqyPSYw5zGkQ+uTr9z
sMcolbL8io8uucWjNz/abbZ4G00l6hvZN3qUapbzEDAEPRCB1J+7YW+7CI7Pffojg2YGdvowYOEP
3NrLRpRJZVHs7d5Nqke4jfoclWg8ZdgVc/eQGnJwwzEjhA7XdlF9GazFeEpYNleTdNXeKATbL3kL
oXrJbeWh9C9pTjWqGZ9QRMcPdmwsjx/fwHdeZiTs7ASQstMAOm2EgX3JalcuPazVybsaULJG/ZiN
V3pbE6eCpv8Slml1pjpct5MnhSit4f/N2Xntxo1sUfSLCDCz+Ep2UitZcpA9L4Rly8ypGItffxf9
NN0tqDEX8zKAZ8wmWaxwzt5rcxrinO3QVDr7diBqEKHT08zyBLFaplPJb3UTW1dLbus3cXEdivwc
6C3YMufsAXQTGWiHVdpVDxYgY6LGfkjizR5EN9nobD0oP2uK0K6AL9Xs1g36XWRE1f/xjOkGo2Ni
zhQXSbx+yRHXEc2wbX2kDfakG7dySeSGCmV2V3XLb4OV+8pe/3JR4HBHe53SFtUTqnunnzAiDd+P
gZBu0yorboohUa8pdmUBKLBKtkUSWbcfD6R3JmjOtUy72IapIuribNLICtcdSn1hmZ9TIIq2au09
GSz1sOGRJp+MRKB4W3ITiV7dOykVMTsxHloqzf9o+WC8Xfk5l+8egwZHblbE1cV8PjFQRSgjQlan
rYiTBBsZU4Q19SWIG4FAqwMTUFX6eJ+B0N7ASQD+Qt/4x8c/4tLnjtOUrQjR4IL2mn+ubPH9UXYK
wvF2MMg/3jYLAv/QLCv/VvluPmGP0vghAp8z8Wi2lCAFlSqDWgn7yYsdUwFVhHIVENkjf4ABaomr
MBpt3szULX4oLcIYT+qQvMlT0mUOoySBlLNuYl7DeFz2MZhjaetBIl0bAziqTsfTSCEijcd22mI4
KunyLx0JoDTn2F9Bp02VMTPFyuwmp2q5rbXUgKGtocUP8EtR69TBaTR9Wt94HQGiaaI35EtYzeHj
5305DbtoHdYO5Dqt2Ofti6af4XmskZAOe3daPAUm+apG2oZs9hmnwPxprAadKAwdxtcIyvD/uDyl
Qd30qN8Z7tk3R52MxKgarjIZqv0cjGSMzIHyBi+6KwFnirCTtLbRuBbOROjqjBoU+WmkXdmE/m22
nk57LrtQOn062wXLOH8MsKwLin0oW1iFGnHfkYWW3KXGMBiPqFGxIcV0xz5FFHN/NFqSaA+OOY0g
r4EeHf0KGv7BTSwLJEM9DaS02AIoRGEsAFha1c6QjAxOteA8K1+GMy1W88aKECDgPiSrAN93qv0k
cI2SdqW37Ejnyi6R20Y1hW1j0jBdl7kAnjsmvIV5QOWrpJPcxlNBKnSe4jLfZFCbD+biddGumkBu
hJ4fZzeyqDKKs3Dw/aDOk6U7jr3b/RSgSr9JgoKeiSwHZDnBWr1pOR6sMC22xcIs7GavhG/feaNb
+SF1bf2KcO5yd4a+Bj+SztEDkcT5jmlUPRWs0eZDd1V6V9kc3Yq6Y5CbdbX7eJT9PS+dvV52wjRK
VlEPi8q6uv7rkDH5xECP+irY8s3WTgLd4Ci6aZBsEVKU2abcJlQ3ygdDi1sO4DGcHUyP8+L9MjrZ
6jeVC1LzC0ORlsXHP+2dRYeeIcYsto2Urs/LyMgTh7brzH4LHlr74SRRtcGV0L5OY/diudBQP77c
O/tUj6aavUrcKFoDYDl9EmMb6UNfrTWm2MKTHOCfZMBGk+5lSNaJPN95BZD1Y9T3TbkhIFQRfF7W
hbGbp24st2QC12NYjiNK2HpysaY3i4VVLJfd+GmM5ujTiOLbvvKzL8eKh1uOtZJWIPV2+6wM5wEa
dPFr5rQZIvpFWT+ASZfTdNt0CZjij5/ROxfjUkxKJqoMwQbk9BF1rC2xMhcwQUbrHf1Fya3wStjL
tNWuXOqdvTiLHJvgdQKk7OeebevI9V6npXIhpi0Z7xbDaF40qtA7u3DjJui57GFimwnTViesMkmT
r4glxZUxeLmhpViPWGptuXNSEuuf/+vr8MiipjPuL1uH3fUvRCTel9mvwXjIpPG2GurcEfG3U3tX
1p6/n/jJZ2lR6URqgwoOOzeOidMLJ9COyOuDiiFnnGXHIdb1B9kteX5PZBVxBYnsmmyfUI75kSWj
9aMaq+yLAx843+vFJN5o8Cafmpyt3M7JaQyzxqPHDID0tXNQyLQDWOspQMR2xESuYe/GmNx2EF77
nJD3QC2lE4VDbaNOdyNCRm2tF99rqeJh06C8W46kN8/Pck71ORTuQDBZyy97c6ncj6SrjcMYUJyM
8xuC7ZKvHw/Dy7HBkEd+sp6XMVm45/0GTFdwQmthb2E9+3cy9s2VPdVI47bLkjTaWqWqDrrABmZM
dnMkJRX2po0g5/vHP+RiePCWeEG04TGEe/75x4cCM7HNOF22a1kwh7hTNjey7wzyeqbB8IJ+0uKd
GDW4Jh9feB3858MDfbiJE5knwXdwOjxU5QD2ROe8BQSaVMc5MiXLGs4ZRP2Dk39tEnIUIYOQYY/E
fFZX7vtiHuC+kbihzKR/63C8P718DgCXEImOg2dRsOAKZ8aUmBm7RVAJ+893SgGMb52PAZ/fhUXX
jhFGVXLZEuvEyEokvfAgdudpm8gJ/L3NqUT5uFj8BPD+x9f+K8Y/e8zIbsHowWSiVnTe40hTEhea
uDG2kJMwlmIOqSnO+0V7V0fEdG9m2sfVRhORcyjSsdRCG1x0wi6W+NkDCw3BUpxi9PmG1E2sc/qa
w0SB38y2yWwTXgZrzv6s8fPFhuijrId+k0W70iNgaUN+kUnSRz1BYl/6unkkQt0hGSrBqJ/DYv7T
RGPuhy3PBf2HLLtrH9k7L9m2UZnAyuf5U4A8fcnOZDREfDnG1hfD1BwJxzR+z5aXyIeBkFVqwyU5
8TuikZbXsfIX0E4Y56fQ17252cpWefuykzZRqTVdoZn9aRSSaExl6+OX9M43uEpndQTlPtjqC7Fg
k1aRstZmQZcAC4A+sKyMHCHme4qz7rSPsdAlgTBBLl/5Ci83T3z2rgMhh+fj2a5unj6iCdgus3Rv
Qq0hAiBUKhVfx7FXfwZjYF7MU2rgwqZ4j0TIe6CY20HVH938h40LKsTum175Wt6ZGfGy4EbwUB4g
0tPPJgZhxXUmdEasRTPxua5GdbOwUhC9XmUkqhhWfezZMWwW8uCf/HExN8Sl2uaVd3IpT0L4irsF
PeRaZHTOVcYGLlkehiJzAZGvdmx0sIshEqqx2dBJj341HhSSkOA1KOKVdPJD0qNADXSMhyQCREn/
iSkNIoTV4h0PJf1h+8pPvNhdWpztoG5aFuYG76Kwbw5uKsras7cGrM6HGktOyGdrPA/tUn0tiqZ4
/XiYvnM9EIseOxp2aWwwz74mDPgDqs7R2orWjqowtrvoNtO0/IcXj4kiWZbq1pVbvFwkkO1SsFrf
g4XiwjwbnbWTJgQf2Vs5GFEIFBiQtV7m4O0shVkjyxTNyCxadgJPw/JfS0ZMmLwVhCDr+d497yOA
wG0cAgvtbQOmf9Njgv/ZcYYm4IVMMDJGU3Oxrgz+ywkLIzxFBTomHh70iw384k+WTXDndqbpdcST
tKa4FlK7lW5KItx/fp+UOJ2VDLnKHv66Xf+1M8xrk8b8XHIxMVCX7moNqGAR36u0/I0gpLki2z8f
Ph4Pc62/sQiKlSW1vut/Xc73YtI60zbeZY4FcRIO5BFHCAhjY4qcY4Kq7droOZ9X/14RdB3IvnWJ
h0p7csWqjpk9HR1Wcle5d7jje0gEbf1E5pWOLZ3gsE4M1ySjVNr5a/+95K6XdWnw05gB5Yjg/PSy
o1lF3kxI9xZ6pvnALtZvdsXczt+NARFc0Pi99dsmZgt2VVNTnIHwZxx92sB90MHiX80whv4J3gdG
vpHcDZ2mdp3fVGaWPAHkJfcaMDbhbqpT8XObWNVnF30AWE49H35PMBCnXVST0UFkWdL97FN9eCnn
Hi4suSuuFzB3DjEBAB0odgXOeJ/WVCEfFlG3bwsY64rM+cTbTWhM9GOXzcPRrFoPSMWYJv8kKYIC
mqcNKY16V3tN6KuJGn2tSbYOoiNcRmjksSIIcXBgCK0bf8YI+uXaMI8Jz2S3wV+F7P2NUULydLmw
uQ7Tmta7qjGdhYnd1295IlGtZMyiLQGkas6AzGfcuJRaZBOA2mmffBq/yTZSXnannDFewokY8xty
N0hmz3Lbh7ukWdkvDgiwMioGWhTMviu/Ruz6aiLQTGClhqMMMr0mYhWDabDye4JJsXbg+00w8RYm
Zty0K1ETdoaMyWDsyLV7gP6TkWJvtiOnBNvSZBBTqryT/NkTAVWQZH2TuPuQvOt1t1em5M5x3LCe
lglxwm6sm/HN7QSbsTmzu+81/dg3Eg44vXDoFejZ+rj+DnWcYFxrUgDs+zoqNmhVJigumZH84VBh
VIRruw0R7MPsKyTlETA5VdokCLScmQmbRkjw4g26ER+ySs+INPBI1FSEI5FL2SUNClKpr+g5G7Yr
MTl1T97mkhPwRH82OdIZiS2uRsuQLGZfc74pOuKIPUZ6M3h95wpUcezTW8zMoY9vrMFwY8hbmvSQ
OY2zF8LaVb8XPcKXPuFnJx25TIv7Aak2CLFh+UOEtPNbIBIhC1TYlNww1JN/5vhjckcVN/8nc3K+
XKOcXBUOHI7dwISR8atW4EO3yhy9u7b2s1ceHL5jR0uZlz+eHi9KvED8qJoKOsn4IViEzkoFw9rA
yCa/3GHWnxHKKJf4iCUhQfmYjmbjU4WO2MRz9m3+gGqbiV1hPfqF4SP2NnY3lZ/SFp74RjW1ODTN
Kk1NBHmmgRorU7vyay/nOjRrnIXXwxTn/fMmtJN3ZWpFTbOjAWiEpFJaOwLypp9g3F/GxP7OTepf
Pn5Af11dpxMd0zi8J4gI1Jw44JxOdLUAVzA0stnp7gATxqqj+jDnrV5vCQrlkC4Tw61CEp4RDpH0
NKJDI2Ke3Caz75ywU2ZL7m3sFV/QmlTQxyaC+x7dlqThKZqZHgWdXfSAXiG+pmiEyYKejbbhnOHS
QRRI0T6lKMT7e4s0ZfoYcy03HfCT5XmoEyt9NBNL4fCxiYackxSLDZHnENj0KAd/QrZSPMTOi4M0
h/hAk9idY24Wzc+FdhTY1binQu+JnsIuOZ/0b0QWVw8pGbav5TLG2o7CAoV+PTP6LwjB7WJf8Yif
3WKtV5AtVHY3UVd5Lyz2E5kdCJxgUtB+/TFMIxU0L5vSe99G1cjnWFZ/ZJKQKTWCcYaAG6tq07VV
Td0Qp8++RDhELiQZ7VTxvGKoydRA3BPyFY/fm9mYyW228kHeGNIdEvTwBUiHuPWLr/0CIWM/ISJr
g57Uxmtn+MtB59LG0ylK4SFeuVunA8BRtqomOrVrp1DfkdNJK6ujJe70JonzsJX2xWzL/7hHYnnl
May90rW9jNTg9KJ2hy3NhAW406262ROGSS6p0hRmAH3+8fEIXwfw6QCHUUkFl44hOxcouKeXkqTF
FcTMIuNupUbDhujlO61x24ePL3P5GG3aklB2MdutxbqzjbWgWbS4RR/vLFQMxlYjT+kRxYPXhi6x
DNtRtemjNNxrEpJ39ilY+DlDcOhE7n9+7IRfo9G7SRPSMeJqq8eLcYAyZT1QiOkezCghOe3Kfa6V
3LPnCVrfEw4SW/qQ5x4zz2pVFRNkiLzV9LrXYZn7H1TfiGQltiTzbwluSw5Et8Djk0AfvsPMwRau
GxA7wr6NouKb17kIGkuaNw85IXH9wYF30oagsHxnQ4wXocRdbxhfDb80yZ+jn/grRXBR76pmRvZE
cgnh6Gg+HSuIUui/gapy61bj0xgD+NXqkfKwTQBhtCYHCuXod0nejCsWpbD7QMOrpaF7LKsde/8l
C8oyGms0jCjYWH51ww2trLC+DprJiRlr+fDi5mqGVN5qHuHllmhoGOpjT2QzlhpzW4BXbwlUaZrP
g6OWYT+DClt22O4NmDmqMV6b2pMJRCOTXVKmMkJ36FqnHSmBrTFxAKo8tgIxzBaZo2UL8m4NJyLO
ipxnI57Hjc40Ar+DrOFsS+tjUnsWTP+39OmMkGFCF4RYUT//pfSiui8aXx8OH7/0C2Mhy+hfTAQr
KbUYjqqnH5HXOnNk6GO+W6zEdEJmDIIChKvB5XfAkhROYYYSHP6OrEDjhugZLfQHgg7DohbgYF05
6QsPMO3fqspSeIubCRg9dYeyT9VnwmS9NfZHUYoiI20zK/JnfBlbIbSpKpSuPT+AgKzUBvg8bp16
2H18f38VIaeDmlWQngLCGlpenBNP70+WiyX60c92VmYCFcxj0+KEodtdELkt4slxbj1IOWNxYL60
iLWcXedrjQS22puJS0pji+j/n544tuZutCThPvO6JKDaYpvPiWysnXs8ocTHMfDY61gKrHFg5iXW
Sd7XyHZaj6r60R/j/p54BDVtRGNlisBSmOx815r31stC+1T60v1tuSVsyo8fweVEAlUUug6TJOUS
cV5DmrF1emuC8c6Z6+qoFtBuWUwFudJdf09dL76yAlxOy1xvdbjjWMAkcV7WGwlfHUcSfnakaCYG
VCOj6u79olj2H9/X+Wmckcu0SImai1EBOudVO0Y8wah3st0IPek+82QNWVR2j0qaavOfL0V32loV
I3SKMIueDiKkrZTnyMPZdYg498AVUbx3rvhEHUa7YjG5KAlzW9gu1kIONX8a4mfLTWTGmFJFmu4i
Oxma22pwk2NM999/mMaZvovLnMrBokdvL7LB5RRXpA2UI91R+DMXNzv4rIHFQ5SJBSOk01uf/LwY
mIUHpHAbRopMjn3fSigEmhHf2O7o/BlNf8DAZwwwgKjjDN9ax16NreVCZ0fRkO5D3enkV1V3lovJ
i8LnXdS5V1MxLseqy4fztymLWpMG4OmDbrUavW1DCiJ0/bkKx8kf/M+Rp2m3JFRxAtfEODlXXu4F
8pri3Npv/EusQS1yTupJCazWiQaudpmW+4RO9o65J5vZuS0HTT9ijXYOJfE/AVix4c3WYqVCKVJJ
PljlHHw4boED1fNeVotJCNO4ksP9skAZbehDFZidFV+ZtC93JBheQaiyvfPYGpzvsRLCP9xlFMWO
d+ftp94CGdVXm6Z1aAl7srztvaS/MpFefm0+cIg1PMJY/zk/wUSNyEu2uHKHD4OoUXCFztfKK1CE
NbTCPv7c1jXndM7GUInpCCWYYNI+hxPaeAbBBnX1blkaf8uOcuuTeI1p32G3VfoPdayrECuGfmVD
eXGP9IG5MyIVHIO91TnSQbnMWs08tTupxFfqC4QKkp1t79Rotc8f3+LFQOdSdHsdz4VWzkR79pVr
YsYmNhvNDpJa/kbWK1neble+0vunOuPFyzW927nADFkXWDn6TCa0Cp+D4emXZTMlC9nVza6H/vk5
icpulSJjCGy6dtqXjrHSdhIiXHsWjCMtx2oHPE1cmd0u2gf8DIctNAkaCM04wJ+Jjkpi7SETJHKX
ZKn2KzNGEaK5cLfKweBFjWyyCavLNAsHoSiCQUcOpUTVXPnkL58+nT6+G6R/gi7CuTxM0ezRF2cZ
dnphqPtB+suGhydujCKedH4FcOYri/DFkGY4cyhYyQ2siAzu08dvjLhiojTtdhGxTQeSnMnv7dps
X8bzcu/4JfkqA2xrWnTFFbjG5aCGWkQjFakPNQDUx6dXHgfLlgukLLKOh9zAIWcOx9rhcM0GKIuu
3ObFzMRtrnx4vh3eNGXd04vxzWoK/3C3E51l/UReYBy6Tq83rW1OGx9H5s2MNfrKRd+9Q4ScoO4Q
2LDTO72oHAkMJKiv3wkKOBudTNlt2/jmoWjy/sre5r1LsTr59EooL6LTPb1UlcN+jE2/21l64gbD
MP4EvTe+2J0Xf/qvEwQVag/6FphJNm/nTBRsKEXZTCabyETzjopgwid8769JlogelR6Fj4+vdzlA
0SatiyAzrgWl9GxCwh+s4eHskTZoU/HLI3Ay9JZIuIFwaP0G5lxaEmeahCOvHPH544tffo8YeTG+
6Wx6Vm7d2f4qyTq/R3HIFtUoxD7hs/8Gj748aswUn7BE/h+X46s3sNKuwq9z7QsHIWK2jLLYLd1i
39tLp4hSp3flxF7+Y4ItsP349i6/CsoBvEZEcH+3rGejZt3RjUnjcnvkLO7cwZ2PejVEm3YYmsDo
DO22mq1rUqr1hZ0sooDxOPis4hGEAFiLTocq6cj6jOyQdXMgeDouSYBXk4ZpVrZNSDXO4RxHi7Sz
6+KO4Nr4yj1ffilcnsFEd3ClyJ3nqTWe8kVjdwXqIDN/1BoBE4QBtvFpolyZzd97vEBLOOS5nNGR
1p3eaSw9c6JuV+ym2RjvqpzzV1SU8FSTUrxCS5oQUl4FKF+05hHwIQZg+0W/lX74uXILEQ7RtotT
7Nx4qp/ilZm9X8g2DxBDmTfOYpGnALSUBgZEsfuUjPKgKX3nVRBzFC6wyn9+PMjOP2C68SwtbCqY
e1GTnH/AqT4lLZv4IXSnMXlKm2neEh5FH6r1AJAucuSlF/mmq/HRfnzli1yN9dJoxtdtO2JKStVn
L6CSfV3jGA9hrRs/B7NO3qKIzkBA/9Detb1juceRmu9v8niXbxPURp/A48bnjCIdtaU9xjGm6iL5
/PEPOx8Yf38Xp/8V8UQZ7fzs7wmIclqvhlBmPSDdtgH5601juonRBAQI3Nb9JIGGV6bSdbb695fH
ZVkaYKb4WOps/5xDzNzZIwjhcbhllL9UlUiwjmp2Y/3Hcf/3OtRYEUI4bKjOt6swblqquC7XmfVs
X9hYFgKwCKkVTu26gVVwCwNNG8bXjx/rOyNtBQSxuv/9xM+XptxXokTK3FOaSlCGd5KVN61tsi+N
Zesvho+JFMV0TqrGt4+vfPlkWd1XLziaTbEeE08HGlZ72CMeafZx5g33VN/VZypP3ZXxfL4aYYcE
3UoLnKcKyeP8/Q1JprhxTK1dFsOl7Ub70Dnpz2Xpx0My9+WVy12O0nVvyImHWoaL5/Tspshh8Nmj
gZVCL1IV8M6GbpdjpDhk5LQ/I1U3j1K72u8/n5/Xm+SUQ10ZChrj9Gy9L5txdjsH4v/S5eYurtmB
0uVNQ5y+1/a+716KGWk9z4GuOZcM9fboZKnI+hChq/Oa1HP0e84K4zFD+vDy8QB591my3eVcTMWe
MvbpACHiZuJR133oNJbufS2xrCf4ClK/otyVTxAEVJHuWafR1X985Xdvkn4kr1FfEYTm6ZWVxo7N
pi1OOEQbYTO181tBhMfearxrGV2X3x/UWaT0fPPcozg//qdzQ+iFWXdhNEWCBG9yQfe+XMa9BYzl
zYv1moq4crx7u0rcK86BiwPcOm7QXK0DlcMy09vpfaZ1lkhP45uLpUQUWwq9zzFqD+0cyrhZXlLb
ncpdDAHhi0Poyh8KOMoMnWKYjc8fP/F3JgNcxMAXySMGNHzxrpEKTKuIK6SbVz4Omoqi0Cgqgtv/
+3VwhCPcR41CZc46veMYXYhHGgFjyi7lbWxqZFaZnOQ+vsp7k86/r7Le7b/0N17hZmOTchVvHvLQ
MFIarF1ECELd4/gb/Gh8+/iCFxuY9U2yQYSXz6pNpsbZfa3pjBpE2Y5zf2l+KdLJpkVOJwPMrFh+
jMzBR/xfRhbMYrJuTFf1d4Vvpc9lVJVHL7G6aw2odx8BJXps00idmRFPH0E9a2S9ECAWom3pvrla
XRwVwIUfrSCCAySt3V95s+99s+yBOBTz2WKHOftmnaEvJZCyHiqBlh6mKPc3wBHybU+r6Objp/3u
pRxU5agWmJ3+Am7+9XqX3lsmV6iOTYjW7xavKm4SpfebzJiuUTvfmx5WMxXaWiYIdj6nj9EttSHr
Y9D1g+4V3sahSvzWsxGletrCrPD6crzTQWvs9MXK9v/5NnET/J0j8MpS2Dq99pIpZbER7kN68PU9
aCT9KZ48oHD9fM1YhPr1nRmAYh1bATafq6PmbN9JLG1JBmo6hB5xcfKWCA3RQCFx5UB90qqfZYIE
YofNylz20hiGL0tvzv5GCqn1gLO9NSSi7vvPWu5qP+nbRJ9rGREqw6ER9LHSo3baIAUy/EAZqVJ7
ZTiIpFLCkMnBGZzmdytRBOxI9+l/uVU1o6lYpAtbY0y7J6U3hgfPvrF/i3bOfxv9nNUHBUW7QM3X
zJ/mmDQfnGH2uknPrOIXe3rjWyUkGdhu0YjvE06Hbq+WOvu+FmTrkIQB6CK+H+XPKX3aKZBoBD9x
5OwSUpF6W7/vyDdpDqRSjO665ZxkAEZG/h5H6RYPhetpO+UCwgft4ZIY4C8eh7G5SCWajoFQgM7K
ga0m/iLSA2YfVFqZQCZFTUVVEPVqRaL3pNMc22i1kc67zqwL2g3F1JPGowmLjqtq4yc5opFaWiv+
Wclq+O4mg1NvTbwLFMYzlGsbe1yc+xHP0xR6kzs+LEVvaBtyGRAta745G7dRVjZ2wCSR/aqcPtHu
4SMYz3KxWpOMIszlhmzYaA5ZQ5BfmxRaGnQ6+trncZnabCvGmlCngsbii/K8BGip2eO16vQ2+7bM
y2hxItLtnbPUDjj+Menuq0Ur6nAxKn7TAMJ1Dn1vSd9IG4opURo5kev2nM/dY9MvmAcrP66aXTw1
mAqZPMwHLaEJeuwWBxmK50XcaUJOUoykxqFyzfAPWaDs7zXJRT+nWre/Z4XwszDKONMh2c7UvmRB
tbapARHkUMzknAeRjS86xEZYs812InkPB05N27j2WgsdujEjBkykEx+TFv/wvm+s5imu4uhlLBfD
gU/frTFjE+laO2+o/SJMU1TZ96IE3xmsLJhji8KAakDjG7u4J0bpCO3blaGIe5tQaAvQaSBGjyxl
Z/R0bdMPnTkcULOpo5ZE4i1NF2BvTbLwEoyl96ebIh/wyE+x7v0k+Lh1dm7UTbQLkCmJwDTy2n8e
oAypfeqTJXZTKcfI0JXZtbO3ooi/TNOQ+kx26mgHkxTyJwGl9jEqsgagDt29O1SH1vM0pXqysYdy
+sd1U3I8zMm2vD0lggKJImcT52iICM/GPHPE3BKnMQwUe8Ri0J9xOucTOnpus/DGubjR3drqb9lr
08/1CDx8drSYCAmhxz0dRUVqTjAObfRrcD2VH+w26n/VkVm9zI65JJtJm2wV9M2c1jsVK+NPkrlo
HvUZoDCtu3YMbHJf6NJ5se0Rky39z11MTBiu6TYn/s0q88PMWESV7g7FUxQ3U7GH8DYcZ5uBti8W
l5NkhWTgT5etqiflov8Py8JFQqoNbXfjeYXlBChQ9GpXaNG0BENSlMNhAqm48Q1V2cgzRWTe5IoI
3PWjGH+5yrFIXNP9/NlfYldsRllON7FDtIsctVoPlJ1HP9yZobKpsNfKmxEF3RtlAPUDhrnbYky0
JlZK5czaIeJN65tG+BrBOGh2n3t3nKothdg8vtGSZZoBZGpwh82qaYHtCkRcZB8OKAc6Odn6IbeI
pN+C9YlaPE6uYYSTMpoKqmCloX1edOQR5L/EYkMxGYWqrJIMLI5eD9lDkoD+2HdYKcEkQSweIYBk
c3TrV/Ukjynl4C5IvFbzV6LNON6giyv8fdd3eQcVKiYJSlNzQ75bQssRBW08F1844dq/DQFxjmjM
RNb3RostN6G9WsvlqePnYNS3lLT3bl3M5R0BPN6875cyFrc8fMM8uKoF2RT6bZH1j0oQcXgbEV4X
bcElZvVv1xrd8nucFBVzolKttkbGuyL3+r3rSN97ddO4E6+xoXoYyH000pHaRjHFthczdyTan4n2
hfa5tcnVelNsF5uNIExOans9iWYDGamKsAoEs2F2k7mj/pY3KqhiOSn4ZHqOXGnxvC75GasaaGtv
LWL5rRnj2DqE79EIO0QY+mPvNhKEc2ehkfq9/qWfB2P+RnZi5Ia+URvTA661tP+dD2ZivmjQzotb
jVXFCrvGjaM/0qrR6u4aEoIyIMa2VNkT0XLmdD/PCTgczgV+LzTw9wbQqJXqp9VvKVafCjwNGLrh
c5XTer3Nacp52ILFAp5OIsH9XhP4qTcMH32IH7KpbewDuV1zfRfTdnIdXFFOZ30RpkbB2hvtASpB
NVlN9rwCUQE+12ZuZaxX5BOJZkt7ItE+89x0a4MCwOweBRCzWAuWrux4bsSXxLYKOV7iwH0h4Kkw
t5leCdWEc8eJOUW6JKbo0Lt5nzz0pT82byUcf6pMk8XQf7DbSTk7g29DbxF697lGfiMVm+xt1QbH
+HwtlfY3CSdovFaRWz6M5tz3BznXek2qkD02t6LWYmTifumjYQld1OnRo4KfBG2ZUqRC4lk1AFuh
mSc2wYcNhd2e4rZq/HtS1r0YCdTQ4UV3EWQig55k6btfyi7lpYRxoRHbHvSzPzT7Ofez+ZCXg20e
EPl09k2OwlbdoeBBR9O4Bl+CXayb2VqzyO5dymHQ442W+HHyW3joLx8a3XRNBExlOYbEEqnVeTOk
rNFaQtqViUjmEbBJV2yWqGBj2hRWbe4cc2ryjVV7erkb5toiChilqdMiV+mJddZtRDUBQmRDD0ar
kvmnykisdZWEjIyxLUGX5hhD8RhNMiP9ilTJb0kvrTisx96Bcd7a6hG2F9Jpghr9YTOOZv+iLwYd
V/KRJnuj6fF0E5nmQIym9OYoXFLIfZs0d61HVczdd2t2J8TltmbIgLNQNB8r4vPUZkBL5gMDaM10
65YiiULXQzKEGMzkv9cJ1XgtnTrTQ3LG4+qgnKW4s/K0zDbW3NS3Pbio5D4ih15tlzFKHkEWaDy4
rvW+OmYm2FIuMN0ECxY+irCv2gIiocf/G8L+ZHPgoV5GLUHsFPUqiTchxF2f1xAN6L7906A+Jl+y
92UTsFUUwBAAllvogsXo70UP4S2YuqoRG6+vmZll0yZl2BpDp0Is66r/0pT91O7TtFymV7aOph1Y
sV1kbwkxk4RQ2S0t5KjTxmF+iCfUrrslXqZFQ3KOAPW7qIpe92jmV/iay4II2m0LurCAkBv72qsx
Sv1HIxFGm4GoWnWjTyjtcSGgmQ5UmqXeVpdzpZFr7LQlLVJh9rdV52QHPXLS6jhKgpADg6zv4cnQ
J11n/w2VehOju1q2BK0reav6Wc172IloEiPfG0qGeobQN41LrHtG6VOcdct56QPXGCcyRxyx3AxV
lywbv66wKI6pZF9Ga9iT8QOTsZE/mFjw86e0r4zqUdXQ9rcZKV912NPc/1wmbVQcVmPtTdoWSRM2
Udose3u1Utz5vMe9XdCBDnWoh8NW5pxdnmpXWdY2aVqBsUNb3rzG1J7mdt2XVkAZH3KnlC8FXrMu
8FqdLUo7w5gKW5tAwUBY6UKvYbGKV76a/tUxJr4Ts10a9w6QCybWGgbYH1cMUFQtd2pLlC2192cc
AUlvYiZPMuU9h39181VPwgaXKGinLhDttX75eWKaeLa7tjc2nSsZQ3WJLxIWbWXJoBvyktHTjiZI
aMLsn+cmzf7H0XksyYlsYfiJiMCbLeW7q72VNoTMCA9JkgZ4+vvV3c4opK5qyDzntyMhZ2J83npu
t8tc+dy0YmgotuYelpaitoEpVqHi5chKVn6INKqm5SGjIeuhFQMkK34SQ+GeqqZxR/YuRlhZ9/PP
VPTtC2d5uuWBGvrPpW0B9XgTqrdCRPylmi5vhcOjr5nMDA1sB9vUuANMmUXuIVYr//ycZe3Z8T2b
5KQBovlo22wY9nJ2WMcQMGc7okc6b1cthftS1Q1aR115lsuYErx7tJtu/wU8N9NLQJX5zhhPyDve
yeTkaEz3P+IKbfK5DXuSxxtumU9jGjPR6Btt8x6pJ/mxDHj1TxVP6uhMGdkzvoHFf9/itCdJljqR
egcKrNRdt2jx2wTZxg9MJmOSl0GV2rMKOQX6Zsz0cUokybbIsbYL9F7Wv45FWl09w8l4QA6HgYlX
sxiwjlN5nocTqsOr1ds0n9IQCgEB9SC9k5PVJH9Hq8JEqJJM9N+zT0f4t2ddVKtDNQ3Np+2dONs5
G3GpedsME+E6Q5AVOzFN6hcNv+5g2XyaOtz1Votkt9BH64Jf+wy46Dj8DbUe8QF3lQzalobaypXf
DcLjFJtOXXz7nK1JHlMD9RE2qiJmc7Nf6RZOn9h9h8e1F9sv6C0yolKODircDU8y+e6R6U/FWA0f
CJ8KINCaL4940kr9cnQSYFGXcfFu4yn9pCw8M+dSzdnvtFDbfKIqjiyWjO6P6DCtfvinoAMv3meU
eqQXjnGOVDwtG6t923nXiDKoaxUzVOVcFOnEUyLcV9OzsJ+RkXnBY2Wlol4wLfimVVKM6HZRzbZn
cgIajyINLBnPREin8ipMvZyafiGbPK6Nc8dvcvlDoLsRp9AZ7fDcM5gG11CH+l/VdyH8O0pmYjFT
ldQMQ6gtCFBoWmIAInQX9Op1Mjl44zh7T4WfOu0FX3P6F3t49t6RqqEugBk1lepNN7gP2s3Wi61b
KrEjh9Cck5mDglFMRd0Jkbctz/Xo1s8OmSLLfYwpxJ7n1CuOFZCMuiITjohWvcUUl5Z2svueb8fm
DX3Mw2lYvOES+gQMXcohCN6DcqLUTwWqraGf0+DLc7ebEmkEuM0dBZK4k2HUgRHgHWj51yOKHFAJ
sFSMbbZ8a0tSxY7GP+/U0BDlHybfE68+3oZhx53p3E+S7pa9TQIZ8HTzD+eEIsv//N4pmNoKVYd7
qsRqume1Cn9Ey9L2F18KIg2KWAZ3Pg2byY7M3yV4XmZNYREhbQU6z96nUAKzpTqYrODjmZ6HicKB
mcON+W/544VY7vbjZByX+oO0/m9sSLA46BiKv7YpDqS888oA7Lgi8ffa4cGReagVUBE1OhEXytgM
49Fd3To5seQpRE8p4dNkUHvDpO6j2qTjox+RDX12JqiE3A1lwmESIxd+6IiQvfe3JronmAkPoAtW
7b004zxtR0AvPzqaWMqvYMn8dTcRXIErA6SgvPObQW37NC67kce4bv4bCrcYc9yXjnfitfa9k2FG
6c9LuEzRJSy3tb5v1mUuclq2C9KQ1EjHKYEEVYr9vs2m80TR4EmvgVfT0l14txSDxUTHstDVtEu5
NrYHWa5GHYZs9PWncpgTDxs/zoGZlUzOsipAuIwI2gr8jUWHdzSDKfcmF+xk5p+e8tpJkreSxDts
klVJj2g5apCWtCqxKjntUDhE3/bTE9aBrsxbhC7yKazW5Ny6XSP34FbeM4d49x2vWUWxwRIOvysn
7O9S7c9l7vTkDV+EZU4kszbCxN60W/jaKNX+5Kdt3LxovWw+4apefkgrgveet8+cOn8i6SwkGflr
yFai4oLAygcVcjn9s8oNP0THF0KxMNsqZRUpbZYmBvsBQlt/+omLFj00i1/tbOO79dWRfFl5ZUZ7
EWNwc0NWvveiiX5zzpUUxHNFsAGYoPoxvh8QuLd7ItFxsWYprQ9p78iMZG+/kXkcO4Vk6fv/73bD
//cXlA4zw5Z6Yn5KwtblyNNhaQ/Eo6fdXktvfos4JP7bDJPqDt9NH12CbjYfrvRJShNtuWUYzBPp
cfqn5rqIWfHk856cSAjunI9xaPXvDTsjAV23fC361CxNs1UXbk9qEnN3McjyVM79GXz2HnWe+7TX
VXEO1rB42XzaNPaj6zAjW+wc+9FU1ZjrpiCls5qrbNoFWGWXXG9qCvi1lvzadLElTyJRYIc8PsrP
u6k1cr+miXe2Budg7guy9CgLcInFDtuJM0sUVD1T4TOuv4wTYUtpis4S8ZKMxA53vapeV9sWLc4V
BuizbRht6P6Z2xclTBAeQWvlO6kCneZ9DJTcEUsGv1lXMv17MwBcqLzvVQ6WIE49FXrZLlPdqH+r
zKdubpzdAGF3VEqHluE1+JdR6Yd/nljHa0Ef01/CF0fKsKjQ+dC6qC+bX5TdgZEhqvPIVm2fp0CI
/4IW8OxQaWLtd3Ka7bRjIoONz/ntt/pVjv6yHcmtdMx+46S4hAzT3WHjCHzPinGBsKuc+RMV8/K6
xFw93QpORN6H9N5HOmnDu34R3cuy2sJ9jRkKNKpsC7mJhyOVJxjP+Ylsek4sjtbhiVLVTBMEL4dL
CgnoE/7NDPkQLf12ssS2sidsXtcf/KpRX3iWx/nS2a57FN1cDDnxgcqcPHLJz+lCn+1dfxOQsOSQ
HQ7Y1dFYn3JHSJJ/bP93BUxfgZxl7++MChjnbWGXKu/jTRX7lWblr7RlQ8nbNAmenbiu2AeX1H3A
7aLVIcFP+IvZtGt2rmJ12yfM+KRFeMnyLbIienZwaPansk3CD4n9lckxjnEVF4iagIHHtPlF29bt
V+1v0SFGqf7jRnsQ0b4NDbHljt5eSJFjhcOTobc9psbK5PNWTs+eU/XYqm2ieRFEnxxTGxb20VCl
UyKlINl0Q9Q/P+rUYWIq06l9YKyh6Weua9/slyS2Xp4Bnb9TBTTpz3Zqe74mIg/mN5cF7AftKum2
E+QURI9irfU1HB0k82tK7ETDkSfIJMe/vf0j6bXtTusqxaNJi3iDDfDT+imoYx44wGaBebi5DdOl
ncZTOczzgVGOsAc/6If56Det96aIChnuo7IuzjM3ytu4Df519Mf11m6tx+FAVGWxvRA57B8bXE4+
VqkN/7PnOsJ/KLUT/QYcjMSFPT562KYxLs92m/Ba1r0NfkZman8XnFig2JNor6vX0QrNwDV/dkFN
Z0PIAvoQ29Hh1S+SW1QWMZ4kt+OfwIJalDfbve15P3lVSe5OHD4LwOuSXKkHvEVzzMv01Axl1D6h
LwOfWDPdTegU5tTNQZxCJ/erdHsXMmKymNYVHUGBb/3bJ46d9Kot3AjK9gR916AevDxsWmCgzJyr
yJNgxOwkJUTGJcJERl1HufnNGZDavHFHO96+XZPxlr+4mfoaezP3zsLcNj2CUK7N1YwZ68/N2isu
PR1TwT5q/PWpaLb+ZzMl6oiwovJ2QepY9zGcG762wfdpvG6F6rYHFJv9l4mYwD5Rw6lfnamj6LUL
gtnfuyrS3jWdegxBS3hLAh4LkiDR1JMtP5Ox+7drs5IMeY1Z96ESrn1Q8wyPMstMfyO3xQ9vQdhe
hsYSXIxCdLoXMXAtHXHV8jgWjdFvxNrX6SFaOznkYVDihw8w59+RGFJ1H9ma+fr2a42bvaFz40eQ
TH11MWzCziEwUfs+Lbc6Eb8ORfY7kIBx5QJA82ltl34t6+2HrvGowYfFRN/tMYFryskXXNYkNi7J
ct+l7fCy8oAS1SFE8ZF2ngzfh7HHuVlBQS8/YtHIO0kGsn/c3IB0pV76CPhcQyw+zQmTUcxLfBRO
lE4YbNuxk50LYGLnjGk3cB66Gg3Cww1K/BU3AQLAUsaMJUbM/rZfB1favTWRWQ+O0wQ/A61mJ/ec
bMB8tpipPk4WNm2/oUf9BNLJnLNqV/nbG6AzHkXQy78xocBPqqPsZcflzqGq/NVtj+TqW7FL6mx6
gYhvEA2VVXZZ663236mog0zyAn/V+9okSfa1wKIRksltZK5pHc9vKIuL5fccat3sBBH7HPRxT6M6
WwAJA+utotps+ODu/Yz36Vyaugyv9SZIteCcqurLGi5r9z5XlaxzhpipguDZgFNnFryMrDxz816b
ZAXMjttHG9lweMmsGv+R2BKKvEXgxWnal448K3hCcS50wQfi3p/5apCRRWfkJ3Q8jDKqabOnOoAa
7wSYx/eK4h7KJ2IfqIfsIUQUWaM3y6jicfGa/gtCNo59MNA5f4g3SgN2QabHlyJYlqep6eSyE0SR
FtygIqv3MRQV6DeHqt6X6eifb8ovvetEoutnKNdW7yDNiz8uG/u8o8rMgd1VsdyIpPPkYx0rIF4i
zbdf0L9QhMWioyJHBc+kQh4VM2sfRcv9GJsxOM+ibb7iNOPk6Jut/DP3Y9Ef2Ln5wzaMixQDVuxv
udCg58emT4u/G5WT/4X1xLBtW69mTh+il5Agjulxqgug9VkEzoFx0qmOUz0N6iUyVpw95rsN9LGL
xhzrOtXxYO+ROPFZEnqylx5npqEAkHwSV04ns1jnM+vUStSamTLvVPvMahcqOxhNW2qjnlNYl+ag
SGZsj+zpq91N28bKApqk3AO54JyD2zx763ewLhNkYjYsLKdpN8y7RYpm2W3J4r7qakl+6anyGoz+
t+djIDej2y+uGuDAN7JA9gZp3rdL4LQHkzF3fwaviC0RvaSP7KrejU8mpRJjz1/ZvJV4M703Ei0G
Q/XE3M3HTE7BfPJVQvDgrANohHZYovgIXRY2wPwuFQsWmdaWR2MhhjvoJ1zxhYwWeUxFHboYRInE
faBrMn3aghUpDoeT+2+Yk+7aTWB1J7JcyIhu4yU+NBwpNyiynzo0K7zmFdY7pgBp6YFaugAIS2iV
Xm9x2s4lEN7YHASIgHhg9ST+lH2fRT7o43YPm7eIu6zF37bzWU3hqlPfjAfDJQCAXDoAc6ZXvyTl
RbC+6aDEoRp8aos97Ys+H4xYfhgrZ+49WsNPyD7LjeO1D+tzVpfNfEcoVMD34N0e2E4s5Z6Uy26+
RKhvSc5KLPjYPBZzuQdHKfUuCIohzJvRj8djUZEIQ8URJet3GRcUSpJg46V3Btu5hOtr8Ti1NXwk
2pIqJVRlFD+Yn5s1Z1Hv4txLGMnoXxvH16Gei/S+sQlbkDNHhCNk9RYcBSYDSWZYYptrFE2CsNOy
SAFQoqW8zzKnJSrClPV1nO2Gclf5UHjhcmuymctJj2euKfdj9Hv3v8hfjSbJA4UqSM7Y93dx57U8
b06xUCbLQiMO1LZgxDHtMPwgKoUh3rSR+0hfXS/R0g6SOhNfeuCrtLPgihyp+0TFPTmXmn6nJQ9t
1FFlE4TVW4vvxDsqXcBlMd7oe6hsW51mL4S227ySP13O6HAuCyJeZxevIdGXNFV1EoZzNUQA32jI
ri81/6EwcPHBtuq7tU+a+sjMbGMw/IEljj3LXrK1jZIdNBvujw1r5qtp4yTclxhk03NHlo13qZcy
ot6hsXd2w+m1G+HqS0YmbbvjKgbHyTuWiZi12hMfxI1On9jqN0qI7E2iYFKCDvZFPSfs0/D2050D
Qf02MTaFH2yDs3gOAwzT/4G7V8gEkhrypgcQWvadrUjyUWgRmXpRxP8m8mIWpzKbfUb3wC0u9IeV
ST6vbVhfAm+ZabFClBbsYc2L9V/sbPxBwxL0hlKjY14P5i3IEf+4rEZTlh3rtIoSztN+xdqDt+eN
2OX6Z6nhkXfVPJYIFjwC53a1HJr/4DRo05k2uLia43xJ5+O6CeUTHUL0xo55HNkiXFW85FWmsnvq
Ixdg9YoM9kvSR2iKSAISv9kUGAW2NOn+jPBmRArVoFAHr/fMdr+2bYA7zbcGF58/7SNE7+LCrqHn
Q1dq7ezJ9Ynv/PCmPjAVZ/kO+cXKDYfZDaZcRIOLjT7c5NO40tMFNtZ5xDcJjrapQ3NwNnrkvE5l
PDyj5pnCF9fn9/QzFlu3nTVneZrP5J/Eb00qfOJiSzyFPxeiqqtHeA/OOphlQDh/xo6Xi7boSEMC
5uJtJboCmKUnpID5J/iEOeLq71VTys/Ycux/dSG9z0yttyQrUqxI+cnU/F4OsmgPi/Xias/XLL4m
qxP9UA+uT5g6wbD0Xv//o2xu2oX8gpl1Xso6QGywiK35WsVaTXnbL7LcZ6JspmtT102A+W0Tl2Vh
5LlJrdt050+Fx1UrneQ7BMrgyUIc0u+WllHi6FF55eUJ//PXZKPIgqqn7ns8LvVfd62akkDZ2f09
zklc3RdySvo95B3xYkQ2iHcr1/6/VHQkflIL0Nir0L3OdnWQTtPBBtVqdpu2dXDneXP5r3dmukQX
+oEJvEp795UdCP25Au8u+e5ZsoyfosRqIk9xf2OdXnZDURAk0VlZ/iHmXr0rlPSWD9B48T6lKU3n
Mgwdf0/RUGl/imQe34xjyfT3N7qOjku4+ugKyFTa9+Os0PCDL60uuYYS/cA2ZareV+FW1de5S/yF
WjdycPZBOQPeT0CTV5phB5RF6xL9m3C+tEdVi+lDBZL4p4bcxLc+Fp6Xc/cEMNdtWvrXjT6LeZ9s
Kt7uFPBw8TDJGYh/nrCFHUQYO/anNkQI7nCia/cB+t3DAz+IrT74TtE9pfPgLyBVHbdYQQ2eeYmt
E8d7KVc73TWLw8ggWxk+xEWg10PgZ6rab0uTuRQfSeHmVRqpeD9B1xzIL5PbXlVI3G747Hod0tkj
mms1XkgW2STWA+UycQzPt3afjkEeCESg+c5biwLwpaiTjANbi/i+YE54K4IQwVeQIVs14DQYToop
tscsk8kTY8j4A8IrkI/p3DZn5fqLPY8Tf/Vhbbv20QtHMxyo/xJPBJIk/+KtY0qAcE2HIzx8+CQZ
fX9AFoxRjj8GgQ2JGf60mwT5DnlEKH11IbtekPnjp/a/Nqi2NW9Qh8COWlJP9kyZSF/mDQpEYAOu
D9M0GPdYRbr+Gbllk0J4uKxMObobZlBXIP0+aEjAOi+KVTGJdpA1B1KcShRg0Pmvkz8CcSkbzH+L
lWPsvlHIM+i16DyzF7dNklW20QzWRVk/6Xnp5Xvdove7OoFw32+i0g3j87qdY1DlmUJD0mCgavvg
UXXF0u9RzRTRwWFyvW4jPOrOs852pTtwCXP0EFlEG+Mo9HVZFvlWRREptTzJHEGrijj+UhOJx3GL
qY5Af0HarrFr/zPuyRW+4z6LfttC149rTOgvHtm45aqMULsjl2g/qqowxS50QVxRMrnpMxh/qB4q
aiWQPMgqu7kyY/N3q0MgeesE5c1tW7UPq9vUqKTg8gE2JH7NPJ06KqJlQYV75cGA7NeYGhwSNNPk
iCJauk8EX3PysEvKvwMpd09klDg8kgOnPZlxXXv0lGgaCESQ2K916NWcG6dlH2aYXx9Hu1n5Jxq3
5Un7gUlPDPeFd1AFcSRoGJ3s5yZaHPte56agSqiKvD9JgFbw0JpgPLmhsnqn6WRn9LNZVu04iux8
3wTlomAPLFSzievgSTiR/sW1a/HE8wAuB1954xcpeC36ozkDUhkyAtDuRKtnGE86Dh49oeNwtxYp
1LLp/M4/l5kaPti9eyjppS6fOASmZF+h8f0tCPH7EZgSMP4Gjn2F/VS9N8UYJDQzbD6fOQoBJou2
TY9FShbcIdnc8qNzCYw5xwrJEeqhriBNQowcqOUyT69QHxnJ9+MIp0ukBODTjKqV8SGtvqnI7OZD
m2bivagLDgUUA9Ez4liEXMTLLi9Y14kTmlRJ37CWUzg/6N4pfwCw1tQL1PVY5CHd6TqPy3a+C8Jt
WXfLWFt9tLNZ/gPVaxkplN66nW4guA9tD5d/8KY4IwjRVYn72upu9JGrkUK923ynf9yyNvjW+Cv8
O5N69o6ljbCH261iTn5I2tALvu7hV5Oui7O7WdzBf7K0jI/Yg5PPDR9h87jUm1+ywXbDj2h1En1Y
Yr4Szth6YyupZzqTkzVRAD8VbsFzo+lqREkRlBew6GY4Dl7c3McBymM48Y4rtVtXUP5t6/xfzhJm
zqkkIJSPk03+QwPI7PCUWin2W5UG/Dur73+vc9DFJ3T99uyzBNzWfTk9p9bxaVGPIp7MFBHWD9X2
wKK2DAak4131WsuE8sdJk9PexwmKo14P0YfXD95b3TqG2IkqvpWeZga3y5QwehydXkU/EqrN/tS1
Zz4jz43jXTzy9TKnORsIVpOZXBMI988gNdEnP56oSp6pa792aAa/a1R809FC4ySoO260M6Scxss4
4aVD4M3UVg+hWHeIs0rG4kF096q4BSlKeng/wiIg08CqZHHwZd4o/wxm+6VHGwV3UiTdJwqecESN
4PFF+XUcQRmzRzzXkSqpbK4z+8u4DaeNgxzgWrgoLI92tanNwWrLH0WrXVS0TuT1eR10dIaQkdW/
MjxmqD3KWjQHMNL+u0fIiDRLed26X8JRICmft0SdAUhnTnlv9kENm5JwyjlCXE6G3fI0yyFF0hLS
671bdOCfK+25w3nyouUphtJodgqxD41bqA+b3KEoQ54XYkBJyYpWSBc3BHh9TtrCeUUuhSijnFXz
YQwc3ZATHOLdFSN8GfoqWyN6Vi7zbsWoCHHkiPC0SRWueyVv2Y1lVCKnQ/8wEvOEiFiRkF6II+C/
hDDMVmo6vcmU5mfWxdOfJiyS/9ADJfeBjACSPctcj06njrN9mmkqVMpg8f1TwnfwTrWEHx4QwemL
JvxbPc7gnX/s5FTuI2KMyNzN49Lpp8oT6Qt85zjshJH+c0Phrbgzo9f/pOJ5QHIVusTM9Y7Vj9ih
Y5u3OqiviEzIJ2WLdD5hCCt0xwjVdz4+bCYt23cvo6DT1Y5kev1BbBioY4PqPITPtM0DgnnAR6HD
7C8l78BKAcqyg8RSWuVoB8d6lxoVOud2NYSPt8G6DXeRKpaFTHKv7/cSdWF4hQwpnnUK/39c5K2w
cw3Kwj0ucwO570xkJBFTUQMHsbW+uehfuyOLRXyUa+UuR/KPSxwim0gNijXCefMW0m0gEBgpyKuZ
9PKjnEfzpOO0FEdd6AmCIJZTgZPQhU1vo1vwIW9nII+sYRGdNUj/CIbNiNlqO06fTzuErfydODP3
3NpPjbPfkLW1D0G6DtNr1Nd2yV3BsIBw35AeodtF7+OJJTePkL17eaxgtI+aKFJ1xF6bwMSIqHss
044CU0Rx7pFmHx8fhFbrfTkYjvquMkjD5NiXf2sl/JihG3jmnuciOFDpylkIASsovOI8AIWXslsJ
PIjoZfFTPEfFaGW4i13bAPqkRlOaBE0wfXikGm45iyrsor15DZCST6o/xSFD2bmguuC1bOuovcqw
vsXyTI29R+MiPmm8mu7XriTFTqc1x5o7YYmEkiJ0gWKwwKaE/oksCR+IqXeHk/I0xbNirCnGHhST
MEgTQHDuUSPBhY177jxFyLgxGActwqzRa3+zFIWYi6Rn54NXo31Bil8Z1BBZU91HnQMnVCVVw5OQ
BstDP8igOyBEI/evjseRdTcV/CjdIn+E84reR9ALc8l8WuZ7ngj4cMtvY36ZRYkQk8x/8ZAJbotb
qRU5FQhHZfGUGuqdd32xhtlzlYVlcmh1FdUPiWEX2nmrzIIL/bT9wLhBO9C+WugxhOad1BW6eRxP
bLD6hfZC9GlliOE694rUlxeOrZlsZDmO/6UJwBaie6U4yLcsHXYRaqbiGKUjvCxgERFy5J83R0YP
ThJT6e1d1l37N0ngyQ5iAYnNk2nW38RNOwGnIQtfjgqzXI8jUjNzSm/ZpeDfpvvw68pWx74NXI/C
bi7Xg1OJCGJ6MpabhrbPZhc3Iv3cUE4wkGe3xpyuoZAY9lQX7BMjwtwaeS6QWUEXLWIG2tVWU5Bh
aKPVPCk+z3LAnU7Y07bpFYLAqKF7GCCPRF5nfjPuSdxivN343hfea+IESStt0WIoJ3ZOhlPNHGcb
+NWx2sKbxmCxxWO4GAE67YiqyCfXmq+GTsEXO0rF2jioqt4JpPcRlCVGmTzqyd7dESHabxfL0wyY
26/Fd8Q/+RwEiXrrZ1PUB5ISkQqXiUFoLLtEijtKSvwHkCytd2AQk9n5XB1P0m5tQ1SKSJK8XesF
Cw7qR7krF9clwRQfP7Qpp+bvBNNAcIiFsqSFQlyxjuvFU5yPtxTlOhwRz2YhhwIiw6lgxTaIoiY0
OPpYxX3z5pg6kRcKHtzr4OsUaM3DyTijewQ7iMYgvncTTFh4G2zzqutgvrVvDvP90pqElxqU6ndb
uGN8BIDm/xUtl+oOcEK9KeaOIg9UVj8BKETpoV6ioH1KIqHf7BC4y1cTVKV/UbpF5jWYeLl0cyAd
yPqicv+uMGXycaBaRu1Rv4dip7y2U6fCX9qTj1i/If16svE/VxChkSMMqJz7xp+9idyvyX0OZApQ
J7Y5ettk0PefMWsyNVZDLW+P+nZ7ZMTaA707Mj3xUwbrGSeEvuuCvozPcdD5iGyTrT94IGLLAZdu
38E9WdNeSmxOC59HwrYXgHbfxCRytjgo6/8Rzun+LeyE+Mh3qviJek3SbMuVciT0C36SnbQF1t7p
2nHoKgs6jYzcbcIv0DNPHkQixgUa1kR/MyWwkyCbRD1NNHTwQwnh/iykzOIH2ZlNf1kuum+ukS3b
04ONfAg1Rykgdfr4N84YYFppI1k/GjbWkpa/qVt3QRU55Ayr1p5vfaZYhzCAxPthmsA9hlm4b1Rf
h+uJHwYlJAuL+OqQBFOpiWR0Pvh1gJyBRaD7j2Yp3fxzYnqX2wEFx6mZk0Dt6aNxX6Matq2RG/t/
AGwSKajmav10eaz1TtRRydaTbdtTg8x3vePtnsRnvSSIuHJq48xPYJJJnUII8oUFNVREZcfJqj46
XfrNqxL0szKVEnW8hlvW/yr60LsG0gIRtQmD675PU4C90oIme6vrrfdIEDvKDrZOv6pkwOjB3Wnv
hpDyvnx1eiSSMIa8qzILOZED3XH2SK3i5yomSI+NsaT0LhhVentgFEyPG29NuysDmVXffbOWTc4I
2aJqmqikQ9nIb4O6kvK+RlIoL8okE1r2OWYhKNKBOTQMC8mYLHqyJp0Qh0qeak+uTCwBswU/hP+8
wC6pk6nd5Z2XS5pz06jGPZVcfGeYMoRUalL+Q0Iw7vqbau+5OPAlIxQN59BB66S1uGZ0Qam9l7AP
XRashiGKn0GV+TIuPmqxxtu2XypsEN0TgDMUJwNLF17FQsFi1xjfO/p0Kf21uNUfgJoQYy8gQIeo
uTE9fL0upHFi/38UN7SWp8mo/yk33T5aiZQ196Su38I25jMSKi+fHNKOx9MQd8B/g2P7fpdG1PLl
wcaLftQKvcB+Q5RMaYoXRsPvIZknMEhvKv4BsrSYS/yJFFSy62VHrwoPGRNOW35XnQuJxsxqs10/
bOAtTQLuvCtHBCt3dgUn0v0MSkugmwvNIMDl2Qubvjs3cFnBsyQa+gmTBe4yErTX+44dnSuZsixu
7dmtFC2jLOwHpMKYKWvQxPiRCLasxG3HgZBOvvuKMGLp9h63c/JghBymy5otTIVhyCN5YL9anphJ
G4I9a3BjFmvciGC/9ACh4coC0vKpPwr3kQIy3rd0dL6TP6OWO4/c/g8mHKe4F9yXF7IZ9ZeYCzi5
IEZoc2TFRoCmUk6KY+H47hdd85bQ+WbSb0TRN8844cFPKKnpfjjkAb+7QMjgcKtqx900yfIv2B7b
VKuIIflwmQn+uAHoKtAdkzyUa7c+T9tqeOjbW9lD6pJKSv1fkrwAu0TA2xr77imlAOljDZrB+cia
gF4jv0/Sr3EU2/fI3IjKYquZuky0ENrhDlO4c4yLtFB6/fzY8aB2h6TEAsleZuP6WpbzCmf0P87O
ZDd2JNuyv/LwxkGUsTc+VNXA3emt5OrbCXF1JbGnkcaeX1/LsyYZNwIRiARylMi8lLMxO3bO3mvz
N9GUSAzOGUBcxNbppeifCrf044MA+Hx5PmWCZSQBA5uSR0lCc+va5JU1fvpAMzJK91AlkjfsMZeQ
sqLSzA9dLEtb1oiquqlK4Z5TWOLoR9U0P5bkK7zyaKp5jUyufFKXme5a2bH/NQx9/q20oLzv7dp2
N90idfHZV13mXlZQa1QMjWvxpK2hdI9om5fqgfm7G7PydJLeTWaI7lPzZTKpA21L+ZslJoVaLqx1
OooBQdZsZBkznjw/Rf5gT/dIb+1jrwWhFrmHsmBfVbXR7K2WRjzVq+ydLV2EFMX4iGKIUWoWMJHW
zkcn7IJ9Bgxsus+Tsbv1HBeXZ4Yt/bFNhfhpE+N3bGMzp6lZMDtHIrhMt1h/6zvkajFkxxi+zJ2T
OM1TqizjuS8Lba976o4bsxVGtK9bw7hG4xl1TxbYNQotoxj2QTvTxDbKIbunSrThpifxYK0weAvw
1MpHlhvwBq0suk8gA9xJ7P2y99WOtI652ZHyO0xhnPXIQ2XduRk5FVGevtkq0MENjYFpuNaa4nJT
T94uMKB5dL317iyZ9cBYR7TU3O3s7pJIWOm+xdigLsMu67tL04geap11d7TH8mSPqDG9yedlSG5p
PsiEvF5v/CqmnOUpwa0+GatqGtN+66Smr+jTVemybiOfHbqqcIetayd1/N080Wjau6Xrg2KebQfa
fG0424RMruYNQp2brJsu08ycM7Rj9LdoBWz6WeLyRuHAEXEzjyrJD0QrN18s3fHjYnfGEJpFxqiq
tlt8MhnhU98kNOSkLNKmPymfU+/aSUc/gXC/2OFo1W6+IRg3k1Dk8xQ3xUTHvsi5rwZzUiD57lyS
1+GXJkZXMzLtA0719AUNicwxWUpmhRRAUfNozEb1gWeD8U9NYxQwwNzXZO+OGp9nqpQ6FXFjQmnq
fM/ejS1e7efZ9MeOURg9bGb3iqiJIiP2p6iKGXlQ6QS86uhBf8Z0zyeO7FWOvhzTMu1xCyx8gscA
SW5jAr1nyAeZ3oiG2kV5PQQxvTKBT4tytH9lsFi822wCJi8YB2pEyFm8dRvSEC8KAf+RMURynjDl
EMBWNI7aSbdGfDt4i83oW9bOlUll/m1V/nxJqmO+sGoAxfxsOd4nB4Zz+ZeVuqgS42EYPlhE6gmN
PWXoFpuc+pGasNDxubDorPC4WcTtLhhiNwXnQpw8LsFvuxZ++zs2Wdi8KoWszCSpVB++j2eawBD6
chkF3ymKO5lsCu3on5QCaMjU6LgBlItKVQcbpcR9lde062RBahp9ylx9D72Qb06P5QEwEkNdK574
7om9YWes27aWOz0LJK2xV00fjLWzZo94zjvjP0/nm6VDerLnMM+AsetI1cZF2YlPfGc0x/ApxMdS
4CVBCEmeH3EP9mSGGFgxZfqdJ08m3bdiWywBVkMIBGj8HFNaX/Vi+i+9rvszc1pa5JWshqeO77jk
K/fKE2YYxG5Vj0sqK21mFmLO05uxtR2xnQHFs5TEGqV9grj7aLjsOJu6cvXN0A71h0xN53sG+Hpa
ZvwAjMscxUQP0+N32V88C5xLmZZKpzWI6ujE/ZITHLIGPL+Um6GHqYleMUZ8wx/I2RbJxHLLV61/
oniMiKSpmETtc7P29hQAgBQIdsaNZLQVOsQCfcgmaWzLfQs4RvUg4t3KWjtVkMx7u1us4TAWeXWs
XPj/ZAFVvrNn9q3KdUxKLfgIJZb21TVmyzwgJ2fuDt2gRLyEYK5FCsKLvxr9arrilJcGR5MjUns9
IEG+U5NTepAIypT9XFLbhlLYplxl2TBf2+OlBWNmY0A4cusQ2jYafpW/p9BLoh2NcV5zmZuGvodJ
5Ki1ExEKkBjGpeEGS/TGNcbqi9ihSPB/T/2TSGT8zkkgWFb+GBXeAVRbVZzqgm72vZk2QOKrRafL
JkLRj8C1qkxaRNhcSDes81udj5m5ok2j3ssgYOzkVBVTxNF0Cxl2sTlAc8dtfsYEil2RY6WDWdsb
pys8lszefQoPa1UTr4oktfdz0pny0pk2ljnlLpvmzH5Tt/1wZUVt+mnJzlFvfjKZP4gtl1W2EWUT
VSHeo+QsaW8Vu1HNcGJnvyEUsWOhvkGMYVs/+Z7K6FQmyjqzTiYszsoduyvFgoChkSTUxbwqaK3Z
xxwQVXZwmQnejEk3/PBRI30KzpL3nWYiHE5L1r7KluDykJilaryvEHxvEmy3uPYb6Wwq2fvBcbDm
eC9UOTL1jHUSphZ5UhsfRTURFZEjywM916pZFVHA6svfT6x3yxj4qQ9a0d0UeZqdfN6dmblVQ68h
GgIR7XqawACjirxYQwFf8OQRcPhsjhfhI0r04KmS+HhJgfGb95jImssM+hKarbwMtF7AFDldEbcX
/1AVIxnUE/Q+V4FgXLFhU5keVObxfaUZdsyVwbqmDyTDDa8u9eptbBaK6gFG7Kdr6vFxyiIMhhj6
7G2ARes902lbbhCPGXtRtfkPqTsO5CQedSumWRbBREiX7U3CEHsAm54mamNSAL6ieFI/DDdrT7wR
DTtikvn3ZZ2K6GTlo3UCazLZh1iSrbpFOYslEkxQf08mTb1sMO5hSKnhiUQnTk9IbvySgf9qZvDQ
rrTl9TbnIOW+MZQLkr3Ja88WmPvlM22kdriKkecBh5xR52/BI1TfFO6uvVYRAGp2KasaNrgdpLPX
nICw0bWNwhJiTbFFbsRFrabSzCyvoM8N4zYnlYwJblWou5IpJK0hM5PI+qfIXa6rjBKaeqb37EPV
WIGiarHyaDu7NCrC0Tct0nx9ybmYGQTiuKiEAordlwDdvJtxec6WcRhHCpRw7BhPrQT9ERQFs0oA
TQwj6HMTUpI+dcNFEG5Z7DY+6ggfOVWEDQx9ZnazuC6zLDubgIPDWPSdq5LAq60TY3NdiQLuywrk
nH4fx7Z4JHtnLo/FXM03bR71Z+pghpW2Y83IJlsHtjy6USzWRkRE42gb/Y2F09/CV+UOp7ZSwfKM
+385+6KrE47+FsppillNw22RGMn5JO4nHxDS1vCWtD1zV6QP4oVV6JhJdvud25XFuDUYNbLZIqTL
QjgG5U2Ulny0bH3OPWdlp9pHNVQTGFxN9aqLyD8tJsv9isK2fG7srLweDHj8m7iICK8zJ+KykAOU
h0s620UwpwqJq0DIrUsZ7nHAVaQd48Vvls9aOagm6sVtSLKPojNAky6+olXoJuTAliLgZzXDs5HH
7rHG5M1dZYS2m4rZGcIWEWG/UrRLacynvlV+WqMzJ6c+w/A2rIzUmdRLAWLlZ9nYqMeMzpwsPO1m
cTMOjjutKmUrf0tJR/GTARG4pKIRh7Eec/KXLwN6Mw7LIRInZXoXqxBGvwxBvWEjQ7ioHtf5hOwc
D5zl0KXtIA2udD3NIMUvbRgaM06Efw6f+rJqUCJ1Z2NGK3JT5773UXe1jUafAkGHizMF4oUdrpbH
aclhlzgei+8qmZTGHjZ5BnoIN1uOXs48ploZ49AZ27qhIiS/tmEFr9B0rgXe/ngdIF/EPszeSPqj
HM70ywM+rIa6bqtzfKrroDIn+4ScSo5gCeIGyWGa6U8i2br4CeVo0m5d3qNo3akGupBkuoW5P+81
zlsMhMltTyryPTKiAT8sZ0G5htUR/HTGXuYHXyXDJwFaCTlqgwfUpy7dG4PkCutHDgcJdXSCUmVV
M90gr5KinUNBkmM81MPsjRADxouLbI69O0/MPXI2y6hphFp9296VOe55LlZhG5PelLahTBvnPrpY
Yam4hVOGnGEJ7u1apBk4mBIl7hBXII0bRKzOF9/RYSqRetBaKelwlDrB3kSEa0NYTV756Y6yCV+D
7c0PXg0f9X2OcYANQyDL21k5SXVIokRXX6NB13+FhYLhPknDWbtHn+tfo2cn/Vs1Ft6GgLYabaAo
4MsvkQ7eMf2nsNFWD/fHA8jzon3cIyt7dudHeuHOne719JEyBX3zoqW2z3aewZ8vOAHTnKmrkirA
L77NOJ6/BDMcMsSXvn3I+YMuXRGmv5s8wZ3IWSwVr63yyQdaLY6WfJoZv3ZgZAZ7l0Fpp1xE+9RJ
jG/jnJ0NZAYTCToZoRl7qJAQ7XZbnEPiGC+emaoda4ZOjiwlwl0niJi90EJHyK4p7OUDTdGwbNIm
kPKY57Qg146jp1NTsn+FcI9jYtZQ49gPXtEk+iirqP+hmHzghQKo8nxxtBIoHKfTmRWRestP2Zy3
OilpO+uW0zq0DXQWIWqrpHxPjJo1txdkgRyydjTvkhns4t7ku4lX8ZwPZ6MP5n4dgF7gkOG2VP5t
o/thzbke6ygzgRHrphngpC8cVX2ZCcjBVRnkbhfahN6Z6wyTAM0AMUa0vywvvuoQfb35DDQYCqQJ
eecO2RLBJoaVkq6zPJtuVdXaL0Y5L+1jZ/OG8JbyxaMKrcv+iQN81r/4HtJ0LLBL92SA6Xmh1XPx
7jeJuo3inF/DmLS/gszRiDUOfRQ6QdW5D3AJYRCMabawK3C4Rw+J8UCug0zIm8DsNAbwCbXvJTAh
Ve0VwWQSpYYZd7d25Ht6a8KoePGZQf/gdtvu3okWwYG9xbe6FTqfvD0S2+xoRkmk1nbrmjTNaA4A
hupQ+66XPGGAHHPsleTXTByHByX5Z2fPm+WpUfN4peK4aY9jGvlM0CSYmDVNJElrhM4DFlj+G1pE
zOjVFh8ALqGhhSS3xgLS4+LKxTJuqGBBdySzxdc2DzH5mYREIdDtdYwEgFYqJWsNNhmtALw0M5zw
A+1QWzReaGDloyigyyc2GCytcrVUDmZyW1nirmkjnNgskSrE+5oY675Ho7BO24VIZtbwTO/H0WN9
yQoVZz9LzlYdzB3TclfDPNZvybwEao+2z/FWomvix9Qb4qcBEzyzSzfo3DBOK/2DVhX3SyZ5+9YW
QjAdwlTir/AR6SvG8kwFOj0D4rLsKZE7vIXNz7y/ZM3MiSTzs08rfB9kWtozkX3DeLc43MyVIA9M
wjwp8weoMou5AzSOIS3yeAzHIhqssWBdExe8MfS5Al2S4R4l7uD6mBKRCi2Nar7dcWrPHuaW5X0d
o2HrLokHQxL6WPnHbVEBXVnJFBjcxk6C6IEg9cy8MVXpHVAD9Okazk68hayeF/u5Ivr7hOiODa1F
ySqOAVBbtWJy1uHPCOAHIkrydkwjtb4yAayZa6kH9diOTvBoYqJ2tpoP52J6V8aur0na3fF6Xlb5
3tCs0n2db5nq9qiHJst/aT1yqTftZCBgGhy+yaC3nN3Y9Og1itQq5Y6AlN7bjFhKt5dxLT4X7KeX
DqVDKxSDo6i3UzfKe0MrRB+pU3XFhmD5/m2G3OVvCrTC9yjRmTZFOI6Ros8OYve+ttwSIEqChnnS
Gk+PwaQkQGSKLYvyK+WgNrkoCLEXTXDZLmLCpDGbbNWBY/sc2FOfJrXAGkCAZDU3I9c6mwv+iRB4
hhFz3aLdz1imjBMtWttbT7jQR6S5uXuIMKj2m6IiDjJk5YDZjnvtX2twI9PbMrNofDZMpwjpGki3
Hue+Etu+sGAiwMexna+WjIizbDo9Mo6HnoNmLmtrc4V72RfrNAr6Ox7eUDDMqNRHEKTua42gxz/6
dpSJPajkOaBstqzqyp76xeNrc6137F3+Mzt8boY9ik9Ou6kZfJjaMB+AA3D6bdVIn6NE2asxLn4G
TbtY6xKcTH8kjtaMdzSxg6/aq+vkYNoiBnxOE95Yj3ZfL2FjY024AjphpxsKKurgUg36ZdGRk6y0
IRUGZiMxEbBIl5o9R4MxHEyv7Ph8gqKctrbCRLCpY7r7oedC9YC3t9hUUXFk+A+QGjBfeDHq2+1C
a5Gmnjs5B5MWMMHHmQN4zYWleOxlzLkY3hicg2lqicWzhCNZQhAs3mUNabjMo3v63Aky4ROhasKB
B8snusmYGAHus4zpB4SV6Mn2jCrd4yazPhgWAeakPBvBcPaWFc703sy1J9tWMedyMQ/nQw5vLsEn
w14uBidfu8OFQY1wmILPR+9dkUERVN8O9i519F1qs3VGMEQRAoD2LxS/BJ8m31XAoR/+SP9EscVT
UuM0LRtn9s3sTTReOyFaqwGixMlS3tpBnNHToArmDacvUN7D6FT0KheHXkLOsvBqFGjO98hjW3iS
pU9DUVKbosOuLC/Ca0zGNGoXk1t9U2hGEwcKk8I6cJqa8iOiHdFiBxxy0KNukUh8vRJwAqZsxn9L
2bCTs1gsy4nI0AqvSLkU8ox1tqvONKC9N79hJPdoQIGR4UzfjgsayLoAWyw11ii7yJadh0OVXlmf
xs1HgOzxWGLemq+QuYllR0pyNe8GqfVwwzw1uumVl3+IqmvTe0Tg6BZ5B2dalDiNOUU0NplKoh9c
/92m5Z8dccyl2aYtYyqKnAeoMHhaSMFIIu+MY2JF4jmfE8Pb5/2UPQrVgTgYlBqxERCyd6QkSosT
N2a4DVql0pDtR5UfWUvNE7ZGujS73k3na/TkoMdnU3uvSY68cOL75rONdZsggSWV/Ka6qCvpQMl7
AZ4Kuy+5v9uGbv/IyIUBwn0Ve4gv8BHk/VUe2JO/FUZZ7RbBCQiPrmhAUvA0TqZZD80aHlrghUPm
DHI7wFJFr+9C68d2kfXVYbSlfoP+SSblYjO/2pPM4Ubh2HKw2WdAIcI5I6vkJnC76tVNl/xFggzk
DGRG8+O8ZJm6sibkdCFljbTC2EK/vImnJY42nZxRYSYAmfg2YrRadJZNJkUcBJnvT9JCRlhW8ToB
H7ScJgBC/U4Fce6suX/5gLc3nnhZla7uCyMbjSfkxS1bUOYt/pWfZlYUoj5OAmZmgkOSSaJZsecM
l+vr1mjaWzHZ9RAO3TikqBSyxA1N8JevOcqsdOuTwNLvGK4kR7h1HLim2kLlwZCkZCNcjGwI+6Cp
r2xSXR04Mv5S7NposviKiaeuOHcYZf+jCybUV7ULAxALeiB3C3LGZMV5wuI8uZilDfwx79TLxJ6E
3MM0unKFQahiekZPfsJl5WQl2Au/r1dIWu3plnrQqtcwIWnkyly5RytD4H0YtBrTQ82zoE2A9LW+
Qgk6juGCiuk6l0Ps3oxdHuTX45RODKPzdtohH00/R8PwxbaIMh6aaS3Wge4ZsCfLqy4feGu431Uy
NNOZ2a+vt21RtsFxMnACMjwYMYEzWuvi0AT3CQirdcSzodyeTsjidWz//kyzB25Ohm3USyVuBZfw
HICfUqwlQcHwAhemkXTerNi8aesgHuGUeb4b1nC+WRI6qq6tWdMzglgEmG+xjfETtYb7nSuN/1qW
GbZjW6n5Gt9b8kkVUpcX23u3CUYCRafLWr7h6DMxlU2m+F7pjP4u4g06gkILO2PIVukveGXpB4cs
BkgR9d7OpweQXOEWa4ONQn3Wk8rRFf1DOirOdV1iR3d5Y6rPscN/DMkBY2GYm60T4fYjHXdFmBFM
eJ9uZwDLwQKzJVk02IiwNzwnZaPkMYpV/7xUy/IARAP+AtX4F2YpxeLjB20NhKEN9naLegtYzzI/
irxxL2IG8slXHm/XXWsn2T41vPiWYxMDKK/DOH8s3JZz0oU6ptbgwcAoONo0CLrvBtM/1F2uP/tm
xCJpERIcwKNt8C5Jug/zXuBGqJ/rAgjttrSX6IebT11/rPh2d7iVo+40dVX+TUexFYjLOufkItPo
wI/iQfkOBtxSdPJQ+vL9xhTegyztJgRKp4KVtqNyF2RBTDBoSSPkOGVZYTL0W0hZLV2cCqhm6vwM
qywuzkBqWIrVkFPlejYt301TcGS8HGKH6CgFg8VQWIuvQqEDmLVuhY9u5YCTRZ+Ju707K760d0cH
3Wfjq+gK8A+p1LjF0IO0dWNeOPKcbKjtvXwJF5mYd3CgkT7poKjvUEcw4m55zHuSrTUDfM6I7wL9
e75BxgvYGXIs+PUlqs08NHLb++ZhaXNdweBODk46WXRrajCI68glGvDEVtfHO3hETrLDRckj4H85
7GVWEQMKl8dvryIk0S1j+TniFWwr+ZJQo+h9LMBYm1VlfLlEgS/7pepTaztl/aIubpryDsUrvVhn
NLofAkKQjUyjW77LEszeNfgWbW+TQXQ/AdknX5xnpnOKtPHOGRW2v6ow6+dcmvYTi15wTvuyew3w
SfZhbAQSi3zp4NYarZeYQvLZXZZxXMVwEDqOaUtGFB0c7EOOqglFXCoctnMxd+0m55yBq11KVP9d
3YNljpzIvSmQ2RssoVn/k/My08tiTM0fKRrN96G3/TdRD+RFmBmwIw7bsftANBvCKGUXuEnn3BtP
8LE8e13QmFDijZFYGR2UiuUYlrS9nHWGeVlv6XIZD0uULu+W0Fpv7Khz32iT85p7weWkBHhW385w
DEAYAGxh9I0c6caJaYSvKGIsSqXKTM9Ggx5zFXSxGsPA8Ao6Z8yCNq1OZc9AnQkEclVr/HJIW75t
VRahcmYLg1QVOS3CuchLi7Xrj1N2BYtTPHUDdYExFJeQqWGidSkkc7bR9StjHQVkFJ7lEphQN1tX
vHn4HO5Q7yTJOkeOKtFvSgS+Esf1nokINv6qMeRLYArf3BjUgFuambCI+mIANmIGmIG3FTseugG0
eGvcUToL8YTRx3RLUGz3yO0FXjloIrjP6p7J9XQZRVQMebFaFPiLxsUyu12CrOBCBGgLzlwpM+BV
6zIbhByGeOwIvtDa2UUxNjetnwF8QJ5jWLvCnMhXimhA2qjDa6987j3QWWiaufad9toLOrfkL5ob
3X0Sriglg7vRrI/UUuoqGzsTwMY01l+zZ4grix4NrXwG5Nd2btX9Vs4ByuqcD9a+ok24ZBvXrgNW
XZsd+2zOSCbChbjGclsXvXzhbFCUa6HBLa4YLLGXpvMCwq/JdAcshgpw3JZyoeyObKn0ZbYcpxt3
xNGwcTLrMuY13Ohp9ubiu6uo0r9dk3pvC4nU7E8laeu8J0kGI39omCKunGxRXlhV/CRmDLROVknq
uE9jUivmDdKit581KRZy5kH15+wRkwWdMW/HTYrZdVhBI2vcNRWM91Wi8TvpuRXfF2FRvDIHzgSs
PnQfVj10wYvnCMk+SNg5eDDLeMhvR0P2ySltaw8jHyZ+PkeN6bVRKsMWpeNuVyqBu85zgoLzp7Es
HyktHeB3SptbQl07Ej49SYA4j8FMr6MGjs7KnaAP7EffpaOFH03oVdQZ7kMKLviz82Aig3AJxps8
0FG8du2WFTZK+X63boJUYUta7UzouF2rM7Rd5vcGfBb4sZN48Vq7/ejAkKOosShDd9IbxFdGmlFx
ZrdVZ8xMCWVRJMw+NHQkEEoXGBT5AXFG/xNK91GOXfYI/oR5FMg8/VQ7TQegf86GnxC6GrUaCL38
0o4S0QbsBIMMiGfytiu8hOqA1RaWXeNk3wGfIPRfa8iYOjmjdzVSAONRSnr/ZwnCdoA3BTtnVXAU
9FdQmFgEqkKMI457jZ8uYOx6XBrKDY5eE5UBbB7v02uReLeZ1tHaKiJ2D2Vr/xr1OQYXlEjBC5ry
ZG/pFBqPLkesyJkLkDvkeSAJAVjeIdiZpH8ZsyWoLUy7yasbUdbWT4UmoD4EACOJs8Mz90myh2Gv
57iysYxWXpftBGr1syOnstsFVrQM60Iz2wxnknTEDtXdfPbk1GNbmWJz2pS5W/8o4jh9ixAyPjle
MAF6mzQf02eQJ6Ikl9Xr25VXilggtun7u5S8iGif6TxPD2gdqKkR2XUH6SgTiBTy8ZepSuWLBK1P
/TIME7KXkiz1xlyGH2lpU60vXYt6r3A4ciKIdB8X6fg0M8FyYUN0iVphBtPlyY1hmO6TERR4gY3c
KQAvS3rcPQQDD61EqT30xLScLmWAQo3+4HYLi2Jd47Rj2tkO7dYbKvetj2sPe7m12I/egqCQxIRY
hBlzapQasDUsZs8Op1O+ocSFN4rRYoMc2cd0WeMPXAkGomlozj5tJmcAebuKS5bWTUIPLBzhM/Ws
Nkzq14OP6PuMDqSDV8YQCLK1wARhpWuuFTSh6Me8eIwhjURgrieGj2gngyGEt4vvIPLyiXFcJOdy
z4acEl9tGU6xt23UdGFtDfYH7F+d7muRIMZO/M6+gmY/5JseBT+ru0MeBC+bYb+aOvYeI862MrRL
cyGi2cXetrF9tBwbVDuUqTgY1dVEXMpziR7io1faqBj9SeepbOcBSgbea9oTcW2+wp4v7uWgZ34+
Kq/rABSFHuvqlBfzsRHeJUSHJvx3xdo6o3hTiQSmONT03EFgk6vhy+mpHPrptVkQuxsyy5Egt8tw
0ulEj9l2RAoLF333U4EOzzpNZBDgC6PGumAFsFntyGTSt+Zg8YKMSOoe59pW5olRaMqJEYfPGUjj
iJ4KtjgWDA8lp7FFYARXqvNt8wH8XGy9u15Lz3wk+uucsIr/dMzYmrdeBpz62sBdQq+Y2MaM5RXC
O83A0pa3TpFgP+gxcDThYiXYKrNktudNjATzwI7SFwBJFcrp1nDc+750e3aygs2pxkPar1KrMXLq
SU8fvSENgk1WJT5FCoQYO/Snbnhf/Nl+NpO5sjYtU1kyuoZG8lrHBNptuNMz3eMKU42N7Kg8za6w
BU2WIOrekhH79hX1ynzEv2x1W23T049ZErDYM76HB46dV92i/eSIyug2eRpGn+Us6GM72zAOkjTm
I3oeG45U+asB76NZg6yc/W3NjPe1SlpvAj5jTMffGg4mnIaYMvmFyy4jFKCOQTdAzH9rkmAcm6og
iUbapbjS5Ih82GaS0QUuBbOTIcKbAJq7sX/GHaZTbGjI1+AUjPF97TLRIdUlo91XlTAaaMOIDqFL
DxfwndZ4L28bnVT9NaNsixpe6Th6NPtJLBsrXZwDXqO0xGnTJNXqt2C07bmittugrclOzBUCuOG8
6vn2N7OmY1HTINwkfuR9Mqvrnio7Sy8FFDIsgTP55bdlwcwoBhv3r9daEWWtQKxooG6lF1KX3vY3
zJNdIPyoCJVnJfZasHkeRU4Izz5Dwzz/TZzin+QZWZdcNf4VXwCquEQr/Vt0kili4C42CfRokmZI
Uy4il+00dpO9n/q4uFrQ2L3PUT4fJI2DzX//1//6v//75/Q/8Ze6/f+pjf9V9eWtSul8/Z///rOI
IYfZN8W845Cg/Etu80hN47PWcfTB3YF0CSQt7bzgb9K5/yQdygKV5yBqRGFCmujvf2KczZrIIE5P
hsVwFQrjt9F3+sw5Y/qbAO5LhtbvsilZJ1CdO4LYUtPlhv7+SmOWxAqmlrdOtZGexqW3dmym49ox
yIVwS/uH9kYA5wRsnFq3//nXN/MP6XwM4Lik6TvCpVQUv2ScNckQ5/jwyY6odHaoBZG7JqiObRt3
OASdIYHBkxfhX1/0D/f2XxflVwuBoM4KfnmCy1yPXeKielvavn4WNmDsqm6MG3D46fU/vRSviOuQ
QQvfh/yyXx4jw7KpI98Ag1ldt9vKD6oNVtVuM0WkKv3jS5n0VEzXdyATer9mXjuRNdQw8IFN+t6D
DrLierKbb6ccyvM/vxBnSYcYapMBqvgllK0wPRdhE7QAOLntaqIjcGOxqm6ZgePO/Otr/SEAjh/j
SEIgA3L2JFbd37+cOGwJXCkDZ+1DG4UlPVur3FYMLFAJrwjEGP7px325XnB5XKwrFl65318vq7sY
0BnX06jxdzAfjdDpl/LuH/8qcj2tgCGFoLXxaxJy2cQLu7mk4CSObB2pLNhiGIWM2wngJ/boPfz1
9f74woPW9vH2BpbPROjXT9w08MGWAg1eIfp2bbkew9wGPJEzyuX5ry/1Jw8Md6Xl8r773EPnlwc2
XFoDZUrcxFIV3lNW9wwc/Nr57gAU7tCrJv90nfQdW1ho+WgP8IFZl5/+b1uBQR4AGyQqOgMY736J
FRU5Eqo1u/ff5TH+yV3ktSDCDkSTgzvmlxQ9GAfdxbgAcAYO6J5AF74AujNrvGv9P40h5FchAmOd
4j8Bb/7vf5UV4UzBQ3T5lp1mZVipOEQICLWROX+zQP3Z82LNYC1Easvq/8vzqi1EhlPCT9HoGHDo
csAe4ynbJe4IcW1psu1fvx9/ehOZmjqe5wbcyl/WXrI+xmIIeBUrUpB302jHG4fMsF3XZt//wZUs
4twxHgufDfv39xCTP9k5PsbwXDOWX/o4CrWyhzCbYv2f/ChyzQPBLfTcX4PVY0p6x0wnVqnRgpMH
KeDgRtguAD/4f5Ma+cfdmjcDrCdzNQSKZNr+/lchJUd0E4EUhoVTIWYeoeZsY+pxBvLEhX6PWiPX
6yyDKciCLvk4BzYH3v/g1kohA8eU0pbmL6+n4vBe6QnOgxURH2+YuM1pVuq9kGP2Nwvyv/6t35cn
+JcFIRaeYPprmb+UJyIuO8VAzF5XS5W8GpoJzqqbiDaqUZndiKTIb1OtnRPDsfaKMDxxw5a7hIza
5QEpjv815/XwhSy7kpzv0WYx3c/3WWrS3DWwv/zNhvWH0pQv99//3F+ej2EgU809aa9z5hVxlTCB
jSaiDwi6CMG1i3U5dymsYUAhf/1M/lV3/tWNsn7/ZkBGweIycuUWeCOCB8hypbzxaJytG9MbTsFF
EkCT4DvStr4SaZnsmz76m7/izz5vFn+el/f/ODuvJrltZg3/IlYxg7wdTlytVpIVLOmGZUmfmXPm
rz8PdHNEDmtYa5fDhauEAQg0Gt1vkIHLWYVjyENmbIDugemHtqQfoTHeAPe/IRJe7Qwlz+/dfBFQ
4IQDA7bt1fmm5BJ3UPdMz2+/W2A0LzRlctq66MiWiAg9Xt2twQxpLArSA/qDvsp53DJpTal/S9sx
DzSv0MzyWRFxfbGGMaUWb8I625mftrWWDpUCMhLdFvrazdiFY00WgQcnAi4N2r54EYDA9subIF2/
Tbh9AUbR7TNygcP7kpuCDheeACdKI/FnRXftNxOo7+oIf0Y9VxTLL4/XRF4Nqw8AqVhDPsWh1scV
stxwuVz+AgktUHEQK50KvL1J6+30eJSNVeBacklouaB0VV1ta38e6b4ie+A1k4qkrolAirD0A9z7
aSeKb4RWwrfGxa6z4oa92rvpYPSg7cj96A7VtznM/VtJd8ejjCJbEHZ+6RstRAvSVZ5xDqlfH1RJ
qAkeNjVvoupqi2UjzM9oCC3PVQrlQ2urcCvUqSyeoVynXx8v6sZ2trA4NnkpsLG09QMahCQc4Iqx
AApLFwADn1rqdKCp5wpiGdZnO2u78RVtbkY+IQbdFt285V7BRAcxT4uSPqC15qkaErT/ytZ5rnXH
3RlK/lGrbclQrqaT1vByXls449LTYAzkcxmnghZQ2kQdEqVRiAg4pmqnwVT1tzhjKTsRYnOGju7Y
Fpgby9LkafkjEQXEWceoM6GIBuniTJ0TFEmJJjqsjuL66q9HZwI9cs6wI5AbXQ5lK2jJQy8lyZ19
9aNZlTF9A3DHV1iViQsOr6/0nWC0OTvX5lXJna8JZzU7y2g1YiAbRg2CtjopiIq9RdnEio8R1PLX
P1dYRT6h7di6QQa8nF/Lwwk1OJYSZRUbpBF5jsCv+1SXwDsfL+XWvIhcjqub2MEKYzWvBBntAvyx
5UE4szAYQn1YSfGo7QAf7myQrQtangAeD5R04HqupgVXX7W7jmlh8iQCr3SK3gImIIorwvoKGsYh
ksPp4OYD77Rp+F9dV/0NL5/6ae40kvPXz9zmLqN5TlC1rFW4aVJcocSATiamu+LawYA6j27zuRsg
xf6HkVwXPSzwPdwWMhj9cTJ4vWFQyi8gW9QxFIAehtSRDu4VR7ydNd46+0K+z3BVo+/rrC6LZqyB
aDXAKUrgvjf0GOmy4V51rOnhPCEcrdygJjr/4TjyvoB/S+SmRmEs5xcIdB4nhLNBFKcBTFtgGFlo
a98mM7uWs+vvvHg350j7SJikWOhZrj5cAcfB0Sd0m/yo6D6IyIw9PHjmK4oayTMsQSwn0Cp8/TOR
2G1IaJVGWmev5jgjQQe+Dun2FKyqdpKkUXCCrdBfXMb+YUVh9O3xrtmapiMc9iY71CbaLVcVJTTT
H9Hx8OzJaj6PM0LjdQGcNcaR9MsQOulzNyjTr8eDboUD6sooiro850xrFQ7UOheVOaCUABVmPBaT
Mnl2qkAQoFt8efVQ1D2pyVAVlEWg1Yrisi2ZZvQOoP9qx5Bq5TNl5eScVn6/cyNuzIoyOTQnVfBm
JMdZLmUHfQlSVoNSrKuq5wRkJb2Q1Eb+2vn38aTkn7S6e6H5sSnJn6jGqKuPNqq+3ySl1ngGsJKX
GtPqEa5njkfn43HkHr8bx+ARDFWOMom1CqWOqPIkRtoWvEvtXjkrxcUeGxvfcQPBqdkWn40ezELJ
dYgJgkh+PB5eRqz18EK1AZbQKLOp1CwX1KnzzgqEwYlXreGj8NX5L1DdSJY6fX6uplzZqbhunAWB
1ykVcmpchrOOoB3YRBEmtBSdOYB5lBXif4XaBF5Eex8BE2lPCQTyr1dPkpiN/IthGKrKQ2I5SaSP
Ee0Hq+31LuJ0BSoR72y602f0INE04UW5801/r9pqVbkU2Z+OYXEGxSp4u+kw0SZtEFbrkuSHFWbi
pwzxP1QBpRPuVI0+uxaOIRSmGdIHaK7gU0YF0j4+nvj9alvCdskoDLIsnMVXxwUyB/JNEYVS1Vb0
D5gmpv/SksABFQLCG6QSLHGYINiYh8fD3m8qS3BMmT+0EEQb5Cn+45q00ReOHEyV8C/EcSzJpZQJ
NpM3+Cz/YxNGO7PcHE5zZI/J1VwuzeVwSBZqUJcAOUkNwE/geMxbncKLH5URUnZYIDP36vnJFcXn
CxK8xhyXAzq2VCUuhgb6j0JbMjay9uPcmfYttvwBA82i3ZnhxnfE0I0xBfcIaevqojSqPspwWYL6
6WbNNTJK1Ouxdjgqvp9cw1Dxb7Oi6O8ez1JGnuUmpqZPPOeJwyuO59VylhRoC9pIHFU8PUA31SMm
gwkZj9DK8pcdVtWvuG3wD4BktHN+7qO8HNkmM+A9bgO/Wo5soiw01ZXFhYl+6YnWs7jVhqM/o/NT
7LQMN/YOFVzNoCpHKZcguBxK8fW4DE0TiEOJZmM9TvMJbjVg57n8WPg4eT9e082Z8QWpK4GuM63V
rZJkIlTmCOgJFOf8XJBBAvP3lTPSOenOIm59Po0Cj2u7tJ1UsdqksT7C8cikfswMAbCvleBkoruD
wrfxhcavfkHQSNokjMpOVieDynLfkF8xpOOSRrKiq82aDBPORFndQgGhvqTgUnSOKHzsHIn7D8f7
g/Ix+5JQc3cGew1NEojfrdc0MZI6kAKOiNCUZ5Q6URzCGWZnOTW5E9bTEvJxRudJJzteHYdaLRFJ
bo2WplNlvsQpL8gwzjE1M40qwrXFry9q2UAWsNXsWlUZUqWR257aPjCQ9Riqtyqiap8fb6f7b2yj
36dTyqPzzA2y2k4grwMoeHzjJktRh+gJsl+DpB0v6ATZf7ctTMxrPMIuPILjBmT5ePSNT+DyziTr
4y94G6sw7wp7hJdb0dhv5u8B8sc0XjCZnqA0EQLPjwe7z5OIQhptWs6NZejr9rM0xUUQEXcKFWj3
FUMuRHbEPFz9DMtcCmviVgQZYpJd28YnCyjC6+vBgkPE+PwKG0H21XlKKZGqCDx1npPEv3gQNW9x
aPcRkk3MD4+nen+AGImEDAopdzfzXcakrsKaL7HA2+hjDuO4CttLRLtzZ0NvjEIGxgNTpgb0JFZf
r1JcZLRVnwWdXWi/mP88KTpSqY/nch/whCxBytlAb2G7LOdSoFmLkvSIPKuU85pCo7/ZWvzVGOb5
8h9GssnwDF52VM1WmWyPaBnslQFjV8DI+JkG4ilDfBi9DyO9PR5qYy9SO+cRoqFSTWd9/YFCB1sa
W2rH4PvYwJLorLM56sNbTadef8iMJvmUTfD2GtFXfzeD/fpKMupzQIZ0AAo2nc7VuUegl/pOBowK
88L8mXb4fCoGdCkTdTRPj+e69QF/gxbc359v3RBEA6bvRKcPyPFU0KQSyGRw3+P3qB3udSbksi0j
LO64zEgCWVQEpVc70vExqdIm2JaVMRsf0bsr/y4VW/9bV8D3HvrWcY9ZkRevvq4YFeQaD0qN2tn6
YyLXM45pYPbeCJTyDcZK5VEbXOs/nAMM7qgDSjwBjdzlORgmjKFVE4l2GIfogs4GWq3GXHt4+b2+
SMVUeE8SP2isUhFcDqXpMJYBWQN7EliWCERaTzjhWYfAQI7l9ZtD1lIkiIAOuLU6c3rdYArUG71X
+c10mV2UsUMaxee0H388HmkrWtGI45qR8Cqa08tJ2a2RuXOK20ZVl92trXkh5w5I/8ejbG12LlTD
gluLKqa1ilal4VP6i+FeVg62IajyIwVdW9V1bot+5/K8G4pJkFXzEsbkC4TJKkua0Vlq7A5vV9Xq
xQV7lOlaDR01BlhIp8ezujtXcihWzqZISqZrrm4uBSNveEXIHSV5FlyBPwdIELXhezzZmm9ub0JJ
jXHsKHZmuDGsTZaLvRBdBK6ZdZSklc0+KPHC5Aogq26/YpuoXdIs0f+H5KpTIAJlVa89ZzwY/hx0
tfktpHCyIBxntOwKyGk6BjuocrTnKRr66+Nl3fiCdPJcZmgAoVHvoEgRTyAdzQSvRHjzCcQyypwC
PzcA4ObOObvL8+SsgE7SrmUtAUwsd78PuCQyxkQac6Yj1mxIu5oGAjzAF5RL2ev2d/Kw5OMomp1j
d3fTrQZebR00XYDVm+Hsta02nHkHol4UWVA1tTkun1BbD48oecHAx3z4mcZytnMgN/cQlwEHnw4K
lenlxBHZm9vaxepEDTGhOkQqspbHIEzzZx+JgBiKRoUyyITExc4Vvz2wYaE7RReNjHM5cC00JFhx
2qLLl/RfUP2o/tGxIbpAhRHHShXzJcEE8vUHVfbIqQZy/QEEW632UCqulvuFnC0gfo+SVZM9d22e
Dz/nPlfe92ETK1Rwi/rn4618F12BFfEKpnpLAcUAXrecrV3MZjWhgOMhv6DMsEk6UPE4FotPrx+H
pNMg3XQBk657b1wXeuXU8KdtylDSUWeq/TdhCG9l5/NtTYjQSuWCI4cB42pCUTsLM/UTVWoiY95a
4L8wN/1ef3YjAog/R1kdyzBBox3hD9VDDqS9CNtHxT10pQqReHVJhC9Esk6PBHImDZrVdYGOVJX1
oQ7oxi70b6EyaR/0TtDtAk90fPyRNra+IKnFtd6Wvec1jg6jHMfNU1/1UHxDbQ/NSlTBh+lW96pz
DXDWPfSIs+98sI0IR75i27QPNMQ37VUmoYpQKJhsaUjMZfVPKi//oIg4vwzEhDdQ8POjNUtvOVcg
Kv94ulsf0ZYVLqoJ1PvXWwWzu6DNEnZJl9nTBVo6RowxLD8drZ2dy2lrV5K1S0Ak6fsdWNal11MH
FhIhFMCLS6EW1VFQVNiJmTJKLNJotgrFQiB8Avais+4cChPJz2rGxQ149YR6pKhu0u/2XEm7y6Ga
9J2G2tYCyoqIBHcKXserGO2OWMZh86V7tZVnpyLspjPOX9MFXuNeHXRzKEEAUUnXLZ6TyzilVjCh
aDbpXgUp8US0RJgQgzJ0J8UeRHZzFbn9qCtSGqRVsRwqiUDrZyLVvQZPzBskBvNW4p7yNMJcfDdY
RnB5vA23Th2fjMiok6nR3lqOh3NC3LY2UzOM+n8JdMVr1MKaS3DIPbYYRmBePRc7Y27NkSfP77I5
NZU1ZKAE8B7kI2F/clvVm7UqiY9TNWQ5HHp8GBGhzp8fz/K+M8LmdLnaQM8QXODLLqdpFTaGAJNL
YI7dLjqk0W/J69HVzgnyyQjXoRpGnHPOUWihRgffUDv7hQrN7PEP2Yo3zJsnPLAvmjSreJoIDZ+o
MAL/Fjv6ewVDFhWMhj1cKKcNP/OitaAuIUvfN7WxB4e7H5vzT4DFyI9yPrWk5RqUSmCP/eRj11XE
1bEzzTFBJ++gu2e4Sc2xMsPh1GaNcno85fvow7CWxl42JSZr/dCFsE9dS17seKubJzHF/tsE7bvr
41Huj6gcALQ3L2luCnU9ucSZJ4zkRrC0vkXgCTDTQu7lPJbV368eSZhEAfmmJkdbJxP4olOkG4UO
O9HQT24yh5fBcauLNg/2zqTuDyeNdAncdWzAGHcgs8COLCVvIqD5LrLqRl6gHq4qyFLljn8GEKsg
NdDsAZXuTyd9Z0ChvHd5jNIGWW6TTkDm7ixAfHA3o6tZ4W1bYzN3HVuYt00Ejvi16ynLSTzneSfS
a1qvZ94nSYP/FDJZ4dzB9R1rIkPBw+M5A1+zsxnvz8ByMLmN/mgRlp0fDoNEEIm6RYjaadCKCDrj
qM7WgFUvvH1REOIzXL136j0bIUgH9oWYAthzmeisIm2hWq0V0Puk4x6Lt9gY9p4Sml9zxcKtqET2
FGFS7GNHJEyrGsdjK9P7nTB4/2ltLkyYYpJdQgCQ++2P2ReR64Stqk3HqVbcJ2WYgsuUCv+aZNWM
wtC0l9LdH0rGow8NjYUBqcAsx0uRcEQCyJ1w0tHdt1ScR8zQQuMYmN1eseH+wwqVIKNrus2zGCLG
cijUZMYZrYzhaJV1j6ph37SfIxfNdq1rkw7K8Gh9x3ilfhPgxr6zqe6XlbH5qCCbTSora4pVOmno
qY7FcHSwCn87wKC55hRk0b3Sm0uoat1Opny/rDJvpBFM+uOAYTSWc8UxZ1TsSAwYIlYEbzceD8hp
YHSq1l8fn83fLc9lUickwJWrk9aa7Hkth0rD2qViH0xHrGORaRwy8ESH2sQqFaif0X3p0cx6b6O0
8w5U7oTWf0xz5CAFovEowGD3MKSZvdM7vb9QhE4AVkma5VW2RgEiHtWpwIhRUfFVTAeR8wk9Y8in
fx/PXV7Fq6nD47JkokIJ4C4OwhPHdUszUVcIGhSEoLqrHqCfKrpo+I6CTTMAOMCUco7IdbbGIZvQ
zXv8EzY+NEUXOTrFOsQg5Kb/47yaro92bOKwqS01eSZFaK9qbalPAOaNnYfQ5lD006DgEPNB/i6H
amKDLKTRhqM+Ky1eaHmomV7YNCg+C2Podh4/G8GQYjEPLgMknHzvrWYW9nwJFckSlJAGJfc6XYMv
jabOkwFl1etbDd66MUUXWMLOSzPXwftg1vb4nltfGO4sHSIHGDeMoPWc0RDUtWLEX0jTnifdwCcm
onKXZzN6hbjBonSpK8c0hd9PFtN9evx1N4fnXBE8LPbz+sFrpo0fJgSOo6YlFhqUGg3lpIcW7cTW
iF4i+HhA1h0qDyU2sYp4Nd7a4RvQWJakIPk6XH2D1gba0Y31eAz6rPxR4lh4MfzOOgxd1e0c2Y0I
ycXDXoYTSlVkTWoJtM5p9XkYkUlJkNLAQfk6jIC8kbqJUL3R28vjpd3azQCP6NzSydRInpZfNsYU
MzEF26vq3fGTzQBHGI7tm7iM9pAcW9FIFkdkugTWa72T207FODIC65gYpV7cwtxBbgkjNIwHHs9J
htpVPKJGwb0N5xWG7ZryKtKpL4OCG66oDOcN5qjWyS+QISq6dv7YWoheI7flnh4PKvfAn4MC6Oa7
6fxN149u1eqIGFof5B2+vmc3U4v3+eQrx86Y1INm8lrL8O45icZQjm5ROzsjrz+hII+XzHLKkrKf
5K4uuRB1EgQ1m+yslknypW/EgEFf0d2iyNkr3t/hyiW3Efyo3Jvkn/a6Dmm1WqQ4cPDOcStwhkKq
4sWc/Pk9WYVyTXvLqBHv6JzzEBvtqbB8TDgSDa/rXG0+P17v9UGRv0SuOXkEpVHYLMuNKxKUeDI6
M+dAjcMrzhWYyvXRB5x3HHQsTGsnIbz7vL8rovLRJMMAqeFyuDSGKh0Y9ngenLH6C2zh89Rr5tdk
SMCS6Pgsm0VX/+iErlxfO09JRpQgA/5F+WYVe1jszozjGVYVnd43Df3sgxnV7TuB2UmS6/NOxnS/
rDbFfHiW8Pt5aawR3xHmXTx6S+3cNiXKbG6qo2OdGZ+6Aa+mviuVn4+nd3e/cYuSDAK6tqhPyR7C
cmEjDNNQHZu1s+rW9nvTHeJ36BVHF+q05PdTiiSd79rBzZRu5hPa9F6jmsFeK+x3n2JxfPkZJhhp
eqUAB2BkLX9GAGAwa5xahRxvpfnnBqtx+wXhQ+1rRTTpTu5gkUflAm32Q8Wr8twkxVQ+q4FBgtel
xvxFFxz6U4Xv+3xQKhV/HH+IEFEEzo3kUZNXduth84JZ0ICLUnTIUY7B2rGL63znDrnfq/LdhDEp
i4qQwRp0lI78JguF/nPR2dOELpcQn6duKN8leJpeDQW7AURCsfayacM9/px3MR5VCBIw2ujwdrgz
V1XiFhfFTpvi2UtI6XGpdOynuOyLnYLmXYBnFCpDEDx4yZDVrz4W3AqdVFZFlQ8N1Z+xiL7no52+
tJGLOqllQaMLUbt7PLP7BP/3oJRMqEWh2uCswuzgoBDS9tQygy7RoCVRaP9W4LRwxG5C/4S6T3RK
y1LFq3GYoo8gM5GQd6f8xcyL+lJHfbUTGDYXAaEPWrcAXJw13M0cbThSLr0NtiNxViAN6oWsF6UH
3ymAXfXGpdLJGnbW4S4ZQ+mRohzUOnBDtMBWi4+eYV3kPk6kSkSp36ftjw1f4n7KcTD7hTPneIqh
Gx2bXh0vkT3lnyb0+28pdKeDbeXTi1Fl1dnFeeFmijy7an6PtxqSgV9lqfMQpE649+Xkl/nzbMOA
gi5DoCEscz2vgUdx0YwqDaDRq81WPGOAjD1F1grcchTwj9CdBHXO1JUqeeFw5s1mH60uFCehx8on
ILCjfmhjZeeQahvfj9YNhWQJkaT9v9pPmoIIbh7olC/wK/+upw2yfxi6QjiZkastIl9BgX/WpM4Z
BoNSugAJ2UNWqt1tVA0Feb8iVhAbgOj9Tknz5EtpR8b7EZQVYs0WekPnxx9+nWbIVeRok5IC8qMF
tPruPe+CvO0TzENF1LwfgjZCtD3Mj51tB3tfTIaJ9RcjfjAe54xSxWpthtSG45/iCIS8b/tJxwfu
kwIP8G2AX9ePKgAPj7ZlzPYuUdZTaC0AaC29x/OV81n/Bok8Jp+TKca69m4HDYGrNUcqbPMvRYss
jBrVFBPuOA6/YbOq7k1aZiyrAWVWRZNL3kG8svj/f7xhcZgKWpSxsVKYO3x2molXFRi3q4E2fMRF
4dDFLxJx48jpl0x6JwKMmqoDoJjhw6vnju8ePEWdggbBTsaAP35K7+Kehc/67GUpslB13M7HIDbz
J1VtpqMC8W0n6/j9gFzPXUP5XKfoCMxqXdpUgEn5jAeMIfarmz6o6vhioXaGP6iDRRfS2P6AN4PS
jNWhyztEnAKK3P90VgiZ0UQ71Djhk1DTKPEVLKNjBT+4vAt7NL2NWbmMhBt8L2qz/q6Vg/khSHEj
wgW2bG+W3VrDTmje2DoGVW82r8QpkTEuly+YGtdKsdzFazIHYzjYycvkoCc5wHiDwe6br+XsUA02
KVKqprzwqYMsx6s69ClmFOG8SiT/dO6gnjOthW0JyPmoZylBIq3m2+MtchcO6LrJbiKvYbLvO2RZ
NQd1Gitmfgw603nTzxmekk4SXIHRlTsn4y5SyqGwy6WqxtuD7biaXjAPs684DKU3yrPujMMFt8bp
xG1nH2MX8de5aNqdNd2cH48phE+47e6wjr6DXbgB0/kIn7v6xymHEC1iNX92gr7YiTR3SRPzc4Fp
k3zasqGwSprqmO0/qnWBBrldfMUTQ/HsqN0VsfjdulscMjkO5QvqvpztO2IlWreN3vPzj5nvz08W
LngHND8V55jM+AcbGLR6wInK73af9e9CbQpuRkO+nduZ0Z38Vlg/26rHhR0o0M4K3B0YwMWwLwXV
AYMMa108rfVqQAg/Qc5fN9yPPPqwSc6V6TDVk4vVDM6cr968FtxS6EEGzFb28HJHAZgt7KiY8iO+
TgLHKy080mHFVh39+/8wNTbt7+lxRNdRHUetaR5UzonfAbLT4hbN3CAs8Xhr0ks5acrOeBv7VmqU
uPRO4HeBJlxODaHkJLVGwb0clcrHMAvTQy7K6k0nnGQnFbzLBPlqkFeZE00agCGrJ7ijoxRvzphj
W442RcchrrJT7I/GDw6L8dyEY/mC6VqvnCtcME9q0u6hDeTBX21orknZ9KNxqiEQtJxr0aq+8POs
PNqiGt+Wha68y+usuialP7xgrBs9DSqeFAc3G/dwb/fpG5OX5V8pmiXRvKtDy1sWzxHbR2Mvxvzl
ZCP+ipYysIHaI/P2r+iyTtMTlQgkM+kNqALNmGzIrnOcmOa/CRapZ6Eh6/K2mlPzczXR/odrqITf
A9sQrRf1uXt9vOk3wujiF68+V5Dl+Jrwtj+aitt8FPaEz2+Yx2dsXJojDunOxx738PPrB4VmKNto
4AruXgu2wKyZt3Bx7F0/+hexEx9iZZJ+drJmeDdGbXcO+mFPdHEr0gFopcVF7wNU7fpt1E3UpUdg
tVJE3g2/YUWJTJDaAEh8Y+VFwmGMM2wQaYCZtzRsku/NbLXRyYcIMb4faoXKetJWQ+whZhqhZdxX
8cfH67K1dVkPUh35miJbWG3dNKYLF5Lf9EMmzkjYjienV6ub1rQWdtij/qJWgDWdMi13vshWrEXy
iUwBWgIX9yr2aXEEzH0CRA+rGJarreLjxYewvjiNprybtOqfV8+UMAANk3RI3nGrtLaayYVwUeNF
mFT0KhwTCEtf+N6cdirSWeEv5FXjrxUxdCdt2JgoSGMYQZQheCSvuwaunUexRTH2mAWu7Wlmm926
NOmOuqKYl0DDrf3xRDeucZq4NCk0VC7I5FcRYUA+zy/8gIUl4dPP+GXlGG5x8+9cXvdEN7RYSM95
gNPTpFO+GqhMLMd3hrw8+kYXoA07xfal7/zmGUee4RyPo4LrRYmpeKilSOzlXfvWRnIcfd8gsw9U
KkKMo/T4w+Ppb4QXEHPyich/2NKr7xxPbtAOEH2Ppl71L53eAux2MRjOa7/5y7UG4xltvM+Px9xa
crIBIPP0kyUUeHmKcHtN9Ryh82M8NLhKBqn9VihhtfNUv9tI4H15iQK7lQGFF/BylLg0tSEzB3wV
gzh+0bQjFoNKHKrRQe+1bicwbAwGJZQ8DYQxn3jdXoxiyoIKrVw+ax552CLGoMuQ3R5xP3vCADY4
Pl7CrfGIQBAdJFeKqtpycqLUGx0xN8crVPT1SPDci0ba/1Z18sqroqHbuYV+99wXlzY4NkRPKSfQ
LZc94+WAMw0KoY86A+qKCwopDcXPeS7H4NRYihIdtaEuQtCkZUNVP0iMQ2gmk+5pele4J+rR1JcK
vTZOSpRUKGYQy85W1IX5WWRJ+O+oIkqO80wAp8YAsXEoozJ5HqKo7C8QTxtsWCFn5efHi3i39yU2
j5ogW5HCubnuDhhB0GBymjmeYykqVLq2Q1hnrub8lE+lftEwODkb1mBdHg97l+sxLMnP7/4wQBl3
leulRmc7yIIiNohqG2QKYFzYqkkvAlUf9gD3d2dNDiZlm8k/0ONdh7dsUnszthgMmV8rxExHDKHX
AFAcXhtHGYhmMwVGepII/8rF/qP4UCo83islc70+B4JntvbwV4GR1ZfHa7e17+nkaHTViaMs43IU
5OQM/EEnl40l2r+0wWFDdsCpZ3xpbi2Nw9fm5b85KJCJqB4Tq9ZMrDrs+qHpMt/L8oR6Y5c3xXMb
9raGdUJR/3g8uY39SPxg7X7vSdhfq8lNeo8fHZes5WvNW3xa/p2NIT6YqPXcgI5nzylbdudgbywo
Ss1EEjikFDbXXYcpEYLHjeV6hdPrL/NY2YdkxnIHzmr0Y+71bufM3Rfk5YrSrzEkTIyq/OrCGa2k
nAuKvrAHlOgy+FnmYT9eeFUnzRywdTwFKX6TLahnb6xFhWzg7F7soe6vo+O+mmstfw3JnPw5BO61
Ym/Mg73o9NDHi83vLlmPZfogC7twNL6Sy0c7s5fbcxVFIbZS7QErqtsUmpZfWKiQkIGQO56S+5b+
RJ4tXhJ36J9j1Ct/zOasXqvGcHCF1DpjZ+yt3QU6lhY+F5WkpSzHNjvbbXvwuR5+RppnRWX6XEV+
esyzusHHNh7+wqoAZuPjPf27q7OeskQzyXwOHa81D6Chg5AhT+h7ORj96U3UKgl2spOKf2VXKGNT
eLFlTPoJIFT6wWmctveGXmt/KjPgd1DiisD3J47y7OKItgggb2Pq6Pv6AHqE109+iULa29KCqq2k
py/u7awt8iGVtM/6gap1+Cnu25zyegc+2DOBt0ZfzcQqTvhk2yD5O9/FlEMZa2zt51yNzy1cvugD
9hH9NY/UYjjUTZZ9tn2rolJpOP6edNbmmSDFJqtkY0gMxPLTTKofgacYXQxRJtvAyBoNVhsDqqdq
cLtjo8/Z99EtLHpYbnmDItYc4tIdPqYKrZlDGkyl2PlqG1GBTr0rZHoBLVRfpRfAWaYYE1MdTHPe
/T1XA05NUxn3b+ICtVGcVoNgJz2+q0pQ3ZLIUVqgpKIo/CyXoEJevxhcHIXaEVFrbHRHjOMq7TJl
ZVMdegWPGi8u0Sw5kITU1PciJIceb9WNSfPkIAsmOwfvslYiSNohrfEixoWXVbmWRoBzS9ykKrKC
ptG9dNmU7D0K7lMBhJOgJnDs6E4CjVjOusinmuZyaQCXL+bnATIS+kWYg7hWt1f5vZ8dTGJKzQwi
QYVrrKoe6h0vGxqdaTzwrlLz6Sy6+Aem3tFJ1+I9auXWzLig0dYm2pCjrsK8rQyqEfGPN0FcOzlj
H15KeE9fJo2C9+PvtjWUzE3Zr9QswAAtF3Hq9TooShtKSSKQfh6LqPuBiqIt8Ek1zPTyeLT7jcoj
EZlZGoBcF3S0V6OJKeJdgYOJYyVU0Is4/WF32DoeklhT8S4N3ebYJkqNDVlSFj/0dFD2Lq37nA6Z
G4TsScbpOd29n9zaFF1gDoY3lrX6ZsZM+CObptuZ6NaGQSqDzrm0cLhT9xosbNDKFJWVeMQ1/GCj
2QwGDLuDnKrTZ1z4dnvUMswtrwpDBfVLK40+JfA2+Yv+SCHVusr7HK8reuMuJjvaqHentmucJyts
gOpQTlTwNUwyKJToP/g0Onh25P63IK3094+/8taeggMHhYVencRdL39Kg9VxNQ6p4bV26CB+gxR2
hALNxUCqb2edN4aC+yALAr+1BdZPuXHCqUp0mGX4sZa+M2PnIy9x/7kJxk+P53QvFw3LnohOUQfR
Xhq0qxjrmnrcxzF692LED5hSW/nJJ/8pyQimKEIgVtPfA04wkeCsggZrsajG3zZokDo54Ouj4Nsq
cmwvuwpOtmWjR+RpePk1rz/P3IHIHoIaBS62hq06uqI2aY9BG43VCksPIAp4eQYZ9nM23sE7i7Kx
6dhuPBfAY4DTvSuAWBVmxvg3ehn+uoaFpbPWzYcIkfDwLyeZTOj9WLZ+w52KHoCjlsP/MoeGJMze
BI0XLEL3aEx32CpyUSlSAwMWbgElo9Xeo39Vq/g+wkkNw/TU1YPxqwv07FzhBfKzRVO3OThmZuK0
1fIk0XAIRqcRR9HHCyOvntVhhCdD6JYJMrey3LZ/HMYwn93ZlfZ1xdBP/QGmbHyb8zKuMDdVEARK
gz79Rld2zztma5fKTAglKKT+UFRf7dLINxPFF5mKolY6PKlmG79JY7X+bOE8/kQVtP4QZGPhhdVM
Cphiefa9V9Ximo7QyPO6ST+C9Cm+D4WaPlmFFf/v8bJsxF7J4oGbQBGWdVmlao45pGFWwIC2y7k+
GWkOKUCt7XBH0GxrE/CedlFCoEKGh9RqE0yOX1RTUELoQ2yhPJCBYbvbTkiLBVC+LhkQh08Y/FKb
lc447+LZis8zRk07mK2NS4CGFNwG9BioEa51hgbb7IWIaliMfhZ+gqpf/W3qUfQFnxX7DU7ee8D5
rV3HfYOMtPREAh+73HXapJhu6XS8T+rCeZfjo3XqoFg86e5Q3loDZ7uRPuft8Tfd3HJQLTh0YDVR
yJG/6o+9PjCbcubF5Nlcef/IPthTOaTTpxLXy0vuzGnkKYPv/2vbU/01oy9gSr1gwAq8z1VM9EZ7
wohPzUAJOO2HISu619f78KGi7gYlBEVTKvPLX1jMtJu4rKE4K2pw7vCjf9+QoKYHe2irD8Kc6519
vvXh2Xx0vixAY1wZywGjxMV1Mc80D23AIPEEOgYfEkskxnHM7Kjy9L7X9jqTW2cLBCJvAC5/Kc2+
HFNphFoimKB56mTOH5U2/GKYyfDt8cfeuG5Jgf9/kFV4SfLQKUf6XlizO4p9hNo1ayfoh3kG2bAd
/8syApBFYkeq36xb1v5cc+vnveYNdmhkJx6B3XBi/0+eOVS015owOz2en/z967gNA05FbYJSLQnx
ahFnU1PyEsJzE+nZrUSm/GlMGvTKq1K7GWX+i5JHiV25ll4fD7y1sEJiSlCskw43q4HdNp4T0Tia
ByJYfQKNbkEqqfsXp26aw+OhNufIOZCPReLSWkITKVJDQRqFObrBWH/TMg190DEuEEj289w4FmUz
BecAGQkMaLBs9V+foZAvCGIFBxKUyWoPxQVEvNDhsapjsXEOpnE61uqcv69Urd75nPdNUWRwEPGW
ygYo3mNXsPyeJb2yIqwy3Zttexzf2DDSxnchbtIBQlQDi1z5JmDmXE1q5W0ymp16q5ucR2w66QoI
f0P54ZsTJtWiDbsvoVqbr9aJ5ReiJSN1kOjcgRpY/kJATBGcQF/z9CBtz6UWpUcD6YLnyEl/ISQy
70B8tq4IMnOAbqTN5EfGcri2A3KCuqbmBWmHu3pmfOlzOvd+l6YXZ6jE0TfDdmdv3zEoyMmoEdL2
4EPwzlwbAubCioxeIzRhkNnlfzvJGD6ZcAfHE8BUHLkR6zFokEJnOnRRrhhPQ5MMmGWEwBQPPMzD
4j/sCx6igCx50fP6XZMyAR5oBbtPxch1LJSLGqAIeAbeXCVfATQL91xXoklPbWnMwyUMIqc9kNXH
LA/G0F9jDfYtb3Pw0Qd1zAPUpAYt2Nu8GwGdOMAtAl8VZf+1/wseUxmvZeyFGrPCQjry8bhOnen8
OBpsBB7+dJe+A+x/KQGw3BC0VbseP1admrWt38Zitr5kXfdBRW3k8tqRpBUCnHi6/2ijrm9h1/Xr
ug1K2wMckV2iwEGAmUL5P3HV5x8fD3W/yxmKnhSfUY64vgtDAAwGnt+2lwkufAffxDObKT7kCvSD
CXmc82hN485Kbg76f5yd147cRhaGn4gAc7gl2d0zoxllW5ZuiLVlMadi5tPvV3OlZhNNjIHd9QKC
VV3FCif8AWSg7PMBoNtKzLar6SxOPtgBz1JPAcOmEE8NwD17eZc/p6U546KtvpmQLxvP1DFAkvFK
csVdf78ijVNDbx2bmrSnP/AG1zhOqNYlbdMSQ8DqCNu1E1vDEKfTLwGCGDVtRSriap2GnPpOIJZl
/SMpG5rsgL2KL2O7dicQxNGL1qvxKRO68RLNzvK1q5ej5/KGuyKxg1KRCiECWQTc5jmJ6hmTk1Q2
EVajObk/peiVB3E2j1XYLFbS+preG0/x4Mw/+jrRPxSrIGyxInhEvp7Z7S+1tt0fVpU1/YtVTu03
TR0wP0qsean9blTmnzivQ6D2CtN9Sk1LGE9QTJQ/7m9U+f5cxxtMg4opywlo9qYTjQez2eNY76Bf
3U7qxS611PUVU68l8XGoGpDe83weuMJwdB6MtMYai/zvIIS/vWkoF1D+o7SBlhNM7us9JHS7UyMj
xkEEi/UPANfST90w9Adxx+1NI/NhWKUSPEd5YjPKai9IlGO7HqjzpNWfW8y6ldCcjfnvZiWNPnh0
dkejCkbWZaPIvPVfaeJ2yGMkZgMPQ1jxROdoyl5WXaMA5tjd7Lw5qAFYhGYingmWdmvWtaqzJHWh
U7H2qfvDdrPqhJpE+lett9nBOu58LTylYHdA9WRe25JXby8DKg2dE9iNSP7R5kb7s4nTgzjhNoOB
74g0KIGmTGC2hlKAj11QlQyyqo1inAeBmzVFPVzWV0xg7MfSnbUf98/C3s1yNeYmMPR0gCA4PDiB
F8OhAtWQnAy7nM+9ocefqWzGX9ZFczPElqf5ks2J+m7s5unb/V+xs2+ufsQmYrQisZrjwolcbPTZ
chMZ7XJsxDfNi4/UlfaGwquI/ilwBjLTzVBgB7uSmqIbwF8RejCy6E8YhHFBKfN6VBvYuWnAPwO/
I+KROeJmcRuaho1XNOAmlLEwLk1SGB9Nq1uNi6eVbR56qY4Sl92jdfSg2xOEWmC1UXnQqNqbMgVh
ti6zo1u0ea3UKDaR7HfYu3ln/4ToWf6PpH0esSvQp6OMeG8Pc0BIv8HsUhfZDDbStq+gUjBYYaaX
cTWq99pE1JvkKi697jIc8GX3Jid5yQAdqIVQfLu+Rs04TbNRyxygKY6ihYaCFaavpWoaAQEc6//d
36ivRazN28F35PHACAaO7HYty9gCnD9wREnX+V8T6Zo+aHukyJCJK/Qv6Zoups99lcGkyVPs9YRB
6aUCgFkgX/BJiaYj/fu9FXDZZdj4oolLBeR6BVZ8IuNktRxIPObwRxmLEd0a1YSWbWmX+9PfuwWR
h2Cp2c1YbGziVtdb9bSgBhqkeNT8yKiqPzXSwvTgXpd7ZLPIlP1le5UsElztZg9FzrICcwIZk1hI
7vjF6qg/4zbPKScqhuELpVR/ZGV7pOu+c1ql/Q7FNJBHFEA2WaFZG0tJGOAGU2O61XntkvacEFea
56pb19hfFrtcT7raxF97MReNX0y9ox08NHtBlszcYOzBxZZE7OvP2a5zPah66wUNBjnR04Kw5BoK
B9iw3wyr8jlRyjINZtuJVb8AmRL7SmShlWalffpVRU3936Uo6u9gbFnAwdaaNDAHx4n93AG8hWZo
B8EMza/mUWmTCdiKgQCbnwkgnm8/mpYUfOBYYv+AFM/1TJQ0NbqxBcg1z4YX0v6fYr9Q15921moH
xefbM4BcFSMB2aDFSTx1PVQ3GXM9Rn0S0hnon51UR4qGzjtPSXIk3Xh7wTHUq0YI6BsIipvNqfVO
3iyxADk4Du0lx/nAR360QgVWFJ9AahyBYG7PHFVUGWxTLQUWugXgKORUHshbBU8tW6GC0L06oh6B
nG4XEDo+XSXCYXwNcPC6XsB2Taui6yGJKJgKUyrOefEpUb03mt5787ZgKKoA8PBlCrUFqHnz6La6
N9MYrUG0iGYYALFERdC5Rn2+f1/tzkoOxPKB1djC86PRaJ3FW6A5RXaEpl7dSrcp9aQ34ihAvN0W
NvmZzHthPdEH2VyN2QCtMktyJdD1ooz9zLOWU6pEC4gl50Opmr/uz+y1s3x9RzKeFNkkqqdWu61d
qs2ci8UF5rfmXCc+bZW08PvIBonadqXXhuhF9rItmED/hbwmPBy0e0v97i6Qdn1gV0vve52wWshP
uN6+p6Uw6RfXzMVk+2vdWkeRwU6oSReAxIvGvOwVbgv0EYEkqkxCCeaotr/YYp6/5HU6++0gUPOx
1DGMMT17sDPjSc+W5iVOlSN/5dsrXlIEpH40v4Otvrnik8WaTKpLSlBO9vQw1hKhnrT6ORNlTRms
0R8drt2T0OzsueggUx18tb0NCbGZuBPLQXKWzeXhJBhhAgNV0BJyJQQMdk6QVYr5UzeU+GXRCqPz
yzirvycY2n1OzDU9U9Ydf6pSekjxjOFiJZp3rotxjE6Z1x6BR29fXtZHilGSz6IPuc3wX0tymeoo
9PA892TmUU5eoCVBGyfDBbGJJdQ63NPur4oM0bZbGWCINB8hRwWmcn33FGkn2i6Kk5Asy/oWNXXN
+yTGUG+cPlxUe30c0nQJMmVMDgD3e59DalcgOEWjipD1euQWMjB4zSLB+k1D2SDTndArI/fJsKqj
4snOULIxTaCKsLHcfddDKYmeVovJykJyJlZzJmS9gakgwDTVojzaZxLttllSBiNCg4X56rZyPVqr
FSn/5dGIdWdxv6cNRmS0KYdQHRY1OxV6Ef9CNceLzpOJYBGMcMvzk7mKDn7I3qzJgLiCZRmC2/76
d3jammuJ5JnWhpbGgafN2uBHSeS861yrvNzfR3uDsXlpJSFiQ5a+GazuHC0aBuyWvGLAizZX6wwA
RpRC5R5TJTtCPewNJ68yzrLEp25bKiM2Hm0tYGu03gQURinqv0pcdKRIRf/t7TPjziC4p+xGjLNJ
cijhDrEH8CVQTHLWAh2thwzdzxAO5BHfcHdWtP9IkalA0CC5/mJRNzWVPRuYF8yZV/nDasRBl43l
v0pmH72Ze2PRf0H+F6EjFlH++W9NbEjtfekWGCWYZjwOIaahqrgss67ofumW/dsTJSq1IJkdAlKw
aFueVm60fLBJiQK90LOXxJ5wgCyGqiIyNuKDyGPvfUa+mU9Fvg0cdfvSpDqiPEOXRkFmUsl4x3vY
/xlZtvLFaLTq1xrlbYdiD/5hpKoOlXKjsr6g5Y7tZT6t8z9D6rgRN2A842JOMFFQGjHyD8OajD/v
763dXyq5yVLolVvf3BwbS0RLggKJPDYl9n5O4cLFxnykP2WtY34mghs0H7v45kPTqglKpXqcnpRB
G/006ob3VjqvL+lCqBNkddmc2i5eH7APjY4ABTtvt0y9ZWYEOpPI+3q3xB0qZ9ViEczFjnLqvNx5
hv/gIZYxGSfKn2Zo1LPhx+3YWX7RQRq5v1A7ER78W4TXOPCs1JYGEKfl5JkZgL6qK4ezGJQR5DvP
YjTP76GNvFWPSxKrJViSXBv9/Zs8Q1gLdVuPq3OK6icdraggy2WI1BXTRZvfLgoih5MDSZ8xKGib
R7hcVb2b1FIJEB9Pz4L62QnOQ/LozegqtwaqiL62WMPXdSyab7HjVY9JN9pYAazOQX5g8h03bxeg
SlCxlMdB/N3gqtEOGJa6UwJj1NenMZqjc5ma3cP9r7mzm0jyubcJnTmoW/NnYh9EVCM9CQc8pR6Q
jI4/KtmEBG9ZNkEJUPDc86P9pUcxLNUG5SDN3wm0UD4n4pFvFS3yzWauDGVwjQXQDRKF2rlcY+9c
TRqKciIxQ6u1VN9FcuTtrzHcLfrdrzA1pn19gnptlqo+pK6tFjkn0KF5WDSFc4qm4/tvJwJBjIDK
JxhFTsu2VCS4xD1OYhJqq1jTAOyH/afZTvOTQEX/pHv5/GzO6er3S01ZYMqhNfRxeqT3sPPCkPHb
pM7SKJoS6PWM085rUeyz4zBdJ+3S1wSUFE6Kv7FotY5ufHlCNvsWmz60Amm30ALVN69ZOnuLQ0c/
gRNX1I8NfeSvwlb6S5XmxcNYdu1fRd578mGt9EcDAu+jKRqYIoUV/W9ooUTPPXSTg322c2nBWZU4
B/mTKKZdL4AA5GAaGQAKxUt/GR3oEiNO3JNdjtml9rr54I7cW2/yGzJTSrKwQjYB9dqaICAbPYVF
WtH6naKm4X5uIcEktEb/w9woeYK8ou5Lc2YzGDXVTpmrgcHqTiVznb1nDzepx7qCXxsIoz9y+91B
3VFjlghzPAsoxmzjMGA1SolxARIURqJdxt5wLg6s1hD7x8sqlA9gYO3QyabiMSYA8Rtb1T90YtTC
Dlm2p8xAq3KMG8T7JvP7/etsb+HJYyAt0dMkJN084tliNIubY6iMl4h7zlb7m0CTLeyGKD74xDvZ
Gnof0uYTv1EA7JuHgqqiujoWlwg16Q920pd/97GeUFCo+2ev0uxPlgPb33OU4uObp0gDgwoYNB++
+vYsR4ptRlFUxaFSIYs3z2vl110K694Y/0OkCIpeWkhC26QEu1lNYEfe0DdtHNZjtV6ssazf2QnE
pbyrjsQDdl476lMYy0usHbhZeYB/i4GXyLK0Us7KjbXoxUhi46WuMTB4+9ohokermfILwNjNhGAH
JUVrLXFYpWM8nRoxeO0pm5qSnakedQl27hyOJZ+fFaRLsA19jbEHpZMSuVC5tp69cuRFW6o59dPW
G0UYKWZ/sPv3RiRmAOz+ypzfUobzai71yuCaX9o6ujjN2obQGX8lthG/Azd0RPvYG46kD1UN+cGw
Zr3+ZiJW17F1rDjs2lYJ+1bD1A7xAz9ZE/ePvHPT//D1ZBaB6gF0KEgP1+OtiPlEXW3GoT0R5eYR
FRh78eazFmNr/vaNwj6R4hLINAMWvB6qao3IHU0KzSU66mEaYZ3nlKn1KeJxens0wh5BrQWtLXDM
W2iSs/ZQriqjQL5YX/04GpQHFTXlcxLrxtvrPJSXGIwCkxTol4fwt0PWpqnnVKtZhMvUdh8MHQH8
MXGn52xVprcvIG0BzFglHYC3aRNxlK1bgq1P81BPGnQD8h4JJrMVVevn4zgfLOHO5SEZFybME/gH
N0hLYxxcTJ3yHLl0tf0TVEv7rosP9U3kO7oJbNAng/MHyVt6PG+2O6AmGlKpyFH3r8vLkrmJ77bI
WU2rq4UurHLfERpKrPlcfkmEkx/s/p3TBvlPUtjk3r8xPGv5nI2XTXm42Ml0AbX6aYjS8isCoP1j
PWfRwV65VT1BfYCqOma6ZF+gFDcP3EwvojC0NgvzUhBc2H1kUhu2oymcI6986aknPih95ZwGM20/
gCGsvnQA8J7jysRrvC5b43+mNaX/3D+YO5+aah7O3gAlKOxtXz+t0j1h4N8ZrumogklUoJck+RGV
ZedxZxvR3QZGj8jEtmUXLQRRw6xlfOoFeCjQfTU56yQl6FusuX2ZJ8d+Z09ENO7stEeF4J0ghjoa
lwGpEdXgbWgBI2QBIpEX6Psv2b+Vo8TP8dTaT6lbfbu/mnvzpGUO6opCApIkm2tOH5yx4kODwKiE
/URekj8SC6gnavbGaWqHQfqiZheCAPPh/sg7u5n3l76NRrkFANomIB+6RG2sjDnSx0x/9ZbVnabF
GGN/tNruYSinIwTY3lSpOFPekSQtnr3ru69PVhveEQjnfFDHM33fEUuQFHpcUiTnPGvdT9G4Nr6O
1vWn/zBVOGoaUSlwpi3mnWQnRYmHRTYRifCRsZ7+6Nzlx6LO88WtvCOnx73dQ9mALjDCg5JLsJno
AuTHzGbkAUar+msWVhxQbo5DNen1X2+fGU03epc8XVDgN+9JUyEXWK1qEepTZcMxq7T/VX1Rfhw1
OqiGXXgHKK3bw0+VjfIMxCoK+jxg11NLxSq6MVfK0E7XPGhQFXzfjeuRuuftAl6PsgkzyhL6TF2g
RiD0QvtjrCpqa1rVf5wnWgZvXUCuGMJdXhQ+FOny9YQ0RSxdUqwSNpo4X1Bq/aGstf3ggVp/V1Tj
EV739gVjOLoQRNhQoMGWXA9nThaOdmpchW6eFOeaJLXzc0hq79UZ522zV+idWpPM3eYYR11H5Kk4
iAtuzz0/waM2QB8fYOVrc/S3EKSJ1qxXEQQKQbi5XahXZvPVmrvhKTI85VKgUPNmgUY8T6Vohuy9
QPnYPttjZdJncRlRpZt2yptUu6xu4tGAMo+kEPZ2DoPhi0PjGwiGnPxvk+vMRlDfaasQ8ZmePjP9
iheYd2Lwi8jyDrAee4cBtQOZzCC0TeJ0PRhIsN6NvQlBRBPCK/2gyp9jJBjv79CdbrWckYzjuL1o
221OQ46UIto9qH2lbWdSm7JHv7BHm/b0qoeZMXvnZdGLU6P3y8VNIrr9kR79e/9H3N7dvAL08QAw
UKi80V1SnTxxa1cvw7EePd+YyKQqoCCPjpFmQWTOyyObfgnVpXyzLxmbRypiE1yRdADhuV7kdrVW
J2q4C/rcXd5jS/OrsPSx9JEZtYPV0afT/ZnKGPI6xgRRR5RJFZrHH3Dd9XhZAUY5VhkPQ+Wfk7aa
g19XU/U8J70TIMTc+APmwAdU0b3llRgUWa+DkrI9kzXiJG3Rp1XomXSFuohwCkkEBFdKK38ZBi2/
5KmX/qkpQ/z2+u+rySy5D6pQshx7Pd8qbXpaRAjDKg2m6waegu+XxLDDHqWosMDhOrDtbDlIk3c4
QTzGdNrphrClqIdej6pUbmOPHiKZFGdRTKo8pTCDtLCNH1wRcX+KAZBUjwrKob0vnGgu/VIdBXjk
UYqtdpN+BG6S22jz2YGD4P4pGcoA/rbLQBA4ZCpafqslNL/NnfUJWX20q/Q+OnizdyePKrFFeE/9
7gbCbTVxZ5n4moRFbk9hk5V54ycIFzQ+kSwPqpWOz/WUrN9AnBOFkTCOnxYrHi6tmXnB/e2+d7vI
3g4bDytz8JSbiS95X1JGQ8u6dBIEFPu1/D7KXzFrUfrgYvNO1O2WjxYKJGHt6flZ2OYRq2TnIpUZ
DvBkilwybrreDVofIVmu8BtAC0wYIoyGT5nh4e0zdUEdk3kjAMLjsNlz3JYlfs6k+THBn/rSJtb0
YrqLh26ByFln4uSk9i0CUfGMh17yZ1RkYkJ6xSTPvP9bdsIAWs3Sz4OFhwuxWfQ5U5ZohBscrlrX
PA2T7j7kWjk9VTUQMcWIjKe6H/G7NMDRznCVD66b280OMpGGMA0RQgDKOdfrvaSm1jYjclbrUoKF
LmOK/4aS+OOgiPD+TG+v01dSCZ0XHKJQnpN//vuDXAzNnKoqj72dezB5tebPscmXMGrn8lHBteWb
Odtq8fZdTT0HBQyI0KTs/N/rYftaaDOmDR5+Kb3+0MHtCXMI6S+Qt6awTGuuttXWv8CveFgmt36n
zV158BtuvjELa8u2Gu8XYJBXca/fZq4UXVf0hjYFi5YCK8tTQKHoAdR4zKuj4viau1qfk3rBkdrJ
xFydKL8Wj29cfX6DNCCT6F1AG1u+56RIjCDYHiQIrPgpX/r64phtdkoyxfk0DYXne8tSHRy0mwDz
dVD6sogfSJlB+dj9NvFO6/p4bBqEDJUab0Q7GR6ixhxO3VJ+U+JovNyf422ZRI4nlXagFYKq2Ibw
MLRHA2nnCWHN0vuzLuzmSXhJ99Ss6xIaqEE99J49PREwOB/FkEWfcOK0HobeG57rWTV+tHG/vNnL
WdYTAdbRopdxyxYUyXWSo7YoJqClinuu6kb3k7jqA1MUGHJ6+RTkDqJk+tiZB8txc7blyMg/vNZn
CNY3O99aywgX63IK+gJf4Fa0IoQ+nwWLI44wjDdRy+tQFGilJ48c8/pDl3SIzS6KxsCxhfIe+UXV
h8yrPYgya84YfCpnobfCV+n2HsTEuyMzpMznifK3wjOevVaK1zBJ1xqh7Ym51V4qUGN/LzqO5LXm
ik+J4ojIR8LOOIj69xZYflswCvRzeUuuZ613TS/smrGJX0YR1Klh/DMsGd3r2sTx+eCluLk/SUp5
IAhJIe2gZbK5qpFWmKtuhknhlk15WccEIGbauOLLNHXTpTbK9pOzDKJ467UthyU2IfOgTX8jp4mG
vOGJGRvi0inXS2RgX61Xs4Yr0JqevFejljIVB1t356si7IgOMGgEYFjbGxP8NbmAjYhhl4ssyCMx
hCa6cX4LLQtWwRj9NJwpfuzXbDzfv0N2vik0EvRsX5Va4IVff1Na5NoIgwAdW7ztH2H85x9cYyr+
1RpNP9i6O7cjtVzeQ9gr6INsD02+tEZPtDsGhIBo04zYLmGz0XTPxWCYL1Udiz/uz21vB2HhSeGX
+FYCW6/npusxejhdOwaRg8d6nC3FY2F46GmolTilIkIxcE6rtzK92D+vaAdKYLRwtncy97GrAeMf
QWIl8zlCZu5parr4HYzv5D98OzqxsHTQmKV5sympqCynzUEcA4EM6iXNhPriTqIMUneIvt9fylsl
Zzkt6GQ2lVpapduqdN9ZmDs4Me7cmTZ8GJQ8AzXLm2IFkFq9xEdYMRXnxdQG28cbOfruxWP+ucCs
d/KzOBtgoLU5NJTI0JcQkc3io6HoihVUk5o4T33ROV6oFJH5l0dI/pJVRfyjJWPEAbCny+AvlIHf
DCajHksQyomD78lDtbnOtLxr1GT0uEqHzHwejL67dN6YnzrN694BCz/q2r9aVFxlWgwoq91sCnnS
t1hLW1vi1WgJOQVoChdrkN5J/qVoVlh+VkRT/LT2U/7dYSXXh7Eqy/JT1i5Ym1I8RVRzcKL0oztG
pedbeoW0ByXYfvk2F/OMjoWFlLG/Duv4pRi16SBq3jm54Egkh5Lzy028WSnasIWdRMockLDBOceJ
Lv4pBqvFmTL1kthHyyN1Dq7/m8yIxWJfU6MnVyRml7/pt1gKMdFETJ2GZVqzNJ9iz/u712v9YFvv
DYKVKxV5qSBAreV6kLJbU63vdEKGpBj8pDJtyDBVfrp/eHbuIaqe4NtAMgBq2gLN1qZxU7VXiEW1
cX3gk46P5tpL9YB4eVhLNMzzxPMOnpSdi92ggUM5EFomkI3N5ZCZS++VK3FYLkT1a1zWZD1HimPQ
b0AB7iDi35shIDq0bdgnRL+b0pE6rp2RxUT8TZNim1YuZvOpR3jum0D6Ed2LTJxdEduf7q/rzqtJ
PRlMOw1lFEO3aK+sm7Sphk4SzLXa90Fc2emnbEH+ccScF4mzwsqfVTNPX4p+Ug6+6d7yguIDvgih
lwrfZnuC1ku1yuPykF3B0yAWNb7Q8+hWSQhUpoNHZW+fskElyx4c/w09o1K9GcxSMgdOVdnf+ea6
7quZfVRx3JuUdJ6FGQO8F3b29XFYPa8VFv34ADe85WzHTfdunBvjCbENJB3vf7y9saTsu0OPl9rm
tkk/8zqrywDMeaDGFVrJTLjTaap4znLR/YezINXlebiIdZytdEeFZCS4RgwIhIZ6eMT2CBY6vU+L
qh35Ue98KdIxLm26txJ7uTl2w7RO6JByEgwVAfKuMaN3eSWag/2wcyFTQMQRBD6dhN3JX/Hb5WiY
VW+Uy8TuaxM6GVOjOXQPrb70rTGp26elsO2D4P+2dodTH3hgIlQUDKmFbx4BSictT5I7BurSpMqJ
063+C2XKfEHHafmFlx/4Ci3rGlAW3lyqYZ7G5UVtlU6HDVcjNvXm/SOzX4gm8mYlsLxegqSMAVpV
GVc3ZRQ/mxcHbMBQXyb0UA6mvrNVLTI9Jo4eOYXCzTfNplnPqHOMWPrW9sXqevuPoc0MqHJ5cTDU
zpVmUaUz6Wxy2IFcXM/Kpuw2iAFLIiD85tkbyp+9Zk3vFUefP1hrrj64Lb4FaOwaH9+8nHSopWAI
loJSzuN64LRnGSODOVrWkryPi8YgnEinpvDV0lgORDb2FpR8RirK82igTHg92OBASx4WpBZwhM//
yDPIz6piWM/AdLPH+/PaOSlS146glbIM+LTNUGZr2Y2KIQEcTWV6v3Safn5Fj3bs8NAQ0xEubecl
ZDxHNqwQhgUNej213NM7r9EsNG6rYTzHVMh8ZWz/sLXEeHAKb36s1EPfLXnyNnEl1xrfjnAJINcW
eGorKgKm6TgEi2XmpR/TI+x8c/Hs9zGaHo1fG2P5reDftf24aeuvupvXR76NO5+UahvQEU4KpE5H
buzfbqTBizSoe6xzbOXlP4mp5J8X1VtebLdPjwL3vTWm6EWPk94q8k+bNbaF5aaxmZDXYWD+OBiz
dYIiNb5kuHKHUmwOQHdxpBe+t8i/D7rZSL2WaWtskwA1doVj2Oosj8UawzJOcgfX8ix9p9jVz5Lk
V6q9/YcXjEYo/VY61wjT3KSyuWp1iRwdcR8zrCetOUO3V3CKrbrz/ROz9yVhfdCVIGvmadl8SWHG
MbUkVndOxuVBq8i7ClgoYZ/Z2sFQr0T97c6Valr0rOEI3AQceP5Uokd9MHBGuzutosnerYqevRNa
kv+oHbQLfC9r28/toAdWNjwMTWm3fmmKFA5DYV1k8E4Evdo/cUJYM3LuwfpfMqCpen9N5Mfd/k6o
eJJxJPmc9ubtc+dVt4Fxo323VMpPZ05m3ccVuP3cNdC/0R7RvtwfcOcjwJbgyuJDsDTbMALMeNXn
GccJZhpWlW7RvZTUlM+OiNdv/2EouE0SmkRLZmtgYEzU+8SoDihWC+WzUeXgoPKl5N5qR+Mgkdx5
3nhcQO6zigRI25SbdkFbVtYyBK2L/rRi0HDsOOdfhypTUMSsmocGMKUvZgz67s9yJy5jZKIyqcJD
/XLzhutLR8HbmoegMGzlAftTO/AgEBzsk9ueIqAIagoS7uFJ1q+8un67BtuGTGM12dBKqZdPtsg/
Ok47nSY3Vk5mrESfp9HL/FmF7xQ3JlKPTnXk3bS7daRHlVTXlBXU65/gLYbZsRC8Biqn1oxdM1Rc
Ulxwg0t4f1F3h5I1fiQ1IHBvrbC6WIUmlbnsUm9xH3ATyNHwzLUzt8qbwQlyYWnTwyKSAtpbJI2r
xkWy0hQMvMaJTulIuahP9PgSJ/0Q9OTPSIvXR1SaW17m66gAowFiUG3aJtFrYqtlUhlDMKKlfl5L
Jz8hO7i+d1Gje6B57Cznpjbbc+5mBvaKdVEDxo3G50gtprOhZ9NlVCaU+Zx4SE4FOI6wAl1wJCy7
8x7KwFx2nPgHB+v6i7fCjbO40DhVXTx+GNIl45movSd4gdkXhBi90KbT+HD/2++8h3T5SKiI4DhP
W7SIiU4CUCq2mRjm8RG+ifieZ+vyoq5rdhmHMrd8PRqi50wgI6Akg37kI743a06ZRK0b1Dm379Sc
9ZR1EqIeQ5ndS9G58zsRk+PFZjqErYLXxqorxVuJkRL0xD5AqYCaFHvxeqnTXu/0mvJ8MFq1+xLj
V+IP8XTkFrJ3rui5Uy2SNwn1yetRZlNvEA7nsjLbtjtpTVX905bdv1HW9geJ5K2YlpwQ2QYdD6nQ
sgUgDBF7BmLeEDRd5PqISyofmqr/y7b76r2uxBW9S1MP1VhZ0HqtwOyrdYcrfGs+V3mZfL+/p3bn
LTGCslBG/2UTetTjlIy5Lp8HK+rPRq/8jers+JUGSH3Qi9jZPDxBFkobVFoBIW+OTNXlOrF51Ae5
V6ux31WD8ljpWWf6aJivH1JRG58wuTgCk+1MUKLoqQHicYMYzmaCa+YNY722QzBTnvuhRa3rz1Zv
f5jL+ZD9vjdFNOVBrFJvRrRgE7MkyPpH3MNkPoNqnpsmmf9AzITChD7ZgyS5OqHTVl3kT33XY3yF
8uE5T532Efx5dfHMepl9t8oy8zSag/fopXSgwlipldNktfN/2PLA66DNSWw9mbuczW8PZ1Nookkn
DzPkhCJs4SVpWGRR9myP4ogbtfcRTO4LqlyvTXr5578NNStLPShtw8K0kObSuYn+ToYmfWc7tXOw
zXaiDpnjyoiATX0jvyXSVCljhqNrwop5nV2etKjXv94/NjvRKVAHqTAMmB34nvzz3ybULhPOmANG
0r2qL4j9TqX3XACb/97Mvfs+U3Lx6/6AeytI8iUZZgRNMIuvBzQXS0xLbXB60IV7MM3+q6YoeN2k
3ZEU2+7UqBDC58HemSLLZqSkaNp2YiT01QgOIa8FaRyhV1So8+OQVcnBq7ZX5ZLRoYyDqRjg7HA9
4JKYse60rCUdlgjAo5p8m1GwfDLMEecGAbTmhLOD+pc6WMZzPkTKe4XX92HM20F9e4WL2J9gVdKL
SMc2n7VrJzHi6Yi24STaD0VUGmGLk33i20N25Ge890VdsNnE5nAyEOS/njageYOUlnVuyjgpA7QH
rKeuRjjRN5R8/nx/++zdTNQIqNkDWgHvvilyzYoolJXmVVAjBPU9zYf8rxZQyqcazlYfTva6VL5O
F+7gddk7jJ6GArwsG8DA3Hxa0+n4my2zD8o5wke2z6OzMtTq+f7kduIiacoG9IXp0R3YnA0jHRw7
FYySef0URlOm+tD5ICIvpRVAMM2fo75In6cad+rIGo/qMPvD05gge6fNuI3+lXhWIqS9uAtKmNHV
bDWQ3hbjZKx9/7g6/frUW0Z/8WZPoU9rRgfn5/bTAurk1BCoA7K7ETIR09xmvQmcINfW9fs8Fu4p
Qq0vC+vZozJcRs6k+GPtqAdX4O3+JdvhP5SDicrA817v38q167pKkinAZIcSzVKqHztbfBAWR/X+
932NiK5rATQMOZUkWCAJqfRdD7UoxWxkHfURLGuFdZpQsfiopdit+ski8u+qsPVLpDvKj3nNqg+0
MfUnL82Sd7IG/lejjcoz0rful0qNjqT29haf1gPyo6Rjsj52/cvAkFRG7kQDpZIItk+nYrgksHuu
caDqEgwiXctPu/UI8XW75TjMlFYl1I4bZGtA22Nu7Zh4fgWel5etX6/uAki9s7vvYA41O0BmIbsY
YzP+SFa0Ms+5sWJGdf+r3L4T/AbkpiiQcVveNMjWsmsc2HBjkNRje+nUYnyfxn3zp07j+it9mjfL
eMgiJ/8e9Dxwd1Dwr5d6dZJad1PKvFNJ2QmDozxMBM5mIFvsgyO1s7WZEfgOUF/sti1CZ0At2REF
f3fBcxy0yRiDZ3FtpJqqI4LM7lCIo8G7J7ejQn89KyXrK7s1KQWpXvK+dqWjUulp1TtbHw7tCHfH
4poCD4QeMaHL9Vj66BRx1ZBaUynRxLvZmhrvoc4xtVe9avnzzdsDZq5klAKCpl+7ORlJ4qXq6DFY
0+KBECXm+8xYozRMJqcMtWXKjyjIt28NanqUswgy8enkMbieHa9AamBGTGETAMd7WI4gvBtugvvT
2jnwcsNLPQG6moAzrkcxRa5Y/Uw6sSAKPIeJi+6F3yRt/rDMjvc1tYV+ypqoPmr3787OBtNAfELM
flPsj3V7wciaiyZS3Cnw0jq9gOFQj2CWe3uEK5aSHZcaeEf5O34LbNUBOg6VYwo8hgBF2wHiLZH9
CFJKb+H9pdwdSv5thqTd3nRU86aIsomuVGA0ahwQJWlP5Tj+Yw6Ve1AD3akRolVHl4SEm5NGwH49
KwV9CFlE5LJwuzYQZlf/rKvVDYvWzB/rVbGfzd78HI+T9neWpus3nJGOyHh7H5AghTOB6gX382Zh
UcW2eg+lviCBRRXE9rqeUerODtZ052GgxUcHwUF7jcbU5ojjiFbWovg/Z+exI7fRruErIsActiQ7
jGYkK1phQ1gOzLGYr/48pbNRs4km5rfhjQWouooVvvCGEgTnkqw8A1P0NFpLeTJqd3jbt57ArK+n
Dotq96U1vCOHob1PCnKU1jAYdMrbm3jPaDojsUaaNcOaZudZydsQXQBaq/bcn16/ewBuApqXsQdP
0O0nFcmsuGVVY0JdZVYg2iULRwu7v9lsX00p5G8n+qAPBA2d+2zz6eKeznOrAvpDdV38VEfRfPGS
rHxKgIYd7NSdBWR3QHozsXWBrrS5XsqlNytlbeizkYWEZpm0J2V2Jr+chPf69xuVNZvgHPVR7rTN
VpnUaEQehWqiuvICpHo/oq8t9W9d6m1x0OSYyDz+ZDuVL0n7AeqL4BrAxi2eoSutYlTlu1pl2Jr5
ZbHW1vtBmSbtVIu5/dvuzbQHPD5UFrS/zPnQlo4GvVJEzh9zjm3IKbYrbfjr4GftHE3AqrB0PMmL
p1lxu5Wy2YoV2+V2KKq5PSuTnbfnoZ9wZePSaP61LeAkAQTERP9TJJP9NseSaQiyIqnemRkOBy+z
lTg0B4tS/dQbc94chCM7h1rWTRCFp8dBPLI5VQjlzJaaZlRPAEOHNgWiAF148+S1+R9pi8siz5R2
HZd2oABumAcNlr0tqetYdEBV5AHaAqVrxyIjt5lwk+A9Cw5deU5j7ac62NpBpXdvJEMiXYBbQSnw
Nucs84pYaUnS2HvYxdc1ZU9QN0lgrfN0cE/uPOMyWWRZJXcXQMTtJzeIthKEnggmk3Z5brp4IYzt
XKAXqRFfWn3Bebuliv54p8m/dZPH4L5j8rjy4JEzbGIih6KqgOA2okaWTsGkz8V326qrA0DLznZh
FEdiArkYIWjczg17Ii0bTQAtGga5Ybn2+nMicuMvL8ucs9KbyRnRKjtMvVj3a1WYHx9P8hcGcDtL
zeNmAY0h63CbkDYdPbOAVD8G/YgD9lWPIOQExhJFC0Q7LYmCqIUYc3KGRjFPUVL3s4/rhPg3g9kL
33ZQf7RV0l5qPIjOYxQlTxPKr1+Ekqf2Kc4nU5yNKdEVPy0SQX1o4ho9pbWwm/NCNQweoVVMxRvH
UqpTYcRefTC/+2yUEEJi3GW5gXLKttyQ4/bV20RG2Jh5f6bNePEiWzZwZTrqKR6dqRKTqGWBjlSC
xNLkVYde/rcytT9UPfp3Vv/h8ZLf7Wa5o1BV+8XzJ5javBqZNeYpLUNKSfFiPfeoQeW+2rrqc0zd
6ez0LlRqAr4jjY27DPDXsLTAiGYorm+lQRsHH7KChyOIF88jN/fE2RQAXddocQCE5uLg/bi7H34d
HMAkjAVMYntoS8pWDVrmFKxbx7s07Thdi2gog97V54Mwf28o6GpSQMQl5t6CP0huM4DpNCukdXPY
W2ZHMjEseE9rR6hreXvfHBdmBRSAvh4JoASB3h7XodItkZYjdC23i2qoWr35V5lr0VdImSLEKxNV
xSyb3w3Lah5EG7tDo34qIS5AEbatc8Oa6kw1Jz7gaifo3uqm7zbZeHHnKX6ZpXR12XaFL+bm1X5E
TBqCPf9R9WXemzsqVwQmJwIEcQZxzu8LfUUb3J5OUdEdSTvv7VIdZCj8TBSErDt4mNFZmeUtPa6X
ovApJC7h7CHBWVpWEa6jrR/093bHo6RrMxpB+LajRiWSj0wbIFBVRT2VGdj21jQxwnGx2qTJd0Tn
3x2PjJC1hCPCfXS7f4i4snlaU2nxnk8f+6H1QliR9VNnxwBMuuXICeS+Q8+3MxxQOSBzyGe2C6or
dUs5vCQC6lHXOKsKpjTnRIHTFBiDY/1RZnbphobnDLw7nhL/UatmP71Xk2Fl/bNkmvxKGJXru/ng
YoFQQdXkD/VP8O+tV2ck8scidv/L1Jd8eLM65J6zhk4FfROe+5M3u9m7KCVrJrEtvj2+he+zTMYC
OESCjro3iebmJMdTWpVro9A5UVTlG2e2+Zabq3l1hkX72XcVDFit7Oh6cQl8NBV3/VdTu8E9iNf2
9gNJNbuB8guiOZtcN1rgIWTIpgdqEa1hnqTLW7PX7a9qlKbfGlct/nw87b3x8GcBnSw9hFDRut1/
SDcWkNk6yt+DMfwxR3mP1v06ClxvoiwP+7Q5giHchVGsMxcWZEGDiiulztsR2zhvNKdruTFFrXyG
Bql9SJLoIIramxbKpmA8+aKyaX07CH4t6zo5TR9M3mK/EW35KRNA0KxcIQGYR/36eBX3Hpzfh5M/
57e6i6aBJ1Xdug9Q7i/DJNW9IEHWNRQis0+Ph9qdGQUPiVYy6F5uogV3KEenpAEdKG63vFCTVD/U
hOPfGuK52lcWrmD/9SNSDZAKFFyIwGVuJ6dGnh2Rx/eB67bT1XN74VOjsP0qtuyTDqzw4AjcU+fY
IYgrEvmBGSHD3UwRPptlzQZvajLORnKyemF80Knp2Ge63N0nZWr6DOu0dk5PmDIv6YkIJ3Z8q6v6
L5jWLY6P7oRWBAkNeOuJ6wPGfKXrY+LXRWMbfqoW2vssEQChrELPnzK83kx/NMrsn8nEQ9gfka7U
D77b3hahTsYdhp6/FGO/XUXBh7Fri1X0nBXbaMq5597I1YtHu/kgUdnbItRsKeWoqCxSjbgdynGr
xqksWlrVnC+nbiytnxTI8mCyLQUVYP0ow92bmiT20NnmHiEDvB0vUVcj1aKV8XSKm5UyGEGPTMjF
NKOjvbg3FMIrgOdQwIPjvBlKiwuToiMtXqeIUvSZp/YlWxaIMKJKD/LZnfCKogK5JKRmQKXbTvpo
KfZoLskQDBic/xuhZl/7jbmMga0q7Ruwl+VpatQ6nKyhjQ+O3M40ydkBxBt0Szh7mzuyE26e1k1F
zUAvG99urf6aA5P0HW3Kz49P9+5QEiUILpxm1NbjxdGWzmgrgo00jf8b+9o4680w0o6asoOR5LfZ
hMqwmHGtofOFLOa2vNjkCXRslQc2rpT6lEnmv2k1R6YAe/OxuDcoo/Ka3aUZ3L8ezGzm01tol/pJ
203f2l6fRnLNpvj5+sXjGaNvC+oMcNTmOy2eUC0s44YAjbs0UIZJvCnwR3iHuLf25fFQ8q+6Wz3J
TuQOgY+wpUnPWCbaWUF5RfOwidT12rsY6zic83yyAvSnNUrT06urjFKamBIj8QgVCVKp25ONhG+3
NgODgm2JXgaeAYRvJ/28RPBMR4BnB4nb3iRJ2chl2Psyr7kdT08guTjITAWD3benyRymj7iBm1e2
k1PBo+rqpxT93YNEaue+lOrc3Ck8cLI5eTvqOpvCohDHe9N2zqmoJvfJQ3gGi2cU9QCijqfHn3Jv
i9I5oQnF801ZcLNr8iyNa2SlRVAPa3XKnUG91sr0N0Duo4bCznrC2KbhiosRNcAt4V12GXrhKIJ3
DlRzEjX619wsEH+vVRWqgKN2CpafvW7+eDzDnbtTat9K/hCj02q7XVEu06jtZIw3d8Ycupli+dpc
1G/r0lyleYDhZ7WV0MAp24P87V7iBbVT0lL5DFHiuXM06DDH8boBg1O76+uPORTolorDOP3Rj1Sg
cUExAidTy3M29HWor13/QXgTYvfoR//dLGp3ipWs/h9qLVxJ/Cw0AeRzslmPxpiNwapJmIG/TCfF
avWn2DAiv/L65cmOLfXyeP3vUVlyFTz+JYiCpLCNEo3OTag5UxvQFMr0gVBqAqRcL1P3qozD+lFb
KmGeh8yL31CfrbVwUvIxC8xm6f4b3ZHY4fEP2tny/B5ONeq1MkSQf/57gNymbqyr/J5kHggfm8rC
+VX/Tqnif4iPpWYALXJpLgvm4HYkAzQ3tZaMggGiFcllbcku/cUxeiCdVpm8yzyjOIK971wgdCUp
GkCMJz7eNq8drbQaSHIigCjbnscB76FFai+XPFQf1wJhtMeruTseb6hsxPBsb0mPCG/a8eLqInDm
2v7R93MT9Eqh0/CI6SnM5auV+NlNUuSQcjTiIHcoXLdP2qHoLYHEixn55iTUwKDWc9F75X8Zisvc
w4dFMhe2z5yyOkVitZqAmWTQAs3a9O28eP+Y3hR/fP0iEh4jGM8jR51bLvJvW1KP1mLqsEdHZMBO
rpZAuBE36m+KLXCV6skFHg+3dwK4CCUnHWAmOI7b4VJ0GxdBXhHMsTX4sGu8wKzT3renw/LcTqDF
p5IIBwIgqVB5O9TQeRZ85oSCsmsK7J5T7Yq6e3dw0+5tQgm2BNEFeooX5naUZk3xxNPo+OmVbvzR
KtiX6ADKfKepVZ+ubnUQj+/eacSPYMHB+Etu6u2AXmqJrHA5ZZBZKu4QioJp3XsnpdPScM2n4bz0
rhJCeaukxortD3opLnHnmAe/ZG/mkpKFZBtNZXB7tz+kdzvYEjrvt+ZWedCueJPrjdP5M12psG1R
x368dfa+J/YXHD0WGtezzfdMafT2acr3bItYO+exYwWd59nvH4+yt0ElHA1TQDQpCPpuZ5WSW2hu
n/dBh//5iXLYP40btx8bUB4H67cXHchmKFai0vJwiyulrNhNhkG8ZaM/HaSY23+Ppq5+odxRUnxK
12cvR0yG2CH+9HiOuyvJoefqlKitbS/WnnPEhXvqNMlYal+rOm3AcsCDeTyK/B6bUJ1UWFJ8yD+Q
2tjEk/0IysluKNHAJlCu9P7T76lRNchDTvPJmASKAAg+XdVyVANtHtKD4Gv3Q0qs3f8Pv9WJ75op
tUuPSZZGY9P5nq33iDd0ATS39Pp4prtf0qbVQqiOUNUvAZ/f7lBNTxRdU9iZHblDWGuxemGPolXp
ZgQ30WoEdNu6c++uRzyc3TPIHImjpZ3wNm1VsnRYmT/e4EqcAVBb1NBMVCtIiPCCpYWG/z/MVI4G
nlDe35vMJLNayctivLpMindeUkaXZZTUT7cs5vwUCVP5mK1D/3HV3Prg6fgFYdhuKAI5AJsU7IFB
yS/+2zLbfQ9owY0pL9JqWZ6m1hg19OrW/E+QD6r+RAbqILimK8n7KRsSm3e6yE/FmERISeAJZAd9
1qoeRAfAkH6Ue6L253lWJ1+0jq6cFlOoX91snDp82UfDPFi7vQ1pU4OUuEVExLckHmXRDZFhMBqg
3j+ciMi1xJ/VFWGzBl38V7NVCFZ+H21zWy51plWZLvck8lvnuchV2sxpmb5JV8c8qkftbUPSf5Qn
sFjEWmrzCE7g3sTkUW3Q+3YNyMLKq4o+auAWS332RJMcXNJ7VwtfFGYMjzuP4WYnxGuZlYtC0xaA
tPJsoBGp+qa9LCpszmVsghYVvCkctCH5Myss9+95MeG0Pj4Ke5coFDtZfQYyD8v+djfmaZIodt5R
GCsS9XltOuuTbZdH/NV7IALfkTROAnghY8F5vx1G5+tlkXAhPdTJml9S/E//ibsJFXyFnY/srx19
Lit8ktBeLsow1YrkXydy25RmEUaXVAhj2ijTPJdvlcqI+hD93HHxJ8VYB9/tyvVHMzR9GbhG2Th+
JpQIVTHbmhNfV7SyeZcKXYNJXrRVEU5u374amcPeoIdKrYPSETrpm4DQaZu8KyUzch5K+4/RjRqo
ump+7nv14L3dOX8865InRtMWypP8oL9dH+3a4rfTUFXJW8v0EbSwroRYka9noKIf7417gQKJ9MT9
k29GTeyOTI2aKIGMS+bvRVlWBU7TwN5dkUf5kWa68oHmaub4cYb86hN8ocH61De1zR624qn0U8vG
1GBdMu2tSxGs8zO1GdKXTnTTB7GwlOcmxhH6IDfdKZLIiACQs2y7wVO4XZ4VVPAiMgq9JpiBc7pY
zclV9CqwV138s9RJk/pNWdvWwa24F8+ijEA1T/bwJfzjdtzGKew2TUi1O6Mw3yliskL6G0np15RF
oAkjCg2zfxrzwM2hxI+L4vl259YnjviROcjOFiGZ1CnVUHiT9tC3vwV8e786q9cGyEIYP9Nk1E9a
64J3FeOSH72lOwsOOxzAHm83xMUtxMhVKDlo7shbGrXVi5v3RjCKMT6T8iFzWejlD7zMh4OvvDND
BqXGzX1CBLhtrGLxhLZLtwKhnVrkyYdBfzIHVcXeu/8fWj3SQZlKAM81xXv5aPx+3lB304XbiUCY
Y3lyG1qoYzHrJ7RRj+oqe0spTzWQZAAod+DW1XVnqyzI8kYdQQhwL0UgIC1d7AaIcIPW4LNjJkex
195SyiUkWyB/htJ4O791cu1Yx5QMHchWC8ws689m74AFSEV/EGDuDkWAxz+8Bnd80GJSU2tMKxEk
pZ5cYq8yLr3XTGE1VEfwvj0AAF1V+CnQYSAibGHmaarWdP4pPVQpJy2HJhzQ/0lOs75gYlOgK2kN
NQbTaTOHnkeHXJ1ycZA6/JK03IR6VD2A3/0SKwMveru2ptOozYgIayD11ttzzWf9TKEi/rJ2jYPA
f+5yTza5UsRXV4xwG2e1aRq/7PvC5cZy4mdHm+n1Ueqzn6aqIyzv0Pr68via3wl7cCQnEP3Vy6fK
evsrx6StkQXRu8BFSZl+TrKejMH4IjqteBN5VnxQoN/ZBbDkMDShskdMsIWW1uoCaMWm/gQ6p8DR
O6phWUbxS9Os6tEDJhd48wEkLQ4hEEkDx1L+dmoEe2NkzFQZmnaO7JOxOENIk9tA6Gtsq+tcYcfu
a1GEobWxKJcMP+TStxVLOb96iaHNyRgB1gMeSpuN0FC/cdKZ8oo6LhgS43AfJnq6nCxv6J7rqo3/
fDze7hqDl5MUHJW2xObSalQShHklKTe8wQZShgUgZY7+zUhJ4NXxCLmMZ3BvodjA/bEJmut50fTe
NjAxigvviqkIPl9aop7Ltj8yOL6flRyKQaS+ILWazUYVmMNj3Wx3waBW89mCHeyrYzSci+iQC3Z/
Jii1AwKh68hLClTtduMsrZObUR3LeuKKkrk5Jk80wZPTauutT1ugfXr8wX6VQm93KgsoRUQJmmST
R879t2cG8VWnpkPG3CjmG0E1ulZ9HhVScX/kjPyRVSbwa+xtcwIYqzef69z08A4w3VggMT+ROhgT
Dhp+5FRlfkIpyniTldH4T+aW+jmK0j4Pu3nWXlg7nAwb9Jjfxyh4JKfHE9m5eKlS8niBq6a1T359
O5GoVhZbzZUuyE1z+pcCfvlUo3P3VJVwznxH6ftTPivepcXG98lzI/Ur5fYuPjj5e99PuopIrjNb
ZcseT9F0ytsk55JRbP2kxI5yVsVgXcZI1/GzPzRc2In/kJmgrgeoEcIPQdfttL0uMQxF3mr4iFtv
q3mimmD0mXJtCswqi+yc2Ob0knPzBX08O2HPvtWsQ/mj+xCCn4Hwng7cnLlv+RPmgnvq0PPEGrE5
YS7jDJe5SEbEqgWRO5XHa25mR2X+ncUm2gSKTQGQvslWFqYhMZoLYXWB17mwfpx6eYmMVLybvDwf
oH6PqAs/3mX3pSrEGsFXQqHlyNwFLZOjVnUkndPaQgEL0KpLUEw6suYtfa9UUSx86iY1dEa9/fx4
ZBk7b86p1KbB1ITeiUZYePudKQfOzdRQgFuS2Qyaqs7euuuxEMPuMHCq+Je0AlGY22HaQeRrNHtd
oJotshKRvdRPrlgWv4/0XPg9wmjJSUHa8BQvlF2zVMk+T2WqhaqXJx96dyzqcxclyXlNDPfgrtr7
3PBxZbkc0Cntndvfpgh0KvWUs7Vmtf7ZMKG/dJOTn50YlEuoRdT4wseLvrerpcIT5BAUl/BWvB2x
jWyVKhkjKmpfncrENIOkd50/ei9Hf07h+baojh0MujfN3wfdpPRWW6+lrSa024fcpjmRtaGnEDmY
dqT/MUbzq9XhWFEZhtHqlOaj28ReVadsinOcJezFW54Al3V+G3XKCZOi1R+ceTpRtDQvWD8fOYDf
zZQ+BPQbqkDUQonNNzNtUmexafDDhVFSR1xNs4sRwZAWGIj7FWp+qdY5PrJvkTv45iCRlxIQkcTB
kgT+tamrR2uSFQvds2CAXV1e9MEQL1YXac+VrUVHqnB3x0kOBgVGqntQe/0VqP/2ui4i7xu9rsmA
41X/oxxm/ey1lfP58Ta9m5IUAGcYjXEgqW2z0gqaHF8wnkK0oyc7hB9Th42Bk6zfido7Srx/ZdY3
KygNUGjDE7xTpkGt8vZULEK3ykpdxjCtenPS/DmqPJqRa6U657UdtfU08ezXLHC5/KRHY4mzVWRm
7ust98dpalXYjL2aDdE5V7F/q50JJ0HUy7X4PAGU+WdN0uHHgM4wtIBsqDN5x9rrB0VDyg+AZjy6
J7uJ5/4N10H9lonHRZDyMB0kDHfbk3lSnOTD/cpRti2QCjZY4VjDFHrR3HxS6+lNPCnNSzYUzpvC
tOrLq7+i1PVhLNkcoEt8u6waNCJRFIUZjsngfXN7J36pERn6bujjepAg7mwYOtawWmi7Sl+8zVBi
apGbSQYzbI3S/WSUWvncq1Z1tWftqO1wd4XyZNGspmIC8Beo/eYKxfV3ne2BoXBbmZ97K3ZDrV+T
NxnOa2dq/foLPVDzYH47Xw6EDJIzrCRgmS2v1Vh1PPzqyAjLyq4+oOX51LeVdy66ScEDrD8iGOzN
8ffhNgeiAq0ntRaMcC3RUrxi0qnOvrrGLWVlYefBCMxw9oX5epgiiwtojsIabzVg503RMZ1dPTIH
0winZVa/53OifWvVuP1S5OX6/vHuvIt8CLJQtqFawzOK/dVmjkJzoiKWGJ92WdWTSFv1PA/Gf6uZ
pOdyVnQkYJzyPyTHjxSAdxaXgRE7lD0zkpTNBrLw6IBjLbQw7532tE668nmMjf9qPJ3fzb1pP9mL
Vp0eT3Zn/8D34lyoUgnwTmlrchuHCjNjjhEYqKDCWO1t6eHF7gsdGli1uM758Yg7J/JXtZtCH+Ua
etq3h1+0feINawOEqo/N75ra44qJ+eLPyjTKg8R5b0GpYcqvySUOA+B2KKVQNLUULlFq3atN6fcd
jYkPDr7u6wmiKACMznXfT814pFizN0cyFUBAlAbIV+Sq//YYpu20TMaga2EXRYNx6o02+0wc3Tk+
1svdAQh0dzBEuSXpi7lubSY7R+/zlDZGWFWR+9Wol7qmgdfOV9tNl4P3d+9s0JmkCcOFStF2czZA
WUNgXSwtdLyoI0jutfEZDSbr2pBx675I5U2Acx/F26kYDlTdZdS7eY0xXUMMjXgdj+UtIJq7dc3a
DrVIy2qU8WmhY3V1orgQQbvEBQjmQjc/lgTHn8vRGv6rRH3UvtybPpBicKiyacMPuf2ulsErOYnW
CO0cowKfjCybL2ZdWH8VeacSUU71KYGEFoolFkfiOXvTJ4JEVZBqk1yD28ENfR6Ar01GaEVJVZzA
6MWtn0V6+yn3HHBL8GCfoVxjcK2b48lWzCPLw72NBkuCZhWNKvmY3v6A3LWLTqEYFnbAM8LR7VU/
bTzzqjTrq+tQ3MFSn0AqEqEBs40QEi3PEsdjocspicMicYdLWXj5UwnW/qDRsXcDMgTIQAAu0nzo
dlYohGtx6eC2sESuEQdTsWj/Ur+pbV8n3noelX59/ZBI93B+cK4Eeghp4nbI2Kob/JS6lXtpGt8P
lOFO4CHwXeL/zn81kfFqXDPSDegF0ayCr6eZ25adF+edLUaxhoWmZ9/aVn9GjkbR/FxdLCIHizzI
WuaD2/e+YIPcK2EefTdOCnp4m9My62qRjYjDhWkdQ/yYx1l7nkwr+mtCWv1TES3JSx+LxgkWdH6v
QAgnuGbuCFDEU/957aNDFEjYIKlEfOktA3e0l8KdcmXBZNsxPqsIrP+s1NZ821Rt9fXxUPfHlCiQ
5pJ8Ukm7tuGDjlGAkXXZGg51TjOkxL0n8SqVeqGwPnswuE/qBE6e19W5CpQCT4+Hv9/OMgiVWieA
pvAl3ZQO4sWp7LwvVp7XLq2CtkWI1s+WFAfiUe/alxGZgoMPff/MwrvkLSe2o1REiHa7nd3MtEfI
DUuoeaW4joXd0d1QvFNaOOtPLfXaS647Hx5P8/4mZkyImLSgSVxI62/HVJBWn4cWdnMn0vRLUerv
kRcGv+45ylVD5sLvqKaFwBCOCMH3lyCgXiAI3BRUESiT3w4cl0VeeUmuhkWnzZd+1nHeK+z1nPd5
fPCw/7p6bh88xuJewhMGZvUdLx/CXVdM1ryGhhuJClmcTKW3jb6B5M6/Y/NM2NW3Tpjp0/zkaPHy
MaVs/LkrsXrDADh/q7dOfH288HsfGzAnsEpgj0QAm0Mt5jKrzYKrJF2xHPPzyAUJ0NYOonHlCuVr
0a3qqfKsNH9tQZLbhFAKNARFZ1AHm9ZEVucxnoDTGoqmmV68VdP/zMe4oGZnlP8sc6eea2dMz1pO
EfjxlPeOFNcXBQ7pmAPJ+PaTa9jNoqQ8qCEM//7dLLSauWrKV7il/ZsOFeSDG2Rvi3GIJS/Dla54
m7C1BCU5werheYjL4TzPPHmEfsOlnt06fDw1+bU2O4y7itWUXTM41PKY/Rao1qWR1mj6zmGZz/2H
FO6QjwjN9OXxKDuHlXqNzKlQXiYe3pyZVk3zxRXZEiZNOePe1hrOU1uphq8peXMep5ResUh79G8p
uysH+2ZnwxKpoUNGQkdqtS29TUrVjsIplnCN18Zfq7Z9sppJfze0Sf3crO7gz9pcv/4WJpzgbSf9
oI5rbT4hYuialaa4xcSlMMPKNJM3qZ5aZ3W0vsBV1C+PF/hX5XL7HcF/Eb9A46ETu4kojFIsem63
SwhzPYcpjgxDqs3LeZ0s+wMiiPUPzaRetihldZrVNm5PXafal1SP8s8pOiO6T4/ODLyWpOjgp+3s
ZnrD3LaQEyCybHFbhHLOWoseKafa0d/nnrI+OePQfrK50n7GXRWdVNRUX/KpS7410CD/xgYGbyg4
yvVZn8z0RJN+eem5i65qjvzgwc+TX2K7cpS95O3K7qS8cHsCFmXBEcQYMRu1sHINjWaaijC1e/27
UA3FOTtK2uVvbDWO/57KuI2DOq7UFxHbWDIf/JSde4YTSFdPpo5UOeRK/nYYy2z05qSu59AaRSL8
kvjzjLyreDaqulxP4DqMN4taLFe7WqYLto7V3wPCOynuyCD6W0ep3trFbF5SpylfcpBQX1E+VqyD
rb0T33ALEkhJbTMZnt/+ynRsnaxa1DnMonpuIFWa6bO+1OUzb6X3ozZVNAfrrOpZygpVILVfoj8f
L9TOiZaOfvQcJbyYG/n2F1itU6hxo3K4UqvJ3sRJVLxpx2T8YheuUgVj34vxFDmr+/p3gGowQ0JD
koJ/m3cg61t9bHATDBtlaIpz1wET/DfpDKU+V7qJt0xaO6X+9OrJQmSAZQAN3qV1sLmh6cCbVSU7
bbOads0PfBKSa6YWor24eVGnfizaaX2Txcby6soi1USubSonXGIct9tVznPNnMGVURnq8qYNhYAl
4xt5W7R0yJT1mmSRUR9dFjunUaq+kRfhtE7Ys3nk86zQYb7lWmjWCLqAG5nyF9scmmdvXH4aEBzO
mTq8n718vMyZU6OOqw6fHi/4/X1FeQKGMu883GuUMm/nbRrZiuCWJ8IFWNpXikVW4kNGVD6Iah0P
1vi+lQ/Cm6KmlLmHSMtDcTtYgkTLqK4cllWfRP1cckFVoVEkzndzAMb5tlyXxT17ZreYGJ9NpheI
SCjm89yX9ZEf+n0sAEQLAhQQYuJbGlW3vwWdgNWLhD2ETsa1AtRdgw4IpODg9N7fcrfDyD//7Zbr
p8bQMtcYgOfAv/NLzx2eRQPyop07gWzbaJ4ff9C9ATmwVI5Q8EHnYbOnsBUbrLnMx1C1i/qKs47z
pJSLF9ILSPxIi4fr4/H21tGQw8EokfT9zVvsVqNm5lxBoTF28dt6FdVn3ZqPnvz7a5hShQ0uU2Lv
+FybZdTrzJuqchjDxWrF2c2z3PY9nAve06nq3q+WF71vc8V4WzcxaLxRNd8/nuXOMWFsohsCVNBW
2xInpY3EhDwxhkkpqjDLBfToXoi3y7q0p8dD3YePVL0QDLO4iIicthzHGCFgHe21MYxa6m5+3mTK
16zUnTexphWlL9YuI5zUo3/JDPKjqts9wlDW3CgNoTZPv+quHdAqhmLE6IUiU5MKK6iFFz07k8if
K7W34UqnSqcES69r35I6KYLIbIY/+3b4u0x647NI1+KUY40S1NrovNAj6j8+Xpy9fSAbr1Lcgwbe
lryIBzwEdURuQlMMDRVthF0/KnadXBalMQwfDpIDbmyccr/MDBQ7uY8Ogs+9/U4cANqQS4w0afMc
R25lRp3HL5iseHD8JCrBtmauOKj+7h1jlA5w8QPsgoTc5nrKe3cZ9SbG60lRxy9treb6aUE6brl4
6wqLmLbxwdO7OzEKZzaaJhRTtpypLBUmoAuAs6BVjK/qrEfvDJsk5fEH3DtIcNzR+ufSALS7uS6a
UalgbHAfVkWvnnolckIE8tSwrUF4vX4omi6snQTW3KEQIsDynpsA0FRGN7vU04RxF3Knpyj2moNY
aW9WEmgHQg0uyl2UOCDkV6RAI0NYCGDtEBg46YmeAYBNjioyexsDmhf7AkQABajtAvZ95zYW9/uS
zsazrvZZGOVxBZUus1OEE47M6vemxhsp2USI7HFebh8wGhtVMygu7hqaZwRRXXaXbm7jUOugQzz+
YDs33y/BCwBfEgi0LflPQjOQ3LXHsEek6MmMVk+KwWRhQYZw1WOPJEEx5xPl6ujgUO9klMiZcuUB
b5X1p619dqKvWkEbaAhNJRFfqnxBGVI3IKNoKXWaa4sH9fc5aVThq9a6Iig7UU4lC8VzMCmMKvPZ
zcMP2XQ0cCLE9CV8vDQ7X4FeKcdSOlFIGYHbr1AvbiNopk2haaU2sgXF96Yy1isWqgcX7M4tcDPQ
5nOLiBR+SuopXMENzOEa1Ql6f7D7D6p991kNKaj02IPfQklmK3g1qH2LrhbbWF9XZK7GsSPz1ZRT
Zyqd76qV+k7pEutg0L3XDSYNSnYknVRUt9wSnbYAsKB2DIfMTupgVZb+A9YFLYXGqdJ/Kk2pVoze
G2FGpjn5KaoHHyqjaT427QJ+iptjyImiovg5I+28cGLmr4+/9N7CwLORXTduFHMLFM4bLbfNBoRl
pin258ICn4b9gYI6Lg7LVQbSc+ZhPLiV9waFr45RGAecFHNTwFEHUSiZE42hy2a+Zkn9owBOe+px
Nn6KWiTI4ig5egl2nnJIwQYkAdk9oB5xu6WjTKyizxUiDS+uvtv1+C3vmvqCvk/1ovRj9JRqTu4L
VH2e8yj/9/Eq73RriI45jvhsQlPB6+R2dMjWUa/hAMzjUI0iLEVXv0sXJ/b8pV6sC9IBRVBG6nSe
U62ZrgjHTOEk0AzBzMntD073zp0uczD6NdIuHOTH7Y9JlbmIx0Ljm5eieOKKnd9Nsf5X73TLG3tu
j9yP9+5ZcOjA837xJbYUTcqTUaa08xiuq9X/1yZQJPE3aqyTNbXzjGXcnD7H1WC9W63GezX2CsAM
dR9a2jSMiFJup7oaalaPsQffsl28i5eoVerjKjT8H2df1h2pjmb7V3qdd+oyg3p11QMQxOTwPOYL
y5npBASSQBKD9OvvjlN1uyudXuk+9+3kscMEIH36hj1khEi2kePyyeTk/B5/bnjhehjhYoZ+Nn15
jwrs2NB4ZML1kJquG2hX250TS1F2UTJ9UiN89FhBykDbF+Bl/Mf55/9W6lFuTcc0Fkeb+Eu7UWkE
LXc0Q2EYrtQOhYp+gw2X6+SKJv5fjxoYU0PXDFMp4B/f+7n6fi06VuPaE3ficnI0mTdsMMspxf8d
85BTfVjjMd38fht9sIcB3sHQE8Hj3EF49zahxQIXHV/qQtRtzHedC9I4DR30ENrKWW/XJFjG7ew7
wZ1pJOlglxR+VrF88NSBBkETOD4P5UDl+Pmpx0vUpdap4KIJeYqSmP4uAUVqs1h/Kt2BDPtUhE2h
cHhvf3/vH6ws4CIwsUCb96y18y5mVm0iyaJ7XUBtIP0iXSfc9sYfMKTi0yeHsv/hTZ5dRc8bB0Dx
d0uLuzatrHt2c1uT6KsUujlgMuVv5dzPe6unpmjquMkTr+WPk+7jGKpagGlYNzRu3qUVeP1Q81r2
87oGBYdWMoSfDU8Ae6KBeh6HoNkCvhpfLdDXCAp4181fGGy7FzxPuxymvh3hlISyIUNTisPZOh53
jYELyO+f6Id3eWZ8ovkHOtd7XGaaNosgatGFjBxx76zLoU9YbHKJJZZhtm4cMC1We0LP9TO6zHmV
vAsTQC+h9EFoIqDXvVtFPm/TRiZKF9qv0hdEzrsxAFsH4FegE6LGf/j9nX6QZaEDhgEf2ibgKr+3
7JtGmjbII3URQwSgz8HgnPyM8fXr7y/z0RIFgAj3dVbHRmX3895IRlXNvHF04Y7TCoGHjrV1Fg3K
HIbU+0yV8qNYAEjt+RRLQbfzzz//t/CnHUFhAWJR2TmheZBpKPmN1VXl5hA+DE4L+lEmm9FaCHKD
6nqzdJH45HD51YQENh8YW0IsG1KjSJPf7RMHYtHzHHgjNA5gqppDCKDyaUZgxnsRWw68i6wD+egH
ImSnpDH+Zug1DMBGX3vfusF0bx4o6t9+/xI+yK2Q42IchMQdWMf3AQp6Nv3YB1JCuTtZLs4KDVCQ
jXTJam42rVQwTSUz1N7+8lXBnj6jl8CLRZb97tU3fgfngs4Zi3lQ8dPZSS4ATLsK79zBD02GoQk5
ds0k/vrNYm4MyCoaWGfZl3dDA5nKGbjVBpelqQvukiLTRScwwMmJWzNwSzpANXBS7f/63QJzgykS
+ujgA583wr+tvcCFClJc2aGYeUSeotFfUUiEFS26QNZD6Wo+lfFaf2p680HYAOoECfN51gr20Luy
zOWe7FKIphdDh711CjzFR0gFk/6rQQ/9lhIJH/M+mPrdZEIewy8CE4Wzi+XoA+ne2APiOk0Kz0Jk
NQsSJWTW6TkOMyuc+u33z+iDYPBn7XgefuPVvM+EvKhrloEsAyp37rtzFvakNdcgWhILimo1yc8C
wkcXRBjHmBGFNULru5gKBNuApno/FC5EvyDJPCz9UfZDe2Ba1p9hUD/YZdhc6FOclwCW/LsVMK2p
Shsc90VV0ehJyfhBDJad0pbVxTrOQ9mO9WcZwAdvHy4zyPT+7H5jwf+86gwGlWEHp4zCCKcCOLFX
CQyw3b7O2nhcnkay/H+0wc/ud2CqoVA4twJ+viKr3dBqzSQaWc3SgT9Brd410EkER7YlpMks9JZO
Cah67LDYMXRgXyx9//UvryTIhYMFjDn3Oad+96xbTB8qJsex8BgAxiaRQQZCJOJY469z+ftrffSM
EwzUUaz/meK9W0SkR0MA23ksGirn29rrzUPnzgxi+2kKGtHQfNLJ+2AdQdwM7noRIjaI9v7PTzgJ
0eoABgUVYe+NN/Ewrw5I9LSBeXes6dU4VMjw0nn+jHzzQUYABiAAIwBvgJf2fsoLnX0a+QqjsRbo
m00Tt37hpSiOf/80P9iS4ASjfY3ZQgBV9nfhuXVJm5BuUAWkgkUuZGgOVCUUcvTd+NcfJCZfGCIg
pzpf8106YIXRbA4mXRAejWNWdwB2daJOb/EE3sApSkowHOrNX74/Ep65wjA+x5J5D9gGYNqFkajQ
BQjc9hqaKOuhYpUDLKBHPzlyPliYBDQW5Fb/PNrfPcq066QIxwEp3KSbHwtjcuNR170ABSi55cKX
z7+/tY+uh2kDyrtzFoHO+c8Lc+q5lJOHWxvXMNEbHKzU7vCMyREplX+3goz8WXz7lRCG4QPIZ9G5
XXbWS313j14Xtf1sZjTp/H5wsiUxiykX9MEZzdrZE7QYlRs8eG1iu703o6lb1mbU23p2kWiGo1sF
GZzvI/+rjNZEgmoY0be0iqQp2eBCIr1eJGU3FvtxySDqX13XitffGz1oklGHCOA3bfrUi5QxSAZx
v96mPQaBn6SNv+x57ASc4EASAWeOodK7qIrSbZ0g5ozbBO7lhuKIKtZAQjRrCO0OBkzf8Bwefv82
f70k9J3RlsBeBzv/F9GlxgIB2XERFSOFU+QRoCSUb2GfWpKhRyBt6XRIcw4ToDyfZYa/RBpMTzF7
QemKEwSDtHfRW1E3hYFVHRWKCrBBa5muRVthAfzVvXi+DgIp6gEM2mGk/POCVWklen/sIijvLYvJ
jFxlvjhw1DNryj4pdH7ZHLgWGC9AJOJAQs777lqwA+MJLMeiggZVtU2DIXmWMoD9YFNtBJtwDP7+
9X1wvXOmCQww6kWIVbw7+f2EScdv8QzRUGLOlI3wwPjRNPCAK1mPJXxHAg6m+u8v+kt5fMbgYrSP
6TMQsr90OqDAID3KFS7q1sleulQVdqCskLKdCgO4Th51Ab/y6yDd/f7K5yXxU3WMK4OJcuajYcHB
DObnVykCoF5VS+NCNaPzMNcAqu0odyLYLg21LH9/sV+l3XA1vMuz0SgyOkyhf76a8qfeHXoC2gnx
+iFTugkvxh4oxgxZB71xU5Acs8qvfZTnoy8H1OfUufJgn3HbhpT98EdGCMw8DAsKcGRgjABM0dTs
OyqR9pIpJSe3a7whg//cepgg960yX7uASyaVFjRzHSjK5Xh/9EssOvPy+9v7tfOMgYd7Vi9G3+wM
LXtXo4ZNhISNnGuGunUvQBXwl4xAp0nga0oqs2VNp2iD0m44TpGMxjwxkaSZs7YJ5FdEkLBP3u6v
3aXzNwJFHPMGdAnQAPn5gcMmsIE5CrjFBOi2ZYOX2qkSXonW2RAPSEuorlrUJFwBmZDNcuzfYM/e
WehOCNqCtO9CD0fGYwNdE2DgeRaLmonCrm7oli1oCF3eKkqv+ej2EFsMYvOCfnc0ZNqHi+yZjk7u
jZ+0ft53YYN6yYv1vrULaTPbRh7IPU03fFKn/rqiE8ieI1pAWg9tw/fNCtOPYFwZPhRg/0EFVfj9
TjINvIOFScPvX/ivsQIMJIxzUAphlP8LZ3WU4IXAmhty8qmcXpo5jEHgir08hk1Ok7koBj+JEx+u
MEy5UCOcU4XAf1eVSoiBsjMKtvA1XTY44YGR7WW3QWIETufMZeGMqZs11EYbCwDHjsPAEX44ov0n
4Ov/fFv/s34T1/8MEeof/4V/fxMQf2/rRr/75z+uhjd+p+Xbmz69Dv91/uh//+rPH/zHqf0mhRI/
9Pvf+ulD+Pv/un7xql9/+seG61abm+lNmts3Bc3xPy+Ab3r+zf/tD//j7c+/cm+Gt7//8U1MXJ//
Wt0K/se/frT//vc/INnxb6vg/Pf/9cPLV4bPXbwK9cuvv70qjU+6yd/O9GUU4Ege4z/PxeXtnz9x
/4ZtiDkQzpVzLwOLlgupm7//4ft/O2NyMPQHIucsyIJXqgQSy/M3+RvOPehAARqFDA3Ntz/+323/
9IL+54X9B5/YtQCHX/39j5+TA8jxAnNy1px8F3MH4bQQrIPsYmiv6rBQ7idB3QMN6qdD5H/+tP9z
dOmami9Q3Oz3w8pVNgC9k2QWKK9dxTu7gam0fwstg+jSUy45eZT6R91y/zv3bVvvGJxToAEAJT2d
jehadFkweP1YWBmYMkkELwfJR5u5axQeDKCxbwFME64V6kRg+kzaPOmKpBvgaucrVM7DNeYhy0Mw
2vULW2L5AgV58YguRXOXjql+swyqH8uQDDUMtILhhmKQcpdqa26Vy5ZnKBWvV6DvQoDHTtXLuMzT
HnqFHc1WUwPFvSZt90M5drxtYycAeMoL7qJoGr8SVJMF9NwXlQnYTELVunVNFsOXSO/8ceYHKLf6
ZkubSO7ZAoXaLJzXfmMj7EtMWGQHxkLSP2kXLXsXsRTY9o6RcvWW6FonNvnKBzJtiFOBFjJN7bin
jocJVGzYlZ9UoKiryHyHfldXANDbHg3X5hgSHG6Ak0XhDkdxvBsdNV6jmwy3C0+GJ+ZTeiSWRyAk
rkH9Bobn8hpCYrbJZ8zqNrxL1ksEoRBecJZWl1QHVd7B+asQDocbnx6rkxox7gnbJLiKx0pBdi42
67fFX+qXqQ3X51lTe81Z1W0alkS30GZOYC2oo5d2aP27hII5jdZslO6ImaurzoIjYoieWQ7J0no/
Oa7ZrK3TaRyc0BoZvJTtz1ERx7jv5Sue7WFdqmTX9hBDyEZPqx8+8O8NxDOUd59Ylj64XrtAfqtX
wEbiDdZ30xRVWyjixLu581EBuKGzdxPQ+kqGDXIfTDwWuUFhez2EznSC2J+D1RxQUaa8VXddmzgZ
iCvtDrdAj+j+uRcTYHAwo4x6FuYTQAWXumndq4g6oC6YIQXEz3GW6kdaG10Cruluw3mwvGzh8rQD
Ht5ssDCXG5nGsqhJExU1j6csXlLYLFDwGh9QaY8wSl/NCW1gSD1Ua/jYgiJ8LSa//UI925wiFaZX
PiQ4VAYoTbdb+wkSXmZJbVaNpnqI4zX9uig18Uw3XBVwCh9O6NU2P+aoDQshKeC3K+T0WBmA/HRt
ptXZG82boppqtL9ayCKqqo+/g/7R3EySt1dDw9qtgB7Vtk7Z+FUlTXikdIBmFDZEJmU/3swEX5w5
KQWiv9MQ1oXBLs1AFpVlQpQHYpvR0LzC/X3HMEHtmdMuawbutwbfDfVqMYDmrrKEj4CMOCYBNSCy
dKZFwNGFnRgc9oxtly+mtfWzOw3VxTDDQjccPfHQuhChTSqHXdFUO1iyTD1pn4cPcOGuL2lrp9c5
Crqz83asyhhP5jDb2r1Dazm6BjA+eA3mhMGn2LR8r9Ff3CCiBQcRNGQzAih7Vw8zDLn46l2FyENH
MFAniy8Fit6tA1FbCKdMzmlKASjJZki9k6zh8FbODI1EA33owb9euEiOWApp3gzYX7EJ1hvfHZs0
Ux0JXjwQp1iuUu7jCjNTmz6qpj3+IrYUIc5LjObHQ+U40OsKpvV+GhK8POBK8g5qo3A/mOy6qQBv
34atSXPTutPlrGBqOnZd8Ow6i3muw87btnJVDEmfjPaTSmy5IhkrcOvqGK4sKZGVR5mlDTyZASnY
eHCVeSYjadHSHrxyMqMXZ7N1liNgHC1CIyC0t9pW9AImqkh8cBK5d0gU3XsTxIEq0rUac7z7CHEy
WZM9oOEpASAnWa/p7A0XqpH4NnWE5nhjHPoD4mSrLvpB0Y2DcceUhVCk29YwD7tZWwuFHAxO5W3K
IxTaLboHc03VFfUcdQPq5LzXk9E7Dpul73gb7dUKIv1pji0pY2een6Z+STEArAdzE3i16sCm0mrI
7eoLN6/TAGoABVFVVc6IoTJnopJ5Xw9iyCC1R1/hKwLtJa8DqmZZnemqlRATwpCPYpjJkAS/Oa2I
txVsnYetbYGahRo5lTeWrHKPHk90t9J13s3wEr1ACmmu3TH0n8JxNpCwXln/sKAPemFDgQUOF5+y
1o6bz54JrtzVXaFkPdf2giAQ3OgAqthr1Uq4gQXZCCW5WyQfX9rWBJcm6cxupLDoy6yeox+xQ9cS
SmRd6VFG7iuwa8sRehUZOMvdEc0w2RRkQpgZZkm/DUOz7KFrMZeVpuylMT158JdYHWpUVeuGNtze
N7Agu27GRu1nZexXwBRhwpEKcppW3u7ALoqAuJrqBVXavC5HT5Boix7YigDcEmzW2mZjvcoSUnDt
E0DBZDOPcrxbooR8bZDhTxmWU/PAwg4d09GxcY5gVl9oI+YLd2T2bQ5VQjK3ruyplgkppjhxCnep
5hcBLfYtZWx4AXbAbJbUZWtWt9Y5OpSG2yGgC89k5E5AYbc1u0wrvlwRyiukMRilXCKZZRkB2vxC
ejzYzw1Gex3Ufja+moNyGqh3GUCE6+iQJn7x+ohmHQFiD7wz2KXHkC2FqHQADMFmDeyKATxLb4a0
bXGIdd1dO6BkTRfp7wNH9nfLAH0wkMTCAyzgkjxicDHIwN4QW480Gt6laWw3Cdj9VS6CyrngLG6e
1YzcNljASMtMVXcCQYZ3R48vGDfaaSC3kQ7oTTh7/B6xedzqSmg/X8cW5iWtQWUNzKfxs8bOXVJE
QrjHSjJyQoczOKiKOBeJYfq2wrx3g3yI86LSmpzQ14W0dwtpsyyJRHXlVxE9wJ1Ff5O+a3dt2m4g
JiXbjPddvVkhKPrUrHT+ZoY4OMEqIbywyHK/BBBnmTM2e3D66b1q3XmxUXvqszdm+iWHO7jaOF3X
FCk+cks6ikHu2lXiznVScsvRoyydBpX0eUKzFw5C/ShZcjAqHT281SA5exrGX8I6HS6mVXu7YWEw
hujitE7yQcmnjsW0FFAOPWLj2i2vaYsMzTQHTYn3Q3gBlEciQZI2g4ZOkq+DnC5mUDrrLI4W94Wv
IX0RoUhL2vdiI2pTn/o+qXZJH5rCWTETXz2i9rqBPFQGi1Kak3BZuhxpGx2zUYLn1Ufw5CQToO5Z
gDTmMIXSezSYIFwE4GPfjnQJ9mjnh0+RbPyrVfjDjawiCLgLz6ot7BOdJ9T0GimHM9ltvGiybRA7
rtcOhkmM9F3p0gVVKNb0eBc1cV0ALENzHKtwQ4uGMaxzDqGeohpCPRZrPL/qBY2Tkc2XEikGYHJx
tbemmuAVYYOwrJjj7RGiq6fVc5fHCbCKe1eR+n6p4BPDh1R/QYcA3n0xj/YQi4G5dDfEbxACQlIS
qqcxXTZ2qGDFWrl9MbR9FaERkyS3kNuH1iYW6iFttRaZKydyCYJ4lVVmci7TCNthU/szQryKKohV
TtMDtYThaTZsuQdhLbppg6r7FkEg4NVVbAyzznbVhVP79iZAMrhZ2Jpepj4nPzrLMLHorFJrBjFE
zPNgl5pmfuBEIk8WnPaZaFh8ALgBQBooh581fjla41G9zo/wbhWPrph6xD+/a3OUdESi4qHDN+nE
1akfDe2QAcV8zlTlm52vm/gaTF12ARmNvsmhHAGVd1BqoEzoaQ6NVofveGtIAyK2CUB1rcednSYJ
sBdNL72aLkeIpsVdRpLa2TY+8KkZqdhQVqCewmQlaOL7VKDNDGO19DjI8x0lI0tyz6DcqaK1/krc
Rl6H5zIwX9f4O+2n8K5ZK7Vb2bJGWRc0wtmoWrAbCNK1l7C+xqizolhOaVQ/op2MrRosEMBDXtXt
3d6uJw5QNURjoBJ3sUxDuOGzD0Q8CDYgs8W9riDfD59B1HPnllMKtx1cRbnfQ69KIcE4j26WxLwt
zWLZxRAxZ+t4HLxionmcwzwm3pApsPfwu6z3KhmW6wgSMRlpfXEDRYDwEq13yrPFXVgRVFJvvXk8
4wMmNR7OUrM7+NK0R9EmUZslvnB2lfTEfQ9E8BtFmZaLiNYXxAl57s+O/yOZWrUVcTA+t0M0H4W2
CjP/yv8+EI19GPIIiM0mtkgIpQF5dQUnNenWZQv28fTUQAgbR7WsD8vgJ9dyUsOdjGV7EUZ6bLIl
iNYCMqrhNeJi/R1kp+DRtx6VxWp846EKWZtyTOcEdVK/eHmSrtCqAl5LZ4pXZKNk5Jw8oNHbrOn8
+ZhSPzhNVJFt2MNVsAfkhEP4nYBfSyHok4HgT/PY0cGz540y52HEZJ6EUPhSNVwUZDV3LxKUhkfI
mOOAoxDByTxQFDMRR84A/xwv2uDUS3MgB5K3uovXbQpvCkhaNvzS1p49yjlx8ZbXYSOg1sAyBvbm
vU37SW5Qt0Zbm87kx4DJkM4guipB5UrDJ3+p+JQ5RBoIcUX8Xs5k2U+kIg+V8BNUpVSbfEzbJEF4
UAxNCljYZLGG+JEfLwxKhRgjXxvlJt9GSPUC7uT1XRYh0730Y6yYbIkHdo0h/b6rHVgdj3hkWYSV
hIR7ZfoxgP/h1xrDAnnUpvZbTA1HlMBpHb/6tOuPdeL512mDRc41rWgGW6G06PAtYEu1IqQrW00X
rd91J6o0EgtnpXgh2tYnWO80e5SO0UU0JUikcZYXHSXtpZ36+KWbZvoKAslaYloS37oVxIsXRiSU
n2o4VAcq7a/FOLvbrnL499RjQTn4SDMycO+epxo9THiWwJNX6mDCCW8SSNT71QMR9XiKbZicJke4
l8PqeqVabHLlR5DKyztJwisTTHVuYIVTWOF6DzblcgtgYbxBD1rdxdRxLwia5E9oDtMxd9qVnBZf
8oOPJvQQzqicwbQCdLyHFD3WKd1D68fLIrmStyRW3RfTBQCXWGXrUqJouq+IUnsAgbo7CNVDpTAi
Do5iby6tK7rHANJKPwayqq2uk+bSLPWQx8mosyWN2Bdo6TQ4epD7Z44aQMDGCV8AFtnmyAf6iy7l
9Ar6SQu0+SyJjngtNu9qkrzCTCidUXpDBTXTXt0dfXyVbbi6U0laEjyixyTB86idHRLn+8U49i7l
Y7ir9KRKPvPxxBH/zof6VErMKxlOn2TYz8SaTY20cgOQ4JzXnt9eTvJ8FLrS1F9TKl+SaIQJeih9
9H1dD8FhdNxndBtQrnJ9XvvpisnNmPDnSVV3YkrmTTJ65sRagaoPZx5F7sXFTsXO4uQOh+x1HmvT
LFntOfZrknQPyu3ExglWryl1PMFCBRz4kxBqeAIOTr1Rh4ffm+78paELIXOULlUJwW6zMQPI4/BA
mzPo5OvSDMaiOCGH1VMgwgqEDGQF5/sO2TwcAcPkOAtIvzMmdk5RwpGw15xUOCZ9dER8OE1K61VX
a7eO2dKgWmKzZFvhIHWvV0dc6jHut5RO00mxub+cCSCJRbC4MFSvXGFLO46hygC/C/w8dcfhWkHw
Z0SvJVU7ZCbeAfU4Eq64b9gdrNHrl6YTaPCMoCpiU/Hbfk7Id8B0YwqjQcBCYv/sZiWHpv2Krlyw
5sDKpvg8JkZoEM3JVcCEv0WON5yiDgKE7uA91a5psHohOuzMej4GgkvAeoRa4RSFFpSH48T4B89A
vT3rxLwKJMhivIVFULQ9g2yRBSHpi3IFveTMW52UlWMdjIB2wjjelKhyEAth+zYNhV4SusMsVn7F
dHjduhwky4yiQA8z2GfgaNaevlkZCOvnOKeqrBVheo3KlRwhDc6/YUzIh9KTo7wMtBNf6AWzNKRe
wbIxKZ0KJE19mM9OwOIsHdqpLwO+xuxgV+b9GNqufwKSqB63bd05GgJ6lXqLk7VGc6EfxtOy9ul1
gJmfV6yNZvZ7UllzPdMkFiUCgJdASZihnplbOPMBuBZjLdE2qm/hNIYejm+jdqtmOsCI0YrwMeyH
ZX+2nYexmJrWTRxr/VRXFDCexEmOkdexwzAGTYkzNKXZMJL5chgbviVtCDlujTHQXHKcH34GJj17
aoEFNpkPkcMRPHGuSz5WkQdNTh4/BCFCxHUVzXbLgKmBqiu6FRsdpDBchQ3kTTf7az7Fi/oeWrUc
FcSG6vNoy0VOpCNexvG8PKwRLKJQRoYPixM739N2rmCaMshTDBp1lyEB0/cDsDRbeIaJK51Uyws3
oDWgqnP8jBhmbwYvnG8iZ64PrkHNiPwdnDZGSboCjR/OtyNcnt+YP3qbziadn0EI1yvJYONCdg4h
YL9E8SsgbRHbiKQFyIxxUZdoeEiEmsTeNYPSpVxhtwXAueP8GBHgeiiXE34A1gJIeIadz7rQ3WmA
LlkOmWeR+W1jjwJOJpfdSr390mhRToly+xyAAPslBUr+WiVo9qU4wZCEwsIOu4lM4GiY1O4nSGPf
rU4vXqbQb9/Qokye43CudxrolO92ckJMVqn5Au0ZiMXHQ7VN3OU58qwf5zMNxgtMr8MvwlfmFiMB
z2ySiQUHyOz1T8qaaQtyLZwEGIy5Whp4Z+6zqtVDRccYpMp+FFcUbO9vYdzhyF2hTnSlAa4tMEKr
0ZyZ27AMeiEQQv30MfVFn5EuCU+L40ebGQ4CR0DWd52qryp/Qn+k6wteNTtYIKMEq559mGh+pyIN
y2RJ57sqdvxt2CRDl4nZRZMLhkztplUwZMJwOn1C77wOEblY42VpCs2fbJ1F+iykb3/Mi7c+GMYn
kHeAtkb/lAMTQwCHwGOEWJXvLhOFIwOxr0BdIuSEzF82JKlirEwa9if0SaNvmJwiqRbTUhWq6vje
97zqSAEd29J4tePWM6jRc4b72PSdpiKv2TJhnodIAFlzFgZZYtd+2DD4nh6dukd8ackiynEO6xc1
CfYik9re+WjD3BKsNjQneH1qGyIODK2h7aIdZzug8pky6qEmQOWEYgajS5JNzdrAiStOpvspcWGw
uDrxQSFvRLvMQbdk5tN4MNXM7iOL6FfX8VyiuODbNpzNpndVfKVGKDCZwLq5j2F8lsxwZuMAppYa
UWbTwwzpBpgKtakbC5PMOgxKJj3UPtU8HRiQM5cLuqJP1NUT8uHJ4Zju+wNUIePmkddogjHuJ7CW
FJ4s40mscJU2InydaDvuIOlpNl2ohxfSBCnQA0puXFiKYpDBvYZn4QRldjwwtvMssE/w7SB3LVSb
Lt0ers1LPcHLyA/jS7+WclcrUH1wIIQXazsDvesa97GPzmrYGMLKrJIrL88OZcd+ZeymhzLrbmm6
GrVwsG46uEHSog6c9GtvUI3m8P2B1ImoJd1OYPO8CTBeTrqZElr4XNdTkSLGvS5NPy8l59R7Bmks
vQfWracHLlZh9nUjYhez5aSV+RnP8WiSM+q8m+e91yzzhaPC3snDSJnwWfFlgZLOvBJeer5Y+B5t
pfnBzo57olWs7me3hgP8gNYakrghwJwLdhes2SC7j+GSgD362hpnekSnUhZza6oLsDTkE42r6AQg
eINOdDVC8agSFH16a1PMZoJUefA6oEkK408HXhaomDQpHEDNdr4akTLj2HFUQWpj7ujkVXEeepBg
AVVCL/dtRbxLeFs6XyCg6zTZqC0ajfEYgtwt2kDsEJUnSMDHVj7JlUXAano+fkPNxgu37ormBwzW
h+5ehJCGz0NE2m+6MrOb6TXuGhQuCv53XTRDyycegsrkM+Z9iCRExCyH8c8Z5YrW1w1U8URfGiGD
eYdYVm1F35H6iN8dllcTeqz6ElVGzzulTAteduNYVLhYWUTNeWs7F2Eb0oFyE7NztA6XiL22iw3k
ZQP6VLNtiPX7Ww2bH6+wPE4UjkoPxpxLT9c3aDD4tEAFp4ZNlEJcPwuJDQiYg1Ercgew/zRfBgWZ
PN2mLIBgHeILGIFtU6a1o24ZvNuWDf60GLcD5sHocqa19LbC+rScoHsQnYnX3tZ1sUmss9Y4sdlZ
iQc80bVc2lZejM0c9Dv0C9kttDlkXvWN89C2PoA4HemWHCm3eOJJSu1xYXq4lUNPv1s5iS0wy/J6
pPWAUWbNtrT9v9Sd13LsaHKtX0Wha2EEby4PXKF8FYv+BkG34b3H0+urVuvMdMtMzLk6imB07O7e
ZJFF4Efmym+tVFgyoxj03/YyGfNeE+S2cNmDsf4qUqGaCd0zWDMSDbH01imLtdp1UlGXQZ3QKOXk
bD1pUVkYXjuvBruluXE5htYnY13y0m7S2lCcrh7SwJjaBolySIZ9Dqj8SKwrG2HFVt+K5ZpqfheN
vU0aTfm1gJk7cdz3G5CJ4biWoXzgnBte1n5p/VQmC9AuOivdd1HcvBR9spLL15Sn2ojioGrN/MrA
NdrFFgkeds4q88c6L9Vfg1gUb/00VpEd6VrMbAtJyhlYuErIkNzIR1lvcj/O5xQ/OXXqT88pmduA
hPm+WaTulpBn6hGOx46vVZuYIWn9rTC6yZHCQRXswtCHW7sMyUOfqouD7Fs9yDExpNxWo1ebcXGM
9KZgO3s/PubY5G5Ln+mHTpGX7aytDOjmUXYge3JfjGvW7tW19ktLNO2EQ3dh1rEqzN+SiFFFuprN
86KPma8kTbYbCYa2jXlB3+mzlpiQrJye+wQ83CZBK92mC05b5tr6R8roQWV/TSf5s9A3lwQ7tu5x
pwgvfRaWtNLNQJ5lHEWjr4jd5I+VmqJ7TOpz1LdDRtawnp5DJvtHU+6ZD4pTpDBA1JuTWPR0EA24
n1cauYU80cSRYvdgWO4kmvO5SdLhsAxl6BjlOHgmEaXs+swk0RunYXVAEWJ3Rp5+w6VhkbRS5eN7
Gi6Z6TH+MXcSXw4fWgGeZs+atOjnoQ8l/H5CI323pVS5khKvjwZLk4R/Zyn/IZDmsSr4+DMb8wee
ZvNT3fmT7s9/6f9HgOYOE//rf5Aq/wmgOX58fVT/dPs/D3+gaO6f8ztFA/aiwzbdQwfhvNms9c//
9DtFw/+B6jJ0w8DtCz3I5/yVopEhZRgZAlCTjKSCovxO0QDYYC8AzoKq/c3MKv8jFM2fokx/Z10g
dv7EugC5mzQvzbg3RtULrVNWKU/MbaYoQcSgKfHQuF6G0Z/2mNzvU9y/eY9+p3n+lt75LRX0r6Dm
X1/3T6C2GKtdL3cV6eSEIA67XLqJU3UqoycpNgMRMvSs9e1HiBdHj6A4jTkwqh3D3kF9aPqAs8YR
f1sQ+COKqQ1q7llL7VT4QeEvJ1Adw6oIYHsbMoc6aT+oq738Pa+i/NtiyP/qm/+TVc2whrFIo3jc
Z8l2Fn9S7TNP3qn11CV30vJNQxerv0rpF7zJ+CXpARHZ63QR0wVs8mQtl4nHj5GfhLfkk3+7CxcV
yRjyQZIPx17YNcUNnSSzKFgKX1Z2Y2hPjDU6Rk+76r35lSHd3YW6LTpLUB7L9455iK36ZNL47WYJ
Qk9za7fzBo84DFewtQNCjh15kWe6iSM4mMy88izYnwx37c4LMzs+pAd5cXrVq8IXIiodQ/bl/FGe
TjPP0GYbSm96fcrzp3LeFaJnKE8ZCNMkelP+Ys3o4B3HUpnbpFWT896NZ7Hmue2PhHbnu/cOHXaX
NbZ2hyxscALFYceOjrZV8eFrsFtheOqJ/MpmG6GiUa7Zcr5vNeXc04O8feQFR0iPVnKlTnfq0E/b
ndocpuKk9s9NuWMkrGiBVAc67ZEazOOlGc5mxAG4EcetMn7r1eKSXDqMQYGTng+qJW15iCfmDikL
I2z2XKte/Rm7w1OnbLTsIV6P2jHXfBUpxMstF9pncqLKrr25dvpnGkeiOWxiM9X2bN2Hvb60q2IG
ugkD68ZO3iadhPLJHj/UL/Fr4FSngTJATU3gplQgP9Plq3HBSJjOnTDsEREc/Yvpo/mpxvlbuel4
Yzt9K8zBdEteZ7n3G0t6mXSeINGpY19798hUiPV8pZ1NjRuqsZPxaxeOwNUSWXVU50vyoaNA4CLd
5JrL+0TgtUHlymJoChg3zgPF2DMFVZ5X/mF5FFMFgWXbZHkeloQ0wZPO0Mh67ka/8WV/9Lqt4jHk
e7ICeaf5lk9iqkdIUciSrk32WSZ/J1Pqt5S0/3SHYTD6E+A7I5XGvWkNe+GWX8Jds5OC+KyctKOy
K0/zqdyVR+lS/L20vzvI/F+92p8AZ3oBDPsZr1Yehufm1F7mW/Ue36KN5qWn9lS8LbfSa4/mqfp/
fcU/GThkdiOQYkiynnQWd+FOf163zSY+Z0f9YJ61HZ3bQQ/kF/OkPP7PB66EUeS/+Snv2O/fWE7H
fBqkWdKGvXJuGqfn18v1RZX+Yp2S3bzVd/njzMCdCfbzspO2TaB7xGYH3AK71h92/De/dZVttysP
1pfij4f20p+xKe7LS5I4Wu7nXRCHR4wws2QLCai/HblMrtXJlzMnkgmEQRF2EtHOKPV6pym8WHYZ
iKB7yEewouFTKp3pmsxA8FDvNnG5qA6pJ3m6zfRuFJ3DqfKvRreB9hhYENY72mt9kHHpcM8d+vEq
si2u8et+o+mBBNRxsqZ92B2AuJm0EYy5/GL3Aw1i9wxIuPyaAfPQCtBYfwHJoUsVm+IqogjZd8Tj
o3loTtb+sdsoBVMKW5MQo53s2Ad0NdjphlcMqMtlEezQv4NVmjPwklte4IxwhbjnMYEwXZRWNXUF
WjeOktw1+mCIfFPeNMVuaH4sTt+q/mW9Zt1XXr/1zNHKXxG6qBGYaTB/ycdpL7xlgqOlrqS66YYp
bh0Fg2i3P+JnelS2QEoa1li3/Yo+17fJsOHJsAAWn/NFvMLVcWjt5+x9HJBb3FZxBD3gDwPKG6Po
PBD1+x/q3uOC6Jga2utXcsLmHURB86w0V0u9P0dAQ2kpg26/7DNmlC8MfR7Ea76NH5XXwSMmw4+5
JfNjFbDom5uod7+R7l3dJ4jnbF1496WJ49G3eidqnJFrRXZrzt7E7rd4HnwWrAV04N5qq87qy1fs
N5NjesA/XnaqGkd06sPoz751Fn/Fl33kslDMSVx+UfbEy6cO5NVr41nn4VnPufhsCWONrXrTkYfe
1vDYg26bO37Eegu45iyMFBOXJ3ds1y/LWTpF71226a1rpHAmP3fcB9FjSb9TkZgugtuXn+KPtW8e
6rf2jYug4SPz1HTDjoi2C0zLURHsHM1rC5tO9JeI1uERe7/XBcE3x61ZbvpH1oU58ZkUGbt60gyb
T+UL6CVhA7b0IC43E8X7Kl5MFIDyQTN95UHcCtf2Iz1p1+ZVui5n8yB4nNCecpC9xgHGdHs7dVf7
kQW3QfUgvIK3He5vpuAwed+991uLv536jVO6pR/72RFOxH6D5PeHR93vN7EHS+W/zc7X7Jn+csi+
kT2St/4jueSn8Da8woMx2tcARC7ZriENlK+m2tJu3fHMcmMHiU79yFhinbhp6eCiR6ruIPg/pd4u
XdEj9FLV9yNBKvWiMvXh9nTUlfLC1pcHrruZZ3DilSrVnG3Zll/6DDEQB76xlVSvogWQuDf1iTXu
oyOVqwPuovvdrT7qoTsuG3S4whU21YE7EfX8gNJDlqOdHTRPOEXXRHiu3g2/P4yInYNTFO70a2qc
2touXPjyURg3neKLBAgp/mz5sundt5e+q14UQC35KdWSvpVepBclUL1+yyJac5N3WzDBE9LyqTnp
u+JZ2K+X6Tp+yZo9t0FH3BJhvBooN5MwX2YGOdrpV8rM8yrrCIu2UNllvGlMl2z8RHTagYbTTSz2
xu8HBlEDyS9XTQnabr/2F1mxERwbjEM9SlRO9tglXE4z9NJmlrxp3tUv5S3bR/v+0GW7qn6Wpbfa
+LSyd114MV6jNXtjuhwwkQwTMXbEyu4eo+XX3WWdeulTfs3n/rEr808mHV5PeDbQCBAx30eQHmc8
k59YtGfd9JheIHpMuR1/C6/j43ixXsa8Lpyqae7y+MEAQaxlV0B444fhF5/ZzU/xY74ZD/JFvCzn
Yp3tgXovt8Ov/iN66x/Ga/TaTJd86jeIcx6WaYgkF3W6r2RvaJog750weY/yDSnHNuzlgAEndqrk
SW23cbbNSzehhGofSiFy+pv503+rZKyONkJiNh6GU39W3/QbRc6wvKqCvjVAdrtZ3t5JroUzYjbs
5SNJzuOI/3NryUEe+epD9Z2G+xEsmbHOzXwWx8+s+16krfBaPPev6lXkihs1u6kwc+U7nab9Ux5c
hRE/7w+3eFU4dezU4/M6+CFUdG3Thtsz1WcdusY4H2pK4UiPjlb3rVg44Fy1duvJK1iTpGzjpzof
vQrYp39RXeOokWtH+AXHNoes5jTJRrceCskvw73SXxrJr5XzAGkieu2e6pkppn5Qg+zc3EIfKil+
1mIH7iaHWx6ccnFqVqywaKum1POWya5TJEI3ijx13IuZj8F1Ur0ZRbXgCkM8f+Ppxo8WHlTXuoZf
OF0Bslu+bF1eluKN2HU7Zvv04gjLlmBgbaHGdakyp2gjKsigtsIBodgQcDQZ8F3Sw2pdtX7PPiTO
OX6n6a8RBPEiH9DWufbqIG4/FGWfh4dC/QQvDmkAtS1aBr2d1D4lbenURW9bU5DBicx2UbvpTMij
q0l7Jd3P+acUp7Yu83jWCxvwJs6eC8R0ff5OwkcemwYFTO8L5+WZs5FdY3bHXS/sleGkDafsqnrJ
Q/ahnetXhUi51zs49ZLcqrPyFK6RLfXPjACrbefOD9L7hTPJ6536KXGrxqsbOi2icciSFauAgH8G
MVrk6KW9dK5qBebUAzraEJnuIr0MabmPJMkWx9ERt6RHr5vVyy7tXfYPls+ouso3zfKKMXNi2pOp
fBxuMV+tt80X6Sg+NhfYmXp1mOjTdcyxQ3M5X6cvZeGYYO2T3STemG9hDdin7XNBZl+Vd58tOuqL
8Wj63SXXHDJGQ+InSMe1s1v/jnE3EX2mSFa9N9THtt4nrBxg+Fx4jGe7IA0Kt/lUCzt/Mng674db
ec1/hMqZj1zhTGIr6jBIuM/kV3qYGXfbJbPhp/iQvYSnqrQFBRXKkaKAgev63bxY1GTAHOR7qK4s
B40Be8U6YxuVvPXFB37N7FKWRedf4L2blPVZ2I5DNgwIHEbioLA/Lb0Kr6jtTyDmPAGyHz2FPXQk
8ZR2R0HHc7lraZe67lkmtJ8qx5+E0YnB1IiZEcVpU7eCrQpvUvMx5Lk3DcUxhwylnbak1wmpe65+
/VZ+/0Oy2H/rGvuDMnb6YF/Ar+p/hTCGJ+t/EMaqMiJL9uOPuhif8h+6mPUXkjlkQgn+r/r177qY
afzFIBiBgG5ZIhFPvC+7/10X0xC/7vlQxN6zcPs339nvspgq/YWwdvLG7j5JohpV4x+RxZhI/tF3
SW7tfWkH6TP4cPguiFz9Y9cUkhKFvc0ojrEay05E3MZ9wXcrF7nTiFk3HbusYCLg6nXDNPN5JuMc
1SXJYuYAHUk79VNaWZP4o8eSaZ71Wh8Xhj3L9MkgvTA+CD2qxADcRdU/GB6zw7ZqlHH106hb113H
hobhkqdaVvqkaZLIJLfMMdkdFMLppeKECQjaIYKIaSVIskyp4aSUFXvrPArJIwvwFCfVmql47Loe
5JC9GWVxECw1f4AX0cWtEa9MiaMy6659kavPWZmnwm6xtLSCt0gVwmhAfrpAEEINWTsTCkq+oWBj
jWSXU0eEkBS1WqDrjCeZqloLbRtujZn+ZB7S6LZ2KiMGe+ob81uvcQbIqTTObHFTkEQYjY4c9fFU
eOEosSK9Lcu+PHZ5MdCzjFqltDbD4SUL1gn9dM/oWsSAl1ZF/8oYWTZOUWwl8VZu2Q0SRFItd99o
lHW0jYW04MAZpvydrTJMpbNEmHBcK1RcZhUbydNqNJVbiJpWO7JZL1+6OnWbgSiVjVT0U4lJWFYf
J7E3Gh8HHvy9mudb9HTmLGak1aRF4DkoZScNJyF2My2MhJ8Exo06qVTJoS2zOy9FNi32YqzBMmSJ
nhAjzEUB8uCvXbqeon4A8ivQjJUDEEc6wrLGUsIuMtxvd1lt0QeO54QBQmgLazu2flWunNn37Izu
iiejDndqT6SemzWyEBhzSs80VdRcXHk07/kd+5CNOVMbbyklYbgVgI3LZjCNhJpcnxgHXjSzjqCd
tEK9Xyz9WGOgi5Vi4OltRcVKidWZZNydcrOQspdGAR11zCYkoZL0X9kMzFiPLTEAojfN7zEKM3U7
WSlbKOl8iCizx2lRctwZjHywqRSa4eKj6ifOd7M/rNI4sWWUK0F5mUAyGdWWbYHZa5xhrVGppEQr
IXEzWXkCQxIpcru+0FmEbFDMamMZFltorSm+GGCGK1d/1gqTV42Fht2gjKT5XVWgWZkGz9Nw64eC
h/NSmmPnWXoURm6IXyVxJnGdjcAK2etug8EvuTdrckLVTdpnEgDu15MzgvyDbShrK0ivrTngDQ2H
yqKflfjJF3fOO9haO5JzNT2KRgu45DGJNJfCJfqljllSkwLnUHxBTMQuqZxza2COq9O1wkg+dGzP
VfWZo8COq45UMGsULfxj2F+S5ceI50r77A11YuxYVVomSnbaZmmk2WIzar2XpFWtPdcmY1WTcswy
2ZmuZnpoHGP8F4Lp5FYoV35d3BHbXTLIWVXtBsHQC6a8zPq1m74m5ryZl6lV3muFlV2BYgGGOYbY
sbOTlVqkDmNK1PHRF9aYP43wUZptlUqXeDkMfO+YxOc9hKJGLaCyD7jAOiGCKoYK0NHekjONHnFh
9diuYXWPdYmqpeO9T836O5qpw9hFowoAL7FQQD/iN3TY6ZE16MCq+lgIpcndUyYpRTWJTpDuRpco
r7pZLRyMxKE0m2HBefU6WTphBRk7Fehjwnp51RNhSDbNjIfusamWhRIVTnCym6FSX4tqzImokeat
msVWuw+zYjh0c5ceF6XL1sOk8Utt04bep4xI0NgQ/Cv1mc2eFKGhUEjGh5UYjdcmitaTgovZlvCT
7bVcHc+dVUGb3YfnZxVok/4facFJymTWnUGisI5rnHXM2YU3sgv6t6yjBUgSsnRQHlpDCaZJN7/F
Iltoh/lcWwSVo5jsyp0+SegKNUi+KdXhuVlZ420DKkbPJqHAlGuEEgTh0jVeMq/ZdZKm4odczfU1
lBKo20JTl5rY1WqG7l1bBuYhF7EC5SLXUCnxDCu0LAwh6Rta7YiDuPrMhEx8zWY4OpSuBkg4mbPl
JsPPHHXmjawSapZ6u5QgA3C2qrjgjRmyMHeyhGWkWIO6GAm6DgX9GAriUJ31PhlulWTJRAhPnciX
0pSHRWliP5QBPoc4a9ElyrooNywwomMRWeV3Edf8McsG3pJFAN+Peslk4l6IXH44t1ltQNba5MSt
0D1FstAiNTBG7V+WZsqeI21s0atmMh5DK08MJ4rU+tjU0vJWlEuznYysOUeiybkQgVAVkRQ/zH0u
7PJkiA5QCZw/6ljt4efb8Kaqo7BfopU7Uhd4QyKtTSYHr0m+nUJJ7jbYB2n2slJb9+KiCG9AO6hj
g2pdQmkAQMp78zhN8bJrMyb/cZcDBEtck6xcD2HQl6bd45pd+Qm67mnExGrr7SIczVWIHXnS5L2u
9jcSamUuMplo8mIxJUYuHdhow0PMS4ZW5FpmCDzJRfKtC+xASgW2rHVRdiU9NL1lWFKCqk5RNxQB
OW5oUYBAbs1XqKH8TV6YdZOYw7XTVckuXOroTVyBGuxhnU7ynC/7cBprTLFTvlVzHiCTESU704DF
S8g4Zuwm44sRjZxwhyVp0baS0XjQ13VQnUYn1xyvl26T08EMyIAgsjN1Tj/U1FQxi1UNxAXBNRYN
DclbYS5aN8jbFMMgLEYzK+Z+StcmGMoFYbRfs6dEGO/L/0KERyO1TvqEkZCkUukjhKOyJ0umLyb5
b7KzMbNe5SiFC40j6WTAy2+bjOpJ7VfFtSrFOoU4Vz8ibI9ZnqMrhb1xxTmobgYJHqMuZEYShmhd
W9HKHsKEPnsljya37+HB51GpihMhtLFbl/mlSQiwpJJlHCaFiYvHlV5EwkQ/lIaFbTAu9xzGgquA
1m3AB0Qffwo5MvD6+1TSFMDmojH3VhUnwWyMxmPHSlwng0o7zGphXIU0LF5kYISdxWXJcYkMXq3Z
RS2lmr2m2urrlaq+RGuPT18sosjp0FccUZYeq2o9Lawo4bZZFSZupcmSMouStMd+lUp17iqN+qb1
41ccLuIm0pXQN/IUElhCo2hgIiHIoq8eZ/yj2cLFJzxWg7RIc85b4kq7GtsazMku78mOqXsmCZZS
XAjpTTDB0GnhOj8ZStHj5mciRbpkvemMqTpgybvj5/Fdy22aKLlwTSgMCxOyKjdGSJLTpUqz9qQO
YfSjGlb6rlRD9WAUkNFd1VfBqMfLIQ3nmracp8XMYWfiWCswQn2Xq9Q+NypeYiK4iRWtxEs5cCNv
0rm7mXIiOCUnjduXqq+baxyIIR11VqA4FetkOFDnxbuyKmzsI0dxmJykV9NLZIaxbLMIvr/W1IQH
JdS1fbUOuKx4ixhZrq1H/HSrOZgrRhOVqLX20Dsr6zgnOClQYOre9NJ3icjTa8jjQJkJP7AJJVj2
bFaWPbkfq6MKKwSfxRXrKAKwAQDKqJz6fg7tcU5CO6qM0omm+Jcg6P1mVSSeO9G0aLc+7eLa0UZB
+BjgCvZh3g2nVqnY04XTaPB5viLN6ln1FS8MzkmTKpy8aZsnLmvTaWdTpyKFCygXie1MIKi0Qx1j
4NmQT52edt46I6j3c1QdK43aTaMc2lSpGv3IMT1AklkpfLvMtFCha9nE8D02/RBVoXa3scaYvNp4
gKmOE5OVU1nyMnbTRIVthT5OpvI4c8+1s4wuVqrdVoiF0Ae663BXKMgy4oopCeQupAOhsbAFWdfe
o7EJAcCzYb+onDHzOMpvUNnjVmTtkxjpZeECr5e/4l48ZTBIsJcLa73Y9eLGRrvsZXUofLPp5r20
NueejLKHWgPNUvPM2BbWar7qMes34sb0QdRAveIcAXo1xdBthPJQUXptI6WETxKtclNZ6Fe6QKht
vJrxxmKEfJPU5nXICkzpMpX90LW4QIuBA2cuU+7HlmXl8azY9FrtQxSleaCRWwQNgFEP+3V3anDh
8iZNIbt2Lex+E3DkVibNhVgka9x1NbOpPizm12Hq3xsrzvdalui7OCrY6TyUbz1ENlXhyk6LvGJ4
YirTOrnKbIhur6y1n+qjeeiB8PcsWHroR4l5c12FCOMZF7Gcyqw3N+vHMgHKiyAvXzl+30uMJJso
KUDHdWobQTLdpmkn9CsTn7HefXCBLYFIdejpi1o9LFVtuFXOe90qiKazHmYXySK5YxjL4qgOsepS
DLSOMNe3e5wzCCpJkFpfoJ619/63UNVfucIgcJWwni0rAqO4ID8VYyfZg8Bj3JgRrqmHbcXkALOj
Rkv3ZZ4LQc8+jWBZEdW7BXrYVuRiYpJehKdpKkcG9EUa+uaqDTuJtGgGTytOJraQ64Y9GG3uaD3+
TGOuj2Y9Zduy0ydPya3mRpcvORFlxv2yngpaI4ZLc7xclbSOrlFlCre+UtTNCtK578Uu5y8rdz8Z
Zylm4fapE2Lrwxqm+ppU9Il0qLTIONgqx1w04Q3ePcOpayBwiX18q40wY1iTDze1W7461cLcIdfk
gKRRUw12leiFq0VTyZvVitk5byvUTiuaH/K1NgIO13S7xkX5RLM7vi3mIl7CsNH2mVorHgp7ce5i
Pd1hAZ/tfFCQBWADN105DyeD4AfE1/lFpS94saokfjdljGxMmw2PW5PRLY8YL9K7fLeyj/JaVcNj
hVuELGIV23867y1xbj4yfVx3PGaGQBJr9S0ZGKLliVWfo7Gan2tulpd6JD3atlqqujgehj3FwXNT
SZKXaF1+hL6MDy199IceUxCYC6gyrNtxNNRxUy16tNfXGW1WpNEuzTjbKYaBr6jQrsWcqoyAyONn
IfjiRyHkR6dU+isdynycR0nHNNIp7YatE8OuFs0FyLl9XC1mJqtGcD8R9aKTzEDtVh/vZ11QDz22
uO2Q1agd1WC6If5vEtSUkHxR6TRKHaGpxvpUK2Xj9WUkc0ohJyRtf+bAnn7WVu9pJaIaBj1SzC2u
08GpVRIiVFWTtsbcX9R8kDZEeY3PSZwUnlTfHyq6dd/82XdeYg7NJsSD8VhZOjtjesmJyaPcygs1
MqkUpsPi+4L5BAEFGEOlo4U3x64m+npBFIdLa7A+005TjeH+tFiFE0utDvYZNe3WRC7dLJZyMirt
fsvW3MaS+EF8ZhREZrLYrOuIbTkd9SBtkzbAL8KUt4HLAsQvtzzPhz2I+3JdMaNfQzNr9wQh0HtK
SkuhEWs7fvhyV3S1aWtK3VB4yo8YExTPEoddwspaWEdxeMRamzNISIRHrM/FgyjiTjMzkAItatT3
KVtWp6wJX0rKkIgEVe4MJGU9CRozis5dHo4bfHHf2MDiPU7FxZO02mAA1ik/maEod69Uhl8TgXCX
F+0EGkrR5lZGHHmIlqQZcS/u76Ycqs1BfZXNtf7I14ZZmInS6KLbdJuF1QOXtq2Z4tIGjXZpZPfp
W6JGgRHhhIgQPj9FY9WYZrALttRKnfIGj5ieTMClzdKOOzxcotPHkPciZgaH1rXc4UkYXoq0rXFL
T/qFnENpk0u4IVlfGz7zSA4Zt+rZB/mSIF4rNq4K/pBavkr3oKXkxIghcFgC8NqY5EJTJgNAUAHT
MGplfiDyZ9yzk5h0HzJh4CRWYTdJ6ZE57uiVvR5CPa2TXcpJyRLZKF9/CIEQEycJeX+7dcYrOUT3
SIHI78i48XIJxQ7OwCouCRtqmObdow7SDu8s4Z8fbVxLB5MEPb+Za3roamWbD+mn4yZJm/J1STEZ
iqwyCuSWfSRj2vQXDR/IcVlK7tS5hN8ulxLPBna0Di/V+6LGi2VLlcFUidV059lgW2ivJNgQ5Lh6
VBPaRJuYkvaYw/NBgyfauVmUZcMDBGQKwu9bzxU5tPuCVMamY5JammwI6VLzOzTk9VDM67SVY2QZ
uzblYWOwt8RP8oXRmplo9r29P+otc17SD0ZfKIvJ0yPBbNFzJrLT1bA0vVQRhCuaKToYhuCrli7J
LR7RfFCdtY3YqytBCKWeOGkhri5pE4QadZF4ndq13wtEJD7EpOIcrEyvndyAdZ6wZtq1NeJ0FaKM
0XfJ09BKJ2yp9O3+XI+WU+jVnXpL8T/2ZNGw26UF0CFAcggbhSefTAI96QBSRn86hi7q/LDJzH4i
NReW0o4UBcdYaA6h2w5xeMXpuXhCTwKlXVl3mTPTLFY1dHhEviuB8++u7aJNIOjArYN9x+4Uorou
QzW0DjsLRXfU7v5sMp5uyPBzE3TmDATE7Zt7Jrt0N3JEW7vKRb+N0jiiOYpbTy6GZPUXY+w+9UK/
18/zIH0IZG8+6gvWdJsnzfQUd7SzqlyZG4K8YNIlcEBRI9zdVoHvQfV0xJ9w1kQqhYJhaNQsH1OU
s318ot6UF5WKUjDnmzmIuVeoa/5T4XH6Jr1f5dswpHc4WeF+14xXVa+tA0lFgkTjjjXB1GPtOaro
1NNYVc5iY4xM1Odoq+sC8vigIhhLYieQSrAqm3SIsZ12emuXVXc188rwVa5O+lRtthX2RRJ4L78X
epg4dULRMUZi+dKxHcVOcEY5RTObTt+sB+xz9CdEbyAzKt9Zmk4Bpe2PmQwHISULCNXoi1THU8Iv
HEOU0UqXValVgECJWLFsWv04zUhaRHdzUZ3lXYYxxde5Hm3qAmCpZdD/jboz240bWbf0u/R1s0Ay
gkHyNudMKZWaB98QkmVzHoIz+fTnS9c+fWyVj9W7gQa6sYENFAoqZiZj/P+1vrUEdUFpwXuUIwv6
yObKmaW6kXF5qOLzRpEZNzbuM0juxX1PYG6B9jYMjZemFJyc5tl5yRP9HgLaoVjhWZxAkmqD+Dk/
TVZFW1jyi3OM0AtJMZNevWjvsJHSzvZLLyNRJUUVZSThxihbrrwq5V6l8up7m1nZ05zEO9th0VS4
NFYRQKd9n0fIXsuYeLS0EDVdf8d6nTTLBRdzZ8uyfTeSAbEUqkZkVQXHudWcA83GNPZjk97EPaaI
FFMaI9l8rotwfNSRIPTFVOpcMI+WqqbSURtzfF0PUXUZOk5wVETJrbUlb6mhP2h6vZvKMB6cCXNC
4Gka+8DhmE/xyo9H79pIvAt8UOMVZRuPkcZddOz6Y+o22ddWsiB2bjWu3YSKAt4RrkG4QvZVyI3U
ngwTitTQr9sxy2+9JPW+WNbIwQrs8JrsymY/pmPzRfQgsaHQ2ly1HXC8oinuRFqrC0Kgmr1Z62Ej
ueztgrk0ztgOe0PLxL9WEOwvlJsHCytK3RNpFTjKkr65NXGc0p5PhttSMimH2bMWkQzbxyBB/MFV
KHsC+M8iK1MQMbk1UF1zcotERhy88SI2mMTE2Tc74uXBEVbBsE0qgEuLLsQGHUfyi2dRYCXbjAe2
GcUGqzDeGkoCN/CQaoADDOAOFs+hNKvmOpT5vG3CKTmC6x7uQ8s3tmdjEEpZEVNFm5TYwDn8sZ5H
u1D7yfUAJHiN1afeJVyP72lElduKgt2hFW68a32FU6JxnH1uUQwOyvRyUE24HT0q0rLEoGqZeXBZ
Z8R7dz2HyYKv9W32XPR4OCSTLHCbBZ0m0ItW6K9Hw0huxzJiXUs6tYEMFzyg/KZSm2ikPlOE2sWa
6+HeRRyKSMpw/IsmEy13iZ6ZgBsMZVVlsR4H0jn2mTOZbHQDkqF8TiaU0xYmuqZXqN4SALHCAzFn
06w50gSj6JIX3lWWOna4rrCEoglsXtxWQB7BUy0wDmeYrtlV1nKkimT2I2XupnOvTeGxOGBDKBaE
kCaroqiORY0SPYC+Ju30LoCXdO00gXVBQYJoVB9/1S5Ny/iKui75TrqL79sKUGANRodFzIjTtfA0
2ICO6vpCFPF93Ld3XZDlpxJUCjZfi/NRYwWctbMR+FvoUN0EmFCy60/lto87ufDbrDyezT479Ebc
4OlTHb0+L6791pOvdmRQ8aTkMd4mMp4Jr/E0QrKh3xld4F7Sdck5AXaCyqwfvRlT91qkGiijLaL6
kcJUEi4BdkenVqHMckBjHSqyLAExV6BX0hKuAPbkmoWs8gmdtMWqth10GxR/IQEPCUCjHslGyElo
52n7BsDE8FXnxXA19b5B9ax+9m0uIwvT0Zqye/M2R+6w53o3UYzkkOT62Y1W9H0r8oZsh9P+nLoo
rjqFuJ7L6jSu7RlE+U3Pgyje1HVex+s5GWak2EVuIxWaRVBVNzSV89tEh5z//VSKey72SgLaKtXT
RHhiHS912BflsmHbtNAWjU68tG2oo1/ztqOiYtgDPRhS4Vx4Fy6cy+dCdwU92amWepfEWcUFC8BT
s3a62P6K0dynSUsgVX8tIR9VZA3bt0DkbMA/uTvAJCitodqMDrygpR87rXl2wA8JXoOOYtJgi9um
1Vm5aYy2fCBWOp6pVJZwnMapuKYTV2zKUYUHgzZYuI91EbfIbaBPraYo8r7gKMsxtIP8X01FNzBg
FIfp84t+6toQeelseAeqY90NSyb1BctDkWfgaEexo7M7Y2qir67j34AwdN8mmkNrOwJeUxfedc1A
WlhF7GWrhl7HbZwruAWBGUyXVjlX9MKtRtwbtl00mzmg2VERA9JdOllQfisLOdyYvcOs77mxDXsi
hJ2bOg3lcxwNwtx3SZXcJFxg0QyNA0JblXmRt579sr+SwK7mg0mByb9PpVdT1YlYG16FBCO6HLqg
adbSL+ZuqRLaCqy/XF/Bn/IjdlTQIrZumVZX5FobVKSwgt25enbUJnGl2T9EflMb+6yVYfS1NWTH
Jc1g9DjANLiiQD6GTyWTnZL8rrOw+1M/hTFUF45mO6tvipeJzWsD/A0xGTBqlHplgTOlGLq4pOUe
91RODXyLynA2/GCAcg2zRh8Gl0Rl9rscWNDPS6JDMN2Ge5/eeYZ2rhyuCvuxHbo3jrzpEo/pucvc
ZCs5kCgHEgC5lJPWwGGoFgPANnfQT+ZjGSdyWdsyX5q9mL4TRODc5TZYmiWyAvVAfrm8STlUfzWB
zNzPw+A9mTooodDG5JMOKZ3coJDRZWeDnYCFF3wtnQrQSFJgSlGdGLaTplVL693B6d9k+lKZvkfV
S1P5XXiUmo9uP4j3vtH5rtc0p9KheZJ9x2Iq9MEpNdDWJm/0fTtW1QKr+/idqqe5aprz8Wqw7Zey
HF/DqikvYmVZyDSdFqWj119PQUSdJw457bJCk5BHchBSipaScD2ogxn03lYXTNmh59SbM4qWXt2X
N9M02ruIvPEjSEKGsDFOFlyGtlgpcndQ66bjMWZW7nPXesrGyP6ilW29JYrxkxpldD+CE73ya/Rr
lU8vRReBWvVyggk3J+m9m/bznt7MHcduGzF85g5QJwJecTx7R7zKdLG6fvIu8I16O0a/e9cVrfmg
EKbeeCUcPZK22GbjQpSrzqgwV4fkcK1jDU6GJcq8QjUjsEGV/ZNXNel9WEfj0cQLu0L2UB5BcD6w
Itn3rYa01eX0ZxGzcWe1U+3SMyTTgJuODwPebgcEG5SnZ+WUeKu6gzm47p2Rdc5y6ufbQJvvIJGH
cNHGFB0sqq0HQgw7rmiOT3sxttZOOQUw4jnBMHcLVCEU4jRdtwVheBcNZdFV6rnerjEV5H4c9dy4
hVabmcVrObLoPqaEFW5at/w6hzZLBotjSDCPsm/j1iqXSlKqgQjmQp/psSVwtDlPujS70iViAKWi
ChCRYHqFgsN+OAhF/yWKjrVFNheFpbdahPC8kMdYy8yrx2XY9jR3J7wB2KybHdPL3tGqdsAPcYjP
GIinzp6928kDyQWd4yaUCuuV6LrHKMvi7205WpDNRF+/+/1oH9tKl2+jnsUdedbI8IRv3fdF239H
pzB+137p7nIjsc8tvlspOhCyZjBeGjbTzA/t29C2rhO3cx5iP1izK0ButUW2TwMfuSPaRs/WKA75
DPG2MOrqRCsKqoGD/kQYAqQ/AZm3STLhzsnGr6B+X3sX/Noys/1iN2fpPblnJZazRl9TtwQ3AGc7
vg8a6zL0sHGvZaWCC5+kJLSRshSbcxV2Ybi0WGP2z11tFzioe7ehGzzSCxjHAeGDhJOUijK6SMPk
mWz0CBJ2mrSPKU5bPE+pc8/QQI6oZQr1ValdGrJi6F7zkfrZvezQj1H0c2xoyzMC+BxNpwnXpF70
ObSjhfYBStrcyo/EvYhrnSdbr23q1STM4ZVRb6xmTmh3Sdmn69ZHcULgJGnTUTDsnJLjh9W18nWk
Z7BTouF81Y8WtmZa5nehkUZ3tIqGe4ca/T5uAgT3bc8JQac4Xhz4WJjT4JY/lbQSdknmP5tNoA5u
4MuLuoQFbKRh9I3qB/XYKCfdZckmVNBcKQcnei9ljjUiiPO5uPR6GWxxUe9Lizl7OfNjnEYjnJtL
VDhqA6l+SjcNCBwAZ3GyNOizEnPX0a5qZn3HaAleICQafLk2Eqe6Uy3lPGnTuDcAAXLzybodcAF3
b53Zqqkh1c5Qc7IEd9peKhV38WMOY+pgziH+Gq92tmkVNuvGt/GLtW19LKweSHZNu2VaxZoMvEPq
ppGMOVAPIbykVGKxpGGayFVvk61zmDXKjQ0dEmTgyp0vMztB6WyBhuo37axE/JKYVLNxCxJyMWzb
Irba77nXYfkLLNRNi4G8huRGETzS4hPUzr1bosojWGbuLN4SlxrzUQ5e4N1YLhjvSwOUAzd1mrt9
vPZzE0QjZSt/wvAZjo5xP4jY8Y5diuroQuYCQq8wMvwKdRrl7Vs72dI4oSXLwhtauQOkBC1l+3WS
fp8iA4thiT7Phg5wVVgedEaU3dTlSQ7v62LhRq9+ZVrp98gYjGBN05c+bJbOO4cT7KFz9AyeoKKs
IXudw3Bo5qvCHuel6aG8jiku31GPmdFCIy28yOpiugIp5O0ir6mj/RTkvl61FuqZ0a/CtaVhMAcd
qvc+Nv1VZ8rgrkX8W4D6xNOhsamnlwmt8u/UkuovLhDpV8dwMpfima1S8sSn8RsViul9rgbr0GK3
fu0t0bqHIS8rsHMTl61NYfSJPIylZsxNjQP0MI6MZVViTHBRRtGyCcDGIlUzzG3uDNN3FXFdGglg
ZLmecuLhOFr7zhq+MlaO0XOsTetxJ8rDrto57CXjOi9rh62wo91w25qB/d0DNrqvAUPt0pHog0US
11NAiQIhZrmYJWW2G6eax/YiVMShd0uaEs50cuKqDFdtToqAfRmNQ2w/dxoKIDAnKx3jd0SfEdU0
WyV1198bqSqzE4RZM0QUJya309cVBEgDm1wmM5Rcmac796qNQXQcPN9P/U1YDTFHbDLAu1tpV6ZI
kBeaDpp9dCIhJf+oC1DFrd0oLrdTOGZPbm033qqturFZuZCirihpD43BFYqA5ttI1O1SBeEXGgn9
S1HOoF6GMEBZIHyqSNMKtiyN5nU5yTx8YnHM0qem4fJlmrLJdv44ActouTaWu6H3AX9yrXdbZBpZ
GbJnGkKE7br3yro/JQMhIPdoiESLU6AKeuP6f5yVyP8X5Nh/DAX5f5FW4GLv/O9F2Vff2uhbnb0W
77+mfpz/6m9dtvuXbTPNEMM47t/y6//kFYi/SAJ2HETWCERAE5zT2P9Tlw3J4Pxv+EPpuDAL/otX
4Jh/uY7wSVAXHmc2TOT/ljD7zCX4L6suoASCzxB+w0RQJv8584NB2PLmZpwgQi4afBf35zneLdoW
qTCKP82wTVuMF6lsyJ1zgdNABE1QY7r1uHC4ZtLjGbt1lAz2wQPa9DInY/FEkjyUZqc1MOLNRYR1
Laz84J6TTL1ngeyxz7jT5qdf/Tf8g1+9uD++hsOPcc4wImLFtj+QBEyJs0F4tbcAOwMkU/Swq8wQ
KAiTAIpWluvbcpTRbjB8ILWzaS7//Hzxa8bJvz6AZyKFcIgXYgr+Km+fpC7pbGG9IQ0huawTE3/r
EFPvbDVzLghEx5Ul7INDlXoIjOnaE9yNKVuFDXy8ad3PtbsU/gwMOWpOYLf1yfbHZgu5xt9WbAF7
IaUFV6BhgYiKyngAdWEsYzJqX4DzzPJI/SDBYemyUTlDGxz+/qlzNpQ/f1Xr1wS7H1+VNELPFq5D
nCz85F+/ahG6Zo+8L1h0cVrdpg36sGY0HS7sFHLUJirn8WrwWMMWQDF+8DfHFpWVDATHaT9Cjjtk
r24dUKM3R5Sx3AHDAady6HQwrwcaKsXik4/8I5j012GuPOVbiqRyQg2tj1HMg5B9BlEZekCnsyvK
ut/alGarwRdco6ftL/JyCHDoj1DRiP5z8wEuVNg6b1Pe56jQxuKs6SrzFaoIusG1m1WU/nG6k5Qw
PMwIbb6GDeW5dTnXsNlYmvWDnAsDMqo/HCaUohuhCkypU7lJuBzT8E/0xshbtSoqQAljnOq3dOSM
ZfkCALnNvRvtnHGrrZyEhdjHAxdU9lVl0OiQpTTWOODSJY3/5qIaG/fkocVel91Q3LlO77+jc3gg
oHh+LDtdPEHnLR4NFyUW3TTk6mGmuSA0PkUzPdHyLNjEYnKQGrRZgCnmRF1VU9Ucy7koTrWt8WIG
vXgStR1cwvQbl2yIt24/N1dBGw8pnVyQ0ykV3DshUGquEBTtOYHgHADYlSzcfhqOrmtcAmah9dTM
8dWYNKc+o/NbOzPw8xCbuvliQ360Fwk7LF40FN+LwrDbNWnF5o0VTxD5x6JX23FEVw+xOzmGEQhc
xfkHDWrJ3FYlKnmNHgO0T/XkTYa/6VXfXmvoqeuUhrdOMfoBByv/hvTgI/p9dpL1cfmxqE66SkhP
So9mqvqw/FQq5PLvTOgBvX6oMclVGBLLptdbG0fJ9260TRI7LWNlJPF0Gsy0Pk7KfWoN28BLnvY1
pjNtKLAcEte5EiEMEBo3u/48+20yN2h+utYnOa3WmQ3z86TgUyuhUDlw9lbSFB8sOYj30W2UtF3y
yjBXSSU8/IDYS224lbuREeTmcf8NT8GwzUKwLCYasRVq3+Dlz9Pz44Jy/hx4Ijj9+T6Y1o9rJ1kM
ZTS7NvFCY6/vqWdiS3d1fG46WRu71upeVlb72Tv751PZLFxXotCTlmt/DCw3LQ7C1PRx+E921K9p
F+tn6dbhV45JCLsVKe3D1knm4oEyvL9FjZ+nFJs64p96PeErjXz5orumwQaEoq8SlnehNDhvyJDz
JwuYUv94Vxa7G9ubwt7lE1zH+eJn6EQ9cBmNjVotYr8vlnBvT3z4t2iqhFhg4Am2fuStEJ5MAiWo
U27bHrs4tSRMhRRBlw1AV6AR9mslZXkNca++SumPrFVtx1uuBdZqkEH9VghjF9PhO/R9S6SJUzyJ
CbOCtDT39QJSsVJ2vlc6N7dAZh9qIxxoKHvBtJXcBtF6V95dHUQQ+YbQovkwFBgVWre78kz+YWn7
Z4pKY8itH2aXVMnahYHuFve6Ny1m3XdPjS36dSAj/9rhbL4ArwfoPwyUt5nNOfoS++6Eg5UA6KRM
am6mYbBJw7SeSWUpnY0xaHXXTKhuDR0F2zRvAPjHqkbtUrAz6wgFbsStezkTpEl4jaWex9KYM+7i
gNfklA6XAFWlgXizOdTgbq8dR2PoMor+XYaxtWE5S6/Myg6xe0pEVnnUjTMnaiDldKjHlTtqcYwc
ehVNgivSFtWzCoAcYJChGtt0Mf1JYR845XM/5PC3H2lv4Y6EgkGEQ0rjOI8OjarnQ52pfpsLPzzl
FcFNiGfCCkTaUNLLrgjX2ClXyLdGK5yzVKs8PFrQ0JxEEETaoXHagpkcgPsJscQL0uzGxpvWXpzG
Ab2nunq1whIUsUDrb87JnoJfdzXF6HC9mFJT0np7T8XtJg+cZ5ss3wu8BI8qBLdj11QBmz4+ehMn
RZ3bMxy2ornKSEi4RMLTblNn9t9ydpttoTQC+h70ZbYaicdZiR786uyUkC29+gFKH0FhZeudvH72
lz2WOeq+RboMrMpBvGxe09X/EjXxeDvVkEDou1Mtq1CeriKdqXXDNZwhbyOvhu/fJMFzSInp5mz1
OGVqQqbOWeghgJ/3yDHa3pdhIi7MMN0LMXtbC+nsMsLEdZ9ruJhhVlW37TSmF2PhYe9O1FOBFh+R
qRyua1VN1/Sc4gPeGbmbc46zRBNvA2icy6prPaxYXocgsO9y6pG9h+0t8xvgUpiUw2Zsv/AOhzug
fV+CKosPfjva11QooMLnTXlgm3OfIcCjHrApvUFcDFaoB4mz6rJvE7fSbY5a0F36o+i5DxeZTWHF
bzZ5NAa0KwKiNXX0rZR4EhG4u/FmTBE7VL1Fig+ZQXE462NncjrdYHAwEN+nNT6WGc5QGR7JrRyp
ItblV85i6I56/zyCPOUdMBvZt4SW1iAd6+6x0PYdpT55yO3G1FiMczguDgN5jsvEQSIZtau8c6Zd
xgu4KoxIviK5954QT+e7czLcg0en71Q1dvnMUTVazyKZQBCGwCea1HBheCQwD9shw3BRNHEE5lC7
KJ3bxILcTYsxeDZahSMhSeJvtVsLrr8ILY8x+s4zJHvYZ6Ftbxlj+s0Y9VdXU4n0ahsXlztxS498
tbXScLpww7C9iLN4PmEDdS5cBxmJ585PIlbfS2Y8Ul1YNVhaN6FJ0hbJhNc01vJl7o8+8kNLbTvf
lfiO1a70MwhqFRYvTjOp++j6EeCq3i98DmhEkD26dqfFavSdbOVIguURA6TtadBlSOm17NZCAobA
r0pEz1xAriZVDVwZjeC1X7UBDu8pAmtPGziKlMnMSwfjatB9cRcRw8uyUDXxNuPswPnaDNEcwOAV
iv4F1irEDh6CkQk3yIWGwXs0YietiBgjd60lZPA9VhUpKfWcP3loMYAuKPnWIRu9izqDhR/QSIBo
5xUV1HBEfVdTXNLWVepX/nrAKBAuesc1gMrhnlKHfoQ+glQK0lBYoJpekPNXg4EeiPqh7CLLF5Qi
NMZoU9QHi3UMYqS0DWbAee5XdIbxOsUjjS4zP8VZikupciwK6n0ApRLzFbWyh1g53O7ID29XgLoB
jrTCtN5BOJbWqU8azAU/npQMiTqirzpzms/TYPJgmOUauOeio25YEZcyDfZNHStVvpMzkS1LPvFV
XwYCEodEKQBYwpwvOaiDTmKurRv8eyuE8WzACfbSbVV04/VQTKg/tSpJBxpnzC9e5VFnNsU+cVh8
u1wRXj7giLsu3NJmIQ7qyFlXBCdXm6YeIRsPSBKGlYnHyyKRpMMd4CH9XXNAjLcD9jYiGTzvkn3c
f+Thmb7F2Jkkb8FYhOJaQrQHQ8BhBIlRj8VkE9eB2QAJ9yp0yhQ03/sKi47KG+uqooy2+/FRgdXK
fVW38XayB+u+whi0Q6hoXeUdw9iqcfGYePpx5LEZYx+sUd61bFUBu8yllaPLhg7Ot4/HAa6CTCmH
+5PkzG2X9JrnGaOJjf9mXgg4+detw69Fn1n1t6ORW1cRqpgMXIElXxNdMjSsEZvdglZsYG0SLpQN
DcQBhnxw/g+ZRQYKZqz9S8dpgP8Jkb1UxHpeWmSEzQvXrEE5d3Wrl3XpVbd25SP5sLIQs6XfJwzY
MpJ7sK98ERyQvI2mSlw6n7g1YeFUaNN5nch0bI+XlNXciLrMGML1FA10MkgeOhGOAVooO2vo2Tj9
EpqzSevPdQz/0Q9LfroxTQDTUup7l6XrP05IULAEoeIB2TONzmsWWOaT5feAbEprHKtNhfPtOqEk
8n32jOQoEWNtEJQAPqnQZCPsXXk2fdM6IKGlixwfljJ5zIXjOpi85FACA2ozAiyM6Aw3njaRWdyY
9SxfM5z3R2eq94NRWOtmboobX4/RITTwmGEI6Qn47GeaWqMb3IvsbAoks+BrGbUWvghuUweRQc3w
6yw9ubR1bjpCtI+zb7ZYCgr+rhX1YcjIFx18/3xTa3x/JTlJbDxisN6sRgPgFdVQ7jRZAhcW5fSV
G8TZe+Ny6tBkLkSmn1yKyeOkUnVQti0cI8VUjkfI7+Z9hRQdTAd9AUT6bW3F0P2r7mVuoVe2oqLg
P5QWO0iQoguNc02LZhbFtK212FFVoS1ru8R3LamlZjuFr2ZiB0W0ZGu2aRci+J7iro9/vLIQr5X4
qDlOKCvYmWPhXqSNMX6THtnqMrPJshLmeLDIHkT7UkOxb7j570pJpotMmdnLrJ8eA1s+cca8c6Pw
hhguxHG6qi+ayURC3LX07twe2fW0ofhT05sT5ZKupbOIGPGnauQgNTm5cYPuk1O6F4OcnI2baDD9
pR9xlzSUg5VCBB3PYqNvbWc80YpE8V0m5akBBLSjiuB9EcjRr/PWL5fmkIpTEnoFySO5hQr7h+S8
DiEBpORIwh+4ofeUPPSGeKpKU+4EDscrvBKvRh+UjzV2fIWpqsInmMTxKpugL/tBg/pSqxeSP/1l
I8P6vY4lVLrZaxgHLYXvWQ2Ig2tPbsE0bGYP2gmJPe0NkluzWTAzKRGi4t0SSyp5++I9LpwHpDvo
A6PybNBd/8+4DEv8y5ChnMa74vISrstBEqTVeg8Fx854Mk9m2o+YyrmxCat+a1R763XOVzu1ntAV
0Iw0K0hY3R2y8PsomhaoyFAwmQ8/7qr/VqX7vvyUx/u/xyb5/4naqyjz/fd18OMrx4X+269F8POf
/KsIDrPX4bbtmNgXBCpkrq9/w0lc+y/FrZ8iuEUWPbJkCtT/KoK7f8Fr4PzD/ylEq9Qo/he016AI
bhJ0wl86kj+kHun/O2XwX4GVruQsJ3mK75nUBDz/Y0kznsYpVk1rrui4++qWfYmEHBRUCysDpePW
dXxh+Z+UX84V4Z+qL9L1LOr6HrJvDxWcLT/UjAJ/jAqoB7jDNNkXVoZ4fiqod/30Gn5TGHd/+xhJ
M8FyUZyoj/neVlDlgnAkc0VOJOujWItg19CjA2s7kdD8UqZPabarQARkBz2vtb+Mq6WZ4l0hF3mv
HwAuGu5BZZQeVwELWLtsIYtZVNeXnsS2sOTuhfCr6VZoZVByZOwT1hqvHJv0FZcWt1wP/cUZX0Fd
DI5VBD5xmbym7+IVtDDVP8NYmzYRWpsEZOrX6aseuAOsUCVLEJrKXsXzhetfFiBQyH8aB/QH5K9x
ukY8uAo+qW3/YxzwTmgawoOGIi0d+0OVZajpals940DbeDJMUsqjAbY/R77b1MmSpTOH43Ka1c2f
X9Lv3pF0LR+HvkswvPjw2KyonKkMeSyZSOMGtQw6OL+pPoHAig9Vyh8jjkIXXwzSNUPv3Av6GVza
2NOoJW6VyN339Uq7K1lso+Y4+KzCPekqi4rcKVW/5sVjQ5XcOeUlwHl6ngz/CZLLclzUcm/BfiA3
7br2n1L4VYV5cu2D5SL/OMWs0MMc7MfhZRIPKkcu2r+E3dWYvvXFJ/Pnt1/HI8hC8tNRvvvBZ/3p
69RT5BJEnJir0CM+44TrERh0sonCy2EywdvBGE3OBNNsSa18NZY+LavrxOEfGcmY9b1tV51ycxPp
i2x+deLvRrTvtVxl7risG7RVl5wI19WwT/U66lZucuXLlSOIS6nPpoob1WHSppvb7f88Gj4UJn+8
Jk+5Jmshg9DyPiwM1McDUCVqXmWQexYk1m8QtlNX9M7Jc13PbNHyk3H/sRT845k+7hH6I65j0zT6
dWgIZ845RTgzMlQQsvFrFnNgiBwJtYOyk6HxGsdpd77unq8EItp6s7v689c+D/IP66F0pVJ00BTX
548LFdm1lVsXalx1uJKXs30pSGfJx+IrYeDm9t9/lkdflZl+nu4fscjScDsT5+98LncBnKFXSKUY
43GJXXgw+82fn/abeccuxtZHjd5GxHae/j8NVGq0xGuQCbKyW3FJnB4MEhzSi9x2IOlm9WPqussk
bfDoeJ9M+d8sLDzZlXS+nHMHmg355yeP40jLo3X4iiQy4wdpk+10Plv9+fv95ils7L5iHlqmBTbs
16fgByc/ne+4ilr04l2hkbVLMX0yPqzzf+bDACFf2KdPTkPcNX/sdD/9jCkhL4Xo8G/BzFl7mC3w
z0Zr0VnQTZGm02o7URKBCjDiuzLa4ZNF+jd7AzVn+gUsnJLjyge49ewP6Htx1q7Qap3tVK+adiFG
wh60SjNNh9CJV4zgT576m8WA/ozNMiBNnvrxZIJWFJt2Fs50H8eUhFcLJbcPwAUgOXawc/Wv+qTX
8Nsnsqq6Jm10EHDnTsTPP7OlaceOmGqSEoeAtAYW8SiAXTlT8KsMLCdz4oefvNzfTP4f0Q3OmRLH
/84f6qeHVkEOjqofp1VunZxzsTdUMPB7v/x+viz+ebj+9lkS3h3znsl4DpD4+VmBHCLSo3kW0v7N
MMXGuhwh6KsE0PZkWJ9Mwd89jSeZ/lnowWrz4eekQZqFGQNklXYPPRUXvFgl7gAy47DYy09+xt/N
REpgnPRoxJwX0l+/mjDDka4O2iE7Bvhgw/OCJ46T89/9AW2ahTSkWK9N/Lni16d04TyEps9TIEnK
tZN96fv0bXIw29gi/mRn+sfaScyHI6UvPUfSJPQ+DIxY+6Ib6AWsfMn2xxVx2HVdCDA5NR+nhnT3
2pr3DWF1jYoOf/6aZ5HNrwsOz1boZ22X9EgW7g+rZzRNFWJ1+3zAiL/OdfHQJNAKR/ABq6bE4GkS
zQeapQNKsOlD1Kb13DxghftscvxjRvI5fORDKBd8j5Pph7cajOA1mqE2V8PcvtvMjnVlyu0UpNvU
xloeG7gW/g++OsdRDgKK2xA6j19fcaK9OR/7zlyJFH3p2aM6aP9GAUNCaitJbYvtm7grqRI62kNi
Lb8Taodacko/+yTnJ/2y6rOv8NNz+zv3hqX/YXMxDY8qkQvJBadlt47z9kyGMw5moiEWeM7prLRD
rSe8jW8C3qc8sCag+OD40ZUh++iTQ+c/NgEunFwSkW0Jk86x/WETIHoEL42VzPTjqxD3AJ1Vci80
GUma8jmQpuiQV9H3P78N+Y9p7aOQ9m3Ju5fi3AP+9W3YoRqpjXvTyrRKysrfey4IYfhcVt+YM/Ts
nQU0oQAaKxVBtfHnx1xdSRqVzZesf+y6vU0bjXACQH7QoG7iczDCsAsJTiMl3S225whh5xs4GMjR
Esp7dhdEEJbW1bln9phML32EKPdmSI9jc/rzV7N+rH+/vl9OuueDH6otDs/Oh5E2o3pIoFCx3dQ7
aR4Mbp+u8z551zk+p7p50QXYC0Xu032ZXQQet9Z7CN+4n/KIK4xzVQ+PFoSOUN9IPHxx+6y6bes+
e9Wu4FpbbhGhTP5G6y3+Q+i2/arKlgZoaVp+a62uw2Fdt/uyQTO1CZJ9Jshxvim6G4M07uzY2xei
eqV1QvbCy5juBPJORDTqRpzjUVfieXzJ7E3XPvXRXZZdYQl1ukuovMqB3utEz2P83M/0ELGn3M1y
L4C+x0sSGaDUDMF6uj2DTc4NVFAaLcXA67a+sMmP1Q//Qd2ZNbmNbHf+q0z4HQ5sCSQixvNAggRZ
u5aSqvWCkEot7PuOTz8/VNseEawgR/fN1ze63de+SmYi8+TJc/5L4YBLZ199Hl5jtJaij/TZosBL
0q2PIeCzDTdIfQrnB9JxNLVgRzQzDSOXlhXPbGHcIowicaPN0c+nxD482/6nqttK+w4PdtIXRR6X
VBSiXWXfQqWX6qH/C4m7EcwW7OCWbraL486doL/YPar6PkvQVt6UKLkpN+C9YnQ+tafQT/ZRe5z7
H1n4Y8x3k72B1qjOB7PegwhCAyPGngU8v/Fdte6rY0KVEBVEGvzjLeZDmqCJfhwXCZErN/x5wGRP
2Zx5SkuAKPXVQ1dyO2U5FpduWIBp0TT0rOsg3gVK9rWPadjRHzGu3InvHVGL/Bd8mQQH9IYQ+i2B
QfejqOtxyfH5X7ZZD+5fpug+XTkub1Wh9XEhM1OlrnIzaW9At9/GWbiFFXJ9kzv0j9CQ0RW09A+G
vyhEz6+0ZqT6raw/T93H0fxpmH/j/wY74CCRedPVY9i4iA7lkLCQruvdTu6U8tBGO+F4w6KAEm61
xrXkS4xuaN7t+v4l/LAwRj4qt1mD7Pqm2IUfeLSYOti/zYxYfnBj32doyAD7u23vW+Ei6Fjwh1db
x4Mo+FB90u0NNHsLQfPIxZG4+EBJoXDQv/SChz69K7sDruZ4rh2xK8hxDX7t288y+pQjaj39munA
7mCvIAyPEiWHHuj5ZqqgZ0XpVhVfy/kVhTLh3zboYfeunB6i5qg0qFm91PVDGR50DYURd+w/URGQ
9qaF/TF63ez2w72B40POEdmE1d6UN03zFwym9oM/fy3S58wcNyanrNe+SXRE22y4abHx7mnuWsp3
9FfM8tFoKIfByq+rpz67KbqDDeln+nn5i5+lj7wZQZNS4yBELn8/Df0t2Am7qmhDDhbepCLqX0WN
jYQizNvZh0f156NpGncMMtGSN8f6orFys2/gz7r5gIStSRVvqJCAt+EluzmKmZdHO3/RUfKlFiUd
5KA5sc4qNwa8uKDUpwkIkYRwliEKExioaKCpgFbVglRM7BHVMCAhjfYJ9py4cv0sq7c6TaTJ5LJC
w3wQKuDp6sZ2WdByYr7j7HCdpxHMbN1prpza90aBI0B9mWSZlHk1Sq02s0wk0DCQLz8j6NQbZF+v
PcLf2Sj84QYwbmC5fLnVPaqnTm+Y8PbdzBb7dEETI/mFzJCGybUtZ/3KtztPhJaxKBahxSgobKzS
Mnq3TtbRenbrwoLCrNw4KmU0XjsYbGC1mSNMYsuwvBLY15PEstWkYk7Zn6o/cPV1YC/9uRJoz7lG
PvxVFgP6jPJen39UGMdemeD64cFQDKOTdxuk3ahhrbYGeIYAORTK2pqDc/28A7htICDqPC9cKt2/
6aPatY3oGpJ9fXctXYEF2E9vwCC/fHuU/BbgNQV+MCIOgId8Ii2elvEGuWgL0ghirDZggVmx9394
DqXGbekIXjuk2Tz9VxvUCFWUl3ubwrooYSop9T3KXq49AGTulGQ3L8BgeDVe11X49NFBvjz++VcF
2MjA1HXIbnnonS51lCqA5xKnAFtaUWadaIIXpE31RK2hnZ2Pl0db71wmy1nkkqZYRS69Tg4oL1l+
qsSlq46PzYBUoIoog6zoLpetHQJ9kt/a/NflMc8+qs4jluIVlA2yXDgXpzNEnLGdSWRx8pFjDdkV
ByAbxQe3Qu9nW5fdryQroisb+K009HtwWxD6lHBAvCyVOYCjp4Oi5KZoRednbiGf5mgPhwk/5juA
d3aF10mtbNSSjBGmbg0J1wHzBi82u+MfoAfNw7ck2WPAHdYY53wL+2fobJCw9hHASVHedcU9f52K
mBYwT95+Y9cdYmhIOzx12jN/BvJJ/AFisZJv9mmy/FeVLNto/t1cPF9e3LPtwzxtSSGChG8pXa/m
id2wiUd9krtTWX/yh1rZVqWJxhuwyo2wcLO9PNxZYKCGw85Z2igO5Bln+da/HdBxKCdrDLPIJSFw
J7jSJBAO8gelvkvT9NdshAhBqNFTn5tP/8LIGsOT3BpLuex05FmDzN4WAKOnOPk7HDWcnQeBl00f
Kh5skD02vcA50bRwrgx8vsJMmYLgwkQyoXys4kOnR0ljYNBNl1L1JnVxI49sHlvggrZldu0mO2tG
SNaWddUA06s6NdfVaUkF5qOinUdQJw2NqsataxjBWTMexWBND0Uz7nNQ0A80ygLXSpvCRYbuyul5
K42fnh7awvRDqTbzW2jGnC62Ach2zOpxdA1ogxmWBaoCp/5Z68lGdRwwzWinohBwULXgc6/QPaXD
Gh0h73h5emTDzwWUDTVBqWE3JVCQQYnryOkh8QRFmwMCgo/OlGz3qvXkVEce9rxDEaLE9xyCJVTP
eO9X32m+4FnFYeKvHEINVeaaAgfODHP6ZYj2LZJoZDygbhjszuePDlty0T/uD/FJ3nhoxBGalPQS
TlejjzUZAAbuKUM/RBrUDCmy9jblIYI+lrYdcnWDarBw60B8KNoGCSyszK98krPAvTTLgRFQSMVH
RJPr2osvIpS5eApofapsZuwdRokZVP/FHu0AwUfMvAJlf/nIne98bmIhhf7WFyaOns47ldCPgbh0
7tzObtdhvIUuFjLAJmURU91cHowmBn/cyaYDrsj1sEAkGJZb6nS4Ie/QAlSG1lU/GK/FR2KL+gUt
cGvaJcEHVIH8acc/Kq85qFTambVbdKADQSduIAOBH2/Mjfo83wbHMXe1zM3Qsxc/+Ws3fu2cR1g+
ceVJDWuiloCNOp7xfZEdZQsBgROUWI/4yoKtApGT6x+L6a8RC6wFSuNQImfjbTO4AGSvuAii1G5t
kbGMu41ZbZvMjUMXgnIFgAdwl761K1fmrt0dFmU8DGmNgwKoj1JGuEcqthKeH28NZP/Jun20iTb5
k/E4P7XID+KA/tn+qkENQD4Nbz7loOUHHP4c0zODn7lEfA/wtjs/ODzp+i39D4pa+icrcAvrgIxj
6jyUYl/X+zretrh2q8ey2beal0PBmR+wemohCTlIXHn8hwgVO7k3697UHvGGWXymhn38rYkfjeAG
CzggiOE2vNMfxpfhV3ZrfdM95S7/G+ORPhG7QDwGcjNMd4XRos+xT3C3ml7r6rlMXqPsQ4bAIiZ/
T9C1A+0GljZmnpa6dX6G9/OVCH12KS0bR6c95aikrXThTjeOkmqwhP2ZjdNA3WycElVSm6KO0YBh
GY3wZsaUZhvZeuCqdHOPVzbuu/uW7gabd6mWr4u0EE5GqXda6wo13xV1vIHQ4Q5T7ynIPPK1BL2c
Hjk85C4ACPRZ9qfvAqZvAQWg5mObkmL96fQ1JhxbdcBWUxpIGSDRrar7hIQoVZF8vDLYWRwiL6fQ
I7ib1CUcrWKCjEK7tRt06wAGBodm8u+p0O/LSYBumdLvAawK5P2AcV9eZH15wa2CA+MCFpLciwtl
93SSWRJVdT1YoOxjVBi0HtKJmaPugNOQ6RG1s9tIGAsGQtuCHxgf29TCvrGH+EOPdHYz0rRdkYa3
GOY2bt7pf6M5IW/I28C4z6IP922kUF+MWrCGi7va5Z9/vmqkEGzOJcM3VUBWp78efS+9Vxz8lXul
uq1Fh7gZqgcDOWPXpIuYZ/F1iK8875cvcbpijKljU7FAKQQsrNMx0TKUDc4rFWlahS+cGD3L6m76
Sr+lkaMQVrNrcKuz+wIWG10T+NlQynilrmbZ+4iLQAwir9ZFe5MqP1JcIuTQAdqfqs9/uqJLLwgY
2bINNThhp7OLiqJv7KguIBVOplepVOPQ5ibOYG5qd24eOM4NaXF+5Uo8X1T2Hpy5BUG0UB5XD2Mn
WgT98gLBRL2v4HiBAp1U1Ut9UPqphrFJDAfh8kzPM0KDDbPUPGmF03qUq+JGLhoNtfakgH7b44LY
UmUcemqa1tz5x1xHh6O10gFPlAwr8U6vkOAfoBNqyR+HWbzQFpQWb1XH1NfvuK5MkAKuIJ6oiY5D
gdCp5KTYA0XZ1q8GPDDYwqOFj6CYP1xegvONdTryatXRpOtsNN8Z2XbtUfq73okchAqFvQviK8t9
fpmcjrU6NiX1Z5twlrlNpXybJO/9sINHBkzfaB/m9s7U4S5rgjbg5TmaZ8eVcQmrhAKqZCA+Tzd0
BizYKbuQImCgldtualDpU/LgyvvtvZUkreeJwUUBKnJ1RINZxIES6rmLiObiom0hEjTgnBJEWynC
a2CDd7auY4IyYuPCl+ec6qeTipFUcGbg81Ca01cEAX4h0INSlubfD9wchV/tCnLqMLXtI53H4EAr
9Hh5Wd/ED07D4PITBAHQwOwPZOPpTwhqmpVcjihu99/KcCmn53ZI3z7O79AdRbG67qPbArbbpjW1
7+akoEdKIwBHDX+TtNpwV1PY2DJEves6gbtcTM4pw6zchgpqBPDH//iG5Qfb+gJB4enFsp3+4M6A
x6gBi3XDWHkseygdgVnurTpx4fXtKVcN0Dpr7coNdbYxTPrLlIQA41JyF28U3N8e9lLxUSJroK+3
6FXu8fL5pgxQ3U37q5El8l8ZDFFm6Ly85KnRnE6x8KXZ9k2YoFpbB9zeCT2NRPurK7FtoW97eQec
zwx8pEN93aLQrZ9BjcEtqUMd0vDAwehHXTX5oZSO12W2m2v4Ev35YAvibBEvWSr7q5n5TYdGIpxj
l/rlASkvT0CV3SABnW1GCHaXBzu7jExiBV0E8jHuW3N9uiZlBNSGnqSLWRRFpxiv2sqR3xehQS2z
+2MWDtaVKLXWv4Dkfzrm6jJSsMiwewgSrvTBPqBp7BUlfrJJ3qkvXQMfdx5pY6M0kGjWuNXC+hBA
4LpJSN23OcLKM48za1TMW9uXaDsb9hXcylmmxe8DLECdhoaRharL6dYaJ8RZKUciiFxKBYN6I33U
2x9V4eO41k2uk4RPMh3KK1Fm+awnQQZwj7nU5Rl2ecOuRs1Gqzaw7MNqhYN0TJX5B7q11+r/K6EF
tDs0A2KzsZAJlo28RlNBskXzT8f7KUnDcq9GBcDekPK0mg0f0BErfyBQ+QEtOO0AbzZ2O0f72STd
y2TOt3BCAJsPc7mIzX8n8JbHQV1E5zXjU1Oj5nR5Z55eov/8UkR1SBIo17HNVy+yrjDrwVfCmKqk
dW842UNb+ahPN0F8LHnjOsZfYRTcRdZkXvn82umXYGSdEjoV9cW6FaHEdTk9zAOzox3EmYjaQ4zO
6wZ6w6Gu0nSPTaXuqaCiGwGi2NeCaDeN4S7CFqk45qKuvwXD/OXyQqy6fG+/B+kVRHE4NmAnxerC
HWNlsFUcFl1Ewi3XqPCzlq4S2PUO7RccrovCm1vnBeSNuskS6suXxz8NEf85PEUjE3YHWfIaQRn5
ndr3McP3DagGhDw/K5hTzYr6hDgd1ONeGa+MeHoA/2tEXmmCpq1x9lArRxxraCosrkMxCDUx208Y
j8+FxDgmnIxD1aMajnbtPzvuj6hJ/3+8o/9xIlxLynKRfPQdg8vvJ87Iy3/l/zkj06qkV0nIeKth
/xf5yHH+nRufnMigbAGFaIG9/zf5aEkDwE5T/yPq8P/y3+Qj9d/fPqzj4AQJOk4uvdb/879PxGKa
1T//r7zLnrCsbJv/+DdxGjiXNxyyW0u6w985rsvl/VvakZgz8sp92XhmN5cHKSgvzgFWFanvx4ff
luXpn2h8bShWALgV+HodeMzpUIj75rwY4sZrjc482Hn0oo2qupt0lFUvj3Qa/WB6MSl6XuQ3wkCx
6E0u67dJhUlajIThxlPN2aEq006e7KNyZyt2sy+oXXwEtFjdpX1dvqSdmTxfHn6ddf8zPtGGLqpp
LtfR6UznrBE6SP7Gsytl/DQ7XbNH+T3e45/jP4soj73Zr+JX7HDjG7trkttKnVAz0+fCvfJLToPB
f64EKQqtEzrW2rpyjqhJ2Sk6n5dbEx2Pdi7bD1ha0G4LrQysSgbYebLK8Db0tfrBwavmPvfD8KM/
qB3ihlMIYg2Vxc+JlS/5cEvfsh2KL5NI7EM/FM795d+7bIHfrvG3ioJNt5ucih98hmMSI9R7yOyt
50w1/nJ6j+UV/sIoFcajfVPY6GVcHvCd7W8jaLe0Y+m26OtHX5Qgc9biqAgqB3u6XJcUS33Twkeo
vZbg66c349u34IDpjoRiJZd64emumBzAHWpXsysQ1G2oI+TxsVDVvnWR8M9ebNvOdxYs1EWCUcvw
iKln+QnvAAyMM5jGj4mOUglP/gxxnCSwgq9zDplD0XzN2Ymwx1tBM1rzxooT2jqojCCZNI1dvoux
E6SMHCczCsoAXLIrm+x8DSknYa1OCGFyJGGn88rTqA+myG+8pMG3EJXffmvGFEX8ufGv3G2nt+my
hAxlUTumQyfh467SmkbpHRAzBfsj6pWHzsTyZdFz7zd+I+3H0BIhBBCkkf90k7BF0CmEpKlCEFqn
+SFEZBFK8hZ9xl8nTi3oWHbTbE2ti/aXhzrbIwu+FrMcEkwbgoCxmmBeo7jdtn3tTaM63DSjcFwN
meMrX+y9UeikUUfTbWoQ6xpymTdmh9BM5eX4hn12fCEPPv617ZWvtcoF+VwAKzjEy2sWbAWFq9Od
UeNWHMeVStengT52NGol+Tk5zYSIt1H338TUlz99LFlMFwF9CxuhBJvCDakK3hETWJzkPu4CCj1m
KjCOxb4RDPHl9X5D0Z9EnOUatRdtTPauBGt++hOdCTVc9DuAIcOe38EAyI/l0Jg/4qAQh3lG8WYO
R/JGS0H2rafhuMhjwffXB9dCzeMmw6PlZs6L6rYtUDq5/OvW4RD+C36yEmyaudSM1gQqLRtqnIeG
3FPMWd3GdfOx6Ev8tTjq7awrV7b52bW1DCdJSGiz6wBF1nVOp2u1rFZF7g1FtLORQdr2Rvds9tmX
OpkAaaAxlJggVTKd9tasAWsVHy5PeB1K3n4BJRChSspFPLFOv4aFZIBaVVbu9W2R7RpnylBtQHGZ
GKh5l4d6Z225ZDhj1MoB6q6bRuj+RyVvmcyLLIFqu1A2Ic4626gHBF1V9pW1Xd/DJP8ADdE5XbD7
fMhV7EcGN7djfUo9zY4Bs5rKmFEq1uirk5dXT1ibyYPaIC66i/Xymmbme4PT1eWLChrpUAFPV1VK
uBStLFPPMBOFd1mJMkZs9/qNnmFuBCSs2Rb0z74PFmobV0LNOmIzcWBAC8GcvcXjcBUCgonyi6pV
qTdXUtxrVpjse6n0j2UA6hYu0vQlivX6yjY6G5RGD/UmR+eihWVprLYRQuEyqAz6qvGg9YeeTb2f
2VacnPxvP2kgBiPHPe0ub6izVWZQm86YyZGFmLSmSfhp62hIjOje2Mbyrq5ldKDRpB8mYceHKZOa
F6d58jrkSnaFFrJM5/cYRuh6a/kQxmzSvDUacqhiZy4bicLJGIIW4QTfibbWr7Sz3hnFpGTIHw8x
GLVE43QX6RlqL6MMDU8GTY8VgtR2ijFWV1bx7Y9ZTYbSOP/i9UPaukY+NhIVX0gZBs1bv9oPKOpu
0JOhpRUg1bE1RaPedOk0HrAMLI82nrC3DfJYSN5A08U9Pn1A67pLr1wTZ3EJajJqlVwPcHZ5ja12
MSJoSA9RZ/dQVkUVt0DsG9Utd4SEdby8i85Wecl9Cfbc/UtP3V522W9Pl3qyOqudQx2ypY3cj66G
8Dama5zgs+AHG5ek11j2DQWzNbcMDmlvVRGjGBXulI0T2Z4awfCo0Ug5tD0g6D+claVheUFznHuF
kvO6CkK+U0XzbKZeaWvJAZM6m8IU+PfLo5ydQEZZ2FoGxw983JpGHvd50AEeSr12LsafxaxZd1WT
FSqirlZ0g+tXfWMGuhpRekK5/vLY6ycn3RwwpG8owAVPvs4RSat7pP9GvHOa3q82XYsXvRtrIK78
woDEnwUiIesBtB/pKEQBwCyzK+3B84+63GRL4CNkC7lGKLVmMxN0tNRLyEQ+yLY2ttjdZ9taYpw1
dKhkX57yWZRlysDkmC3CKWyoZSv/tlWj0pJKJovUQ6cV+hLUkw04VuuTTLR0n8YJKq512B4uD3p2
Et8GXZhoS70CEtzpoKZdz5OhtPjWyka4qlH2ghutS8XWKJTqyoquioeIsaxGW6XjCwzSMoom9So0
fqvtODfazw7Z422rlOWXwrIz7aYJx+kvEuB62g4W9pjHxAiTK7M+/7Q6rw/4F6jsSTj1y//9t6Xu
Q+zASBkQ9VyY+4lE3xcnPPghKPQryTVB4bMYhPADTwOLBgrPLS601WiGOk1DWw6eH3X2Hqtbm24N
3t+Xv+TZ6wDADNK3lIJgJVApUfXTYXI9RizJVHqvhaXRY0ysOXuznPofoyQZR9fUTihBiLg8pF0u
I3egq/49mXP/1mxM5VnXIjvGnGe2F0xYwvPh8u87XwUes2SHiz49wWS9vesuxZYnbDJPT1lqCYti
38fIP10e5ewQ8ZY1eMrAdKckAB/ldBHMChNmtWSUVlIq7wogcPGsT645oSXX1tYXTYFueXnMs5mB
p31DEGhosQhAladjjlWbDzlG1J4kk3+JfJE/wHG+9vp7dxRArOQkNEw4qqejJI3K40WfOs8vO+co
bN/fQ/CxruQ+5+sHAZcnJtQ3esuauboviQQhpuNq51kKsv+KkVa85Cb9oRaEfLKL9nGukmtEuHem
hsj+EvcI9HSeVumAz/1SKgVVoxa5HjdLIeA6BSCnP/5MvJp1oJgarVNeDacLmFoYvvDv1itxOqs2
APyB2Wqx/fHyMGcRlayRPhHdOi5NMOyriDr0AR7oRZ+TC9Cwm2LA65UjOjcrgmp/eajzdaMhqzMj
m54UbcLVx5JjN6a6b1cesARw+aGwdlahvP4Lgzg2BXUIitwTq/n09ZzKAK1Qb+gxn5ZT6N8h1Nxf
eZq/NxXCAyk/lk4kFaszNIg8DGcUn70MZzJccij24tZtXHnInH8bemhiebkBCRCcotMtEMair4aG
AgCu8/KWojr2zrzcHrq+rq5sg/MJvaGcFso90F869adDaYoxhWj3FV6k1RMGQMn4eVJm9Up6uyzL
SXZPb355lvG+N1m+9dUS0pWnkAYNOA1GFBh1qbyiZ+jf0AwcPkYyn66Eh2VHnY7HsSC2omBgQOBf
p4R24NudjkQCZ6jPvBrrhI941piIgRVac6OM0rnJbCveDmHWXUmPzr/dydBnrzJ9EvkUpwMaV2W4
Q226dtvJ1HZhM6ZXIsX5qsJTAImHmhtl87PNaIkkF0g2Eylsq7jTmwxH67Qb/9ZwKzsgIdZfw4qf
R12hIYaATBINfuggy2b6LR9RhkKfqrRtKZ7M1o2FoLLE79SxdwZO2rdxBJMnFVm0u3yy11AiUHhL
BxWuGD0CWIbrYF/5tY8REYqxRoQI8aYZsvQlTfL+FhMDp97GiDm/zNiby41qEddAfxvJuKcTM37u
jBwjidEJ5o8YUVXdJp/V3Nr5kSyCg5HBDnqaKmWSezMt6maLVZv4nocTSI7LczjPepYC4SL0B3gR
sALKgSdLh3c2fpBjXB1aRdSfzKkMUBHC07cn4Gb6DQxvEHXITdMAGBIAzPsQZZovIu59BZ1d0Plb
hHF066adY1jQWM1BD7jyE1fbCcgA5ZpF8IPkj6RzDXNAt6W0TB/RXQuUY+PpcTp99uug+NvqjOCn
EcTkCmEe6yCOdadM3LlLNFDtYzmBedfiATNjWSgaUmG6/wFXacyTfbOBjt4kYtKvLCgQ1/MzDndw
CcPUDbDhWW3GyDdzJKD03AOnYyFIkdQy2+Fq3P6sgIyA5C8LlKYjH6LWLlZG/aWKArRWSyP6gYem
AXusrVGbztVh8UfO47zamVUcUHAlfsVwtPvpgaJKH+HV0NjtTk1DnRlZGGPi3yjSZCuszr8tDRJa
dBtNIM81yCYsRmVSHJNRYP/RabiMlOjSf4k77Cv1QHxV/caetk6T9vuskQryyUGQbSQy3SVcHnTA
MKhUlXSHALbxOZElRgGimMF6Bj5Cp5uopGy9mWILFeYC0TJ/Y4l5MO/wpBPaAUuB0t5OpR49sfLd
x840hmarqHP+2uTVcHR6qlLb2akb1Akwtc0+VEGujjsM3MDI5yTFTwUv+s4tChE8mVoW4bvUqZ1x
i2vw7EVJguOh1pfZy4AKtb+p+8nRYPX39bhHHzZ8QLMYL0WmbWR7H9MODxsBA/56qI0QE3IY9Iqb
q2YK49+edTyLKJDWLsC7KTykzRSW9zV+hGJLVEkWylklv3dlrWabzE5bENt9UIpwZzYVmoFBjV/0
djCD9K/OzNvbSg6U4UzkFOdDMNv14wydp9l3gzCCvaPjGmuHeoNsiRyTL0bcKd+VKjX+NihvZZ7G
mx2/u7YNvDk18Jeq6ZQOGzvIy+e0z/AVMisEq3d61EJJ920bYAs209aL4uM59wsLAcP0t3o0d7hU
RIHAiqoYqu9q6cxqtTE6Rb5asBlf0hHozx5XxKzyWpy71Ttr6iUwzCxwWlQeUYXaZnXvLNJ/fYJH
3hw52PEhe1P/9Ke5mraVgdmvF6B83m7qwUoNNxjb9rFGcBsySJbo93NioJuRxAbg2Uar4AtgY4Hb
eY/MPWSqqERpU8MjekTAnpopdG1gr5tUVWHhjHj2fVJjEXUbHFi1D2oA/W+jx1k0bhAimF70KVFR
ynLC8cHEKOPTpAHZ3EU6ZGj2f9Z/Crg9EHvIktFHObBtByyG06je6mW0LG5ECrXt8TE0YZih6xv4
jvKtVAvlZ5jmto5r1TMvR6QlMNvZ1tQjd5bZ49PaDOH8oZM526sSsSw2plpYd3k953sYVMng6vgV
GAc/FdWzVg9zzqILbJ4iRFY/dtBzLQpemu+Zwh7nvaIOjrOJQ8nDmkwEERGDBuqnOtGw82q0qbzD
KMBJdkMRxtOORBIY1ZgDnXOHCOMr3OPTEZ9Y3bc2LQ41JZzlKcCoQkeLHFmYML1tYiP+zE6Ln5JA
KZot11vXbcq+oBBV8LT8ntR4MrlGw65CiFnTvo3FYDsoF2sTAubAQ7ZTo2KupdlDRGgKRHgLgLOf
sORMw8A1kxpXjlGTIX6g4NNAE8sqLvdOmIjnUNdbw1VLTXlpfL18bWa9gKShIqRpBllXbQeBByjS
qhmCLx3350LNwgfUlr4dshOWC7Cy9OkRz4gYKXWek6ML+DI5VOjG5jiIzQNCOHpksk36FqqWDjLc
8nqrBq+rYTtq7eICbMona8hQwElsA2EUO+8qxB3mWnsu7IjLWBmM0tgEGFTv0lzo/R7Hy3zYzMBj
GrexqR6yuuOMUULTzdRd8dbFJ7qEg5IY6lBuKAH74obzOg23Iw3yrzhNtK8Gt5sNQFjYP2zsspCL
Gq35E7ooSHg4cV9/NWdTDJu0AqQHT2kcFfCURva3ioCAzpEI4nrv8DUVvGggNyU4lWZ02kX9GjEL
e4N3CZLjXZNR5eumSaS7xKmUZFtFcVNtsMuYP09RVKbATyOUOvpQrWa3MbIaCdqwU0uYpXmG+iPN
vZe07QdjITcmgatMQ2Aik9pb9o57X0ftp2v4oT7mAQ0NbiN9KsM+07f9iDVDOyul5Y6IrLTQECv0
5HuqVrcDVrXWTe4rXGG6jCvrfoy0rsDnOm71fTiHFhOQEeLldRD6/mMxJlm+04fcRqjEJxBv0VKn
+I79U8URajGOWfxFP1raZL/iL4J5SxvrUCFUkpdkPzQhzLYh1+zmGecBY/psZFaP6YsRsKc6rZG/
Fj+ZL0R2Q92qSGUDNIrG/mND/YXUrW18lIQa3+jdGI6ZgRZMqN2ZDf7X2yELg2Rbj4SWbRBILtwk
GIlxWdTqv8ygQhXRCHDWI72w8W1Qy1TbO9rc1ItdERzwIGgyc5eM9Kq3jhUWP5uU0tKuKRVduzVb
lD+34whaclPNofmjFDiFb7SESPektqr6lYZIbu+dNEWMeEyKzLgtAMrEB3Q98m5fcssjZtM3hnpv
IFXWb2SgdOZdmBvZfACPqOpX3lBvGgG/PWre8jMKk4ZGCZSe9bpL2k12m6s+ik4T2+ee6JbZtPLq
ED35yoTAm1RUZLEor1qHYwP0ksyjQIcrH4bPTUs5wzXHklwjpxo/bSJQF9oOeoe8n8oocFyULk0N
v+TU/lEr0sr3WeyMj/mEYcFWjx1uscv55pKfnU1n6fY4dJ+BDq8yYmeMMX+rCvPYCr9DMbcGwNwO
xv7yKKss8W3RaMCSeoO5Q+t7VWgTuSNCsyqto5qSIpgDetF2n4RH6QzXGunvDMV7TNC+5iUNR2r1
agfSOdhjFFhHf6DtgVevQaGykZLsHgPZP58X9SFsuRYtciC3SzL/21Osr3qtKpPMOvJ61rdxh5SS
MtUECwGX4I+X8B8AP3VoUL7rrtGk0suditY6Sh0dicEcVTcVMDgIL+GV4us7TxAIpZTf2eaUvNcI
urIyah2/WuwzfDt5nhHgOWiRrkAGVoJwryxsgstzWxUKlu2xWGfS4sMVldmtvhnXYGKDlxbHMZ1e
SJ52bdI8KzRymzb+NYy8yZwpukZ1en9QBF4WURAQVKuay1A7MgWWJ46+KsPbam4wgmsNZxfDG9h1
gUJuG6nos3W+eQ3T9M6hE2xSKiLw90C/rUpxzqw1EzI54jgk7BOrbWovFfY157jzk7BUL1GxBAdO
GeZM87tXUF7BWOiY+0u2Y1fqX0s1Zhtyf1w5B+cTgs3CY5WUAHAdH/H0HEDRyXFuUUZAjTyaTNix
e9n2Xy/vknfmgwIjtVgbDTTKcfrpINMcpaXeYCOJfye0qdLRqWKWzmPTGtUVKOS6Ec6OhGpIgxYY
A002hjwdy8eXHhtM2R37uA1v/KDQbvK0Mr/VRavcjNiFPOE5bm91uy920gmcQ2o63WcnS7pjO1rt
gdaf+ONDwtpKILxAOqBfrkvFAfi3XsNH6JhZWFtnhqK95JbS3ZcCA9V0tucbmtfpbZpIceWOOF94
OlLU+TFJ4AcY6wZyoGE51E5lfySxHDfzVHU3JElIb8xq6V3+xucbCcwug7x1F4GhrgJqmRci0WRn
HtVRJ+8HogAXLbgWS9d8aj6vSW1aEErpwtMEWh3Axmn9pMR27eikAGOCoIy2lqW0WAi3454yl36k
YC8RGLD1V6vuceTy2xr53q64UR2Maga8kjwe7tomHkPFDcUQPY+Dgd7jNIV7YTS+N5daucmtqFrM
XJSdpkJn/PPvggK0DrSdsi64jdUsKEZHoWpE5rGpLfW51Dqeom0MsSFfmKmXP8yy4X/LExYI/QJg
IjbT/IWouTp8mlGhAIBHJzBMq9gKGWifqqYlf6fL7ZnmnBabMB2GKwrKq+1AzRF4Df10GupQKqw1
Tgy7Vh5mihMfuPvsXUc3fCsc/5qo8TujvDEECF/0XFGOPD3stgjHESPN5qDmgwbmmVfVAXAIlnqX
13BdfnzbdqAJ4RniyUEJdZUGDVXaYJ4mjGMIUD/yRLV4ds21obc3vt6H2Mp1C+vW9tONb+BSb/DG
0bYmbonFJrd7/NUmipMUWLmef9EhQhD08i9crcTyAynUL/1Citk8bldfeQxkHM+UDo5mh+RgaaAx
mk9mfvjzUeRC3OOrArBc477LjCqlXK6/JMTZi+K8ASG3u4YxPJ+LQGwAKuJCf1yQKadfFWVZWQMS
No51L7+BIKDDm+cGQJDLkzkPjqR+cOJBDVO5BYNyOsxcO1pvzYFxLOIGHyvoq5upFNGh6gp9d3mo
92ZE85j/wSUBtMkqOJpKim8qILcj+ID+KGJt2gNWuibv996E8MQksCyOPfItdv6W09ZlL6M+6/Vj
pmXiIdb88UlMaIkAWuquQDyWtfktqLDdwHSRNwPao53BcP+XvTPZkRvJuvSrNGrdLJA047SoDUn3
cI95VCi0IUIRIc7zZLSn78/zBxqpSEFC9boXCSRKlSKdNNpwz7nf+fnZTbldr1uQWDh0VjJsB7/1
9lIJdZAym67LLtk66kddD8twbKY/jPVf/E4aVBjr+OfZhX3eu+PTmeys5eQD1aC/bBYAdLT+b+fu
DFjr9y/uV5c6mbE5MlL0+MeG2ixHSaOL5HdqymnCGpJwySTlzrK1/vsxckKFc7XTPwiXPz9Sr7fX
QXepfcSCXhysZUjhHaf/D2ME4i2t+nxdoNc+z8tV0kuRKCmOaTNXe35cEqnFXGDPwwX//bP7xaDn
UgDA2XxgMfis9RJ17Hsz27XjZjeULz0fDGubqD9sYH/xhlhdcMtSpUTdEp8em6zTbghIVz3W9Dhc
U43SJBF18z1z+Z/0wk8r6WnQc6m/kh1O4vLn01WTBSofy8k+zu5a3OUUjMtwM52VRGCCpw+BHNRT
3i6G+YdB+MvrgmbA18l7wxT888gwK12iDA32semyl4HqeGgsoJVU8F3KbQjNxX/8/Zv75TM9YbtO
8yInrE8XVI6cAy8pbBaTACEryJGp8LITs1L+91diNJ7OUqdxDyb055+2rHM1FlUuaO+drbveCYCT
tN58Q1Xwv7RnBRz26WhFQcQy5AXOXx3if5sdvTXxcaWwQtprqjAV6/FqJKPxDxPjP97V6SoYffm2
uA4OrJ9/kD8Y/bRVDHqSeRQhHFvf3U4ecVmObIQbVogdDqfxrHr5/Sv73IXAXouPgOL76fDPkdj8
9CQtu/JqOujb47QsHmx4POOPvtMsT4bshnlXEtFHuXWxisNkOqkb1yb8qws/W1IKl81A38Dvb+g0
Rn5aIShA0FBIpwzHDipHn77LlknODPTckM5U6ajtm/xxVcL8g1vg9Dg/XwXTCq2guETQME+v428v
1VCJ46bb2sKAD5KdQWnzsKk22Vtp8VQVyvzDZPOLH8UyQE/qKbuOueDTLotk3kU7UtfHiSD5eOzE
vK/65E9o1X+MISyabORwJEjKAEL8/Cp//xpgJ/1jrabcyU4K/OXJe8W6+fMz8t3aKpI5yQ49jsEv
Y1KjkmSmOX/MS9l/UEzXQOsDl5ZGlJJxCmtJ7mlUIwjcjulqfF3Z2TytdIP+cJRr1ZFZqJK8znxV
yY6lyhvPMmE4cdc00CKyRlrwMZwFHajLrBnmjzbFFfnuWxOXxNHfBwtCVdSvVUbgdmJCPjP7pjsX
rUuXWNdJSvvg6+w0rPJs4D9XdP7DKSypwQdpRoh96rZtsht0bydEv6jtVXmAvSISpQtzR8ptQrDs
Wg0IlaiPr93UbQnUBp2IXWDJBfRdneF6CIzEendgLpU74Bfdl7SitSUqCiT+cEkq8bWd1rMlJ8My
bAYx+fu88mFArOvm3HcYMKuIxqoJPEZpOvgRLKMCZwEjbS2E3u4VLg+8mL5Pjsu8VSkp8XOKgLF4
cnmgqdbP4CB4gPdwHNaEDGM5PGpJxeJsy4bsvpmxLMRs9LJr5eZttavWkb2UjYjxVhNqF5aLzx/P
tMOk5UjkXlIlNDZOFKYjXW79g7boFg6zvIOwimzvIVHPvbjqPQP+vIW3rw/NYugexrGhhccgzeFZ
Z+1052SG9HZGUYAXG9LNCcJOut17m0p9lyUA42Cm5jNRgZ5CNxmcBgIuFRfsFYiP1Mb1pqsknJZy
OxiZtS5hNskgmpy0ivLMUPDbdZ7GxcxNxz5b/IHjkuO9BKlHBMJCl48CuVEvwPgHvAQxW4vq0ig3
AIRdl3gPyjPsJ9H5lGjKcZqfSdHYip0/rfZLKYvqI5lwOsRj7qTfUqkqF3G/WEeeUeIyQBfPOHU8
tNztQrMx12bGLMJsnbwjbWyWwWPNyi8pcbvkSKyc8DCp+XKH1WO54aQyMSZdhnTUTQW7T5qC2/e2
JaUrLsy84CVw0jtAsPDfHKHni8zGCBIrMWvQ0xyngsjOArmSdLKWSUgk71yfuYNfqbDsCCFAEzZS
yhKBqRlVst8AjRaD/Z1jtMp3A6ozKcsV+ZZRvlmkApei68+nRLuaEIquvlBiaO2otYT/6uuxv5sC
lJh2qfKVYgbh8hQ86FPejRv287gRTfZspoG+tOwG7SMz0uluc7P+GT8BLsa1yjFrpPOsuKNGAWtM
tbV9eIUOsouta0eJdp6WR0SxBa4PlSFktUWoIALqkULJMIkoDlIf0dE21x8WwdaQqSbEOVTkDJpE
7RojrjxWrK9GEOjvdpH07wTID3e5XSxPNes4TEejaF7KtpyuVE/bcxjkPWknaa6854CecDfOFgxH
UWUM9QCVNSs+vDJN5Vkrzdq+gDuun9MqI5LaTyUmk1Y1OCHSKfDfaoid9c7VnX90W2TigwaR/ZZX
A2Ky2au2DAXlmVtSI9X72gikflxF/dtcTlTxspXkbGnl/XXbOLrcSTGYNxtgl2yHKKofnLyHO0sK
Pew+ax2sKuxT3byP9DZkESHUZXfmkNxMZWDCJBR1LmVHjGFDHZrDmjmhMeJPItHFp1exTd1BxHKq
Pe482SbSNRe4iUCfxg4pcc4bAonL0UPuo91T8e+bf2MzogfmT4dcZQSUSWNNkdvN1ljtQehgqk4t
6pUTK3pk7xB3rYwGvj53YEfzey5SL/ff7NZkLUCeo5ywSb8Go25WjBTb6b16t6RzX+/0ottjQBKy
jkuj7K1D65JhHGrdZ++poME6lAlduZHlsOeIqNb3JNnXGQ3VtmjsL3bX85cnk+PfOUErmcLnIT3l
miR831nWaNicPVO1Qx72K7R48231y4786CBPrwhhdQjGM4zTuyGN+eRjk6OIe50GKmrHsU8QYQsi
WDocnPaXtCtHZi+p3ed+xaBAZr3szTAwF/fZ8Pk0woAaEvqz9psfw1glirjrBq9FOw9Ovt+0hTMB
Jbt58WnfuuhrgLYx9Fw2A3LTJQHUjatJvCDSvTkM7dC+VbaXM/SALry0a1NBKZ1HLIWFFUzOmVdX
lhPi7tDXhbt5r9sykEi/KEsCpA7mPF4cjTKZIXu7IWHK4+uA5YTIz9FxIJU6xreC1sE8VKnjHtwU
s1i0rUXxMZkGHyFqQdrE0ix774AzJ/1Qc95/VaNuCLLGSYeIB0RBEGnYIoWWZTUY0WY2ywuOAn7E
hGEtjSlcWlaU97axXCyeclg4smXsHqs+c+0D9VZhxLIz6iUeN24wsoGRVZFshsE7M9RCqy+eEI3x
zpf9DXWzyqIL3yX+KwUyah5PyStVHrWLLO0jpx+w1K7X+yJqN2s2H93VypcDcY9lGZcy9d+VhZs3
zMnCTsixFQsn8ckwnou6GMWZWS3gDgB4llRtfRjqjKU2uc8d7AubmrwPuTTqI3HSFEsPaQQgnCpv
JFQGUTghC3sThJ/wvojFwln4TFHDvrM7T33lJravNE5s96Xsyx8YCoKPZa0YaBNC/QVcTG7EaP12
N7uKRKO5yl4MDBM/rNUnjXYaT5rymueGFxuqSD7WZCyfylY4d7gX/Ts9q5TdTdGagCc7uR68ecBm
QRmSSkMwwLaIT5R9BK1MEFWI4xKz3WQMpk+eiyO+9c285VeQvocHZinT27WLO+NL6hBqd+TOTCXp
8bN+hxE3j2f4pZeWzv+hCcJ6bHDjJLLsk7PZJTYkKtasm/dWHzTumdxK+5pPOFlj9IWi2CH6bu/w
u93sbLVoP4k0fTVP5pQW4DF8TaphIb3utneq/FuRpNxlZYkEox5hZ0PYIbzMtAuvOXFbLP5fjAAb
YOwrCm/uXAZNpFICj+ncwMJDLNtc3RdjvV6SUDm/DRNmQH7GFuThWg88zyEfaxWJQCnIx7WfmKzz
wHPX1dYiStZmLNgHnr4WhDy2ig1lYlIC8xHmlF+N6V3fOwv2Elirtz5jPyMcFnAAqXtkg3GcxmMW
syWEJ2fPIljizZsLhtF4cvWc3DcP00pmO2U1okFCXET5j5kjg3lk67pe+H3Wq4O/jG+mSt/yQqZ5
yCaFs99MENnZyIbzcaxdaLeJg2knVL7TXpcix5vIMPOuekemPKTCzr2Y2ps5x9Kf3D6ikVQkkbZU
fg0rgnx6Pc865X68bo6k3SfrF3ofs2/mUJlX2iza74thLNcG29Z3iwRY60AevQYQ2GIRitrKUoD/
N006tMtnW0SFZfBW87quhlgU4IYPY2Vz717QyXc30fZjild82PeyW86LYnOvF9a5befp3r9WyWzh
YyyLLQ1xu07s73HqJPs5z+YaD0gRfNVWVefnQ9nytoTPChovswGXnTqUtV4EGtZsPNgjk+xqZMb7
lq5pFHgUfZ22rsR5z8F3ifui6dYnw031g5jTCYeGtAnnyiwtfeCiLpuOcvLol0xHYNejsHmHsLTG
m9wUy1tCUjNg1y4Y0Xf01F3JiTDzSC6950ZT72DWnAkrbCPVD+z1pqLo8GIWsuh3XVVoH4tHkB2U
lRSXWBdtjH85ruWo9szirXRs40ViqGLLy76OUUkCmfUwN4EXVZt9YVTTSy/WQ19sgBmIQQ7TTsXp
ZjDcs2QMHW+47Ry9d6S/c7Hbb5Ox3+hwekp6Qd+5nrcMwEk/sCb31fpKU8rVEKzzSzkPwy7DW8sm
kH+rxuDBYSdwU5iF/YJFlSQ1naL77uei9e8MDEph26f+NaQAZzcs46702liX051YWQIxojpYpZbC
2lGtwLFW9Ofd6j3ksnJj0Pr7NQAcXid8cxFOcA5RhnOJ8edcDZD1mwkjcFJfC49O5yEh98zBlCux
hkfWmgdh4skbe+wxgZbu8s1KbL3zCGx5rI3M48jmredNPpi3BQzcW2v2yCv37fx8C9rzwpvGnZFL
73Y25pl8Q9GG+VAHz77ED9Ulj4JCQJz3ib4MgqS830hpj83+FXZ3Pqn1brXd6wITWK/zw8L8eOo3
RwOFgmK+rkyJTjrfrLp8TWxMoTTA7HC3Rr1rRF4/7DAihn7mHuGPHuZ6vfE8HQPluzfTKzykcVGk
31NOiWV5NK25p5tzfawAvi666jBELYSte48D20TDBmVXwkgFk7BSH0+3JsqECHFqUFKOCzf/qolN
JyiHkwqJXEaV7g18DSHHjzhTeldllyTpBvEk8maHPEqUekCPascroDa6sBdQ063vKaqSVurtNzK+
hG7KC0PU426yundv42hhIB5devBvnlnx+RIwZMPetYqOc7NrZduZU6lYuy7wp2Q6NJmOJWsaqa4s
An11W5Td90GUOz+ZScVbJnmb985lnW3veVWTrWEQFefS2nUWTP197af5o9nl9sUyj+b3uYfYjknO
j12dTVFJmGGjrHaXe/4UOatz59LqFNcG3SVFdZ+5wrgYiq6JRC1eLDasUYYzO+zadgg5BFzRXD7e
mP0QvHle+yoo5sWWWzk7zZk8cobqCr7kmc86S7i93sJ5yL+deKgXaa/qqPaHg2u2D7Yo7jdmBsyK
a6igrIMS+r7Z+aPov9RW/+7Pej8J67zzTSydUxxsAOhz/x5751llpk+mrxNsfPRBLC6nGGaFAMBH
3BkB4Rf8UYcvoAunzf9WZuKFbJJvWSWeBVVPOMSndHA3S+ECzJwfMWU+bYp2PIRhp+6ebJm+eWOX
fqTFvmLqtd2S9atM4mqF8q+r5g5hEet7+zU1uu0au7Z6kE3mXVil04TuaEV8v2el61GaJhBoccbj
YHVs4+pxC5Ol6+9Fiy3Z9urpvPOaAxM0DoSqNHXkpNLgwOh/cKRjfnHsGIwxsP5i2jtsfELZQR6f
un2bTd+KPOiik2nO4eSYXLJTbt9l7gbvS+IXD3z5JCKZuFXp+vuacATfq0BcVSJ9KG3ARwbxt9eJ
256SaHVpVhHF0V1eYP5nm3+hDO9a2TISWAmV135r5Eh+Rlb35Hf6+pZlbS9q/1rm62FgSz9j2svH
VIVO09hHL1N9HPjK+qECnRO5GdDx0u+zdb1hrHzfWjJvqIP0xmOXVuz8B/kErfkmNRIP71SnTG6u
u5DqqAqZsFqaCAyzNbvnlmjFeSC/Mc51jG1eNBHNhgsrNWUcuifu+qqoy5CUW9Lfgsk6t/vRDeIu
L4Io8QXmqB4UQlKn2xIHtZjPgqpNBRpM0au9Dem1qIfGY6WxAnbA5kS9xaTmEMlqpjqWLmyh9iy1
1dEDjOdGfW+Y5tFPmINBXWXFfWCqqr4yx8I2HmQ10CUWYoV1zRemtdGLrMETxnGoSGq5yap+em6x
4vJAVTe615QLC2O/1o09Pm5N1lIf0V1/nKlgVDsahugobhPc/2fIcyleXP6Hli5SL1vfBsQT2gpG
k4FZBQ4e66brgMh1SeU3TytvYvgu/G4TLLAwR+W85t+l3W3Gnv+ciZxyWbLn/FXDQi8xZuyyYsQ3
7jfLikdzVmt2Nmaia/ZlObQftMcCgcQnZR/w8lhUUfDYfzSry5I3TWAczpamm77YIPS/B43In0VT
zF5Y9MtK9YXq9Fedrt49ywD9Eusi21fqKrYAo68ViZqU9x8nE+M+OSl9ulzyoDrWC8CsMpLSaW7X
TPDOsFXJ7VjZtFfF5twW6Q3F0KRibiuHhyzzJ7gmWbbj5L9WR3sMZs63fQuATFEuXSIgcuW6t5l7
3hJv7PmrtTJo7rAUwQSyG7sHe63z69klFSA1OyaxulDXPeWMfWB2/YtNI1N3kCvNDvtsNLCH4+qn
rm9M7DPDRfMFRsLZ9MWQ4YeitKuX9bads/wNJzYdJVtulpwyfSsbWfHzkc3uPDcvxpiya9fy9A1s
2u++8h5dGMvTHNB2IPIFh6wW/XdvSExBf5Lvlbyamj1s0Fcm5eTRwBeL2EDZifHPKllac/eFJaH6
8LYcz/BAnFawsyq7vNIekD9i6Csxfkg1uBTOHGFEmU0LC51ys3qrpjKzwnKrKKWkBAQQopoQ2FQM
TTezfjUBK3gwJI/VUK0v1tYkSWwvrv1eS8oUUZGIrY+2tlrruGpg7x5yc/JXenSq8n7U3lVKyfW1
mJt1vhHET5wTupYo1kl/Y+YavZI6dU4pldkvzylIJ8L4mAiWfxHlJi6tTChjZyqT/Zk/lJ21G7rE
HemHcPV9Xm/GwzLkQR3Nq+yosFtAQ8LOy61nd9beQ5A0fbO3rWq5qxK8z2FdWOOLnbndUzfo+sFJ
3HwKqdOzORNT2p0yhfTJVZlUtFiYdHCdkS21Vn+QVf6pc/gSo/Sp0c5GV/ks3cIzcsa+TKajVEYC
frWZb7R0xz9c5Z+aFacifHqwEmhRJILkZ6Hjf1f5RqK6OZjHzeis5YytOxzgov06YF0gGbe0AN26
ycHuAvGA1686X6nE7UXjJH/Qdf4heOIFxj0k0NBwrqGj/SyRFI3fsjOusOgOWemGS6EoGjZGt15q
J/sT6vmfmhVY9xNfGCtkYPufZWSVVVZZQt87dpTzziaOcU8rS8hucx2+/M5xH/8gAZ1at38WyXib
vEw8cyew52e/rDUzvjjOzke/DJLxzRql+wowD/tb01UTZcjZIsevzuVGYXgpnPUs4MsJ0xZc4tnv
7+UfAws9C0bfyY8GXRPB9ecHPffr4vWEJB7tRXZcRo1nrd38ifb9i6uQaUNFmMwXHyHt9Ab+pgpa
A9k2m0PGfLeNy1nQlNVl0CBL/f63/EOmw8+DBYojHvgqFxTHz1dZiZkSRZ7oY9K71rXHse/Qu2J5
crETcdxK570g/Sr6/UV/MVLpRMSwCyYQbs5n8AXGLsjsjaePY04kNbEdtCtaAD+wjug/fBS/eor4
sEhdxCly8i79/PvK3BgGMfv6qOxaf1hTJ65TX45/GBG/eorAXgG88emdfGU/X8VPKJYN2tRHV5bi
hp5KYo6rhWCbeRrafS04SpokTf7hMf5lR/3pm+AHnQgi+PlIJkM8/vmyTtZvgzG4+ohilQFSTDZ2
mO5U2u9UY1dOUEAw5pOcpZ4csW7PG1VT93QsCkpKZ6NQSBLraRttlvLSHlKDYm5volGO1qnt6vcv
/RfPCAMNZgyIkBwXPrsklO8NZqBW/OArFS95ylggYjgetEF2VK4wcHZYYH9/zX/MUojcJyoa3lFe
v/m58SOv6ARsUYWPGQrbSJhgXIsCXS4rvjbIv7+/2K9+IBulE7qZGcr1Pw213u/XnB2XeWzEBuCu
TReIbL2RT7vVy8z7hs67R73l1uvvL/uLjwkTP/hKuqDBAHx2dWYyUHQTe1Tupqq8SBzcE03N6aAl
WOkPj/MXl8LoAnEOcM/J2nh6An+bktytwrTZ2+oog2bY9cFCX7RIvflYN035By/Ir67FN0tkEw3e
+F1Of/63a/ngyn0affUxmGT3YjsbQqqgmBRW1Rb8wef7i2ECABjODwZ/QEufczzZw2dydGYmwdZ1
Uw7aFfxcvy7PU16nzyaOMt7vX9ovpiVaqOEysqCd0LKfpt2RZVqZpxmwTFoygyQZjqi54v73V/nV
BAEuCyulzcyHv+STO3QxWmzmFj+MEN3hTTN6b+iSQmqfstZ+NtzFvKpz2oRxxDZ3AYvpBeKu+6pq
XIihLXJ1mSS52s15gpmCkmF6hu68/eFN/+pZwL1j908XDvaXTzc55k3bDdLQR4kxLR41qZrTPM1/
GLu/usoJrMtDONlkP6Nh1nQL1DIE2zHRvn1W56gkvZX+yVv8q1FLfiiTDj8HKNwnL3dWW1OyJIM+
bh4RtnYt1/2GIsOxH3PJXy/3/0P3/8V8/bdxHr9Or//ro5nyabt+rT/+86/rj+61+om4f/r//w9x
3/f/zWAX7MJP7Pf/ybFcP8bpP//yzX8z//8PVImUefon/i9xX5j/Zi9CVw/dgX+5qZkfxnaesv/8
y3b/DasD75Fzosrztdr/DXCfW/l5kaCpVOJ+hBF4moL+Np0VRr2l01oMB69yhjv6M+ebLEvqI/5t
vXN8w7gz7baivjMttHXkBk1jZ/YwGmcF8+t9W8KbYGXud8lQJ4c82/Idke/zj7rO3RiyRvl9FfNy
8EvvdLosiuWjynJnZ051FbXrbJ8Qmuse0xQhHK7MHvDuj9dZu2ABIJapBGctWgTXVV35dZI+UJbT
O8wS5kcJ6J24wW0YEIlK70CxrbwLTFSQdlnNR02KE+aKPPHvsXdaRzeY/K8L/ZFHcu6q7xrayQsd
1lBveqPv925LQX6dav/CsKzCDFOzJEW9Tyicjk0ZYzxszldFIJVEdT72debdnwpM1yJb++febpOT
Lxa6P8ULq/HgF0ixV33ffuT4O+56O5N0ss+Z8eKtODTCZUi6a3gF/ZVrLgBA8tq5nXwv8lszvRjz
0rqmT0odkJ22+6Xoqq+17aRPedm7zH5FgNARmHBNZCb0t6Wdpou6NmAgV9QYKQKWvdrR0OCflZWc
Lufc7r4phyIPeL7xh6DL/RpBcn4voZNeFmOgxggkBOq9QukI53Kxjj16zLNySyseRi3ONzpzc/xR
WVqFG8hgGfeZHJ4ThGOEaXrT3rp+q99au26Oehq799KhoTosDJLpKIkUNBiYWzziA9+PQg4nZeTB
auBaiIniYIBSjgUq7Mv2WVXWwUVfAKuQBmFeUjXX3Vzcp1S9OhmgZD82HVtFjlHeDiBgfebRZhoa
dAi7hGv3aSYPmTVdC6sIZ03JOuWodA/R1zokxSpio/2RkjN/lou8itDh+9AQ864p9Hd3Gw9WUJ8Z
VkmIvUNg50K4nk0C2DLL+7GRJ65NpQ9JaeyyIN0hubxiCQDI4t/aHC5/FA26uEeyqApxwprvqz0n
MUDaH123rF8AEY+7nr6PqK/ozJf8Q+n0Vag1PwRV9rwGaB+jGMoLyJixGr+7NjVRSaP5ZARn3uoZ
ETIvtpdvjsVtlaXeJZlxzMvizDOC5pu9KWfv1/d48Lp9Y6CCU0WqzMeZptS2zq7oCHfJYCa9LPeg
xyBseM1yR58DO956vV1FQkV1ms/SsTrYWfOGo9SnSbje1UgZbqOOBJDB68+1e+p8YZ328RiY/Y1k
H3meeXmcts6Ln6fv6NkkqQ8g023nI/fc2zJP1rBeCVa3vIm6JEW5UKoMNhP1M6xQBuW09LLWiMMj
gAsKybdeFuwybyVfzcbDNxBtLOv8XmfeXZ14w1MfGKTQTnl5NszF2YgSfg0IJ1JWE9duV8QTeA3l
BWtcwdxd6XcLJ88vDp3FSHSlbCB318/mCf0j6n7fzngMSNeWx1pWD3bf/JirJ+wFZgQXjGQ39syh
4PuEuAivg3LbziRy/BwygR0amzgG1mSGA1/do7fY/i2GTAaI+nDZUZ/TsvQEDbC5nZXBT/dV2KHG
7AM8YhNzbEnOMIwv2t1n8dD0+JGG9M73qPzTM2rebUPq/WgmIueyLdnNS61iZyjFtSf1K6hWs6AR
DyUUXBNOyawNBhyWGXlCdCDUd+4wzK9K8tIs1Qw3q3TSM2PqimuTgk+OPqqni45jUbx0VnJetsjn
oaE18IsFCETGFHuBlewGFkX3tq1avBrtmr/pLGg+RG2K23QYaRHpeyCrASnXlS8p4a3rF2cyqDq4
iXNwDOtL1aIZBFbHcCs4xPnOvIZusA7nmloe50DVIouV0v3hK3EBzUlGw5jKSPtmi3F0+lbhcZuA
Ksdsw9SFhUpy3qD57CqFocmaxmtQDl001Yt87AhKvLOlumgarBK5Wl7nwipvG4Hk7C3mmIVem9wk
nlu/JW3ivVUIrVso5kZeBwWfavkXwQjsoN9EVr6pnY+T505tTXFauLaZOIdHY102zBTWXZ1ab1rq
aZ85ubV3sOw8LkZ3wmVZpDXRU6CYzkp1Wdn0UCeZ9r5Oqn/oa3O1whZTzOtJt4o6nAAR/M4zWrkv
ARRROmf5YEpNa2cP25M1J7CqA7CaLTyBVjnOi9hKR7nGuRodK94w/rhRkrnD985F08DXv15Mi+Qs
W/nrtdeewghZ3CWDT69Wt2Maq2KZI5yH5TqLNi4ZZ8NwZeXTxF+0HKVdUV5ZgjQOit4JqU1GC2dw
UU/u9Tx9rbqh/t4OnYiKEmwcZr5kx3nB2U2wRCykLiypJL3zKmoWY6wQheHRCFMYB14ir542hzaz
jZtB8UNDE/dmiC01xJjUfEssOKr4XU2cymoNnousFH7oa4+lITj5LH3DH6IhINpbYKmP5LQEse4G
Mqez29RJBRSbk2hMVm9aNRDujDleJgeORoFjwh332h++DuUUr0r+8E0FaqRXoO/cMeHpLE9rC35h
psH/KicupA/5lHyUQZIf6+G8E0ZJDrgrLug3XcINkhFRo3rDpcvCgcQfY3nETdkn+9Z+N7xp2cFM
wjzNfbqNc2ylyzuc1+912V/Sz+WdOpWrWFXrx6JWxPPBWB2mlxXaCbPfIs081NViHzB/t2GpaMT1
tnO/XFGF02j2LNxhvRuNrg3mJOmCSAjMfYZjApwJ4iyvaGdZvpib8U25fYN66TkEe27FxbbA0sq0
+EHV5kbjBcKtup4LQx6CsrgqSuQdBZio0/RXUM5/80pU1HzTMHgC4rJhzoTWKvqdJ8Yfm+nSE3Tj
OsPLUotbJdPtrBVGfw5dP0x8jPBeX3/g5sei6cfMRRjS0v4bm5zpYp4IOic9Nj8L/M6KtViv5sUp
79L5wtwSI6x7ZYNA6i48OG/liSRmEX7q9lcEEixf82U+CHWPydeM5uQN15p9mVruDmhVPCFoxMRw
RnKcrhsj2y+0x6YQzcapec6aGSdkU3+xHCKeKU5s9i191VfVtB1NRLzzosdYyWshlyx7hRmI/Cnd
qJ3QZ0uh72iIuNzy9hpay+0ywfvLanlYmKMPjk2QIW6yva+mo1OOV37uAvoHK+Wdy2UJezlnx6XG
VMgO4Nxrsi9jZciHRvs/7HYjYP4h87M+aqbya6cQVAHgvAWe1ju4heWqikhVy3dX53hJEso3NYPV
QF2aZf3NX/PiEttVVJrUIfBS4iZ3rr2qtMIlFyDN1FdY//lNN8shPj0mB2fs3q2d/kpKQ16X7gOS
4Rcc+EfHWHd9n1f3YlY/kAfQydrWDJeRY/Dqy+HdyJ0LEvtEOCfN05KbjyvcZsIGx0vGbMmmq/7q
BzkCWrf60Vb5mq+s3MuyXVnydB0BhLuF32LhPHL+D3Vnthy30WXdV+kXgBtIzBH990Wh5iqyirPI
GwRFUYkpMc9P/6+S3W2Ln2S1+64jfCOTokAUkHnynL3XRgVE4urC11IvqFX27GZwolC0Ssdq1oY9
iIUx8aYtVK6FG1tFVgBzrVyleXJN3PJRocNbkBlz20lnW7aQFDXv3uwGKg38OXcdVHdUdyM1Ro5q
veCNLqagi78knn3uTH0zYNSJLsLLYVBMLif/aJQzpu2KCWF3dmR2SH37igEttuMe8bgf5/22TFuv
WIK7YxQPNA+PPPQiAVhPQ9CCw5VQvUGzVvaYgufp38B0JWvbLeeFGPNoA5RvV3tlxLlmemfh15Q8
TNSiO1BNeyENaqp5q6hNY7aVRqC1ZdZR3tFkQi2T6s6Dlpp7MIn2US+Lg+9W8yJLbjFeTUvDyraZ
XyGi8w6Jpt/XlDyiMj9Xfc1JobVPfcMiWvZmIGbjFNopFW5SHNmTjnpYPGrjXAVQT/aSRdzzik3B
KC/KsgidfHvSjVPsiV3jTDcXuSyfiIOsqhO8rILoRncuD4gP7iy99VdNE70Q4nWVzHg9Bsm60S5s
LWadrst7pxlUhRLbz6+ZFDvPIdpBO9E5hvXDZx5Y9uGpjjZEbi20iIgyNtCvto2ngO3xmEyM66SQ
19oIQ8vTP1FMhRFXay+TuKPw8fVh5db5nRu7qMeFwbJapI89LFLeEzR0DGx5HGaiapwCwx+4siLX
qp1ff6kdxJgT8mK0oPOdy94ShOGjZvR718msrcoQQSHusDINuZXOzuKUTYAIC19CKqLlIO05yD3h
veVpPL50jn8da/tYa0dkunJFB+0odC6nbXu0khBmOfdWFECtlZFghhjfbeuNnxYP2uhsB4araQez
K2+hlJipFWiVtclL+ZA3lzLEr9ZEuLc7r7BhW5pw2pq6vVODGfGKkb9qJ51YJ45zk6eIq2ACnoom
fnNb7cY15m3v2jgjhImmzd8btZCbqtOhxMP8BnlmROso7oPe5Eao/lokxifwXVVgiuKIPuV9dOf4
Go1fsrBE/nniW9pQZMue3tI61cRG841PvdCJQpdGc0uaJvoOXfHdDWeEOHOSBUvkCzQ2sSpG2Z+V
p+Yb+nvNwoj1wKltJuDJXC/cMj8XVXsbG5YV+AqLf9nnR7N06l1fdvVSy7XPqou+IIZ/da0UjCSx
RIznEWqho/zk0rn7lA/uSXljvOQcUS5xJvBrlOnGMbKj7g4JS9FlaK8s79b2tftKy6ZtEpY2BD/v
MPjlO0EBA+aTejyYpkucudlcAICG3Fz0LHY57s1Bv+WTx+pg2/HqElOYNQDH6OB4S71BlM/jqa7a
ltZHKoYV/QwZtBH9AScWuwxyRt5XaH9UeNdY43qoSzBJWkuaV9sfqlBtnUTeG7UqNyO5pZtGKH0J
Hf+Gkf4+6a23Jkau4p8S6QWy895kwhLnt8l7jtRjIWprZQiaAjq9xMEXZ+UPBIhTUrtUXpMFpsRH
iymLh75AzYlLeyOj+FAlmVzUEZw7ZuUe7mUD4S/B8QJM4GKYEPC1ic6LKtxVmUyIBKrFFPnzMsYv
tZz12tjOWs1v6nLsrFBAOxNawr6tV5NmIertY+NYag6SXv2g7Llfab08wUpcz80wY1sjfJVPdVFX
TzWr9G4wQNBGjpMsZRk+s9ReW354lwF4XVQJvaOUDUPUAwjIOjoVofiELfTMGDRdOcPQHKPQ25el
/jkevPeuiC8GKiMJOl1TiFzGGyM3ROAmHsUGQ/QF++pa69vuJjerJ6M3H7yIXdcZW4IWulXU2Rvd
oLZq4ba2Gbrb0bpXbbcSpQjioWl5SaOdFsM2Fc3nVqUPCWp5KynOdMu6QKZes5ixaWZTdoM842sY
ysuTgogbz1TBIhsHGlS/tUZQThWlX1OoyYE0tVtTS856OfOkKyOo7AJ65YXWOrP3pTw9VgQVQ0Nw
hU1D8gsm0PHmDBNbNzRvjTGES2Vbayki6lHbX+uzdVVMUO1kvQ6t6GtixOuhtRe6MfYPskYmoFGM
lrRX4P5zOimn6tGMxefMYyfoy4bvbLJklejipMgw25QVc6VsDMUFGahFN06Gw2HyqR84OC0xe33i
igOzV7dKVfCrrJVWqfoURmW+J0WweupNGx1n49EEauNnBqLnaSqaVW06d4XkJs5iXE4xRYCI7Mdy
HDl4TC4aPZo+XVrdJVG2isIY5E8ybnBz3NeGe5XPw1US9xwO1FVmPwCL8ZaABJ9iXN6pNr1jMzg2
Wn2K2nSFF7tam56Gi8fr2pWmWc8qt5YadqJVzP1g3kxiSYpJkEfRVSUegGInbG3rJ6bOg26ulG1G
1JeyXAwy3DsMNlDGe+h5UC4/1ZfFBQBwaNtPMbgSA7zb2tXKXZPPx8aZ16Sj3PYeMswpjB7TLlor
dMFrsAiHquqvjc5Y45u56WSH4ixCyy4ZoHkzJ44hDEpLpkf6AtzX/FBbWbP2UxePzrDWM//cXwQ9
7J2BKzQUUSVWHlsvroG9nnwItdTP6Sm04K0gdtuGeb7OLJq17E+pHt1mc/5kjVh8nf6C/nUTGi5g
babUSAMv12+gF+LXqdsA5/ewIXig4uWW+t3YPHVOvo3N9QUoE3S2ZKpJ74chh46/4O2S0NQkervq
IsM9D3Y6EbhlbwwZbhIRemuvplDhUd/1JjLC5KBZ3tH1ixMHz71q7S/kNiyi1Lgf+6wBeqw9RgUt
LFztFPXTUydj6IaCGqC8c1ytWrrFk59SaeMgXDT1ZG6H8U7H8NHXnP27MIb4Ci0k0bvmJQNyqunN
QUNQhsis3tM9JYNMd5AuduaSP5xbZHfBHE33SERPWGL2vFJHc04f+h6AKxLrR7ILSQmsY+RUxcHO
veti9jaOc5Fuz6VxMxWd4Hw1BXbfHngplhBFAsMwH0POBAtL07ZmUp6Tof6UlFRthlt3GzQSjGvN
sDyIujqkEW0+2zrFNiBcke28zjuR54riK12OeDRdNPaEp9ppYNAjyyqOduJyVq5fyhKDfOfQlhXD
RsmNLqZre8pZBZp8jxIPrSX6PK8WlPbSri9y5GqpU+hbDsXnPMTXrsnZT8FEYEQfRBXaryHde7nF
nN7MIIIZb3qkPeJP0IMK9yZBOP47FoViUfs833rPWten2XTbNV280oq2fKK3aCZFuIwGTjKS6hzV
37Ka7Ge3b58BG8fLDDvnMbzYYfW5lteeX2/tdNg71ZyswaQsp7qgzOrnwFKNuS2Al9vt3oizrwM6
vAdHR9hr2W5NaiIfSp/6/U0+472cYpzRdYP+3EGshlSGw6qXdAfGgbC5s/SIv26bu58wx6arqWkK
DuPYTbrVbNE8Uwwqx7HfMKcM+rp88OzwOVO+saT/Ahzv1c/kvd6PR68P12q+zQSFY0UwUO99lVTq
FpMJzzVfRFa/5XoJ9zRejTZmAVt7smt35whnNQ/Zloi8xxka5JwnX4D2v0825Uob3WniBukstaN7
0J3sRkD7XbSOeew8eQyTclWCbEp0J0ITrCUrXzjFoklop8ZOPx30WFpXsRMPQR3xKfg0pqbHRFQi
oGE9sPP652JO7uc6OzMfobz1GAqEtI5qjneEzaCJHgd579S0oT2fNYWOEesd2VWVJTZdHr22ekoZ
G65dfDFrx7QenLAemKMY53TUwOpapYkoshnWKOtmLHddsZ5oaa6q6UpgjRzL27qzIpemKITrKX9j
9+ZIiBcKwgKProjkddviJrbd13YwsGkO9trVoaIZNEfchrqkxS2nog16YTOICv264clqnPGOA9yJ
pOOJLzvO0fawV4pq5cfUrjZ62yO+JXdZj9pLV6dXfUyrW4u/UFI+egykVmnJM5NSv+20yXAXoF/D
VSr0faQuPVCMhPHFNCsRti0MBgSx/y5wqC/cKNmOUXxR33eB6A0bz5kOR2sOaRPXX1t6HXiDomVv
xfkhZ+QyZt0yVoW4Aawebznxlwc/pkSjEU2Fy36JI84vV73wSdHy46CBILRhZldgLcFXhPm90LVz
2el0W4iro4LRt1EonHVSYSqPxYvZ8eLM+AujMjnYFVifUY8VY4uWty8TBXXL5Gj6VW/bzVZh0Nn3
yezc55XfkhSGYPU8moUNj9zzX8BZTVd1mBevdkMTjcVNIjFpDKNbd47Cpe83CICadPQWZgHW3ZI3
wzSQ6NgxpR5p9o/OfVbqJNZooSqvhi7B5VjoYd+ucdVWO9YdmgeiW4sYMv6kYyS0m7PfFRFuhORN
n7JjYaBeT9QFFjBf4bNqLoSBZeM55fVMu+BzVYb5ecwwvNtZ4t1Iq6dx30200jKvAqrQyyzZlG3G
ZyVF/Zrofc4rTg0sQAKrhnibWCxJY533oPITlwPMSAFSEubSkwMLg7bT0SKjiHaqSV/DezAwEyem
/6U0Eo3RDY1r8HPeoSCHYpVx8FqR/1GtL+zqS5lhrGaMxscUotB1BFp3WQ4drknLhqYe5mX9PsG+
DfAftSu34xrTvANxPs5DuyVOSOwH+AfkC8b6LTJlFwafZ6MXmTEsLqjswzhIu0Y4WDq6dtfPTvdZ
OlW2c9yUQ7Nfzei/mlVolxz+NUrKEhNPUKhpOHJH27XHfizWWjLnYzDy2W5b6hwRhKLG2k+7Xo3r
2cUgG+RZPW50TF6nyRy9Y6hdTCeyNOqvI8BxPJclr4yPkvph7hsVB1bX0y3SDc19Aqk2rJq0LLa1
mDhez6lv7hQinkNTU1utk1BjJ7KjPMZt1VjGsZIDdVOvINKHMsNG6MUv6ay0LxrO43kR1Z2zNmtD
7kJDlWubfy6n0gZ+Y/LEvsoR3wLdj/naLqN5zaTWzfGKpxi6yM29seZSLMPer9ctr0i6SEJCpCen
LQ+SRtA2HdUzeqr53jC0YmP6nDLYr8Ij9Mfx2qOeOdPDmHZJgZ3LhIaICNuiy2CX1s4xu+gWbLR1
iroxXekYUjZ9xiF+gRHAGk6cdRjLeeBiKN7x6s87yIWSjjpv/+c6StzrZuqAjhWaf+uZHNgDwkK0
K5Pezqoc46lfaIkfP7d+VF9ZkZedBqOwDsbg18/YtuppnzY2XvyCqvhIj50cbN2NteaZKLU2mPuR
qrLQS/UVu4uJx4/ogLVEPx1vPSmNkVlT0tMUkRPjx/yQ5R0zp6zHA6bSFuPTPHRY5m0x2mcWEIce
TYp1UVwSHbG+tKVcuiXT7KEvsMsJ+heb2dLCW73UblH58RFoHstiaORqP7f++DhrffPk0ctdVbAc
gszt5Q6m8HgFDc3cCO9FeZW9wYYT+ViVDf8unk0FD8EsVzM8RGKT2zi6adK+Yg0qWhgLRa3STccS
T5B8ZJ4J0HaKDW97KI9WP3AUHOKRXrs3DE6JgaD3wd6E86EyI4c2I85hI3A8OjJrr2nPwskw6SVd
dOVxjAQTpWnTqleYz8ww8bMv/L/SfINcgWcbblC9qVVOjAEbQzuiasoQOOhDey9N4ZrMZAf7seNw
9VQ5Luh6zZ2GfWd145EuG1zXwtaPxTSGLxhMbFoi9M+DIp+npRcZ4VUNwWdVpHTx6VRTReiJfFVW
l976DnDSS/XtHaSfWZ+qEX92bylsDHne3VRuZW1Nb7bXaT6Oj00V3aEqi24S2cu1QfIHntOkcp8R
DMhhPViOxUQQHafVO7l+1uq50+6AOrvX7uA+W1mlv3f0inEIDUz6bHyf+LNLzms1ISnB4Cqf2BGn
DM8GNoH72YzmB8Wm5JA8RM9temBe6d/1sYVvEDVovighWwJ0wiYUj6wKY54MgOpHxBBkoVpYOAvt
CVG1tRqyAoen1166VAnRFMp0pidutzoOlk9DT9PC9KBz8MUqShuHFK466PE8HCccZChhLct81iPP
f5oZM2xsS60jAkxWsnclgm3Xfup85QIks3V350fc04WORmKF/Xu4B9lo73sUL6vUKTjLdPac4R+w
knuz6OhsV8xsYxOHoQsKak3ueLhuVJsgO3BHQjRIgVuieGEPJ3n6lIm+OUxpFt40YsAfFEm6oVmr
rsJo0pnjiZQz7UjECr0jpDEOoZucqVJGBAlBGddlKjCqjnlhposS/2gfzFnnjwvJ83JVW3Vbbydm
jCmoCdWf58mhdRq6pXU1zWZI1ZtPA9wqd8adWpacNpA/NhwWRuvIOa9dSZR4tLb9bJH5dF/9TuCi
NEM6gc0Umqx9TFDcuho+hxqlIe6w/lRMlr1wQqc82WS5BVpu29mSlXnC7GuU7n1fZEzpSZ+PdbQr
snx1MFwXK9OiNipUQ79Vk1kbU05A+x909iMTZlCMo6dInyav9iV24LS/muq+f7VTQ9zABWVuBSrX
ItcvGT7hN2bUZsJlXUkv5cTP6FedhNU5zVb4tb40ecRg0qIREJofXbuNZi5pEuf7qR3qrw4DqsVQ
uPNZ2HpzhMEodzrV6QorADiQf66buy8U//3HRWv3VpQcFAki+M//+O5Pm/fiIjdrPn7Td3+n+c9v
X5bvxUWl9t0fVt8Uazfdez3dvjdd9vvP/+M7/6df/EP3dj+V6N7eeJTby0+TMPG/079d4l7//dv1
//Hzv9PLnV/r17f37N92TfYKoOVf/ubvyjk48r8RD+4LX0e+CH6Vn/m7cs4wjN8MYjAvsDMQALz2
/62cM9zfDFZ5EIzo66ndL4rgP5Rzhv3bhS8O0hZZsmXbaE//6wrPv2vYuXncca74jz//G3vZmTiQ
tvl/SADRx/0pdf9DN2e539w3f9HNaSE3I0V9ukcqdJ2Q5ihCtU9b/TotrOU8ujQwtE/sa9cjSndR
0273hWQtkFsjdLoF2SJv+RgG7LXbv9zDH1yRzf344RV9yBgc7VaQ0TI1+6TU955WSXTsJSM2X+WQ
6KjHC6hhyPRIyJ7ao2cTj1ZZjb5Qc/eFbupj5bUiGK15D//o1XIruTA0z10C8mB0DCFnbeTZPcMc
d82wlAV5BvrjFEyfkPChO6LxESp9n3Xxs2XO+3ku7meVXHMvH6e5kcy/6mGbA4jYqlrDRuwV7Yry
XDKZmd9tL9xJVSyh7J71orhHiXZfqe7aVanLWTGCQmMnn0xQH0GlGW9DrT8a3ehs8ky/m+xCLujK
8ZNa5zRDYfj7G2p+r8L+74/4o5UITwbs62rs936CBKmvvKDDcxfIyEPkiJAD49TSyaJlFyOMDMvj
VCbPRe7u6FtaSJzksm+QwjDGJCmx2CrpvMO6Waj+hfE9/qfx3Ca2toSRIddePqjdAEVn2QqEfX4i
+lU9qQuBou8gtIxZQLoSS6/l3NO/Z67r9oA23N3f/6rie5nwn7/q5Zn6y9NMk1vvkXL2+ykczgz9
DnWeICEyr7jJW8bc7MlWnwWRHbpPocnzi43jGS1JsupnSlS7rZha0ZEp5R3FzQaO7lvntdC+G1Bz
rsw+mYWgPi3N/Caa5LmTDC5/cem87D967PUP2v+U8zmAHL3a16HcTjO9LXsfg7vAELtEXL/RrfDW
YzglaZrTknjuHf3RSVuGStEyrYcl3ZIsyFIeX6NiYjHw0ELSMY6+CaHMLW7lONz9/aV+UL//eZc/
aG0jCKN26kb1vqMVYMT5MselmfZ4AHumlxyv3mqbx8cr7jMzuZtr3DlhJPUtFVdQF+VR8aosxvpX
lrmffegfnAwOVYNh24hbPLNbdJgv7Y43649t7acr5DcE+g9WSP0ifP/LMwXQlfmVXpNvTmAVzUSM
2dOwqBxSi+xL86J38zaIdGz3tWVsWIPZzSM865lQd1LRX0706BRepCINNDmZpRvTxgbqZvEz8T53
hmi2ReK+//1n85PlXL88XX+5WBfT8ziBPtiPOQIp+e6rGv9XTv+coZ7r/mJJ+ZDh/ecTIL7/Z0jT
amIQf9XeKIbdpTHnVIr7IzdIBxfWpW6qy+uOKZtvT8Hf/2biYvP50efwwf4T5rLJxyyvEJPNsBRR
B6QomHwryhbN4HwFGxkuIfRoD6nsoN8l28Sx6U5o81Kj7uPBaGn59fQeM6l/SioagE3df/aRA4JY
gAwGNfVXWcY/VqNbmCK+vz+OPWlOOHnlvh365zImmFHAP7hoZ2ZQDKDN4irbONJ/EKJBezePgWep
p1pgYPYkijq2l9Wkt59Upy1DSaPQoKb1wyXyxyCNCKAa47cqFrcQQmaEiEJfAiZcNUr/RVCG+PFq
hH3x+19g9poKz45Z7eeYyjhFbNpgwBSmc6/P4gkhA132bqOsNOhlvZxKZ01MIscG7cRQ/WoC2YVh
+EZD6juL7nYoGJM2Lui8ZBsq0MQoln8Vm/oNePqvzwUhFt9fap4z8FahX+2TRkNi0AnvOLeI9GaO
Gdf+MDsryZkziEYEqojGQKoY6W3hlPrJNqSzUBdtD8JKGkySgEtFk9sOkXrloTIZSDXNlgC6B21I
HumlPxDX9+IT9cV5JdvQ3XjVOblTicRmEI96gXZwOniKbEfHtu7N/FcmG+Nnn8eH3SGsLnIdyyiZ
cESBk8cHxwn3ygEzRiAlONPrtP7Ex3WwZ3PNEelAS2WdZ7n2ixf+G7L9Rzf5w5Kfe23dEaxZorDN
9CCbJyiliqIHNVt0LikpgIdAAcuZ7ZL69zk1rbcSyDGANRc/u2/WG4czlO7hMssmJqV+92VUHHEg
GMD8aBIcB8ogtqyE6LmAyKGWCHtvyjK1tqMMXOUszbI+qKw/WJegDQAmwzKPPHsF28Zf5504euWQ
boBjbrNQvM5C8yjNeiADCrG4oVFNcXR+mL1sZ+LLXLApMQ6o9FuI2QNwpfrFBjmDZCKEhh8xRC+0
6z5vH9LMfYrM9LlnEUc1g1hLmtsykqtxuGCuIusXXi3xvQ37v1ZUKvvvn2JXbwbYVaLb6yMFbSOr
+6ZHwVXigF4g8qKTEwnOjTVMI61rzUU25GLlsCgu2YnTtUcpEjCWfvUjWlRxeTn9h6TfkrW5r4eR
5JCRQvjvV+IPzOA/r/XDjohTg1w4s+v3TN6v6/6K0GyAG2fLJJCxxmFhdfaeybtYji6gA+oCyBE0
ETAB+BQMjcw2I6TIIpoxG9SndHyeZXblat6mos9TetW2HIEfQYFrXGtbz+YmsyS/K0nWcB6z1FnW
Fazq4oU26FaZwggmt76FYENrmkE3o8gpNAAp3WTOkbWXxslR9V9G4a4lANKYSfvf34effmYfNtuQ
4I44Gvp6b0Oq29D9zu7TnMl1i7d8Z3i1C8cF+0FBumJQ0OfkydSX2uxvOsOeX3FOy62VzBUKJTJP
G71yl2aFVcEQPUNpCwtIMwF0+sXFXrbmH73BH7Zs4pfpnyCK2wOdsUHAEr64i51kugrzKKRW9k7I
geBdXF5ABM1uYKGTCqRfHC3HkDhHQNmjJY7is8cA8W5QHtPU2aqv4P2BSMyL9gL7wt5RpsnKaX5R
zzg/W/g+7PoTyp6LWavY0/Rtl7NFLnPaps42bVAW9n45r8yobNFZJOjeLNSZvSKiGnslcktZHSEJ
37pViGR02toGgsXSpmYG1Batxs6xgh6uyyLGsgo+KmmhaiLzdrCyLYRIHBAcCp5T6o4MpxB1+PLc
QsFBRCSsLeaUdGsycMSCDL4ri/hCZWCmQJ48LcoWL0M9Jbd2SNF3qRrDJiuWUdps+yl7hiBxjkmT
Ky0QPLxFuypkKKzlqyREmLZwAQuupKkDtUJCugunNOU9ulT1ej5umt55atOLss8t5KpH1xiILEMx
OHi/Cv76SdELxPz75cioUqfj8FruQw1kJumEVEvNAJtkUOF4aTtK0iJp3rlF9z5aeHxarSSwdWzK
lZ93w6ogcnVVFcaT0dj7dDZv+sREYhBVnE5M+zSK/mjliEVy0/jFFvWTU8m/WEOLocwtNymzfZp6
T1HfvrQX8ratDxCpRHQmIfFJCPdJieg0om/bkEXOSuloTGNy9GXkrJ4bZbxOSXz796/cT6/oQ2Vi
suRGo5vTyaiM+GRMqI1A6Ir2LjTzbaQ5uEyEXy2BG9mryLCMJS67YZtV2r62isjdsMAg653pGV3J
cI6xCYXyF+/VT/o+5IB+/wGLHqZp0+rlXkbzwAtfQeYyG7kxMyBCFFEE7wKacTXn1BJeDU23hZ9J
FsTKVQYkMowrjH8Kfa0NnaCfAM6n5EH8xQ7zk/OF8zG8xUBh5pUdqtXcSnfofDcDKCxd865cht0O
r/oFuGbbXqCM6OZ/+WnZ398RhSyRfAQmFmFsbNo03OjKhhwaewf0dzBQ9U3j+8vKJhd3RE+QhA8N
OWAC9yMdFCTYs4kiPGoPv7icH7fBnI/ICz50e6gMY9zD+nswk8wJzLZHapeO5zABy5k29FHsNH9n
mnuAeLYzo+KO1AEgndZsr8wWzQSEv7cithAr1Mmr42m/sPV/yxT5wV7yETXBc6mXnTZ2+y5CnkEP
R76E1Mxfjcnw93Vf0JRGFgxI0VzHcX9I6YZlTfOi28WxBh8V9Hjpt72HxY+OQbynuhxuWumArjWy
Wxuy4uwkzy6562j+J8Rp7envb+rPdmzvwyYYZhq0ndbr9kbVP9gwvhFxjYux1cghqNWzkbYvAMvb
gHkMU6gWSS4hxGg2I3oK0TU48qsmlqRid665ljPPOzdBoCGK32VOVfv3V2lcDlk/ur0f9jyn1OYI
G023FwaKfl9ProxqTPG95F/MquP0VMiTw8F3QbzBEbLf0SBWbwFJhytTXB4r7P3ssWFV4ZNbU5x1
w1IrRbv5dn3/yCD/P2j0X8VvddEUX9v/A53+S3/9543+Tfeq/trdv3z3H819y/oN4JdvMwN0dNu6
ZMz90dznKw5zGpK2dJMQmz9b++ZvnAFNwpwYZzo2sKM/W/vmbzB7HMJDLrQMD1f8P2ntW9+XTsw6
L3lE5IlxcQR//AsNSEJY0sUg1Wmwy/beU123DamXPht9TSddmj2KUseN/K3u6tlumAdcUQUjopWf
JLRLGIjV21hcxVNUjKuKrf9W+T6CXn2KT4nyxRNNl/jesJvwBRM8M1wO32VXpddGQcb5epR5YE+p
9SB5WQ6t1mu3GoYOrH/h+GCELUpfXJPpMardCvruuCbzub2Jx5T4CdTfvbsSVo/4drBnb8/xfGzW
pHTKRTwM1dGGTeb9/t79o+f6pw/tdzOsU/me37X1+3t79Vr+H3i8jUsd9/Pn+/yaxk37+v3s6/JX
fn/IXfs307vE+gmmhEwzbZoAvz/kjv4bTCahe84ljo9MVR5/oJIXwIPpMPUiddG1v/2NywvwxwBL
mL9dAC30loDC+A7Z0f/kKb9EGf5ouQRp82Hjlj4mZ4keY8XcyAuPsnHgH8ceXEsmKZ1EgVcr5zaW
XYqJGIZosWW2PBblRqCS72cm9LObjoyUEqitoh8FygbLiHb0LqavU5yThAN+Kl1K6RMYWzDZoGWn
YZUsMYOmeLlQIwXMySEn2wN+PaV14PsYF6tHJIiOx5AlHkH3zn2YwoDIw892P5VErqTp8DDqZSqv
ptZwscRcsOABuDs6ZlM/u19FqpjsqyxJ631e4KyfADda1zhKPecoW/ZV0HMoPw+plkfyHPpznT+6
tXKHA5z/olALnAfY1RZeXSNhmJWu60eXshj6RGa0HmGoSTcTY9Hi910pMwtbtDMDZsZicGT11Exi
8jfT5GUCQzODiQf6u9VZMX73T7NnZxhCTLpRexjkiX6dJ7VhBj6QBXXUCPMYznZd5aMJSTmtcMkV
RuF3FfEo3A7O8ZnZH7uauLQXVCtGuZMThw6DAblTxzfQy4fsGIm5Y1JvdLpb3KAkkeUVMw2qHigO
Q2/c1B104p3SITgs1Fh4zWNSZxOlodklJv35OkRebUWY+l/aXBsq5I6YijIgDrpL5gXGhLQZaFB1
KvXfhpKUpq9ul9XVvUkMfHssM3vIT4TdaEBh0QyoE8L+ng/A61NiBroYjR0NWdwh8+UiXUupwHWj
OLpHYGoXJ5nYXgKuE6EVfUfVGkV7TMfc8R5TUWOp7UguIHIp0bnLvrRiBmhAK8GPO6nyb2VnG8Op
VapMrvBZAl8dFNj6L7SsQ8K62io3ixezrpoDVg2PnpBqbM8hrYJchbs8TLx0UcUyM+6BRppiWRaY
V+sGvz09CIVpyyQ4EbR8zlkDVfKQzMs+Uu115YrqWqJggfknlf8cWl4p95wgsF8vmlDWiJQrjUiS
kJhAwPCeutycErM8UF8quKFulm1qx08XQ0iDtkxpe5XWtQayPFL6aqpL62zgAtm1Xk+iQq6K5OKQ
VJ27RluYwka2NF1AQM30fsXcHEVo319sRtnseM+o4IaJLjkRtQul1V6QNnqNpbwQ65Dws2dEsvqi
hYtZBHnUXmzi4VBPFwZEuanLwfw01M5kLxqbRsVqlPH/5+y8diNHgjX9RATozW1VsYxKJd9qdd8Q
bem9TT79ftRZLDQ8YhHbVwMMZpTFNJEZEb9B45M7yG8PBbf177DppImEYT5blZPn4Oqj0YM3oPv5
MS+LlJ9SIaiP2onzogmkGDPH7Id97ZtGcAdmFOIL2rXZSQnK+luJANJN2ELAVWPlXfwbvagtnI9e
OzWOF+Z4RMEQRJm+xR9jTAALbpQidarHUtjxI3K/2D5Uvac8DF5sBzsIBzKq2Ikd/UBBPT/lzlg8
egUeVUdhSF63a3DOSmpU+YXlW5OrECisvQRiq9g3wFV6t1GB9lGGHYFV+JkmX+QghomjZ00Znf20
DYGXtV7bn7IozlFnl7Ap0UYvq10l10R9iZTylNl99UcZfWYn9aNdDfWJ/i5p/Qm7y+Y1C3T+8xhP
O8iOXY/WBWBgaVvpQpOhRURpdPQB8/1MIxS1DvGQB/CvlTx6RRgY5AGNJErEjWc+hr2mJXdGS7TZ
eZqvnikpoGZI2UX8xCDvTg5HRd0lVR9dqJx2w7noDK/fKkQUcFsILAcbtZaCP1FlOHeWFN/lWPak
z63RKfd1BcN9U6cG4Kas7l7LCL5M1ejSjYYqBNUcgipgJ+Eb+KqEHloXVhbl+2DgGJfoSG8BXp4N
tO6KiZdIPbns7aZwa0lGJwIwX4I4CdHZurWgn46vbJGx/knWlsSnAFjZLZ4kpf/sZW2GeITtZ82f
ekS25OjgGGefPIqnP0K6DNneBFuDzEpQN/Zjmxm+cxrqRvnqmxTG4AMK/p+cp59O/0id7ISqAGh6
wWnotiqlmlvfqHzSeAuv162BDBuaMJ4K3EoZRsXfirHQil1jeOSKdWyBZy9pM6BLbudx/2Si0DlB
GRLvgqAkGf7QhFWEKJDVNru0SDxxX+j8nF2eqrryqsptJPZsuY7tgM+mdg7TEYM1ySzN7jZ12BB/
7KBQUcIIMnukqGTC3dV0eSKpKxHSZJ6v9reSOUr5saxjaGA461R0v5MQma84ks8jgvNo7kbcNjvh
dSZmoaRu1JMjLMn2lRyKL00VZ69ozYQ65kBF1Z6UDmHObQ+7VdsXbVjBNSy9AqOAoAT0PFitfKqL
Ais3PbcConAL2krQu4OEnmXlroGymPJ+pd3uVn1ulwfEEAXk/LaAZZ6kcNNlH7c/MAM5DUahanH0
KLywuk87UecujnjhcDYVVfbQUS5jpH/ACB/zokA6Bx+ULHuJSr99HGBFQWtTUCfeBgg81jeBZMXN
wRtoIQPuixxK2oMpS4+N3KbGjdcGtHQ71LjbSzNWXoeMg0/uV5QUlvYa+Gd149uZCqGNC9PvTwpy
eOUWGB5eLIOK+v2+sM2mvNO6gKI85UogPfkIbW4zhA5yto3F3bcpKcm3fwXa09g0sRMAhyY1C1Z7
KJvuytJX5W2ocE9lbCm5+moHHsrUpYLw/w5XqgF0STnUL3Kc48E+otdwW+HL1h01w+t+962dSftc
92i+oYRdtmfTKh3qoIScg2RwkVOkqw3x4lRVYmxyVe3lbeY3In0og057K4xChZIL2Jrb0PGg+dlK
2KduoKs4ztW1OlgHTaIJgcYqrrBIlPoQH/Hk9P0nnzq3fJc6xmihgtGC5skUSWUGUrW5I5fzUtg8
vedQK3aUr60lDax0EppxdpRamSp0FvJGAsUfptpdYlHD3fK4poXUDXV8T5HPKjYB6he4y42qQ/HZ
CeLkXCKi/VKg/GBteS9mB2Dz9n0EOhSHCLMI66dRqfonfrf8U7M9gcilmmXhSR7rgEcc/gDdr7ET
tupmA8Z5iKk0vdjhE19brwjZmJgVsPoxPhlISPs/27Sxmj3EC4kixpA5L1BFBpzwrIDNLCHJGG6F
1MgZ+GgZol9LBBJnCcZRtdX9TC0RHoqKfksslG9DPxs6Xlp1kp3TMRwgPLW2vMmLFn8paFJD50ZW
MfxwVMwaYCCQnWXHukuww6iTJkMGp4qpT/BbO2RBLA6sG5GJjm6rwVi+D9QuHp7zFp2a8ygmNzZ1
EHF6GgYwOLvKoiGOHpCCvYrSoPi4HRUT1G/Yqzaqtp0a1GenaURzVEYTzmgP7sh/Zc0146zzHq7+
YNLVqcgW6GP5Iwb0TL2frsbwIIxAKI9aJ7WB2zYRhb4sktO9CVLuLVdR4MJ7I6p3qlIi2DhBN4MD
HScVoSAdH5Gdk+Vk00U9RMAtdaSzQNZ6pfXIo0fDRdA2wuoLzPCiuMQBT4aN0mXDLQTIptrL/OW7
zBt5zKRpoCVfItVI29soo0L1JiUGhg0dJUnzXgGgax8F+qsvkGa0gn2WFPd5BwjrWAEOx6FtstPc
gmhwMroaDu2Ypixl5w+6mBWt6lAZaQ7oopVuJcv0mhsk40MbVG2Z4LSmFPm4KSNjMj+w9DKxbtj1
kMNU2ZAkLHE8T3oYTAcDPwgMnCAWOwrMxM0c1mmvCVn0XD5+qm8Us2mh5SGp9oJUqsmmM4NxyL8V
Oc5Iv5ycoPCLuqoyYhHFzq3/qlQ+chlVAQtLvV2IQ7S3bRPuEWBZFCDcugSSRwXW6c/YQXH1JIMP
1SqufBIpP2zCH3pqmm/DUNW2O0iFL0N1sqhZA3bVen/P06FWxU6T+KdHKzRGf+/s6X2Ziwela6QA
56lOi/FfJBYEGYva2pq6jXigQw6Ial7KDSajFV3sWnKQV+NW2mlhLKDpY02HvJ5ZQpdNwkHrkFfL
vFeYeT4UXFq3GKjuVA2GKNgYy/PgPdldIvQ3BUc1axd5OW8ioCuhf9+hQ+P/Icyi2Atdvx72AeYv
9sk2OnBmGwOnEOcbZAi1fkKSP7Oestwqkm1tmJnPi9bHBg7vI4KfRRz1XAMrt8lGRzTaeGFZzfBM
NdF5RkA7jA7wwbvyXqopVe06Ikx0k+dl/zxqSdQ8FFkb6I9FGHcwmshLQcIDUVdc0ngD2eo+hp9Y
8bzrnmtRy1xfI0ZQN6LuvQ6ZIkX7mlej+ldtqh48d+4PP2TJUp5pTbcFiosFjbDAb7UMd6lWRxCn
78M/WSa8utigCZB2PBfzmF2o1NR+9j32OBFfaUNsqou7lDfJkUPYvtGW8mBhda19VE1UZyLZIjXC
d9Aytty4Q+1qiMMlF6znOtBwcdnmcboRTZonEAF6vI1oHhgPke0VFb4F+rCBNivtoL7rOJwbpfqA
yCLUEE3xCm3TpFxvoLYyA+tRKYH3GlQ1l16UI/i3V0u5pU5WcOv/GlA7hVipDrW+zapAcThbCSes
KKoOlqMkT3JuRmLcq2BP6wejECh6aSDkcA4gIUt2IZqDwXkcQqMmviWBttHwTg3dkFynOQF2lS74
LvhIYWhZb9/WiEbyXpdyHBk2tV6YX42ktn9jNCA33xDpqIf7wJI6FLgiva03am5gT9INmXGfGNCv
gZF0uv3In8CZp0OTatKQUKCo1IaUoTvcYJ8SH2Wzp1VftjaGEdsiNZRXVEMMbh5sX59jxaICUBls
720ymLl94r5pgpNuBNopx77EPKRtrMHvq00PS2CprMIL1rgp3fsKozEouYWMCKOX98EG3FzpnSv4
aQkCJrxSt6QT9lMflA4KV06PnFlh1+EbTJyJSuJV6tZXU/uL19oRWheFE7yUfml+jVsoYWibxOGP
wmvGZ9vKMn5kz4VuV0KHZRNozoPZeeF3S24TZSf1cXZiEPGgCU1yCazxIyhLQMQJrlB4Mng2png+
0NJTGmEy66JnisUl9orltGVtA0UungH+fsC2xOeea/GLQRMGFKrEizF49jsJU5oiLnjmqLWW63+l
0vaD51THqMQdFW4pagO2bW5DYILxXYz35m0t6LVFrYTtD6qPVulWFXi3p4mfAhNeUom6HrdW1iKS
pRog31qsRyc8jaRQtpGSamMMVCxw4AvSepuQiW8MlIZjJ7/DakF8gYXRHv3ElsW58fOs+lUPssdl
kTaNfyMJrPN87q8QZ7tNFGn6wyCTjW2duET2BlcISXrQShFcGi2wZVithXUabWwg0AMYLH0HpNwP
v6Q+bKoHMBC6yhtV6QZUi3z/kXJhKlynbtM7o+40XM7AFQuk0pGx0sq+PAscttBr6zJsbA2Pi7Rx
nBIJPF23fyrInoZgXniZbHIjdJ41NApufE8rICe3uGhAAQuHVzIgtD8kqRL4cY5R3pylyjKLLeBt
8VVG4O/kwfwBRuN40V3R5enfRLGsMiPnVYgWnkjG9JzizjWcO9ipkwonQO2tiBFh2wF/lFTAbqzZ
wY6SDk0+IzNC79kyfEhKUoSWZFIg6kHWC1f4RvXatmA2reYPipWxTzMJk1sclnVRHvQ21dCLGIZu
yzvOuw/VXr3VPeexbQOHdvnQAwAmbI6XWgsL9TbJ9OxPUpvWo01t9ZuwMWe5yQJ8L4+VksioeyDR
1h7GSdUAtfk+fDIMTXvUG4/mO/qOAtTpYL2pWZ+B88dRAkfPvQjI643sV69xJDY6rf43maoaIj0a
r7XGQ/8U98k733PMe41aa7eta3w53I7n0yvGesOp5O58tEVTS6fUHCjHJSgRPSIFPt50tQVeXHhO
cuMXh18F/eZGmEg56DL21QeklmCXmVPVMVAi/1lN/OBNsdlcoQ2ZASi/0R7yHLcnWL8Uj7aIkrAU
OKFpd9gbqXcY/YkfHgWlLyloi3tROI1yxMrh1ZHFRkB/MfzuZUwSqHFV4/s3Efa1OPyVRnA2yiA4
sTDSpqhNwEHAKFKSu7qi78b0G1889Bq7ncnjudq2UgK4eKrn/NXGDqkG7IWpd0Z67Tzhx4y0lIOK
gYT9a82tI/yJJldCz/Xo1D5Gcj90e/JtTLaCUFDj62S9/IamPuUGy9M0KsGp9Kg4UnOiO9oUrFWf
/dKNUfyxRVfAb5CEUXIlpPbfLMtwzzK6iP/VLLsYJEgD1zbMKANT9QrUZ9WnGOoWk/lfqWagUvoM
AQXU2arG2+WOFVUb4HwY2KAbMdy2wxBGW/SWxhdK9dqwHzpQdvfYQfXfKUdhptSZpf2Hg6UecaxB
jU5LUZtU4os2VlAAzUJr70sT2ULCtfUzTi3PvP3QiXj4n67nR4LKp71QivszrFmv2BkXX14gqKO4
HtEIZjW4HATWxJso9wKNpGzNPuPTljtjzfBcakIBkboaymzqWB2SMYQaiVwD8IbxkeRri1oQxfjK
Wfm0qT/xv9q8DDdrRifEojZWhsK1svi2QIHFk29B16zhGf7b/vu/KD3+/KyLDDKNy6Thzwd1TlqK
Zx4PuHtHs04lwpC70fN3qdIbOIzZeK9a7RkV+tcQd0zRrOAElj5wBiIKrEaW8nosIIrXaAh5drKh
0grrrPX/pxW9CM5Xpm3wyRxa07b5gHevLa/MY2h+bqpPr7nEi90klLHPappc2/ZQhfZKr6v7DodM
FPwQY4Zl8xsFa430XkHrYIKmxmqhDe71/bqwhybl9I8/yMN/NqtV1P2ot/xFbfSZXJQqkpN/CQP9
Rkokcg6xssQL82vRQf44lgAepKgxY1lszoFrIJbVPVnK9+ufstBXs2aY37HrlXAoQXSNE1mykA8B
cG7Veiqq+nR9hM9xPhrinf/9gtyJaj02KlQgCoo3VXnop2jIiwAWzqYV0lZFMyCF8ko6s4aumPb/
Z1tmHlEa1AV8rBdcSG9ynh4o2R4LA8Sf/yqhBVoGezllxbDy0pO1bbpwFq1ZZMlsZBb8rh5cS1En
yhSyDhK1wouHcDuO3rh72SStMcpQxUEOfqbNyg5ZWsJZiFF4uRUOlBAX/HiKZRpWFFUI4YEcfnxq
1Xz1HE5H+rNJnQUbsxKSyjlkoEC6GXBR4kP09CKc7EmqgXvXYlsoBY3GFbTf0ofNQks3KhMdGTxC
xmFHc3vfqOapx1ub9+fKEAs3zwTp+Hi6Ej3WyK3bwc3l7CiHAQIG5o6VIrC4GS4mXv03S1eASZ/D
8SZzm/8O5qM0LymIl7impNwwyDTm4HWuFVavSaNs9RgMHvr+UfTAP2RQ0wZiS4hkZXvJy8+jU60c
j6WvnsWUIcqt2vL5IWGOoLHeX+jR7RhMzb+TlCcFGkzGyv23NNQsvujZYDZ1nQyuaqMnSCcvU392
VBNzaXA9YsCI9j71y5VQs7BjzFmoCcgTZLjegyukr44snQrTnCKAkFBBJvclN6VseHHqv0gGb01i
9hCMriR+hME39M6v/4iFy8GchR5qRqkdl+xa6uwutiyYjr9JaXrw1WfTRPiwWbmE1KWpncWbSAF1
H1QZMQ4AM5XUc0weZKDDiXZs/6tXTo4GgxCVF+Nt2tkWVcWWw6P71Q2aPIe0L7cxKEskUDfT9sqx
EZgmqeyNu5ZulxQYN7YjNoyzbfLfANk3UVKtIR8XArQ5C1qJZ4xlhf2u2/GW3qjOowG0OjTCW00Z
7yBw0x2X0ZW5HSpzNx3E62vzOaiRIzgLYT6q24k9hbBq7L5Y5uiOGtvDHtC8dlxV8faKeLUQ5fWZ
xaa59BHKci1FEQKdcWsJpMkpwkbQSrqhPFRKdFSCZqPn32Vsnmvr2/Vf+TmmmF85C3xOK2tJALP/
fRsTABrvp1UfMkGCxU6e9ixHJsfhvqFyJsTrgNQs1wm22au7+N277pNgb0y77sOjK1BL7EJkjtJY
XxJA4BSykK67czizfC/xKdC+UxIAniijEZitbOrFYWcxMinHoKKaP7hSSgcU2R2H7y+IUrn9QERs
2JhMRZXt8YMtd3H/e2XKF/ajMQuJ2JPiaaA1gzsoIc4yXxV8k6cCZWE+a9UFS6JtnIAfheBsAx1d
GXQhVExYq49zXCUg3UKFUCFZ0r6M7vSw2SFfTjvN+1Yr4liZP3g4GAKvBKpalDczly8vWus2bOUb
o4OTmWGpvn4dTjHqs0WfxU9LbpAy9bgYmkB2XL9HcV1IWfiw8r0L4dmYhcZErsIyG//vBehrP3MP
cePKuhPRha3VaulF6y99fzAhQWH5yZGze+WOiwnpluP137D0E2ZB00SU20tkb3AD9Y+exo/mmB6x
53LNYHd9gGmqPpvCWWBT0bIrwT7hWkrpb1tazt88L45spet//nOSIHoRswgWdKqUySUvFnaCJf/t
0MoDIcQdbrVoOZT7HriP6b3f4D2S3DQBrw+8tFdnMSmIRWYMrS9IwpwOiwLx0nj+DzuQvxQCtRhR
/lA1vVy5QxdWSZ8FH9XEaIRGh0D6tQWHZ9+NPfopjWbfU+hdGWNhr88d0yL61qldGwS43Pgim9HT
6jNk4WLWZ7FEFAgrNDaJQKppt7Ab98wQgqDR7fR+FW23N/34mWB9fWGW8qt3yOSHSF1HtiYSwXC6
ld9VArRK85rmNxHxiojJljDG9sc/f9wsRDSymUIhI1BOWU7HewLp5b3Hw8pDB/g9t1nd6wtbTp+F
CzVSE3AYfFhfVDuawC5mevfEBn+I9nZS/eZdfH0Kp4X55My+g6s/zKCfBEaSZXxTaYKYJvJPYah6
gyt87pSV7bYQF4B7/yfW1zVGPJ3JGL0sjn6WutZo4PqwZqK6tJvnYYE2dBUNI2Zaaf4tV70HMszr
k7P0w2cHHzca+GkCjxmcqX4lxfgtT6w3q6t/X//zC0ddmx11zwI90Kna4AIF/W0K/w6y74n2Nl0K
QKvXx1j4hMm17uM9SxFZDFZoEjNBp9OQsipgYeVjM5yu//2FA6/NDrwSZ8gxWD2PB4yseHHD2EeB
71HNy0M5vRHDx9V32dJ0Tf/+w1YFXBMpekT4j2LzRtGJvtyho4zcfpb/49tcmx3x2BtsqXUK4Zq6
vJ2SioG0QEPOcToaNS8w4K1bAkpVHFbDytLDT5sd9lLDO8Bu6BlZXnWcojyJGs/uaTarN8Mo3Sk7
lsWrIe4IadfXbWlfzB4DVGt023Dw+Wkr6280NAoImnTc88C8/vcX4oo2O/MdEo+Nwc3pUt9+kj35
pUICtXDEDVCnk6Q8/9sos6OfgkynadELRF+hwsPM3YB1vZvuGb0cj07+/+d2/f9qzXPzzypH5RMj
JuGqpgCFGCgww/Lvqtwc2rF7/NdJe093P+zwVAcB5ER8TqWkd23e3lUI0aGccS+k8NL1/7Y0k1DX
x3NE8ycHy9cJtx9LXmfYQOUtYk/510KqX33t36qr79IhH77Fswuv9qibuSaWFf+TSffatg0AuGAv
uTLIwjWpzkJC5FeeaRQMEvoxFGVvG6rqlLFyG9uAtZU0dP9po000j49z5ktxp0sKGyCIOxRv+0tu
4zArezpv0QHh/CReSRSWvmgWC4LcqC2Qa7ACLVwZpdQ+ahp5T0yrtPGDnYphlamIlQrVQkRVZ0HA
ATwDFoWHrSPiewf9bJrq5bGyy59AJ1dmbuF2fmdgf9gHg+5YwKvIOmz8rDdJXHYbmVh6fVkWopg6
O/96n9SSBx/AlQO861DT/QKgEHzGyvwsvS/feZYffnyfmHT4nYAomTy34s2m9ABNOdsDxtqNCMZF
g/KlLP7tXL7TJT8MlgUGWOqc1YCvmTNT9XeyZAcCwiROqiKCUXuKtvJlC9e2Mo8BsGfRbyPL4JMs
aPW2DBYzPExYpVIHldDU29VX+sKWfq8Jf/iuJtZ6+G/sgKod9jImAzCz794rzLaxDYJxuxrZltbr
var0Yahc4OhWOA7phyEdqNIo/msaYQmDd1J1L7LHKk4g461svqU5nMUEs1bt0Cn5LpIOwqaad0cD
4CW7j5kcp4K66eyu7/OF2/S9Pfjhu3xwiXhT5YSfon8xfHsS6KMYFY/DpotrgQLNamFmuqA/SQje
k+8PQ6l6n8kasiKulmo0Tkml5EPZmewHhG53PRAxLM+SAZDV2DypnuV863yIZ0WveE9KUEvb61+8
NLmz9wMiiGaCyBVvIhpHqWk91AheRyCuWsVCMHF4qauv/VrPbCFGKbMw0hLH/SLhAZYE9R8nNCoU
gAA5Xf+ShSD7vlc/TKhpeE7rS6VwfRUPsqqQt7anPrdYwveavnKcF47YXAJRUiMaCzJjgNx2i052
5ab/KUq0dMiETarfShj+21b8X5bwUDs8o2OoaUHoIKa4Gkzvu0TiGlxrf73HoU924Vwt0IKwqOAs
zcUeBd9Lp3oTZgI8La43EAR3qFXd9B1WdgP2RiQBqRG7pdb/hHiBf1dzUJzwOaOqzX9/Hlc92hd2
iTx7bPhm26FjSm7gy+29z9lGrO3t+h5ZON/yLJToqdEXzbRHjFyH2unsPRSi2wFVki5xbqda4fVx
Fu7LudafhtSXiV83T7/EuxWdCRNvTJ/+NdGfq/MNwjYUy58eL6byy+7sW0RWz6gi/rj+6xdigjyL
CWDkOzuxeO2NwJ/3XVhgLqmDuoV4VF+CLAfRh9761sm7dqMkOHlcH3ZpcWbRAXBx0wXxBOnTMVZA
W/vC2+ymTlOKJZRONtqk/nR9qKX1mRUc1EokUp2TAFj0rzD62IWV8VIR6q//+c/DhDxXvRskP8sF
9geuI4FedzhFspV/i2IeGUp+0zbDTVqc/m2o6Sd8iHrBiNZ7ZaBu0UVPUxstHxPA3Acadzc0lsdq
rbE8zcz/DhTQtv87DuDIbCwwcXblKNF+hh2QJszNJlx97F0aUAjJIKVAQk38gep67VH7+TrJziwU
AI4u9WJQhSvyEGV59agb5j2K+9fn7vMbQ55rpcFHCXM55a8rmfoW6sNzHXQvXqgeVg/q56Fsoqb/
Z3UiPeSxHzJrRQgBBn9CYne+kpMt/e1ZUoHS2zD5xBAmg+ZpKpdgg7ISJpemfRYAehn3z9Ri/6py
sS2d9iYz1LvVH7407bNz7jVqLI8j0y4HCey49jadsBdwqVbLFUsjzI63FZR2ZxUSAcxrdnTa9Mx8
tvWTVCQrO2fhASzbU+j8cOzwOh1kZ4TGBgcLmcpXnr0VJurgKeJ9iaIeo61m+O/Po0/O3qQi/p/B
wqoIZZ3PSbXixcHWsm8ww2jGcyT7x6nfLsk6AM4OB5cONuaoWF//6YDMxZ1Mk4s/yhTuGYiJThbt
C8Pb5mhuJMFK+FpYqblAk1TljqaEBrkYIPhhQs6W6W1rgrv1spUX7sI5mcs6DAFwjbLSSMG0oYEE
Yv5db/AsBPo5qtSKI0kronJ088TG1AVvKXzTpfgxs+rmti3KH3JhjDvPAyd+fUWWBpwd+roCt49a
D2p1kJNtshH0vrYmEAofKLJnKofVHG9ppFkMGIEje5bm82lxUhzNHh8HbCkCPHhwD0zbLDqroVq5
kkHj/vq3Le2FWVyoYLPUAUY0vEWLYRclYji1rRHulVFRjj5kGff6OAvRzZ5FB2S6SeXafGTPYYZt
6QeIjUfEbVY+4/NnjDyHkqJramPohKBgVGmP/lDfyk18rngEbECKuroeOyuvjIWNPYeIRpO4fWew
QoZdnmEBfVUK+3B9ipa+Yfr3H8KbHWlm1JQcSw8M+pT0Rja90bA+m1z46ppW+dIo00b4MAr1KjxC
LZu3C8BQ24wOcpWdh+gCB2sdsLWwq+bQ0KDQKt564Fmq3tmjPvlTqqS7wDcOpdyt3AZLQ0wL9OE7
mrbNFV+EWLal8avs0IilFmI6klvW0Bmvr8jSGLODzzrQiVH4jCjEZBULgBhJ/TaChj8GuB72K5t3
aZjZqS+LfHAwwhvdXh8KLKkx5nUi6USiB59bWQliCwfQmh10M+lwL8NDzR0lXMoRd7pgdoQopxqs
tJcWYpc1O+GxXAkzhkTIAqDVLY04g71OgK+I7gVqxvvVUuLS1TwHd2oQHkXUE49xvkG28k6ni0Qz
aTK9q6EC01oqcWLLcexbf4ovTN8c45l7GB3bAumd6a+/t6+oxAMqG5M/EWS4DJhn5n+bCmM0TBTq
gLEUuyQD1zfiwtyas9CQyIqeqaikuHTJo+zbiH+TRp058zrk599i6CPXx1kIDua0Qz8cKlTx9DiW
C5yEKDF2wqdDKD/irQy59lurrqU1077+5GllTnP8YZQwQG9aNSrVTa19MflsW/LNMExi6fcRqhDm
1OUyhn0cGtty/Gus1V0+FxCEnDMLGXpamDY3ueqGyEoPqu56GnbfzZ7ruyhOSM24aELdgVOSk1fA
lWjoIgcFWK9ObiInuCj48FD/jFnu1TLrwtF/V879MBWWWrVYntBpCYJIc2W5gRAexAch+dZZT1uM
vK8v7MK1Zc5CDLBnPY6c1AB7ha75ABt84yB9dbj+15e25yy2dF2AQlTiI4QaQj41m9FEZah0Iekk
GxhOTziaD7tWWd1A09/9bAPNQk2gBVKkiNDgDot3FYmMrn8dyn0SxLtaXPLsWyh9Gbyndq2EurBK
c8wkQsnO2MuB4Sq9eTMY1aGuhkuBAyJswZUFWhpimtoPG2GEAsxjKzLcCPFPKPRacwvltz/5oV+d
B9L96yu1EMbmcEgUwwav8nLD9ZXsd4SyMffbyXB+X//rSxnaHPiI/kmWjOqkHqwmBxR5TgOAZD2T
0UCJj/ao/oDI6BpGdYLK9uf6mFPy98leMGbBJE4kkplpZ3sKFkENieCwVVDPavILQszcPCdNWrMr
WAAzoBX531Wq/cDs7KE1IApP1cvyaFQXPzQODNblWLxe2sjex/hRStF+vV68cHiN2TMk7xG8TwtG
VQAFot3z0nmPqj7uomFfGW+MPaDM3zd3Uf06EexsM8AHfmVfLk3vLHA4Tg/PDeVVNy3qcz/JakPY
bjC4yfq3bmwOtoaRZosSzPXVXDoGs0iCWp1p41JnukZ1hHv/mg7G1ivFbVha/zjCPHb0iBV5LR9U
yeV5gHyWDPEPLGyp5e2uf8NCNJyDHLUCinaXe0SnUWDjo4OjlqWzOsKXHdObKhgcXL8fr4+1cJ7n
YEehpU6H6J/uZri4oVLRHVK5+1auWVcs7Lw54lHKmrEEY6W7kJe/9Ib+O/TstWlaChZzfOPY9+hS
TXef5iNA5Pxs86cYv8T+OcFHXJCdFGiRm9lK5FvYWfosTijRGMTmmJkwglSb969/GRL/a4HB0j8v
xiw6mGaCp6rHEIqUvqqO/iWJq/1qH2/pA2ZRwNelUh+H1HSREegQPoN3U5UA6BW1/94jZrVy4Jd2
1OzAa10twbnkI7yiSba+lZ90yRbbqEzdf9uysyOOhkyIShGKn7Y5oEHmnEOtRLRpXHmLLE3T7Hwr
HsKOGIgYrorRyU4WNJB9C27gpFi2UftEW9lPS1nIHOCoG2onFxEDmbiKGZ2zn7Zx0P+2CkbU4XQC
qIswg0BTBj/vlSxuIbbMEY+NprTR4Bu846Rmj/zezTAmexnoTg2DNB/1O55B15dp6XjOwY8qEm0V
aKrO9ZO/EBZM23vxC33Tcwf1CEMB1kMcbqciHnZ9wIWFe3fA+/ACEkGRoeSWdjBWfxal+Wih/yaX
z322Eir1aYN98lKYwx9TyQ+xRnA6FxnQoyCrbyTkFW7RvMR+PdpElCfsXNrS0xmpUXlYHm9wgjyS
xJHzTeXLiVE15NlT5fs732pPRnox/eoEnygMlC8O/28ZZxM8C3Pabw6w/cKo3Sy/4d/oHXYGlKmN
UPouw/cDVWHzF6NkPDtR61prQvhLOc4cbqnJdoBPNJBYw4z9EaueBBGjTAmdG1nX6+dOT+SLNQ7I
3Spia4qkvygo6nxFda0/I09el+jaIaaw7wZNbw9Dl+GHrvb1PekU6XXVyN4JukfwKHro4SsJ4dLK
zyKCY/VxMQbUBkvUpvvO3iVGhwfa12i1HL2Q184hjlIXZqY3UMyXA+lVRzkhNpSnflIG6Dv0SPrn
61t4YZg5xNGrDCmHc627OvJkMFu9hyxOHkSQ7dA0w7ldXbP4WAo+c5gj0rBmk5rc+1PwaYL2gpyC
Ux+SYR/Z+KsMsI66jRUOG5RHr3/bwr0whzyO8Qgsh16+O8rVLUjiH4EpzqOsrzTWlqZu2hsfT79f
GHZmx0RTjLE2WunfGRko5dTO95k0vjn9SpRZ+ozp338Yx7f0ocMrzqBgNP6qu+xkR2jWJMU//vnZ
E0BHK1k0VUYmbECGbcLxIvCJd9aO99Iszd4AJS5hGKTgECFj8h6ow0s+jM9JX/foYiLTsvqEXZql
2SMgIkXEAglnExSyTlZjXewIK8RCXZmlhaRijmy0EKvGSoLPSKzJmOsw2eaYVgzm5NVIDqMTuPBc
/m3bzp4DeeiNVtTyJU7QPXQtvRvTvLWHZOWWXJioOawxkNCPHgGDu478twDUdRCdvvcxl3b/6efP
oYxNa5ipH3a4uvT5rTdKru+Fd6uviaVfP22zD4cB+VQ17jt+vS0K/REIa7JXRShukJIu3q5/wAKv
TZ6jFs2iFULXegMs0/eg3yuBjCq2vkFUStoGxU2Ve8Qwacu7Jc2+UWT5ty2mTJ/88dNCRA1RuqSe
kt2P8Y9WCY5TSEzl17ZskQqysEZYGer/cPZly3Ej2ZK/0lbv6BsrIjB2ux+QmdySokSJIov1AtNC
YUdg375+HJqeuWSQSEzRus2qVJIQjO3EWfy4r/hkNn6xDTPgFQWGaq4ysgfmNEjkJwbROpN/ZnW+
4b6smXwbuwg6aXBcLkdtEu2ZHEl2AALlvKnqw8L1CkGWm6gEYa+eHuIpe9qc3coZ+a3c+GwhTds2
IxSxUclV/MFETxBTvZZlcbFxPJZ7+JZTZlka9CKXVUtQ9NKmV/twbr1zk/NfOegT99CxMj/7iHWX
aa3bY+wuLdP5FjnRysR+53ieTSwYGh1lClerHoHycxaxZze6rMstvZqV2Pn3Pj77vqZg4htTZG1A
GPchn7y7YTNLstJITn777M++TVH+jtusxlkIxDfDybhTnXsEX+BtPqbXcyAvJ87+ZKamvyMTwooD
EF3nYFsHjQc837Sor0EkuHHHVy6ADdAE61qT8hQhYwNhkkqAgm0MJtCS5guFGir0tfq62Tu44iva
CE3aKDWKANFj5IEXMQq9p6zlj+X8NWWAd58+lGtjWGYRZK8TMFVMHpQKHruZ7ZWpd2XM7zff8bUV
s7ydvmLg5i0RxrGMfegRzlcu3VG4pouwrLPffMdXHlobehmmY9b1BjNJZ+cYheIx6OQOAG44iGIK
AMQDMfSWGVwLGG38pZzDNHQDBd8HdohTEJGhUZoEoHqAqjMCLDAxugWIeLcGXHGGbEAm1pD0IsR4
4Fq5J+X4YYz4bmbZTTk1+2ELr7Y6LctCiVm5LG8Q5wcL/h2sm6ZoL6A8eJkm+tDFxQ0Q0LuOJ2fM
uPWGs71m7IkVEjkxUoYcnHGHKS2hyd7ta4hSnA2eR/fMAzHqrAYQV8efU0LBv+56R8ibRhsu09q6
Wi5TChZU4LgSJGgk/ZgW3gVcqPMBcOUAdFubu/em+WWeDdfUOivHSWTuYQZ7dZlBI32qjlmlDqfv
8Js3DJ9f/vszC4kcWQtdhhL6wegh8Of4qzdAkZHE7EvRt/dKQakFLIanx3pzwTCWZS/i2O0Jj2GT
SAcQPNPm5rcXiABA5pDv3szGvnmbMY5lNWCRRvA6o7oymM8JsgZ6goQCyEOKBnK4xvhhm1zMzkam
6W12Noy2bNyzFZS6JYO3vF8UfVv7vOcfwAF3h/QPtDEd8wkozu4sTsnXRnUPPQkT3ymjfUTa70bm
4CfOx93p1X37AuIHsWKq0aEKuiC4C8K5N/lHxLjUBJdR+zDOj9y5l0XxfbOd581HG2NZARYBTCLW
Mx5WJVxzwXgTn9VghDk9k7X9syxJb9TosHJ5teP2mmb0UVLyNIbROVhwpx+0rNK9O7DoIhLRz9Mj
vl2wYp4NV3LqgilIsMIJAVwNMLZdwG/jnECab4m0UCZtQZ6GsCsl53Ow0a+xMk2b2a42Wd+OBkqU
PI4SP+PDOdCL95OrL90iudQqfywKdiX0HG2s69qmWcZymHSSNMngHjpFoakKCuA2Y1v9/avHzzKH
A1ItaFOGEjkM1WUYivm68eKfmdF3ZEiqnSPoR+B297VJfrW0pBvu/op5tLGuEZEg1+owJxr9RSfB
kMmOdpNxyo1b9aaPwzwb3koGrg1ou91D3plzYCF2Q518gDLU4b0G3sax5mERU9XG7oFDWL5HJjRu
0ZKRpGGzMYUVs2vDWM3IWtbMEZZojnaapHesiUDIp8/RTniebRVA1xbKMoMoJVcmKPBOsVmgS7Vy
QH4cXlYdU/vNpNTKjbERraAJ7jzEI+5h0Dfx/K1F3boCS+oIGSRH8cVhA+fsxqqtPIw2T2pTEQM3
vcOqofYJG7CYU3XTs/CwmIdNmP/vQPtVYIcDZhm7UTgKeWI8H13Q7AWCxk6EYHqPDPWLIYsvILUU
QLkkM+eapRfKgQJRlarPQzwBFFRM2V5BhgPi8Vs0jitGwmZUHUZobHggQUfLNrqQBBRWUEjZwk2t
HRLLRkhnynM0H8EVDTkKQSPrbsu5gOsrnPjM9L3e2LyVSdgw18hALCESKF6XZaR20PzNPwErHmzY
0RWbY3OGluDLRWcLDHdayyvc1js2ppc5OClOP0Yr99UGhQZdLwbkYVDbjyCK003KT6oHqAFkiBQh
BLPFS7q2Rst/f+a3lIaOUQjtlgNNJnkWgBf4Y5ca+f30JFZ22iYDDaYRRKpQzoWEffBDqPnjGEdX
Dk72psFZc7yUdXNKqMaYOIT/DaT7vlfq+1hAxNkT4QUZ4ZQ7KGFL+cNroCkUQQ8EyZ/WkGssInQW
Npy/FSPxCiyapDnSC5hltagwdGF7XjfhhyTrHgDkrf08YONuTOhGwLG2ptbtYdARmecSO9aF9BbC
SQVU+cAeH+aZOZgJciGnt27leNuw0aoUFRY2dcE+kO9LWu0jsBu1pNnAv64YcRshmg2xM/wW4JYy
E34amfMpGvZpWUFWAkeF9mgdQN9AOdFy40KtTWi5aM9OeuJkyAcWAMu4wrlL2vo2iyF/KUuT+KdX
bOUq2XBQNZYqFHy5seAI2y0aLOD2nR9Pf3xl120UaJqHaqolPs57yGLSJAuvmqaYd2C8nvdKQjXs
9Dhrk7DsAVRcBi9LcZ24lo99MZ+XRfMejmwo/vKXGyCyOUgLiGkcoP8IiSNGvwGu/4l7n0//5Gsr
ZBmCZIQEjzsieyMVZL96BvyXAZrNuXgfsBETsDznbITiTQBFpEPdtx+oU6KjKYp/6MB96jyzcUrX
ZmHd7siBYMLvcKDzcvDdqs9x6kB6SnzYDDhWRrDhmRoCr5BiI3i3uuAGGX4HiRrUE0ZEHKc3YuUI
SSuZUIUc8oQZx0agB8yLo9Gnwvw6/e2VV1Fal3hkVehC6g3VA4HkGEtVe+XW830fQrZLVQ9hJDel
yZdz84ZLZqMzoypl3JmxTpqoAwrG8Pvg/UHIZL/4aA27EfWHxd8MYReZfOfaLcbrmZEiokyLDpxo
B6eZ0itoKeozSMBuUde8nShjkMl++Xmq0NQQKyzf1EMkMTvvSLIDKcunij4hyYmSODLPgC74Neve
uWHWpY9AJwoyaaziEg+ySvxZJ95tAIVUQ/vtssvKCyytuz+NQRWwxhMHwMER086gMHFBMNfN5CJW
4FY2s74RY7bV87s2nGUIyrgLQyiSiEOYcq78QrDmR+lR1LKKOr0qIRn1gUdxeeBtS7ec5pXnS1qG
YXRqCLxAu/PQD9OXCNJDkBIFRGvr4K0F7jYOsw4piOcpUOkZe6LG3elqOlu8WTonPrTndsZpryZ3
hjezAQlbWUQbjEkgde4YgQlBq+w68oLrdqC7KAs/tW724MJ/U1tA65Wls3GZXARF2CtXHLSG1A+E
JRcO/n577VYsqg3NhBI9QGYDjkMtOBz0Tu4dAHAHNKQ6ICXb8MdWLJ+NyERvVQQReykOxNBsl0dR
DqgBn6+UmptzAgnnzyUf0g0z9HYdGuBLy1BAVK+HpBSWrM1Gse/yeJFcidH70TR+ULLHsE/uOpDA
tCHUAF31gTXpz3qGQB/Y6y5Om/q1VbUshzMCZZXChB2Gobzvsh46rOUXHbRfRtVvpI3W1tQyGzgT
xFWKC6jHuN8lNDiXtBtkAD/BA7ra5EVcm4hlLXqaCaSLMArYIzyAHbs9BPDyvfSSh80waOXNFZZ1
yDTveGgEFitUn5EgOWviegscsLJKNnSz63vkIRo0AEUdiQ4EuUJe6Z1bpMwnjb4sgVM4vePe2y+u
Ddes+7DLKfAPAIRV7V2kVXaTVQ4UM+qoPIAECKU+ItiVGbh3m0CtdeOgrb2KNnaz8RxQPAsikKs6
ryGk5Ei6x7/mxT2UwP28r6B7S6DJCYb295pbG7/p9CltIZUoIA3Kd1UCNJK5GYHn6PAPtN/yqPZp
JdCn4J9e25UDYsM5WxbXIZsw3uwCPpQi/GnGdiMiXfu2ZSyKUOYSvBsS4lZTdmkYehxQF2g2tmft
VFh2wJgE+rUMLlGb1z9dZ/goKoVeIjAZQcvsgDbNKyj3PYVMfjq9UivX1aar9JJA5GyJI5yRX3Uh
fwhTYF45BOggmdh/Oz3IypPELZswiEibuMUgkQbZecshwaiOzVaXz9rXLWtQGfCeTQUwNgEArIe8
QMNglBUHmnkbb/eKSbChm1I4ZQUSfrjh4+yDo+QGzrHxqisgkDdN2so+2KBNRkPdCIExnH78EGfV
56SrHjqv+aul70LvM89GaSbQ+ixHF2grr2JnikNmuKnaCgIZegOru3IzbFJKIQInD3sMgDez9k3F
LhPtNRtXemWXbSLKTJWo6Ae4GAFIjrzJu3LL6pJQ7/H0EV1bf+tWz1kzk5bg8y7kNedFNBgI7jpB
z+4mWmBtBtbVTmDm28FgiM6YDy0tPqJedC/7d1EEYHut5x0JWmFkjWsABOPnECQx+wm8J1BgfKAk
uijSaCOxsXYbrMtMNIf4KxLlB/Al7vum2uPlMJlzC+Thpv1e889t/snI6/vR7eBFhJLsFokzRKCL
AMT0Z5dBbfWzG0LyuNqf3vu10Wyk5iw9FHI5nguolJ5PQ3vFm+jbsnqzIyogZ7MnRFoG3l5y0cSb
7XMrR87GbwrdpUUbw+Vz06q+TVKe3UHAr4r9wTGOn7SZ2LDxK/fS5qEkUVRzzeEuxW0y+SXEbydu
8vd56jaGU2YBI3UHtHnfpj2BTBP62zMW5X5eAOxejbw907yuvp/eqpXn0YZuGj2BMa6rsVMOuhaQ
FkyhLdomoMlL+ffJkxduzHBlt/yIlbP+Cr4JxekWRPTiIFkkdg7h+a90IvM+DudyP5ZuUfpeG0WH
05N7ezRtY0VGyH0XDk2WMAQ8qJSn9QWdFsmtyQXjGuEf5dC/i1iTeTZiNOpqNPOHDc6EiD+Cz68D
SiQ9dAgU+4yH/lyQjYr/mr9pYykhoFtDMQJnwTTeuTdHH7jOIY2O2oif6/HMyev4Km/G/oKXGc5+
Lg1y/cNG4n0ttPv9Uz1LMeVN0+cVMjHAkNY7Df4X8L/BkCxlU3RFRBTyxA+LJp10k30DIdzNo7Ni
7X/bmmcDK+Ll1WwydF8WyY07pkmHnoupvnbc0fv6nvPi2djKqm/CNqhT5IEAAhPj+FmNUAUh2Xni
VglS8iAePz3QiqWygZVpNaa1pzFQkTd7jwgQ2nVfR2PgcW0J2q1cbJv30iFDXqZ5JA5d14GROaW7
JgAmezFW2L2LxCHfs3Sm50CQFFtmf3kZ38h52ryWZsq9JtYOPxhgTgawOUBD5Vuvih1UTr6qod7X
RXeOx/rMBbre7wET3wRfrq3ocmqenY42D/qk6iGZmTf5dWzEN4joHaMg+jQXW4He2hCWR2OavKvm
qsWmpdCWm+47t99HYEkdpvvTp+Jtc+XZGEve1ZnwINB8GJsB8rl59WV5Nl0H0mEh6Xc49qfHWTsa
lmMDt8+BJDGOhkzIxypw9mPuHQSIQndah5cIoc9mQC0vN6PVlefSxleCKmoMPEgjH6qpvuxLlLsD
uhHdrRgFYoUqPCZh6sT4tEIffhPq2dfwp7Z7c97ec20DJ0mfdxIeCj+4SQ9+IN79ADEMcF3tn7Hc
CIbWhtAvTy4rWzaEIYZQS8aUJvsp4lcqLRsfscTpDX97A/QrLKPreJmeMAT1EmgiOvm3dp62Mssr
zp62sYsdIEd17+Dro3Eusho6esWMPXDdctzBpb2pQgHRLwfUs1CNu4Bs8FY9Ylmh1+ZG21jFHsFW
GU2484HXoCjQXkI31N0TheSHcOnXsewvKTC7G/v09q3RNlrRgEmY5DXqUuj1/EYSHDUxTulhin6o
BKMa9ldVZJ4/Fly965XQnnVP0zQH7D5DAKKU/OKoswCeGDjkz/N63rg+q3tnxR40qkYdFAih8ITn
Db8A6hMsF7rsfRMGu2AM94UYLzaLrGs7Zl1Xp2iGKg0QlHOgyHg5TbsMuO48SfbDkD3FVfteRJy2
MX2OS4oU+u3g0kirz9B1BxZSXbwzu6BtRJ8XoroXD4B6gkdmt0wmKUCRmecPm5iuFbNgI/pSl/Rz
spQqNfTsHNrcdURd8YQXgPBsmIW13bdBfYXos5rWGGMwP6HtA41ncrEwzrfpGQ4CCnwifczfWYLS
Nk1lX1HikbFGuO6qm9bRXyaEgJuTWTlar2B9tZhTxEUgAlGBj5T5JUKmGz3E17oVZ1kgvmw2566N
ZKUdXMegRK1gCGoWnIfT7w7HvdeC8UAM6hr62X8lcno6bblXjI4N7MuSAH4vxw6N8qJwGr8vP2ZC
oGj8pwjJMWif1OXpgdaOm2UI3JGM/aDADzIDSQ9Ise/V3se06y83PbS3vRttk1JWMsLpzVEHcOsf
YCY8Q7OK8BZ1dVTvnC+nZ/G2O6BtyN4UupU3aoVagxgiRHjxMdYpul7Ld35/ORLPvEwCmFbuZbj2
U+MiGxSg2aHSe5G6W7CBlZfahnMjZx/pNKXIhbtZ6DfU/bkZP63EjdpGHOKAtintkJRpg+k26+Ul
IPItMFnBUavoAzHdL9dkCJOxamE4PeYy2OrxWsGn6ldoxFIXKMUg+wSOg+t+yK8Yyc9yBHO+4/UP
M9OHqIiu5rz9TmT2IEa9B9LnOKHUKj15DpdiS2lj7YDYPrzpUs/tkCIqW3JMK/YNTZAL0cKGRV05
4zZgMQwbz52TGZ51zMkB/FXyu5Rd+OiBrfzoLQSaM2Dfd6cP+4odsqGLRV5JHhSoO2WoLV0XZR3c
ybofZjTcNk7mexlT15kS9BfyKnyrmre2gJadoIMePblUdinqnMsC0hD0i1sN5CtWyKa19EKvIG2F
+5u00w5PkC6TD0X6Q2ixP71mK/fLhiVmvHAdOWiYuaBvd2MA/EpGqg1/bcVY26DEGkzZfRTDwoGX
gtzlNVpzDomn68Efxm6KD9UwSscv6rkxuyBQAsgI7jTvOw2/iViemSZkJHs2CKQUaNHtSR3sJKhw
OGfnLEivIT+4d7qtxPjKLtnV4jAu46pPkFabocu3xEQuiw913lymkfPj9D6tDGEXjRWFY2L4MsRM
YtB6ddoHgHwRjAHZaFeUj+8axqb6JDE4NiD8DXPA3Iexb5EJN/ktbzpAJLLk4fQgK0bBBnY2aRml
xEGYkjrjPSCG4H/p9k2pP+q4X9jUT4+y0n2kbYgnadBPNfWI6hESPfVMXsQFdCVqt913rIRSb/hr
RmdyrSVkP6v7uuvP3xvC2lyfLsk9MzbYLVci1Unn/stYpu2+rQAu9abb0xNcORI2/pO1kZnwv4Xp
jbY+SfXlgL2qpb6opz9PD7FiUW3iztIFa2cRVHjeIQnu9WdhNPloCYIk6AElfF+mfOOdWLGiNhR0
MgFxnDFB5RBRa9Dw1Id656fN/VibhxVmNYtZicNMHopeX0AH/Qa+FmuSg1vWVwuxCGHvKoRA5vGl
P1SPoVOICv06AESxK7cLyI6KfNqwpys7biNBZxc0OHmEVs8x0IfQHX9kXbjnYKrazEytjbBc2WdG
E/5VEscNUOoji65V63W75VwVJr1IimgrQbJy/20kKImmuVApGo5IVokPkL1KzhMVgtqpK2ZAYOLk
UExDtLFmazGdjYLJCEgbWFosXh73UzXtx+AW5fWEoyDB6Ye0Qitr9DljzoYJXXn0XlGC5llIcwZk
uXCLnzEJvge6CHw6jufj5IEwGVD8iAPLCNDS+y6PjUIte+oMYNEHEn9h5YvofRjnxg+meaPEsXYo
+MtDkVdDmoYD+n7yBFqJWTsg9a+T29CLi0PWlmenbc2KCbAxp3MxJmXWoicQrg4701J8UnOr/XiM
6w1czdqLYKucFxm2P6QEnW6OuudBfNuWIOJK84/JOP3VF9WBD8WnticpurMAs84b6YGfcauVeG2C
lhGirEFmcKToAGFt7ZO4v6lZ+ancSmKv7JINOK1G6P5VFXo2yRR8y9yoOThTfxEYdEwHjv71rk2y
QaZe6eRpDXTSYVjEuUkrL8Cf8hHY3I0tWlkjG1o6GjplKWR70KVVdd9pxhMUfE0L/ZG2zKYvpyex
Yn9sfKmEHrR0AzT7dzI5b1SAuNI4R+mqReUKMd57U1Y2xnT2mpaoIFMHXubsDm2P5nLQZr6RcTtC
1g95v/dZABteShozBpnGjMD7JymyPY53HTdJbXxNB/pOh9oyA64nNcgfGn0YwQJQHGJN9VeSGnSH
9G0MrnCU7kgFqsJsKndjl+t6ozqzZsFtkXO0P7dNKWOAMSt1Mxi38/lMuV/Ow8fldarG5qHO4i+w
UuNu02VYCYxsEGMOsta66vKlrJs65wmysnHQNRu2bu3jyx1+9szGTZzJZMTHI6f4S+b0tg63dHvX
Pr3crGefBgF1HKMfBbiWMPheDvkjrfVWPXPFjbLpHbtCZQGP8G1dxLsZ/cGuRueGnnexLvdecL/p
hqyYAZv2iYspDVmDgUyX+6Sk0Q1FfqTkc7VhZ1aMpQ1KBL0odzS4fA79SHdzlVwEcQptcHW12VW9
dmptSOI0JSQdIqQ+StH4U/YIEBMSyGH5nUQ/JUwNlDf9d59W621pRWOUQVL3kM188DVQAHTaaixY
OVE2ONHMhOQkARzfaZs7KLN+NMqJNwzXyomyQYlVL2LTQNPsMI6E7VQJ8YdOSuNX5byfaPyNFdBh
zbLL04Z/ZddtfGLbVYlnoHJ5yPUXtw2uEQWYqv66iUxfcf1seGI3ziSIXQBR6NIJmXtXAF/78DUH
N/QrqcCGRbcP2MorZsMVoXLTDTlUIA89yu6tm+/dKdkt8JrJeEsS+fSSrY2yHIpn5kS3piodZGEP
JM/yD0kdG192PexsGgn00fUteLKnYiN6Wrsztmp2B+W/nEsg1lFXTAB/Kqpd2s9/Lv5yp8s/wzmG
NlFBdjKlZ5RlW7n+tRPOXk5ygtqUM1RIBCfK+Q7ZnXZPw0xcnF7BtUNnJwi5maJALdyiVZ23B8K7
5FZxiCuB0Kg+sAZZnbPTI60dP8sI8LaKvGyh/yQKLcDxE0/lPi7FfrHUVEk/U+wGDUGH06OtzMuG
NHYL8dMcReA41Hh3i4I+DpVzCUWHeJcPYuPtX7EPNoIRGC7VC4WmJuoGfr6Eanh5mob6UXMPx+p8
ajcGWnlxbARj785VoDTatTSNz4Yi+cvT/ScHBabTi7VywmwMYx+OgZoB7Icn6N33Fb/2ErVVTFi5
ojZisUbHtSsX+od6CJ9C3tx0YZWcxZRf0MS50nrY8jLXdty2BRMFiDwAiQWI4uqCx5Bur/cG/Dfn
m4SpK/QD2kYNznHbJnEv0E2b1zq/6EIyKNREIkdADrnJPhUkALbPeK7r7HQUq68Ougv6PZVCQu0l
T6Nu3wGBvvz9LGdnQxmwLVq0tT20rAT3yMQ7B6VHdyk8ysHlfrfVYbBm+WwUoRwIpFAhHXjQwKLJ
EEI2agghZCn8QiZXnfkQoJwKSpbtYvfasbGshZRoyI5c5PayoTOlH/JABlc1Qb7X52XhucdAJGl5
kbsUoIfft+C/foz/K3wyn/4PFKX593/j1z9MOdVQf2itX/77zuT4/38vf+f//ZmXf+Pf50/m5lv+
1Nh/6MXfwXf/M+7+W/vtxS8OADe30233VE+fn5Cibn9/Hz/h8if/f3/zH0+/v3I3lU//+uOH6Qqo
hn1+CmNT/PGf37r8+a8/2ILh+q/n3//Pby4T+Ncfn6I4i8syLp6aV3/r6VvT/usPytx/ShAhuShe
c7TQLpHv8PT7d6j7T09QT0oo6QoCnrU//lGYuo0wKv0nrhylSIZIyRlbHJrGdMtviX+61KVgvlES
QkeUIA31f3+6F/vzP/v1j6LLP5m4aBv8bTyA/wMoUsD2MMkJFcrDywTCz+UMPfMCUsmaqe6B2K2j
1Dljqu8Am/fqDbfs9ShCMDC8UIkavvRseA9N8nJxAOZrr5ccNGVVtWuifDh/tvL/mdvpuQghFAbi
SgCUYJOSTX2rM6/3putCB2Y3t8680w0IJk6PYhWVlyUT+LarpFTL0rFlss+WTHuONq4qx2s+mIbs
I081oa9E5H51IN/8cZbu8Is0srrLKooQ2g1CLffSzYB3i52UbeUG31hbqblGjzpHd7hrF0M60YQS
OV3MmvTNnoD59moK+BbLwluzdgVaQzTT6PV8JYPtVvnoRGE5XMetk2b7OY2R5aRz0+U7ML+WdBcO
nAV+PxZZv0O3Y34/z13n7sEsbkCf5bBhw5V8+Z4v2yCBByGCaInNIHabd6GrOgAtRn8dz+a7KkR6
RmvQ+joQkDi94S8fxd8DUfBLc6h/cuYyuwYId7wtY1b111MYmR8hLDhiMTeHqgAfb4w23sZ4byy1
xM0XmJQrF6tgpWPCrGuSmGBmverLnUFD2j5Jh/FRGtM8OEUA9VYn79WvwJ2an5SW0a8sdtUOVHxA
gpye+6vDJWBrKHCksECYvw01QvapmErQtRwT2I99HqJW3eIKblyp16PgzhImNbiegf2zAx6alB6i
Dk8eHUEYAmn3FzXE3fDS3xjEhdUUnnA9F4D3ZZufX1teUBzLsryuJOD8raLV11gZ+nB6wRZ7+cKe
CqYYTglRLmda2Dao7rrSgNgtu+Y0jOezKC+SCvyBda8PSEYMj6WGhrgPJmUtNrbKyn3jnGJoHE+l
ifSUJ2yAMAmiEvXIxlwrOI7lDuRRabGvK82PbT9Ggy9n1Xyes7JmFxJKrQlgq4Ps/Jq7HLXLdIpu
Hd067ee/vSDahWiNKzQDuaWdV876vGZ9oeprwEg7s+NVOSHBV5PiV5YklT5j+Sx+VUmL7OPpgV9d
W8EZBdoRLywVmtoYoEhxVoEQLrv2ggiywEoWUDrWwb6BGuJ1lYpw49q+Pl/LeK7mhOCxh5bJy/OV
u00dVqzIrvNwYLthZMPBU4bvT8/qZbi0bDLHMirMB7cFh8Ty7YQHrvauqLJr0ySc3aREzZAGnUU7
AvkXGn3svWq8c4VInhoFEqeNQ/bGJOGP4A13OWiJcI9eTtIU2QjYszHXBtKFO506g9+DeWrDHljg
qd+zxEtGJeO48BRn+eUw4BrIQ1Pp4prNDlAQg5Olri/mwvkrSjJoajIoYv3oXRI7ftiY6mvvqfzB
c6u024WTau5zt4RUn9s4ZvSBwq2HXZrkZrPw+MZqaDwNUPzUDNfdTl+n3JQyzVhx7dAIOmbtFJ2z
es73aojic+UV/X0ZDvNXNsbJuduUaseTOb30JIkfwEMRXPAZyTCvAIvH6UNixRpYP8UgnMOlFB4C
LdeO4KehTwZIvE/HDKK8N13aoxDO2dJxVlJ0TGl3PoYTaS/QveReiBmlpWiK05+nf4pXq/P7h3A9
2Fop4TlYZ6Wqw4EygBSPYaS6OyWD/Iok2eZZWe7VC4uLYSQmuThkHHTC1lkZI1B00mYYj8FCqepn
yP9CcZrzItwNAgi0JMqyx44U/EuZTiLYl3Os6h00MfWZSWe0VnUjFNs27skr50TB+AsFgiBPwy2z
gTBtnZqJjeN4dEbJQT3mNZeTZMMZrxyycVneGApKlIRis9E6y+0eOZbzcujaqjsmkkf7EdQFx3ia
x2OvY/fX395Rjyu80gLeF9f2UGBuKUo0wXVHr5v5FZe1APtDvMUg+spwI0iSILVBXylCEvic1uWf
E5JzMbbHLm27i6xffOjSmc7QKFreVjUP/lalYLksGI9z7jIKiT78izVe0Wds5hgP+m7tfgSe58Cn
NtmhjUNCXXZON8KUVy6CksjagC0FfitMqO1TtYMbDFWoqmM4oh2U6/K2m+l9y/WX0Rk+BQVz//YJ
cSnBEXGlxsPBbKgwrUG2nsHpOU45vDk4H03wOCH/e4EmYrIBWfq9Oy+v42J84JzjiSIUT//L1Qzr
KQwCWcxHp4bb4YuYGuWL3KR0P9QVmXZmmObM7z2axJdqHDvmuxXV1Q4eCYe69jC3d2xqB6i4dAlQ
Ko2Bsd/BXBbRWVQ0TrhLJSRZQe2etSBel4VLr2sSFlBSaCpX7+CizhBA60cn3SWOhlbf1C+ZDymn
Kvfjjk257xR0CEHtW4rHv3tBMHkXjxaI4RVhrmWLBm8em8bxyDFhDRIs4ZydN6b5257GEqwT+FLU
xT+ROXi5xMBND0URCnr0TDU+5XMndpHk8uvpuby2KxiF0sW0wpvltv8kJgPhczHTY1Pnw4cs8MY9
WGd6yBWgxH16qNcvBYYSOJ2cSw+iL9aE5tDNDJJ/5OiCBnXH47jecRdESqdHeeNVxDCI45aECuJl
23zliNcCQh0CZcgWEuCFaUBx6qIo4U8gZDqoAbU8/CgdOjYSsWvLwOxV0xUbeei3JiuokAilcUmQ
F3m5e7R2U3gBhh5VOpizdDaDnxo9bCzp62gAhwQfJxoRJLCINliJRYCTZqagR65bSD1AXbjfJbqZ
PgZundR+1TLC/CEQxVe0uVG2E7NDqC+SKkPxN28b95ZnSbf1Lr45eSk1Q0RA0alk7TQr8Y4PbUCP
ZTQXO2/wXL/wIOpyeqffGgUmTwgOZgIp7IaiSdboB28ZPeqwRm+hp4KPw8z5BmjqjVFgTZF7QeCF
h8Pu9Qw6L+yA32+Pyk2LBwd5gquhhEr06bm8eg017IgLQUgBf58gtfXyuLhOrhtkYqejMGn0jaBN
6i8keL1dinftc4sE7999nTSeCsHgNDJGFa7ky/GQoh96ZFuGo5PFgFV7garv4jkr/ow7Xl8bPoFd
u46rjUvx+rhqitHw5MslfyftlkOiJq36sKXHPJ6HY4H6INl7dUNu62zqzkgDElG/ZEl8y7xwvKop
7+4p61vu8zAvL8jM88vT6/7aWsBzhvOBSA7ndHHvXy5EzzIPlYeMH71BgGC+6EWzz/NK3KqmVlcV
caHSmVThhxae9OWMCqDnQ7tSbUSVr+K95acQcBLg3mJxbGeoQcMgLpLhRyePwM6ItiVvN5d9eRaE
kDyvKJt9J+LyO3GC9O8mTJahPTwAQlBcWFtNj3tF6gVh/785O7PduJGlWz8RATI5JW/JqpKqaFm2
5aHbN4SHNud55tP/H3XOhYsqiNAGNvaNG8piZmRkDGut0H27sNLvwTRFP3Ml/vT6Nr+4RJI/v+a0
jmZzY7fA18mR8VxYnfCXvMgaNwxU1Sv1XVntG8tQSpO4Qt5mnQrm9WGW5AcLhTLhD0GS/ZuVsXLm
MVKOb/4Y27SxFx5OYh9zc1cnm0mujAQVvtUm2dekqfOTSnZVvtW9rdUMlVCOcj3Ftq1lCiWt4BhV
wk+CFOGzUI892cfZ4e0fY2mYHpU5YapbSGUsCw3d5ET4tQwGtCAhPihZuey4txsHsxat1iTRoM+2
DRdTuy7R469ZJTHkhUyxOzSLVHcu84uQmx2TvIXru0tUtu0BW8XU5Xne636fBNWnxHTm77lQzYOa
UMAQQx4+ZJER74TCLz03/oNeOTuIJB6O5NrmGntaYqFkua9Fce33fWp9xVkp913RznfMjhbZjl3c
cKI6lU3bsqnZWsTeG98NKiAKhywqfJuxJR5KHuVDZoSjm2mDuHdklUq3m2Pz0i2G4Tuybh/zRhnu
Ey2tz3no5HvSN8/7epUMkPw6VEIpAKAZRknnegumrIhmWdS5X1tDnrlyrMpPVlNY78peHf6TYrQe
ZZ8juAaePswOOtNnpYsUUPujUSqmISvxVMfHVupRdZc6fZV7a+j2NLaIxLuKURTp3haujmDzi3nQ
afpZeD9JEHH9i5sAcHUbWLmfTXULbSSGToDc4hOdG9MPq3hIj207jX+kNjtekA+KdujHLtqLk9Yc
d/MzyLCfy9QaoihbunJKpdcq07zyzTFA7EbNpX3qnKo4B9aQSDex9KzwSkdtHspgiWs36peo3/Fm
LxIA3KRJp0eoVDQtChnXW4FovgroyNQvtcVQ6iAenYNDaOD2M8Oa3+prVn/GbcHZ2ExHEtdLAZ/P
eGwqcVGyoD2LINPckpDof1iF9pVDUcYi1njR62xzJWorJCewd/uujob6HCThnpjVrW1bXwDdpnzJ
Bm6+ZYzUuExmVb/Ejf0ekblfymAUrhbU005ocGMhwdNJxcKyNU1sN03oBIRakwcXowj7y1h0JgKD
Sn6Jh/DPm48HVUWTvolKA4VawvXxOBnwI8PInItU4uZO66fCiyMYCf/LKshJkW5S9N3SOWaCC2GG
vAIRE+LvzdYJ3S6ne/L6Kjd2jajGFGuxDK+0jadLs65RXNflJW414dZ1XMEecxRPk4Hc+aDbS9Gc
XD0gL+lm2+hsNI0yO/JSBnr1K67bnzZbTBHCmOydx/rWUkTsvJ8IZFhEbdcn1JU0UJQokZeeDv4v
ozbsk24ZyTstzfaIXC8j0mesgrbK/VL23qpN5Jpa2UY2B5ccnW03c9LiKaHQStSmVPmBJlvnd6Ud
H8Y2CfdU9p4B/Nd+kcVtciGecWf91OvvVEo9lWZUBpexjtPQwwmXqTctwvmRdsMYn7U8Nn44XZl/
Z/Kwobpdnyr/laVTneNEIuGuYBRPqgXbwdVEnLUePNZiOCVtWv+0GhFPntFOABPUPAw7V5uZZ9rZ
YoAQkQgloVqgQ6LWQjH+bpJ19AbBXZC5reRiuDJ3nC/dki/mYV4kfemyl9LjiYgQi++ZSD2ZBIOH
qnbaT7VAwN4bAjt8z38f9Z4h8RLHuqvUT91UiZlJPKn5o25b/VsStXXql6GyNO5cV4Gz8+a9DI6o
JOkYKbIgdHm3gV5dNWG+VIG86KXzJavKzw5aYzBPlQ95EnxgFsxOhvky5GM9pgyuLfXVijZnqE/0
etVskahwElgOsxwveYCQ2+v3/NYqZJIU3zXHJvJb//2vdq+pqrOdrfd8TOP0UATS9JImt3fAszfu
HbkyzHIiBpoP9mYVMZlF2A18S+CY9llhIPUHg/nyriF2792tY8LfUzV63rqtnmDVNJU1DqO85N3S
HSxjKt5T5FB7V7Pa+J6iqHkq2+p/2kZCZ5snk2r8dmKPTMImYO4FH5jK8i6No9Zt4mnYOayX4c6K
LVkfZtJ/tnHd5r8OCx2BSF96VV6kXUde2jr9aZ6r/lyNzfAhXEqNW6OPFxFKcd/1yR7r8kauT0eU
HN9RTZtcZJuFgKwdy2YqnEs3FO1hoLZ81wSh8LRhTX2WubqUjgEKY8yPVd/Gj44O9W/nGt4yWMOk
aEX1XCNfWc//rz3oeubp2mrqXIj7GGYm2mb8nppj9PaowaAdTp2NZjUdiM3ty7qSgVmzwTJL7bjK
UOUL3MlYfwcW19mpkN06VlNznnMRGLPbMcFmJoIiXnTnIkol+DfTuvHjQN/4v35KUVrSu+Ch6vuf
EVNaH5VwsX692QPQAqXaS+6x9kA3d7NKCqDeo6JcpqHNBJD2ThxDmMh77ZUbB2fpkjAMh0b2v62Y
6aGoTT21lUtTNfN7FfGiA0GU+entX0MzXF27nCugYd3rv8wjhllYNY4TXBjxXPlWl/WHqTffXvMB
iQh+hSgMp0ZH7HqVKSpyZxxkcOm1XMKmX5oD08bN4+vfstrY5hV/RhQBxlGhlm0zCzhAam4ijXQp
YqLxxS60/+JGOh/qoo0+t3q121K84abpWFIC4NvWcSMb/1Koud2HaUdoOa0tGUpbl7GvkkNoKXv9
6BvWAEiDCyae62ZbXPugBVGUiFpeBr0z7mmryDP57F6V9sYHOera01tbzC9vVhSKWeRQ9y+FucCT
qyvrfd1Fjh+XZfrl9cO68e6gzwimyKSWQby3uUbz0Id9b7N3cjFLxtFJ9ZAkzfwhrRT7fhhi7bMe
9PVO7VG/+YESiCVKWXzjtleTDbTpKXlC25qN4jIVQnlYQUx/GK+gvUshRI7nobPTJ7vXbAXWSIu6
baEFk6/S1tHdZhLWP7T3QVsqM8Akt23H5d+pK1OayVBENa/rM/WrbthMrpdV34WHLA063lXqAjBf
OnNqEJQITeuO5EC+c2atS91q6GPL1RhJ/68+FdUHGRXTV0W30n8EbtRw1SHM70yjrGdwkKE6H14/
iRuRN08kvVVa7yRjWzpANM190OizvHRKn9+h1Faee0Pk5yJqlDsmgGiXNOmAQCA7uKfYeMOqWZpY
jVG/QCyej+sv71PmU1bXpSYvc7Gobm2n8jJlY/f2twmYCGZm0umgxLkxtdTmWU1rPnCVm/dEX2bQ
tePQ64xxL4u5ZV+ri6MLx4xwY8vhm+qyYIBUhQuC23UfamnP4NJY98zGNndixFt7pyPQRZpO3uls
6dt9XqroBPT2RWaB/TjUwnSn2q7eHlXzGezZipgg5t0km4ZSFklKknMJ+6m5bxgedTRk+/11C7y1
a6DOMYAVK05Oe/08EJjF9piE9qW0UV8JtMQ8m7XI79JJ7A0ofomCBTEP+p3R8/SEKQpt6ii4Z0LC
acIDdNHsIaeI1qlTv4utsPKYlSnccC5DtzGK+1z0MKFmf6rKr69/780fYa0EDVsDL0g6cf3BVR62
SjUSdIOSJ4uok+RolH1wUK0gO1A5cw69Y32vIUU/cLDK2QzC9C6QQ7sns3Vr54EC01WgVM792+yG
NEixlSUmwYeUcWcOQ3bfK6PpWbq1HF7/6BuvMxEwFRgajoBxX3yzFjjguQnGdezVo8EaPkVj7tyr
RAO+kVnx28tyzurmYTMQqrHo9R4X3ZAzZw/LXWyzOzl2AuOY0ctvD69ZxaC/CHyRkGP96r88mKk2
dpeEpn0h+bTvmbunXUQumh0Pduuury6SQIO7TuP2epXY1IeI4ULGpVUGhqKnRkwOYe71mW49yUw+
5rYTzJCybCqzSiLmMFYV42LLWrsTIjC8lgEDXriQGjXmuCC2XbQ7kzleWiB4HnJpbiL9IJ6g608D
K6zFEB6ti91qvTfYTXSw87R1uTp7zvk5SLoOEFkLT6bRtIMds9V7U7rRVhjfbF6iaigDV8jQEacl
aGxmkWXUD9yqdNLPTTpAndLsHnBzrgftOxNVHtsVYUZtXqhRfhcao4o8b1AzLVWiFFO6Q1t0i7uo
jGTh3a+1nYzn5d2xiZUo2a/NWklv83qTFF0qEdB942KKkJ5pPlcPo5Ev92NqmW7amMpeo+ClwbEg
xQzaZ2t5disjl8U9Q62r2rjMKwSwY7bVmRFrcsesbyTINs1Zi7IpOSNAw40fTMZllAVF70snQ+Dj
YW02LuqCAmpyQ14s0ug8Ib18NGVuXzLmAP1x4ibb+RW3vpUqKvUPEJWwozab6wSMpHYS3bjouVTv
ptr8NbfjXpB1a5GVWEXMCcPK2XqjQVUZf0KWeBkym1l+plwOnbFEh7f6WMgd1KUo5wielm0oFwD7
UYZQsy4hgtgeaBvzhIesvJwQ/EQ6udcyvnV5pQpZiboi13fb+oi0TmuZ7mdeFtTJ3XZK68uYK+iy
SSfbCd1vbCCNaUq0lPZAwW1doFFb/RRWxAh0l/oBZe+x9jvoX9qbHTpdD9ISym9UM4h9rq8a7M86
mofAuuT0YR5aA1hIoqSfXj+nl56WPw44lF4gdSlzq2LAvPgCw++si161Nlr/PY2JQLXedchlHDom
e1zmpTF2QrmXZRMMgpyL+8x9g8px/WV2pTijirzrBcjFAgFoUPuvC5IlP6NpcBitxj8/KmM7Rwej
iZzv2SxE8+H17751iCtNhr4Sn07T7PonWDKIG6ddnMs4D8ZTHWnOo9nvvmM3rHJ1KoTExMZ0Xdfd
/+tNJo0sHa13qEWNxpNUhP6o1lN4VLtdnZ4b3wNpj8um6bwpUDSuV6IVY8K4LYJLTVjpQdTUDmFh
KzsHd3sVtm3lifGCbUyyEmWX10kUXBLS0Q/Ms0JnutXyHVzBrVWA9oHKVKnHatt8IouNhUwC87Cc
Mnivz07utllS7mQtL5NNUN4ATG1icDAmW1i9ZiT8b7DkJbPr+t5Iw/YOb5v6lpNQuxvq6d3YqOIk
hsp4czzIyhAsBWwtCHBbpahxkQs1w5RKVyW1971eNbHbjEzl23EgN+42DtiCrrXyacj6r20ipuOc
Z9lS+TKOS1+PAkO4DjqvqasCED6kUdoe66C3/j9H+ooi/SpNde2zgLIDjkQ3Fa7Q9bpmahWBEQal
nxWaQCeIeRcJtNUdN/w88WcTQ9lkgoBBni1lK7xoGR1z55B99bNlXhRo/cx28NYSf8RwAq266/JR
Z35BqIs/jSKNT+qkJ4Pbj+PiVyYMV28eiiw+RMpcSpf+ltA9S62r2CUm69L7MFui9DAn8/JdMdIu
9OK6UvXT0Gfj5KWpJT+Dk0AZWINZEniT7BE37fSg006dzKvEo80souPYR+LrEiyT6gaRVcK7xx3+
UYCqZAdhSzRk89iOVU4kSscPNR1v/cBE9zI9T0nQJC4BdtB7aWzJp6xUu8qtG5QTv8VLZI9eXjtB
fmBQj/o9nU1NPdAdV/t7VanS8tzNYxl7PY8UGHwrGrojyO7cPlYd5ANPn+p+PtpTGxSuWOL4e2j2
WnYoZVd3bhyE0/e5q+yBDzUGzbOnsXxC86vsDhIV80ezMhOYKBNTBuJ0AY4eWy0uu1MHppoWWvKN
maNj5iXUpymL5yIbmEkCbfjRsAvzn8TOB+MhDMIoc6HAqvE7I2tT3VOKvPoTafKjDcJMFjpsutRR
tJnnPM6y+9LKkD7uNCa0eh2pmnOS6qDdVWHj0CgNQXW6ZpBlf/Q8V/ylMYPpAHYkD2CPxcG315+P
51BsY3wrogv0g1xhHdvynRzDvI8Sq/eHoSk+gQ8KHmRh6E9J3zJxOoz67ox69HhvK8pwspAdOyHA
YL3Xu0YqrpmFAUoFifOkqVm/c+tv/jTT5nmlMwE/apvean3ZsfvF5Le5mX6Yl174aj0siqeUUDdB
QDO0/E8DTmA+q0xeIlrK0658DLI+xZrtrPhZMnLjd5BrZePqztDuzS1+6d9X6sT68pPeAe9Y//2v
V1EfecVKiKR+mgdq4/VU+d+bZlXuZcQvX1/WMYhvwPjBjN1WqtW+Cp0RsUy/rwv73DI+7KNWCXGi
jGR9fd0enhH81/bAWhZlNuQMTEoG62/565sqGbWlmqitb0daqh80Kx4+O0OYoSpfZlV2ZChjEx+H
qEMiQAj64WM7mO90bPeLkCXatPFCzHrIZFO8n4q+tBgW1wc1SsmxWhxmOcO2H0xnQq1eoq4eJgVa
WXT4H3Wt0gxa87kDE1DLC8ObOLPUS4t0+j72FvIAdNvC5iLbZXDQEx+aPVGVl+8MenkrBs5em6jw
b66/3VqmPrGmrPdHHMJB5Gnxp4q7+G5c5uI0Qlrx7GKcjq/v+K3DlXDPgO2sPPktUVMXTZwQPvT+
nDKgyjbz+B24numUxKGyk/PesFcAVRRRoRkAm9sWBowixltqUetj0o3XLiI4V4MY3hwVUI0CVSVX
LCqB+OZWLJD0ILhrDaQXrTyMlVYdkDHZo9fe2DbIyjwsa+wD9WUT9/aGVsaJFjd+ag7Cy2bZe31X
jscyjvYSzZtLQaTlc4S0sZBrs8jsMLO6umh8pURETE1V1Z1UmIl1wRSs143hRhmTXHaVDCGgosa2
7S2jYVEzZYFQB/qg7k7rJBpzCnWvUobo01SZ3UeaGu07GJtx4oJKGRa3Anl+DKtiTwT2ZXJDqxTG
JnEPGGmIONefzXOrdIjNNgAslfpiJqZ8r8BMZaCfnsEUC+e6OVX5HN5n+Iuj2nfKztt06wdARF+L
ufi8F+VNMZQQDRyt9ptRG09Fa1tMCE3FXByCvOh/KIrNx2utcyq4V6cI2P8O2OHlfVnLQ2sfhRCQ
DtMmS1AqC7UfuGG+rIwMbc1+QbVWz0+vn/mNVdZOJ8ouOlwxkGHX+5xMidI2Avi2cHoN4IbZ3BeW
2r35Vq64XlqQdJtw7FvghCOdQcwkoH6p9srRou7tqc6uB73xLaDVaAMA4abnue0Xw79Io2S2dD8x
unJFovZH3hFlJ2K+uQqejH4qWFSSuOsdI2in8B2lhh/VcXdeYm38lBDZ7T27t5ZZRWpo0XD17W3x
NuuczmycAFWGIm0fmyEKH5YpsXeqtbdWoYmPhXP4OpHE5mPKyk57Rq35c6bQbzKz4rFXJu3pdSN7
fruu33VnzdsBk6zt9ReQ2qx2anLB2PArtUj6o6GOykdhRs4htjsVtF3rfJinvD/IMZ+O7TxUvw1l
dEoE3+LyGKZZfuqZZH/UE2bUo3syH+I0sZnQVRRHwkvFM4axPDIGKDqNTVAdqcSND2KsRyRiAQVp
as2IsC4PDzko6B2n+dI/0/Emh9fp2hlAkjYlg8HWidLtVPh0E2YYrLbjMfGxZZCF+fZXh1IgNR8C
BJ5sul3Xh9WX8YAb0uA9jY787iRW4FW48S8ijJXD6yf2MhjhU6hNU7+nHPiCFrhMlOwnch+sLyqO
hLzaYwVr7TNzOiMq52b4p3DyccdL3NhKMmzarau7g4GxuuS/or8gG+25jCWLVnN2vwy1+WBCZMvd
edD2ZsU+d26vTJLuJ4C1lebzrA20sXy9EkqeNdbo51Fl/S7QOljOfRqI1hv7tgiOppKGIKWLoq29
wBrxJalU7GNcL0Z8YKbM4oMQ07+LDsV8v3UQ9HCaRUtdQOmMN9FFGy0ecJLgTxeltXYg9qt9J00V
1a3Msq2Po5qR/FWFgBaWzGR0bi964XgxWtfdIW+6MPaKsW0cTzEHXZyGZpw/vX7ILy4/2Q11IVAC
GBWVho3pdiqlcjtVJl+3g/gDkJB1UM5uOf7FqUJMgH8Mo9aCZPoigAkUNWkLiAi+WRuIdiawaGpY
CydkWHfJeGtzaXOolO0oiIKrwUVv63eRrXaOoxixbxQqSiCqaA9apsV3cW2I2LP6avygNuNwTvJE
PypmX7gRIjheiWzCzuv9kmTD6w12nHbwKjH2oi8dxUtTrIoefq3a7Ucye6G5NtBfP7e1NHEjRYbF
XVm05q9GatMXWaLZ4qpLpf6Y5oXCR97RfN1Jam8cBYVwkBMErnRHtilGx2zWNJJ26jfaHKLcP4hT
NhXJMaW+8dZon88HAULWuDp++oHXdzke5h4hcMlSwzK4CcN+vMTQ4x03dcOCgTLApGen11R4/fe/
PAYEN5tgzEzRSMhsV+uz1GvtfDm+fk9exsXUx1Cc4g0Dd6mSCF8vA6iFhLWeE583OYmPYtD7h67t
EupQkiN2AydbbA8YW/ivMy5m4qWhVH7N6Vw9QRyYjbfGbPwc8HC0V4G369Z23EOaj7zoipL6M3LG
x2rs8rupq/faC7f2dj24FUtEFLwdn8ToxlaRQZX6wVIPR9Lr8VyPZb9TP163bnNjyTZ0eu4SJAFe
4nprqUwFxiSC2gdUHx8cUnmU/8v2jDxL4RVmKXYs5sYVgK0M0BtIHeH9tmo8M4WsWSxUNRhCop0D
tCeOzbQU7w1FVG8NFOHYrbk1rYSVyb4t0IwL86XGRYXTJ+zSbQKnvGTIVuw48VvGCSt2RXwaJpSV
LWdVjBPZDyp7vlL1Dpyv1si/hKk1Zwd7dsLfwimZWolUwW9bm+3a7RpqUW7vTFXjGWOq7Ql5v4gc
KOhhmDR/wYTwqm0e8bLsrKzOptzvQN8cBzh50mOsZXdXa04euz1rgnrQjb3k9da6vDCrXAL4Wghp
14YkZQco2lEyX20r+yz1MD0oY696Vb/AAIm1pX6nMVpvz56e525tDBhiP55hVRBbG3LX6wZL2tai
zwo/FA1zQ0iKQWVngaY9YdVR7iay7T4MFDSVr2EdZb+Qi6gyd4wM65eSMx/3aKZF4WuFtcD4Yeh5
5+lplH3nK9LvS9b3H9N+qe4YdDvZXkfHGQwDApY2Ylex9i/o/vhH0wrEIejuZQelVNP8HhFG6ENd
VS75sRRTMrug0sflQHyV/mpzSTmtlnomDkOtmF+GoghUfiZEGXTjZ/kIvig4q9WoDTuh8g2PQjJL
twE8KgnattiUaeEsmnEs0CgwA8+mpnosbWPPANcNvz4QpEF4dkB00zE0toaQDRONeVEkfpzCcYrh
An0BJhI/tWVu1KduUrPIVep0+Z3mhuVCyqy/vv5crKWJ7Q/AIlYGEmm1ug1jkSNotEKRCeouIS+9
sOowcp14LH5LM+suSBQ7l6jt5tBdLGXP6by8Bngb4jkN9hPwuy23XNNLaE5LlqyaFpk7Rcm9IVqN
8eWz6kbDjPWgP/fmc8XsWYvKICIwQF+vr0Cm1Ty6Js9jmnbWBz0pYTnlTJr/9vq+PsuRbTaWFJI1
QMxRkNkCO0rLWqo+jRq/7mLnKJPGKZAvHPrfgWEH9aGZZLvG7WpQeRI9bwZHtLOee1ExKj/rsgU3
oZRzQOCDjmDoDuiR/pKRE/UnHoqihxxrIS0w8ED8GAzgUW9+edD9g3ANWASIAFId17sUOGS0oqLX
EWMXJwZ0/3Zi/RMxkdgJD14+cSxEiCC5aWs+tTkOvZsoejgNNV2I+L1bqHZ1kHoR+Hkl5VvrB0Qh
nAZqCRgcAc7m+TaryoiQ3+78aJCqP2aRetZiBm7tBK7rn7k+ebj/xPR0/0H+EVle793YxIGjt07u
R4nSw1OHIsdMoyk5VjkAyzhR9D18/o1NXJs+AFsgYQDT2zwnTZL1VTOZuZ8myJsMjjnQfJjEcTF3
J6++dIt83F9LbRBz4zKY1VzCJVfNujksBqTDuX+77iRgw79XEddbOEddoemRnfs5SainLrI/2Mqu
1uHNbcPxWQgpYH/baoihJqMlZ7YtT7ovOTpXXp1qBnWXYLl73Rvc3DUq8KgrgzeE8XL9PSBoifEM
VhKqXp9tJW+OcCXlzqV96cvZtb9W2ZyNMfdZT8089+3eVk8MD7FOZVWHh5qqwsdUOMkBOEl7hkT0
ZvgGUdSKawASblLO3M77jBOYXvnglL7ttEi0a5l1EHP07+ubeOO4OKlVEJakmehp83lR3qQ6JSU+
b3BUb86a5L6d0/xQqiI5vr7UjfNCoojoDAVJZJC2c7tzs1GmCpCGP4qw/ZkR6PujpPbw9lVsTpxi
NjYBFeHaKkbcfNCErDIXPa8Q0I01tirtz29fBkfEpV2F+QCxXS9j5xAAoyAESalKzR1NezwgcLg3
pebG6QDippiNljbE262AW25GspIGHcGs6aOv2uAsx9yZ5yfEpN+eSCNhRPC8ctApCW3Tdb02Geml
kESUgRR3fSebY4DQx85tuuHGEb7ji8hPAYlu6w8V4VAEq77yx7Iwv/Wyr05zzEzmKc2SJzvvux0e
wg2bI6ckIjHgT4FR2/i8oZGVOjtW5Q9hb7yzcjF7dl4mOynszVWwt//X30AG59oYokJJukzMla/o
ojpFLahMqY79zt69DOxozGFzq3Wb0D5XY/mr1JFZEp2AieBHtnn8MR0X+tlRP3tJZnePLdt6Nyi7
InQ3ksuVZwuKDFe6Euk3q85mOJXW4gB+wnYulhiT2g3yKjxovTk8hlYYnjUg7A/aoNZ3Ic2fB3us
289JHezBHW7ZzqpSCzIfZj9u5Pr77TlAkq8NKr8NNPhcpRHd1Ukff897ozkBspB7MceNCh5nCTSF
NVE6o1h8vSI8tzXqnUpfzSrfVjrzKOw5PsyTVTG4GIyBi6yb8hj10jnmqT65+lgld6qcRO9N+d6U
nef48K8YiNIT4hmSQItfRR99W/WxtFoRUxOafo1erjvZRtC6ogTo1CpG+K5ess6zURd7SsLJeLJG
PT+kNWJ+USynz+DMLDdaHOVt4d/zb+L5pTO92iWVsestSoQ5cvyD6WsqOU4aQ/VqRa+cXve2Gz/4
vArCaugDA4kDkrNZhdGJidXYmuVnlBVXrQZ5ypBGPASdrp1fX+qZ4rnZZTqh+EEQoLQ/tkD5PFG1
bpkDw4fRHj2OfSFI0wh8Gy+qjfhz3LUky0gzyp+D3oL3rg0GVSG0M9QhMw8XRgfJLoo9ZhnL0W3s
vP5VFmoRuUOOErc7daP8PA8CGdIi6JzoQOWmvShmk/03C0X9HDaamXlzF4FXT+fCDD2gt7N9au0y
V72OV2/06ko4Z0bXofM26mJKIcDJYHGhAuejRwBGnbnqc7plRatrqUe3pfyeL7JhDkUwLZcxW4rx
kKaL5ptD1HwURs8g3q7T6ZbFoEH2ksMtJ4A6MO6eyh4j6QG8QkO4tpE8l4kx58iQGcVUAprMM+eh
yUSYuOQO43Gwi/BsVXPtTTO3axWCKk9L5uxhi27+DpBFdKBpaa2dn+vfQYEzXAUnNL9oBOCyyoiZ
QzFqZaWcEGHmzoImdHpXhSqG8v6yIBq4RAbatHZpajs6hpsn43lPwDVQF+RVB2SwsWj0CaIyBvbg
R/NofEj1qP7QI9uw04O4vQopE+gtGATbfjjIDGYpKSpd90lWJ1tA/5zUMtkJxLd+8vljOFaMj/9j
bMvmjSgAjw56LoSvjPMU3znJqJl3w6i3v8CSNN+kbLUvM0bSMJG4iX5Ac2xAVM5j/A3/WTyRF9eJ
+/o1psvCaW7u8aqrvWp60Ieh6Xx92hGahBKM6eK3w9B+VziE35CWk6cRwINDtStoER12guloIRSZ
u1kpw9zNFbMo7oIizwdXtcI4PAaRXS3U2lp9OKUKTWxqChH40yyk3OiJdFBKV60XlQafYgSTaxn1
gqvQ7cm+05psTA6qOaVnc7aXr0ufI1Y7iC67t9Np/Gj1EXDCJkWv2jPheTxWuVqnXixUiO0pttp7
djyNqTdGThwx3CsJ3gOtYm5Ko7ftY9REy3eLgePaaTCSGLxOW6NABolJgfO/LH1ymBkEhnZtWStP
88KfddPMoOc16rX8LzCp2RybJgRNwzw1+at0RqSh8iAXHxs+2zjqKHiULoCKIGEeg1ONh2btvB04
yeQb4xrMf/IpxFGppVWgyDxV4wyHykj+kbLuV5Se3Snr5OH2IVdB9h1Hhbm7dD+d/rNCV1W45B7d
KQdnUXnM9yr0Y9w3aO3EQZ4/6aMdjYdca9jgujOa3tPxio0LF2AoDyUiPFzYuKOWZaqM0XAyR3vf
iin4oZXlf2MrxJcoimmwjmUUvVf1sT0tM8NpmSc3gbZnBs6TkdjF+zpths8BPe5vtdVJ/Q5ZU+3c
93mDdVhBfN9Ybf+H+T16ebLMpTNcx8lo7KZO1zyGYc/chiLRUaXOpCR3MpS01S5ySkpGmZsiuWNY
O9XGcazn6S4yxfBLzkbTeFO91N/UYXHuI7ttflvhMgm3gcsOnrUrmh+mnCusMeiLp6wZunMg9PZ3
1CRp51lOJoEomov6q1g05aGpwkx45dTMDx09xH87Lanv6I3i4Si9l+ZhxYxHXqTW5U+66NQWlLi2
ferJY3cH+lf9kOkKEoe56XT/qmWd/KzDeXlM+mr5MaIc8GlmkMnitokBonlhg11zjgoUOPN4OMax
VZwrI9U+13HblciEBNYXyT1Y3K5VuwxzEKYv5nmU3jgO2UMeWuWT0+lG6kV5PSRubZhV5XXTUj2O
aaImbtsb9lMGvak/KkocKITSZWjcd5kZfXW0Yvxc52rwA4U2+ZSPEGtOg2OnyyGRQvnWdb3KFOKq
KUdPKINeehiyGD/O9HY+MbOamaslY14rb+GT0jvZ6v30EEaAFQ9FOfYPTLY2vi2lAN47MXuWgAbM
yn+TFYJEqWBbtfdh2mj5U2bkWvcwilL8ZJjA8NkElxYftLlGRsDWQjV0tTyKmg9D93+cnVdv3MYa
hn8RAfZyS+6q7KrYlmTLvhnYsc1ODvuQv/481JVFLbTQAYIESALPDqd95S22/oC2c78CW7TguaN9
5kS063wjMkfV4uyQTksSzV4dVHc5vpOSZ3wqqhBv4Lm5nRO7/5RkJb9vGEtuKZX3HjdKVWu3c6FX
6J2jOkCwMaWlG/aOhFHC89pGUIOmve5kwYIcYrE06E8t7RMCOdQE29x5mF3N/Q8p4Vznybe8x3yM
6995Y7MPUjXglmEUcqBdPVFoPfR1mv7ORzHFX+JOGo+68u1078TwqcLcQOzhYHTKJQbvm/IWZaKG
SLPNdGxIez9PIlqMfRpNCLf8MsEszyFXn/kTLOMSf04do8z3Yqz7IJw1uwOvlZbFjTLAE35aNYT1
S6PsQO63Xeeloczi/C+AjECESemoZJ/Xmf+Hx35q2JXjfNUNJJeR7laLiPApNP8a4zSoC28cNMBD
UKXq/5RwkCd2xPQ9N7Qs3Q2Z09RhwMRIbEwhf/aQzIGnwvvbwcgP/uRdTiOktNKyjoRU0xSK3umc
MGgS2Aw9Ot1l6M1d4O40WSVjKFXNO2ClGpJAFuoBV7bX4PbOpmQ/loNuXVlOK3vQ65X/nCydikxY
Hm006bF2KPxqfIa26z11+rR8BY2i+XezGWjfdb3IswulzD65sMA99ZGWNcESVmY7LCByGi76WOXi
27LYAeijoeRm7kUOhnmGj/skKDP8yJp+uS3ihTelmzIeiAQRQFJI1Qv56M5zWVw1yWRUt1UKDGVn
Zrm6G1oFFWSotewZjov4moJHP9qx08F6idHHD0EVG9/NFLNb2Wo8Q1q7pF9wfNHifQpw52hMjW4B
T++VvUNxD+HmaGwqmR6HJJHTlQY3ub3lfGNNMxqJcm7ybpiDEPpuhv8S4hpBmGqV/30pRl9Ftb00
hM2L8K+q1I8/95XVYqaGdn+9d3NwLJD+ZTyyoqWbRL0Wu2YoIe1wguO28ncgCSp2dl66waU/ZKuT
Q8rztNe6qkvvfCMBBBMH1ZDte+ZkspASc1N/zpYvsQNRgpi+s7MoyXQTAfS0n2+KxCoBigObzXar
vk8WlpmR/R1M4tkw06oUDlmzGATufu8GnE0hvy1e3jaX8yS06gKMKS992eL1EGFHslwFgpbuXQWl
qwhrPzOsB1tUWkO0UTTpdSAb/aqkKn3R+G6S7Pi3AunWnlb9Zae8Rgd11I2/a6PJbuN+EHnoxPBW
ooGQuCdPjdmvYz7lXWTUDuJ12Pg5U6S1tvmttVUTUPuTy60NyLbiMQoW9xJx0/qu7Ma2/pJ0lKOQ
EjYRxjdEq5HXsExdKBZ8nHc0A/L7JJiwSfFGSyPRGdMfTRJn9zCBLTfS0YjBl6FM3CIaE7t9gOrR
6juaLUnArzQWjULxaPjwYMzxCnFvu4loaVt/Yar29n7wsGu4VPUs/TD27Pqqc2o+sSRCuamMofoW
UDrHwaGyF85b7Lm3QW5n/MmSvHjX+k3yy9Jc+y92snR7uNE0/cvIUim+R6rNe4tIjGBrwYorknMu
MOjlYgrCely/Yi3qwIog74x/qrQc/wrHbrtQrq35EGjgRKfX9dUu1dvus/IzyOeUv4sf0tZitS/T
zIPYXQdqvipx3fs6kysqkGbCSX4It6umW2+moRuqoOC0IZQjqaGQDIaxn9uPi0gFYhKTpychAtiy
3dsBPok7WljJ5ykP8l8zsB94EMl4UwOu/JnHMLcQFG3bsF/S7ItYHJlEVTpZ9E2EGupQjNJ5Tuwc
gIVwes0MtaI3boZ0iNtQ61BV23V9ukr/5/NwTXWkHZE1S2vrYklWycOGkKUL7WrMQRToRuzsXCzD
vhZdkPfXc1XN/xEb5dl+xNXvUGWxQY68IjJwFuqze/QVhj5UsrDyEHbuZEBgquc/C3IFaajR1q13
6TAXBGp0Gvqw6tz4AW/IJENSKNYuB1dZ/p5SonN0qo4nFekpJSOV4eNd6C3mIbqb4+sxNEm7HzEv
qiKIRm2904WY7vI4mPM9f9r0dYJG2nwOspLAru6RfoqmTGM7232JtKxfK0HwVowrDlBzagDovvie
2IGZhjDUUHgUaWx/7oZgvImVxJkajh5FGZ7Uzg6T2shpwo9l9gc6ftnustY0DskAYGknCktwXOae
gEHTJAKRsIXHH+BWept0Xq8+mfbInz8hcoWMTpVz0KrUnNIHq6SlGWGtMWkhkJAWeZNYTeWVLPwE
j7Yg9X+4Vup4IWrpM/oO05z+NFyt7gACNAEGIDYuSKHdokgfedZYdkentMdPuZrJx3OeEuorcRs8
FM2ytBcFaV+7R8ev+l0pGt47a0qD+hq5o/bbbGS13BUJxkK/5n6p7UurS3hE48YvZNQmSI+FgfLL
Kaw0F0spdChoQVeK9DzkyXVMrt+u+lNa1fAZLaRZ7ItEJo8O8Y/E6XfU1ENv5MHPqg/iP7ii5t8N
p+TEzWpG5T6Ovackm8R/bjsGl1kAW2ifJD7ZeqlYkFs15jNuVQnK0LuucW0USJOUew6kk9AjlXcL
lKKKj7xbrHFy9jH8LNAIVPuavUQIIt6NxezK+8GklBmRD463VD1XhcjBnZ9sXLDktUAtfLpZpnG8
Hydvhfg0FkfY5aX75PidN4Vq1owYsEGbiD+2nzPzTF/UXazlTU9WhyBeaGXIkGBZ4CRP3OD0rDkN
eOCMRmH1oasM9/cgjPKSqF9Mu3ieta/eZPnZDdIsWCwUTTfcm2LiGtQoW30xk84LLjvQ5MmVtGvz
CR84+85qA6f744HlMne51iE8V2Vp9YSJMbsrgRZo7adEZIIQScg/WlVT2pzaGhJUDQqZnwRY191r
SB6118gduPUOkbnE+lR4pfsd3v48RpJoWISkP/63ueCzhzHFzK9e3XmPThZnehhU/vwtif3FiJKc
xsIUqJxii7YQ82uNaEsEOvTmJxga/Ub6ep/ultnQf3pd1fwnp7xFGtmcnTundSGYBua80rOJ50TU
eG71yyd1uAPjQ5AIbWeMQ7dqRHy1QNi46nrT76LaXPq/anU8wzimFNm11gsr3ltYVug7BymOHsJo
1Vv79wsRm/7hWhsB+QWFEHDiislYq9r/VO01nAzE0ErruPD/HSo5yrV+PlOOmcolV/vALhqHaK0P
UjZOOp+T0HtTOqWBSHEXtUhK2QYdhNfjU4BBQa8GrOy6rYwyBIajMtb739Miiw+KR6xzpQYEXvAF
UYwoxuux4q6ssIir9aPeOtYXVBIc1FUc94ozdU6dctMMWIdC7JxZAfLFt/ENanCtyhSAm4+9tD61
pqpuqF2ke8Cbxo8hqM5UuU+OBgVy7dE71Ak3lUMb6HUnY8c4CmneF2o1oZqpk0pqL5etnL+9v2Ve
rOBfla5WRSDgkDpVaBp/W+efvundRvWpOmKla+Y7Zyhj7UI1Y34BX1rPdlofx7Shta4gmPDcoY00
7txvSWFbzwZh7BQOwi3029ZPYlB4zTI9Gy4OTWFSxeIcUeDtBgMAsu6x1e4XsOjm25T+rLAiGxcW
HXb8TNIWKaEoQY+a+bE+G4uOUDplfsp5AAvoN2z2l69ZydqQOiLoZ+yVpuqd4w/Wp/c//6bP9jIK
3g8uu5gp4ZzxepREeFk9a+18dGGcHmaAcvejXdeho5ntIwZMxq7vpnPaym8rteiyY90CJQF4E3iD
14NCITC6Usr52M26EQljHKKAssfu/amdGgVYHEVRh24eXKzXo/ii8hdKzfNx9PyaEDKwr8pk+Rik
4OX7WToaP+utBwRjM5VhVWqz024+8hjoRxQakv0IaeIbBhPDR/tCbAiYiAAJ6SygdLgZqpn1LivJ
so4ohSZXTr1Mj76Lv85g0R08U1E+sc/BfTMpvEYRhdc3324ZGi9FVGg59mScOxwAKXHJpdozVHZm
Wm+vGygDdLnYCnReYX6+XiZRe8YQu3gcNZQJzL6n3ovJs9AMQXXINs5silP7HQwIAGxOFgu3mVjL
01t5FQpXvJgz1kQK4UYwuuJO6hnV8aUrkFxQ45ldcmor/jvq5q3Q/cwj1S5xN0Mj6rEym8egi5tf
7+/3U2tGb4VNuJrFvWn/0/MSPSG8gYfJPF2ZTlNeik4TP2a1DH/fH+rkfFaRpgAPjLdeO3OXWhUV
FeNoasZImOw4kRDjcuYGPLUzwGeAMtZd8MbbtQLPnVezh3NnO+rlfumd+Dqj8p1Gq2HGGDbmjMr8
BydG15meKyAX+Jt0RTcLZeaC2CTGB8ZIy+6y6ClXBm1jnLl033y+dRT4vkDzQWtA+H295TtbJYCo
A7quRZlcGOXYRATw+cdwqi995HWJOMcED/C/Xo+Cv05V5+soU4K1TmLINizbbPh/RrF9gAO8jAA+
1wP3T8jnx37vydqxj52hmn1RSB3rF7e+/vC6oPAM+A1GPXCIrWyLQxyfW4vhHVNQ3Ts3z8toLILi
zFy2+I/1kwEnBn0EuFMHdrB5c+3SVwFNI+84Vo75xWpLHDXlEhCc2/Wl46MjnyywNarJNvdBkfqX
DdY4l3MGLP2D8+XiBdcPgpZOMn3TzQ+ZyqztO/Qmj4aLaXnTj19NrxNn7sI323AdZA2VefxfyAuv
ly4XZd3E+BseGwT7I8qhWph4uKO/P5WT19L6dCHKQjS51cqfq7qgDWIYR63RyaBpLOyIOuO9mzr1
mafk1OWObxYXE97CPMebHW/alE+Bq3ADGia1T9DV17qw5kMOE+6emfpUdstZjWcujfXN2ESwa8d/
7bsyT4LY19/RrLn6uwlzVz83XJTQ2umS6mhAitUWYgidKS2+VuZSmVFlkCKdGf3EpIHsEugEFmru
6Im8Hh1LwCQV0DmPRpx1P2KEnu0LUw3xhQ6KIo3attSLSNpuc2bcl3hjM23cATgyXDIm1KzNHpWt
gfeC0Y1HXDWLx7RN0NBLpUjTvTKsRr+shq75XiJZosjEkhwaQjDUn22nQkVJm1e2a+bGUPKSoCqv
EBh06NxbtkSQxwnmZ/RWkPAafaNPdp1tdw8FcNQfWWq6vxBKoJc2V3OdhW02xuK2qRMEqmKf9uLO
HvQC+Z5mnr+aWlMchowyx26BwzpHVinsX3o8OdMt2AgZhxYGa3NojXr7jRKulu4KfZy+A6MnQaU+
bNq7Np4piy1xgsacyMGlRno79zdlrWYFrthLvqNtRGnI8ROEkqvRQgvPbiglFuSnakdPK/7uGUVf
XAiMb9CHxKH+KRnrgQo303XDcZqQbLTs7kc32smVX66EGQTSKpS+lPB2C03w24KNox0R3jDz22bU
gv+UJqxbiUiMF3VCG58Qqmjdi3QhiobG5sgDATFuYDNquCl+AtJ+DpqUWpA55MY3yyzL/tqkSSei
qTLk5zL3yyzUcVH5lXeWV14atU0Ry9exJAmlNKYnXir/C5YofXbrz5U0KKeX0/0059LYDxo09z0d
cssKe1qE54woTtxTxDQOGSlEThyDNhFi2he0SS2I0hlb4iLtpvZxmju2wPsX1amDxLcMVj8BLpEt
7sqPNWTNuB+OUo2U5yABXCISVXwq67G91SsPMAOK62dinFPpL/vZg0UG4Av09eb4WoVBdzUZ1bGA
n3s9T0FxIbO2+c+aTLnvhi6PINfoe7+15lu6nf4FKojxVWBVzueqKycEtSQqAb5uSJStl3pnu6P2
+/0P86K7uTnp3C5gsyHb0AncaiJ5eiwLO2/UEXSW/K5rs3k3z3H8SzP7NlrG9L/MUlokaHoc2Xrx
Xk32cBeUIrgesB+izeO79Nj0Korj2rx8/8et3+fNb4NMyc8C9wqw7/X116Uej3ZKAgt4xLjPJ2l+
iXVzlULQ++fECuTzh8dboUz49BDwoFeyufUmBXJNkyahvCwwHTWrwAK3MYkbOuhjDf4sjs+AvE88
oBTTCOwRi1oFJTYjcqM4HcmycbRF/zvP/Qr4WtHsSq/KPlz5MdmIIORXKtfKmX79LXWz7Fhmwz6a
g+FDE8pJwWqlDuVS96EHSubMeG9BngTZFH7W6hYZLWC11wM6Q0xSS/vg6JjAHCR6Lz+l1Kn8alR9
QrvTjAtpxLZHGyjzbrClKw66tKpfSaPab4DmajoT2lla/QrR22wp8JAQ2tC7peK7Jc1OOpARZ/Ts
I0UdPnbS53sXO6i/Qdap75Ynja8KtCQd6aq8x/mqR5i/c4CL1FZ17U9We9eIJcs/Hkax+kALV9tI
oAmbT1WPTYtJW+Ic85GUta0oo3tGqkJayOcI4Cc23Krzi/wSTDC8ztf7+J+QnplbA2+cfWyE9Z/u
FO7VEDjf7E51Z6L6E2cXncm1zMXUsDnezClQsZ/lKJAel3QxnzM5V7emme9T0LX7pTDEmaN7Yl4v
ePy1dLcmYJt5SZS6rREG3dFX1O2Sku4bMikLnUy9O5NJnBqK3cMOWuGXaPS8/oSxsEsIptV0HGZ6
7mWnHHpWY7LvDHGufrL+6te71SLaJVWwqBKv2P/XQ6XD+t1iPD6QeHSOLe2IXdoM7Zlr9u3jyCrp
ZJKUuaCabs3D1ehkKFGl8xF4RvBJp07yGMOy/QqR1v6e6Lr7KP2Rduv7l+3JUeEOuusOIbJfT+o/
O9FYqsSKdW86Fgj6YzS36N3XAc3hH05blT8yT1ZXy5zBQH5/2BOfFI1XyNycthdbh9fDYh+eON00
DpSkO39v9BKRm7I9h1d9u/uB5/Lmr3IDK3Pe3IziT3huiR71Pwjj+4YGOC1VWsWP3Cb2l0mIc0rh
bzelhaordwh1NlZzq0Edj8bMQ6LGoweC6rLuVXAFU6S7CFRZf//wF0RnC04Xcjo8J9vbKnAGx9Za
sz92S6lfOljQRJNy7av3RznxBSmiMAww3Bc37tdfUNUgJdsqX45L0hlfHFsFF4U5ppeZjQHtskig
6h8fcFU+WhkZlAm2bP+5hpGS1f58xBg5aUNKH/qlsFux0+bCvZYJiIj3BzyxE7FJpk5OmW39a3MA
0IsytBSx2aMsp/jRyMb5MKbSP3MPnwCLr4JOjALTguO25ZGp2hloAFszDaYJnjxZ0Wd9gEsWJJUR
xWqxL800MS9WQ9xDbML86nTxQQvS9VZZweGUPOilYRW+eQxGtCDdQlPLceQ6uJ49T9/NJWLUCdD1
j39V8oUAUzusLwCMb25nK4gNbwKVehR9rX2pxvGBwLQ989q8uIJtLmYYLKsSGJcIZKJNNBVMaUyq
5s7HuBvry1mX6UMBeOLQ+X7+yWkB7S0KdQDPVxpoZ+HsVC1NZFWK4UrRfR7DBK3OgwRZiyauFTyb
Mp+uJktvPwtJJ3/OCpRXVvfqojbjM1SyE5EZ4hoQCol1EUqG3vr6aJUyXdDyzSeoLoruPS70Ux0B
Gs5+wyCHZQ6HCDRGnQl9uh9bMGiX0MKMv0Ybx/41JR/RHeWUAR0x/ckdH94/FSfOvePyEhEVk9gg
F/f6x40u/h/ZYs+QYV3Uqdy0ubRGQE+ph0xiJjzzTAR+IgFaGy6rmB+bkyE3A6IqDDfRKuZj2YBP
Q3AIFSWQ7HTePankZzPrAFy3edB8mv3Ui6EiTfWlJfKpvukSYfzSQJr8oQMPnHJWU/DcexOlgI9/
FKIpmPBciOibbq4KoFQ2b1Ywo9ubBqE5xmloqPlxHvJ2byZGHX14uLWj4WNERPUJCbPXa4DVkO4m
IJ+O5mI3SNUjpt3EIr21gkz/YlTmdGa8E48XHEq0EFBBX6XM1v/+TygQT+0APCqbj4ZSZWR6at5V
cVpHoBTPWe+cGGqlHUKhpPVAsLuZmpdptuqS2T5ijigJRL0GwHQ7XmvVlJyZ1Yn7nZY+FzvEJjiv
W5rjpAtTtsK0j36T/+wWpBLovAbmr/fX6uQoL7xnKtwoVG22LxwuVyQ2aZYhzeHKopRx27et9fj+
KG8/G3+0vzaSVwys/XKI/lkhKAFlBgzWOuIClANXieFgrVhlSxT+marJ2wnhFgTWBLLLixDhZkK6
7J0BCzTzWNUpLAaasOiRt80Z2lLAlnp9gdOOXA/+KmSxkvFebzl31kd7UL4Bu19+85PkFkbtHV41
HbVBBL6K2ZNhb54jqZ+YG5EFxUFe+zX+3DxOTrVoqkCf+VgVot61qpt30+jqu/cXa/3tm7m5KGaT
fK9ENV7B13OzQWOllUHLWig7o5YgD6lrTahrmQUVHWOf+f5He2v0ubg7AZbwJHJxbwEzU0bQYOZ5
cC3TYLql6jvsSuQEz5yo7aKtowTULwCVgJtg4V5PLAainhkm9o+lyhfwlm7W/jQhJt5XptlRW9YW
9742s+raBn5J0bI/x6l883TyC9j+3lo/QKrB3C4gFtx2VWmFuPZqNxvAZlnwUuO5tK8RYAf52sXq
0oc3ddsPU/Vo4L2ZU0I13K9gfSeII4N338L3ObPgxMWbJX/5XUR3q4qrS8VlE4/UrpaiOGmIayEH
7cGB79WHIzmfCDNjGazIQ0mlPXiljQBTgWcevI4uxzLdH4YGylhlQPEsuhhTSKC/drLreztF50oN
MueV750+ijWzdHcV+iU/8yAJHrRsUsHlghLvwSgcupwD+HAZZgmdAbhJgXabrOiXyAFu2YSwO3S4
GYP7s3AMt0CePPVdaIr2IK6IJ/RriCl2cKHHXmbCSQW4cCUsT7tVXSyA13qET6Bp5/oJF4HADIds
EYCA9QSSy4gq1U5XmpEAbsyWIsqF7+0MK+vqnaUFDrw0fZbGdZk5xVXaWMmXthmMz9KWw51ZuHCD
lJ37UVfL/I80qFhRtV8wWkgLxH/2QmqFvSuCrnaoWbUOBIt0CMAVyDR/kLYA2rg0fR2EpZlyO8Kc
GdYabz8dPBSIcxxEDAT1IYF4+qNbZul44y+plUZmZ09PSdo4eVRK20TuPZbpd61LhzT0CtP46Ttd
dWvFMF2A+JtYq41+2Rrkqo2rIM7Pyx8nLqzbKsklsjG4ofxtIA6AGa+d8bYxF6OIaldWx67QqhyY
LfYpUZ/1GHPhMuZHQTVnz0An5dPizOKHFEMCdS/WigsTwoW4KCT5SCQ6q0pweIh9K8x9iG/Sjo0B
yWqgCDu0nOfv3mI5v3GLmrkuxajsyC0m0MmpZ6qLYKzEGEKwgCtAM6X4XCSAH/PeCj51OX7oe+WY
2q9aF8EYwnOxIIKMSfHU9ZC9Q2vo5y5SdWx0oQ8kLt8ZkJ/u215mvxVwiGc7GODqWWJqnV2tdGy6
+0AbxEW/2Ago+kPfjJEx6MsP5G8QzwTf3f4yoEYixStT9VQCBEPjbO2A7YTylh8zsnRZGBRdURJh
ETrjlhZQqWyS0ZwuSDitgiKFFn8iVlzocxoYUO7buiySaLDy+nbw8/pR2cqB6yjmBZKE0NIx0pKq
+xkPCvJfl4/Fp2ZuF1ibrZH8durBcPagwy0RWe3U/i6QTzF23mRbf8CZ1+rSMLTqmOB+V+3ToGv/
5GUZ/+3ifHUAwDS4Do1MM75ltqh/ODIoHype5yTqqsK8U2U1PcMU6x/7keYP7MUsX+l6YJC4GfJM
EuA7CuJby5ng5KiyDdN6mh562zdvMgAUbejMHXxWOXvasvdYiTHyyzizLoyu0ZbQUjXASw2WwFc7
TYu/U26rYQ+0W79rgnKuos636+dYNFUTUiDz22vspP1ffuP5d7ZdiAe6gJBuKHtZ8D6VGrqdZTX5
EMVSTRnu1U0e0/IA5nWDWSKmEzFI5Dtdn5S202Vg3uPQwjWXJq333RPaPO5Lzcjvh9YQy74erTHH
wyqRasdqQrHXgsq9FfSIvi+j9d8EglzyyapwyZ1VxY599ZOak8qi2aziLuxQ+P+U6mX8RHo+AjHX
a1MLcTao4wsN+Hx14zRx+gnGQQzjYBBlEwJWpmrdIMP63Ba6+Wccg6zdt6KOH+Z05fr0VjnEcJvm
+BvkBPKZuU6AQiW2ptnhMARsl9Lws3st0RAzTN0+fnJk6kjopakN8Ldo42+xnXSfjJxNs6vSAAvE
MhiK50GkwXXPBdzvx5JLLTRcaJe1qzyIKFoq67Bwiubp/Thjm6pxBoiiqSusuQKF182j00LzKrHo
hSbqLzdzULhfOzepLxLLHK4rI/HOVIS2Yc3LcNiarwqpq3bC5vVXw2RasYCVaoD4vcf3WdwUrS0e
czL0HbKvNvT21DpXutiGbC+jwgUOVtY/UJtNbpIZ80RGbhkHbzH6QwPF62KA6HsmwTs1Cto4xE5r
jYZW6OvIBnPeutO1wjhoUkAvzir2g5EXZ0LrbRS/zgX4k7sm2Mj5vtDf/4nis8L2UXBQLBjw5mMS
mEvEfQp+sgfz8tG9wWFGNRdkCGk1BiivJ5QkCDKu6h/XbuvMl5OWDD/6tKz+ayjI37VJnv19f7y3
m4MWIagQAiHYnnTTXo83lfYAtdlATgJO6a/S67tLKAj1rQNlxgrnvkWccQJRfCaNeLtuQA1X1PBa
csLA03w9bGBOC9KYfXDtZNwOlpapH0k+p2dyvLfrxiigJ7mbyVRYxdejlAJ2ldIzpCxxmYJ44QVh
MsKV1LPsXOp/ckL/DLX5jrR/yzKneH3t1su8K1Ycj2EV57x934Cx1ngVOZpV0ICiBi3X1zOKZW6U
KV5T124BfCXUQX7dKj7cEHL3rZqLUnfSqJ4pUIWF3fJM+DlUoQhhevsetLgsz6QWJ+btAfrmbFCR
BZS1yZl44/XaD+LgOoXBfe3PvvG5qCvtzDF/2Yb/pmbMm7YyLYHVMRVY7OY2oWhoYCLfe9fB0oNn
EXhJpBfFnOIJlTZGulOOO31u+wpiilO6aKsTRVr3lg6YlbpIHv+qQZuKSLcdHKLxprbQSWlQIwCI
BBvm2ihs9fEdvvruknS9lDtfMo9/7gxIxlaCa5F/rTWlvTOm2dvNPQzA94/v289PS5q0Dh0RMla2
+ev9kFIO5fGVzvVSp1OET10apdIUZxb5TS18vQB5OBCUhGoBBHDzhCBDIBy/zc1DAWn7ztK19NgA
bHvKpUdqnMbxIQ4ciFfE3ldmPDa7Ec3bM43xt4eZoisIJPJyjO257F9PNccLpV3Ln4ehgkGTBbP4
3aVlHE2OVj6//1VPpKsgGXgqSZbXVsNWwzDXM2RZ51k/OLnOGcJNdr7DLNkOJ0+AnupHcaXJNLsw
Da885Gh/3yjXrCJ0Tqr7oMnrO8+q/T/v/6j1aL8+AtRdeBX4BtAE3qSqFf4iWuK1+sFsBnWtNwUg
I68NdoGQ1KJN+Knvj3fie0OzpObH3cnxczYn20V9cNBgciNUW6KhH5R22M9LtueiO1emfQP4YWfB
y6GZSanM4aHd3J74qQw2NqLqYGhtfgyaBhE1YQaXpmKngaRNo3nOyj0AjfnWHUF5CbzWkZ3opscY
o4hduzjk1FOcPdZDZ0cQE4NzR2Dd4pvPz+0DP4PiJ2XDraRvnyVaAR+kP5BvwlVV9n6UxYM2GH81
9EJ8DFqcVj3VCZxHrTduNcwB9+8vyNuzjnsCfV+E37FqBCT9+gBUCTDBPnGmgywg9nsejD8lQFS+
P8qJbfZSq0TTlaLoGzIAWFeVLVajDosthk+2tcjPRMdG1Ko6vcjnRZ2JrU7Naq0MYQdmr8/IZukB
1sXgHC11qLNcezRhHsK0zT+qUrZeXdyOQJhpg1B+Wjf7P7fxYmRSOsqmuuAuw3XvNONFK7vh4f1v
d2Iu6KvSRib5Bbm2XaEBBSFToXh6cILK2cGt9KIa7vHH9wGjrOgGcOxr4fD1XHQLz8ZMsEJl7Q6R
m/fyojPqj2JrEOimUkcf0FvPJHDW16PUnaNlOA4NhwZ1nR0aPPqll9pVNFAzOXPTvP1sQItWntDa
VeNvm41dFnW2ykaYBzHE1WGGfRqWg5Oc2Whv7zMAXCBzaWNQJ7e3kDHUY6Y09wbrIIlHb0ejiS+V
3QyXDTZblx/dBwyFKThVV6r/0FxffztsW7sAeRLrYI6JuxvNuoqQAD+HyHh7UhnFNCnEr/AFxPFe
j2LZSvjjzChFa7gK8SCV3qeeUUUYuDXh0Nbp7fvTOvEsMqKH+DZyf2ubcbPzbLOZOzGzUB5VuPtm
6opjldTzdVwDv5prVP/QeNHwxcjT+wa98T9jOVMxhPT/Q5+G/OhMRfblzG9an/3X9zKfGSEMaCNI
vr95FrOZG3GeO/PQVYnzqaKzd5PobX/pxGt5zJO+u2+bRu0ms3U/49kjI7sys2RXWBbaUHpvTHdS
a+VzPCbmXVpZ+YNlKS9EcrfbtXpxjo178ucC63PWLjhfchPFeFoeKIVk4yF34ng39Fb7ndfO/wS/
0r00M8eNOm3Fpmv1Ocjkqe0CFoHWO1AlCgGbTdnZzlT36JMeiI89PyTayw5ZYbYhihz2bdGM9ef3
l+b0gKslON1QmsSb3SL9BdB56puHKZ7060LTtFDnof+WUzm7sJCMe3p/vFPXCA0iShzERzgMbCbY
zNjUD9ZoHmYUFO9HERgXdpCeOwQnrhFuKeJPwm3e4m1OiTQgckluaR2yhKeq7NvkAiwUpeQp+PBr
sl5VQA3Wf4Dv2ATdLnYWJUK95gENouJQaBTOy2w8hzc98dVWOhnDQKSGIbLZkI4sZS90dCmcxi0v
krTODgFKU1fvr82JvUARAawALWQukDeEjKBOREUP7UC5yT6SwhZojkj3qkJ9DuW0pj+je3hilV6N
t3m9pqZaYqenxFaXfb/PYnuODA0dg2HAIuP9qZ36gCsVD18LUmDEml9fw2ibZ1jUJcaBAqOKEt8c
I8gA50wdTk2I8BgfLTDdgK02y6QomhJSlsZBlWUKjnwcic368bLK5Eebrbz8eJlA5CavJ8bYBuP/
4+w8lttGtjD8RKhCDlswiZBk2R7b8niDmtF40Mg5Pv39WqshyCJKd+ONXW6i0Th9wh8SpDnmGOJS
MHZds1cRLvGTEqWx+9v2Dk5YBW6+IUni5kBA6TIu962B4566raoGKtbY9l5Fiv4vGn1tuyPQ10e7
w6B71yBt8mdeV6lFX89WUN7C9VPf0dxWP9Hxs6RSzRjNvq5lM+KSMAKmHRJ87rmPsrred7Gbv5lL
rrxJbhRyI2ElIcKjwX+Eoaiyp6BhGoCv9tJ/PKmRWRNZFMw56rZVNBqrXkCRttwgNXt3382DYPwz
bgku3Piu+GLksZOVCY2hy000zcpY1NTwAkWZUXVkDkV49+rdjFPrMa/CZCMFuHEMYQJSgBMRGGWs
UWJ2qZgV4G8nmAgqR7VVhtNoC3U3traxETJuLSWxYuTtgIbJpi8fLWa+P1pm7AaiaY3jyDjDN5ny
HUMr//f+UbyxEu/JlAoGXBz0OC5XgjMwDWPnGQE6XFCHekR5uZOVp0Vz+/PHl0K5W47BaX5SXq2W
ipK58pj9BepYdL+KVvX8EGLUr6SMnY8fwHchDmgEUstgTcqIFMdWFZE5Qd9mCfNU3Tt0lMkbMLAb
0c8l62JqB7oAxsnqKx46jAObqFaDoi2co412JUKTqN99eNvkoMSRWS5j+rX8RteO9mKqrRqkQLoC
U1PSQxZX5imqlu5wf6kbXxQe5/RXZdPDBYF5+Ya8DD4cNGU16LI8ffCYKR48JBIOhTYg6p7af91f
Tl5El1HQpYqTDhaECL6qVRLf6bmulE5b0lYohiOYg/Q86mp0KBWV4S9BekKWi07I/VWvTzzEGWA0
wKzA1MDbuXzIVJo+JMwXg8K0y0OomvWPIjfyVwepso2lrg+IdB2h7OIpmYCu63tv1FvGglUedBSt
JLwVw9AWod37D3S1CgkMygxS1JnbkZN4+UCWvlhtP9tLUIVLDx0s6x6tttlqiV2vQsrHpAntDJ7J
XX+9+MoXjDfrMAgdiI7Q/AtU0GZz4wTKGHBxJKSaDYAxkkucC3ioy2cx9ASf2qTxgrqEQhh7cxP7
bmJbe4j/2aFB4zPzDbXIn+3YsDeK5KvTz9rA7qiTwZBRpaxy9lAqFlplHgZzjF5bHnmNb2vNq65b
36ZO+3r/pV2dwveFIO44iF3woKuXNk9t3c/G5AYOKlIvKsJin1FbT44oKDYb99aNN4dCHUkGuh10
dHX9ck9xesX9E+5aEIKc9ptY6XYmlLiNN3frgUgEGRAyfJcaIZerIPxMKA4tL0jTcDo3RPonJDWb
/WgVw0aC+36zr04J7BYTLJB8YVdT3XFJ7HFAhD7QZjE91BFCoP2sZU+dbkf/IrhuP6DUkKGmoNtP
SJNJmVfP++qIPtm5epq/hJ1nnQsrFQHjxcXyEdxChxCBawHAoWiOH37VzDJp8sheMtPG1bkCM1Rg
0uw4geIq84Ol1VVg8Ht+us24/B9LMaW1OMG2HL2srtipbVDra2peAjT+fZSPzgOgHfwOXbHFRIAF
cPWtSu8r2X2gb22463OFs4gAI2ESEUZnwCW5KdUOpPMyoiWpSuxBMVmhRoUDGvzIPQqjeKyaxkG5
r9TfprQZX+1pyAy/suciOSVhKIpdh2Gh5y9KbH0NkzZnggWVe/QVcEOvApm4J3j1RkFOOYdhoAkl
BVEeirDbI71tLTur47pGXFY43ycocV/sCVMuSVosX4hrMwLfU53/oXcuzfOiFLE/AaD/pIhIA8Sk
VjaQKT1vSFeR/fgXIF71M6yauNnT/LEAeU2R/kkTQ/FiLkr3ZOZe+mfXa1rqa0ieIJtc1Fa0V+Jo
+GGPtADQNezGV+ZH1RdbcYpflduYOVEtcv6No7xODiNzHf1b5WllsYdbrJa7LJm7B2b97e/CczsP
TLOn4PMFsCU7T8VsdoGcg7yMpdU6+wwth8jPscKodm1d9SxoDoXqwxkQ0cMELgaOFO4K/zqxoUAd
yJIJcGwZ0yGbIT345Ti4w9FW5+bBtNNWRx65NYxdHE/Kl0UHr+/rpmLtwbXG49Goe+vVULP+m2BM
BU40Ml4NFNViEE5Nlx/tJNbqfdRYKDW7id7NUNc99TkH+MJQuPA63fcwPmh9rysXdx8lFnKjdhGl
X5F+DduD2fNBIoZntMiWqy3+z32N6csOb5lweXJqI/3T7hZwgEq6lN/sxIy/J5Rzv0cTLhaIsUL/
x0Hmq94LBW9AaNC2c3SMuvtU4ggo8Yq17QadUdWAAAfDqw9RYVfeAdSuoX5RrEyqXYxCfZt0hQPn
WSFy4yk5gnGqC0Sxd05hQuq0MgNShiG0YvhwAKWxgsASpYXEyKybzhYSpdDmtOIR3Wqkam2Ofean
lYtZnm5g/HE/KF1P08E8kPVDAINBT8K3SoMmYIT08vPmcekq/Zs6L9qEGEcYOr5CQv2PDlbst75w
Ce7dhQ0H0VXMsDDTxgWuVOZoMWz9oOt4IomLSNPAouZOXF+JQAYApc8IKTduatn7nknkvO9D1/67
9Oy03LmTqjwqfQb9Z05tJTzT9XXUJzNCPxHZc80YfD0fiunAeJDi2GkzVExULtnkaLix/lc84WGM
TEQh/mqwi2lOunD7H8BJ+7/TbDQgrM9lKg563GR/10OXoMwYtdFn5ESR00I4P3W/FiUq6O2CmDX3
6KLlwQCo9LWm4AwfsyhUEyooq/6dm14NXhXghXKK1dJIDsiHqulhGF2wCWmTozFRK2npBkaSJp8d
3AkHn2aifcqHtk32WRh5byr9rsjvF6f8Wdta3sMnrrV+n1pO/TnWivpXJmbYjwb8/xNqvHO1y7A8
QfjcMTLvsBiozPpzlrWpbxSqEp5sN2WfxsRrpgc8C0y40jWaob7m5u5TW4aYNbjdbJwQngXbJsow
QdIzpd7YkVd2yRnx3uJH1U+YTJOGIfHaiwy96wKLZwekb9uXO8T20Zim86t8brTcjvaVO5bTvpxL
V+zoFJlvAx3ECHn5CS0Kfr9SPEQT94vfWlnj+XWY1OUzlSj23HmjADm1E29KTx4iIp8naWW1mzS3
gINt1Mr3acKycu91ivva8SZ/YW4gxC6y46XltSfNt2h2CN3USn1A57Svn6OoGRheR1GNPYOh/p16
wzgHXhxG3alwi6qXxKquOA+asoCCTelLbxT2VyUP3VM6FeSYKNChfb/Kb7sYBf3RKsvHtotMALNR
+4OEzXxowPPuJhwOjjl/FBvf1nUGyKq4Ars4WTExWc/mpq6thtSzSixK4uFYcD6+oidcbQSw6/xZ
riLrOLIBB1TGZQbI+MEIC6stoclLmRB6CerLFDv9EWTM8NRr3RYi6EbAwJqS1IoC3FCttS95VvRT
bauifkRMbX4EC5w/RsbivbRpr268t5tLScUpamOJjVjl0IY6IR2B9vjjOFgOLThMApZEZRLdYTF6
PxDeXIpJrefJppZlrZZq8gpZF3upH6HyYYtklbtFLXHQnUEC3F/pxrEAbgB3ipEWYy1DHtb/DoYN
uO/ZFFePtWUN59xeHOyRbOWjbR8uGjmUkHX+uynv5SoI+U4OZDmORYLkbUP30tdwY9mn0HU3tu7W
A8lRGCIFhg3ef5X+arrahEPoVo9zrynBFJvuc6naP+/v2ntb57L6gAopERukYQyT1tpjXZkx/DNb
8ViESpv7RZnLvMDQlj9sgU0CMH+aOf60WMljnbYh0r1GI76lRqdVDOqKUX2YPK9AmaU0B/WAkRo8
Ch1vHHBbY5UFNbbYiH5jF2WQftnJWxba4y8rUqNA5PQnGTbqWObcf6gb364Fok4OKBhzXqmmNMhb
tPo4i0ecaro3QxWG7yxZ/tUA13yeY0Bl99e78aaQMpMWUMjU0gVfHfJp8drFHiyB0kPS+d3Yaz+9
3PM2Gky3VkHn06M9QjlPRXR59Fw8yyQvJH4sEkUc5jHDWktFo/r+s9yI6Sj2wLEk+mEntu5Da12n
DqnoWAXzkGDRSAt0OzVR2J6H6qgzlv7BSGFLRu3Gs0nWFJhIRkpEpFXzEcvVWJnoCD5qTuFim2Qs
sCti2nobJ+Nd5OXyuDOH82hfyb4IZ34VJXpzNsPG7aJH/Axq09eGLloezLDux12kWSLaW2mcmH+M
th79DMc2MnwXaTPUv5em/1Fa2fAaYQSF2UY/Ls/IyTfuLh6jyfQLRKXmB0/LyJWK2q2+ddkceph8
MJfz+8HGQQoBdb9XcwlLX6bpDcGJXuzccXH/RNLb+JlQXw07XZjjH4z4kmcbGuDvUqMa9Xu0kL5h
FIott8YgdvK7VOmAPHp42PpaWo3VUyTapdsXXZT8WqLBbvcW9d5AKjJ5+aeosuJxX9Y9vidm4drR
zg7pG+4mJ+qyfVKmw99lny/2Ho8E/VOj1+4fs6hbd6/O/fxtUlO4gBNJDZL/kxblOxOWNxYuYYoH
lgFbpjvUwKCLfU7/3XvunTqLSf487UsZKfHraOXaZ3UcPPuIe0DyoGLK9pRWUeU9eHikOH7XxVbs
D2qfGYfCK5ZuZ3glT9ObWvamtpjaQyVxreYxnrF480npihEHvD56odYs/+7nUoEF4cW65mOWgFX6
bGY28aaIF+HbZdP3Els4f7anLPpkTZ35iZ/UYnBVeRD9iyIxiVGC7cc+JUUy5f4XdRWN6KkRi2g2
2kiyMkG6/G5rxgcYKU9JoJhecoqFUfljoZtYAczhaci2oNLXEE+pOC2nwIDcdInGu1xPlHWptijV
BW6yOI9m5TWvYCuGt7CGcJQbmX4wmjLFsiBUlNTnDUR/0bjON9pa1180oxEJUJByHAbyWpe/YhGL
uyRVlDwiVNwfk6FenijcthjG1+kFzUBEMyVyGdnbdbc4tkTLh1frgVd50aENsS7qQnMkp3fsj75G
IDomkkFck3BKr+V8kihCha41glZE5lvuzOqnzuILg2+c485ujz/uH5t3lMMqVHFY0CSjiAQIsR5H
JyU2FwpK1YFBJvpAj5+WDJTas1pxWq3cK496q9WnGnOOT0psz189qwj3ORYqL1poUimlefkt6ctN
jKc8sJc/TE55ASuTaYFdW2eqIV0DSWlMHqfE0H4sYWhrXEek4H5mmEa260ckBw/xkmCVmdi9eXCc
gTp70pT+88YeyTtv9VPoMABsIz3i+3JWpyxnjrA4dRE9Glls88QinH8wE3f/tbopf8tzU38FL148
Y1ZoDnDFRtySHBUrDt9Re+NvKkzCgAdz4SEcnOUtSxD+28MFmfv9kPd43xSq1rmogy2D83b/t19/
IIA0VPqaEvOEsvHqJsKpcKEDt4RBWiScItWu9/BfjI0L78YqbI8p+f5whq6KJaT1c3RGijBwwxzZ
vzx8UyP7g3a+dK3BZDLWA9JA2uWtv0IX9H6M7YobuAL7v8oIX/oWFucSe69ZUW7MKa8sKuk5Sx4+
y9B+ZuSwyotTfo6KJEV4nvMyox4Pm2RXNnn+kkR98i9atpnPkDM8lDQszh1k+n3bW+qL7s1l5Gf4
3qTHD75JhoxEOfJgiPRs8SrgwsEOJ2/urbPIJgiRJlG3GYtwI/5cvUmel7EpCaDkTSDvchlQe0WE
ttcDWs/hwx2aAb3teFC2RIJvrQJWXCqeSrWNdSNtrKto6djNwAjdGU26MNqFo9ZvDKeukkxih4Tw
0hvENONKVrkyukjt3SriWTr9NGauLi1lIu7gvN7H0Zwd4sJsNyZH78fwIljIVSl2ZFOOGK6udnAS
9EItvYmCGFS63k3fxeTtzLH6DJc36DxkgKrxqUzGUzZV/wxo9ztRiqVM+0n0y6fGMneLkZ673joi
VHdu2mg8lCkWjJWzUU7IA7z6nQRYQDv8RH7qmiLj5XizWM2QBOi5xYKG12D9qiY7+3tCOuFoQBj4
1ZEZYViFq+fGJl1dqHKPHMDbaIQzfl1jDUAAyI+dD4cuhXesljg9mAqt7abUwy/3P5sbeRFfMpwu
5kk6HY9VAGwtOFBLH0bBIBA+dTDVgoWR5AB6zfhHbGItuLGvt04domMIT1BPUwGsLosw1BnkhczJ
esQVgRiZnq/O6hG+durjrRLkdfhRV4N3KMV/llwdObtEKHlEHTiI4/xnk2v6YU4h9aRutJWeXH+4
iLoiY0p5Qw0KDP8yPMxez8EoJnZz0ZZzFoa/hrbqN5g717hhqYNOIkSewa3CjXu5Sl83o+padRok
IzHWr03BlGcUbk141frfoeZl44FpsLB9vYuT0YfyaFLkK1mr+7EWIkpMKmw/qxmAp/3983Tj6GIM
ICHhBBVSgdVed5oqjaj5bCgmogMYFO+Zko65Wmdnv+8vdWOzKcLlpW0wbODPy22YTXhTmbEkQVHk
aLFBtz90dbLVEby5ig1RCMwF6d+60ck40uCLd5LAatN5b45T8RLZnfZRehsSlWjW0GEyaZpRf18+
y1jZWphbRRJQkeET7LQDA/XR2shDbnzszLjhu3JDkoyoqyKION+LRrHTQJh2/RwK1X5Sp0h5mHSs
fH2hmuPGFXNrQVkRuPArWHfN9GXYCtNXTfMAoBtq0INqEalRwgR53oNZTobjh48EkyfG4qQkcJjX
854WnVcvLnURlJz7XbwgljcnqfnxbQSuIgkpNCDleOnyZVVlW+dzLC/OUYuPSqufU1MXh7CsvwwJ
c+P7z/SO3FzdRJbErkCBsAkra4KKGJTBNhDHDkSlZ+Ihasb6Bc+/8EckliFYeimOAMZJe7MaJet9
Bq7jP7jOI6ThFVGJiKyXFfpR9hryx2KZEVrB9rXVHlip/SKd5NACaG013jFor7GwH+p6F6ZVz8zU
knS9EgMfsPVzN516dVKzR8hlqrVjZj3Ze6hN9d7A9tI+tLPm9L5IwvzXgCjvV0vPsnnj9rg+ULJr
BBoE/Dt61uuvkZF13CVOqAVj2js7xWnBnxZgQakJUVBHm33jQF1T6aj+GFqSVUvdbjgGl+96iUWH
a6a3BHGpVOauG+z8V1yHdbmrImOcfN0ZK8tvlXLQ9rFhViZmwqluHPuu9yKgt8KRU0a9/qxXiREe
UxWHVUdPmHingh7U/aNyHav4sbKYAchCQ9leNSfjtK8oTvmxDZ5aT72bPLdFOH20pyB3hBucDqiE
2a1LJl3vOvRglCVIaUfvbQNnd613po1v7PoekSBfyWSjZUPAWoWqUC9RrKktPUiT3tzjcFo9oOU7
vEgozke9oiSdgmBIIkxzgax7lQPFWom0yNybwYgjkR9bdr7X0QvaeKIb1zbkeVIDJByAghE4Lo+S
CxxiYG7ZBqTbu1zp01PSiP2QFgGsGr9KxVFOU/vWeqYb9LRE7TmWH9fi5Vtg8RvnhL4U5SKqwRLU
utrcStGA/8ZeDcyGBBsVdURDcuOj5jBsK9RKGbMoy+To6fJ5ydlTbe71BqEM231tyIR2U5R8mKbC
KoQCwjFQBxBp+uUqKLPPdpPaTQB72TtGStMdILNGHz/0TFfRgSUtt9EXW4UBsBWiMZSwDmxXOMfC
1YpzWdOTuP/93ugaovvKrAlILrA6vuHLh/F00Vm5UjRBF1nhGfuD8hl7ahun+yz7pORtfNKm3k58
VHai40I5/KyMU/hw/1fc+PQceobAB0gSSDJXp8MZmrnGqKIOsIawdrYu8rNi2+GTpg/JxiDvGjLC
1yY/BwSKSdBJ4y4fuDb0UmdH6yCyZtSzinwPmsXcGWHyCRtWBap4AkZT0RhE1GYGbXqq0Fcbu+/3
H/n6g6DWk/g/2ZxxeNOXP4Ncuc7L2WjAiRjRKWv6eq/And6IANeX17tomwTiMOXjm7hcxanxxXZs
LnKriRTa/rZ7NISuIs2ji+doaeONy+vWUzFcpoBFYJLx7yrgGPGoqNEwAikRcbwvkDvZT4Pp7D+8
d4RnNOOlNg20j9WZZTBO10lR8qDPs3DnLhVKZx1oqfurXB9KiFsQtvnQpeDdun+vDYqTa5leBFaP
KEC8xPohsTH3FHitbtRX10uBauCSo/YmQhK5Ll9TnLk90kUqEWWaDAUYWGzt3G4MD/QBNhULr9sM
xEhpfCEJcFQZq8UWwx0sE3x1oMbh8Bm8iIb1GFYPdllzTobO+FaFNThAr3Htz/e39Pp4MMiUrQ0p
Yyi39vI5w8JBYkrUPcdjMDDULvMveWFbp/ur3NpNqScE0pubgMv8cpWRDCouM7sPvM7rnqvJXPam
O8Ouccx6q755551fpsoWIx6TZI2pM2zuVTih6ZSZ1pAPgFUrfZ/hGvPYp+Ah0C9WnWdpEHCmi+wi
tjX0wkenD+k2OAHK9wihqN9FOuFXbaUE2I5WZnE0EX7fiAE3tuMdX4xlGqGGL/NyO+ZJClemwxA0
3QTAxEzz02CDfsc6Kvt6f+dvvF9IdHT4wLyTDK47LWbZl5M+qX2AWGVxqBa38h0Awof7q1wHtfcx
OLYABgGUhtTlA/W4lS16ROhETPVLiMFzUrShvzTGMctRdLu/2K1Hor3NTIvrgutxtZhZub2LtlcT
4JZmvnRK6J4qkW/F6ZurYBcBl0MmF2sVmKyO0bDUtSZwl3n+utgl/oNm321E51sngYSCSgapSRoz
qw56bC5LB7aJVWpv2qXO9IqaYrJvnPmP+5t2vZBNLDNo8UK/IZ9eLQT/ERN0ZN4CcOrZOZmX4YS4
s3rEqX2LJHV9GDjSpLbIWMOiR/v18jAozCElLrwJoikqjug4Tr5tpADmtCU7eL3YQqHderT/rrdK
/lDMa1COZw+xkW1+mAhf+H2dhN8G2843Jh6GTHsuYwsWEQiJSQdhC4DEKi1KaJHM+pS08KVKtfmV
ggD4ZBtZ7Z1R+vMKENa4kINEbklRUpEt/xQwkU3EDJcwPaUU1QKX9AQj8N5U1IU+SCg6Jupamjw5
JYrWBw6+4e4MNXfMo+jM+UdET0Xal/feFw1dJTDsuTX/1OtCBBlMz8xfbHv8M4wLldu9r4pXnJ31
SbqCCe3DHx7Xr0vVLu2IiKvG5YutRZstzPXygNfunopMjHtB2NrfP6nXvWFwwLQ66LMxXbkiBNWj
HmWFqIog12bjj5m222dp4R354WCrp95Vs7cKdPeP+6veOLRQjTF8hLVIK3yt2YbbQmsssVIEjJax
VR8QgFyAaA/kpn5bbjH8bqS8IBCYIdESQ+CMS+ByK6NMr7y6tAsq2yh7olrEmRjUzWfLU7JTn0GL
ixtUP5UEqlzXiT5I8WmnN15mxcZLvfngFDQIXTtUHGuiJrdD0VHMF4wlazXyUzM2vlKjFoc+E6UD
XldRN1IrmVKsviFDRlUGaBIiuI7fyoCVhhUaKd0UNjdOiz9RU/vSFBaA4P7PFpkPX/fM42gsH+/Z
ScQW6aOcVMsGxuWuh2oX69YissC2BnEqFmzpUkUr9j3KfAdEYKONfPU6r6PsJbMg75HQgbXzCqUZ
kw38E9D20Ipk1zDtQH5wtn+F9JHLnVakAoVhjIm+TtqcbZzo6wuMxbkgqeIoMwjGlw87TUkI69HI
AgNZltcIpPuTlmcfFksjb7ToIlBzU+QjbnS5SqE4izCbJA+UQY/3TVNWz405zhst5FvPQtwxMdKA
G3QFLqncMnNHOD1BC2D90IWa8RQLs374eAyAIAAhllwY9OBqxyJ7cKehTeiMYwV2Us0pP2uN0I4J
feYHr0u9jUh34+LiYEjgNH0nHaGDy73rjHYR+KwBR3oXl7GHrPJzB6zXHEb2t48/G2QMZolSrInV
Ltcay5DLDMpPUNcKjosVKJFjlIfFRHSz5jOCbQi13l/yxkuTNEQKNpqQJBOr7fToXnQLZNwA9Ky3
d43W2ws0cD++CgknXRkmpPIorhpMMfC0OgGPH6SxXvuQ78bPgyGsjdbPjUvpPUEDxiUVRNcIoMhZ
1DFpyDlVo81fhKEp517t5ucFf6hPeq3GTypSH+f7G3jjfHA4JF7N5IRRh16+MyyIuQaHsg6AWQwP
5O7WHs5bsy9C8+PlLpm0gSU1AGde2VoIsHViS+9UqwwGQw13rVm8YcVnQHAT5ccPvSwR6NTR46I3
uDoViT5lCLdHVYAAeX4Y0Ak4ZfDKTnnSbTGfbr00jp9KvsY8DYuDy/2bCiFmbzKhRYpu3MedM7w4
KFNBuknLNPIXrRqOeS+2Gqu3loVDilUU+8lVs1pW8yId6lxXBvKb3ytNFu1ip/ncjQlDNk+dj6pW
fpgRjsobNw1Pysqoma52tZwQclbTuQxKPf2SoeC6E/3sbry6G6kClxnAfnqt0s5hFUOsuUMkL2U/
lbHJz008MwVyFfUJm6/sdxp3YmMeeqMTylxbWhrRnUaedW0GB5ObMrpsqsAei2z2CdzaFyMe1BfI
PVG2V6pZiR/SZoQSSkDTz4MbT6WPF/kWeOBGKHtHU0FCBgdyhcWBD2ZN8WhXQV8b2hNq784TMvMf
psJLNWTpuijFEiSl4fK86mUyKwOWHHzvrfdQG33xYDddebgfVW4dz/+uIp/1P+yMuayM2Kv0KnDm
yJ59QMTtwVYTeiBFZp7FDJl5hPC8VU/fCmbkXJD84fbKgHa57MDoP9TBUQaRLC0QeQI7XQyMuCtz
ElszsFsn1aGpLP1h6KutsxIV2V41Vpk6xAmU+8mAi52KsfJFjelnTWK/kUTfOB98DszDQOoQQdeV
UQNXEIfJcgyKyTN5trneu0q8NQS+8VT06qhS2EX0rI3VfaAbjdOIoRoCEqXmIRGAOu26D/eJquS7
ctkEE954ZdI3kDKepjwwNHmS/nNSrA4wdlI1AyNuEvUBx4CH1ozzo9vZ1vH+obzaQHnR4RrILYRM
CCXt5VKuOySdkSvmOUPnL+NLN6yjUKFSfzRbWK2zOvwZGOt2blzOeV2nj3YOLCBMunDjE7vK+1lF
ctWokkGOXSljFkaBjSpJ5Fl1itx6qlJb/dLZU4vTtVa0T4PZGeCGo6b5PlttsnEWby0uVZKlvA/i
AOv2J3yNfFiG1Dy7kVr8tPoJI8a6sTNt3yeD5z0Mia49TMPk9Q95k/fVHx9/k5wYtK6kkgKVweWb
VBGMHlBPMs6iF2hcqrPiW0b0/7xHaFLkLNQddJVXR7N2YawTRo0z9Z7YmXFqHVAoNTZOy1Wo5DuD
BSgRavCGga6sn8UKHa9ywrNVqeI0R4nzYrgTPO+8eberEbshS/qv9zfw6quTi8qmPAZXMBDXmEM9
0o2QRnB49iwx/aGUfNuINYozBOWttvw1sJ1wTKJCkwXsOLnz6gHbxsgaYyqc82BXxl84CQ4nkDrp
d62wlGclivJPYZOKZ1Tuy1NWNcopEbZ9yry8OqaeqvwYBi3uT2Nstxtf0HU84Idxgvh9tKuQkbrc
+bCfY2cgYztXmMwfM5FUn5fZ3hK6vLHV4GnkwF+CeWmQXq4y6mbbu0PsnAUdoT/FonVPPe3/30va
6xu5zHtwvuh6vN98qHuhXy05BKsTawyOu3SVzloC/3A7SwhzHcCRbjdWuOr6o1Lona+CMPlVRmrz
YmFuPu2QywqtHc103eFfJNEzfi/1sMehWvxgmfyFKVYFB3r24jc8Rdp6x/+JrtyiNGiweYU+4c5X
0zFsYQ0ZaeJzdM1wV3BbWLAA9fCVLg/UKpHnfeNjAEIfKIFU4HfAObYaw9f5HHsg0XqwYcjLgR2s
9tvyOCmpYZ8XpUfT2aE38r3v5irxe8vojq6X5g/cauazJsbp70XT6wWNUT3a3//Cbh0uCgKwtRKI
T6Z1+TMSo4fklmMQJjABkloaCQy3UWyscg314Gnl3BVZKB2dpvX1OWVxP0bwtc+LxvdBN8ro/TKv
G3xV4uIosnb6FsI6B05UeS8IRKczvvUNBu+Lrvs6hV4Aykf88/FnlwpICAPL4LluPGZZompjhrOr
HoNY18tGPzTjx1vyPLpL6KKWRFce4NTlDg9ZJmLPmnHoBAi7M5YaHb3a7XZJ720lzTcPFVcdWjFM
/BjerZp6s7XAsSlwA22ywWn9vIQhOY+zFXSDipdXG1k7bZgL2Dmu5/epi0aC0zvtw/19vRFKpFA+
OSeECFp9q1+hgKis6rBgDuDU5k/8A4avzuwhdQAaLH69v9ZVHijJPlLZmRWxKFivNWchrmCMekiW
mg59M1c7II9spr7oDGtnLtnwYa04VpRGLTCg0G8DYnP5Pg19jFoPUUhASsjeRFbdP3Rp+BOfog8r
FLIShFcgQ4hYgj1ZrYSAROTiYaacx6nDbxspCAWO+mAoOAwt2v/x0mTnG+ACZTrf6OVjkQ0585Lp
yhk1N+OlC4vxUBiD+SVFq2XjQrt1PuQNw8UO5B3v8sulzNwWSm16UTBh9vjoKGZ8GiliDyHG3BuB
58ZSJH/EV7oPXO3rVl8nJ955nkVBIuVdJgWJJh1V0H1T9vVGgnRrKYpu/AxAHNKhkn//nwrBGEe4
yN4iAnXWqofZXcwnVyzeswuAdCOtlRu0uj9p78mUCG4yUXV1MGLXqvTEjuKgH/BudhvhnFAZqXW/
UpXxj04ty7+Ag4phF0798F0Ib6vFcp1X0xaG7WO9T2wIa5fP2kvLhCW042BeuvDoSAKvMBEIQ4Rr
PyssR4axI6GxDx/+2h3ZTEKPHBkbwDWX61oFaXyvlOG5ytrkryRqzCcl0bJPWba4nw0UCzYylRvv
1AGEzpwPUwRmtevn1IZeCbteOUOB+6XHdYwtaSfIQRPldP/J5HW/fqVUCJJWyVeIBtHlk1EFRbDU
4LZrrbt4e9PovPph8bwcFZzM0L+VXrPA/uNm/PP+wu+JxtXKgOvkfsqB3yoREU3nhCO5azDZqb4f
QUwfFq1HArAcwn2W6G9ZH34hfiMPNb+gwHBwXOWAZCS4HE0Ux8WKC/w2o+EY6egve4UXb7yEW6ed
5qgmuVkctfdL7z8fFuVjaRqjQcD1Gi3IImH+VYxG9mr3g3qKBq/2XRRvHmFqhV+qGBGf+xt044YB
8sR4CnyKHISsEuOcz8BQa85c26rVjq8i+4rbXvuEck36Wlq5+PHh9RzmH3zfNPo4dKvomLsYZlHs
hedcxd+pQAb8ANM/fUncsdg4dDKmr179f5daAxtb/GBTtCPC85hhdORWM/Jh6Pl9PAazCmU4lRU9
9TWuwysnAnDCKo7WRV+mXHX3i6KUn+cJz9v7e3eNTqcni/8GJCDeGQnI6jAXNO+LTi/Cc7Io1Vmf
wvI3FDpsVbu67sA/JeiCz8lyosVfUmA09UOZu8sJK/oOO9PeEec41fXHsEpNPwF9/MOJGu/L/R95
I3gCm0AMki6SvP9WB0oV9tioyhSe+TlHswTRMJblF2caAxVXI+a94UvZiY2hza1IBm8Pvg65C2iw
1anq2auoRkv3PAscSHujsL/GwCKenKQx/5+l6LeAcqag4HVchrKWNpkHlUU5M3P9blspRCugfMdO
D7euoVv5LiFLoqxQ+KTnv0pallEdOszIQuKzvhziMV+etQJIYuHkkAPNqHtR3bJ7CEU9Hd0xmR/a
ET7f/dd56yOSMiuSRIS9yJqbOnlRVdXofp1rBzU7ruVwD/l+y8j5RhSC0gUpSnLcQGf8j7PzWo4b
SdP2rUz0OWbhzcbOHACooimKFI0cTxAUJcHbzIS7+v+BZv7dZpHB2t7oCHVINFlAus+85ugm0tsK
+mXpBxeVtwB8odvdnQuanLvWYh/FCIC2J6bxredCWhwsxBYScv29nEaVjAVY8h7OJQDoGH9CXKAy
7RTn9q3nQgp2S4TR4oCh9HIUaDvNsgLxvpgSGNB0ncsr3RvLi7nu8/vCHbW/HuZyjcMswy+al3ks
6YKK5Vx0AMMu0DGcvqYlVZ6WJPN2QijoxOn61paDq0zVAd0sg/f48tHyvh18zfW0i95e2iu3K5uv
HlYiMc4Rp4Z6a664LSAYcnOQYh6tDoFaKdqfZQprP3cvVZaLS6dqTqGR3hyFa5joFpoX2ezLB8Jz
qLMaBCAuJ4x7olZZ2RNsmvLh/f20HdFHlxLcQobQidyRLToKbvUGNT4MItwLu/HWK6EFwc4bVIai
fmtPt7JCxI14oD61wV7NFtkq9xMk0m3sV0SqpJdZadczai7F6MVzn1rnhdb5u8at1xML49V73BJj
1gWbFOYEZ9fL90iaUiRtpg0Hv5q9D1aAgE3fTaeohq8Px833gHYFuTE4RyDvL4dxJ1SIyzEdDkll
GDjpIsDTRUtm9jnWUXU108XorGuMcouRAvxoAr63RRo3tq/9+otTyichdtuYWJzVr2rHktJ8gHEy
n8R1JhUTBc84Vxmld1MsQzafWYUXAMXPXbQF3x/5VexI+35jIAPV84gKjtHkQdsRA6y6OACLR/8x
L3QTkUdvMnb+YprnwhfJ3tFr95ddCs3bi9q3T8AkX082zcsABgVnNrHrcfmny9WQDHbbHIymC55B
6Nv3JUyOE8faa6A31bWtiEXtFr0HZFBeTnbO5d6l/dwcrFYOH4M2sXaDPvVfgNxYoVtnRUCQs4yE
F9TwnxbXJzkMDNyjFuXJvataiASlNlyBA6+hWVXeidfwxmokxSCIJ67lmEIq4+UHtKbKELqTtocM
LiQiBpjGx5DCy/su41M44A++jbQxr2d8Ba4WM5vOAHL95YDXI3XcEBCbuBy36HYb/SmVKH0M5P2s
aw9SyPXGKZV/qYbc+asIrd+j/Ha3+00IPL7T0FFvFynbQ6F5fTwIrf4wZFYRv7+0X+Mmt2HoRVJI
+e1dcJQyUlFVxpRN7aF0jOXOz4osWsZcu+zaia28tuNZNYr0xgkQWOpte3qoUzWdj2SZf/k82+SO
yFq5wmGDuUcHjewMs15GpzxQvHfRR0bE8dFwOvnl/Qd+YyfB8wfUAR4NkNNrLhgZBpom1cGrJFV9
tw+QpjnpRfr6HiDK+o3HBBtJ8/jo+ikSv+z8vKkOZYO7agjp0rip5sWB9ttU8+P7j/TWYCheMpGb
5yIHxMv1WJW6dJYVMZpmMb1P4Fq1D0RjwfnUreOJDfjW2+NkoBFCBAlx+mj/JWC1p24K2kOA4La1
yD7SfKiB7z/Pq2huE+igkQBXYKsmHIM8R78pvdatu4OgOvxsp66xl3Mz/yrWNY11myX5/ni/magv
ggUGBBdNTYgQnAq+9/IFLqnvYReTVYcE9zENLH9gzEiYEaVE5WKVTYhSHWKYdt54V11iBri3VysW
QPU0CYSrskx4uCkhWpPaaAqG60IPEG4Tkt/RMJXOj6UYFVAJ2Qdfeyrul/0wOefjMMk8Nox+QKov
TbwytPs5uaSV0iMaIKbiRvmK1miV2ZRtl3a1nop2hG2CuVdCabDS+2uzormIRkMZIAat1XkaD2hG
FmE5OoUdp1K1F/3Uyx6kd95B9pOrWuJ26ud7V1hmemZNo3i0NnG4MANbNoS6mvwSl+RMny7UFABu
rVBu7RDZHiYV+qPeGeHcZznUn2TqU87euvleT2NS3wrlddnFiZnhxR9NDMRErG3ROuDVHYtP2gMy
7lmOTGjHpYUiPLR5zytr2monleze2EQUyjcG/CbjC2bo5RrQSC6yCdb5QVeFtws6SAeO1CGL2qf4
g69lST1OHxosyGcTbb+CBtI81KdVMJRDWhoL+K/n41y5u2RQ+iVq3v5lr63ps68y484JkmFntrZ9
l6Jx99j5wojqdjQFKgRFeo4qbHmDilcdNUXthaqVFcHtml1BXlCXK8q3O9srrR8IHdgf35+bN3Yp
DXx6Ufg689bc7aj40y3oYm4bNJuEa6o5FmGBUcZLJ5FFThI76orq6/vDvTU/wPuZGprqHuvh5XBD
pRlQknUOOROds9mqxrDtfX2vJe0p4vrrYqYHJg0lNaiKnEBwul+OZZG1rs4wiIPdcf+HfuotZSxk
E9yl62qInd92sr3wOQdV2AWzf6YH2TKFZKd6bPYgPLE8T0ovkp5K7gI0eJ4FDHUqSasx7JRT9OrE
Lf7GXCAPDNN+EyDhOj+6Adqk9sZODsOhaP35F007C42aEeE+Ti59/ZA23qm44XVIbINJYUdSsKAz
ckwcXVlfYukb/ZDOg7FDfQhHgGlcxp/GTPc7rkFDX1Woh13kizddGm4i+v37C2I7lI/Oho0yxKXH
NNFCOHrmBO7lJmOnHxzpxZYl9L2fiY+FXf5ymqrcgwA4BZHBwfr1mFxHcDogQdIJOs5dUV8cmsZl
zCyr8J7oZQ6eikPfXK/SKrP6uHMxpD0rWQlnXpMlLNTUdxIkoS1M6upeEtisYLjZvWKenHAE0xbA
QXHyH4jPlRd10y9zaLtZcq25xVyc6Y27fFmxX6rCZKbG1rs4ZlBGQUchXPS6ueVIX+/SslZ3aKgr
eFoCKQDLyTv6KJjHsQwmTxu5qXzxYDv1Aups3j56ZU7jrTsG44/OSle8P+A03zsZFcewX9vpa2VW
xaNXJNl6N7laUXLrJOV9Ay796zLZ2TWcKv+hF6b87qZ2V0RdORUfGiMttN2gkuD7WnZuHlljmqIv
3szjzyH1xBTWaKbcLWUNDMe1k3u4/wL9f2e1v6dQablidUM76EWePGW6alQ4ZgswVSNJawT7i2ms
w7miVhXS+nY+dUHe1XE3pOODlSm08kFoVKHKM14OrARAEEMO4wm4Bq8KXdoBY4vV8AR+SHVANden
lW5G+TCsN7L21E/yXA/A+9DIG0/X0mTnOu2kzsopycReNbOvoqGsBdPWimAKRxhrMvayxDjjXkV1
pJ49dCyLwqJT3otpjQo+0IRezoSXQCLG6YdWj3SzuMbq4YOT1uV8g+VAO5wlCvn/SOlFxeWb2P4a
kVvrJne6CpqzbARSCjCxT1lVKGfXEZy56tGf0B8PrdLwrqtyQlcG7BnPb8yuQJl/9fNd4ZTGI+FJ
vZCPF66MuMVlG6m+y7vI8LvS2NWjX/TxbI1OHcmpqa9EZbltnODIgBKvKbVfJPY8rMgTzYVc35p5
lCWz/QwzsK5DLTH15CpbJ82PRv6nwka44vtGBMrCThWm2oF8qswwyYvGDanJaR+8uVzyPaJhY7Iv
NCP9DlDelRsza9EjJg8lYd1K+OWIwkg84fylzzENtMfPBfJcU6SIdlmwxohpRN6ilx8m3ZIUF8Bg
5B360dVj6Xvlj3GdnDEksFLVifj0jSCYSgCxAjKNcD+O+5b9BnLSDaUfBhhuUR9kxVXSnjxh37jw
oGDYKNJBZOeE2878P92v6GpOwTLa64HiT7sj713jCrXLuPMMceIofXMocLAUech+gDm+HKq1rHUR
a60ffO6uD3WL2FJQiuU8DfA/+Oun9qaURSkYBMArKTf0SjNBBL8eTLPuLytaCHHi6+Muaarxu1f6
cLgWp396f9A3ng/sDKVa+mDuBpR6+XxdS31/5XA7FLre3TYakN+QElb7JV2GU0Dp1yAlj4IcZaqt
QMA1cczM97gjZC305YDBTyJCmxuDIw7XDS9c13pYIjhR2s1qODkC2f6armEOG+sXXi7GEo5cqveS
I+CXXYlGOzHPrxcuSMgNPgQwcSPEH8VQtUxTsRJbcmn37VcH/exLtAjdMXz/dW+v8+XNDJ9ne3hW
1AaDPKoiLb5XpWnqq4PAAD6ybTrRbVs3Ycf8xl3GIf7+eG88FuMRR6MktfUHjyIBvUQYY6Akd9AT
rpg+s7JdgT/i7v1RKOy/9VxooFEfQ1KCsONoGSGvuNBTHQ4dfeQlMs1Ju6QUj3+WoRVVu1u41Ol4
T0EhPpRmll5Kby5QRXATR8XOkOR1BEi46uLAkfO8d2bDPNjOPBZ7gKneQ2PX5ieBPqkX61Un1tAp
ioTGvZCmiFPQoXjniNb75NlDhxx5l9PBmUtj1uNU75MuygO7fXbTvtPDcVJ+uetbLfueJCNVOmH5
3YPpLYkZaXoXLPve8zQj7KSau8jF4FNE5az5805ihv2oylTPCCVqsw6L3AXHODcjfgnScIY7rzKm
u4YUlzRzUZa1b4ZZFDxlaV3XXLUzTjgAs2NTU9WTn+bisTIzUe7UilFSOBa2jx+QHZRVLGnULJEk
SmlCZ/bdux47qzKSdT7JQ7poFPiSKvfLcOST5dA68SS9KYN1MO956RAdtNKVP+YsMLUzkWX981LL
/CntBtWG7pAOtPTnWhKDJb2nhyAUEHH2trwdbZV0wgDNatsI5ZbmdupA+ES0RFQVlVijILiiOu2Q
GfbySQMJ830ynOnc7pY0DbmN1LeZeMncZwpHQNVIrdoHucMUZMOKVpo26bpCyjpAJ9hYZaDvMhaU
d5ZPo0T5J9WM9TCX5ZY8SKSZ4wkM43NSmblAuXlFWNKtK3GuW0oNMeDN9kfjDPkYVq4kGVG5Xd1x
r6php6N79dDlrvXEqurNGJkOzYzgF5dN5ForybKBdjZ/lmOAzIo2EhG9vye2A+N4p9PwoCsPmnvT
KHi5I5Q9G9IIsukwZPkcZ5RNLsimij5Mx7SNsypZP07JkON3+X8owgLUA2xqwIBhYo7Ftgavmgw8
iKbD1PRGCOQ1jfRenoL+v3GUwe4n1t+Ostf1rhHF/KA0fXlorCS/gpow3FpbDaSolyoG5yxPXI9v
HGVU8AAdcOODkz+uG+qrPxlZmSuIFIVzvU6TVoe5n3R/ubZMaQHUAEAK0CE82st508p0HDurUId1
SarDam2wBRt95/dXx2/NuqPlsfXf6IZt9z0g5ZfD9L43CNFm6oCC/WxFAXSJa+QA7SFE4dcbQhjH
88HX1PCot81A1DmbBADsgDoNNa9yv4nKS76C17JVaGv9ADtgyezPRk1IG60OwjLhSkbSRLbeejnM
+rV4NpMhExc21oqPjdkX+Q7XjbWKJ6mRDYtkIR9pJjUlYYFPQhEnAnQ35TE1qF3lTbhHyKJHLF0b
05vUrv2bSS/ls6rW5Jet+nLPQuxFCLs4X/bZiAtMmOZ5UMW+jl5saKoVAyCuOBXgIEE5ICKEVBho
wEI7RdN9nYtuOBjwCr+5S0Q1Ry8X0y1RZbo8ZH0gsPJQmsCoJi8uRGaaOxSl6l+NPfj378/p61CK
UUF5E99sIKpjmcKhb6p+HCw2hF0mD9niiSt85J0PMCnnE9HKmw+4EZBpptIROO664W9UusE6ywNp
plvsTVL7WxuRv1s0pANKnEG7ZTWnqnNvPSB8OjDHvFdAe0cV7qK0pjJJNHnoKNPMYaJ3yYfVtKpP
WuqYZ++/zLciChI2SoDwn8lv7eN9mA4VbVxuO9/qnDma/cQOR+r8kXJrLerTZulCzVIiLPS033N9
6B/lMpcfFBF0ZBZ6sE/6sT8vVa4/Us7SqEVU9Q1GAPO5V5rBd7tS6Ycee75bz83qK/aGcdl3dn1i
pt54Z9SANnFMiMiICRwFYJY75r5a5XiwcY45kJeW56Rk8+XQptn5+6/sjUWxoXA3cDEBNvXAl6te
H3CEnEw1HkyjE58pQlRVTDpIdUCnXueWiRbXtoG2+fvDvnEPUO5BlBapQkAsxyD/LHDlUshpPCgd
3KIzUArwE1Ef3FYfP5VT6594zNfkFtZwEPzreAaHdlzRk3Qfcr+yx0PaCv27WTgrZ53WukVktJN9
NYD7f8ptKe6qbl2jCVfWcSn9563gQJGjRT8qxPaz+VbawfhJJblId7Ai1OfBHbtrrN1xne7B/n6u
s0R1uzlx+8tpNdobmWvawyBFci2NTH5GvrJ6zl1vMENj0D67OZUCMl6jbvdLA58yev81v77+OBO3
xtmmX0iacnSm+d6cVfZaTodWCzzsV5uM/rJ5ypDp9WRuaG4APBtqHFzN9vU/Zdapq6Ru1X55qOpx
T2+/g9gwic+pdMyLljbEiYd6vWTRoaLBBKgbyBDiDUfDNVXngLcvDirJZq6XeV/oSQcytqrCIjE+
ARw4BUN5IwkljEB/fqtTQjo6bpykJa5WretVhw5x6CpyVTYX26ULgRAmx1ruTXLipz6d6p89SWEf
2ogPf4VPheS52UxwqLC71NSOZon6y95v8ITA0MP8phO/2fm8fB9+CeCOArrE43CkpgEpays5ntqx
r9/6y1GO+tpGhcmSvnC0con7Z6rWloIcLC0PJvkCSD817qdA1WfvL+A3EBTcVPTSQQYw6ZwVLx8O
Z+p8HNxcHpRCULcgZr81BneNR62tL3ya7VeunTUgR4vpwpKecd77+fJFV4YbjaMuz4SunEMVlMHH
pMurE5/u9Tm9fTjycgBRvykhLz9cwPPOnpfJQwlOCcC96aAxrKtdUA1/WbKfSWaGCZ63MgAmPy+H
8rS5Xhevk4eWwAifMTlT5lUndaS34/5lhMkwtIh/Q2C3DfZymKaxTJE2xOc2iWdMNTL50tDpvMnH
uUUjokAbNwnkjq6ISWdtLHaamOZPg3DLM7Bu/f/h/WL0x9xT/aFQsL3/Px0sItUkuaxB8pqt2gFO
2vgRQ8VhP6NPfeLKfX1S0iEH/AuLATcTYqSXQw0D2T9eImwiYcmQ7xKR187F7v3l/PqkhEkAYJRG
5RbvHXd5TL8Y6sTgYqfenZ+T5qvQop4VD6ASd71YxYl88tR4R5u2RU4pU+Qmh8Wp5GeINiq2F4V8
bKd9mM3llMjAG+AXlg6gfOpV3Ai0/1++xREXYdF5gTpAx0E6BY+8NvQysz7vRJd9ThoxU/rIZu9M
TG5zpWavOaBCPkS6VOoU7e6NzQmkmo7apoj8WtFTpElueK1D1YzWT5hq1XqFnCoKk2o4ZYTzmqVM
CAV82wkgazowtbbV9aeFKodgbKWfyEOi9d5DCZ0+j4QYsGj3BunS2Cry5d6vMSSPNLXUnzXPHz8j
T4LyZGlRVormjvNst5DzYMNHsf+UD9d2TB7taxTUENOC80+D+Zjc1dTebKmVEqKbOt6VWS2FE/Zw
AC9rqx8jozKGM6yUhsgZjfX+/TX/xs7CfwmaBjZz2Fz/PuH/9G5sVK8NbsTxoNVklmlSW2dmL08l
N2+OQgsBUif9WiiHL2fAbeulNEQyHjLUE+JqGNszZ07KE/v3jTUFGpo27YaNhGFyNM+48FVNsu0n
p0Jo00qLb/YyeLFD6+dEkPPG8zASKQy6URDljuWKEy81JpsG2mFasYhqpm6MJa7VJ0Z5fan7lC3I
PvkDk5PjA3bhg+t+w6nH8ccpNNtGDHUAxyhrWSMaKfIsX7VTGslvDQqpnZdIjkZd5ihekZToi64g
D9VAP+2FWjKgpm0X5/MyXVpT7d4NpaafwM2/njlYO+hdgBHhXOJOebk+ANn1BVQmHJO1+V52CLX1
ZvsVb4j8xECvGvkcfgwCC46nQz//6Ahsu2VZqtp0sH4Yxm+J7CzUo2r0ZMxKaA85RvPlvqsr77pA
KuUqE1ofv7/fXj0p5N6tkAAEEeDCq25Br1FAhUDeH0Rf+uFQWms8mMKKCgLqE8vn1SJlKHODSVhg
ihjz6FkTXQuU5qX9QQZTFaWzZ0TrhFP7X34g8AiI8iAgBaH4t1XXnw6QiYblFGhNfvB06e6hlt15
uKvvZJY+vD/Qa5wKrUHmjOrB1o1E9PLlIhlrPIESu0gPZglqCHvVzOtws5qRPWjnpW0ifEUryufr
Uqb7xfKXm2Dpl89od+U3uTWOFfbsLcZxdl97NW4bKv3htOOyUTBbz4bLjkDG+fuf+dVm2pY1HUuA
Nexh6EsvP3KJ1WNup752uYBIeEKDSmi4mLr5IbPldIOjXe5Gnd6Pf9X6iyMdjPJGe2FoerYvh3WD
CVmSNs0PleU0qCQNKurypt/h112dwkW9qupsiBjIRJR1OHs3oNfLweYknbPJXi3ilqJ6yqFa3K7N
TEZupg5e7kFlVMX5si7pZQKvaIzA1671VzGu/Z0hBlO7tdDUsT+qPM0vylyru1A3F7eJHbt2JhRw
tN6iVBpoQVSg9ymRVdU9GSalLn6ifJncTE4BGkCvIeaFhbYsQBRrBMWACojCof/jpRj7lnWhx2s3
du6VDFpjwy0MZGJeYnflpXTS8jYdPK+JyrFN8FpxC2vYC1R1UfBv1zGe06l3DsEils8B0bQRa72b
/BKjudxhuI39riFJc4Rc8FcLEmNG8gjzwMemGzX9IquRP2FDFPYQeXnqVOFoqFxFmelWToQpfHs+
JXqCdU7ax+wb63ttF/Wm61EOV4lZpWaUVnWXRFCCnBnpRcyx9iMMJhxr1hwMRz2P/iVOnel3WjGB
s0/dqctJaeF3RZVYnOS8XDWwGjmlouvGy2m2EW/0Iu6d1b1xkn6V54G9yjVybBAFOzdXxRe/LTtx
Dg7b1feLUXW4QQolmztbFZ3YAYJLP2u6Ap044EfAI5W60mPdohfGOx9EDnQlc74nwZSwwSAAo5pQ
2YUR+qJtey5nM3uuYBLgOoRvCnpe2oqtZ1LL6VtV1wJLk0DgxrPMjvbFqkt/b67C+NojLTLtFyyB
b/RBq7V9ldfVPTZpYr/kjr8vl1rP4gkh2o+8afvRyIV52aveuzCDKdiNyhhug2lqPpEl2/tAFPVt
I2dA9Z73aVm7ho+HasznxTVHESG8x9KBVoOy+2L/ROyIg0Zf5TcP2bHHzgOCPGDeV+5xTacY2ZqN
+taYbrbuNX/CO73L8uxLncnimcL5HIRmwQEXN503QFJWHXUKVLQBCWW+NUeLOWQ2/qU1CO0emYo2
Nhvh1xgYWq4Iy8kcfvZbiQo+rfzVscHJFday/bb6WfaFFmzLD5eQjXZWmyR5qGFq/1EEw4iF29p/
o6dqPtk45n3jhaUlrfnVubeK3G92pdlO4GGr2qpjMDqFG2W9YR/GtUiDKE9M88xYUqNF5mSYGyZr
WpLQFgFtbVT5ZXHbUWAhhC5tXYadD1+rF0t37nqdXu1qpOmf6qDbpr1tyxkGw6D80C20nrlugeBH
le83y0UCSw7Mj9KHJ83tqy/DGsg2JuEjQ1k0Cp5nFhTFj5XMqyHsFxA0UT8kgpbuWtRzVBjz9r5n
qYqLBkSeGfmNnz7nZW7I3YqBcRoR74yfDA6TGoPWZLxONbv55qh+aPbwotL7PF8bP0pBKwbXHejg
6yDtl4NZW8YUZuCVTMwbg9kNmwBL9dB3imXeOfjeH0glkcsQSVp+mIiMVtjAE33x0W7B9PT2WH7O
ZvQp8erJZXlJFivyguDeQVrBWSx717EJVSSNSl2UpnALGFSzeTf4KJBHsjLlM36AjkLRLEPCJx2I
ifaCRwrOAk32846cqZKx0XnZPRtR6ecrrepr4eY1Z2KKoEGIHbj6aC/JMsU1DxWEQizCjvol8cO5
yKZx35EdZaHTF36/mwsH75IO0knYllM37zxprX0op7lAzDnxUzP0AWq7u4XTETltKXwbaaDMGIE+
FR3bQHH6hn4wAASErJw+TF1RmmGhgMdE68wBG+lr7be7tLZAHWcFYmp1Vhp2FGiu8z21C/++5xZI
PoxjMT5PLKFbe9VWRJAdeqBRYhXDddktmOfYQz5f64PXMqfScu/LbpR9jABISb3a1arlzBxAzcbe
4iXqQ1chOvNBFgugci0xuHkBwXfXQWM0XyejwzK9yLvum9RMYOjUAZAOGEDOiVDiBQG7BnI0BIpE
4LKeGEsdWXXRSfr5g3ewSyvJdpLzOU7NNc0iZQZg4j381r6OvgGCV5sdamHd1kFza7jdZ3WV63cu
x+rBwo6siSXV0mvw9XaNzj21lst2MfWS88buv7rJ2l7k7HYa7Pg0VKGWtQv2EhUqWxGgMfa7MtPk
xvYxggl16eln+kLYEWXTYrDRxGTdtk3LtGRVl8kY49TKDcHaybu+Ky21J842BYb2g/OT67v7SA13
tc8Nzp4h5NVMP4AbFcNeJZRKb2wVdHboBoVM46BK2M+D761tPOhC/KL57vJFbfa7zW8VSECu1mri
ugUYe+Urj2654+B5HwPGb/2zovBwP/WWWfvlJQv/bBb8t0cq1OjjZsXvnbZplWcfswL9zP2U4B90
tjTGWmxmJuoncnh6se9V0DoRuofSOYc7xnWUjr3u7XC8a4bdQGz/ODh6eZcre/plaMBK9ivIjCWy
cg1Egidh1vfp3D0ps2qfIV4U2F038O2hwJvlvja57nh3qeXuDCdbmp1Zt0UeF0ZHzhf0tmaFOupb
IF+7eb6x9TRfdtQhEuPcwueXDLTqhzMMGhaOSHoVfTgiXWGHXduhqW2s5Y3mWorOjlV7z2Itgq8F
WluP7bT2bmzQhmr2ElrCA25bgKbqDhmJTO8nqJCIv+8C3Av2nTVSzii1FLRoVSzYoKq1TrQIgwBL
xrRu64/QMwszWnNwtqboFzvCxtES0QRiMIvczkJQq3IGy0H8qPO+WmZjX4PRKYrbAXxMGfdEgSh7
2to6x7XTJwAC3KIDnQvv/xpKCFcbVk8chV1n9GA9Mlq50Zr0UPXznnPdmfyxgenRBx91BES/Shlo
n5xKOH3YacKYQQXZZhFqhtv9UqghfdGFX1lAYt3pKncMXu4spHbdKx2Z9SpYtCejNPUbw6qNKbZm
tSQRSjPrwR3W8t5cTCQuhLLAwwayW82YlmT6qxwH42FVevld03M/2FkDtn2h9If2l0tJ1QpbEsIq
HLxSX0LgvbgQZdVo/cwB6VScZvmSh02i+jTC9bU7gDFd6h3+Ib4VNw6ZSTQpiwVutcYW5FUcxbGo
82SGVl9RQRsXs/zajEZ7ry2DSiOv2rQq09bQvtdpBRinGhP3XCSe+F4Xrvdt4ZJh/QtFn9SmBNBH
anCMhB2xDF2IZpULQZHKFxVRau0/s3Fo6/OJFtovSCQVizeRo3k+5AFOEc4SSIAIQFzvtXpadjgg
8DtWPW+6yKtTkADB1LTwW2sLHXaja22CnWrIbwIoB7TPprQE81XM43oJ/QX5Ekqk9dWYWcZXX1tM
1JDX0bnQl156EdVM7aHRQd2FQk7Vc51MuCu3elC3ZwOZ0J0jhW5FXdVwCSbSAyY0Ffg+nVe9ULe2
MpUVKVFmXx3ZTjLEbKEbwhL5wEs6pcVzo9bMi3OkPb4VmT8eBqcoqY2tlPVCDzKq87EZJ3wO5qRz
yjBFyPXRF1Z9OwPk1cJ5ppEYCTPttUh4hOfFsmg4hmEMaJwjXqtFhWPOdmz7ojDPXOzEvrceKh87
BU/iscRJPoi4fpNDPbZuedsnNmdAJlYpIh2e4ONM/eFhyWrlP1ZuLn61TSPzyEgQZQTMCsAmWiqU
xkKP1ZkjPpQ7n4cx8L6Z0qv68yyZSEXBzzvrzq5KcS0Kf/HR1+XmBEu1iu9QItBp8GSQQdcCXfbR
W3wNqNfYOW044QjwYKZ5oYESLoq7SuFkGtpj0Y3MtW48UGS3fiiEQLp9b3qps/OyBVo4BfHglITJ
q7Lrlhgi/2JsCmP0OY91rEuNEr3O/XKZZ1N2piep/EwV1PhgD0P1caqxKwkn2+sxFMrTdfMemc+T
SnZPnl2Mke8lzu1A15SuYeMsJ4BHv6sSf664/uuzwRrnwqRHeWyV29bjuObuaF1SSkijdHQUhqYz
N3wiS2J5x0id/ZD4GIaXdn/WS0DyVWek+3JdgkifC+OWNoUfiayzdo4wViI6OV0Wdj6cpTqKor5O
whuu/TDve+oD/yp0/sfz/J/pz/bjvz6o+Od/8fdnSlJDnmby6K//vOl+Nvdy+PlTfnjq/mv70f/+
1pc/+M8P+fPQivaXPP6uFz/E7//3+PGTfHrxlx0rVC636uew3P0UqpK/B+CTbt/5v/3i337+/i0P
S/fzH388t5S5tt+W5m3zx7+/dPHjH3/8LpH8x59//7+/eP1U83MPTwVBu5BPr3/o55OQ//jDc/5O
hWhbdQCu6XVvQubTz+0rrvf3TewV0zxK0KjqbDXbph1k9o8/bOPvVHKhuWAMAcYOr4s//iZatX3J
cv8O1Yji+oaFQJCC7vn//3Avpul/pu1vjao/tijmiH/8sZV7/mfVUb1CiBRs+2ZlSXEGAb6XpRLb
AeTQrVZAN25u4jQZu09SiOlLQq3wg6c08wo4lnEL0arbv1+IYn2/rDz+P+bOZDdyZEvTr9IvwALn
YcvBZ5drVoQ2hCIUQRon40wjn74/v1WF7nuB6kLtepEJZCYy5HKSxnP+kR/OKxiNHSgUlh7EN/8K
B9Iy4G2FMvZ4ZMoDm3H7xu/sTWflpamxS/WtSVK6itfYTd1x3lVtegaHaRKFw/P30PtNLCfdepr8
bdn7KvDeAxarFxzBwxTWpEuR/+nk/s42RfaUy8A8LKY1P/llgBh6cpzeiCkkyu1ds6n50fCVi1p3
KeKiEu0MPJleWn+r8fHgnDAYR9M673+5thoPqs6sHf5m/0tVRHqG2rgYxm5mSwh7KgLGeALxKU4B
YIKmEAyFfsmqOg8O1kkCp1/mMbXOyvbF31EO1XgcsxpGZV0yRHiDOdVP9ih73vpBdWmXNLtS2ijZ
KGaEunVptjerUDg2qqntfgfL1r6UEq1/PBld/luWDS7XImsSr1rHGL8ihb02xZstKYf2lKE1KSn1
bSES3hAADD/sajGLXVlt7RDZWjHUeDZ0xjLlFdTGFXX9znHQRz0DjKLMYykTb639qy9Vc/SASxJK
jIJDNhl5DPw3Rm2/agfqCIrH1S8l1ppM7GpdL/767aIlDRnKD35a9FQxZOZ0cSbPpAyUNERPNxRd
dmn7WnlC2y2b3h/KtCwfF1mJ+F7gs+skMo5wWdTP0RHEaoE41d+qVNWPLc2M86pPNjsaIWZrYXXv
9lQbO8uZs7cxLTQCUTdWxZWaplAZhb4TGA/LkJmj+w7cxbmlds9cSrxG1GpZK8Itl1lcaZMtUX/1
J42UnYd2GuSetEoV+5M57gQa8K/RD2I4wgf04Qmg5EaW8iIPDbjTEclZ9zS2pnVrjI4hNcuYRFpA
XivQTpUny6jbOMLzBhVho9X0Y7UW9uemMt5BcYfQkda4l8KYo6LS68/SHr2nwVvXv7WwRBXZ+Hhe
2i1vtmgQ6xSVzBFxa6zzhWINfzo1Ul9/Eme0hehaMy8UY1AaoeWMW2Jh8NnVTdYeh209brb5e7Tm
9EKLhYx5MH51HCLshWsRWVbrRfacK8TM66Pjav4fyx+vedEDEQQycWZeKE6KKGvIuls2l1Ty8ZWl
3VQ8Lj6mVFc1zrlTRmJkbk/CYUoLrPHcDjaK+Xr7dqV9nFSasHpMlyIY6l1TN9GWaaBH4OjG2s0f
i2mc0CH97gmyiy09+6MZL12rPWyen9RV24TrnD+RTvsux/W1pzQ3FdarluUvpaifzbw7FJMTBsBJ
frHsqd66Wi6mpVQNLPsZhYl3+1PZeImV9a+4Rb60YnnvPUxj+EcRpxIsXGbGvkrf1sCJnXL+lVs2
Tdfm55qv49XVXHnTeqqXhDNaj4NZfK95JkgrU+qhHbVLubqnmYnIoJ3cXnJaBP/Ull2ElU3MA5lK
7PMZGf5DH7nV8KoHTcIBRVlsw004dTmBq/4FnCnFotW/2mt1kUTyW7pK8mUIs805sHrdrXYhX2ou
op7Q1CTdrN+Vi1xNa93xSshPfqxkXR4av3lFOeqceuW0ByDg7reVa01cAMLtlOHEZbliaJY/NCbZ
P7iyNRobnFOxLK+LI+xEZwJ+MZw5MZsq+zAVJe3DHLDo4Fus8tOML9wuPhaC2PauMSXSxUtXcn4S
khBt7aczNwSJWQw4ZfEHffBzUVttNAac9qP7sC5Vn2wCs51Tv8Gfv+b+A5Dla2HZgoOv+U7Rg+N/
N9nQzPSKvTe0R4P5eFqevdoJSfnZC32KjM724V7EqZrNeMr1z03qN6X0631sX/35soyVdp3dZU4o
vH/i4saq9w/5bLU7XXl50ubD88haWegekLYcEkDURGrjEAIeH4k6vXa9kziS9EThd8DgCrtGt5EH
IOKlkE8m1HmoSS8LTQSRnit+ZML9Ybbt1Q64VqK3PorRvwvsnqa8vpW98WRMQRHrVCf1LnsvTNml
0IY77ENzWteu3IFYMHBm3gpLu/FQv2hDG4K1L2HmugPmk6NRAmvIBvidd3k04FpFcujcZmTKWJza
2zLPl1abfrZL85D6TjSm2ddoiWhZlYrSHIPEqovz5sMIoWjeE6J4NVaIja13n7NpOldp+9BsfsRG
8u5YzYXyvrC4B4bm9fxU8rJwDVnFurcmQz7qbJHWccmWORy3INTpLTVAQap0TBqlDrhHWfwabK9e
Hwk1BYnTdyoE4U0Po9FfVO1cVesWe7v9w/OVw3cIK9os5Z1J8mwiJyvKBPuHcTGyqiMtXIeJbtRr
3i7UqusDuIY09eaxkaN63YDeTo1rP1cOm3pQ23o4Nvy0rbDWOABr5abHDMwJHHB/67wGPW7WbPQP
xaajr5BuGikGjZPQm3U/q9xgkV/h7r7axS3i1Z7TkJo7NwqC1Ys6kZZn4eOzxELDjQNkBsDa7Oay
y140wRkzRK3avmZvek5l/W6M7m2zautdefd6e0DQN19iB/Kr3bx4IYnUJ9/mm6qcZAiKXY3YMawL
dfWty9i9oyQQQLtcpkETj7V+f6ZNcgjWB5s+maUx3j3Ne7PXLqJBwY8Cu/hp1vcYrjQvd06NI8Wj
nvo2VujmF2v49Nz+cVOYR5E+R2vvnrKNNxI5xZ7BstSlCL+z4mvqN04tsqbGof2GBaD21isJZsIL
EvbOzMHZ2t9z473JtQJVclAjDG31y6urKBi1MRZ10UXDqIhN7zNuKDQlGJVfpsw8tpp7gKN8HMr2
hTCct2oQqGTYQL28CPPmUXlO9dD0L5M+HCpVxKoOGFioh8yb1xViJTRkgIeBkZYd71Q6ecd7rDsV
Ps5qmTqMt+3PuzFoTuXR7PVduRAFu836D3RGcSnkaS3Hv0XaXoOxO/V2vQ/64KcqxHOrafxafmIU
jrNndXxGQIrjaOnsKG/FJx3KQ0j83B1r9E6Zt56NqaV/fuGsYpGGNKjTvdT1Q5enbtRj+W4hhjal
4DhEHMjaiZA3XQaV9rGnpVvUcqOG9nIUKu+SruguBZBKOHOCuR07qFss7Hha/2jaza9eH7ladiP2
Ge6rWCs6F1ZO0bSoXrK+MSNzwR3V6u4OX9UZtUQkJtekidO74+DiuZjH+Y5ftAeWYj61NCFFFx/z
+nyYUcgTstnZO7uWzM2bPmLacrO9NIo35XRN7FYgsZORLA5u40Gv9j6BCBGlHEOo+RlI5GCYB1Eb
bWQyeyf1mv8YjXafV9VJq5onO2ckWzhRwmn0PoO+xjeu8thdAb4yPOaRxngBtie6HVoqvmSR/SpB
UnCBcFJSq50EXadHdJe8syo+pRvxkbazxNLrArhPxL1rl/5RrRNr9fokxdKHbe9p+0ordiT28AUr
zkTUqZxNQKk/6KMXkJcM4NxbZ4Omgfea0e0A93ZMhdCjue93egvLkONfA/r5awSkNmVN/15q02Pr
me8gLocsbaI06zk5TDx195vSLetzly94+gLvpio/kjIvjyusSWg6+lUjcAvqp/2kUAzQ3NTZ6/uV
46NqsruSFQt9bU9RJrHOy7R/2kbxDo15IL7lylYbOW4XgQty6HofXap3HG2ztc9NVcb0RB8GVb55
wGuRBYdS1tyoxjq+u9V6tUmm7dztUHnzB4hOVNfOozkFB9Gpt0X5vNC1vRyJ0XHPaJWL3Tys2CRw
GmyzOgtL/9MN/hxnubjPZmczHX9aA2NOsNVYm7wlGhxy4bpuPliDM3y1U0oUIJ9h7kwX/HD9bLp2
CZdi++KzfvlL9sMe9IdOkPhjSLsOTVIKQpC5X35dPVlrfukxzsYaR2ZcuE5bQvZkY2T0NI5mnilO
2mbgac6Oo21cBJkGTdHth1pdAOZxKnXZK5kO+b51hILFhO/pMSou9notSNYLgbKTDLiUYXqKCGMU
WDriwXr2s/7Ue4Dfrth2UzHldoLZQYV673LQF69WSZoVmu14c6y/aIBDOmsuhcoT11xfNd1dE/CY
vSXFe2/1z1XZMddz5E5jGU+I3UJbG3fYRub9VMj8tbKIyI6HygEqBxqDjg94rml8mlgYa/9H4NXD
0cinEq3QuOzIowmOjTO7Tx1jd9IrD+FgKnED6mvaHPXcq3emENl+HDbrT4vOHjL9H4kpi7cdGpkd
PGojOEPgTQulDDIM9PRWDHbZMcV0wLJq0LVTDl/724Hq/qE7kNL3MaOpwrZNxSMblZFFjYJVWId8
zqKK+LQ2qn3HenVnaPFlrtgsA2VYf0o2Dc4MQZohU0P/d8EPwD6RLzAa0HZYALQuWQDtseh2vXZT
/Vx9S5JFz7MU2kEzfDspZ/TbC7EPB6QC2oM3uXaDSbakFIRssWfADmuXeoqxUXaN+0OYeHBpQNey
EHBexm6OILgJBm+3en737XDWX6QOrBdqgZm+uX03/za3dD35Y9n+cNFZx0uFE5FcGWw15EvPZZR7
nozIIGwOpmjSl2KU/k4EmnWY9Cz/NtU2rveWPHBmS1tq/yD0O2SfBZ0fdbVUf8cy1241ttMQXuak
ELMlMmjoTRcOfAxNIgrqf2UoH0ad+Qyv5yOTxRQgMMpt2OJNsMOowTkpiuqS3GVOHkt6wDrDHQ8j
wuX3pdOML2lxHZSo/2xN4L1szTYm5lD2Y9ip7GGk1ajKy3df6O09TUXfq2GAY+h8acLbE0agBYva
993ks2wR/FUMwx1n0Ag3czSKEybpai8jNUJBlHblQqgFb74wawLnlLaTme9TCPY3Efj5n2Wb58/C
Vdaxd/B99DUhEo7dadcNc8BVTyfeiukynnCxyl0WbCKkT3jeIyrJvyoOdyI83JXRbZsr7zCTMPFY
Dl5xNKQznIMpU7t1yZ0jyV4jahaQ28VP05BHSH50Wb18ucP4MSgeASyrGWvVnrRxZw2nzBW/dFi5
jO0pyEsWp0nU5KCkwOJlT50cJa2AJohMftu5LM62tBeYfYv5UScSKC5MzwsLq0gfXX3aSAaZ2hNq
jO7a2W4Z++z+fGz1ii7d3ffG2O28zO+jwXUeOou1DndRuNSmehibyeUJ1xbvMGQzun13kTvM0tsv
zdaqmKzV/IecDbXnZVM9dXOW/ixoeDq6GcM+f5nPQ2rU124idgjVhpe/0dWRH/pVgGqPblfo0eqi
ebHXwWMN85wHVS71GlopdjRA+CbOcTlH0tQIdvKE+afGI/GTbcL/nrJ23a3pkl5ka3dhl+XrRwnD
8go1oGJZOt4N8Zh/d1mLBNpuSBAZrNFmEhrFIQFvmrFdntKmFjfdKznAlTPs+l4VH3YwNo+wZvUN
6J9WSbvQb7b0lqdyWOZL7m3bJ0Q8J3E+OU+54UOgl8Y92iGYboFct09eFTZDst+4cSntKVnyckQU
4lTi2s6OTxnxJpvvaWiZJhlfL5RUN48OfDEVRJb51hlMdbk5tmdj7ddX3Rt44bD0YVIPmkyL5jvH
ftcZ7jaRDpHUB5xvoyaOgde6t8DN8dlX2gb/aAOxb7r52jZ5BWki4YB1hx5CFRQHiivvqf/dJKNR
N9ovjec65q2qJ4PheXHm8UePckzvdBvWd0+vP1Y/3c61IS34XS09e+Z4a5f6xe08sQ/SGeGKz3xh
CgCdfqrtl83Dj29CBcf3pkSWZIkHz8628Ue+bRN9I4E497IZ31ql2ycDkhzFVIHwQPjMYqCWq/Ga
ajocZZUr42As/vSIUi14J1/KQfOF+BS122ocNkmd74xlwSXyTHpXisqAUBB5qZ+NakiZInLop1WL
mtnfqLUL4aBrFTWNRI4meH5ffLOvE30ZrXhc6sY8WKnhzadyyhbFvNOMr3UvyzeRVoMdrkFQ3Tpn
JQsHdT5rocUDSZoPyABM9xNiUx9kgf8eruWdlAry/uwtjvM8b6r9rEAA302jO6JzYtnTnNDiIh54
T+oEIZVXXGFNTE5ykYWiWap4cHP3ZjvDtAuWEcxWIzxoNHt7ONSdS1uCZxCxmrIRBtLvj1VZN1e7
UwsoATOLY4q1hxyuCLueXQ0FiXUf//X00cjbdFfOW7OHGCu420f9dbb6P6WL7A1+V/zOyWrYy3rZ
S9srwEXLX32vWYm7zQ3ImQY6sXGXJZNiNzmRa6mdXOGOesQpmVd8zoCEExdcFwqtEurdC2pBo1bG
8Q1W0vM4LIZ/neyJXVR0C2qf1Q20T7/K5NdQ5NWv1AAGTYq06gkWzeRK1PuYsiMugTjkZRW8Vojh
yID0BvEIi0qdue1lrhn3XsfZOK8TG1+1kNdvBySvoPIZWpYBkU0Ju7PFFVfLnpZwB82E6b96wJa8
fohXuDSTMHeLx8AZ5iUZCryd++LQz1nw7nalRxqGZew2cHY3DKZOcbq0lEXiPEfJJG0aD1nEZWom
M0APyne/P6ipUlG1NguSAsv+vJNnP21tnvZVbTQne4NKjdo5pcaIY7n+zoxpOKrGQLTZFjb6QWe+
wZ5lRij480n6E/5xQFlRh0bbWm9DB+68C7pNvLZ00u6XnHzwqN7QqFX3+6sqjAhbp7Y3GsOmKoo6
3XBtnf6lq6o5gSDS6SvL1/XWbzhqROOq3xkyKvCuTb4I1Uo/rohcfJjaZnnM1tqMm8UbyggZnISd
rnozQnfakBxvQqt2WqAddb2a3sx11I6r4vhCzZh1P/xi+s7mNZC8oANQ57VI2iV2Lxr5FEYxxwgf
HtMsaw9apm8JhdOsIfh5aZQ6ZAQRlAzeWgl0n+oPpdsiJ1J6hZY1E/2l60lNSadB54oaJsk6A6uH
3sFP6wXIEcfddza1QNnSsK6Wo/rXoe3aNxrggJxybdlOlM2UdeRpQkuMEhTMn+5y93Gyt9vipR7g
XD6bu2aR2743kQgFNnNZ0zsMxFuJDBNQ+Y1lMD3P7izPLKb9zmzG9gXRt3FSBHEYACKWg+Wabd5q
LRJ/SnIO+mBgERrt+x6YN2tkDDV3hQWmmbed95LJNGNX0MT02krL/Sgyf9iT5CHf+kDL75aDLP9K
t1zTrnJxvPrq5LX3D+fvj6pHgJMHHWkhFQTW3csZ3IcQH1lNP1Dk2IvJ3FsA5Op9mjr3xkZiNNfV
JC0oTjfsoMnWpmpXL4jDbjC28ubrLXlFRJ8SscA51P8cpFP87jrs1tS05PlZtMP4bhaa/wT/D5Q8
tBRcF23ztzaHdse4Mr0tdcujUAX2zxnZE/x+KauXIXflQSHrOXaZAXBrFCSCNWZW3YZqmh5Sm/zV
Af1yVAk7v0mnsy7dhOy112czLCu9vQFKcUONgfkl/MJs9tW4MgiatjMm91iLN1C0oQxHkQ1J1pTk
sK7STlgnaWfXJpo5OIzOJXPRG7fF99C4DA+AUfu0CMZnbQzG122YwWpQRrRPtFJ2eWxsFndAVefN
kx/AUugAnbHRMF/PEj0pnEHzDenQ7ZdmRXvpVMaaaJPGIzOgwyLUrr+HITaA/ISRPfUTYJnhLNXr
mLfEczaBeYJUHFZkN1aVEE8n3/Jy8naccf0eKUEXC3sth9ghvukXoiGzSkwhu9iYu2RyAZlkN/a/
ua4WG1w7/vEWk2ydUdMf3UBtDyPdgTuDTAhUf+50bRadXcv2hhFUpXKY5xClMPH0j2laao+Fvr0G
Injti1Q9115bJ47mYt7koxJejJa522XS2d4qndJsdpBlQY/j1D3z92L7PamTvnbEAlQekDClsSH9
9rn3e7CG3sPn5GfNZy384ZOzZbnY6H2vOiFH55w16CIae3vLTN5bo+e2n2Xem7zWdDdaoAx/VYU0
XknU+kazCagr83TXgsBcTBvKLdQ7EkEjrsQWTagTz4ad1re5UNbXOmWHzfLVybxH2FbE7vSI4Ybu
CICtHt3GR/xCGsl9IutEWbGPF/UlZSHbXFU9Fo7OwWMTRoyou13gEpqR97zW/tYad37j8AEbYaPd
s4kxgZnbeTWQKutWhrSrsb7Laq38cK6JsQ230iK7r1erOFi8gnbuJghWbGQl3zV0039cD9zRlBB7
Kq3WHdvwcu1RESXFisGOULHmpHrzXNG2wm3iflh27x00a7Z2eMnSR7F0LdOxsNN9Z2naGBErXj9M
A2yFKbWHSnTu78zVv0oE0u+BBCbrUwemA9exU4P6sZa5NOsG3pUH7kOWE0GJPjrvSGoKqsrlYgOV
r8BHG2Oa31p6LDr/PQtAQbNy8yJF/I43T0dLl31ULs2VtPYYukB7nulFPc8l8B3bMvLh9L7uE4mN
zXL9aAroF+WjmPJ8fm0PjjXGJ8JXPfV7r1/cF2VmxxZzPRpLa2Nx3SKZFzi/6rcs7d86aruO9/DA
I7MFLl/1qc3j/bMjunrKCv9WFe3DUjQJEO/Fkvpn2jRnv9NDZVZHZQTPhWqeiqW/bsVW81VY1cEP
0qcM2eS7YW1VlDdzGuFZUaHWu8eCWRUl8aL0D1pb+3DSbNCh8XlxEe7Mjqbvek29spCAAlRy7y5M
3ZXn1r830OnTVhAoHZpuj869IOrjl1B3ZbydBR6SWCH3tDYhP5LF3LQ7oLP1pDSrj8UytB8LR99+
yx1Ut8K3PgJBUwxO4zSCsrsjU+3yPPJI11E5OZCmluWBfdMOmoXDWrwOq0+OY12kxUXR/g4WstTH
UTqwxr5ff8KJs3dXxFd1lgNnNLkQ9sp+0Nk/92OFgj1gtyPf0TL/Fq3il9Bl6pGqyei4WBqn5JBX
TyWvugfWVrDhPqAikuDX7YH6s3KvvPrEC2v+KCa5hQPMfbyVI8g/2zsVS3n6rncEfbuETqfhaNss
FqUOShOaE48Yzb7LziBIdFdr89A+ZXKWywGJVRb2XV/yJUm4uKU29oVfbImy8LrH7p3OjYxsGUGj
9bF/Q5a4UQ66lefVGtYLGyVq8xUQtWGdvouIl+lHAN34XcocOG3tsvFTXx35XKWWgmIypsja6vUM
ctzoseNI51hvlXB4LPLmqmuaQVusM1x4VS9vlTb0F+KPpi9XmwYgQYaLIHKMcfju2lGdVOHmH4iB
hrMi6R9+GL/GMYCb3je6PVvhgJIji8jtvusCEdByUEySBLnF5327iaqaIp1hAxBmXYwXoLr5bWqo
drtbJlwrGeyguazK0NCVj8pMT3SRaMS1b3Zf76D9m4J5Cs9D5c/Fyd88++r5S4lGoKSnbkUvbnvK
eIZq7IAcmm3PKJqec9ckRWmxs/qU6gLDxhxo/rVKWclEvZoiKRHgvRNmx0YEh4l6UiO/7L0iHG43
Sw7iueuaJ0MZhhMuNGyF5hYYV+ZE+wjOTS8lvdaEEgRSZy7L9bUPdnW1uAlgr0zsBdOAXQVmH7uj
75301nutKh88C9928dCzu56F04ldinvGcdmAxTravGB1fe8Sx/yXkGLxuFUOyazsG9bNmngAI5ow
J+5Hl0aAxkAxnI3drWg5AeHo5h2drlrslsKMeGPz+8FDohbg1xOLPT/NaQPxnGedlvi08rw2ziTf
3DTNDisiDDT//rjbXCd90A0i29P8idDJT6sRH07nglz4uU+yuj6/1MYmDzoj6w97k+ZjZZZjzOw1
fw65Zu5HojgubTPMhNNR5xm1bVA9bmMuXtZhap9mf/tlCkC+BHSwBaAqHd0OdWNFLKwJSu3DenGI
Zza3ojw3Tek+dnaJxlvUnRdllhf8XoRTofqUM3y5bUBKcIhpna79NbiIke4U+XvtqnXHeWAdqUvU
MWbVFiHC1pZDpxruNSDmC8lCMJ/aqWZlaXvjV6sh9IYBdi5Ulo8nOc/Nw1p3/hFqMdtlXvMrT9uX
KtVxK7TsiaCx/IyudAoQPmxt5YT0uh182sh7v056I/g7lNv2Wpi5GU2++GO13XAmJwzFdwCN4Nei
uIEy+69Q7fpz7k/T0woLdBVVCVyabiNcCExamOtlQPSwRzAF8vvgq9pq1qZO6Gx5Y+0+KbMBmNq2
vo9Ms2Ch9Py1OeRL6Sc08Dp/uP9RiLSj/U72RHaYNisHj9KCHXvoISjEdpic2iD1Qrrebta2fGcF
iDlD9JIp8ZTQR87Y52nor3X+0ARjGgOsu0/6fOc8Wei2vVcLD4ueRRZg1TkIo43JBCGsEGEeQbqM
x7rx5eNU5NPDslbyWiy5tfAwIgrQPd84igq3HC4LEC0UxH9rHd/VpDmItfkGkfIH5PUmsqrfNuCx
DyA78DX6ES8Zq2TYbG2XyAU5UZXVbQQ56l2EVY23YqHfr+3Llm4DZ/qddnYb98JHSGuWzWXeaDes
ggoG0+w5ZgNvfJ6crXmwVpwB3Yjml8Bq3Bcky7rIR2qIDZNJDk0/ZqgueLJye43JUrOeZVuuV61t
PBx/fvfuLURZMvSn7fjopgsBk6gb9LbVI5x/aSIn6h2iyp0xlDkBXxnzSXpuNtuLp1VHLz5aHsZP
e67O7jyuMSrjAunDfVXORv5UyyapqhuaDwBIJDVZAXMneVIAc24IrcWejbZ820jJu63OUkSKNOmf
BtvdPpNb9yMdcv/DFZr7bdf9faDAeIaiTUW+coy4oSjvrW/l2zLUwChWc/PXoTvp9ew9INwH1ck6
+2raBAzggOzO6yC1PRS+CUI0y0c4An5Xw1K4lD1kAUfA5/TdK3S1L0sdswFjmMbruWtv08bx2BsW
8KuzNNNt6LzgK89y72BY3ZiFFtiRxRJWvFg91yuEGnOv8B/LIRgN+i49v18uZmYqSrk4O0jnC4T1
raPZiyEHrsFc2yAuduYhngCtac07466Vq3OaZubMcVjgaRannUIXguzVIJGktbUmmbU+/UXi9/1s
1YX6prOqeZxY4P3YqPSqCB2S1pJmJaHTb/6MNWNIvq2vs74iijHmEz/HOpfAcUmajyZCFFd2nwOy
l32qIf9GUmDmz+UwRgFrc2JANF9VAz4Y97V0vknZRQHgMNo99JZRPMzoxRLkz11idf2RhqINToT5
B27dttFIlpkNz69hUYp4YLT/LuDkH7WM/yR49QDlyTAg3VEnvsX8F2+wnCvTW7st2AOGD8g0EQqt
qVf9qIh6fvPcYakPqa+ZT32XdqfUYVlIrELXMO8OWBkwaQSE27Z4a8MBhjaiDCE9GTmej4iste/M
HNVhHjNYMQap17UiYElHQfvfheT9aw8TqRwO8zYGbsshJY9/+Gfd7ljrisi3SRzItMLkofUNfqzC
5MTEYBHskOb0iY3AIpFsnxf8cXkWTj16xP9Gtv4vjv5//Rzuv2QzCGFkSuqLu3dyAibLPB8TYQ3F
v+f6/I/U5f+lZvyfdOb/Tw36/4fqclIKHLzw/7W+fC+rr+Z/vUy/vsUw9uL3+H9r0//j//53obnl
/JvPsILM+p72+Z8ic/6ti+/eIHSa+mzTdbjh/0Nkblnozx2oHQd0nlgGn4v7nyJz898o9zJMbBJ3
wfr/QGBu/iMJ6f88cR7KBfJ9LHJu+DvN5P+q8hZth1eN2M4I8RCKldq1oypAPTos03FG5AQkfNk8
48MZ68feRrMPbLxCLJBfYCdyHM5O7R5qtLLLVt8IEWWQsR8oJiLnsHwXLVUI+fY2K5e4/M4j0XzZ
z/1wwPYXBv+buuvYclVZsl/EW3gzxYOQV6nMhFVV5xTee76+N3rd9+rwhOi+s57WqqWEJDMyMmKb
lP4aSA8oHvKUscjAiGjSKk24X4nPywnEZWWG+uGhkQxAF6rvcRznRhaGX0IU8b/ztoWsMj3S1Euf
So3BAeqy44iMs9F8BBc+pBir9xMXVRy+udZRgfYCDW8ptNxpFRU2sM4plOf8lP+Kqk8vyrO9V4bo
cef8N0g2kOsNcT4NZZXYngTOa8oJ/p6B0ZHJhkDs5TlKajL4xqIF0iBOlrrkT2gAnD2Sy74FP0OC
4dXg/UPfclcD4KpnoKJPDFGUzMCYdnHQpyKwoSnQIElWyUMjiUrIQu8ggeW9MuCwVaCle4AxhAU8
eSK7YREZQlOecbQIEP+vfDT7Xa3M8D8VTERgveAdceW26iJDpT5G4amE/1wWGTibtDgbLBAoVZf0
7YELoH+5qbpoI4apJUKxqUyuVV1bmchA0jPVJzy7yI27IAA8avBdBU4X18Fr8Q/ZzmdFCOCXKJBB
hvuL8wQ9pdGNIvj3Ph+BDEA6Jr7lMBqd6iABm1pjbFSQRiKEs5BICurjCgp6uGCjjwsSVCjxDuWj
ren1zQEGH+l7HvKYYaYVAOiEt0X+XTEjp4acP2oUmwNZQafRlYH7ggr5nl2SR1YJ5pzepyTIVAz1
4g75ufIG0uzdMNwX0ZYhMptzw9/Qi6x8SKVSrC6E4BIT9IhSqMedQX5HMjV+l1EVH2gu50yUZO2w
5SB3jUdMipZQoYobwbFj0CMqAr6XSn9hHRDKiHsg2r85NAMhW7hJ4ngfu6g/CwDaoMDJOahJJRbD
olAUkICfC0UlyGLt7dlxTGUvwlHFSt2bC5TVv+Vc/k9h+f9bwL3p9C6H28tn0M2oPJOw778jLEXT
/wL9ErKn1L+5NyCs/JvKg/vyvybNKmQVGIBBy/mvKEvz/wLtQUK2gVCKMsmkuPLfUZYm/zVpgPEk
I0LbmpkIQP+HSDsTU4MaO4sMlMUZ/mcu0HqUSJA9STm5Q+17RzwkJo0uo8xv6pc1B4M/5WP+GmNu
Z856Jdn7wEk7/LHZ+Ve504n3u2Ptv5lJ90ykWUrz90/PFGngGQrJ0xE/zTjCyXXa18zJdPLL+2FX
HOghAvgH2+nvIaa3ulcEQr+mHumKdEq/jQ41ZPg1YLZKLWzKUqsFQNohRFD2dtwR5kBXldXA69rs
Kkgqx3QDPG1YsEYC+TmZQNhXoniq83KVoEKcKUDdlhGBtUs4cyhKHsWQgkKDLY/1OhRFrWPhHjDS
Ya41HVWiZQuNAon0OxWCvuCDQ5kdiVlVAKaOJhOFFO1VpGJOp2vIRVBknf10UsQrQs6xgMU2iUoE
uCAg4U9UaUA/dwhTMARA4ioNHkEhBZcE58IJ9Vezltpcm6hpYI80PpD/kHeKWqKweOQkmgfO/wHe
9N+1CJoJgNxNeKaDggNCVBIBGmVYo0XLGIdqV/8iswbpP8rwBujXEHqXoIUFcQZmU5VlbkADJ9W4
SIx2LgIWbm9g1VYR/Rn1He5GtRioqAdTWxCnAdEtB1YjvKCDyGaZw6gUEgKE6zEKZCgkDIFWR50k
4rcAERqVY2NSSVp4znQ+4VkRKQBDwHAFNETdTqFdyIRIYLEqCWxp5YzBrSh2cSqD/POeUEG7DWlc
s1MqWdOZ/JM19/c6ml0eQAUSmgbaIw67DUxeJTsZ2nSAm6+oMNLTjv07Zfr79yfC3N06hSqEVwzT
VoA8Eur8uB42Wn9IcqixN7bUquHJTzesHMhgpQAz6KkUGG6BnRIARZ1WtuPE/Hv0DFPGf/cMEJ1t
oatSUI5AOQTeU9iUozl12nsUGQlhw/PHLrBgYe4BRP18zKVpnV1mJBg+wDQhZpyE6TpU1FtaqYco
VMoGb87TBY1OdN9qhA/rt+cjzqSi/p7p6e3v3hLkSkjaENLoiEWgSV516YREGytJ9Ytwi/6tlibS
Ls0YgBnCSI0E4Z1jqVCDv0RmlyOroFERcEAtU6/+VFMCiB1oYuDIhey9I2AsWK95n/0pE/f3g844
kkJd8zGbVqODOpIKngVgFTKrCokPFv6G+9XQ5sqMTD/46LvPThFkwQz8QbzRCVujLC9oj7gxst9G
fhPgPsXrDIgeKMBl/kawId4WEJAnk4sXgTjUjVkm5zw6PH+ShdUwV96ralRgRkjsOKwBOETTqSkD
nZIvoAI1qbOej3FTnHvwtnNNaIriodoYR4PDyCh0bvatTjiDAgz4Ltq2FqdXcqAkVqNmCqq6GhTa
ZFLvlR0w1YZ0LPQz9F2sQTuXiriz0Q6Wm83aSTtTMv7ri/Ozw0qcfNfCCo9GwdeQRGlVRn03Aeel
q9Tsh8nkEcgrMLtlsHooufh6PiNLWcRcYX2Sq4PpYggjvUBpoBNUyVUvaVnCyFy1y16AsIKShRju
V4ZbCDNzl6aqIZIaxXNsQMMzfQWupjKEyhBNGdvT1+ZyKaDOPTJbSJv5ooRReMM1mmtqoSOkAElj
umfpJTVbW9RBsNf8LexZrDXvEmo6Dh4trnk8wwUdptX16ED/RR65T5TFQ0YrRb1DTuDvOtQwBe7i
gzUXoH0JJZOGA9RXZumV1S39SbD+ewnNohsvoK0F3tjopIKv1E18FUl+h3qSDpUoGf4wSihYrQQ8
4EflwRuqgCVHxOoxJxiFD6jzpOES4LtwELsL60+Y6YpyzQlaEsFO+V1CO1SEgxHZj04+fMDnTkHq
q6JKpftlqzNtDWViSG1bROhU2Ql8Q1poQQ7cFCNENDKbyK8VeWpCbCHmGHCv4dCAxHhFvVsmxSON
J8yoTosCEq6W3oka9kyHgiCwtEPwLQBKWLmWO741ohFH9AYy44cw8+yhDjc+4QJLVqOwCD9AURXR
IGH8g8fWVl91KryDdSqwvGpbp7zZw5qu705Id7p+CwC6krukxWUTu44dwKQ486jL11Lz0bc45uAl
qEEAY8d0/rdPNdsiH9Xn+4BeCLtTeeaPg0gMYIMNhVPsg2DD0TK5jTeUGW2aQEkPlAmxsE/xm3T6
F/613nZn2qlWAv5SnOFmyUbQDG2T+BjZIw6Q5as7OQVcvrTcWOOvGayTYVkwJvY0U0OxJZmPnj4+
f+mbGPuDDcLNcgwKWiFinZSj08fNFlQtZSRZyDLiUGvgGF+K7QE4PUtCB49trymQa9KkYiaiByga
bHPxquKtkk5jv0nL6sOPBphkoecsXNARhrKfq5NUoYcR1C4gmlM1RkFqMRxt8hILEtSDnm2NvIhA
PQEPEBRQ0fP1DO6ZiLk2SiByCcgvhV6jEO1Gz6Fc2ytLqDu+l71D8nu3AcT57HexnGTmwBYaoMlO
QyNhpeU8WhOlXvo6/Ozch8tFL7Y1YkhTZUpBAQcPsQKwqbuURK1qSyXvdWRipmSJt0UU/iFFhn2D
HnqyYlW0FENm+YDbJUFZxdjjgKorSQ8gosNQhPx8BdzK7Y9WwJTu3OVfMGiVALcvaCcoCxRVQn80
S/C6tBqefXIIeWzAUFyUtCjwlcoQ4vECdH3smIokvC2IIhGkBhU6xqIVxyjQKZcHbN5tWjlnoUqd
e0AagSCeKBUkxlEm4gEMr6nqRAOHhCXUxvV31HagQT5/nYWAPzcdGBOCR8EFc4WEZWhNEYemPwpy
1H8///2lE4Wb5QS9GDcpW2LDDHa3k3RwvTQoaSkl4gOl/RC/At23U2VlsGkXPvo2s+MLjGiK7ap4
cHzPaCj3A/YoGpkccfdy0V6A95wEB9YacpgA1m2ycA8ph+cjL03j7NiCKA+VxwByO0VqpGjXAheQ
Efty1UeYmX7o0ZvNNhWqrFkMt4LBSbTig9TE9+/K6lSLkvmrntjCJtRRd5V7TTRT+YB+mEKr35RS
G2hkfkVfOLV/PX9ReiGrn+v6wwMGrnSuMDgRxIe67yHTqcwE6Sf4QJn02AY6bwB0CyArpOwMwgZd
JriEW4I0StQhSHXSEvhJ3lvPrIB+sJuVpg698OXnphGtV3pEy4aDAzIXYCzwcb3WYByPrTH+RFC0
6rwe4nLfzK7oDC63oUcY+AY9QDJLwiXeqnqVq2xAEgbQAtBA5daSxYV78dymCb678EqD7JQz6ogH
xGejt1qi0q88sraVL7L06rMdBieqcUxaHoveqbTa6U7VFnhSNOM3oZqa0pZ/Kw6hCTcApZFpI7ly
KiN7OrVy57lZWD5YmewsDUABkYQWMyLIEL9KvlHTPcQuS5lDTbfHFdgYUwJnksqgbyGIqp9/x2bo
XqFQANgUa4kgOhXw5npHp1AtYbP2JRbQcnWalVyBWZqdWa7A8aOf9CIHyJZLApC6rfc1V+/GAQ68
sE15AcISRBWmFBS/1evW9gy+BFQDrQ6DDHaQ4el9XQSTLb2mmckxdsWrBHQgAOKy4nYLClsHAbGg
PlTpzi9Bekaz5/lnXdrx7PRCd+dMKqRg5E0Pjuq9KmqhgtClcjLQN/KoIoapwFUqkCZTazlRPAvg
aotXDZhAKyBg27gbyACnGs8fZvEjzwJrS1XcEFMp0p7A35R8bwjiewI5CeEYkObQkUrD7MpMgj8e
4PqgRAxA20O2OIRtdgxhGrmvdS/8GBucLsDDQGYVQM4cSCvcKFpoWx47QoDiG7HmBTGTOf/rGsHO
4vEklwZc8rTtkHsoSPkpXJM9dfwqdoAIZTLJqCgppjtSeAEkDjLBVL8ijr9UFJ4rxdeEC1WihkBR
eO++5GrzCSW894zGYGsWK8xCgjO3enRL4LSlCEMMQCDsgiujF6dcrezUGEzgaqxRTz7jA7WB0MGV
2PKHzAheeqW9SrYr+ztPQS6me1tcmazsLK6t1yncPIgDc4N7H4h/oufxUFlvwh4HgNXMVShJR804
V3OIWiDN1Qbihz6QOgcRV7D2PbVBK81gKa3chq0utT8kfQCSEN3TQDqKMHdK7DwHsRz5IUQTZTDG
PXB3E3l8f76ub4aAjx56quTcbTJY/YJ7zOGhG4XTwdcyKB0XOK158bRXnKJGb7A6qVN2tYl/Px9y
6WI/N18UAPGF8jCGDC0WOphOtomNXm8tRq22AfDAei3jfg0dBms4UBooQcnX85EXTu65TB9kfOIx
nQbmbc5BRUTttdAct8JK1r208G+r9W4uaZLMyAy8XfjAA+2sQlPklF+hXERp4TZQn7/DTA/xr419
C/N3g9SpNEhjjEGkMxRlBVyadryC8gtYZG+kmlneIdqvnR1LhSVmFvVA1PFbKKNhMJB8Lv0Z5N1X
4jfMuahtRKB+tvJOC8nj7QS4eycfVJ0uHzGMd80+u9NodT+9I5j8mfzOLvAn1sdrc15bf0sHIjPL
JP0mGHkqx2i0QeAauoUTE/cdN5va10YgEqEK3R2IXWvB9U2CnwYnj2Z7aoE9QI9Wpq+UFcXvDHjo
kUoeXNzodPSrO28ndocGm3zN8e3mJ/toZ84ucQkIXATDupTT2QOUmjLYp0BV2vPeukYDGgun9nfT
HgIutTJ+E0M4uWAOjZVDST3R15znl1bbLQm++zLg2/dVQGOu/NYgJZXtjzROrzPHxBDhQ115Hzg9
fFZAhg0QVVf26a2A8uDV50YXOSSa4Z7l0Q4p7aB020CnW1QLfBcwugk5BZUw2eZQpG10GrFyL5Vb
SC53PLTcZfdKd2dP0tBdAb49vUL7kD72lIJEF8hMAUagBKFWkR4kOhu+g77jVSC/QVjtMKKQJ5l9
ZfaTogaUXtE++N3A9FtAOOygmqRC+dyr0Tvbe6es0EQGSjDy8x1we7NHbzxLYUWKJaDkjXlu1UhL
bEmntcyI9VwHydUYVV7lZf80WPBqUwunVvxtbZAb7jAYH7GWvzx/iNuufvQQs0SWb2kQ9hNMO1eo
OfCIbwNhAfA+GM0PnSsMpaHupvUwkzpDkUF6/0RpRdyXL8hwQiWBPfkV2PodNMlJ3OLh2OBAor2C
Cn50ef58S3WVCSh1f1bBkoETgNVGmAgg7wE9Q7Urr9Cp2fbAEWu0BTp2vUExggfZRXs+5uKHmSWh
ydj48CvBmH1j+PoApT54nVV6CBnu6c4J5lMBE5bzKL5EBsbl+leUw3Ol++01Cm12VgYOXnXM+D0B
IvwuXSsTLyXHt+bY3cac+mnQlcZzgV5pZbJvXCkdwUtrVbiY4zzwdfTE5N8UWh6VmmuinBuFVqsv
vZYblFJZvnx+PkPMQs/nhtq8e5IkjwuIJ+BJskRtTEDReWW06UQFYUkCxtbK0PeVQXG7Vq/RjjVh
tirJoMIk2F97T2MGMxn18I3aeLXWnweNPyfH5Mfd8cQhD1+ZitLWErSliHqr4949qRf3AK9Pp5nv
fuUiBBq2KFjBvE2lawU3G8ZXYxuK1r4B1CvIM/6WGA3pH57bt2zobnCSycH8nxIt6CpryS6yM8Xi
jhqtxtpZWLsJT9n9gx08t30e46iM2Gm1llgMrdNojTGauRYZJDphripty11wYN9KJd76Bm/AykZ/
vgqW9ubcFT1hQJkF+JZCLZxRRxWqNDowywp8fGR+H6mp7WvcylQuNYBvd567qYRlAJBp0wUj2NUW
a3NqfMkd0U5QVYODwQX8EoOVkT8eIsu7AMq3kVRhZeyFFPJW5Lsbmu5IaG+Bq+yIR0q99DK7h7zR
+gpdKJbcZvf+572Sb0twsx1Gj0xS+y0YoMgahLU2dUvXwts5fzdAR5NNXE0LpNZBQ8TJUhm8Kl4C
JZdJFUYAuF0T+i9/LXouJHbULH/0XBDnShbDwUPF4O3LCQqr6BaeYPKBOzyl7yE8uIf+vUyriVpp
V0+FhMbK4AvXMWraI3evGkq0OEolxo5kVksUXAW1tYT1dmN4tM9mKWQ9QEidn75TrQMMyRqjDgcx
lZQLrbQSLTlBj0LxdCiIKJwJsWEZcCWc5AdeLj9pNdOBO91DI3GDvjRqRSq5sjhvN81HjzVLGVkm
GGGRjMdqVVJL9d5prq3c2pSMbp8VmGCfaqzRQLpJq64g2sv9T+a4+0ZPnF6rDRNlPwtMZ4PWYfug
daZvefpaaFoKvnMXsbwIIEEyHd7UfnQ6jTdYJd8XCvQxZNqqVADhLeFYHPJtuGJftlR4J2dX24jo
Ids3jZh7UNEV9iFhj/KBcQ2/AhxJ9apPCuklWIFKpIksEEsrn2HxVWfJnNB6EMjqRcoZv4m38YLG
FqpA5S9kC59gW7P7PIFWsTxYzLmz2K/idSUELxzEEBf/Y8FPXit1Ob1vqSan4WdUc4R+f1p1YOuo
DXZYiAKop5ZrEzzlXQ+WGzn9/X6HJTUqfuBsAAJu8r9d5twURyC1scCOXKMi7UC7Qa5LlfVV6bLy
kktjsn+OSUOKLIwZzO1wlPbIU5NK93+1YKfBtAZFNpn5KJHqR8Jp4LdBsFLEXhp0FsY6sIgntS5g
x/oPirtKAD7DFmUl91+6ZN9A+HfTWBPAF5ctppGDcRkv01vvlOvRlj2TbyU2yPX5zC2tjlnI6nsI
VPAxj/xjiAVc5IBwLnzyLa+hmSqJUITMXVyR+nBluKUuITmLRa4AoRcyxHjgoAFtvoM+xbXYhvsI
547aXEqzckY7sECV+qlM2sxtWkfLSq1ffNxsnr/yQgTg5k644KqNoFhjsXQ/nOpuUW1i3sJDCP6W
0UNI8oex81O584/86R8OOAs5Ug+FPQim4Yayk74l99J0MgbiGbmTZO43/UqfgwbcAYX/5bm5Sq0U
8RYSIjgT/7kp/FSIwWrHCtq35+xUT3NcvcR7WHRZ449ke+fUaLGwNpkWjTKPKmmxh6qL+fylH28O
QKL/HLx2ofHlxtBrFEhf6dqTX1ybilvZHAvFQtg7//nrRSfBPzjDMuIN2q6tQIMwiDwV/kcU/f3P
z094lGmjNh1X+Ur8vlWR/zOu3bwd7uMa1Ea8oYU/roO5dPzQYQGidOUEdWYoZB6Sj4KVkVkq3Z58
dV8FuxaVNL8GFnfqOhOuREDcjGhmB3jIYNv/MFeIy+a2+AXxmu4VQib0xj8mK0t8afJnkSkLRw8M
eDwqAChadAlWzpLHaS4nzXInommgAVDhZ3nuzc31WPjo65P3TrqqGCnUYDxfOQut1P+wEAeNOYGN
wRT5voMTvaMsRqc5ObTAM3a19MLQMn/htuKelb0XXo1lHCmoDe+KqQ5RbzOdQH81XGtbTJvl0Vef
BawRSkFsUWGlDRoAwlhfvkIqsQ69YJlXfzNKtfe1QC9Wds0CeIgTp6m/i/rEEFRin2M4aPtrAa5n
o+7r0AfQefWQy4wC5RJZUiE+r2Iqtt7K2l4ofnKTOcn9sPCMZQlhwJdt7KmCRss0aQYwC935kIDe
SKd20xjUhn6nL9C4OhAqeyy/q43/AT0fi8admNc5TiffajvZlvteczest7LVF+ZfnP5+NyFs1fJ1
GtRYDPVbDNGwGrAfGnC7kCTRGfNXRuGXhpmFqwY8by8kKcqJeUDk/KhVRuh9Q4Bbi4Rvlx9lIRS3
ZG9xQK7XEDMNgdcWa1QLsveyPdc0ZMEBsYRMDR81JhlgsQJAXEdfQpLLfgtFtxjkrnoX1GodvuQo
h0Cx5wj3a5mBhPfof7GknkCbIkVd0+3B+SoGToeikRmK+qT2FGldCqlikv6M0YSF8BjHmKF3lQSZ
B4gX0MN++CjDSwlTBZ68ph1l+BEvjw3kb6GFBCkbI4xfo2IfgVoKLRnd5UuVYFt0m7hAeb5tb7e3
BztFnMXkHAqsVNNVSOW/Waik5CrxBdn/8lzbdGMk36SrjNBDfV0ZbemDzTK+pInhRg1dYKckvnrI
IBG9BpgLNLlLKGdpfXrge7PawoKQQJ+xsBrwfVGYjIGzgPXf82eY1sajF55FWbIuBS5z8QjNJOIW
4UzQBRpc7iJdGWChDQdtyz8Xf99lCbx1MaWl3qqDFplwddnWZvtFaKz1HZ6mgl1s0BviAtjU85da
KNlwc3Inm3R+mcL7BWBtyP7v+g21Cc+eDTUam9drA1yRYZMazwdbDHez6Br7MbxuBFATOnq4cINr
MV5/GcZA7wZOlcKpsh7uCp81KBESPQOj9fChpJhfgzjKTM2YedcoAVoudfnBAhwa8Gjdgr7y/Olu
rccHH5iZPR1P1/B2SREVQ9EaJYujf+hUCVKNjbTJChKiO3DHlDuI6UBcSS5Ymx5NMrJy+KHCvQNS
6LjZJyoMlgP04bgI2iGUnXU+FG/AzBSUiFZh1S43xaD5hAOsR1i/s8xngmlHZ6fI356/xq0Q/uA1
5kyvJGULthkYlDyQI22Zd8Fkzu0+RIlaZZIPPnME1K5hF+HgqV1Oa85AFlNQBVLGFxeoeQASIXK0
sm+n7fnoWWYHTQFj+qhxsbrE4bMUL7COWwk/C7mJMMWJu3MigPdvCDM+XCwGxaXsEoV1Kr3CLrCS
Xrgg05JSez6d05M+eoPZSZGEqKbWPd6gCkDVgaI5pJq0UNhAM8+I/W3V/zwfZymeCrN4ClkvPnQz
7A20dPfZZ2F3L95R0OJP8W28wiVw5YvMdBT+p3XMCbNICiB5VSQcZo41ql3pxJavxKqojoqEbIMH
nAY3o1aGPtcmf4lNtDdf19KOpVgjzCJoC2BEAi1VxLcDA9kgYKVRn/I+hFNqQlzum/kUIfDHrsP4
l77dLJ5SZQDr4elVO4XY46arjWpv+nqMahPE4YxAfYd8j9Jra235pfFmt2uYUgwdmMUo3KIdI8kX
aKQ6a9SyBVwBJ8yiEysSDQf1RlQbUVkfdtCykUMTZs3ID5+vwGnrPFjpc9qOD21q0LWwAOP4g+l+
ccfC6kjVb1fKJ0vBf87YCdis7rzppGn1zO7Ncp/YcPVQQx1t9k27qbVM7fZwbNF8GxLO3SYsVs64
WwB/9GazYMG1VVeHkFhw8FXeYMpCysDpj64RcZCRNEeIqFIQrpZjE1LSHOpVsVZBuu3dgzMPlAw2
kAIrIL8DVNEwueMoMArdM4fnk75UnZizdoQuLHK3w6wXwKzrvIK07xd04YkT2Gsb6Uir7bY1EhXO
ZisDLn3mWZyBF0ApFhSJe+11dKIPiDgHQNsI29Fwz2jbShaaXvyuNoL3ZC2vmZboo/mfhZwB942I
moYsNPcYmdPXhomFDd7GPwxq/CyyFBGE/lwaI8QWCo/dsbYSm3lFR1iNHBCEzdwcVPi52pDqQI2A
NITLakl76eVmQUYIoOBZTGkhx0CH95IZk9AcZLc2fWj7G3/lYjpN1aMpnIUWMhpcQipwSY56Whmg
aBd35vMFsVTo4GeBJRwJug4DpD3wfgrf4R4SnRhKKfcu854MBkwrwkxtWsjqK1yNQu7ZY08SdcRN
RXhpuwttQikq3jV7sCzhsRseqdoYWc37qX7DTgSOWIGroxVuhyjZmNxkt3F+/txLAXFSYblPAVjP
9YZhirYw10ExyDMg22AB72uIp384whTn75KMJGTyvICZO4pa326iskwOIbgCMoIqTIZBfgNC7bpK
TV7oynFzikBcdHEkZh2+A3isWvsm7HGVO9VWqkfWePSv7rneAUyaf2Yr+3LhuJozlwYOGv/Qs55q
HYVNpTL80IDE+71aB53W5oM1O+cnQbR7pCCJN0kOYEm9+uh45VtSRVCTf618oYVgNuchwaaeTWGV
jjMFhpjY6qFWtYkc8wb8feUclULJoc9QcaY7G6ezzh5gxwP8j1mubMul8WdxBy4iLFlAbNxBxar7
ic+t7ULSca21MuWYjyZwFloojxygbE2Qzrjv9+5na3UQQj3wL93Js7tOpgzofIPDG44K//V8QhfS
am4WZlx4UZAi3KWctoEaGEzW0DjMLAjPQSvvnxUr58yJEOIIPpFjynBt/4o3Pis/f/SFyZpTH0TI
4UCDF7/rQjq1biu5JXZ+AQ/KtYNzaYBZNMhJKZfyXoQGBawMd+lFPHqo3jjSERI6DmUTRqpB3uji
ruEhF0I+O625u+hTwUstGCKJdOCAolb9sWAKFUqecFkMfEgnqCNwahQ4n7vs4nOXtDk+n8eFJT0n
MlD0CP+aaR6BPnjBhtkWq/f/hSYXx85yD0Lk6KR3MYXebriGh+zKoD0JeffxM9qvXeOX4uicMRCX
8IMAtB4AH4vVwG/fCG+9Fdl0Dts1lI9h2+lvij3OT9GDGdvK6luIpewsEECMZGxIErNWW+i7ZC8w
GzWbL2Ht55c+yiwSDC6EuMkO+Y0gocRGcgr4OuxXI6w8/dLlc47WryAJ3PPRMDVUh1KGSm/bQSJZ
BmgGKp4nF64UekOpTb0SAxYQpdwtF7lb29A/L2A2hKNHILbUF7ftQMAPZc/yj24CLC2qoA4AzCuj
TavrQRidQ/KHOhVassI5NF3/ACQ2/9FGuUHh7t5BJPuqpAgX0Zmv5Hq4ErBi5K4cBxPJFSz5DYz8
6MlnIQCW8qXURQKOFzsHlI8Dxy2w60t6EDbA6NvcMVXzPRSa+UzOFRJsF14PVB9YFyDar+Km0iBK
aa1BaRaaudCC+zMgocskdlI4dQ0AaUl10qaNCIVJ95JvGgctGQWFLR32Tzve7MzGJFTkfyoLfBn3
/nzGFyLwHFofuBysbjrcIMsBXk0KGNZdC6MA7Innv7+wieeoelgIVkFBZCjByIxD7CCSIhMH9/T8
x2+Qo0cfcxYimqytcYDg18f4I3D8etO7hvDRFleozcHWKQY8pfHltbbaUrFlDqcfCB6OxkSPKxF4
PqMmHsMQLkGUNfoKepAB0stIVElwqJT46q91apcCyRxWT9Q8GVVT17Tovj6ZUu9oveX1wgphswSB
BLMpX90PXO+fz+kC3xFCmn8uyZoQXCaDvJoTOiNgWL0kZydBhwyRWm46vZfzC5qiqGzxh/7He+8/
g30FVZprtXZ7X8iX5hj13oPHugdZKKfXyWtzbXaezezQqlQ5LXNCGxXXbx5Y2/REqvE/zArpWVDg
K0nihamOMmF9uU1mC3p0zDcBWpS1QryTm/pYG662MsPT6nywam/B4C7K0bDgFCGkOI12bXXk8tv6
UhjhKdhyX73jWpnjm5kFHD16P4anhLv/BVR34Wo9h3pLVceMbICTHLBSk2pRO7dGWNbH8pgp/qAl
kE8qhn+Wyd9W2N17UtAhl6gY2ZbPwGxPa89u/N5LV/r1+TwuHOBzpHZeNK5QVVgobgcvNdhiQdXj
BM7dsNY4XYrO/4nA9qCQVnL4UCr7Mlr0CxnJieEemNcpO0UFCQjSAehOgK+xL+xw+ljGR4qrQ7Oy
GxcS1jmyGu6nRQsTRRaGImErQ257m1XtylG4VKWYI6cTlwtZjsPrwfcSfiFWeiFpHXci1mIktZb0
VnxxiwNfXLtUHQEBzrXiJA5wJHnN4LE8QqskgamS1Qt248JKuYPlQAuhbrtFvQO3Kc5pOShRWr3R
wY2YMGn0EIVkk5c61Belol1ZZQsnzK3zd7fKMj4NcP9BnjXua++FqU+ToHigM9BHCVe+wlKSPQdh
8znRMRR0fR3y6l8Ys0YRrMe1WI63yAuU58t5Kcm+/f3+RSq+EaqmRpLdCMeGYb8p/4VGu54zod/Z
Dz+sFMHABJbrBfVeBcmkYw5rxAOsVGDGl+1zae1YvZVHHgSoW2H17kkaSKRC1RqpMRltuAGMShJG
CZeiORXDnocKOOHDau+V3dMgRQUhpNaMchj1bMfnBgMAgw8ZrLFS03gSqqmxM8GfIM1wn7C/8zDW
IdUXhvhNMIF6XRK1JCNlH6A14rWR4GpjBBSgjtA6xWvFigdLWfo3CVIDBYs2Nt6GAupmXSAzrJ0G
27Lo1cZTwXHTaLAexNoh2Y/n32PhHLolAXeTEFejxOU5OsekUp55+3drpza8Po3nv76wsed48YEd
ILbllojD3DdZv7veyqZeyOduScTdU0NJ0CsSD58OusAoxMPsEo6QsrcqUbVwfszB3yMPf82UxXWz
Cy3OVZOX1mZsSkPGDluNtRRg4YC8bcO7l2h6+MYJLYqErQ7NEzmSc4syEyvUXR3VOukQr2y5hVvM
rQx6Nw4Pb0yqhKmLMzLAy8fv8HOUYRX0/AsvdQXnwGwp8yoSqwgLCNe/PQXVSKjUIY1KzNICKmmD
8rmGFV+a6RW4Zbu+lkZ0WUVdLYTFOUibFsvaZzMfpU+YhCnI4tgrDIacADz+qTEhKYExar4GWLH0
Lrw/f+Wlzgs5y6OyCMYeIodVHVut7hqVAbvnS7BJNFHlDFGHFI/4PTjCP1wnc2D2MJCoqqTYop3d
70U72gJSxB6IEwzQFRghHYaVe8bCZp3jsf0ya8NExKJnY1gWADIVcpeVGVtIYshpyLsl2NdVzYge
gj7VNNuIqVBJ9YF/cff/xdmZLbmqK936iYigEQhuaY17l13tDVGzGkCAhOjh6f/hHediL+/p5Yhz
u2Kusg1SKpU5cnzUgJuYOQVGSz2RPE+qFcgFLeTE8E0FI5NViytqt62JAbDs74Nvc2fjqdf//l/f
JoHnKqgEuE91/hi0T/2u2v2AC4cRDHs17LIH6fa9pan/81OKTNai1fHaGq3YqjoIaZMIBgm0K6js
Dali3k4PNuG9G6J6U30dCYAHaM9fx6fIGvN7a+h+3C3Q7ZgWMR98yD15iHoNlv/12EBH0xx6Vdjx
WA/a6PohaVDsANn0oTiMMAbbbDBFGaXnMmLP9KjEmePOuFI4D77BncYNuRVkQwEEocP1Z0KzgREZ
MO8hOMDMuvcoJjv4Kf+bEgDw98+fONtsUBvwzLcFWFwVju4VwJFtqGECslv32YNT8U4Ri9wKrpsF
jrl0wpNUVq2b/OeVYY5kjckaeI/MfnF4pJu693tuCi+LspSOoSM4A8wM3UaNAds8zo/N6ZFM5+8b
m9zqq80kAbWK4gOsdesiOz5Nu0fC8Ht/+iZmdANQakzgTxv02SAvQxIaBVxADnX2oF799w1KnJsw
IA3aU2XCB8xa1D8l8FRxoMiSGM32rOTB2XtHmUdupdDTwpmC+xUefhXAWK8Xn1np2aiRrg0QT+a9
hgtGC7uhFOR0jB3LX93x4YacA+TxqFt3p9ZBnJvoAFS4sYwavgPofbAVAvmNllvIHin87gp3VF9s
XygvIgfOeIr67s2eVxaMRaqdHQ5ot+PuU++ULcynvh8E4GsI/Ns2u4kkc5KDbjTiCy3nwVc2Yq8H
+SnSwFlwMU/xoABx79HfSqSbzFJydcSVqZtfTRE380YFFa2Dn+BifUh7dkm/yjOB+x38/2Goo6+F
vZqVDZ0u6icf3bx4pJW8M4ZAbmXTCqc01R3UCMxRP/ZpE+bvOTi0DrVWgxnmxrhjxi43wMxyLSQV
7AXufpUWqx2uErtKhbXAJuHZgzV5Z2PdKqX7WmROIvFllJl7fYdxJx025xQD1bDizB6Idv6eoYPS
/M9IitsqMEsZQlxNVwtICIn5JDPUeh4cBX/PaUEZ+eef75cCdt81fgPvMY2kSVeBO25mPuqgXUPA
XxboFY/y30cd6HPA0V4PGsxgRvV2cYeNsR88DFwGkLmg/PHvG+FOeLZvIpDiQDla2fiYIew/4Szt
XscT1O2jhtad3JzcyoKhHR0I2M7oAsCQ65ieZ688FGvLp2/V5/Cqv1E4MMDeKd1p4LJ48LwofPCL
HjaH7q2Bm7iTa3XJ++H68yALKaYYtuxOVvk1e9CeuRPAb+kHJfimoHBffx6Gg+Ue6YBno/X8YJvc
qVSQWzlsu6TA7ypI8+0CwcEdX3hon2H9Htij2/vLGpTXy4wSpnkqV/++Hu6MfhJ6k3/0S7YIcb0v
66NvIzCstJVQ3BK+Mcyd0KPRVw3zLYA3o+II5niznx988h2NHcYu/7niQdFWc6Hjk6cvzNuVjQ9m
mIVucZBG5FCGisde4BuCX+rsikuB2XykXsGjNOXOJA+hN9HCyVNnLjBZjnZV+gFw63oJiZcgQJ7T
VeLP70U07/odxKU+hnf4k3JaGhcu2Du2sUKx6gHKc7OfB+/gujr/svdv5bRp5pBMNxC5Ro/7PBw2
y6kNAQKN2vUjJ6m77/kmvjQaAQnYhHav2jtvHLie3Bu22IoviS892CVvk9AMSAh7IBPqpwfb5U7M
vBXR6nxpVQYO3tbO9V+lg2jPnmE1DHr4vz+5O9ud3lx4ZlT8M2HhwTmHDMOY7faR1PFeAkNvAkkx
wgeWEVzY+Fb/RBEcO+O1+zJC1Mvq7XCUu/wZSzTII3EUW71ZlblXrs13fTs/eHR3Llig/f1ze1AJ
l+D/CIIbmPd8wi0Y2ApMH4B6D6qMN/3YIJE+KsjfqS+QWz3t3C4ya0x0TgaIaIEq9mqo7r/VI23d
Zb2gzvUFp+z2dVyPa+thXfa69P6y7G9FthNV1GS+LsnurXqRGONAOvpl+aDUx12gborw4Vjt9Zn9
7ZNuQs1QG9oiJyge+icFfg0ujSacrHwnEeYe3L3v/ZibeNLb86AteYderF31K1sHdrYtZPPg2L53
D711sLelBQsRDesx/YTxnBIMHmyNUu9Ze6TauBeOrZsAAdrLnPW9VLf0nD6h/cou4y95gZQHmII8
x+g1Zgm147wG6NsvS3f2+e4hM+dOdn4riS0I+396qAWXgHUTLvRQRU7AYURQgG0VNL58sK3uRAzr
JmK02sTKhfQQKqEYvqgAlVl7u9dALn5kg3Ynw7r10qaMNumsX1vnSQjT7kbx5wz+thWkPAr3GvgE
sdO/R7+7i+ImRMyACS0dRfij43nK/aT5BBzVozDA79N35U2Z3vJH3qZ3Ep//EbAmjlmSFAJWnvsG
Jk3BZau+eyecaDi1pf/vP+jOy7l1tiaVBnpgIo1tAsjlp8XqyisnBluSZsx6t66cwf33D7oX7271
q0OmJ6lW98s289gIPW7BQDh5KxO/h5aw8mH97RtwdgJ5TvCYLP4wvPMm841Hu+3ecXyrZ6W23ZaU
Dct2SNaj2ABd63JYXvFAxaAgTH+TBiOSkVznU1wl8fyFsN+nP1W5rSv1wfL5j2DqL1HxVvOadODX
wZcfdrXNBXOCrlYzf1zeVRpkxpZNwZLAp9Fe9n29L7qPWSZIGoinibcK1G0pvKGUz+MExqGKyU3J
weelT6xcGXBmdqY0aHoZVIb0qmSFSgfMW0tcySILZsNatdHrOqjY54hOFNfhFKoGen5p6ffch/+f
r/gmnuWqkcupwBNWNsla/+UXqCvW1JvDct+stJO48MI9s+cHn3Zn198iUnNn5BofwP7ovXSlwsFp
DND3DdOrjw88LrNP1Hph8Q1Xa/fBZrljqEbMm1AmtMTWAKCCTTKmv/VL26KSxPlBT2HwVD63FmY0
0iMx4fGzXDgzI+DcXYsXQZnzrUWXg5QX2JIAVIAtAENiywpSA2qFzK2AM4b/Wz/7NRHuoHEQESaX
ZgHp93NnPdiD/wkdf1t+NymWTYtuocYIBlDSwW4C7ZSFhIu5KhhFJeJiD3CqbLEvUaLp9TnSs+9C
2dei+YY5uJuWX0vx2QstmtMfu3zlGgpa8UgUtyGrjr0q7NDDHRye0c45KSLQJL0cThYmGzcVdrkF
b+8Wyqmk9KX2aqGRo5r8QERU14qrqKBT/8DlxAMQ3dczxa3429SUu0GJSidoAcqY8efgiOMYfEcB
uqRNYGGEdxQPWqR3pEl4Sf9M/pScyqIzYYasohYA7OaTtuI+CrYvMs4gWFMeNDXvRPVbHTKzZquX
Jpm3NpToBEbUbgoMRiowmj1fnOH93zfHnWFVUFn/+WtyLKhyNOGLPfjjDtwUJyx+mwjiTXOlRzh7
Wxf9wUWzvT5iW/o2aAGIViZ1dU+MtatvCxQvwyflij5qV0Pm9S2KmfDRGPYdHEPsBwvy3qFwK2Lu
NY2ADYENhYBc8D+wYt+QwxKoVyui4o16XYdBeAyZeBrzH1007sx7kVsJs5lYnZpOTEVJuIZQvj2R
Bc0FzPpZh/y1tv20PizaZay/+jZUTzLxZtud7DeiTW7biVcds4kY/frqk8U30LVS83AYd/PsZaVf
oehn7lhmPbix37uS3EqimY55aMVAiqi1a5kuocPwTGCUBpsFLWjTdwdT+1BKN++qfFQSubdCb6L4
Unf1VKj4SFiDPZVhGlur9vjoenrvlnerhGYzbwt+1fcPmEyIcPvW92aNJxwPf8gFZXKY4MNTcTNv
zItz4r/DU1N6yxGA1CkSm0ddrntV41vn89kyHFG2181+stbsHayhiO20WPOL9bApD9UOlQ8FtpjV
N8FX+fc9aer/WWF/ib//o6O2CWQdYKxvs4pdiOqc1PmtVoo/fOhPgKt3FKqQTHO1K9N1gUeB1r8Z
2lNuAnGct37T8p2Qqa8jCvLTnBztPBTNaRBnZoKjxwtPou0AdKJrgPqUTtMxgfVoXs3fWdKvu3Te
N2a1sgW686wG/YfBsFeHTXPRIgFqcNl0EoBqgaHMm82SdKjCjEFapsEIz8syC4wEM7Jq96Rozuw2
jgX7ERE6uubLifjgB7i2HvNqW/ZyNzpniSlJQ42haQs6bmeYeTtoSdBNtqfonzjy/C4Zw94Wn30e
q+bgafi5pv3OGIEkB8wJ1U36P5UABaYs32en9jj9TVtnZU+tVyy69HHcFF1YT69qFSodaurCbphX
prBFKIbc1edjRsorALrepxWw5fY8QueUj3W4dEXQ9dMayZLdxMBlrYlpfSRpuQG383Vgpe8U/BnA
86gm5D1zSm9qqz/ZNB66KYs1J+prOIF2XF11neNiUkBv2bbOGxgpEezCWWccDkok573bChOBy7AC
voDnAIsr/b0ookpfs/RbtL1P4ACk2sTNmI3oy106YMaVDBjl6Gu1O8nR+mhtY+80Dosa2ltVQCuL
fQ2VLv/0QlawZZEgRHBnwhOEmxagTsrE/RR0xVhJQfSorrBgPMXZHRqKfznoVjCTwTUNBC9MyAcg
X0PG3LxlVpO+mYK/suqjK7thaxZmpE2mL4bCXpVk/tDauVwJw2zfsgzW9A7hv4uQ0TK2ME4OWHdO
ssPYPzfWIctaQJoDmNLPcKKQwwosAWT0lGfHrAEQ2QmMNCo0MKHXM6+AiABkW9pOjw5N3GQAtp4K
OWNG6zshrp4fDczhZhuWxhVbdfV6ag4tUuGsSDyjr/0Edk+TC8+8bHTVzodbK5Zuhjhs+ZUSTWAL
dPmW9Ft19npygiF1SVa4iMIAzlaehmmbtZC0gG/feChg0wAkX8NLihd12YGxUY1QSTaq32huosyb
UpW7BKYhFfoosEI72kv25ADYOGOSQ9T7sTjXWLf0bVaBGJOgeJ5Nu9+K5qeSPxP2HGkAFdE/6wmL
xBie2i6L7IK8ol2H0SqKK4ky+TlhkPupGfyrew+3dC/DHtfqCyfHJbmIURcx5eoBZiOHstF2jd4E
EpSveO7S116zw9RCPXF5KrR9hYmwafxYCrHBz5hH9CYVGPe0L4lcvMHpNmCnw2vCWY9G4sQd18/G
TJ7AtDUudjK2qwooXCXzFWMqNyZDUQKbt644gE0cRlZYGgQNrAZeT8ytheqR8tWQmT/N7AL37XHG
O8+AppU0FHI/LIv0bKrG1Agq0MSnAqCVJqym5XWQmOwG6m1wFOSi7pTu+/dytvBQq8MwgqGrwE8q
G1Aqz2GlATSMkqKR1QUKlopZ5iGuZ5i2BEhnvEwaCxu6+MI0PEFbvCRVxpr0uR6o1yEpuL6ILVd4
CmPunUL9AVUVFabaAahR/vXvEFAhpy1I7X6nOxHLTSeUaitWRgb3Dseq32VNjrU+J9sqPY/joZc/
HWtckIe7OSrkxcZbt3JUi0AWX1zsjsoSHu1VrzU2lrLKbZ74vN8v8Ca3c7lVsjKuUOxP1aLymty5
JIAL+wNOQ0OxznrXwkJbKdZ4wGMkyx0qT04a9J3bbCki20FF6Zoehw72zhj5ycqTOrhK+YHxYts5
g7iiDn8sJzFdBXKNj9KJ1HkF8gjGdJnldaWn/cH/KZeYdV4NIIntaqOnQcqIhoDhDnByt/L9CH6R
2KqLm1ZPQjvm8LziQYcLTCpDW9t0yUlZfrMKs238S6vgewFmCIULe9Gnz0OTrRRWxlZWPndMwmm9
EHrUVusMjQ7ZVpE9ZDQ0ML5mOiAAT1bU4rzqDR3Mi8Jr+2byCtjQwpbTxJFmIgperRw3qXFBJM9n
4JRmWBZ9mGglpObGwf2K8BHeDbT2THOVqUvncVHjE9Ku20lO8z/aucnDyQySEkNylqdf27PQW1aR
QWmEKSoY3E7U06zcxeIJ0pZ4ioACJccAT3ocTd1faOcqNlCKdNcCUGSnCKJLXP2WC0xRMC/xVIN4
UMDcO+6swusEGHWMj++k7Q9TB7d0GJKj9DEHvNwCJVfosCsDyW4Iem1dG4GSBdJAzxiuNh0+13a8
bMw72MngqX3mxb6FU3eBa9GI4cUdX2KjwF2S/BgqRvSJP4s9U5+rRXEFKgHdmlqB1qLF0jzDOioy
221K/DTDQJ3sT6bY10PQwrKLoBAAMGoFLFZ3Xk4DBD6se8IMI08akPN4AJdumwZ9DsgIeZ5nxCM+
hRZmtlu997p5ArDa79UPm31T8B86XGPC/Ke3ESQwgioQpyB4gWgWBvFaLBzD0/VQ0wKnuTTpsynW
xjVUuNawE3yDblRa7a05aOD7iwo1cQX16hpx7l2ZztVyEbi0kN4fkljHMFgf8W7lgPyJGt/bkm7Q
fyTYHEv2CfpWaOvO1rHkDlkeuL0jKvlU64JeVohDbH6qZzNO8UbrVD0Q3ELLOu+2DLgj3jRoR6E9
5xG5BM4yrRlcO4JUbXHEzMUBfHaXa1nALOvT/siaIOcLFi3zDEtfpW25gRXVerg+fFR07bEIexBC
5QKndxEOCPQ13gUqN900rWF44Wmy9/m8L9GlHyQ9Np3ndOsy63x9ktHcD9yTjdyaqANYIGkTQx5k
t9WVc2KUm1b/BECazwnG2rvhaOTKESMnnoRBKFwmLz1FTUlZWwrwpxIWk9OouWTymM124yQNhCdu
gdEpmk2vU+E5y4zMSlvp6VtPUTLqCUVSpbZI9pCUZToN52qq/iwDDnxGDZ9VIcTL8Il3RERSK5xJ
Dxem1u8Xw+1R/UfRUt3RGvu3iHEIUILpa7GsyWyHOse1UreiTI6HaXxDv9iVpPVUeAc21ejrYDDO
gniZuXVKE7psPm+cRQJPDC8OHGy5da7HNsREIviRoMmiFuAoFfDJavbGExopyaeKkgGqbe7irB16
AuU0clId4NPrYsYgUMKJa5+aJjKrZF079u9spIY/MOVY8Tip1U+NgV+V41Wbg4z0esQTQ2X+uUPb
aYnsM4Tkpmm7Dt1A8C2RhSzNxzxPkdPAH2l4qZwPXX3plhcyI60L6vK0AAegdeEMfg+sppM4g2cl
UgFPt9jTqBs/AwajPBUADfi+9VClVQeZ1zsxOLprcCW2aqxYpVnRIdRFpFbsi1AZZE4HC91rW1Es
gMcDztpwKxhLi7kYO5/AmUo3klfjdrRawAR5l8XZPK0HAH1cTME+DULbWd2crQx1eBc4w1cYWnQi
0XxqCws4c36mCYxVwbzBemEW0ndI9lFnz49AuwPKqVV/CoaLyVABGjjCKmWQfltCvjX3a2SzsUyU
DdfYKquTCJjRF9j3bQhRonlEijPw/NdwAENJwegzAbWn9oc6UyRpWHYWKOyIllBJCL7H4bwxoC5u
m+3CPnLnXTURKva0cDK3wIbnA6CeMO0vghpFptZsA0UilAwT/GnQ7t60ywS8M0ax3Nzps+3U2asm
MQ41bbYmmm5pXW2WyYFdFy4DTRKWKfOFxvH4anVFOoFG+TJvp7QK8yX3zPlVJdZHPeGapvFNpWFD
oeLKzB/WvmfIkLqqBk4dkwCBNM1g6duDnneeaoSZ/qdFr9c2+FnRnmq4jjTjM5io24qUx6lLMWlg
4y8Bp7Pv8Ql6OwNjUs5I2ozXthHvs+GsRFu88Gx80VGfmfSj7LcTz35ABgEzFMQ4sMWGOcG5iP5N
pcCXxk3qSwqiqIYVeO7AtcJeKIKi3iPCChHo7aZAE1oLZyeqyrOD6wByjeveJfW6c/SVxsF8w+kv
R6wSEMQvtJexzBF2penPCpSh2ueoXqzZ7xkmh4j2o5f9mzl+YxH6uI8hfnhJVQVNxvykmPxEflkU
uHHjRwzBQuV2RiLXjvlWM1RX6X4sW3E1UKn5s2GfqtyvKFy4UeoW8G+YUEs1+LthsqOTaEB6KEU8
Y5xEWjNiHFqoo/B1623JyvVsi2eZQz3QVitd9SoVhtYYoilNnzprijzR+GKpj9jaFR+E4iF5OcYw
GJ5cv6rzgOSXBGOp/C0zfBvOF6qytdVV9QcNxsb0UsB++PtovJl2jCxhmaKiRSVDW+cj2B5ttqZO
aEqc1LimbMypPy6jvUvhNIF5I7XlvoJ2b9chpYVh6mB5A2ygugKeqciJuu9pATkJuAvjLZkjBt/4
BnPWeZUGOtsT+WlhfMkeGICSuNoNoWrtClRuYYIJTltXhJKuLbFH9Gxwwgxsa8CXTj3pMJacsH/q
zrdVgEjAeCS279gfKbxoGpCx9dhEDzL5nJ8zCBPk1X+40kO6vEwY6WtLr0PRCRQALa6xoeQ+MUIz
2dkOOGUebjo1Mr5O8Xu674wKsWhTdnC7XZy9jSyYFDLQYKSEgnDfFL5W9ACYIWQjy26rNE5x4zKc
IkhxW9ALbGsVPbWnmaPo2/n1nO7gEBe1HW4UU7dWuix0NHhm5tdCQg64kAzS7icBjTUv51AOAjFO
uHkTDWnUmCWcIJ8bAnOaqNICWib4Ec2GlakvmIHcOPctdTqMgsZmin47Mb7VFC5OVbPC0X5URhIq
ZZjAYXF6SzC/0fAyntXAsNai+qUIPRPHtSPQUC5NWKxDWenamHdGJyfu5Qcl8QBxvZg/2/pIMPXB
XfSXOlDnEAFKF9l3MQTl7PIfIIxcKayXqo31bN8pb6B7R8oISIWN6Xq4sOHp250P/q3t7LQSmVGy
cXDUDgJDaqwWqJMJM/++WkPitkxpf8rEOL6bUp3eSSJblCrtnqwVRYTGOEWMdwHqE9LLsiK0QIdO
Otx8dcxKM/FrY6+lvIEh+0jWZTOtxzSPdAdMJGs5LpqOiaki7OYh5lrzvVhWvkMKfHHUlK8gNfFg
dXTpjPpJVuNvmuLiRuBDkCQZjbqMP9U25qcS23lSZ8dyJyvD7WVOQP9VTkKfvRY4avwuX537P3Y5
ZFGaaL+KrQWiT77n8amQ+6X16g9DfqFH2GP0A3ee3jdKr/yy4MzFhiaY+2sCR7uNeFV0cCpg4wZv
Nzu6Nlts3MjIrs4x4BdQBdA8XxvdmQfaFHbiU+T49i7RLqR1y9rLyHU8IcaOJSLIy7WthWabekkT
gimEEsNcvcGfEokgh+TX79SNhopdLQGDj0EKc5xjJWAN+Wv90Q7kxXhX5hBwby3Sel+z/LoNy/zc
s11vth46x+axw2Ftpj6KFZhkhS92lkWF2Df4ryV+3oRqm9uWu57FHNabg8dZJOF46RwMFlmAZ0NU
zGkggRnCLThdK0h0xLMFN6bkaZB60FfuUHzlVphAda7FZGdAiSgW2BT+oaxwywQtzxeJqbV2xYxN
VdUxsyJA4DHqOnZ/st7X8zhhP0r2mSyXtPsaiiWutbCBjVPt4+rHUSZMG5gEuyD5tjJw6oOgC8Ip
5GwpamDFGoncUouQ2Z/OwPalCU9hC/8M28ME6KAGZ5hwb2JYGkVcnI06xQ30SbIAZ8nMfJ3DO4pl
O6iJI9lmW2JvrYNZb+GYacOBBrKZ2ne+lEHilh2k9KVCZYIf2iHWFhDhC7Tq4bclLdzDNw1bI01Q
MO+ugnOAoUrnuXLi2nzLNAwgluOTRb4oDHoZCkyA1I8IZvyNNGBiKlZA5LbifqZ+tzrsfvkfB/q5
6rcejia6/wZmy0UAh0zNRIFjp1fvqDN12SGpY2meebFrzK2AUygk4BWcQiFuUpUAh97cxJoeIyFY
xDdPghLc8rLyKYp2XQA7VFdHrYpN3XUMEY7w2WD52S+OpARowok885YgzIa9gkIL2M39DulIjSmz
L+R4vqxXGrzMXivh2n9wqLQv4seUYSovpRUT+I+Ccw/CR4fJDlgad4YzHJJKnEB+dY0aDxOgevXJ
SSKAPzP7Gb+FihM/k+wlnQ7wGlaW58ZAZpPlHsv5vu5wj8el2soqSJn6yFLx45Zd8sqVBSPTgLeY
MYHJWlGjcrMpnTKinGHHw1vP8bXsqKwJPKQ5nMO3lRQvFk7JEkmYnuEyW76Y4pjOrqhOSYclv7Nw
neEEbwCSQJXA/hm80tlL7eNcnJ1lQdq3Q2d9aA6Qq7mUbmdx5MazTPYmElqBLlgZGok/6Kuq3OSY
s+4NFA+LEHUrxuP2SSAOwpy51bFkca851zyk1ke/rCsFNd5IfrTFasTgL/00wH5TcWhibHD6wO+i
WTSqwJxpX5ysUNx0S7E28xDuJYAHOjTsf7DLFCfoyAod0BEZyHLM6XPNf/ry05LtCfV2qBCMdlt3
Hinw7t7wXTl7n4zGlQ1ahvQJYlEHr6911FWGWkQtTlP1Puf7BdYa6VvLU7cyTiyJOO7jqUudZzL5
KLs5e9agDmZEBo+hzvIoItWAixiKQCXIhfRVkxsLsqMi2wxIZRFHLK9psd63DOd+b+E6ryGmLIqP
0hBSiobHyIBwWc6xH0HVw1pIJkxUu3BmR9XLwSCbEyY469JPIr7G8q1tPIKZIri3OAcuuAeLXgu1
Em3TCtRRrANEDAMHrS+i7Ii7E9dxbFqlS40XG2lF4onFU6GIbU8SJowVDo/fwjwa4liVnpVGqfFt
OqVvWpci9UoWZ03UkxWaHDiGB+qNwDnUz/ANZiX8vpTdzM8tGOT1vmfHrH01OQq4m1YZgwEzA6z8
mJzYUH+R0Ukl9SxkKTrymGxTLBhhK3xlggbHkxJUDJdjzSN7UZGPuFljx2NCzp1I0T/B74PDCfhm
ptt+j2KFnVJnPmsim62aBsnLpQUYrk1/EmtjJesFItjMp2U0fEuGVA3WRxjTN4PsZQK/ePL19oC5
YeSCLS54+sVBxX1rAB9t44qC4pKKvZzjCIwsVEkUFsu09MvmpbBAka/Q8NiwHkkjjZX2c7GpZ+Xr
CkaBrfBUuuKQOIO0oeM4jei+mAKivyw/Rv6qA0Wv4PL7mmBMHnHZ4p5a4e0DjOin3KeIWNUOUhLF
/G5Rbr3MxEZt261gGt8gjpYACnehgoFJUGLREZi+JxJ0G7iRzxokQCgvXnAC0QTWb/pKt76K6a05
Chws2SqH4QnStOTHKl9HKIFRyioRaolndIkPjc5gIT1H2RH1D3ds4xlqSZO+p8auJbCaKcIxw0Oa
nvVxg5VQStQIPQPjeNJ32r3aQdqJYq+vk9ccxQd6HCYftkkG7pHai4J+N0ElWZGWP0woiUGMQV0q
f0SyH2Er7cTk3UI9J0PavJrtgwAwsnctG74DL6MifOge3WX+vtYD3yH7pepWnU4TJEW4+tcimtug
ZqE6ekLxkzZouxi21Wr+YQ9xwbg/jeiEqf3JGBJ3oXaUpvCZb098wg7D9dME2QAqvQOrn9IhaOqV
HNfNswQLGA7zv7h7JpBCktcUakU7SM49BOXv9Lcv/EzzhAqH+pXuuJjyscfVsO7QP+gDHWf0j8HW
2k9F4NwPF740IUGfftjd26SdyMWADYE+nNo3Y44EvpERLPOCUuUTT7UVchCgOD3c4pP8YzFUz4Bk
C+YJJqcxjmTUZXBbwHOIimvJDqH3kJqfWo5IGXTVBsV6R//JUr9s/+RlhEoryOL29Kwpm7bxi2mV
qBEufNYvKajXvDPyXfefKPICte2yDx0p9bngNhZZfdU0GCKqUHkv98kk48baoY/tlvOW4NRVelRh
w9pAfXACmvSzhwOAfVJ/hXjCVaK0ViQVrpw2psAxPeHeGtPiS2rfhvl0rf/DQQmRTa+O/yksXZcc
cdk2z1awjnE8U6zQH4CKS0VhKFv+WCxWgTRUn0u88hH/84IB6eKMerOLXitNzuoZfZMWkENriuT0
bJZnhjWV1XDhhsfr+ETirt7XRkRnP5lCVEsgCAMMAO7VFdSNuMtgd8EYKGrUWGoh1hudPnocC+m2
MwOaeH0aJTX3QYYW43nJYHmwceQZpeLxq0+lJ94IOeO1q61fwuLbioYmRKl6xMjDn8XasARYAwu1
hN6TSGoUibf2f4Sdx5KzSJeGr4gIPMlWIORKrlR+Q5TFm8TD1c+jmc1Ex/T8q+7o/kzJkHnOa+cX
C3omeWmV36XxdL44zgzvcbgXEZh3HZvnRoVn1GtXq/y++CHtwYnW6WVpXg0TfEXjJiR6/42QNSXb
MkXX83pAL6Vw/W8aEwkARX3NFy3WrnXIrU2abXPNc5ldqcgRxHJ1GyE4o4Oc1ZdTiLp5pdhm/YZH
0y4CEG6FFkPgpDxQ3Zf4c+7Y1Au4Kd0b4q3lnDRkfvqxk1tX/x75j8tucHZ1tiqV17B+rj9LPdyH
6TPMyX3pcXtE+g35WO1bezSB9JvJ8Iz82tgHbeAy17AtP7vh6xQjCqk8PgRmNY1Be7H8FEqMk7hl
crZhyIeVOtzD3hM/q9B28093YaKqn8ypOEz0gepmMPLdyrChrpQnG7ND8Wsa2nul4b3NwfImiAzc
VY1ucHMc5tLv7Pro/M/1TmNDRQPUPI5eTEtTVX2a9B/gXLGvjtTfFACIlWL1dw67Kry2gbXnGhIg
z1aRgRLRVhO1T40h9+0c7/Sy8uy+3jZ1+Kem9Yc7iC9FTzYSanmV2Ylntls7y4JiNNeOWOv2wMWy
KqPAZJu9IGRCQLoSml/FP3r8paNG0A+h2LCC06LbGDutPtxhuNhX7T8o++LHVYxtYpBWjWevOstb
L6N1P//1g+GjQGm5uMCctyZ/smqstcXoN1MnY4/cs2Cw1o0WLCIooVqsPvmb7L0OdTKJ/r001yzj
svVMMR4zSXhxNxzmjoe4ABPTsdcAUuvJqXp02/fIUoN0JA9NZkHkZFcggCDr7/Vd+uMw3Bd7gNqJ
Iu26uc/JKrn4XEFTM60jyfFaL0cwtXAZ3jVxS4z0WoW7lF9tWcqjqdwI5WwyrgkS4i9xfOTeHOdg
cZmxHqy/aPwdUVpHIAArBnwiKBxfMw8j0kWDZoCI9gCPo/Y+9MIMd3f0YQb47i5jtC2H/QwSC1kF
lWBEV7eEv4Dn2VnaYbGB3PV1nXEKLvtqBibaLQts3JFbOOk9YQfmdCsJqm5Wob2uMGiGtJhsBrXd
VfOp+nHQXGXOcAFcBqUYhovS75XHpXugzgIP5eC8WyLi3fVzfVM4W7eO0Db82kSlVGf9Nhm7IiP0
bkfJ3SqjFp5Tb+gDFm6zeTLdR9Qu5DAjJ1D0m85XnzmZz2g0/Sk6pEwZKgMCeS2CDDIIo4ggKdqz
B34h4HX7lTvv/bh19N1MUhF1XdPPgCawgMA7D5zlZs+0VqwzaOJwIqjbiLftcC7SF9c+zuMpg2UF
6LX2ZofeDnBX3uu7JxnkfQLa/0Y0DuzJjSGPEUUj2PB5mM9Su3V/7k+e2Ks+Wdvhdz0BYCXJbbL7
d42bYeY39/FrVX/mKMHc8TD8d+/vmASQokbnK9i7usETD3LQGCXeM6ZHxsg8AL8zppW7dWmqCs95
tsnLmzs8NMNayc8q3HKfHSguFoZ4nd8kqOevyq4N7rmpf6rw1xJe5rL0o1XOVI/3XbVOy+RbvN+T
R+Ss7c0mg6tXviQjbUlasY6T91oe1S/Br+mz9VT8hNVLTxSqmV1YASEhYY9M87hUqd+Z3J84Bltt
H1XtwWzgAEkkgmIs1N0ysEmAHAP1BTzLHbPT0c5fsgU6HTlLjzggbwOTtzd/JfpmMueDZI7Tbd/t
HhbtnEtvGklL3hC0EZiH0Ll3d5vrWb5PKjy/Zxq/811OgaLGXbN9GMhWJMPGfb/JdAYLVCS5V4H4
MTKg9HEx+qbv7ZPGalJ7nbGdlrXx6F6G5kW+pq7H9wEQFLBCiyC3lL+8/CCVrC4C971k0NTeGmCW
KN2qpevP5SpCIVv4hrOqY9XXL0kJHe7fZ7f3eQ7CcIsTSBVfkiLxM+g5FmuYorPLdVBpvOnjxuz2
dc9G41KaoR9k/4Ul98EhLNtcAgUac/kKB9QS5dP4rtyTYLoHBZVGU1Oo2QUJh4a6m1iVqoWEvGNk
oIq93zOwCnq9DvvjEp2y+V0mb1G8dtUPFYouMV/tzN1YD5O6nmy4x0MOAu9C/9B4oSb2s6upX32h
HCLJTROSkPgiwPaV+s1OOWb9uP/USA8fPsmajzOfXaNEZSgeZouIK5sPB6G++TuF+yJVNir8dRzu
1JE3KL31gwzcIttIBw4H4m4512jpIghQhNjDQx1yTkS+zaNdV99pfEpApqPIaxCRRM1WNIU3087G
whA3X5byZBQj4qARTT52T56QyGF4R/pYxkG6lMwQ4No2t5S01042rmcLPU4eATwY2bnLx1WtOcce
Rp9gZMUz9Gsf3aiYhOuOXARSK+btwWlY77PHuCYRYMitBg0UiIlebzObchvBFl7kQcyuCPMMYtK9
ivpTaBu+lyzjQIrKeGyqz9zlO5EAuDCdirg6aUL3SnFVWv/+Vg9XszsX/IVR/smf5qTIGMU1N3/C
mpjp11RFnq+xgOtPCv3xsRVMS0fMEcsuc3KIKpyjothqfzqgvRsHICNyXpBDhrrpl/arQt+6e6g5
CpfPyv1qo+j+Ww58/1NUMXbEmnA0HebuxNPNx3GKUX4V71zZQgNOdOzVgES7cLKP1gZCzScybV7B
QbDpICCDGHhT24cy/mvh4We23eFvMVv/v4Uq58U69VDrETua5ExUhXirGImS5m3Is70h0GTF6V7n
B4+Ec6AW81BM2q0nk2Dcl+ZTmF1MtIxR+KK2Y+svrnbuuyFcN/p92qze4zzdFAdlenc18GuEbl7P
S+lfEvdR14dgyvftAk8VXssIRMm4dtG+0mEOHzVla4n14oa+Pfw21TqGXbGdnVl4TLtWuUuU50Qf
mLS/7erLBGJKup1lQres0obGyRLkPSNKtXjsxu6UFvpjboJVU18WF3uLGMXi22yQS3SzCutMnX25
fI4tF2ns3sh/5pmbmi97Sp4VF669Xqyg1Ab4J5SPRlPtZM8T3vUW55rz3XcgJdzA2qiIbZ+JzzCe
9/T0PUX9ftKfHWTFFRaCRL5aSnRtAbUbFozEUYZjArsPnCZUr0wgdjOGlsAy1DiodevRsaPkZpgI
hGTETF8u1c50o1vl0HpjIhytvvUoW+uWsVMkasZieV3UOwTEkROptK7rpzyGyUUIZYZ3ZSB7o+k2
r4VLlZ4ihr05DngByFVbmaW+7d049GTqZF6vymETd+ZX1DhRABOKamGOjyJEQGIaA92hGtN9eQ6V
oMu3pubib/PxHYzG+KJwv4fWZR6eWD+b9OAKvBMy8UsUSeWXZZu+Q4PAsrIa1qmMFHqBE8Zror9E
eTRo92EJxSrjGuOVbiNIOA1hQ6bhMZs6g5pAWT3mQjlITRk9oRhri1wOnQfV9UV3663E18rtbHxa
Av5L3+Qd3wb9s5lY8QvUFHUJVwJnKe4EHfG9leE5BBkttTw1cf1q29ot4t6MOn2NmN3cp5p1Hgje
BCaYmWIFEBad7ozB28SGKzDezZiMyjgedk1bPAxjb8JqhbBdJPPGYiOlyoeJYc5zRBF6odKaq0aa
2jqOeL8dF5qk19PZh+A5tmVzKXTXE5wiylSfjPbDTSk5J2hEDn1F9ZHlTy46VMuofyzlwamKXRL1
eOP6BHy/2Kjh2RqClPoQF1uWQSX1rJwNQRIsSQHlKTUYnD2mSEfb0t5gcFtM0RGfUsLUORfPs71X
mkB395W1iabbIA4mbabYA3jaurq78rWOgo6mC+gscwGrTxXwSAMNmIY0S1unkwHurznPWNW55ktC
mpLlo52aPfgK22jVeUXzVFM3EbHdnKG3Fedgxo+2tW6Jmmh9NwFnguhNuFl6Not82bIBuBiksLQK
se5xNBhr5A9BRVlXPzu+EfFy610kxa6f46BHgdDrLJbyJR7Xsu+3Mjd20uxMuDdGphTNIaJnzt8X
+VgBp/bi2+HcZvjths+8cwmsMd7r5gfgLGzKUxclJ63a5vr4sLi/pgDsLthQGn0/W20w27wPtbIT
8Zdh0nai+NjPSIva51pbe26pfqruhspHv6mRv7hN+NmUkuaZNEREghpv0kxfqezPxNEWJh+KAdv+
tdPUrZ7GtznMvFAK2u5MzwoTlBCVgg53aOdN2zjEfU5V7/4MTa2ue3UWvqJFyVqzwl+tQo/KQ230
LYWSdYdsOFUpKigso+J/QB/ENTf5UqhIOluqtJzIPSDBNnwYQJ6Oti+CLE23vXQP8TTB5NEag4pp
hJCvpghsrLYmL26rAKitqkwkZwPwjRjK9JBOElwqvkhMbRJ4pM/KowIZZwzadkGJOPXV+6i5QSKy
M/LcU5ak1/BuUDTAnXrG+wXfSoHqxrZtda32ZR/Y9V0hdpqsg2qm4nFB2lmNthuUd9EuOndvjMmX
D+OdPawWUWxdpP4WA5XJdpLiTapQKRi3jkdeQi+FRcPI1qlre/gclg9TbnX2TgM5WYPSJmY8waOn
+JH92OqnyXGZdWqfZutQt1Z6x4/419ZE/4X2Q4YCoWFQLh2mdPszUyQbjGL7U/Fa1tmzJmb7PENz
gyXkrOZ39baWGX4+nJ36YscvSgNKvVfL6v7AlQm5k4X9Vdt80Yw3NC1Bn2FHU1EQx4b8q5HyZ94g
3pIo2hgJZIUEhctU0/XmTuzo26Gy6K8lE6admHHcGxKOZjgP5U8WfsUDcCePsJh/ERmMTNhFih+/
A6WYVW3d2MHSBy3uCPUymBsnvIbayQi7+JLh3DRQId6saflJ6mHcp+2LyDddbv9aRUI/ybCxkIvR
5ReglK+Msz0SuD/kECt+V3tZ95TYumeTD+uMXo4aNzO6bXdX3hEUjTZkctH8inXS5UAMl0oe5xjB
E+pVoRew/IVvx83WjlFir4m3c2YqEPh2rUbCpe5DbQk/ocLsKVs3VzBPvnH5IjtBwtWgAlHZuuuP
hGS/QuN4NddNOZ6WcZeEB12cWyv1Io6YbHgZmkdIJ6jlsYBIDdwS5A3RqYst11M0KxhUrjUYmnjI
PgYlPmdM42ZzmJSPfnQDDu1rYspAGZ9NwyR6dcSbYPhlplhXi1mvyJEzDC0nbX6NbGFtu2YhA4Tx
f12FPbypduXPH/TYQ8TEgMxDW2XdQ8ImVhTLMdJoJQSnMACBuiGFVp3PIrfvKiZtU6jbvPpcZhI/
JtNrFt3TtPcurPbulPM6cMFmn46Ddorf2N7hQHhI7a/oEcDq7coBk+/walRGnviA4ctsYzkF6ciX
vUt/tb74RR1DkFBaWIhoRFfA2psqv4WwUZCibkRon6SbOApq8mEqAOws2Q71LNjvdlIMl0mdcbcM
bVITqgqhXeYQ12bH+ikJRLHbGczBCIbhL5aOeEQZIFdDXPaXPgbR59if4LWiWJt9VcXn4QJUpQ9q
n0pvqM0XBxkKBo/Kti51aWwSfC77BlcyxhWl3IqCHkSFwbufBQ/sgohy0sPYvyc6vdU1ub/z8pot
g4J4Y6t1askFCDrSJN1Gj44TFUi1Y4qV1NNzqaxzBCJ9RcCcYbAuOgrMgipwPebNVh8UJK0TGCCD
2LVXols05P48GeKhm+bPSQE3NCy18YWOerhy3Eep0TnmTo8grlnz2tw35VaP/iqXePZEuxgMomY9
Zl7lOhe9hVXOz3r4hEo9X2fph6SpY3rtGy7NWt5CcTUIsEZP2KtE8IuXKfsOWb4a+RqP7xqHWyye
Ovt1skB1tWcV0DC9K4JeUxOy2ODv8fnanNwR70AYS/ngzJBMoZVrWyeJ9c8Qt2oBcRotcHJVGPou
w5U6BMZ9ueshzsNFuiCpzm5sMvOzW+R61CWG5vBpSoatETp+kU3akyp+wl7xuBYsmSQvSKQoNLAR
ZDRG7aAIHpWvRo1woKSfbVv8RksMSvZaL+1OpuGLAryg9k/JBCQb2whuWivPtrEz6Tw+qHor1S/4
+q04h4TlaBgBogfT3ubq9xzTzicMdMXGd5GII+BFvwgVOpnZBFsO0jfOcaviwHQ2ZflnlDYEY0ck
0aT1B3WKNcKCv6vx1e7xCYHJm6bLfZdt2rnY2qB4Uf9ZkZLex084sZC7o0IceLs5HsbnfkQaaqol
20rqWyAq+gI75JjJtmOMBkEHmxrvryZtglJeoWVzNnlXvLeO+hiV7kdRFwzQ4Jf2XChoC+7hDoge
N0XRvHQ24x2AW2oPRwKJUyVANx5108bBEIWC2YQQEX7TsO006V2mTrfEKlagNyC0CwPVi2Uj/65T
K3wD+OUAk7+2Xn8NfLLoOLQY6Shhe9mFIGNgEuVR6U+CPhevZb/wZ/lKriNqFiPyihGUk7TkHluX
1nNOsswVlXUt+KeWLetu6Ha9ighkEQfqQVfYiicNUUsjvLxLNkk402MMPKO8zhGfmNSOtfMABHls
BoBvYV+0qNoiny6isXmb6JEt+wr/EGo1Ep6djn8vYT9YludlQzzTrm14sCyiDeu/MQTIqyb3rc8a
qOeYrVvB4VzYJriMWQeYEyYyTk/I2uWuzV2xXVwJ/BqbD2UK2scspPpR5cqj0aM0E1qD2FjdhzrD
cNr6aWqx1UV8C1t1YC7FidJaaNNjF7bQDK/2aAMgOdZJccTNyaSnhadqbh5sJnpDxEErAIuFxzF2
yFzmFQiwqH2VGeKUcdpWpnGmTQ/q7hkecsZjsRnHX106hyJ116bgE4b/4u97At1tinEbDXKX8GNp
LRr+4bnSxsBKPzj4t3NVHBLX2YbthuU47o/Wc4hmp67p9ka10laaF4LtLs7gIcPex+F72HA68kVB
XBMny0MdWUEHu21OE1CseK6JiKtG6lzsi43UG7s11LPqyeXXRKnVhf1Olh8uJUbEP9wnpxFtXPnj
9q+KeeudH3RgcfIZqRAp6Nh6P1E+R3K6TdvlpYJoNNTkZrM/1gMmshT1OJwbEH9mXoz0PRwvjKdV
B4ZV8xQjulCcQO2Um141Wzc2gob4eG++czHGFO3Y0jeGQAE/V9tBeR1ltrFJsnWTgz691JiR9IFC
NFP1RNLeaQ5byxsvHxTAyPtDP3KwpwS29N+uNcZbUw93meV8xBTDDjLfTI5JrTiGtxLjTYEgT89s
VGYIE2ztkDAHmZg3wzY6tsNtHJNNPWP9s+u9gYUAU+CaQMW7D743eaeUAbIT2ZVjrtiRB+zzFWgZ
a1JkTfsMtYcFSlfEt8b+UpKbavv4i5Cvvc/6l15/O/DymiTVtX+vygUPaDp+z1OFt74u37UqvdQJ
Ibat0V20yXmOF5X8gmLxanc+KPmhdomYa6mFEzsNVCxlq7y/D1HMj+lgQWz4nDC0qFH8gyiJ+/gA
dsyzxelZOdkmqpCfZ1CZx76+xOGNZSauIIUPRXS3TQayT9edlX5bAKfjbVaemfcTGV4GC+pqIgBA
jUbE1mHHvgEkz/6/7zJ04NY4XlUkqQtKW3ceth3LiRBJvtJFedLl7C9WsZ9jS3+kaApNrNHhmUy6
aS16FLiaFnF259qmtuZvXThfpf7p5JdF9F7eKAhc9BZJVuFGJ2FNnyjYq8xdDyEi8nBSQZWr+3RU
hcWz1oDmswL7Udr1fC/KOxN+T3dgspnqmV2X2A2jhMqa2YnryNmqItAa2gkT1KXliaKZoNMbz+Fp
JhvfFMYhKyCXOxHup8y4mWkcZJbhR+6EEWNTpxtNQVmKtL03fb3ZlOlJEeEjZogu+R5H5xrNb1b0
g9UXKp8t1LYUX48fNeuaKsalBWdvnPqkTKpnmyKobNV+dKYMJVTsGAFLHAFOxRhgRfxIRlxXIwlt
hUjNTyfMSJsdJC2a+fg/47qSIyrVMtYTIRWIM4kVuO/5nKwpWGI0Rxgmp/JViE+Uf4vxXUMWGEge
Bn9SmGE4UOoXYS9P7Ew7m1un1OBG3Eg9DZiglO5rWrKTkx9mCdMRVX5S5lgrHERD8zab5k0sopOC
1kBO6dFK670eWXhkJivoa1338f+sc0uCOql7GYIaJHX80mTqmvxe3gJ8JwmK4aoNumI8RW3oRdAr
1TKjy19S3xCOn1cjGrpWap/14tox0AoRr8pr6zRe73KibmlwALje6YjbRtoAbNxqfh4B0p6N8Z2D
t9dexbwzQz40D5slw/7jEhPfgmr9kQG7jm58P0z3ip5btDuXlTkUT3Vpw8bcFjuYqoeOSUKTgAZm
txlFeOP5KlXi9JTfCpG8MWVeY/Y8JXmNMNGtkUqlteJrhui8JGp5g7Wy2OftSBYdIG+a+g2be5T4
Er5GjuPeqe1HWqtqv7Wqa9ve5nhjGL6ZGIcahFgznjtZMUJHLALrKg+NlZRY0qpAhXU1xOTl9/Ql
thWjPKdTj3H8FUvbzlXLTaRl+mbRlu/JfhyZzerl4io/xfQKHc6KfneEUopDMK8lFi+s0gC6Np8t
dJtiL1E+iHarxtrX0NaIjIv9BBCjl3sx/ETGgvw8+Xb0HCxc4e5zyQV76arkOBECTpOb+IoXlrXQ
WA4mDP7CLNFPZ/wuoCjzeuYin88KD/agWlgRtFXST29Yhjr3JzH+NHu7tO2lsM4wmdDEM35jRZ7i
pvQNHPmp1Rzz5dKY+Yay1HUDd2QU16Z8d9KXueEexGsuDvmIlr1BLm6cGrKpskYAUt75iqBysE4l
fn5XIcLPWgytqNDaxTk2yp9BZG6Ob9husMHcRUp9UuPNF2scRDG5dG23pWfIK5J4DcU7UzWo47gN
ED/rtvCiYfCr5WTaJb8YRi6EEEm4WxUJtIgQFUtimW/n+qHQH3TmG3XTLXsyYwH2Vws5SM6EoXV5
uRNf0bqqdzh0E1BJawdgZJqbbjjL3iuAuaKbGa1lyZCNOtv8lfdSKYARkT0rqDvQSaBUih8Qk68y
40uwP8MmoK9SBojXBoeucupjpCj0xmaI8VyWct3gM4IdSM4wmorF9YqyQoaFl7RlMM7jQ91CbhyT
/tDO77Ppp7bl6dmhS6/tdLQRjOrJuVYVvppx9l4X5s4Rgnfv260vjVLubQeWt3FRZWKNVL4YO3as
5cB9GLXBkdZtHvtLJ/aV69Knh3GLFbfq4LUn60U1/6yiRNdl75NoeU7lp6v1Bb4VrA5y1Hzcqf6s
d8gfso2SIpAVh+j+ivov1nQ+efRSoNNY/3ozXJdd/awO/UMCHdM7BEc3B2WIsIkp67iJnqL0/q1I
rpab7CXvtB5qAayLZzT9rjOOQp0tElEZYdOopSYv26pde8JszHD3JKLqDaMGAgAIgYD+snWq78KM
oOTBQlQyL6U/D1+WZQAX9cADUb0hFws8tWHzH3uSyh1Pd+edps6zL0eTSM7yoUpzklliprBy6EBX
7CGaglB0lJRJ1l459ZulAoDIGtydIE/91D4nTcXT3kYq1XAWGStmp+uXSNHs53tun+rb7Pd+NFj9
ztUADiIXLMF00W2KCZkoFigsKcr8Kpcz0s5Me8uayltakgrQw0u453eHq32KbhISyMI44TZBmDaf
ZndpbMwSM36wcSp+yxaz89yGzKg9yn5Nvjh09TZFz/g1dt+xoT80UtuLexZEXVxqsovsSiTbarg2
AMdwaouWrSJAMAFx7Ghci1hmJssKpP1DuRE5R+m0C8ffCIuyG7PAxeHVHRiTSjHX57JBpIa/fmDz
pLjVwts3aufwvj3WUCGG+p5r1hvRR0rV74o8fTci/LhlMT86dAncQE23jJ6dCeY1XMYc4ZOGq2Hd
8qw1/aMgrgfZfhJ/z91OT5S1qq+F0+9gVzY1QU91Xtxi8rKYmxakamQLMqLTzIC6bzY/ouxcFH6E
PBtVaDKjbpgvCanmK+Zs8gOQ/saKcymWxTPG0Evbddy233pXb3iW/KGNDz2bk5EpngX76ORQ1zLc
6CBD8XQzZwYz+yZAXf02nBfPKXJGbNKxlGL4K+5fuCSgtmxj2A8IdmR4G03aDIXc1PfxAtRN1h9Y
fvsxEAluNvqpbDByXivWA6kHiIhEBUtNnlHlnFU0fCn7hZYR5mzjPw6baWKUwPKGfzFOcn8pS+7x
pT05o3L3RF5Bd6r0ScoA4y1e/EsCGTqzvT2jFyU/QOVVT5GObwyQIYiKJ9Gvw/lRI5NF2fFYYmmt
3aBRPsYOYU0a9JY3NR/oviOKcdXHNtzH49Os7YZwm0WKPyWXMH3I0Z66/qTfchnM409ZrN3yM4GV
tz8SC3LqpYNFTd5jzorxRc3XDiVU41EH4FRK4mlK9tmlZb8vLlMBYi60u8gzeYgcBptzxqHhDlfb
8svppA8vpXkTg31WIuuj5u7MxYkZ2FeHE9Rkq/bPMt737qvBsFyDg+dDWK1b1w7Poh89veVDS/B4
9DomMJYVSTXJ2DtnVxJ22KKyr3LHPBh3U62UgshPaHGvIeO80Fom0fbkWkh7lpQjainAGAvj3DWo
sYxq3vaKgImq2n3oVBwL/axvBgRYnsR2pRWvUv3O03kj8ZLMNfW2zbIQgDMk/CLrMBvhTkubXVPL
ba7glsqVjYYJQJAIUzzE9z6YaR0vP7HwRJie1apzgZjtfa2pbB4a6mlQzZ0L6d8C69Xje5zRAF/q
DDA23Ia2MVznNlRM8ciBD43FQDRjx5PFB7lzD7HKEl3hCU7j6+CUHL/zRpCRMxWbzj4b+lk3dgJI
CAZSdR5yVvV2PgpLW1lSNnvTiUM/ja03uAkCR6C5m5gIKYjFmE980MzvSBfbFI9XtsBoZyjwYTni
weARN1a2jieLgCw1/SoEqtcYambWzQ3wbW0y1Ipl3xjZsTDaW2Ii+VXyZyVKDiHaDEuJTlabGCtR
Y0Lr0q0r4q2+YIggYW2qZp+ojQECsLyS/bMympc6xc8wrivlIeyJjJ4Ly6vv9qMMlvja81UdOFyN
u1PZzjjopLRRd9uGwevsHkG3oearVci2GOsTZoGkLVa9VN8UGb4rKbQwzJRtk3YQWz82l3WTrzWE
+W67m5LAThhX4vkvStND6aJgx6jABGVVgHTzXdlZbnq3XzvI2GKtXIf2NY6SY4c2x1JBKe7zeY4D
t7TdvdYQ6vSkO8TIOWiBMoBdmLVO+imeeMq/LdyFrfIS6Y3vwgx0eYxg4xrxEyHrTi3pLwvcbjn/
SBcZiAIlQ+jLMGOIEsWDA2rYIDDtEyRFqAJXBnxgkZfr1pSPYVWe7Ty+0Ju8mwpxqftjOhKq1Pe/
CGlSZSuUc5RZPpEbb1oYH8LCVr0sxpzAlA8N6a7AsI5ZiMYpnRAU//9xVNq/xN+b/wi8y6JyKRx3
xG6zUr2v5RXD8+oemXgdV3gG/0Nk4r/EUf+zXLfO0sFSdQsFnxnEylPdPXbhy394AffUwv8jTeuf
DbvSjNU5N3TtoKpjfReI6s1x1uMUKaIFO6TNtXzvsxFrrNVYTPQxnOtvHwloJXOJUR/8h5/jXzJU
jX9EHWedXjaDizpnmU73+NwcPzsUYLD46LvwKelrmXsUjcN5hsoxBW9Q/8Nf7fzbW3D/kf5XW0/T
GfZiO9wMk0mwLtlddhSqGPKmNVgeaulbRj0n3A322qLPD4OxG7Wd3X9OHUEHLV8wRW46F68ibpCk
e5O5vk4V94dbrI23PL8AcyXvpr2SYA9me9Wt2dNnJjWXFyUf4/m15BhuPw2pbRP0H6qLyTyN7M94
fOYOxfyEJdMTOMzCeqJ6ot+mlrLPzRZ5PcnvS89Ei3GeL7aBF79Y2dETjSROQ8KZ5Mn+VAdsleVW
9s1Wy7p9GStokUxKWpkKf3L2A13udf7blOO8M2Bx//+P9F/aMs1/lqiOcdEOUSyNQzy2Ckrw/6Lu
TJbjRtYs/SpluUcW4HBMZXXvIgYGp+AgiqKoDYykSMyzY3y23vWL9Qdl3r4UUsHoyl2bpaWZRDEQ
AHz8/ZzvpMo3IVrm2mNU6DjKIyoP33uBWkR2DttMW+jUWi0wPFKlGAwdObzUSToX79PyzIb6CKMn
b/IL1SPLrRJR3w4OKxZR+M3n3rNjTuB7gxqehzALK1LEgWA64S9t3cY/0uF/tMdf9Ze5j75rLF2Z
pEWW6xPpkuHl9SY792+KXbR63nxpThO10nfoZfTVg7bGL4gAeHXer+7ajbui4r4Odm/B+gVj1V5H
4L099pgPdZ0FazB0NdFoTmBeBqI7BbylI1zRqq9w87/WjliVnknNNdhSj5xP9pDqIoWN4h7blclm
AyYlRzKpYsl53nIG17GePq2g+D/HzUPEhiMD02rdVOGNZ6SnDvL1NgAlP3J01kNl1S1xhXb3pn/R
y/vUuhjerHG+gAOFbDrN8k+x+UUD/VhukegE13oIimvWPFyJ3sW19dAhOsztc0y8st2i4bwlf3rr
3FFqn8L70TrRYX4kMFD3Gqu0duOwruVYnX5yHjwqA5k7Giccl9tJYiQ/yXvq+Duoi59mjyjF57fe
QcCDn3JNXI2+N1/g6pU3fftkMtkwIdPis+Qi5RRrKq85SB5K4AXaOSrT2h1WPWS2buUDuMop6lAq
6784D5xJW+alydzMIrjtTjmPwcXX9Gc2MKQ2uZrRY5n5eYAQjDZOfG9KejYbex+NBGFqEyKQ/tmS
iKzD9iTKpit8l0ybYShWum7Te4ObtA4wOskvqZA3UbwPCoQ+3nWGphLKQkzdq9mq8awREnHqnSuu
Wv+VhB41XJtDtbWq5ym/wCfF8fuXGmOZTVpJyagDHQqrj0F5TtwljBNGdVfLqAUn7t6Jsrup2/xZ
JM7GYyNnsI7JcjauwPcAXowXieWt2R5F9XYAf8AOmmXpyo2fhU8++lCehBwck3xdBqeZ/9ToVzm7
A2oRpXQB8sLzEiBa0GqdJilDqXnFxDxx5GCiJ875Vkm/QzKL1nCKgbOUrHxNkt/MhxGHAza0uLmv
x/M2vxDIJmoE3AgDqxgvexQzKVjtmwuJztfxcMp+bYk3e6LEQfofxgxnuGnlPstuQdsYwZlnw/2J
tqx/e/LdG8x1CXa/4LER0Vc3DL8k+Wmur73yPlG3ZS42Rhd80ljMZl2Hj5t8s9xdhy12mcYMd0OR
rFB0l+g626y4+7g/mweg/z+G03cjTGuIONbhq+3t1oY55LCuLE4K0FGIwddEHFNkpBSll980FDyW
W+zHCFLBeB2Y0Vxz4myqiV7zNrsr03EnkV1lHPCHJGq55CIFaGfquj3ta0pSuG36uqQAAaDKich6
to9E8P6aKm3ai1WR0uo8cKKIce5NbrUrG5NGuUcQfiRVYB7Y/joGm9Z82XdPSKJ8CwxK1ty5QJHx
nDbHVkO/Xs6ZS5K77zWFnTZFurfEqrhi08HeDwpBy1L+bfws2WxYG/8hOJL8dOAxWYs1j1ZAFoxG
7iNhW/Ol/qx94nRoZqYWf/MCi5XN4NZ9LmFu7FEfTWj1ruxH8RlN/PRkHWEkH1gAm9ZiPkwqzXDN
mEsET8NL/pK8ybfmVvvEjkYZO/dF7Y1jVxIH3vpimsuM2BEmSvN9/0Y6G/McR4nolz8JCRp8XZ+H
r+0RYPCh9fbcOt61rxaqa0oilLj0E4rckcYkyriNMqgAFvhxL3d/3YblDzr6u2vk+rxISbXhkmMi
3EqAAGsAcUhjwdVaQbxyG4lLOT1B7bLP0XCUyaUWvfjQ0TV/Qk42bLLuakKprL0mFXXwKDkLGg6f
au3Ezc/DhFHWoDpdooFvqDpm3cbKvI2JeDea3QZVvvM5gmQfCOcvadxPYfpiGHdh3G2o262ZU2tj
34ArMxuKtUn02OZXBRJyeB5eypRhfKvJ6WyHE0/7UoYvRqLf1hNHj3G26UI0ggY0aC/myEBrydL7
UsnbjsRvlV0h+BhKghiGb2UEOp1Mhpbjm9E71zy0Rqy4L/v8ZZjuRc2xUZhd1QMmGnainNTGHJpF
aemsP34FP2KK/jqMYAb8+TUzF3euN5YYAmB5YXKE+6t1T1FDlQSte4cNwkYvErLdn1LjVpPXNMFd
BXcYFVUf1iskkoOJbz2hYp76+75y3jSJOyZTs5XvqaTt6BQlqQJ1hHWEt9hWwOtchNhhcOYlLfJ3
u17jAqgc9sKsQ5Izo2k47N/32rlK95p73mXnnm0gzvucotdIkVamzW05no5xc9NxnJB6HPSWrdql
HPutrDC8tSLvpfCtdeF+b/wLH7GojjksU3ecKG5LNdwmQ/9s+t2pHMa1CX1lSIHNi+BKTt+G/MxU
e2eajiyWjUM7q8U8oCtKLpbdcIikdqEGwhDX9VdNBvcywKp07mcQhcEddEd2HL8eT6WY//59n8rz
fkQ8o1+ooLTvnDpprjmJxDCSFYUHZz/PgcSkzgZ5XQIgz3Wsm4+b0iEEu1iQ4nVt0hmaRvNCa2pO
cSc/P0lG+05rWRjmqAJzZwiwSl5buqIG+ppV+rbTGvS8PWWTlip3QfHU0yP32PByaBGxGJYH6fm6
SLwCwlTPWRjCnbX+5D+BtY45a4C14ppYDN1Ty6Q6tUF7WSIIf7Xuytuoe+rvNfYCHBo+91e8PahA
u+lCQxNFj0fAzoqCbBNoPM92Ddvj1ImfKIpCsRUr70G9JeklKnZu9zUlAZ7qDTPaQ01WCEuBF9aO
GrKOcWW/olvSmm1y3kAqwEJN6N0OqbrKIbGtqm84p2t9ld0Aw3TlNmluoaFMYYAQ8YKafX4ksOBH
UNQvxgCxmFTEaFTFBD3qEir8iXmanHMOcol0cxUSV62tPrtkjcm1fU5o6zo88VBdrjTCzsoTm9wn
m31dsvFXrCxPKeTNv7XJ1rgsN/BY1pJS0JO5xUW3S9fYGa/xTVylOxa7l+CVUePuOH08S3ftaXsR
bt0TvFtH+t3BJeRiArPdwK/tgrsitnmNx38ndvot3lcA08SL9xs4TVv7jMe8GlZyAxx1/fp4H2yS
E9YhF9jKqyMTqTGvZH71eOe5/F2PjKY2GRi+BQlxHHNusKus50dkr5DnriEJrKKT8P5IH/z1+kCK
xXBeUwFIkvla/l67y8/IQbgZXyB6r/Pt3yzEicV45imUJ7UYnUvfQ5VeJVeuQP6XD4k48uYObOV/
oPbfPS+ld5U7JL1zaWiz17IlWqeKC4Ds2omXVkczZg6MDj/Sfd5dJje9Gr77RBGD49WybzdyvGf6
QefgnPQ2MQnNhcuy2ju22jkwMP9oHu+u1xZ9V/kpKvuuhVkPClOrzjMqvVDsoLX0m1IQcZIfaQgH
Vm8/xuh3FzM5ypVpyhEdtaHdpD+ZGMvtY4/uwLLNWIyrgbTLMZEm6TyBc9tVeAChMX7cgA+VlozF
WOQ4mVvYYUsJtC5AJCU1R/hJ6NlqjWEDrvZgT9ZWd/Dnlsh5ro2Bo+XIgmpFWkC4zayQxSMBslC1
TSAFbaWoXBResBomvUWQLKCQjKgvCceBxa5r0YXdCP0sdUP9ogVRsRkUfpkO6zh0q9x9lAIoJNG+
Pqq2aPKcSzczAIr6PsytVPe+t1Bt12k54BVIZQEoAfbdx0/iwLoBmeDPw0Zu977VSiPbj7cxakiC
AF6z8kRwijDL+tdIrzi5/vhav24tBAf9fCnHD8s217hUEYfGmZvXJ2h3zc0wS1k/vsKhPr0YjDk8
rifkmcRkNBCEQJMzIq6BMKyEdWQWO7AJk8bieUW1ZeNL4hKhmUS7GoEhMPPQ2nYOej3LcPRtPzjN
XnSlfx2FdXueZhjz4NLGOMLKaRMzTB/Z+v/6ecofr/Rd7wvHjNN6xx5ohRXL1OjcRQc2RtWR13Xo
YS5GYM027VgfgvFSq/aEQIjhxPUA3hxLF/n1dKUvFpBN58tiMMkziNKaQjsI22bfCX37txqCvlwk
qihLK6S8l7YL+Ebq3rcGqqto+ue0i491nQNDu76oKeCQDScx6VxkZN3fxgjds6I7jzNJgSi8cL3p
ejJHZwWofSMkGpqP7+3AuKjP7+vda68A4lSVLwYMe/dt9ljERyoY87P5xQJCX4y3rsOBcV3xuYFx
nuQz+Q8huYExNNza0+bvfffFuGtHqq3yYv7uGsfp7kmU5Ee6/qGnsuj6NfgMp8745BntppK7Xj8S
gHWgG+iLDt8SeZr5msEHpxuoyKOxQQwN6O/jB3KgD+uLMbFu+iDQBJ9uOeGKhA5fwLI/Urs79EIX
HRgd0RDE8zf3sKXqmJtmI33+yZVrdJ4ff/1fPxzTW/TiMPODqUtR30iBN93kpNuGDvHCRvvjz//1
asb0Fv04yvspgNJb7G3U7IE++SvDccSZ7CAAEt/n0lAZe70UAUAhQJV+fNVfL6URTfzcw8IUbdgk
82LfRu1zkZgWdXoz2yUpBIgiabFlgP39+FIHAjpNb9Gb7bYtMAdN8R6rUHKl308Z7um1djvcm6tj
RdxDb2nRs8sockuCUuO9Mgu2HHkVgbmt3OfYQa5aYvA/FhL86xZneovunQ6RZ5h+AykW3T1WoDT6
4gwX2ohvrvnaheWR4sOv+7rpLfp6lWmplEhS953uRvcVL/7C9wr/9ONX8usuaXqLDh8GceAFZR3v
ZXDSRZ/j7lovj/TIQx+96O0cdivNl2m818CIZs4A0ndb1Udm1EN9ZdHde4f1qdHxVLIvgNxzTF/A
2Ayoh+sJluyxcfbAVdxFj7fMuENBOj97Dt26Xf2dE5mYQAl/NcABef34FRzqFe6i34+uobox5Sox
GK56E3ekNgB4WGHWa7VzH3dDdWQEO3Q/i76eRCohOZkroT1GvE8dFYOv22zB0tekSBy5oQMv3l30
co9gXD8pQE+O3kOXPqZpA6Hj5eOHdeiz579/tx5QmeX5Q5Rl0BVuOgy5oLtDFR15PAd69I+a+rsP
xyPWmALl+17u4ci3eOAogN/o1VYWR0bAA53ZXXRmqdqu63Ku0KovoNKwEB756oeey6I/jHnplmGv
4aqYBuC/Lw2mUnVkBDrQapxFL8i1uo+R5CT7WGyAZOhgK+DNzV6GTQWE71gG8IFn4yy6gUzLMXed
KdkXQN00cW2mZx+3mQMzgrNo9WjPZG1HbYIRMaO5UHh0JIcCKEytXHz5+BoHtkqms2j0pkEFx42j
ZN8HMaxxO+/Ga0PLW8TBDEdGSHVyCmbOs1fEW6R6/dabcvOUFctzolzt1Ai6/sjYeOhBLvqIZ/lh
m9tlum+Ga01eEoJ0pJEd2j878xXfdZAmHFO3SrN0X8KZ8Dg3wDqAu37VvvhfG0y2JJcdk58cuolF
Tyknow3drEr3Mar0yvmimiMjyKHWIH6+h9bIpym0vWTvTtpOwpCpqZVHpAA4x+bUuV39dW9h/tCD
vXtKbSprrcy5QqsRKaCAs9z42puqwbGa8ebj9nboLpb9PYiQJFmchMf4s1t5l/gIGNBeFNOx3PYD
L+BHZfvdXSR2MdrGEHJcJLIvaaOQGGuPH3/5Aw/IXvT0MDY1r56SdD+9dJ+N5/LN/4pf9uPPPvS1
F51dmapLMYGnezXaFpA48VBL7UgN4tD3XvRxBUPmD/lBi/yAzMgv9kl4+/HXPvTRiz476OgUqzig
Z5F5wbElikghQdlMsU0mHHhkP/X+5hOan9y7F+uUmd0GiieEPYdErxaixMf3cGD6tBddNq8IawOT
R4tRyHsu8hP9xssvyqdj89Chz1/0XK9trNwNaPOEfhqfOaOfU7hrLMkrjjs/voUfNdFf9F17sWjt
yiIK9Vlh0lqr7Kp5Km+0T0wY5jdzHTy6p2t/i4b442sdaKnW4nHFmm7rrq8ney1HpOZsPVM78smH
7sJaPKmw98WYzlNpqEHAKQKS2hqLXR1kOVSQjY53OyKbIs8o/PZ45zaacsqtazftlWoKuStSVZwz
UPrbj2/1wJuzFk9V2k2hzNJI9hU5sujTvgb31iweW+Ez+PgKhxbR1mJAbPQe5zphhvv8Ba83asPU
XaUP4sW59b+yJfj4Kgde2TIf3KsKRydSId07IWVWqthFXR+5gUMfvRwTS71H88731ymyZw6RprF/
5FsfWBvKxZCoZ+ZY4/+h30w0s1zD2W925QApsq82Hz+YQ5dYjIyF7oCHmLpk30HzwicP0sOmon9s
H3bo4+e/fzdkZW0+kqfLuiPLOB67GKNdHx4puhwYeOX8Pt5/tG4qIiX56P4WZDeBOvVmeMruPn4s
hxZMctHHhyqyNLdHakNm4/C5u0HzMqdBX6tvzXX3rXk+cpm5kf9i1JKL/p5WEfiLhJsg343smHHO
jliBMTN2EYdhhDabR1rpgY4sFx15iHzPj9Ct7tEewOCyFLDBXe+vopfy2AR+qCcvrQ9zeLWEdsfq
ICTelsAVHD8M9VunPkFuDePfPXZ8eKDPLf0PVZs1xC7z2CoFYUo7bRn0P34jBxrs0v0Q68Yw+RUF
/04D5UassvZYAMr6+MMPfe1FfzZ7rZ08HNCXCvKbzgzoG59+fPJ/vgz/FbwWN380meaf/82fXwqw
alEQqsUf//m5yPjvv+ff+b//5uff+Oc+eqmLpnhTy3/10y/xwX9eePOknn76A+7ZSI237Ws9fnpt
2lT9uABfcf6X/68//I/XH5/yeSxf//HbS9Hm2NM+vQZRkf/254/Ovv/jN/zI757u/Pl//vDqKeP3
PhNwhsM0atTTX3/t9alR//jNtn+3Xc8Wrq0buoMOgH1w/zr/xBK/S0t3DMcTNn4Z06Nb5EWtwn/8
JsXvjufZtoPmk4qunL9FU7Tzj0zrd0N4uushbpQ2oqDf/nX3P72gf7+w/0Bce1NEuWr4Mj/1fD7d
dFxTeqYhwZJRd1xMH50fmHlqwbsQZd2c9BJCZWh4xoyet3Z9FbZHDgh+bnt/XM+1dO7MNuBbLJfw
wm683INyus2SihoSAWPTxtUC/5hgYTEK/Hkh13A93QQ+6SwPakRcuYXmCpej4QFIU1y1TbqrZESg
XQBpkZqZhqrbhnpYgCeyfeM8TTyzxHzAmduRDvdzb+a7SMPmOJvHK12LR70ohEgZuUJaRG0SX5yc
upURfLZjl5zJcWJgf9f8/nzB71/ozyPsj2u5vEgHY62DOWpZDRnAXVTAzrxtOwwaw3ml3ygLIK7q
vOzBUHV4kYdTdKOJ7tjGeFHC+OPStFidOzShdsnFbBvrYWIZdufBTDP6S9yj4S1zZL23+4K5BGYu
B0KuYYN797vmOuQ571IsnJ+bwUKmqZe2Dye+yO4/fiA/Dpv/Pbn9+bVcHcOUaRq6WMoYjDKPO01a
3tYqqvLETULnNDdH3KOjAEEC4gXfEaFGZg0sQ4PuDStByy8Iy7I3o/TJUvr4+/ylx0nDhYQgeU6u
R1tYTO05WbC9pWb//jSyjI2TykYDG9foefus78+KIJjSI9f8S6+br0lfJ3iLDq+7izejsmy0xURC
VTEQNJymCArsHJLVx3f2l6Znu6buzEOd7giHNrhYEnlF42oRSdxOWNbmVWt0KgRnlrQ5Nlgtexm0
LPHOOpE75WmRZARpfnx91syL0YxBxYPYQPPzpOmYSzVMrOEbr4kRPSkH3TbJ10tgd69MR+iCvIam
feqEq38bJpQOFWke9zLRjfrSG72KAImmLJ6QTKavaTA7bNIwswg30qN2OiGRy4DfFDUgh3ybyg0m
JC0U17mw0+s+hoEB2VOOn9Mg06v70VX2rQB7T4qnDMSbzL1BXWtN1uqYYpFz3Md410uC9IaKIrGb
t6MFK2Ks2eI4KsWmpIVJUwPjEC6W5qqjRCZrQ5RrcNzeZUQ5Um21NoFDZ1sTwC6hCI+IkyjiEY9Q
+SvbIi4pF7rZ7wrRhNDWtKKCOt5Ulm1fV5RMv5iFE4H5G2an7tBklfecwVCEhUvGDeGd67rUHOSp
YU4gXqEnGFyaBkDipjQEHEn8e4Z8YxMqx7uuBjtxOulN2tyElTG9ZWMpCtgeWfhS6cGgnZihJXUy
wlKOVt0+Ql9Nkp0yVvRKjnj6UYlvvXRYfeZ+OH2LhGo0nEkteVwMJKjL675Uj4n0PMWokbGFGgY9
fuwnbZCbQuozzVc4JtItYzYsC8iPLqFnbFdXfVkFikgvBsNVVpmRd6FHZq2IR/FiRH+aB8glngSY
n0nTG7lpwKxmO9vvpHZaWkKDGi7aca+cXpL+1xDtXoYlfjZsLxZGcb9MT1PHtFkFQqBCgd0oCO+m
WREcSRAAKP2xaCgT+oXdvdWFF4INYFi0z/XMKgYHZUwKqMhJavNRmMQbcdd2H96Ell4QSprWGTlF
hh+jUQu7UH+evNpjk9rXRX43lpFvXFhOY3j7whFe5Ox4PUMMAhB77EPL0xt2gaVS/Jt637jwUgvG
BnLko4rqytSTPmCAemMQ4hzHlFa5pVjXSUbJTPXravBpdUoqNgRu7OA0Kqye86Q2kT5hilqUnCfp
ACUHdubMHGC2JwtD8/CjDE2HyMNxRcmNT6MH9NDDQrQtmlKFu8lKbUSfTUriaTOYRP2C1oaRUss4
+mw4szdqHIt+03rSSjaVZQagRyPPBp/r2vHOrwaSaMBvK6x+WBVqkoaGJN0YKq2uAHVxkBflYXvG
UKpxL9KrgKFUqVRgnqb0KTIbe9yRKl3HJ9MAZg1bQYj8TBgxkdI2TMiVravxNeZ/T4lv4rdliWCI
rzRXW12OYZ4bF4rwwwK9vEdoxdQ7U0qqadp03yIzFzTwzumD5yEPSFS34sEnQdsAFbbriI1/9Bwj
SbesggZt5w1TGFMWKm0yFWXZ4M8OClIeJrPXB6TH0EbmcYykB/zWPpFhpjlt9Kzn0G1wgkGc4kUF
3GelhEQmTk6scdyq0oZ+P+Ol88ohpKjBQIHgt8UpvU19nuw6T4A1QeoAeG53buSsqrQnGgu8BlFZ
aaS7X6cgiq5S0eKuKMtIBxwBt6jbgJ/1MQwAZvye+lKc9RFnO0xf0rgsprD+FsaJae7SySX0xTKV
9qYVXYD5tx7JZ6mC2FOrRqsDAFyBgY+yj83uMk1YH2AvcSr9dKoIld1EWWDZMcfigYXFe4zgka15
adAohVUld7kdaE9NZrvXgF4JQ9EmA6xxUhQCtHjkxWpTFzL64hoTgeG+cOeBzE/K4i4FD4WYOPR9
IGOTq6ATGkY8kt2RKjwNUK0/TwRGWJdiMudICaV1/gaOC06eMirxCJp+WaYnDdrFYefmnddedtJy
h51Gsm+78hJYCdsmT9OHvEvFuMnGumPnEfTOLh1N7ZVh2QOT7gcagsdQmN+9hOXxmqUyhQ8jUiSV
BrrZEVnqVQDicmnmW4ZhQ11EOZTO03qYIOKjt2jMs8nJwuIc00Btcd4lGG5WzhTKZNdrVu3gTc2J
ShGt0ATpTmU+EfBRmOGlWZLFDeUmLz9NJpblmZfg3Na2h/0lB7PVXtpNZe9Lt3dhKEgfaXnN/+5A
SrTkAYGmVxA68/hNs0rsudAMiUZxSsu9YHdfu3s9ks6kwaeqagNoQpeq8mIg6ZqouGjooM2UkPwy
VSJkbLoREKs+oeFv0xYqVsToh+w79SFlxi5Uya4vI5OMGHyQq9jOucXEj72zfNKhpCjUUZcF4QVA
FJoi0knGDZvx2nHKUr8Y/cqKHpSW1sVlJVFBXBVTEsImTD2t3vTIYCbYAQTU5+Iav1M/x6IzTmJ+
iYwsIRve7D2SvGoVd8SomCF8OZXJGsSEP2AO52kGsePiZVWt8ZWZQnUkIXiOfUFNr0SYkuqpGs7r
Pgrbr6YlLCz2SWcqKiqDcHdJYmRngEdrwln6So0vo9M4+bVhB3gQVKnhcpBOVfS4IttcB4ZmlFF7
Xcap7m96mu1DXTLvravezKH+O1FKZs4Q93d1PQXjvQqtfNh3SeVrN7mImhsHihPu1MrAi1lkmrXX
aj8lMJhKNWnJYRYFd56mBcCgp6y6rAubhG4x1BiGpq5M43NMQUHz4ou+Il85HcLma11iIIHVKPP+
xq5kc+M7xN0/tkbkP0RSS+PTFFJss/E5w7TwbdkYZ82QLv9QgMMAVJPoQXTigotjaRjZn5Qx8JyH
FgDyiZ4YAZQwsv+ux9ojdaWZyoDhq/QCzjYqBYXZqMf0a1j6ZMdYRsOY4vs+9EWLWAxQ4KyJMC3b
rk9y9KSjzy06D5LZ6JTei4zi7n5IutzeNprn3tDzxTOslZAAI60JSWS2x+/Yjqdbr4yJqtJ8s76L
qxDdxhRN1VXs2055EQzxkL7Krgg+Kc+eApI/UuznfTuHJ+gdExJn86H2DLKCNV+bOCmrEO7ceOxz
ZSP8jjJV3zVWqO9j28XypDTJmYdRi1oB6FKQ8kKRkjCamonPgkIPs9tI72aYguWwNw8D50GHB6+B
ZnRJsHPMxCJqXHoW9hhXr6sza2Ru33ajA7UizjwAlnXEWIDEvUaQjQyC7A8n0EnSJZ9GczcdQ11P
rCnDDEnjBAeTdeNH6WkSwyzeBFQiyLoT6CcY683wS5rkvF1ETP1nrTWJS8OnlrwZbmAQZDRmABQ6
d/oatzY0YospD+yAChGd8Yb4QoEe6/d25NRPRTGasACUML6CeyYi2Amn8JmtWqn2wcTqrCPFqXfq
W88q4FF1uZ8Q8FYNtnqgPTTu90QixXzU9Uq0Z6wdQXVsa78LWKjGUJ3iTdbI2DqzB9/rCRJwPGs8
jVIrLJ5YGhVXecxhH5ZFE3ZlJlPTu4MnZ4cXJukWBuyB0dMxW2e57+8mFxkuA1oqrBptO+tsjzky
D/RXS5RuCjnK8XnUKtUFYaXo3cO2679pUxJhp+/b9l6Lqj678liuAmwVNZT8zCRuLxwHsMK1Nib3
ZKUOJpgIkwwUc5Spu7ZYvxZbmxJGuHWM1MYyNyriUnQDvpbtA28/seAKV/zzrMQ/qckBrnNZ+6+6
xXEgIZuNdznyAD2Yf4PermrLATGk5352OlpJnOyA2sC1a7PMJN4nspzNVEvzW1A32iOTjVTgNf0U
TlTINmSdlFH3zZFxh23LmhHSbhN54+zKh8SVBQOziSnzEHBA6tTqxLHHJtzkRQwCsXLJcgsqDXFl
UMyoZA8+xG2uUHjtxjTGVlqYY0fij58yKydEcRoAATwVbEq9cl502glk4ZJeDipWcaYmvHRgggom
wo4Es9l3Kyq8S+k7nr/Oa8skVKyYWtaVZSSAO5WNcwvjPilPR0+5EOMcQz2YY+A4J0U/I4WtJHLs
tZnRmoo+6qZt0BbGqypyzvaLXCdxpSDFPD4VIPtHtJtq0s+VpslHqn2mPPXpx1ehCp03S8TcAfDd
ETZg7Bk3rVXOtLYkon1MsrQvW7dMZl5qEIdnI0qPN6OZU/EaAn+5bFB50c6Ug3hQnjP05NhoLWEl
4xwCMGWRczkVBgmZ5PJkYNM9s2UX3xu9vY9UCHo9U+7AC0hkIyDF6A1WUJfhodt2sirZM6mpI0Kl
D+fENh0zxuAJmJQTClEJvtXRyOXg4jvDMbToRIAM1bYRG2N9FZCR/EApJHS32mCxiU2LgBZV1VEn
Nz716SczNmai9wStYafytnvs4oSc37zvpud8iDtvQ1OFuTqOMZiJqhGTO+PXQnM3Kp0KoFnnbXMq
clGl3zPLDvIXPXWH9My2at06DYECaadhbAuCiQNW1ye5BZv7mvHJ7tYWfwFGVSXdnxaM/1E1+7p8
ze9U/fqq9k/lslz9U4n7/6+iNhWg//xX2fivRe3//b/qJBpff66D8yt/FLSl/N01HNtyqGHN1T7B
T/4oaAvrdyrWju65tme60rEpfv27oG1Q9bIc17KEkPbsZfh3Qds1LMeiQmdISMScpf3rq/3PK9pC
mtSWzfnquu1xycWBrsNxv11S7GbMih/bEI9X6l1kELGzoX9691R+UWu1f4Aj3tUWf1yM4ryUhqTc
JJbS66RtBLst+NCq0LLpLotLMIZNblCSaFUBUo9NsDD2oeXFbwR+5O4uC82+2xpN657iv9Hwc2dU
a6iLtn55q7lVa50lQYCdWlSWC/wjKmCxWFOSa2cVG5/hQlQ+ebe20zt7M0qr4joJlbiEsaGCK0bg
CF66Vw/VRWiNQXWC0wfiaUdwx7gRil0R6HudSgWEvWmbVAJW6FCjTd/0lqBrSt8yk51qlbqJlO0Y
J7jOc/O8LbMqWac5Z6nEtkoIM6Xorseg5ZPUkJMrYpdZ+eglLhNVkUwmK9TGYRdak0sbEsjQmDdx
EbCXK5MeWrlNtRPkLh+w7kXaBXMiok5gA6uDjtgFPdRIJx/0M2l7RbupFcj0bD3pMql2uV0YBGyV
kZVLcOzUI1nq2T5sTC/n5DsbW1YqbB7wornURupdOBWRWhm9pgMVD3iJK1eP0Z5ZTRt8If5wys+m
opMPsUbaooQK8BzE2dYwtNuys1i3CL5pzty9DkWnbXuqLit44ay2JNhP9gp8UjIzZyi7oGJzdkz5
W6nlgI2MRoGcQfNoK+vKK51PAWHQIHPUFwJyE1J3AF1PLPuoJH4NW+ezPcawXShs1KgYaeNi35QC
NcKU37akr7EKIXVOR+NL0z+rRteCI21xhhpkRNFPXsBpIXHSMSiiyG7PvVFHazyIE9OlxGewAymy
KltrZAvHjkaoKlnh3YT3tpenKfE1myTpbwmovYhEGG1CkiRcKMYgG7OeNG92PBUvO4v8736vKEeC
7zbAVffULVfUik6zKRN7MVifCJDj3kTwFDbkYzkBG8q03CSN3W2qyc92BugiWVk3LvkogKTLTWxo
V50BWc2tP40GCZjzTpdK2nlnxCvfBUGvO027SuJ6r/n9ZhDWvtHIDv4/hJ3ZcuNKtmS/CGaYA3gl
CI6SSM1SvsAkZSamwBAYAsPX92L1S5/TZlUvZVX3Vh1JJIbYvt19zfWyF9NCxTPz08pv0DY+7RX6
6tnZHyu0qWvoOqAI+tkZzdirlwfEXfgQY/KK2QuOVHIw3GIFWDEAgluTI3nGZLsYw0cgTSy2It+u
Nh2npr/efjeQzANl6DaNuH5KM0Eq5oC5GW62FcAJdykSQzStqK6qs3f3Bm81wvGig6WJBAU0pOlB
zmc09VPFRpqWs3A4P4gc+Gnm9X/6GW0xXUbqLpIidhg6O7nuktWChlv2961Vvfgltbwepd4gee5q
djiNnS4b+Flgr82HObkhVBePhlBU2V1VFzVtGw0dvg6dWWyn3qgxkrBhBsC0a78PaM3gLPPBL3pn
B/wplDP/hAZ8ZTNrrmue/e1k/5RUAQTsEAu78s+1HD98Zz6gFTCl1vBOc6//zrrwVgPkjLvRzd1o
aQCgLZ1zb4T2WSz80basbkmK/tsxiO9Q03ss3LxnCa3W7eIXVwcs2j5s22tYJcNDV6AuQ087cEqn
Qj4TfyzH31VN0JyXMn1qrYE7cfan2PZuFfqqge3TwRABdnBHULKLKruhzdYp/6Y5/We9Dt/WkjHL
ooNKjO0npc9JnOBm6mT7B2HRggNNfVJoeDuPxi9vprlfVzlTU8AQlmeQcYV90Ss8327Izz35xH1u
+DuHam4GS3RVOYYXF5hutjhHDOxns8AtXIZDbOrksS9HoHOKO9QW1WNBfTHjmAdEyUNCITTzlgZ0
DzN3ZVFr6JFaeJuKSuX/sjx9RjwImK9tEQ90P8Vgg15mBfmShcNBeeWxV2jLA7nGIuviYFLHZeWn
OZ1Pn19JIaKRWetTyWt607gVkGi6e8uxuMVzxMGai6Nfid9TlzUIXcvecOBwaAFGEpMSrQpJhgXB
y3/oGgFoxxrFDecW+XDE0Uk7LwScmQQp0FYXae1Ya+M0Bwu/KY4ByAmqNN8IPmWHUYy7JG1j1+mp
ICiSRynSB7/qfpTH9d0g7OGcI50UqLjqbwsQrG0R7cUvlQlyo58EtVADbHCv63nupg89MLxl6egL
qLI55iVRP3Ct0/psTjTEzJI1mkW93wU7VE8iCRHLkYXasM7je9XlTvr9SYTYQrokoYkg1OdGyZNq
GTK6UPx1ppKngVWWvBdTW8Y502Cw5bxMFNc4qaI2zxTCNWB5k/IwNjMtq7R4p7IjnuzcN5X1QhKL
iHCDuO+YbPbWVbzXIFD+9EVlPCAQ02g7YQSTzT06NYksZ/Ui6S1gAdR32GYv9tS4f5ZKmlvPVxfh
j8tjqRYQI06+4+X3vYrmc2gbtQkrtcAkNw+JLYFDJ+0B+7YNfrQN4m5qjrUPPCIRyfdCQ+ukvL+6
yQBvU5p/KNysvZKCmc6W3zoxWzKHV2RdvaQoeftRuCCMpHT4oPiSanN+rQWZj1FnIG6meSP99sn2
aDN0c4s2HPmXZrZ+R01bS6mp85CX3FCV24+Rl98QGWuFtEER+9p042UM+9TmSUfJflrV7/jNga61
fcCNX3JeCMc3rEI1JTbgNImtGRRlJ8tJdO15TMPuaHJwjcIqPxdcG9QlUwibieKzZuo4tqb3QSF3
yGJg/ZW21aPB4ylxLSBmXdixv/HsrZOX7p3pUNhkz1RbMxoZ28otDmtWkgzOH72muw9E/ewFOWj6
hcmCd98Ue5ntPq0h0rtTmTJKV1M+g7P49GYEpwVeXkJuhe/SzA9GalAvravxUfXw0FzbuG/7Fiqp
b36m3BGb3DKRWsNi4WnuY9+cKuP35MgfdlSwhuf8iXU9JGfBkYdR2XrzAkGPoJfv3bahxnH1P9ea
9LnJWXs3ZNTwIlMgARmLc2G1te9XlNR6haCsKUcqBycOquzo2uOF3enXRJsPV7h752sqmPwEFDpL
S1iJ4cNY0YvHYryhQJiXQ1Wy5ZyFICdKNai7nq0yRMqq9e+G3mocJWdUg26DSP3ll85l7cJLMeQv
LTOhZWJcyyg5T1v5U4agCJOUtxvrmm2+ovTn3tW3ncdhBe9uux8z++5EcLrgIJdFQ6CoZ5TmF8N6
s2lG742/FhVJzd96sl9NMVAsLqZz1VkvIRdiZZsUL49MgoGcDAqV05zOcygkc0g/TNOrz7bA8DsC
WH4A7KLmY9GlHMrcdpHjPujmNnvMgwJDP8WVgvIff6r/5JMtymOWKY32QcbqKaW9Zr6vePFQpVKy
2gSY5nnnNq9Mf29YCY01TeEIcXAxSNRfJTb196kYGw1dkU00Dcdp6Nz3o0vlc+aYVlR0Pf8QV1Ag
ejE7J/lfLu1/+hIFk0noUlrKT8NHFPCf/7mMByvLxyczE26f4MxbaFayDRfdXa2zJCWducwQQb2k
/x/B6Nvw1/5zJBKhGbqByQVoB5bzL39D2w16ZCU6Rq7VGOymkaYQXYoBVONNsYT1pEJYdwUpARs8
EhCzTc2ZkXJk1P4tBoPy2YMKvzdgtn6Ut9fh5Fq1CaoGSWgl8yK3wYIXlQPh6p0xXbPZdUra5Oka
RFE0O8/EtNWgG6eGnq//feL7/z9VJlvfsQITMwU+Cvufn6qqBZhfjRA7VJ18671QvmlTHozK5i1s
LIYAY14G/yug/y8b6H++TEKvnh96thXcbFP//LGlsQ5AAyY4PgVa3datW+eVdl6332EkqAjh2Zoe
xcbLuZOqambKmJeA5QrPF+rAQ8Xq6b9/Dv+yevzn6rJvAzugRNe3/t1potPQ04bd0WvP1XyuRB2c
AQvRg8wAejXa1rjH8pzoyCBa9j9+9L/8M/b/FR1QEiyscR66wT8/CxJRwYhRa4jkbc+q06DlcVHT
mRQ5dsG33onV/1+1Vf++pj1+UujYLOPCEPPav5NgEysRIRI33Y6gDyr8Q8kYj83Hf/9M//Ob/793
jodzhJKvIMQ8he3w38Z+EG5rX0Fz3lrP4Q6ewfFS+dt9v/n+pU/1rvnAQ/XIS+OGLrCjKDjw0N/9
91+Bn/YvC42NAYQFSRAGrKxsHIb/un3LghFPpE0CC0Sdw7J5yWDAMrYzmTiiSZ7nbOq20vBOc1Ze
ABMe24FHbwU17bBQcrPhmHd7L2OAUAOPOUiX/WkW2V/fGI9JOsoyqgaYGrwry0e7w6pr9ZLWxC5D
1hfoyspt9y4tAgJ29dpTWY1o4C3NcyO9k8j9G71j61vd1kfEHzr7MMi23/gEphrl3IAbLCZBa2wG
DSQ4dGjMLDgi3gV+accM8bggquk6OslHZyZx6FXP+FR/Vqc6BzrItgwvD9QCvXeQ1jz0fH6yfk/G
6dPu509Tt++JY58Kpz4bPF23BVQg0TJSzpY66sqgvcoIX9LJ3tI1sjUTc1fm/r5x56NpsSrVrjj3
QfBTYCtZhw4fR4oqtfbEULUsni3KBVvXp5tk2vciOFVOsPVRgSGV/poS9ZwNIKJVghsgPSyT84To
HY0677jJ+8/K4nDodO98Ki+NHgkZQB7z6LRHPT6x9wM/sjI1pw8ZvLLF5r98g4B07fh+gxyUhVWz
fISA5Rp7LzN+St6vtpVXvCT1n8ZtXnhOQ7gZ1j3unVMSAizi7oRanbySrLlRBwbqkXt6gcQTuJUP
r8yiaaze1rA5jaxXMFWUcJrnficCGrcwKRRJeWw6GyhB+AnH65iuPEZo0LWX4n1K89vZ+FDqaZcn
+quacDKMTvPk5NMz2OwN+5OYPcEvdu+HoA85v/LFarle+l6+sGs8Va6S20FTJe1q0OVO0DSwS2tm
maL+BD8wR2mB8uBzTIuEmT1zoHylTVdtUeRUJE2uIt8zLTiuKArTcBmc+iUdl2mn2G2CSurkT904
YteZ1l1SNPvVrqkpG1Hdp5ofZ1asP/M7dxWnObwVNld8x4Dp1lihU6zw4I1uaTZ1OexbuGqLx6p7
dPpHFmrDQz0bnHyH4sEJ+jOD8MVQPZf8AnHcyIAV+O2Z0fQUrtxnsM+LXUsyFHflKvZjJx2YTXZ+
yKpyuZQNvdhsepJkXBEoCk0d+MR+VjNhjmwUDWelurkzXl3UsaOrRuMRceZvwYY8Yiv4PsjhV+MO
Am8UdBezqgB4crfFOQATUOAvfgW2aV7An/Z8FqZY9zwPIPEst4pmHhp11dwZtQ/Pr7zwubIPakh0
Y+GL/JWgDf31eqOa2Y/yjnOfaS8gm5cudmV+L/oEpvFqvy0QRvgnji8hyET+38m28nTzHrS8DBUy
2x01awl0Phz4XgtAWg4TLeLWAD5qVn/hdZ9qqmAQXShowZvGwrRz78MsfJqArBv99ERxZpT2GfSa
xCkigf0LbbOH15m4H25nqpMBJXINarZKrE+hBAKNXWKM1C+m6cTStsRWNGzkE357X3sX09cP3kyB
M0Hn0VL7zp4PVuXtWVlvht4DFIbWuDbLQz4CCQq9HfXPLN7zL4gkJ3CEsW1AOkefMBT2n4C2uKWk
sTr/rmpomY3JEtO9zrAkumAFkUXe3JJyZ8LfBtLyOa5fVmYBt22LE24YtyOpKo3sve9MvcfzAe7Z
YTzAQbbtaXGNm+lWuNra7NeHXMWjCPdW5f8B2RFKBv7W3ElrEZu8yNdj4tVOT3NZa3yJmhRdgpkn
8juwq1Lk3tM4FR2SMB96yLMxtduzZej6UQ15+0C517xfwhXSV1++ucyGXPxL+RYKwiBtD16+tu3i
xQpLdUVE/k1HwxFjGRD2EGj3hJdoJJSZBHr2tr6TDxNtZEkST91wFW0TRNbsmH/nFZHklA0jAmdC
Q91mDsz7pmRSCG64v5wAjZdqvB/Zut5jbHr1bG09mWZBOoTt2uuYG2PMPrKPpJzsa11YMoxs/shz
0MHCxHA6fOPyVKeiaBekSJrP2EKWLB3FYm/TYLhMi6z38PaOtyKWWptuhL992DQBpKE1Ybpabss6
raEjSwMmUnAdJtsF2ZakW+GjQGQJ7/d0LE51alG3K2Dc+RNH26yE9Ns7H2oGjjd0NONh/MPS6ivj
5ATqoZ+nx0UPd+5SU0svoOH+2MvwG5PltLcS34q0MhCBK4g7tBXlyfDJVr+JZlFL41tmblCRqEPz
1OuwbohMfZpT25507q4ANgLG86fKWnOkjkrmF7Qq9w8rwWHXWz1Fb4VyLZxmfu2hKJaZWs+LOxTO
tl+XsdniS5Zvdp5cOoYG48ijNaPRvw3BuvcyYHvMZp9SjDRx51955v6MqelVh1BM1sMQVuNuDrJ6
K4wq2aUGgsW2gEpFVMzEY7Ipyza7Rz/Bycm/ssp0HuEJdTsI1cxduEabnjorwNiNXtFOZWA3lwW8
0keqcAvCRkuhQAQGBF9swWjlTfDdj5WISy3bp7kFlJfmxR2x+HrjmDOVuTo3YKw5WkWcu8Mnzfni
ZTDS7tTBxBqjkEatx3JcuJApeZ3RrbZBm5R3XIzDpu3mndtn10Vj/AyM5g1D2v0cEN4MVjvZ2tDg
4mJeIO8s7T4ggInt0ZjeM697skKW0NnEAzDXk/8IsFVGvRbhhwGwDYGLyMLf2nHcl7XqXLCHzhq5
c3Gp7ITOYxG7LfWuXeHzT1TBm2panLdcjpHo6jZS3QwtCE+2gb7ZyGeOIpg3Fe3c2eTJp7Cqs1dz
GZflJWzclJ5WnR49YdIJnCv3vR4hpTGIJjsbqzOsKwgfWCuo+nc66kXtZL4WFkmScg2ngxuO5XDw
3MXZMz6oAjlQ80C3bgRZ3C7JQYetgsWFRjqn+q4O5umDvZhPQd34zC5xPXeDgQRhJgCZEiAoLzz3
L52Y1AkfXZuBzp1RCkuQdjuO2MU+aND7HBNWQPvFR/M5Z+FDMdo7dl/AINp9sbLuTnuxVWIqdmos
UxM9vROHnO3mH+1l9R3VTSzcb+gi0zPnY4dPaZ9yXd7enhr8mmNreZ5tHqI1fNLNykbszI6Igvse
uhWWo2brsgU/BoH3mJR+zycvb70EXnttxA0tlfePtdeRpq2sg8BD2NAofWQlYm4mV1JSO6333CHU
tVpjFxtqQtLuyi/e/tVhNKd4yRQFYU35BR6J1Vkova2yp2tftdsssG4bAbFJp/FP6ntPvm30jC7d
CRPf3WRPVLG647UMwh9VQJ03CpB6aDNb7Nz0dKzAB/PUIjkDStRB+jVKLkAjne7NupOUX4enwmip
n82GexUE1xRKXL72OOjwXBGknfezm+t4TlnpscvgbZh3h7QmWEgMbX0NrITWZd+OWNvhTqknGqVr
FTtew3u3lrXF2oEzhIXSgPN8xCHOIazc3E6UDrUih4YljHkscsqBWuXCGM9DL7+OEzvXfoU867XU
8pZecO1gmd6L0XD3hvZMzEZyOCW9jNy6wjeDmSQeFOfXDftJRmgla9ycxqwisXaeOPIp4Ehz1RL1
tThMMwRTOa7mT9dlGZ3C7I5+w9qWewO54jLUzqOU7vyAg815NicqsLErX9teVjuvcutf/kR/31xp
gvrZfnKM9VHVnFTxur6qsHgjqIPBJClGNFP3IhLczbWlJtiayynt0H/TqfsV+EMfV+YAvWMORH9p
xkX/rUvVAn2cP4tCixPZIh7Ipv6oy4RhAScS7YfcR4mplgNhL7VT3dLi4OTIOtFMsMVlWUAqb4Jd
5YzrptLpdUnCNUIQe2jMRsIMqeZHuJcg3gl8O/9RG5IGbqjalzzzOGWzhq6GXV0Yb2stHhvd8XG3
uzQcIz9dAK/WfQCN0Wqf8n6N6kECqJuHCvteNuxnYwy+B4J5qJhJyGnudihJF/+YUUSYbz3eenkk
fTd9dhwtnxfXm958PdTtPkWHH6/abyBftPiy6QyVSbzWHOfHBa3Qd3mZ02efJuxJeVnaU/JgTRSp
6BBUYd8eVid/ZH25AVZ38Vd1mTFmlkb7NLrsqpF19mbDZqvD0BR1ffi3KwOsNEM9vLsQyiNaLCNk
PPPczYlB6x1OxKJpjWhcaMrvizqJ7ObWNLTagFanap8OBvAaHIU8Wr60RbN7adr3je2erbE5oSz9
sMpwYx6IcZ4KwLs+7+sJcRIDW6s3xgSiLZu7q2M757HnCmh08Szr5s5h01kFtAJR3F3i9aojnIzF
RqTdA7bJ7jq7NyRqVz65EsYIRhts0UIetZqu0k+xwDF6KVYRN4M/TZxVa77ny8BTMnWOszaBuSe1
te1s+wua1KtnJN4Tm3cOVO4wfQprsTcih+Ax1GXKt1y9J5VNicYyfDZGFmxYULjHPF9fjCVsHsM0
46DvOkE8QQvZDEud7Lh9jh4VN1Fup/BqCyQBP8FebvqzuUVntB4ED/eoyLIPs+G4GOqaVZFX3DkL
rJ3R44w9jfe8+CAjePQjgZj2z7avnZ3NLnwT5vZj2odPmFK/NLX4nW31kSjCRzFD/8yVx1moAa7s
GozoXv0QwqEjm8YqXpoTWO/hmq3h2fMbPLecbTZZyEBUOOl6km2+xNjiihP37q1QYgj/OLlxxVD7
Na4etjar/iJ0cFZV0V3LBm1AU0rDK5iRwjl2bKGPsncoTWC9ZDlpwM3bvanFhpfA7ubJDYpryZ7p
Hi99gIg8NZA68Z4bo7dPS1oEJmRUG0j1Cj5m6tC7s/a0+Lwg3aVdeSvDzekhbhzS0V4O+COf2W4Y
GxcTG4Q6yMmtj9nXLIxHSluPo6Grj9DjpKwLmN2L4fD31skW7vlj3044r039PKgOb0XaP1DQFbxo
yKBsGwHY4MvI41aaGDCnteEb7t/mfpwPYzD6p7DMmKn6pT50nsYXjKXdbvJvd63n381E4nKqvRAI
+vptkno6hQ1VvlnxqbB+wTVtPyunu65mW8dD6htHUU0yLqes31Zl+4Lr5k+SA4ZcecbGdeV8eVRm
Rm0wWBF+/Yc+m0QcFDMrvV5Fa5ufsl6RE5rTq8zrIgpKviYcfTvf9R+IROnopjzYrn4O5vHCJ5Rv
tV8dZj0e+pF9T+b5Z4cCXSyLwJ3wJMYIzxcyGvDYVBteEGp/mcva4fkLXpfR+su+8ZbAao6m7V4z
S7sHu8w/JDrgnvkXm93YKbZhfh3Nnu3vp0leFwr2tilpikNYZbynbpAMx1TfbY9qjtnN2HDUf+hd
94pSraK6LS+9oscH0y4sSsP79kTBjyBsdFyxKUcKQCg29ABgBS8cazTPdaUpayRMlXECBGVq1b+l
rO39wP9E+8XHaHNzkl+4a7hV7+lVfi4ztHZitYgxkD3s2eU3WfMZw3L7ik/wdQnFNa1mOu4gORau
PW8Tz+gwhtovVA5dxpYb2jDlI2vvX3TT9JvQK86tgwl6cugj7cb8bM3DDAizlB03jJ1Bl7cuXlv+
Tl3uHDoRtllJRjerOSLCLMB8lDuIzDqErNXdxpzAM4gua5fzeRIvK28UjOSQPvm/QcmGf7u0r5mS
z6vAHqEK44VkyXvjZgc+RY8QDP9mkde5rT84/B5DxYTL7IGc2M3ldsHGwTUSUl/mjFWEjMaOYzBi
T7XPeupe5YLMY/Tqscglx9S2OxcqvXfM6TAWuoPLRU8ffNFrQnArtANQCP1TXZAt6Xrvze2rIeqM
rIoKs3qvTQ+lVV7oT3sVLusr/Lc7t1mOeHK/3GB+Bcm0x2JN4bZTffidLKBXg+ictLnL+GDu2Bb0
SHpVs/F5a5NnKe5m2jA2FjIj37hbHE3P/VGkEKNsKHbOUF/zUfBz9QcBragvSkaMqsD8WTbw+Pwm
Mmx4aSuK0uztWZtf/BT/w9hjnwHMyaHnS3fNYTGgIPekeHeTDDX/EXEWGOizbrM3la1/uLnds9vI
AipLIuM0UZReNuAHquCxlPpZcOWGFrtmXLp6F+jhYI3FxZ85UZJtSTYeacLUYKfA+Yt9PoP9Luvy
K4Mh9f2YNDixBFdoKQqJSTY7NqZxhe3+IywIAyhHNtuJR5C7sGKUAxVJjl+peIFWu8FE8CXT/g7z
ngbyme9a2wQNUIP0rGd9Vb4i2tF7D0gIT1PgfagQL5/EIszdtR3qcLv61U7O6HsEUrJtESLR2YHD
0dkPD43EcTG5XffLm7sfmYXenglr5ak4G2ArUyQZmJeJvc1qbzhNPIq3toOhG9kG7i3ZICcBMWsk
yWXx5N1i6jtWXvcp6dETwPAKh9QcPAlveZ3mqSM4OH5WJTTcgEnL9JMTnj7QLysvwsbiQJ+AATer
IHvIVo2rf/S/gtFaeHXwY6ukTeJgnB4tj1zBIHBfeVINEX6FUxlOb2aTvjQ9Q2uoqjsfDO42N8sX
etwTLoj6ICu/g5YN74XtK7LodJ+a6qGdgoc2cc5mYzjbTOYSU57+GXoeAdkon7Pa3EuXPeCqYT82
Sh8ndz2psucMlbED1gkmcdn09XZtzLfB5a1OezwndjsfSI8qpHJbbvWUi41xo9OnLRMFNkOHKZi2
eRQa4EaH2cBrggvkEXzZHEs2SFTmkKNUk8fLMg0OqcVA4OT1ykdle3ESzNxTgNuF+0UJw/Bx80zz
pqp4oDnXNMyAVvY1gU6XNx21hrlxWubkt+4wPxATqr7nyjLuxQCQdzTDmCDrGSeegwBaA5lOaOlV
4UhoKPSxOzVtNPdmeM4a6ezr1mgJeeaXviB91yYeumPOcwaWzEufICVIORr4CFtrB17pVvrTXhKu
1o2b+2TWe3ErcaE5njSrQdA3cPsXH5v2dSFEdJ0Mq4lb/NbQW30sFJZVjuQC/HHCIS7KjAJhXpY8
OffQMVnMlHqXhznPHo5xjfr2/NGNHPZ9d04WQsduMI+zcl2rrdBdd7d02VM+m+DuKvdLFsFy0GuQ
HDjyMeabH0QKfnqj8Y/K815XheEUN5baWIH8XVZpHmUdglPpT59rifODur1rOZvL1rLHN2wNkLVJ
hRQcIDb/95YhnhizMvsN4d6KrVFdWp/DiOkW9oGFfLq3jFlsB7KWm3mxf8nUIjBNGDP2h+EwZfNT
Z+TO0WTJGfuO/Ye0XUH/s8WEncmzoVee3wG2KxOnyEZY6l1lJYc+0cRmGoCpttdTa6SvLjP8Dsth
rMoVbh3hqQ1gaXDI9gyd6T8WF3SxPsGAnAiHKcK4r1c57VafclhX442RoXWsMr6pEuC26xR5PKLo
4NLjPNfR9bUdTRffoPC+xyx5cN0JFjQo9C2eKe9hsIb2/pbJ4INZSDh6GZ+ZdWoDlT0YyGBbJ+1Q
uIlY4Mos69KOhNfxbsCMF9V1SubZatVFTfWr33iEZygdMgjaaCmhr6yqR29NVRP5fs5+xxosu9p7
Oq/quOvxKW+s7rZI8hnLiRLQcXHqPWFFqQUbJLkp2JnVM7ESvlB2+wCbmMLdxAerqDrMe5K9x+A7
V+IJIyXq3lHXgnQkB3BHE/sO60CFG5171c65ZVxIQm+0xWgrGAi3o7HEdjWdWD++a8P/rlpaV/l2
SK024autei6r8Jl0zUWmr+gPl3Cs5MOCyXY7Evg/8IwvsWi6h7m2TDxZBsfYzG1uf0yZ3VJcHAOJ
NSA+kaOUqzoOYYuaUX16SbhHCkdu8uR97ZHyl7nwNsIYjtWKS41KCQzf075rwpfOYU4pV/vTmPRb
ONX0XDFU+IxJCBbLmEQLnxdlSEv6nmT6Q08rYxzSO0Rpc2fRXS+AfU9ct6IdwZi2N/U2jOeauzPj
OJn2v6pMm6y5ajdOJlFvB5cx2w0WeJPNG2aVmAD3cSmS+1GbP7NjP3Wzddc6CbHBtU+24TKAf3X0
Q42/KBTrdnKdeGw7UjFN+SSrvovLAXclv/FfzLKgQbN+LxP9WE6THdU+BPO1gixauDJWoXNI1+Cc
dJjTvILTWVnqL6daeRppa+vgmU0UJWVEWyKv1Vcn+1U5KovQZk5GHcaBIbf8Zu/sm1+S/s+0MPAy
M9EcAR78Jy0G3lqhvURGnh0a4X5MTfbUCMXS7VZnoapzinja2/2JgfIwzt0v4COEzte4XUckpIGl
a/A0KnhTYhjuS1LXvcguM8oAV82RkWXvtfkvsfbtxsZLcpSzOAyehUtzPmaWe6xElu3DTDyvM76n
3m7OQ7LUO4X9iulxxZaRF39kkv5tveqvodZr4rkXzuPvZS7PVpveZGznLTUlvlIBdT1K6d66rAam
FVFSmBIIH/Oux2HPtafXoloeOX8NGzuzdgwb57CSW4I8GW7opvF3xeQHfDCovlFprhcbcOq9NSzI
a5XWn8r2GQjGUT15aZs884xiO11OeRktLuCCtmMzP2Cvzp222rr03yMrBDfulhhlLI3B/9tLO30N
0y7dlSttvZ09DFE9mtV0TEzKsr3Gie2lfrVz6Gy6srDJse6lLi4eJ1O0W6eC3FcHtGbYJTx37bek
dJne8yBLoiQRP0k6qeeGvF+zGTM/iRzpTQhOlhhjTbsguQH+3KIlpZ6tx6HTGL49T+R1hDtmJsCI
ICOnVpOXMn8hlFLnyOE94N16WYXDI6I1rT1nuh+ohuElcNoPkOuRbSb5w5ABtOc12mNNC4qdOYxx
mrnmU57a3tZZ/LsVmwEuiHhh6zO4Ao9127XPuSKXDgGQO8+dNmaJ/ZlE9W+7BZJW+xjTQwpENrPX
NsBkLfKjgECwRu/NedWxIBSKpdb76RiWHnTqvgB6eUwEh7hu/UHE9GKrUQbU4EzwF6cIf7fxxxHp
7xEb+9boBQReGkf8In0Ti3uUYfvct95polG39JrbY9KsvuqKabnswSubci95Pm3w0ueb1u3WbSjD
H84mBED6HLHIDH6n0ki+i5VneUjyatcqh0CpUkaOlc6vgCA6NVpf0D+6cuFXSIeaEHd2kKYBZGwh
UD5h7SNJujcaHLbkY8tDNpAwaRgGI0gfH4ZhvK5+ezEXMUWzzZavGoEYdz451GYGTO2JmOR6xyIg
hFs+ld2WSOWdXsNHTglbNivjJs+c50qGOKZnvU2N+j2t+x9VVhzXGlaD4q5aXehlXhFZJfesO1zH
ZrQJKwtj18sxlitvdYT3cZMWgIcDygaoODFoGiLl4aSLiOyg4pXudqfVmOJsrXfWkMwxvaqcvdZw
3fVqPC6BU8V876diUerYUc7A32s8dLo4/R/izmS5cSTN868yNudBmbsDjuXQFxIkRSmk0J6ReYFl
LIl933GfJ5sXmx9UZdMhBlu0rD6MWVlWWWUEHXD48i3/xbDM3/ICoCisYrGP2/B+Mfvh1piT35u4
eylHZz52rRtQj8D0Lur1vKl09+ikBRZaEV5abYTnXpGyU4S1b6rU2WmqJfT8UAxdAvAG/VDfCNl/
QSmRpcbP4OHI6/muzJrtaK3mOriD3iSdscc7yN4AWw2eJD4/K8/mC2AalODj7D7J5H5E6QpUjzV9
F73x29zi+Rj38HIlbRYsWHCCJJ2KDsxGg8C7m3yZLPEjaszuyRoKiAxFy6GcqoWWPOiQeSK2L5hf
UeU3OgHabOaGt53T5T6OQvNRwQGA1d9qbhva19sGzP52ajBWwBDxFeT5J42jMwhI4u7SfW3zBvPI
hnQ19VK66DU3Y00Fg57T3PuUO49ZGSnAXvW1bSz2cY6JVPo+fXZG9ZDmSIzHXqYOfQfluhtTCiVg
i1a8e4/E2UYg/tBQ+K0EMDpDWuoAGhNDjoh3Cm/49ou3R1oHRLMrm9b5bEY1RJZxDkPEA2s5zzeD
5YQr9dU09U0WrdUuAeEcdnuH8VSa5o36rDKh09vZLhmqWCZYM0ZoDduq7kX8PCkKlLsphX1yTbff
c3ZSF902HoRnsmkggR5S6FCRTzg0/+koZy53XSkreycRKI13ehwSVsNs97vFDcv085Aa+Y+hJ7Yx
6orju+740U+xhg69czTBHUSblA3ZeoQZpFFJ8sOOp6R4LSZ2+SYnghd+J+O+/5FnLZe+BBF2NUtr
aX5rKLei5pq9Uhxl9sO+W/8ZdgAvUc9KZ+rPmripqKVhXk25Z5Rban/frd5UdHHg3nL10v4NhjLP
P02ROzTXNIb4MDKcvd/DpuC5JntY+FGw7l9r2SXzt1ENg/ttAnzyihatiHcWO4HHsoR9tYQEqY/D
KEvLV+im3ZpIf0BBTrLyMEG1mG9F72WW7xKuFwd7DE2klTJ0EuAn10A2XPKldCubLBVPWg7dQQVO
3+xxgHOTK27PiXlfxBjs08aenXs0+TzvJl2E2/9O1BeX2xZ8Z4meMkfnZvTc0fiStHH1ZoNG7hql
nS0oNkQU4Yx2KU2iZ3rCfgzCfmeBG0OJhGYw0VljLodwzoD0B+0ony0HI/YdBA+5HIasMLp6M7R9
fFvZUHKPXj/iV+lCA8y/U5OJpkNEbQaUUWL3hLjR2Fcm1di0GIJrWutpsp2ysW4+a3hT+VNr2DbB
Ff3i6aHM6Uxftxaoez+rLWVdh1YQq9vRgSdHbYSGR1ChmrdBjcgQW2MWKHlNchy+UcUqRkIutxK3
0eAQ1QuRJtStRarEo7Rn/aULm3HemTXMaRCANIAfVGNkBWC6ZNy7od3QEI1aCZyilsrvV+zotejb
qAEPk80BKV5flT3OmoNy4HmQayhU8GdzeLSzxbau2jDmy9AuBuzaV27pfHJI544LaNxmy1QqUv+p
QqXGAAGHi2iaJQYSMcTun1Ll2PxWg2c8dsmLOmrDLp27xc64RDjWAUd7shzGq3RpgY+KoaW4akSg
ATZxGXB8ACOMnqwUxQpufbt6KZoQxSO0oJbythaVe5OA7/luzFXPvanDEv9Rb/wEYh+NdRqQG25B
UCeDMXQPeZWjNFFORUU/Uc/dy2KUFuFCCqCNUp8BoD9sF6gY1K6vhwpH5UEGYbLPUZahDbq2Ld0J
uZk4o/K8maKO3iz4CAQ5HDya4wFLPpl/BTEiv+JE3xKhDG9wTGIrA5WSTluvlR5EsydT86pblSbx
BNlmwF0srJid+5yjbC1DVn+ZRbsUhyIG540T0gRULQHQax7d1la/GRomAyZ8DhwPLGMB6oSt2ydH
UKUk8InKM5B9STfoq8qNYTb0tjE9ajt6TuMJcO6kRmMeNyoYVXVd2Pn4V8i46R1K4GDiiygjb2ms
cghIi2lXwc60ntHBqmqQWqnudqqaDXRY3HhVNNBW9M2ZatfeFAk3S19I9888zar7afDae20ZVHUi
ldCVo4ZFjQmzthcnmdjKXpt26jOCHmrc0ujKjjoZXdtPEqv7VioF5ryZUH24HYD6XVkZoteYxNgO
BDidd9eEDSkdmVZweOIAl173UZOOhGwmAC6CZ6PdgpOn/2rFivkFQMLRKcFVwXN4Q73bOEIV8+rh
7LZFQO+jWUHtczD1PkWp+g5uM0ckrZWXrmthvZiqRbqkrNP6Kp4ln8WrUOHYFG5nPGtIQ6GfmKZ5
FZh59Kmj6HtfCihQKIjmzlYCQqj3nZPLZzV7/cDDihiaipEd22Ccn/qolPeUNCiYVzXVym0jitx3
s7gKj4jOsTUHqoDoBNSU2Q52X3Cy1Xk4fAaYVX4BbMsRQmWpTalaWO18ZYol6nyESDgfyaOCaosE
ofkD9okZwfaHJ9jFqRz8JJgNXMBD4Nx9TDuPug+Oh5Wwy09NvLgIDnlzecxRlfyCWhUwdqkl91Az
UVwuUX36rEqX7zSV9vgHDrMJVq4WrpVkI1qPG1h57W002+IrOCei/8ooqWFYUfgZfA1/DQkKlgEl
JlQgCuJjdOSCQfyVgzveejHU8m0wSpi6+HO4aEIt1DR3HC9Ts48L6GObGVplsvL/BntXFUQj18JF
w9oEU8IxGrXGnxme3r+3yQSU1x2ne6jOrusT6WevtAyzeTfKFrSnMICL0ucNrbu0tznDpZiswK/a
0v1LtFV3N3hQxgiAKzBRLRenKecOcbskd38fyql6BgLV38YO3OWmZiFsYSiwlnKVQVaNw9Z+agsb
wCcAQGh81uz+GSyx9QWEHX+2UEQQ9y75VuQLDnY6L4ERPXpNVQJGaJ3sOYjaT1aHOtyOXJxove2m
56Kboy9eW1PtQsPbAmmSRlnxZytU8TAZQnzVGaiDbOjzr7Eta8p2Gtq2kUrSqW6pqP5kff5I9wS0
nTAq0wfZJEqk3a3h2PaN/VdcVQRSsyAqgYGs9lThslegqRE8JB3ha4Dp2bLPxSBMf5STfuqzujWu
LFotd1Rhhp0aq5o3MqPxkXz3ucs0GmGE8ACZOz0nz3MTFD9Qqfqzd6j22lTilt0yPBL2h/eK2+jB
pW+Y3iQY5t1w6OJbakceRNwG04CazigIk5Wp69TRfR2V/ScTT28/zZzEAUhldHdLnPXAzSMZfYtD
LwA3gtDPS5zFJJgL2J4trb4UAjByORshl+YBmIT7ndcOHywzAGDUhaXxSVeteGnwWvhWgjjBlN3q
PXc/0BamzUdVGgEOducxdimbEw2g3BGF1HaBEwqWdoKlElJg5srJzZrZxoYVpsRdQlrR7BZw0NMh
o7zBhnojTSxuP/QH05w9Spi5vFf2wrok2mPdy2lGOal38mRruhktByR3QnVtdIX+iwa98VmGWUJR
X6DH9s+/N8To0m8hhNQ+aIrlBnSX90cfd/KbWKCk+ZTnqsco6r0GgjwKIFu6v80xNQRnRjzlnDBZ
YbKMA1CiBzMwgdu0DoD+Nqm5fEpuaDBHyET6Yt1PWVhg/4P0mj4qQXd/bAeKh+AdwV3VJDNhMBFw
R22IfklMrQDUeyk1UJQkSb82gGp8LRN9I2qbU3ewMm/eRBTGrovacIlaQWx9m+bBbPeI6WXFNocz
8IP0IsB1qFh8J57mvQid1E+QcNgSNtAKdBZKjptJpKvnJZJNJOLEzDV10iI55B4KvJsWci4ukpGJ
tXlB9u7TV4BXNAets5clXPSdR9H7L4DKyt6YobRfRzYyR5nM6vFQSMeqtiQK0fTUKkfRwjOLBjxp
DUfEG8Wgvndvk9V1S7S8Uk3JXtnAqK9XpCLhxkGpjOJrACmrWCQCLgXxs924BSRFVBpJDShu8T9d
HKzNxfDF6MbbwvOm+0bEc5JswEXDQuDZkBlI8xJeWZ6Ehfdiu2F4gGVuPamSxunUT/o1sk2Cy5yo
S2wSMrovlpwKiI2WC3LJRik2QlzvDoSVehgXO2x80RUrYh32aPxgg5MNNohp19bOM0JCpGaOogen
R3P52uzyZd/XTfUlo2f0GnkOtIK4eWlKUMqNW6ff5VKH3MagqKnw2rf0AIjYYwFmFdZYo/jbNlTd
Gj59tkegl5ZEKgaWSzEj7gV0l9xuU5Z0BFHJL/tHmc/NddVY8R1dzm8S5Y9+K0LpubtwQHXjtVTp
bO8gbfBBszzlHkmbTllXwouMZvfP23+Me7DWUDLZWjEAd7+y5ul+6aOo2rpBwwofqLMMN1bIKt14
kyajdN54b9561dwWrdGa+5yV0mxQHKDM/PYDVMLZESXsXCAHSdlO93YdEnKZ3pq52b3mkhpVyf+D
8SsbP0091iXEeYkMsl1GWLCAyxJf03WtgLKH4qiFmPedvSTq1nY8K8Uhx52C/SItfaN7VNCgygxM
UBrU/Ai0Ty6osZun9MpsstrboSCCkC4RA5mx6sYhvaqiiT//z1OApkxgX7soCeAb6ab1tAXDuqqG
vR1g0AycWVOJGmJ3G3QjiLk+Quppp7NYMRgQWQAxZcmQtqPTZWTT0cLpt4jqlpa4AsMJnh68gtEB
QhuprKXXi07JJQbgdQJGop3P1hb2L9X9rfsWELYcPuIl75CMuqFEYOb34NO8BBVNEIlb+LEq3Yfa
sbwrL7K75iDtFQ85slEPS1BweM0L+wKkc5a+Gnlct1tqvzbNXNA9rGpwmj+8hvsU7UKpUAgZOtvZ
9h2BFBp3wSK2RURetUVQji85iyorPlXzJJOrPmPsTWNg5+kbRtn8xhqyKWyWkw53Uzb1VKaCBhSK
iUKztVWWFz51bRMQzHRdeF0hmQk1wm4FPOs4hc1RK+xeaBmBi94sS6GNQyTRSJs3AANV96LJQNBP
p+RNC7O2QUo5xhq+J86Qvf7zGzYU4tt91oZpfzUUqdCIChJmb8lXvW90KQfzQCWInrAwWyRtYp31
nCpu525FJAQgln6CGJRFgXb3ielpfxTw1x/IFwLnYE+xgJww5vk306bIyZk/z/lWLTMlVz124jks
Gqt+mkDnBNdk9iw/q5nowwCKSl9b02PJx1ReCj930gDUUDKqz+Asgow8MUKYg+Ji1tIhTOHxe/1U
eFftJM0/iPLdL4go7hLXAEMVQ69Z0bxGGD4aFWtvDIvXMFYTV0h2N4wWRA+TtIdSxMab8/AxTOhi
wzTrQCt1f6nG+x36ICei1lzWe1R6f3uj7f0toarn/4btwjsdq8OPcrU2aE/Frtan+faT6cO/nm4V
j/r/5c3gWDBx8dOFZQzAW5nWarT5X8ta/Z//nf1ZfP8fx3b9r/ZncauzP/RPsSsl/yGlcKXr2sqT
Wpj/z71Bev8wpSnoObGdqAatnk//EruyxT+gjLok0bYlpTQV/FkA6qt7g/b+4TpqPdiFqW1orOZ/
Q+xKCO1SqWR8x3RRXH8jY3/78zGmtvcf/1P+Lwuwu4yHePG5Z4lr+368ajsbnYoG1pllTxf4oSfc
27fhtNDMtOPaEtnm99zbzq4tiLIRBu2ejHYwb9RmgCW2aUQe7NqEKsxP3+eMwNZqjPATI/ZtPPTk
PZi+zJa2TsZLW4Tea4iYdM74xzjK7lbD2r8X2QSNEbYfAOJy7o4ETWhIqUVefTz+iW7+2/jAHXld
nsBxfpH3yvtYuhUqjQg3AVoQtUG8qLPDx6OcsIvXUTiPJaJoDiAtlvP7WU0b4AtQkfiI1VjARWnL
/erDuM0JsnYfD3VmQhXDsWQ0Kwaa7/uhmqpN6IXNi4/6cHfVecayQ9jX27hzmV2hWiYRCPX0br1o
fTMYywtvulqdnH5Qpdg0LHv47DzI+/Ett1yQS0Nzt15qGuyJnclHrDBMcwMKBaGOSOfNoW56YktR
V7j0WhFAGb4xurgFTLwnBBhMOl6plb4sNIDpyA0DPtN5b9B3Udb8PQbd9I1+BGCgj6fuzTzgZDEq
ZQqlSMy0A//z/bNDkYhgdwgWf47GiB3l5IF9B+mFW+I+n6gKT8K4DQrshKMIgKI9oD/K4i6u2tLI
PrNvYFC5PXdPEBjHjx9uXSKnz4Z9jCOBXNlCv+nU/XQOTMg6FVWAkqIhETQdawdofN92W5w2tnHr
0BqIHWC8tZouWBqeOREU97LUioPQ4zR+PymIbUNOcRAmDyqEfhwswY+UiGa/GGgxDe3Tx6/5y07h
3bDNUNLTnmXZ5sknaPNyRKIK1X/Ir3pfcLPe5wFm3eRS/xJ/5BI7b4zzy9Zfh8K3ReuVjW+fbkpY
c20t2wWDgao8FIG7fKYNl194n1Wr4N1nYxBlOugKCMf2sAZ6P3tLUFk22GoL2kJHOUl29S6xmu+e
Rm3MoUiyqgf1F46AX77YOqYF2Y6DQDgocbwf05B9CxoVnf6hDMb7scjq2wFtT9/jHPLdQrbPH3+z
U/EKwctppTnePM9RyrVP9jxth8mid67Rdk/nTVYVVBcBe/nSgifazenv9N+mm96uu6ecTXWVo3G+
M3SRXjjMzz8IiweFStPGaGZdXT9tEvRy83lyDcvXi4G+WNLWtyHuDZAxA5phssqvjd7o9mGbEQ7r
iWiaRgsdQy7Vj6fk18+OzqXN1Y3/kEY842QZ21UFFBr1Xb+q82pjxyI4wLPeuVYG6ouYF6a9Ci8d
vb8cEVgw2A4rmUBJOYBJ3r/9qqE+p+RvPgkR0mM0pKeMCp8ogNTYWRLtzNEqDiGu8RvPDXciB4id
YqCwN6Ol3dpBUlwNYy38yDHvzLpubjwb3A0KUd2FBXNmdqDX4R9km3wmJGrfP2hfWyhXWatQTp89
2vR/HkIzyB+zyv697GIM8erMjS6M+cu9ZEMk4yJ+mxylTu07LTsOAxf7Lr9M6/pmaElNOGVjv+RU
fRbR9K00WCgA7qChrhDQj9eDPPNtPGs9aVgTJiogJ9eyrchsIEgxuaJdte/d+kXnlQUMzMKTJIOB
hF67RIwMlECgUAjpEsyTZmCtG9u2NKp1rdoj0mn7CH8h3V1W/c5ee+8e2ZP/8cOenSrHlusGsm1T
r5/vp10Eu7+KUQgAzmMqb4PNRnO3lB1i2cOAzGMZH+vQ3eYtIumuTi84/JydJ1Q7iD2Vdjmb34/t
gERF3I3PREekv0MgfZVtX2sxSFsgUxySmHMRPgPCMS+89a83Dwvkp5FPdk9bzWTENQJW/dikOzBI
FZiNIdkZxXxBVPbc8ueSs7kPCDtJbN6/Y13qXNZLL3zaEt2OqhbhBECCXQh0/6CViq8DtVgXVuC5
j/rzoCev540I/xcOg8Z0RA/SwoGhCNDLENa9XTnI06Zz7UPKdW4W+EUfL6j1t99fglznQJ9Jr1zt
qFNvyL536GgH7PeyMk2/5mj5RMmpOKaFNSA+F+sLi+jcp9QWhyFRCwPrk802t6Od1cqBV5YXzpbC
AAoZqf3VIWS9FDKu9/cvr7Zmh7Tj6DjZJ/kLIuFo3nH945ibd36chmDiCjC5c2vlBzhk/RZmhXOY
3AFukqHh0ns9VUcRqQtzLK1zT/LmM+jiN0j29n5V4b+Ul0Wk0Jt3KRiaQwXPPHZcwDf40Thl5dLJ
G7BayHscqgsRUMiosdJBxv2zmZZibylMLWAPiOPHH//UnY3oQGIGKPnuiEohe3QSAkUzqqEJanKw
jkPwDJE6ApN4UDNMviYAWxgjYn+MqBz5jg7AyzZ1s/MajsBCmuPu44c5t/UoE9ISlQTT7tuz/nS0
qay3UcwEq/rGPiHYDneVXcVXCcJeD1HuhZ/RFmovLJJzW4+zGN1rIVxTW+uX+2lQux8ixxmk9HPw
aWiaDO4VNUm8sJGI1QLYT4HxEhqnqHXIuksPH7/ym1LX6RJ1SMiQryAg9MTJ/Lt0WakrshvCsrCP
MFaqT1Kgb2qNiEIYQRZRasVoB0KzuQmdsbnusGq544/R0Mq9EcRuVe3xCrGPdkszoiBru3A2nduv
KIPzcAhk2Tzp+wnKU7uZorCXflKAIevhte3hYE77VnfeBfG6c0cRAlwSMj9pv/WWAv70LUCK2C0N
MfYrTcYfg5dRIaZJsq2HctzPdIkuLLhf7zPFuUBg5rApNY6e719t5PSfU2S2/QmvMOBWlDtFU0xH
6v8lJBJ568EJzFoZvn781X89DRh3jQyYUUAIp8mNFSi7XkoSVQ2J7TH0RAl1znQvrK1fVzajeOgQ
wvDzCARPzhxVG5VGUFz6Pef+vQugaYtpQbqNQGkeA1okqP9EOT5rwXcEiN0Lx/yv33IdnVifwI6Y
6vRb9kOSjyXmq75nRPj5wPKAPOhCBUA8zwcRdkkS79fDAz89idgi2RXB/angIlZRGvnWFoIvdia7
uo483NwQ2JiyPIG6mIdQVWLr6u9/SCqPazJBQQ7ptvcLCBx/kwPJV74oLLhWRG1+m4L3/HiUX3cg
R8Mqpe+xN7g1T5ZpjwkbEJVe0VOEYCt16ezmeu6PSeYu/r8zlINwJJ51kprryQtB5AtUzQtFyCz5
MgfhDYWXLkn594uZXMyrsB+urISTylk/6E+bvQ2B/oFsBqmEFQV8xfRrhB2uH9sdBbAZp5N/483Q
jhSUaak3q5PdgEb90g26UH6dtMm2rUlBlQciGBDWpaHOZLoof66fyybRM83TtagWDO5MPSh/Kvp0
PyKzvItcg5BS4rU1j/nkL+j/3adFWdFxRjjErmbIvBHWABdut4uPsq6tn2ZZGVXt5R3s3XYUCFu5
lbsNub5hnIoZtmYx+SiX2Buux/iLS6DgV/lUbmXT6Avzf25/OvRh0E7nTEDO8f2DDFxljluk0ncm
lVy52D9O6jNabGIDGhQOA7CJCyOeO4G42HHkIV/heD95dSOEmtVRNKO1q8Uuxb9k15pu4iNV8xSk
RnzhMjn3gp7izVxuEvw1TtazO8P7iuEWQ2+K4yN4s2CXZwFiDn3xoFNjIKGIowuf99wFRgxNMRQI
rv6l/Ae0h2YkEstcJHMINsqorpWKhgO0wOaB5sQAtjKCqYxAzIWRz04uZiPcLoJQ7dS4uo7M3tJV
ovykUkiG9M2MoZosfJBs0Y6PeWlPnTsDPYx7pZAWCqyn1d+xmxJrNJhdM2iB/eS93mNBEe2lw9r+
+KQwz3xJEgYiAotpRQl0nfWf9owZYF2mi5g90xrTbdXBPUNBDZHM2PPzGnKaIat9BkXJy3D/nCvh
fUI04UW4FZwHDYyKHMd9sEM6kxFX4Ab/LQPKDsIaC2JPQMyDg8hK2x/M+EXgAA77PZIvylgwf6i6
dI/+j9oUwh2RtU5A3WQevYKWYpGBl+MxTiLMhhT0SD0ihzM7nbsBP9DvP56FMxMuBcckyYqwgGCd
pGnDgI/EMrG0ojFPfRtRvgeqHOUuqsPlws6RZyf8P8c6vUaRsBFVGCmSEKjNn3Jv7reLTBcqlnZ9
BCDa+IBZun1lGtY+CEy9H1oEXkAOZUeqiHBfEAQ44HfYbIdmKG7qOep5zsG+MCVn1jxTYtNQZFIQ
2TqZkiBTTVpV5Eoj6/TazZbnJm3SVwxTTM73ZYn//h6j9YmQiyQ1w+PmZDx61gZQCQI4EKPBQy7G
7qpdJQuhnJtQC8b0wnc4+8mpTGrKHrylWP/9T+veCAvX6+Bm+G0jw9sEPdmtQVF5N7TzdGGPvR2+
7/Me+lC2xiadQBg46Boi/zyWlSBNvJZZ8ibvXhfUCJB1WUzjcdIDBNsSsQuItI5z73XiEYfUwddp
Gl+ZgeHdoaFRfamw5oAi8iPpW3kLIBWgMpZzCA5FVZazTKCZmddVNXlbIygjKmNopHqpgEg1YTiy
JcWEVgx5ki5NEAC0AX4TDFDujWJBmqKunFfRTTBtasAR1yuXFhSvsdpxqKUd7ycvbq69rID8Yw9m
/1RjGYouR585d1j2mdYejnH0OcsgpCBSqOw/dWZOyWbWJqjbUZdZjdFXUeh95Cg4/txSPcqIc4gf
vXZS9AGDDFe/oezpTfRhdait2PvNiEz3N3fsxkedqP7OKez5S67gG244xpp9pftScad36jfkf+xs
7426gR8TVK25BR3b/YFVdv0kZg0RqYbqsWllZsEgcrAOmmP52PXEeptxCXbUgxaxK1bQ4RaGMJ4f
eRi130Pd48BNvR6PCAsga79tST4OVQgL8MLaP3ckkBsJckHXdH5tzRBDOH3dUmqkI3OVFvaXOuvj
ndnXq/1wWmwGutMXxjy3/i1q8+SDXOAM8H5NhordmGvGhDQ7HgtWLmSKaN61aGtfWP9nhzKpdNjE
ooRVJ9GQruvAVUNH0a3nKAG11B4iIFNfloWP8/FBfqbEoMgacEWn6EZO5pxcZyoSRd9Xg4DChYAY
SDRglnmkrqrQ+9SWTv8Zf3rkeoRb7705BPoPAHVrUfi7RsS82IZxNu4Qg1/g6OruECiAcx8/4blv
rQnKV5QBVRBvPXd/OgsWF/cdMaM0FYR56c8p2sxUv20osngNoFSMh1jiXAgOz1Tk1AobERzkxBW0
ZN4POkI+m5yhlX6BOgdQSs6eXWZBtIyKofqWZwl4sMpM0hfthgCJrXwKX4YEUQowUMHTWGcaVw2k
oe7RzJHFhadT6/c/OR4VFEFq/ILYis7y+6fLofvWEO6Fny4xwljtMOFJUcoG3d7InFx0CaX8kpLN
WxjumOAijClL7iLTrLMNZb74S4EZ5V/aLvJPYWzDWkZpQNwtU7Oa3Tjt75GlvYdqieArBwQqX2sY
ri9TFVvfexMpnwuvc+bixHOO4hbnPKefeXLYa7hfbZFP1NgMbB+deP6jrdCxQCA23gOoV39/PSlF
K8my6Hd61K7eTx7zLIM5X/i0YO12GewUCMsipIkWoWiRohurCrb1x4v4zI6mekpDF3gzFQFv/fc/
LeIGm1LsCTqyjToOqddCdVgAmxy73qovDHWmaEsSRZkDNBQhOI2692M5OBQPmOJKH0gM8oUz/j4B
dJiNM3bwvwzkTJ2yRV99XMg0c/dmGkWxN+o5+cNpy+nCxz1TZnrL6EjqLLLd0yglafG7CzQuRRHq
o5wxELOHPEKcI0bvCAWV4mZwEwSBojH2K42098fz/isuxGZtCUcwEyAhtKneTwZsK62wuCUzaGzn
ey77+GmxsKaAWJMecGgzHzCtoLQNiPgFA4z+qYL/cF2tGnBmBOUf3cJpo2ObLKYFafvx051b+Wzf
N7gNcIbTpQhlJUOgnNqXkdfyUInkFoTkQWEre52FyXzhAjuX7YOIk2w1UjI81k6ODS9vTOHO1FQm
BE98+mVYkFdLfYCcjjp8ZPEFqCNtnA4bEEohsEctdCdVeOF2W/fzyekFUGcFjFFvAX1w8kmUrvLQ
ooWAKjM7PB4ztYnHQV0ovp1ZeCYZCreadhwHGMz7D4+3BhKOSEX7KGbJh3LG9r3Cwm2TDd20B/NV
+KDIm2NhxeGxr8fswkueG17SMPAIRZSrTpvGdIqQx5xb018GqnLBMi1+IUoHTlWe7q0BJVjPGRw4
IPUzXvHG/ccL69yyXytLpGYm3TsgZe/fPkLSSsQ9lbo4WBBgrjP7pgc078+uzPcwwpD+oStAOXJy
4eFO2R5FOnDEAakl2hXRrqwynMERDgdlXl2YmnWZnX5/bhmuVarbBFInB3DsIc1bhqbyZ6cafOQ3
5X1DeHI0W9pKqZkhwLogivfxjJwblC4KAEiWPyXgk0Nx6hVQKDti0c07LOnSOxOa3D6GsnKFZKxz
M3eXmnrrL56+JmEuZx75maTM/f4TJJYHCaZiRG80PZB7RbJX0Az9MW/qT5GDABbtRbwgTFQrFqTZ
UHX0pmfYPH9mXjJi+lQ1Fyb+zHFjaglqg/8QPZyCA7K8sPuyrvDZmuLmyXDsfpWBfWmrxj7ACm0u
nDdn7jzSYW9tIAILk29mJj/deWlIwcuEJQTLWue7pNLkSD2xpO317oWvK9dS+ulkg9elLOMBtwWv
9X6yNfstC70MtpmddTexruiZIJ2HBqxMkN6Nlk05thp6t0G1Ol+6Y4XS14XT/NwSIyIDt8kEA704
uePjULdIjvEMi1fU7PsS7uDivBQCDlUjE2NbJeXXv7+q6YdynKOBBaT5pMOQyBi9VWvikIPReVfI
MSOMgfXnhSvN0tJzBK0Q46aPRz17unCyrEBReGCAVd/Pdgm5pkklinhmagbHOkurHcK0yKgG83Jw
6xiZsKF0d6Zt4b+CZLi7XwDSoXOI7Jk9oyYkEgsKDvS8reHwgT5+vHPLnNueg4+bHxC69f7pOnQ5
0WuMMMCbJWgQL8uvnCpAhJIK/85KJu/STl9/8HTxAVrDG0iteO9TfBJLobWWFFdQvoJ7lKsCh53I
dB+4ZXUIzOpHbKfTdRrm4ecqLdtjkHMgVINb3GKugqpQgKJrXYzHj6fh3PajxYB/GI2htfP1fhp0
NcIY62PgmIAW8VcDPtZms985ZnFhws8tfOI7QKYOuBjw4O9HCr02jmOwen5thHD/rSylxrtgNm5N
ObIXWtyEZnwJ83NuUJA89GpWbJZ1er8nQJTj0IJiaVgFSutTeFjwXth7EgmDxi2fgSg9//0JBffm
cJQ7YMFPi1KTRH2/aBKLOALOzVhb9LvbGm5tGy8Xjs4zmDMiFtp6WuJstdpOvZ/S2IxCLZvRpK4l
zD/scIivNAqEfRJiZICW2hambLyLSDkPjZOp7UTx+FNRzGLvwvq6sZIM3iot3iPqBavYicwA/VKb
nsvowtF7LtAhoASB74EW4Tp//6RJCL0obTvTdw3U7FUd/ln0srnG3bfeBkMK814vw0aWkdwBjlMX
Rl/n4XTrAZb1YGKud+1pHbooLRxkytAilpyH/SqJAp1MDI8TIrgHqoviVuTJs+1O87+xuzBXM1mC
NFZoGr5/bewXoMQHMDKRm6AoItzwxpmM0Sdx6P6doVyLq800oQc4J+eZVZphFMDv99sA/qgrBrRO
I4VmSg2H6eMl/tZ7/GU+PYq7vBG8h9OTPcINWqqJumJpJu2drHqUBNCEh9Ypv6JaWd/i0pBc11P9
jY6aIoLRCC0vHkzlRYEr7HeoN4mD17bpVhWo/yacuwghQW4knQcflI03IdfFIbQhmpZRMG4RF7cu
vMW5owHnO/JN2AACa9f332ZG3GQJE6wu6bsjctjkwGcLrGFqp262fdiu0vCNvLRlz4QggFRXkBQV
whUx935U05j7tGhHpq5GKznl5EJTEszI5JSx39BQ9c3Meu1zOzyUZZfdDGUpL+yG9aA9+XocTmg4
AlahM2CdnBoR3a4gdVgplTG2AJLy6nPlOr9DmYw/fbxQzgVcFjgcDkIaYWub7/3bUtn1piRQCFSG
A9jbjiZ9pae/0mJ093hhdwenR6pe5DOZt20Y28nz1IV9ca7QQWpPMUXY5Hm/LFb8MYZe4NjkQ+bA
b1mGJj5RSKEOehyvWH3uNnLqeG9bqfGp7Cjf57H2QPt5wXUe/1/qzmNJbmTbsr/yrMeNa9BiGlpk
pCaT5ARGCS3c4Q4H8PW9oq7162JWNtNuz3rAUZGFCATgfvycvffKvHfKv7c/zvWZiwMSWpBN/n5L
umbOLXIz/E3emX7tqQh3B5TNlXFVsGmpA1YBTPedR8W2NfRcj7UHEbuPE0K52Fvf+YXeqILQGMBE
9NlD+DyvPk3hLKTo2ba/qcpYnxeHBWqZO+sSWCMu5855R5z11qOHCOU6isIagIHh1ZfPa4Lps4bt
mMkpRHOrOpZ5wpGSHsA7N/rNSzFmu07bXF7yV99syKK5Na70N1ACWUTImzhHuGFXxGa994hdP/Xr
F+pqEfzfl7re5L8dYVpTz8yHeKHKLiHbERDR1h2M2LzzMl0XpH9c5tqR+Uv0Qo7H75eBqh0NsaFU
m9tZfQ1pBK1R/GBKRhJ4HEaCayzHwbScee0+9mYY8Rat5kKjthxUne9jTYT0O5/pegr/x2fiuYkY
qtMJf+0dAmQxCPLMebmYFiH8vWaRez0tA1eKnXtlhBfp7BMXArvQYMM55nLI96VR7vbPn+StB5l+
PmYMlhler1ereTDj95Ld9bUqe8NMTpQXTtRQC1tUIl1eBe+V89eF+h/fnGN7QEHvUFm+umDvBWkg
JsxFvX3ve7VZBe30JbNMsNdzCcueQIN6BeE9BgNSigtJeWTTTaDTcmnyd16rN788zhwEI3+NI16t
6D1hGCRZkQPMNBS0dhou+6EWYiOGqNsFOYGg7/zub+ydjIEYfFwNBNeT9O+PIojOoFZCcIiVgEBa
ExLp0YOGA5Dwme5guYEQJt655lsv9F8CbIeOII/TqxfamseONJ3R29help2auiWuU0DniArx3i79
1770+sfF5sQKzdtKK/TVtSLy3IlCkogM6QJvbVxHjISHacv6JaGdZUQqQ0VZJUQObLqZepUkHHjQ
FQQZadliQ0M727ok5ZwC1ffHtiVpPfYxQMaMh3aVgHLDUB5wmu+2xFhj13cz4xHsShCegEy9bicv
3hEmJu5qrJS7vGhdtCrRe022Nwpjn/EG7uvrlPQfZ7LFjyE3+YuH4LEpiOSbSLDMc5AWNJg2PdEi
e6JfZ5BZi3pnNXvrkaUWx4oaM4Rgff79CcK2lMTSz32EpdGwJ6tnuIcKQpCsW6acTmz7/+EV8Wlm
2x4jQobBr65XjWFUuL5gfRhIHHTJMFu5XYa+s08dwIJeePjzevTWnf379V69kl5vL0GOnBr7EXmp
apTeFjLEDWIcdRx8U91qeY2fdmZ5++cLX09Srx/day+NP/AGEVf9fmPzoGRMZiPAQB9c/YqDFhzN
TEUbL7P5wLi2ujQ8TetCRNnOlMl7mq63JsUYoGnbg6ZFE/1al2xJaQEuQHCylDpZ2Smg0ZQy/NTV
CRnMbWzWanDVoSEdCyq4cg8CN8XXAszEKWrlTaIzSFNmiNbGSJIZoMC888u8+QmvLlvOSjT9uU2/
3yEyHnjmZ+HS8kBFGI7tD28SHJSiYNiLqwC+j2KzSmeSyDpNKk6smD1grrZvBpf4WQOw9WJE793a
WThsRwrtpz//hG+NYPyIeoyRhMcHfa1zJFBMOBFXZbhiFe1qWmp/2zXuj2Lx5p2R/bJB/BG/QK4M
d55FGziMwvrOTnP5zq761sOE4ZMEnogQPgT1v9+qoFKOmgKcYf4VIaqQCq4bq/KP8ZJmp5DEnb0e
/c8LFeQOGD3Twz/fiOv//vWz/PfLvyqsmjyQcwb4aTNNg/8hpUuBsYX22Yra8sOfL/WX2PAf12IK
cl0bwL6+NlEUY2knARF6G+DM7sa4M0wqY2O49oPuqHGvPGaxO9y4/dJS55TzPrPb/NjH7HpTC0uL
08yPxi2fEo6TJ7SaAWFUU/SJuhC5bmsFt4yA5q9WDeFFlIRlN75HSqap1E2uF+ez3dbwD9qhpoiM
KCaCikjUZES142YgDJmO7ghLiHcCNtJNwCj6FGgCn8k21FvXIfnoz7fjr/Ha69sR06XG6I/u4x/C
V+6F3zoarSSblX7Ic8y+GPciJMBZuiYUwLsZex2dgFOJSzku/S7Oe3NeCgUK2POXuy4qxy3jJZJs
RBRtdK+Xj8KE7l2m+3bvhSV0wKKcfy4VktpgjN4brLz16GACca41ETv5azkgvSgD5yB2Nirlo89E
Zu3RW1d7Rh7yna3lul7841YxO8YjjcwRk/SrlwREIqFrTNHmpqp2zHggCJUaEjidfDgHut3M+HUv
f/6B3vx+rBDE+fIFo9fGDKIKGsfXTGmCqNY7bwyaj8ZEXx3kYu8cEd+6ErKL62/qv3GGh6jCAcri
SlIadUSzDjx8dO+ryHuvJnjzSsy5mYQiNkO49fuNxOwi8OmyMBuI8Ee3aYFMEJ66dSNjvfN8v3mp
EMoLAhn6Ma+7tIugXYeQjt/M75DfhaLeRQMlUJHH4p2TwhuPBx4dZqy4IbCGha+2m2YO6HKmjEHk
kKmjyjxChJxOrpGo4r2uGKiS8/XeqOuN70eUPnbQgJcf286rW5n4Qxa3feJuQhMngAvJKqRRA5aA
KKh3buVb3UCGO0zw0KxwDI5fTWoHQkYSsuS9zZjIdj+HiCoLtCNb4qHCC3gWuZ3wg+8sS5ovZd4S
IxxfswriHLqRw55r1QA/0iRDzkhUyIZdO9gtRPbdRGNmPxIA5yKN9rqfvavoToAY3TM3yvbF0H/5
8zv1VmWAHobRHONPP/lHb8bpgRz/pbTAddQdCjwXq94ashtZy+w0pj3VsS7bVTTUoGareSbeyq5u
iJUlU5osesL1SrWRjfEuw0iIu5WE3cc/f8Q3Wg0hfSzOuIi6OHm+qu7oZDlXoy2y8hkJtR9N8lTm
dvqfv/J/u8o/XsR4LEpjd7wdmjS5U57XcH7JFzhUhIe+s8W/UWHw3DBwviZZ8MR6v7/ztaHbpjjP
I3kI8H9H1bgfhO7RAEXJtgjd9IF6tnxMWq8/osdt3nk533hP6KYwd0b8cNUZvHp2bTAySTgTgjBJ
WfB1i/K0EB1sGTns//zLvXklynIyo5i3kSn1+xd1lIeG5KriybuseyKOGLqMzmmce5759z39j7LE
7vqf7ZOSP3+qy9f+/4McMPd6Ivu/5359WL79rIpBfW3/nvn11z/6d8ZX5P2LsSp3lmYUyznahf/x
X+bnoEjrCv7FITO4JsGwHtLrdP8748sP/kVvLERcEmKPdfCr/XfGlxf9i5UMIw4iEAYqCOj/k4yv
3/cAkmdQ6F4fL7IWqC//YVxSQx7G5NTlhyYtsBoQEA8wl/RPmpTVth1c95mse33/tzt0/+8K5L9a
3dx3RavICvv91bpe9OrpwZXKiRd90+vmu6eIvyz9CFot4wTimsbEQXBACuTMuZNF5Aqtqi+V5+Ld
sup8AGKW1wgs//wpfj8I//tTuNe0B0bs/F6v9R0eODvSqO3yIHLIq1AlwZz1BDET2K3C5gsmlGea
/t//fFH2OH66v1Vl1+vSBEReTUeM4uUfRoRCzmT9B0O3twJlPuhguJlh6c2PY+CLhd/Bmx5CpdP6
nIYy+FHQW/I3Yu4AZDgaQUQFx/27VJPxv4yyd1+yMurNoSgXL/wwAa8MtixqrFM0yFp54NTt1k9B
FWr3xpnGeq8ExwSvb1pyn4Fi7msvyboVSdv3xJTdiqEiujUlItq95nx25gz7VJHXr72X1mcaFPRk
VDISowvDbyfKI+MID0TTZDiZ6mzx+03blZALO1tlDtkvbvUhTPL2Z8UZCX6u5ROzHoINjYNjq032
E616ugobrz5YhtCakkbA3l2q+z7R94nJX6qZ9jU2aethnhD7r6JUPcmJ/JzZcfs7eyFeNgxb+1dt
XaEyY/sUSxM+UVZYh5R9GSqPgzMw5SJlVLo7kiirfSSIYiUQ9g6jsgk2uaU/O0J+E2n6yaq9YGua
0N0nPVZtC8jxyiXaZk0Q+q+aQ1G9ymILxs/oEv0+hHELALEOv6k5PgFySDYi5ysCgmt/9rTxvsdj
3298Beb4ETDPSxOVJAxY3pkUEV3ujEXIH4jgqUpWLZmcpHB6bXPRuu3u4IGI9dyMFB/C4jgiejUc
DZmAOEP06EAMTfqsvteTxbDSJtTnrtRj8Kurg67gvouqJETHN3eGZH5nnebzVWM9h/6nKQc4Q6mj
y+iEDcFEd9dgtGStKkQwq75rLf+znJyqAhKsG/EIhcnIJ8wu9nSoqzH7phNrGC9CRAMZ3m3insLK
n8GVJkTqbhUvWszBc26m9TJBEDpgS40u1oTZax1AwtDnDLD5c5qQdQtSgrBnx1qCASOLzo9O5xF6
lnN2kjgoiwZSTVwi/YhANQakx7fRI32/0DtEnUpa6NFlZsHUEM73ZIo0JLarhCCDE0PeaidjZ92b
MbDXzqhr+p6QhJz2QpJseOebeC79FVtfolYERi/BxverefzGc2yiHvRc5lTY1MZhl7pQypAVkpSw
nfMO1K3yexianBS/YKNi2DGVfW1tU6svnb1f5POjDlNlAZRpnf4ZH8Rcn/tpDsc1AcUyWpHlSKKu
GDM3XkcSKdZ6HCyCYsv4KuqaFLB4gIPh0GF3rPJnUsnaa/yiJRlRwwexN7UfZu7Rv/LpV52XVOKJ
Tn4270BJwXopQ5B6uaoBSdVNHesTHtjGPtrKIw/KqTPrLuqy0ecDDMDil8aLgXLapau2oxurK0kk
9OfPJeCs4caM4O6mEFXj07QkSb0pSjd+Fm1qPqou9J6YbYLpKekk1sxJRcU9zgtKCdMSAvuZF1qV
26xyg+xl9MRItP1s5eVqkHmcHJrKay8l7IlpTaYpWbFjXg7hExw6EX4npHa2yYmap+jE7kip7tNQ
aM6II4cjHI+JyPyoJX9Io8StN2GTOONzKt35Oy26Pj9L6Vv1uhE1xE2ECS5AzFlJiJQ50KWyNubs
DW3+GEwNWW9WiEx041vJnO+QLRJNU1cOMXN2yoAzV4UuVkrO+sNcBjLeNtiTyLyvAAgEKViaY6u8
agGn1JTtmZfWS2+ArKbVNiin5dGfFKo2SwRXblA7JR1sY1oTK/YNcxJOvpQb353lz8RuApL0ZO7c
pQAsx73l18GCxjST3+3R19V+xOpAsDzh6T96Zlq3QTUKey1qBRYQGxMYahpI41fIkDI+ybJVOK8h
+UDR8uz+XBFQOx8q0xAo7tSVCNfTHDXfI69OHjonGgh7IkF6WvetsMGIRtPXupa9wu1JSodVFQpy
jE3CP+ZBiBDO4t4DOQBjkvt5fq7ihtEAmgscVl4wR2IliiLcdJMZDrxCCdy4jHL2BP4kkHuZlZN+
qCVrwsXpK7NcOIVCz/CxSRaHQRS9WbvhUNxFMwlye0tEHErbmeH0eggxraCEK31oBrLX/ARlO99X
Qd3fWaprBEBgwqWPmF8TNgb6KpBAJh4cjJ4Dt9rqOK/tdaHNtFbBJFBeAXm/ywEK3sixk9k9lLsU
sp/vF3vJB/nCuplBXqrJf7eKuj4FjZ0TcayGT5zPj2JqJrSZGfsXaBvVfurjamJQnihxDkeJzQee
ZfdcZuRisluU9q5D1fy5jRLxVejarjeqJgd9u0TDIklVdGJ8av0AWJalvfbsGwIv5W1jy358ATM8
tWtX9la+U3GnP1RtZt33k629lcxUeK9NWjk84djO95C7ctqB1zzmvWVmrMwu/tp67c26rldFMOtb
9tNr4TOGbnQmliRKdwL0ALN9+ofJ3q+YoBJ1ntLUTOf6B+HKJtrUNUS3fcAKQ1ipH2fFUTJ/lWc7
bof8NPXBzH9UCFTiykWgXlvxLXSr6TFBUyLPcSyrfGdG5amdX/n1ciKZrtt3sw+pEYKYlJeu7pZl
LVsZgxKjChyO2KdS6gLf737oCThxXFoz3HdpknGzOCK4sGObZCsGHX3tKxBJBCAtAwjb2gHPPqoi
/anj0W7OGrEpCRaCk/0ulNoWu6pMMkK9E8f8LMlkKG9qO6uzwzjGUFZcTQG7mnMnIP1cZMT2+bLO
oL2Zn8wFmitHCSJBFNwB5LPOnY7l1vX6+EsyuGt3dl4UsMsksNTJ7iPy4F2yOYdEql0VAu2NHUjM
aZMfHDVA+RCimmiV15O9HqBGZ0A72gCoODkVN0s9xDCUB0BhBJz8cnPkH9Dp22NvOv8A4EGdWtWX
yHZMDw5IObdeW6mfYdRIlMMi/WAldfU5c0IQB+x/3rkXqUs0lT3SIMhr5wdnV3GyAB+e+kSwUxde
tiM8AlplH9gfyqB/NBKHwKqBJ71rIMisjDM+LslwS0EKorKvb1LP+9L5styCaOaNs3p5HCs1ELKX
uAQcZcAifKyoolDZHorCSQyjfdBZFhHOb1Puj2o+5LYqzliMiD0LoXJGiVWSSWfVt3Xc3FEGgewb
SuBCdvwoVUUFAN9qH8L1jd3kIpIIIHxcnQKHJkye9bt5FgGMmfagG0LvSJP3SQPfaN98ij0/ve0K
o1ZtBzvGVyzvfnP13U8yuTRm1jvgX+OB5eGXTrpqz/z+y5AlZEmU6QEF4UdbwPmA9bpFU9ndVenQ
bJ0pP/F30tM8yP575lafuozVmQOSu6/m/Iza7CDzKy2teaBAJsTcsh9SOVI1WcEhawZ6s6HPNpU7
HPSh6KxcZbvrrK+KVUDHX/Eh1okuwlNKHMG6aMr73okojxSaGH7BFC2bUz5iMsY9KtwgZ7kykBXs
JUVKZOSaV2lChuFj3pUOrpW+v6dwx7WrRmbIZMVraj8r+Kqc3Jxd0YbPnmvCr+XS5rdjJb6gggyg
qtbqRsd2uu27qIZOaN27HkCQIUifnYC5czoyh+J0B/cp+hTl9kXKuDlwClJfe8dvj0ET7vOrVL8L
uuAEJjjfFPj8v43Vshc5soQk/+xqgjpMmW5C6e4t0NRdnfaf0F7zFtF7uWgsTntIft7addWF0IGj
k0/FC/rQx9iCKj32ZBxVkCM9AG+XxP6BYxAzcBDCycgPvaOfMQyw0fH/OgGxrtaR39yG4QiyNXZe
qFxma1Xj395i6gs/KRl9LE3skIFPmEefIstss2mrWwjdivyCRvOYz+rsdSE8Erf2Vl7deI9+03Rn
N/Yf5iV69PJA75vFDW9D08bfAoPW2sCB28WxOPOM6udQVjdMiG96gvFu8sJaz6a8tJ7f4OrG+F/Z
DQFZVTAfB1WFxyAX3hZkyWNtjTutxnkjF7MjG4Zgp5xcDLiPmTn5QNIZdD9a7ryvipGkYF9nZ5up
x3dcnvmn2IzZc4avjLoxqT/NWIJv82iq+y2DRMBhOQThopd5tWpwINVWVG2tdEI0nHrLlRHN5NYZ
2r21zN6P1CuKj801N9fOiviG9MJ0A7ESDfliPgJwgJOb9P0pWOpTRwg/RLhUP/SgZ04mX55t9EAH
QCvR58kBqRdKWgB9RBBQy/hllzbzyReVC8zNKk5Apr0D3k54ATbEss6kgKK7OW++Lr19Ba77z9pj
uwN4FKLdL1LIsOEzBp3scSxNyiqGQWdxo3qTYoFft15xNeWmH0sXNpFdFLu5KVGAdSDWct5I2gLz
rMLPmRuml4UFHM56w+Grb7Gikhh5abQsdpb29oafZm2bbkLU49nbKISU4RBsSGtSsil3wIy91rlD
08FS36mSKb+V7oukWjh9+8WwTh0PUPW8tCcHWKazalpr/BolmXoos967CwsQ1OyXkEo8Kzv7cwlz
ayrPHDgLElIm6zldyrZaYQwKvkXR9JAUKvlKjMlCWBQq47i8NTnkbiKb23zcaMCjTHiJ3csnCvJa
HSfarWtbiuAl4me+jJFVrrtItRdA77pZt6D8VpOXNTuHscBe4FNfiyBTz21Z3xgC80DswK6RToVk
f6QaWECbPEodtqeQ7NCwYy4se9oWq5HOwZ3njeGhsTFjM4YoeTXT9pznxYsSk/o1aMoHt9I2yFRo
UqxyBgQSLOMKNe+lKcLvmgbsauzsY6T8Q2t7+6Uvd1PNoXDVjzLZpsnSn4qgc084eJb1MHXkktuo
XaAX1Z6CnTQ2VfKUB+M0IL3rY29CLIVbfziSoH1N2J6gSoSPhRqZ8277acn9ec/5TM4DmlEZWltb
Dm7WrGDjVMJaFSIYNCfmJIAGQxZwCI18Sck4rIkAdnNnFZu5F9/iJNUjNFSrDmCqTZPKw60Pb7SP
d4xMQpvNfOhM7u1Kldnd/N0xTpbc+4P4oAws0W1BWCFk+3Lhb8UXY9vajbd2MEr9kPQOtWhdJ7j6
OScV3Rh9yiZ4efJrxXAgaA9THw0hgfa1ljEFUiHbotn1IRqyaX/15o8pLGWviQFtYJRG60lYFgb5
0xTiBCz1pllIswJgHavJs3Z5msj4UrpGhLvOqbsv2dATpy58l1RfW0NZqSXOma7EyYumiDSFDFpJ
KrGtut/ZdNU6qUv5JEU5FquOlMatX1jzLvIns5qSpqGK7n51/djvmpp7OkTigwMzeImBdZiwuyO0
8FQK29qWFgAsFDQcYBfsDUnH4EywBqxSfsPPE8TVrZh4NEWBXMIOhD5Irybdv3RGZ1xrz1xPY/an
JhiuIc2+3GV5FT0U4GYvZhk4M2omDJ2xQ3IiwngF68bOViawwCCp8CwXv1CHRdi8T/PSEMnGTqJC
9YB/EVFENEz9S7yU3QJiBhDgapjwDoEb5Ow0OVZ5l7SkVMOpgQED5HgnfCjzWyms0BOrqQAvYrsO
z2s25CXp7nQsr3FSPh2JWRBes1kCuCm48CJqCSfp3aPJE6JcC5c40J7w9Je8AG2/yYIqZyYeU0mr
OkOmAM0wi0z9we5gihW5nG4E2aWbeplvkTRUOLvlT9GEq3J2h3Ugx53f+Gpj1/E2n2ZxhOBooJ6W
+TpduuXBX0x66AaZ3bX4tz5YOYxPWVNr1Et+WzmcOiAwd7+gbmbIQg1yBalG5wZ65WNReN7eYuRF
IJGsiUrLL6RDIldzvI107PZU53W9T0ZK21Un62gDU5hWlgX7+NEODOxdYXnrzB7mJ+FN4VfLysRq
DmsP5Wnor3yTOXsyn/VpKNyX3kv6o6MB7dKG/RA2y2UOhnBZgbmVe7sUD54Z2Ob14t3Yy/hLtZqI
EFhpRxVhdK+GeDiSDHJAIwDz1JBFXPCq3+WFCI9Flbj7PuxnRVQVgXIHPF7WRQ861RtDI+M+NZFC
P8dT8UKLJt2i2hUH0MUo+JCJb6ySxFRgEekztWJ5DMOCh961unsxuo/ksY3b2qmahw4pGQVPOp3q
1HKsndeRXhqETQ8MOGx2hVdk68hCwReXteJ5tsYso8OZRxcwEz0Qs3FJT27vx/vaT8CqEgAY7U2q
i5usGqxtk5XBUw9+FPE7OAf4wVK2FMpGbXI5frZR+n1EGRHtgzLpgHw5tO62gakuZFgH942mHoZL
Lp7I+7kKkgAjJkVe7WhrOKCk6MhtSEMq937OTK0k5mHXQPTtQ7GTYIS+adufV7B500OpMRvPwK82
wYTLwuGI+KPkiHEuNax7TabUXpFQfYuu3l5poDs7K8G3COJSv3BiR926ypssgKoO9oihrgMI2j5U
lRPKT8WUe7wxKbkCUT/czhyxbxI+/zO9jWkbcML/gqAICGiQTR+JiofOV2nFGUkAAsmmib0wz8XW
Uvl0cOhEjwbDUIrKNl0TW259nCHBcnejbjvUFukMy+Lvh0mIk5Myj1W+rz+ogcOvVxXOD6KufmUD
RTLd4jbYdGkzPvVZ8DjbmVyDiQJFMkf6knaLdzSKoC6iO4gQNSltvTnbFSh8t0BFPzFwgHC4iHAl
Z4p8h7YAdRw7cFxAOyJSwb1pBrUcUsIwN26Lcgrpc3eUtT3tmijQd1PmkQgT186eRl3ycc6K4jaS
wU89pe29V/j1HsUaZQi19vd+VLiVPNK5x3qaNqWNxSZqe5IGlJ0dXCZEDyZVn+hE7d3a2uiEqo6k
kZOfExFo69FssALRepDtYzDU7VGDDkNkFFDArKSZSfupCmLz8QAGVwSpeFTWBDCVHKLtVIj8MACY
4suqz40rp2PSxPkNPdJ4U/e5d5yDqr+3dVqtF5GAN8tFVO2sRpM6HJlqHQB/Xpkq6kFvaul9Q9Br
7RsyoRA9dl5XrbKkG37Qilq+V1UAPSyhqRI3bAvO7PbrIccllEI+vis7azxatVXd2rSvGjZ4lT/T
Bmh3LpMGsF99cJRS3zRO05zpM15Zk/6hUG18W+TmIpk+r2OTH6Lcmo9KQFMr0yI/tHOavcTUG+VW
dnGdr/vF6a/w3TB6mFPRUpDWLKfdPBb7SQzHhnVUTO4Tbet2nZbyg85EtMtb7o5xp9tZ2/pQabGX
bcsMwg8eJtvwROfBIrw1LSggptBvvwlSQ5ZVFTp5sPZad6h2YZSUO/65/YUOwjB+mU201HuKkP5A
jz+CWJNakgytpl/PVOvO2aYjfIKT2mZHdGCO+6kiwneJgo72Z5/9oLCYv+ogYc+yr1MmHJnNNlXh
ttbTC4GqnMSnG5ogw5qxY5hB3O1vOi+ot3HgD6tmCCiEZ6+jJTnVtX2Xd5TBuyjJNyIA/LmvXOGs
B0KFqe7tb25WtLsUwNvP2WsG9uJu2tDUbG+FnbnPqUb3GemU01PpQeAy4kpyHAicq1rcv4JO22oa
x44SjlqALGKSFqqYFzPoc7jHXjk/tb3b89gsZDMEk9oOkcUGDNPZ2zejB7VoJkb40bemmAiTwnBq
VaU6VONinFViGGlNDl3S2vY7AHB19+Kwv61cusnTqhFYDwude9sGeMVWoaZa02KGbzxZeldTw62N
5aXnYuYIhlG4e0ltlncGSskJWLX7OLd28HjtGD3Q3wlObjmI00yMhILlF+pDVHjJvo4T/2FkV3vu
+N75qpFldaBc7TdJz/ijNuX06CbuFyiG1WcYJv20NsMIa9KJr7elkbMDyQxJ2QrNLtsKn4jDigrm
L2qUy4tTxeHKGXtnoGiUzfc5LJi9jXHM88HxNF40Y5ty8A6csWM61F3hn7SXWTdOX4tT6fjjTVV6
6Us6kTfLucmGw2lHHJzKanxWOur2yTXoNKWFeeBZTNZZY3KWaYvA9dUcLTOQ+ib05uxrUHRQNGN8
erOctm0hEs4ZVUiPaZWzPfHViZPsFf3OTi/7wtKVebGhqJUMa2wUhZKj8i89KQ43a6ppem+IE9UZ
mRsB8o3XQx0Ri2s55yYlA6HUwj7PiUwYPjBPC9szD2ID58OR/dOsh+VQJzqlExT4u0x6Ubkjor2+
nY1ov3i9GzJdpOEGfdsT7p2o7G+M3qJxE8Yg35NJurcEqlH+4yWjxR6Rw/pZiDr/aCzJYIDZi7sa
rNKRm9qOxlNGTaNSDI1b1U/qZ9wmuf1Y0XHc0L+8xvu5lLHltbfuhsnG+BgfO/EE8YgHBdz8MOe3
5Xg9TyWPvWZsmZZEHS/tcyGjL8Q8gC7vL8qIQ5ynOlilPOEbNfln1kawu3V1Unjmg2lkpLDQAWbO
u4/ph9LZgxIZpeEqq9ObuWT6HGYBZ1595guvgtoNNqGfP0hXzLvSnrtduBgIzkQOxeF1mtPBECnb
+8BqmWHgoJpVfpv1YK0mjLqTnrzDqN1HXGpmJWSYc7pe1vkgiYEdys9NkpCcAmewLgIouwvTR3oV
h5ief9bkZ/Ik9A6MNv+dP0lPm5tR8tGFBe5bDrhBctMNGmiseKkBPplHTxGnwG2ZT3e2BTg4Tto1
0cPjZqzGjW/628LWt2MaLWw2w6+kbe8XThJrl2r+gQT/tRz10Q3KSz0G8WYuBJ3zfC16+JZytqP7
zMRnp9YjYI7+s2PX39CI3ZGrTYcyvE3rRmziLPrllQgXtB/7j4RNZg/NbF8Iuv1eZ9Kse1ZSmiQh
cV/RvkHsuhWItzZx0RLSw9a0XeiSrdKWE69ywoLsCXzhnNwzavc82jASzi9ZkouJIxUjjJY4FS9F
lNjQ9ssWfUO3ukAwkXnfl4DWe2VdqrZ8aDy6L1iouSPMo1cFBf06y2z4ip1kGNQML9yfA8EWZ7ws
L16S9/na90V0liwheyo+wvh7pk/lNBWX2EjzwouQkPfaEtE3jDyhiz8x31ChwU0mAuK2cvL8rvSW
jFd59u44vzqStvPM1Ic2beKuejfyMnSNjn3rU9jQ83WSVU+gNmqKtuVB0OlXq2/c7bU/sWLE/UX7
2vt1Xb/W2m6q7ykTGHmqeivhPLVQh93nZS7VBaw33PbeMaE5St9wsCOAMPTvonruKN9kkT/5lZ3M
FHc6bED3JixepwGkcHbDjKho1lkAGVyznq7+p4L3XsRaF4e8p5D67LrtuMPQpfpPf1ai/JUJ/X/U
wehQrtEXNBXofDJ7Q438u+6rrASoAzvPDp5K8ofar9WjcQSHJ5vjxLSZYJ9HK8cZueOF1vSgBQoA
tW5Ukn4mzc+9Q6vgWwCB6//F3Zn0xo20W/qvNHrdLARnEui+CzInzZZkW7Y3hDyRDM4Mzr++H+or
fNeZ0lWi7q4btSoXXGSSwRje95zn5KRMQDkYH0o64ypEgCE6EqZTkW9bc5jkdiggUnKeL1PiixHS
XptOyf9ktqgr9eaAOiSOWn1b8/aN/4bk7Cb90Vaq+t2dys3+TJ38j//XhGm6QNH0XwvTwrZ67tLn
P1VpL3/jX6o08iUtlL/Ya6GsodN2cDD8S5Wmm38RdckcsErCqEauesC/kyct569VwAaLDFH5qmVD
2PV38qRl/IV1G4//fwrW/uN/H+WhqZN//1MgdiomxYTuCZRv2ISIY4MfcTw0Bcm+k1amFNTrkngo
NfPBGWo4IwB7SSP7zy/AhX4MBF7okNWA3LscsI4vk4+GSU4ZMfVuqvcPjqHEZ8a4Rq6r1bQP0USP
1ZDDeNXbVY2ZsCN3jia4Tz0XVOKsheniiqcEwSt7jnLwBNXbllOYw5nnyi6d4mOSzXlxxSliUoGP
n+HWHxE5IJqhko0MZJLV1jQGlFPIwbWvRaTrj2Oeys9wJ6Z+z4a7kZuED+4xrZCTkaRsg5HMS4q+
mZ5poaUy787rTf+fwsV5MOgLVxzMCqR+ZRzg2FjaeaVLFoK1Gevfuov3aJWfYpvx9u8heVYJ+PIG
ji508gaIRs70kQ5o2MSc2+vqlgk8oATJHtncQoYJvGm67EBmvn/ZY9UjYwrjJMo8JkByWPDJrhK9
P3zRHG37gU1lFKgZoBMal3Eby7za9hFdcGtAJ2PY3dmMx1VI+8dwe7kqtBcL0TC0HUgzx1dtcChE
/jhFwWL28Pj8Id1mOYe2cS6MD01WoCpTLiXAEQLPJmnojE8zerqcUXwmvsJaVfZHtwIF2eDTB8NJ
m0ucRnWqgtyXuJg0CpUVyzZhBfYNpgOOPSmWM5MQe8HOb1aWf0va+jhtLJUXN00q7fQQD7lf7ETX
i+u1sRcFZtTOTymbjAfaNP291lf+TIK5ro/hkMUVDQsEj/Pekv1c79iSdU0oaRrdKP78xjZq2r5J
5HAOMocxKEzJQUVvXPv7OtuInShYg8CTW87MgVjOD3U8gCRF1wn1z6XxsVsTuv2A3Ggx0XFX8htZ
dFhd3x8yJyppILMmRGfHwMKNTRN/8fHLw2geLySFakFRe30deE7zeY60+Xs9EXH3/qVOieEv18JL
gMfJh3v0SvtddLVyYplqAZ3QnEZl5znEh/fdtanV6QfZiQ4qB7tshfH6Vsu0GhZ/097bFJkPqFhK
9Eaj1l/bZlJdzoK2PMocdkEZR9J/ra5HE/efE/WJWfblTtlHQOhjGBFzceKD89xsyuaKdHWMZOO+
kH42hGqhIcWEWT/kFkXf7T9/OFg40e/Ad3EwdZzo8vukrZuXBI2Gb+zBzl3vV4Qjh/pE3cZlUEht
4mwkkvxQzEifESgB8aCkofQvHVKROBy0aL6AvpQVwVhS4qGUXwyfUk5WZZik2KX279/xyWK2PiML
mTdbLATbTDsnjpdlHjoZ0doI+DgeGppK9Ojsko/9/cu8mtNIG9ONldxGmwhoxskAxYSeEWfoMbtQ
ob7rOLJu/dl4JAqk+5AbSIpqDoFnpu9TjMr62/gmwCu4mJU8VGcnX0XsAmTtCwINxaw7NLzYbu/X
WGUUH1Vff7WIA14CTLM0Pmjs5HgoZtGxpqDj+vj+73/jMbOdpVLOFoQ9rTi5FYt+FZsKeCVmXA3h
1Bc15vQl3b1/lRf62snMuebIrdQWCHIMseNfXNg5ona71ig/DuIihxWzzbKxZ6tiRi5thdhClz1O
+QUnNksGmUe5eMiK5EdNtOFtlXugLnoPrFDsJsYZh/Wbj4CdG5hIAPdArY7vba76zEzMjpGWJ93G
7oV2wRYn/udXcXRBTDGMe1gpqzXhz8Wzjlut4uigUarQuw9uNRYUrgzz6f0HfazOZ4m2keazwjt4
4HRs+CefuetRgl8mnrOOSg2Fpsr2TacXh6gxl1sUqRxbrJ4qa+FGF+9feX2DJ2+Yfadw8ExiiWGu
P/59OPAHQL4MJEsqkkVSGB2UooWj3XOa9Ddah2wRz6X2BXniSOWrjuX9+3dwCih8+fGWadictPD/
cB/Ht6CQDnGcXxebMV3p9mW+AdyWgOR25IPWj/mBo1K8V5ydLiy3bq8yqVPl1R2IyDmOVT0fWVnj
OQqBA1MVef/21i/p9AExwFgQhU5+mHUyzHq9Svsy9WLgh61+lzlOfx8rthFh7i/o83K9bs98dW8N
BtbBdWJj6/ZqmZnKKTVLU49D5tkiaAq1XFmjVn0vYWaG8G/UJgU4cDMrbz5zSn5jVsVnw04DPD6W
3ZeN1B87RT/m5G9DMAth87MVa00GZD0OGz+2CIvNlIMUSjXRmbnsjasyAGGYkKHMrHqKMZuMuKWx
Ahq9EdQLxNjEX8cBxvK2NUegDbaOJDmchqXYv/9mrfWrOnm1AJDWUCG2qesJ8HjgtRMewd6hbJPO
IDg2UuNLOOCvaC5jxHL2NnZErW07dmCX+BfM4ZKsGu333M1Ur8cCOMmhGYT4nRqRjBF4xyjwY3wf
nPLtWNablFjK72lhLsbB7xskjXY81Gj9cqvJtxzFUDHpued99GILabqa2PQcKH+vuif83Gtk7aLK
VSLZVlcqmxXW8yotDsz4VFcaQl0/Gd5EhLuhGe6tl+TA/PUIn2bQA9tBneH2ULsnH10l9mdIIrQS
ehsxVzGqMy7oU8fm+gl7VFewa66ER2wcx0/SpALc22LhE/aN7iqKx3Er9XxAHtZWyZ4mZh9KcBSb
dMjHa822qiufkIBbSkPWYc6a6sKbQWzJxPRvG5SAd4NJLsuZD/mN9YLpG5QDhXo8UKcz+YwuXyGb
o80sSuenZDrD8dsMZ8yrb8ynuMxYKYAX4C883TkjQ5tm3j4bLxrQm4FmXbFBWkihyetEuvGiar4m
zNp0Nl6HFyDFm39mQ/3m78RqBw4JvC6V+eN30Y1Zn84zFX9HavoX3ZhVKH0jPuNNfWvbvpIk+WZB
EEEsO9mBcYArBOdmygm1TcZlTsdPF1TG/cgqdrNNFmcwF7V/UVnCIGwX3ZjXTOkHQy3+RZ1mBkK7
uS0/JxUzthSLoJCcWHEwo4w+80Bez6d85FCkHawTTC/i5IHMKPPSjkImGjOXNaI0ky0pHfKpRtNw
i/pUv5hj+TR1wjmzturr5uB4gsEgjNl0tTQCBj2NBilF6/tVojS6e419yI3YvisHv7oQc2wf/IWk
ZRdF+m9Ho89ZxLG6lEKOt23VVxsCsZBdn5nw3rod4AGsYuv2/OV2/5jeZ5R2hiiQb5ka7osCyHJY
zEZ/5iqnOFQmA3JQONFBl4MVwPR6PADJUKxHdxy1YEqw2ZjZqHB6zFPCOXcw9oVeLh9GDvxfF12g
SG7lKIO4LuaNSkVl7XJhlluEDn4RKmkXI36j5LvhQqgtm9QK+sLyznyy6zR/+pYoCrPkkskKFe5k
CzTSRiCehPLAOFbfLVkhkcsFrRu0Z1l35uG8Xute0mHXwxz4LPFil/zjFcDcqzR95tkskfTu+qXN
U7wA5qdmFs6ntKK7nMNQ+/7+e39zHMI7FsLCYQ186XSHVVB2ayeS2GmKfXKtqNmJyGZ2NjJBKOqc
LZheikQPQXF6WZgtVhmYyhuSMJtQTqW2cy6o+q1HzgmaYiflBb6Ok5W3NKsJgwXbi4mghl3cTBSh
tHpsaSakU3RmP/XWgCR1CGu5QR2ISflkd000BHUBn4dulJr5gBtmJgFOTg27DV8kfnaoDM3MQHAL
fzzEKeIWrGcIPYlX9bo2FIaN4QtYRoooZEmmL34eU/jPHZjld35T+umuW4oiRdtJ6PHh/Xf3xuRl
rSOFgw6JhK/CkwqiD92s597dQR/vBykR53mzH1T50O5he+c3RgRhOCZF9R/GKa/fMdtPw30pmfPg
TmZ4qS84ISgAc4IzFV08tmCfO1kAahfakGr3HUKJ61bGtv1LmOPycRp02W7e//lvnEBfaCeUZSle
+qw1x5MJ8pZoqgedm7DK9OPYSFRDIJ2DdrI/kb+tDsNCVzsVZrftF234Qkc9VQGGNvmpGTEBSJtk
UMyxqPPfv7PXCz1lB14IkT5raf2UmIB4QOROHCPVjPXlaz920tmpytBv0kFTy36s/TZe9TvDRQRh
JL2oOVzUn96/h9dLvcV7XSvXFilvHBlOHo4WKV+5aOCWyMKxpo9kn8/xufPIGx+rY3A69dYUgnUY
Hl+lJIUEBxazx4g+G7tXgw6SbaZLqDXKvzOL9ZsXY+hRcVhzjq2TnWRZOH5n0TnnJDrQSm2l99yV
xRfEPfrnf/zwKHDy1MAKsEaf0r0yN0ttPV6/rDJqQKL1gJIICT9TfH7JzDlZXRBVGbZO2dAC4HUy
+bh5OtD5W6c6Hzwj0LDxM45mZV6kaaW+OYVBTrubGaR95HC/l1iX2PK1+KcBdRZ3SZdjh9KppxF+
9RsQLqFQAnE82jucS2jCjTSsZlfkj//84VDvIM+MOybo9WTFoKpoY9Mf8IagKN6irYeeJepzmcvr
yzx9NkRIUdwEj0MF4GRnRkefskfMVbSyd0LFjLpPDaV/MqvEvWYfq86sBMbrTgCQQ0F2LfHjLnaQ
k6W+STJNsRnWcN9SPa2B0D4RstpszEX1+7id4iDF83VNPzALQV8Pmy6bFgkIDwgLKr3loidNNEBv
WRwc5cW7xmsNEv9i66LSzGvL70p1LTvVntlsv/GdO7SU4SYzVoGLnowhY6kmvXYjDR1c1nAsbdOD
NotzsVdvXoVqH986TVLzlCaadK3W2zln22pR9mULOBHFa3uOWv7WBw7KjIIaMBBMXieryhJnqTVG
7LZUFfmbdnJqM6h9U25yvdDT/8ZsgoFbZ3zR4XNOmWDTYouiBQsc1EmRXKc4lS8qRS2JSBv/zGb/
rafHJ77CxKkU0Wk+niWVmTVj2TC0FhuvdKm36gJJsnWmWPbG/hGmigdMhPPl2pw5vgoUULcd8CME
Q+p2IVv9dlctq9BaPUyq3GAuOJdQ9vp30Zvhc/FQThCzd5pDY6u0rc2ec17MgTbIrKm+sxGonhnh
r0eFDY4FrTd4lvXQejLfAEzWqXCwkoFWyndCcyNUeovubrH9xefqPq9mHa5FZ5JZn3mAo9DxM+yR
jOFS4lqcY8Sm8TQkeQ1itfdn0Dd2nVTwkLCbzjrYX4Fy8UHOKCRJT44Gpf1ocweVpV7El4vTjIde
Wtj0ZN4+iCzGq1QkzZUtZ8waGoovK16TKtDNb/S2/5GNpf84pVV5YxmL/KxEGflnjiVvPH5oVjTl
YbGtDY6TjzIfKjMFbcJHSXJ50GgVnRW3G33asZHx9f0H83oIUy1A0wqDbQ31O52DLTuiJqJTIVEC
7aVZ0umbNQeZudliJo+1Nn5MURfbZ37iGzvJ4+ue/EYfvsdUVQxkrAPR1m7NZ1nXSLt0uWxcr7A/
Qnh39tJatAsXE9ydP2TPuKYWMqC1rNoNHVzNORur5/cfB+vc6/HocFq2qZ7RpaZtczweC2empewv
cExE0tT3al407ZOoF/z3bVzY8nEpByMPjTjWf3uK7zFs08iRG7ftZH1v10Pph+BexW2J2dreyaRv
OB+YsfdIm8+xDrx4NEtpHBufQTrMkBngldGtHmJnxcb4MHRAJM5hJRaddDdaAGbg1REZSGTsAUmQ
GAGzy8HHNLWhnWU0gYuBrEJPuBAHhFbU5HCACuqXwub60Pucq8JlHPFo+eBMgjKGMTFUeqquut5G
PUtDCWQOatYJ8TVRIHbYjAzva9IdyeBNx7VxS8x9iVkdwOcTkEqgDH6ru2kY479peU5GjV9eNhCE
fXJNSdbMxh+T0fAlewhNWv6ib18jbukcchw6aBtCG/N7VCrjr1bk6ErU1DXztY1eUW3jNovwvg+R
JBGjR5gbiErNTzabhYcI03cwTihQ92ZidThglwo0badMIupGMfj3WNbSfJs0yOlDNbDn173RtUOv
5jAdiG6A6lyVhvnVbUrrp1I1ONnJHqzLOIKeF+SkDOzLGhD1pGOdD6gRtmw9lJu5QYSD4Udj9vWT
0zlQOlsTOX8dGUGvJo6CBjtW/AOm8kO9MN1iZ5cyoTsl285CWNBafqDrkfcA15paajsBBt2nXmIN
oZYmiblP2jR/KJA+fyGJevwyzcW92fTyok0d1GleVGCJUob+A/AGomtfWz4suayycIY6/tMbp8kM
CeCUzW1NR6HYlIYYiBLWhkpd4pltPdJMnYIGeYxrEiSNi87WVfrnEogf637pMnZcWftTWEVZrd90
6ZgBgRpslD5zi/a61dN4PGRY1O8dPdKeRevMaDV0T3vq0tn7IevWWjBMxMkjGCG63vOk2iUU0Wg5
oZWN7re59FxCov1q+eA65T4qtDkLR8hb5Rbva/EFNTFJR1kkyyF0vZjATUY6Us7BdqLHGSOjgYEo
1q9HxyGqRk6iux3mNP8Ox2e8xfLSfc/auZIX7qhLgrXYCi7l5DA+dV09VlLig2zaNLUD6rEzE7o5
6VegrVp3azu9kQe1WdXJzsG94mwT0Dpy66AEwS0fRbjcsMUnZWB1qUg2cI6jZ2taMJ1D2+jnMF4i
2jSMvwLnT52AMZsyJ/DdxX60By3uwqV0W6qpmN7ijTV5bb6XvRx+lkqiGGkUpl4cxHjrK72kDEKh
q/6cg3SpNjm4gibQaFR+790MlW9dpm0fwq7EMKAKIkz3ZCg7BRY3v4Qp6aRzcZWKpq7ws+tLcdAG
O1u/w9l8yloFSaTQZ/Nqjuisr2Kx4Tc89vKjjpXTBTNuj33odmq8hGwJoHYxkjHBK1WkvypIFXng
Ci36ggm9ui5nD8SyP0b+N1GVA0QSD9y/u1DwDqhujW5Aba3JwpTjnh0Kvy/uNJCQVqhRhvwoTHP5
gvtx+djjRSFD1Cor3LidkSebpFs6MAcjvp0hsdXdotvzEESLbXx1hyT6gO1I71FVp/0DBYHl3p/j
HJsYMpEZJyww6D0SBVbsyJyt4bLxLKJ407nVQWzqpX+HxzX/AfkCH/Iol3Fr1wSq4ZPQxvulTe3v
zZCrO7zUbRLU1iC+j7BScMj5IwJxKRqQS4qVKvSADP3uW1s8zVIYoNGAi96j5kolH7StHNido80j
rj0BpKVaHGtj0Jd5GD1QSCE4NFT+MlUu4BLCtzZYSPubHDOZs7GtoYF9pvUIYYVMc3zyY4NlLq6t
j7ASmPWAHckHUqWT7xzZKKJHkeU9o2XKntK57x4tY5gWYBGmUVMkoLQJEG3onkRSRi/TT8GszkTR
YhNPgzgRC+PD1KLf1WTPTx1yiezRMZf8C5O3710Li6NykNd19aNzogzPQ09mezCMWIGQcOWfvLxZ
il3EZzp9gIlhd+GMws240wd8bzvNGAWQEWFCFpGkMc3w2uiCBKhJimuzi9rrhrF8PcbTauiJm8Vj
qrFgsS/4H8WFVkjcs0i0XF5u1RvP1IOBpRZyjK+iNsM12yOMZiXSHGcj/VS/7fKWtaqzTaUfjNnB
k4OZI7ujXx21G5REaML8Bi/7ChpaLXolU+eGQCr3pgc15ARdgwgaN8dsVAFuYZUEEx2kx4Jg8Qf6
oJHJj85Usku8Tq+2LsD6T1AkwEVEqHdaGakg52dexiPf2qytMnSmNPhwvZfWBm1zDQo9xvdhPsTe
ot0qCHVJGPel871J3KLjvxnNnV5z+1u9T5KD3SWU1DxGDNbZSW+QnycgF3CMJs1DVupeihXEQgc/
uGWDBqkxB3BWuRv9iJlgPy8c3H9aABTEoQLFSNvRGY0PnWNU4EstpNRbliWceyXdpTQs/RxRnepI
ugk5ri3evhgt74vhrr9Gc1g4AvoW7odJ1+nFTiLK+eOySYygilxx3dZTpZH9oVV38Wz5aZhOdif2
MKbG+NCjhP8yGF6fXsimnW48hkAblEle+bd5qRcbsrkLf1O8CIaUXVp301jNNk3MGm0e+bNaFRok
CDhBli29t4mgMxc45roGepClYaVyE4qeWxyNeX8dpa7/027d8StVTCunkxW5jz5maNA2rczBrzVN
8cw+EF92Qc4jI3rA6Bro9mg+4/JirUzY52EdKKaVj+JOtg6j0mOqxcFl1BsHRf6to3r/TpNd91BH
SXLrLE18lyS6O2Ol53M1ZhNWQ2Hq0wNYIZxvQOOsLPQGdIyhnNX8jQ2fVwe1nRkSKMTIIiH0NIOw
20yzCNmaqPsYY9XXrBEZs9QyQzjIese9zVWC28PqR7rZidj0deP/lsrRnnuDnqZY5gSXgdaYaaiz
aEaBKGPMgSmbpJ1pzvrBlu3YQbuD4LdvDRxSLr3p5sFR2I82dmdA+OD7SMjg6uKoCiubmSjIYs37
Os5Zkl/WEnzaVW5ZwxB4aT/LKxecODoV7DftRkHHzS4ySJw3fVkQ1lW7TW/DgKFkBhSrj9sbu2+i
hvWtgF/f2LlPBGLflN0eVlTv7V2jTOvLyZOZQR1QtvFOi4Qt8WLjNcoyqCcE+fTTJ0he8rFKDX/a
tvQT8iBXmmUHbly22MvNjD3QYg9Q1fEvMw11fpxtJ1tibe0HP3tCEWXh1fcr8dku3PijXU2FcQni
LbmsJgzGZAjWhP5mPipw0l2MD62bJS2qU08eyAcY5aU39OMNnkWdNtWElCBAsQHcfFxWo8gwwSHf
Kke5qwSt8VHMpMt0gN/GFs30J8b1bGvudTYJ3DDYDwv3OoeqxxxoLT37lUTzITqMyn+AOE48GM7L
6OcwdLG7W6Y8zsM2twlLMXobHXNZecnvwZUR98bu5CYHSHhrR8ayXhwhAxwyz/jBcjl95mOyp9BE
In5fmaNNbaQugPokSXRRG1H7VdR+eYc2O4u2hRibfTUOGboFo6A/qWp9AJvHbn7b9jFddPoB6pq5
BPaWXYu5uG6XXou3i4igH9TdhGcTZ6bCksQuIBCzbSy7XM2u2rVOAWwDflVk84WRxMROMYaZKYuZ
3X8dlVMIc44DPSbonGnfgtjyGa18c2ujXDcPCeG/ddD5eHLv4VKRpeqJPBo2sT40DSjRBpIDMgZc
87Y58/f/V7zA7gF1FjOg2U0F7AqbMO4GrNJ0XJRxpsL5RquPkgYRoqujAFmLu56+/2gwZhAx5sEY
WQNmu0aF3P3sYXlQI04QSnl6xHMARupmo/iu2p7oRzGoy7yeol+OMyX/vKpD3pNwLZqOqyT0pFo1
o+wq26KNaWoayb7WMvXLzUpAO6WFAfnMOfqtUzQBOojI0EXh9jj+4TYOd6ApHT+co1iQDATpjkqq
36Vm2AFtb+PMuf0N2ZpN1gCaMIRSq0T35EmbQHqyGpg0TG7axJz0ShZKbfEhbObTzygpxo+Y3JkC
9aL5lGlefdfMvrXtbWMIGug1kBAiv8YWq03TPltcmtvvP5G3Ci0OOnbKuchRoMIfPxEkmniUVY1c
OeYuJ6jCS0AOYB1iTdU+dDWaC9Cr85kR+LphiWIUjywJp1yWvvrxVd2Y1ZEviquaVX+lTfroBVmH
mZJUtmWnXBx6qWfiUmwqfH/v/+LX12bwrzpVYlJMcm9OarAGSLLMg/4TtoucL6ts9A5qKNRXZZTP
bIOjDwAMW0yj+FXfv/DrR+2uWh+TDhlNbfqCxz96SjXfrEabjYw29rg7zeLSFFGzXSh6JkE5519o
hsszT3p9f8fdE6SvKHBozSJMJWTj+KJaq/v5srxogKV5iYmFk8HC5qey0+Sa/5Dv3/+Rb4z4NZuY
mcVclRJUWU4uSEj91NRIIRXMjx1Up3wbW1EO+ZY9JmuaQ04JrFJWSo/zt8WBBMJngJQzefBFU+4W
RLqXOtnTqE1TAhBGw2JX/P5NvvFQWAaZARGfUPU/1fSNcvCIcZ9iNiG1s5IP2p2orhNp7kSj/3z/
WutbPXkBDLJ1oK9BiuK0uzBqIi+m0kUCRTwoUA231Q7SIm5gayaubYSdb8VP/TJpMcUjgfGUoJfS
275/E6cpRfRKeSOrrZHSIRmf/lrA/2PGR1tnO/EqKTGiGQZKZSyOF7ZJaj0Wejs+aE2jf5uiYSFU
mGWH2ELTYGOFt8L7qWkCi++Z+3ndMCDNFLkT+CgXMfOLE/OP+0lNT6tfLAuDbI1tky8WFiA2GATT
efcY+ClqFwmhsiCyAtks8ybvzWbXwCc4tFIOXwfqf9u+VtHm/Rt7PTLW+6LltIY2oIM5mRxaY/LN
uWNkSEDBm2lB0uCmM14oENeHHKTRmQfxejJC0kqfAccI8laaqcfvpdMG0TAQ6ZUTs/o0054K0q5T
gKb99UgQz+yuZUZ5kdgf4+/sgf/SqvLGS0DpgzOAEbG2DteH8cdLcHopzTqakbYCGNm3DZDZjiPa
mbH3xiNl5OFBwBSDVfKVss5x5KKvUsPEWqyPGRLqD62x6DtVLurCy4FGnnmmr/sUrCg0wNZEJKo4
p72DjLqEptksaX0DfQl2jbcpZekC00Bk9v5weeNSawAVDs/VwyZOA9wGYCt6Zw0xIqB+2SzgOLcT
aplgaaLp3MT6eiLhCgwW9rf0pPlhx28rJvhWDolgkZ6S4srpy/oJI09e00ssvZtkiIGERdqorgtf
E4dxMX4bgHY3iCpFWBOkHsKIqC6tFlFl02vLlhJNtHN6q8aSkbkjVLghOXPPbz4eQFsofhGa0l49
vuXBn9B+xnxNFKvkLzpGw5VejbA2xbJcvP8mXnduaEbzrn00hXzC7CRProU/Lsu9MglpTosCFBpo
qk1XNdNPHOmlwp425F9LiKCksExWTBfJSJPhuTGSrNu2S9sUoVegAtuYtCyM+zrxY//MzuNFEHG0
FiCT8JiEOb/jF0F9e3yPZidUlIslCRfagfNTnE4EAozYN/wwp1wNPkAb5nzv6GUy7rvJ8OdPCIgU
EuHMjTaTawvwjL3T0qpgit81dVPh8qubfmQ7WSEep/Oj3cZ5Z7Q7CKUduAcrSo3AwJAE0q+PyvGy
sM32pi9SlW3Bnk1bFZPjdKH1kaDnoGXTfKugQxtnPpSXZe7kp2MOWnvePAFi3U/mmigqOK5WEbsu
tnV7gBHaBJLDy75RezCrzeL1hdxSMHSzTUa0Zr1jTR2rNWBovsHYM83XTQpdCHCD4z6q3pXmt5z+
wiOsmvmH60qqhdK3lip0Ol59wO6r/yYL0rMDMVgzQKgpTcDoCMgD7w+8V5MoBUs8sz7fJP+QHXL8
Tps4yjP2m0moCQ56fmu7Yd3O45nsm9fbKjQDnI9Mm20zu8jVZ/7nXM2T8qDWdQhB+6i+lkXvT3tV
zirZ5ICY9uniacunuY1KattpWRxaT6oeZk5dbYaajmaYlLavbeKpw4lNpSMC6uBNcjmjZHr9NDC9
IZClT0mCln0q1nGobesTbbyQzs0EvVvR3uKAt/2nz5wPnWnQw9W1fkkng4maiC35WCkiJW5MERzB
QAjoMD0Xubo+1ONBiyrExRnNDEZEiXMyf2n8uaEKJw1hAycbO3X0IKJSsp2Lrqz2Mp6cq6HVTUTI
k6UuWzvN7N37v/TV/gCbAM8TSzbiJ8J7T0bXKMrBbBbuwIKNulMWGX0uTrNrurPxQAmvm7ZQWMgH
oS/44f1Lv1q3ubSPDIpzEopYevDHI26i1d6LVKOfOjZLOOI8uUmbKnpg0tHvpygrwvev98bQWU+h
7mqfAnGwhgL9OcJJWBHIaSm2dHUmLqbc+gm1yNu8f5EXJd3xK11N25yEVm/muiM/uQon4S6fBxmm
TmE/ZV6Luzzx18p+y64h2UqVxdlGaQluGxq/5bBdsI7ONUqwkdoSAozKHO6qVPU/NEuHamXRQLxy
e6vqD3QW8ifUJNP3SEt65oFKUVVXxrg8oF8zbnPX7dydMaZuT05oRaYkdWf321Trvrbts4zc+4Vv
yuHjgVSN00kVVNtst+rvqrmGsZAjiKTHX2oa8Ra6jH55udkMB1wzTrwrxsn0t/RhI1y8qITzTaYh
Cth0VtEtWwrPRLn7WRyDoBySqQuQXjlPRoSvetPWtXHPmWSsPlaUf+arycgWVObT0DVbZNcTxxQ1
5XpQ1l0BUXCI1RdYR2BM4Yrb0O6SBINp6lC333fZ4rOjWMzqTtMit9sMAF/JouRjuQd3AzYI23b9
w8f+Eh0SAyvM15pW8wUYxQ7qeJIsfwej/qOIrf8/eSfs3f8Y/pvn7vl//Cq7tJtvn4tf/+d/fk5/
deVz8Sfv5OVv/M07EQBPmMEESxe6dD65f/NOhPEXdREOih5ClJUH8W/eiWH+BSKBiQGl16oDWkuH
f/NOvL9eWAA+WlAXcyCC8H+SwmWI0zMrlUkULziULA4onNJP1xK3LxKFAaI+1HnCfi3UKaYtn6ra
lPWNGmZ7vOsnAp0+j7WazNuimUv6J0aXJQJaLiTsVg8cStI652p2c1eJ3bc/a89aivsBykZyGRHm
MX9zo7TWbn1vbNxNErUS6SZGqK68HkY2tXowR3n1XaTS77fNnE5iM2M+izcUUmoyhOp2KrZCrhG7
HNvrD140FHe+S4VnD+y2JdKUmK7vjXSzR9uZaYctKL/H3z39Z8JJ/KEAmuzCTL7rOkoIQRwDxAjM
np/6Ra9qd/hUm6lI9x5YYqVgYxi9Rx8g9wHUss/F/2roc6E+ir6p6ovWt9CPgSpqPjcWEOMDgq3F
AShHHOI11X6VXRAYXhV7APfJI4EVZXQxCMn/3x0NDxa5ZzDTg4wmaUJGA3EUMJ9ALu2jBJX8d+rT
7hDgDVrmQzoRjBAuWp75W8vOLG03VS68aKrKHgxb0xv2bteKimBJ6dhrO5OJK4qzSgeBKhbrYTCc
Wt+qZHSfrNJIcK/alezZxrJZo4cmtDlcZ9p6Q/sm4SiXdCudW1otrcfS89OgjFSFHow8Sx7yUENJ
whqSJNeYD1ykjlpMha8SEZG/5JdrCyf6dtCqy8LJe9KoyO3tt5XnjvCu0mlBSIGjA95ijvGGc4BP
PcIDybiiL7uqe9Kqpf4lbMDbF5MkVhd6uFHHwVJjit5LGleqDiOWlp+V0oXc6XrmRxu2c/MSqKGy
SKAEPz9doMcwUJVNqCFCGIOct8mnp9OTE6g5hojMkud4GOaVh2gszxzzKMovdWYnn6upZR/vLlPy
OZ0bl05MREd5J5xoKa6S2aZfPViZ/VXJcf6uw6PKLgCOKQvyeiGTbxbkPUardLvitteVRF+1RH21
Q1lbPSYq6fObzv+/7J3HkuRIlmV/JaX3qAYni9kABqPOWXj4BhIeHq7gRBVUv36O5ZSU1HSvet+b
XCSJNDMoVJ++d+89/dp+Da6w1B8kHk13IthR6L1lACA5t5w87jkcDNNLaFsNz3OuBWeIdM3yUDDn
JFoBF8Rvr9YdCX+DxWWF1Ku5rO4MabrLm7u4WXjxGgW/xIwi/StzZr3ue3vIrQPRgZlzcVqyv/d0
hQD0FLVbWPQnxbLdz1KaKMslIZAPjePlJKAwUFCbsYMkM3ePM/ed6jWPGpKh7cJValdWpqWPjl2R
cBu7jFs1gxwwLTSYukCULq3/Lvfru04TXn7jkL5M+JA/X3PV6zm/CsTIdulecLN3Rc7ceWN2XRdM
1pt4RNzanFtJsiQzBBW+ZK4nmKlZ1IVNWq1CTfBZKHDQlBnMKdthI3YaTXHWXZiHh89VOWHSR6LN
nKfRfQfGaZWW/TyhC/nV6hrEzIhBfdlxW5y8ZxhnZvu25b5zaweFp0+NxgN1mgvdH6MgY55UawKV
DyQb1OSGZnQBEkWOTugQjjx58guDWlnHPnNbRk/+AqWOePeGgYScRsDv1dhkN3icIZQWzCiaM3FD
BgmrdT64SBQotbmadjgBHfQD5h7rMCd9U+MxOliBtcHpAXmEUoDxanQoaTT7L9PgbzLWE2JIMttX
B1tUYzoves5CHTtu17hn22nqZSfCfvP3nrkgc52HUubvMtyG65OwzfoY2HlXHZ0icv4MxCGjq9Qd
tmETu3VcNpoJX1FkozogWAVuEjQLuiffQMtD3MeIPqixkMbt53qL8otfE9wQC29qutSwtPMr9wce
kSsjroatAZUNs0rUfzhcqBjTtLr9Fcl2C0iUJOHycYMQiPFjKxeFPzEYX2uIMe2ud7cXK8huvYhu
toJdmmNMH49TiG43wa3x2ixVDaBARCluW5BEqrirx/lpyvuTgL52rqA3+KhoYGlp/EiyS0OSVPdy
aFNdDG9YZY2b0MiIFm82Vqb/ZRFwfG97ONTivM5uGSsa78PKndkgG4eNmJgZ8qP6o+dJueu64q00
0C6UmpTINGuR/sU+KcDf5VCKHXmEiN/0uxOOx8CDhRUXMOGeS1o1ce4s29lwuzolQSHmNv9YtO1P
InVAYJX1rQH6pNp5hvPFoNr/FmZwu+Xmk6j96YaBa3TTQSlLWJxzbMjmNlt5wMZavJOvByMCMhpy
K08c2sB7DgZGP20RHNzZQTOGpLiK1I/Bn+9EMKUkg/u7AMmj4WXrEZSBnYJktZMpRLCmmwovbH6g
tOyPGkse3l3HhOeNOE6GQDPE8mAXAc0Sc7px7IUoTD2231PX8i9wZ7bKAEkdksSPrjOKP81APKbB
skDjkyHNsn+Lxbpc+9MPM858CnkDma9syD52iMsxmt6Ltemlelx1yiwrA5OsyADOODUGeg2119Dt
UguyBcRRgmjAZCLh8KQjq7mI0DR6Ip/XnjB9BW7G3tyLQrJWM01WxNwP3kBCDw/btKdkHtydtMUZ
q8Bw8nw9H+qM4ZG3ULkrWDPjdnBWZdyugS6P88b9hSwvYgbsS0fr+UQggX4aSqQos8wUyeFdupb4
Zibi0WOl3Mvm6PWtbwwYVA66MG9jb2pFNp4QeFLdU3GhSp/FFnuy+s48WaQhGz7tyuWnuwTdDTJV
7zWLFGN6C5TKXGFiMqug/ePPjUO+9Lz2SEf99stvUTlgSwrn1ND2M1LA8TCbhH7CZW9/8AMXn6rX
zQ4qCvCH1n7yFugldbNQKgTy0hhDgyzG4EA2SFCwJ2L3V7KxVzFW51aMl22ovVjMojqZPbzelSTo
X9nS6YDPUPFlBxRff4gvR/qHphFSzVBfNC1Rag1ZXohUT/0uVJh6w3zf0dVOHCMo9kQaAz7U6g/Q
GTRnFnQHtqEoBlijwPVl8Jjo0A/gLPbY1cix2YpbUzo/i4mxT78CLVozKzi59Bo7RG/2+jgwCWA5
FlzDyJg+bQB6YD5hqU3LwXJ5Jlz/VKZ/jegdP2rQWcYqh1iHNgdRsPaEIcO8Gc3oLZxxFYnyE0tG
uDOzgABQud6r3OzOk4xOa45elfzXbrdU7kPh5feya/udGCSNw0FGryav5RG8mUI1NcgEXTMBc8r/
nrEtBrGTD4+r8AWZ6AMmVvKTwpqsb5QLN7zKuLaJiA3lzza0JgQU0k0a/vTUozaIhbuuCYLT7z70
zuyFZ05nAQOvm3YK6S106TOqpGeUz9lRdJaOs648ZJk8C3e+o9MiPxZtuF8EEv9azE0fVsAy3HaP
WNr0LjJJ9p0276NXBNyTXJMMvr/9quzVtcCmw33EG8JAf7YwQsFdQxZZpuwX2Ulvk0Q4wzOmNOaG
X1UgFdG+x9JxbtsqQ64cThGp0NyVG/PXOBgvRieME1knv6ZGoDlz6/nilvqhIvnkxhMeUnyfQozq
NIha/7gEbLL4HtWBkayX9FG0pZboaZ64jfZupim4XzOFks9uBKoTf/IeCTKk/pwLlzOoV7sgGBpe
6SIeWqN7EZ3pDElrKrFDO3Hf61UcfKJXj5wC1Y4x+tHq+z1hoV4ywh360TgwUHpjSppqli+CFNov
5HDTriJy+KLQ+jB35Wv+zEaP4HX1c6nVxWiMnt++WM+mmzlpls1rqmth/rlawqskIh/+iKopAyzm
2uKHqrJXztOnQoImGNF7Q1HN/ZUSD6094MeW3bpC1Niruksc5P50cTMsVc07+1N43vpmSggy+u48
82ghpQeQ4qvnTRjOCzwH6+QXIOpQb9m+3k8Mb8pVDa/dMARx6eOHx5Qd3YZOHv0qijq6FxBBHg3X
N1QsR2y46Uxu+MPqmsYdsWb1LorMB6hMkl3NNR8Br727ZRPGfLXUh1a1t6/WHpuU9CPBB3SBZHih
xPtkkuUkqLY2+yhK52Fa9P1gZC9V5L5Fsn4WRZT9IJx6WQ7RItffbF8wCY1h75egZrbMLTFgsO/c
UsXU6OuKQ7ca1luF0Ax2jxYvRM0gbTXt5X5ZavPP1s/Pc1bsl80GJCHwH5KODD6WNr5J+Lr1RR/w
6DvjR9AEzk/cZTjw3SkglHGab/Ats6LIghjuGwxNVBzhllbFStLz0E8fgwavB80hAhIR5iexhuI3
8TRmAicS/aNefmeEy1yG7JrE61AzfkzwjHamOz7nVwJnm4cTKfDt0+b3jyXAMG5SJMcsJEV7WFQX
QpjjdljuhkC9tAORfGK+L6GwUYf16rVgMHSPmtvYdcJ5bmTAhqTmxB44pvly5qGKipeIVL8y7q0Q
tIlZpqpEZpd0VeD7h0rq4sAQZF9OZFVrI6TUtoeDP8DTEsP1VV/Hz7EqXqD5GSn57eQnUg8jfsr/
yJlkOeBOUYKGOn/e/GpDDF5k62/yV4KULFKb+/3VFk1TDsk+crn3alXcyhrTwt6/fIqp9C4lnUR4
KoNZH+YMdAQzS06fbIZuHKNLvJ/GkbNkzpa48MfudnRJXB/V+HOlFDoUgfO+6HZfTP4MkTAwd5Ch
8nRT/r62rY+oqXrsZXhvBggvXO2RIdU/s+yaLhDG2E0eqyJ4KMgPQClRvnv1DAXcTDwPH59sXvwR
ejB8CLw8K5fboEVNCIvxvI1s/IQ2tIfOrNZzYa0VID2ZPy/D7IyU62hcjUn0Yu8Du/YuoGO8pFqG
BZulvpioHZFFrERy1u09Eaukulknrx68cdeu6rRhh4X4EH7OrWqeCZDnY1du88iGcrEMCeGg+kF6
fgq77i23zW/F/TYGmgFnRphn3xMN29PfyYTEVmJJJO+IHvbq8slQ9bNXB0UwZ3HH+wyUF5/NLVH3
p9V01M9GrXDUiNz2svHB7NjbC7c6ulDOngzl0Y/tNDU36M3iYOQhIlAAyckw5vo7Q7u85/GdI1n6
CMDQiRf25icgcrhyoA+9Ud7SvNMtPTTjwpZqO/eMrY/w2BFRoke1+RH3W9QSLH69CQ7WjETaL8z1
lhz9/G5gxFp7rXXEypR07vxTFVqenbo0PXTqSP4L2e36yO+DnbX6GWiSsvntVOKMnPp3YVK9zYJz
CdsVBh2slsEl62GXCs6TIrCyRFsdhcQ6gBxCmber1ObdV+NAK9WoADRhjfnVQfy+oLeCocizxp0n
wHcktNeafevPOQAb35suzcZJzEl/t+VqgOHJDJ66NqoOtLfKU7Oq5dS6uQJnAnXZ3ZjPE12J/yrH
ezOg4/1tu91N6W9c7QHZ7/rCvpT4d3YZbau7RnBrKlaiL8rW2T4zNMv0vCb/HYcooZgBg2ZsXPMN
DNRbWcr6w2fbAdzU3glYUQTNG+bviXWLLnt7m0Wt/tjulpE8YmJnN4aSS5S/vtfYKbp6DU7gm9Sb
56PLcLcFJ4SEGjdGBj9Pbh7IS4FNmJvBo02mVOyDQNhZYdXc0DtsIAzwl9pGx28GDBad0fvgRX+v
e/GN0+1nxtGH5wU82ksrK7Yp091XofkUFP125mrLjig+A0TQDyu21HQ0m1NO2mHZNCmnSZE0Mvsu
GuLPrbHfklbU+n5pUADJORA3UOo2jB+V0BBQoPdBqHZf6ORFu1llNy5qqD3UgikxPBg5gyuBmPn9
q4RdfJiqKdpZTiaepdQmN1SnIjVnQn3INCEzds5ikBZr5p0Kdi3eUhKNPFtcltHWSc0k8IcjZ/uh
o8uRAj66sWgQ3YS5VmdCNKoU1p5M66ju9uWayTt08vbd5soMlk1EVpMr2OMq9b7KLTiLIPiDEbfc
TwM3NHuuQGigpBLZ9sho1n/OoizcLRKCloTtokfBIy59Oy6RPKEzpzEdoX83cPMFGyW4mhXe4Z4B
xWkFbfmUh0v9ZOdBRsjZ5EjEtlsPy9sxyn2/9ah6NW7Z8QjuY+XhF0eEDPhBG5vuI2en3Z3asFC3
a5WTly0k0zNXhDv4nFu5Z/QQflRZNxxF4FGHQ/m82ifQ+oQlIpzl96gN86V1l0rF9HWirwmYtpci
Cy7vkAl/XE1/LWPq96bqSMXpxKtvD0YKO6F4ECPOltUOD5kPY3nUs5tU/ccoZJ9M0lfE6fhD7ETF
YQ6mk7tIim5ejdgYvSW1KT4zQKHgu2KBo4BEuG+HAuLeQFt+R03rPhhtLl/CvvlTAFmjNYYBIJZt
1pyGotV3iCvIpTFqlxuN9k+hsqenblz6ZBHova7tDipS73vs6mOpwFi2a/vpz+5T1JX13ThWd/iL
1hOXNJGGlccmt3beH+Eu+qhIOoiXyLwUBmJFz3f2tQb/wCXtFPI0h64VadGO5Quj+Rb/BFRzdzcH
wXlsKy9MdESsV+CDFcDhYBpHR22tR0qIO30FvsrshMuP3xJdsCZ4QIAwB1NZPTKhNv/QM8RlWhfW
1QVYGti79NY1D0bmmj0D7tb+xl7k/OSwqB3A4QPgg7CZT+TJekTrz/D2gq7GumkVH5C1vNRjaBp3
tl3sQCxV+W4Di8lr5dSiO8rOYisZMt4Fkgy5iiS2xxXC6XOEcbDs16Txpj7k6Fz6x9Ulcy9v6aBW
HbTewsRpqMYaB4pcyS7jsTdUpllpI3qwgHW6nZzv5hFQV1wFW+Ol1jD5L41dEmhJ+hA4364o0N7P
lYeURwDPXPf1VIqHeVRvPX6mS+EYv8Nm9QCtuoSdz9JgSVNRGQ/OvLou2fCr8ywaQWi7U0x/GLcW
M4o/JXlD8hnKZ6c8+Y5bpSWfgjC+JMOpdq3eLVYpm175UnWef6m4QFB+mBpPZVigBx5ySiQxsJiC
zMZpZ253ho0qE1JDvx+vaGjmKpxJXVSGADeiFmcQe2za0nHrYrWoemYMmpsnVNeUkmag7lqgR21m
9u+MQLcCmIdJB6yoRdXu6N0Teb6t5VOVTfSy5mHet3l5cW25fnDdiI4dIZBYCPK7kNMjjebevsiO
lWhW5kszhLcjCS0GpC1WIr4YY3iCIadS3nDIv63rvuqt3fhLMx6NYL1A53B3WCrVvqebLPzJ+CrN
7kfpqSgFqfK2UT//vpZK0FSYLPTmZVgh7wa2ImKFOG+LgeiYguDU0Im31c3TnKvPsXJ8LI6t2R/t
lWRqmy4NWp0uvBkcYHaVYwsX5JTPrxRFJ2MxqCtCEUY/iij6ScjIeejlcLxS7Hkj/HqX1/a4kxMd
wYnQlYOBDS2ixeWuQL0sC/AOFKJ9YFV3ulFpWRVnu3XmHYL7PFEj4Ht3pP4so+3Wz5h/ZP2z0g2z
WN9u937YyyPw1Od8Nd9dRY90JnElbphl8Ua5xSMooZehrOQTconiZx4UtDF8Xadsf0Ec9RUT56zN
xANa18iKmZrLl2zUAYgqHTXAW8oQk2pfauPJnb3lZqmX/ORg9Hl0ZbVyH6j9mfXVww/g5gh8FxBL
0OjqFPicrJgZR6yBagvjQE7BcQiRfR42UjF1vHXL8lWZfk4h3mwA5ddryyfGcxm0NGpatG5WPztB
yv6jZpyuXvhhb5n6gTlKNQdsqeGtO4/XQZLw1Y0BfyiIF9Mr9rT8+J8EMtoz6SrNBAWgiTaXnlAa
XO3ZXq4XrvR2e8ncuqX359t8B48Wbwtak20ZIVIr5r1XMU2LddEe+jAYQb+H1se0tNi7VsZjb7hA
7Peeme6tPXOU4qyc6qMaJ9oaYwv4G35l8aoEoDAc9qv5y1PL78koie+MJAccbTVCyRJiFsdPCGCc
PP7iuPrA0ReOiUNRdx+WYQDhxi50uvVhkcC+wqK1OggdcEtK66GuVJaf7FFjIS2ozIuwO/HLqUdp
LuuPEuXT1Zqhil+j1dv7UqL/oCa3totvRzRKiQlsP9d6mh74lMVCI5atPm4D00m0XVUvNUPDNrZc
7SS0AXeT7S8XUvTppLMKnAT7UQQoprRx2BbaoT0sS330+bOqeCp1ka74SbnHnSe/Ko5TTXwAgXOu
M6UN3W/MZF1gn31upzvDRhwDF9Q+QlXt7hfPBYNd00lK8nXRZjxvs/GeWVl1u42z972WQXAbVeuw
pyS0/0wcxxeWR0JetHXThxM5x5Rgd6jJYMCZy/QSGK6J4RFfnLAquoPkwULbctUrDeXmmklvmxc2
4ESbzRh7mFJ/TJNmpKnHYHw2jCH7EiZwgx3sBuP6Oi8E2QWjyZ836WgzLsZkQd6mjgw/TSB02RmN
YGY0aUmx06cEHs8qgSlT6fO8LvODXBXjqgjnV2yW9ZoWpE48ktthfOaVPImw4Vem9xV7+ew9iaz1
bnO/OFl9ETyqIFqSeoFCEzEqsuh+IGThCPf4LKthujuj89Lc8EmM2Lztq42szdujDF5vSqbvh1E3
+YKerPBf67apPkeX2c/OhUMHD8d7rWkV8Tt1z2Yemudp1IcsCK7Qs56zAKqgwfBqdtRT6LW8tQyk
7+iYl7Gy1a/eKH8g0TP3yMhMumO9rG9L3vE035h+RkETJQHFQcoF+r3t1wg4N3HPVb4w9iAWOLXq
xr7hhdcMrgdZK5jV4WvVLxhSN/tjJBLprmrNm7I0d16pndRX3im00ADM60NlqIIWqwgfslX9CIPS
vK2YSyeKRAbMxjJu8Ib9WTr7Z7i2IweS/BVty0tjDu8WmIE0xyaTWKqj42s0FiBNIus40Ab3AHPX
jPuJd8XkqEprrr8pGRxoupaSyDrlebFBREVCjGL0XLJKUz1UBErJaqxuGIX/tFzuVOtYvnUNbX89
avsOQlC+k4NyJW6dihJ5s0Zs7QGtbwh9mwsAQeouXA9GExY0+srhfo7kz1K13gmBxwzWD3I7PeB+
CkzcuZxBxGxEdP9IkaJROJamoijxnVc0RBekSpdOaMgKm0EqB/1e9cTFkLHn0k7O6ySXFTZq8d1y
iDq3cMtoVhMOADYGdkX50Q04q7cZRGMZChC2GiskAIDMP5OvwfyfV+xoGaJtkyCzGKt36NG42noA
EhdLE+Mnu2pNAi4pnLq8bVSXVBhSLs8lMi/GXiOSAUyCz7ZsuCHmEwsta+lKMb0c38iCKAEEq9bh
O/TdyTAmOGEVmYiLnDhYKG04TJz30Y24zG40PUhR2yiNjHdpWdFbLgz2LpOel58QraxIhTRIBd5o
YErfSysBvoatTDBFUs2Q6A6mM7H+sZ778oGmR0W9ZGP/NXYze3zil7O3p3gn1mbi7GVIf+8VfbZz
qY53RTbbO+msxB0UxQc20HVvT8ID+B6yDwCXjpXnZj84Zbz7ptEDtrJM/HRWW747Pr3zwPDRi0kv
4Vpl3tp2ZT8BNYluBYN7+pFB+6Rsb9zzO1gnLb3sfVrN9dzNVsDMIHtuMkTja/CYGe5xCmaaSnAk
vhnmqTBeJrXcFBBuH33uuwyn3I71Xus7JBg4rLOMKOuwPgHExGuqxNNoVkRQXA+GvSZN434N57LY
DciSeZXMrHslNRFhpVH59/M0vdW4Op/NfqMv1a0z4TALF8otznM3cx+HqZc3GcHU9HMWi6liW4rQ
2XveOKMs63zECoU14FzYuFzVDAyHaU1oa+TcKyqJ6kYKPT5PNE+w3A5rdUcM9ZDF7VKSuKG6DuGd
nBUHAERNb3jY+lrYN1nrji68IoM0+zRYA5tBVjm1K/MGG3unaJ3mZcg2TJtTPY5sgP6Mi2KFAXvo
Rp8cmhmlbMkH7heM/xh86ODB1w6TgTfs0/FGYGy+Js2W0RLyHToHavESy7Cq+sLcU2cx+4x/6QsL
F6CubeB6mIYHoIe8fmkh/drFVBUYdz0ipHrnAnc0E95UAYSehPHXbe2Leud0oXM3e8DoCIOjmbiE
0bjPnFy+lWFLg3hxm2q3ZhPYOiGRCHTL5vzs/b5tbiKRmScVrJm760jCQheFruIHY33lHsJs2v4I
Z3HuMfI5dVI1BbVF7056eIA645567VmABjez7tPSD9f+xrRGIumcEkYi9ydj+GwRoK2ws11e5q4w
0BYRKOTMiF8A1MdVRyRGKk2STWPc1PKTLLMrDGdsUOs4IJNPPc0HhxIYy/ShZBCGWIdRWBRzcc0H
dDcrKqmwD6J3awGpS2eR2feOwWn3rmQ13YxhtaBOzhuNVoADItsbdoeSvp2DAWM7QSSKJCfCUDqs
AQF7zHWSFrUYc/+mTIO8oRmyjp2LV8nNKLotSThZOgaktMQ+3uHq2hO1viwEG8NZhrqb+YA8anz1
64zlUyx+c9jAYYgLq5rLtonCAzivNYR3PVlf5ZE4I3ygOgwN/2yaKIjSobGolEQJrzbtW3vzcLZL
imtEr/m3NqL1RUxO9K6prqFMdssw3JIYYUNHGJbiaXKcNjzq0FTcRqUtt5jB7/ibHW68EXaJFiAw
sxyenQh6xuMNKRXIkzkgZpJLvgccf+4vzGAKeXe++st+WLicJbXdDeSya6JFsGnlISLpGsH5VBL7
kuAlFQ8rd/P3KBAEkmjAd1juAlCisV5wYfMjYe2KfWi2KulB83BLsiYvulsQ2t2gqeuiI7894iE9
FIU6MF+Be0nOFXnEHVKa+he9rrxiCtpa49O2uGNErPw6M0Dtmjx/zqwV7q2eZeP9biu23Se1FHRE
UfLkvfw1RKQM0IBEscuUwNXtI2Bfdmg7p1Lfj1Y7baknp00mmQcbB9GDS5aKsslguv83bebD/9Mg
/9VOzUNHH0T9n/9AOfnvYvOrfeiaAQpy8epdsv6rbcnFzNPBVd9O3qU4s/n/09r2vzLY/2CCdDVW
/4uy9t+EsPdqlN3812mc5NT/9Z9/pWMnu3H666TqX+3Xv+tj//lH/VMh64b/IBEbv67rYd3EavAv
hSzcP3YnosuRpgYOWtl/KWRd7x9otIFU4Ll1oWRcnRr/VMi67j9cbLhBBF7P+xsw+T9RyGId/v9X
TASNMOAD4EDjJCEm7794QnpIbfQ1a/9VetcBYU2avymBTZY58Hkd2antl9/5gMqTZIc7bTV6n9Ht
HUmgIHlivp3yzf2i/mFrLzTYkHW0gZTbw6NSNZ38LVxPTCPGJ1pY7QGqundvlo13T9xVFDNNv1Fz
RfpnvaqdnjaRCmbdl0lnv0lnfwz6Mt817fBOZHjFXAu+c2CKL7pwGNiMLIwJGHluNnFSZfjTmp3H
Hpv80fZVny7tzHyIUTH1m/Mo6vJz6uqPjMzVeAt5+cwlfKGWQYplGdc+1oiwrdYmygpqDyIxPqJK
v9mDeLXz5oMMz5W2S3iyG+MXESgnd6q/J1q/pCa5d4VmAGw48sTlhfwMW/3YZM/8XvbWezNUnwSJ
vajNPfYGCdemzf98VdxXXONsToGROi25pGWbX/JJdfSWbeJfBmnurDL0ksLS7QHHf7+fcj5daTHl
X1fzLRN8zLrJXia/hghtEO7TOvxYQ1t/Q0gyd2NkviGU3w7brK5qHWtMYYeP6eKWX4GBOIjg+TY2
h6K/z2xBpFOw0AX02gel1yv7l8LXbLr8S+DHQmPSTkeXqcLH0lPviTLIGarP00M91zlHde/uxDUc
x+obCi9EeRGu2kRJ4Z6jUctTNKBlUwPWJgtf2zUbimQ/bfafvtdZ71PPCijgwJFngmdr0KgXfbP4
ogP9GAXG2Vr40kFeNInR5aQs5N8EEn8X/WInKJRuaPeGKBP4iURAMjkRYtnJBCN5LGZjTVkmBcMc
YR7F0j+RCQEMsLe846YxEUySk54ymlHnytfnXaCrOs/X1h9VI12+XXdtyAibKRJ5doe5Y3I8W1DL
y3GrzpBcq32rCudHvdmKuCkWmMjUQZvLG/jWLQnUjOPH4rLsoiRBXuEchOnfGWr27oreHX63BAzF
PcISGlfuI7e/HiW39Vh15RdxeW/lwOeu+k7f9ouxvqI0Iq+QyVQsrmeJAzPaR+aYTmAvj1T+DL+L
7qGVDuPeATTmuvAUmYeqXeQyukKM9ZIN5aeh++d24ul3Jb9Bhfwl+fs3b3u6W2xgjwbsZpRIhCOW
Q35Zqv7BXObb2a9vrMLCZqdbhMolb1LQXQe+LYsdlSSM6dU7YDHCiN+xdIltyXeGsYibqAlPUWuy
uLv2YXCC4hHK753N04zl1r8bKwl1xozq3OmQm49c+un8HzG3fBCW+iaYjxEJbb9lHLbxxmUx5j46
7grk9eRhuftCTMWhL1qWnVsCZFbk01lFqF4U8rGrwCx76Uf2l3KgV0nid1obEp0q312a060I6xuN
vigJtuhF2f1DN7OesIjeDZrvZJIFxgWCXDO1mNwwxbjsApvBEalB30Y/3Q54Jnf0YRtKcntOSpNh
2Sivszt/yD7+3v+40vmx216vFqLwE2myiupMvxlIABITlPh1nACPdUDqa1k846HmAol7zUv8uvhU
tvtokmmD2cbv7tumdQG9BwSoFdgM0Oii/jdMbpRD3SeNwRPppLWyoubKphuc8ZN0Fv9cdGN90iOa
RpTpKMAG+U528DvTXpMLMVv+Fg0hqe7tc0B7LnboSj1V1wfZQF3BNGqnRtGEO/bUtwqOCONxdMvE
ucYmH4Zoc/k+5ZwU1/hAP/9uvIUE5FqRXNXT2P77z24RU+9M7Z3IaHzJKi1SzGFYNXX1iTiaqMyu
UXh8KHGXegAzt1DTj4tzaPPtLSvKb3rl2AUy0zpH83I7ICpnJMUrW7f0Qbq8vgFQeTM0/PecnneR
Wm6dLEOFJDmWQrf8QK/5LidCkMYwp8Ns6DeAkFw4ZhaiTQp54izTQHPe9yO5byOjHPZlYLQbqXha
3kZTxVozNzNeZrLQ1zm8c3rnkfZniT2xf46a9mMwytdyyCb2AtYC8jbA2BOPFhCGE1sLW5GnrylX
tX9nCVETBtCOz07VB6lNwip8JZ6lzXGwTuq9HpbqvFjlV09jAbf1aCfLhKNhIWv+TJonxFDbhcwZ
htYLJb6X4DVBv6Xdx8WpooNXG9EpCKNUoK9IFtXzbDP/pavpia1ICXCisV5I4f3Wc/us3e5h9TDS
8rFIceFfBkn6Kbbr2NNubwhAfcO4doeqfjiU9hwci5DuBH1n5GNCvje6jhJyQ9meQuNPJPjbtGxP
RK59sA7e25VFHbjBS9REvymSv8wwWFPb1uzeBRN3Z9MZXOCWNvL2Jur+PVMbN4+1lLdOy00dhRCH
sm/84aRB4twV3waJq/sBqS6HYPNhGRmKML9O6KB8GeL603cYRrweqWTRkpS9rIybF0zqheAzWvzM
85YxMAm2t7VbsnPF3IOmVVM+GhWxnK0lLkTkGi/LtjE7cCUfwau+6lV8b6vYI8X9qiZ2mb7Lp6PR
191x69HOkduKRRwherJAtI//L3nntRy3tbbpW5kbgAsZC6fd6EYHZlJUOEGRCsg54+rnAS3/JsHQ
I1fNwdTscm3blKUFLKzwhTdkOqUzXZ6QpjAsrHBKPiwXFvhuv9dnUxwmSYp+2SG7rZL4dkrPHRia
7BmlDR87TYJnzXa2U+muhbO3atEsXJG98zSgzqhss/apxaLimtLqm/XiUa4U9BeonPXVPINBB3O3
8UnRqWujZ6sbHoiJTtHvlYDZ8JuZ6tMXwejoefgIqRvegJRcFZmmOzLopYo+Pxn7jI+UBoBn5J1I
biLhlmFpq8beXQAcrkETcmVPFQpVBhtjKi3NrZKpuEDnFDxdEgSXiZ0NkALIuVCUvQ8z4T1Qjudl
kvrLHN/VlMSAo/YZ6H+6NTKx1Rq6EjOscuSogIO29Itkh5oQmCnZAx1IILhRE/A2qfKAWL2BInn+
LcVCb0vc7DZAFTbwYn7MQIMM02vkCTj9kfv2N7CtBejrLN9hgFOdy7mlbccSBZFAt2sX2lG2Qtsl
W6kFS9PCXRNhGc5uqaPzijwq0meGfC1HFmU3VTkLLXZNw2RivT6uaeledT3PR80iQIYxj2nbdFwG
lEBWIQDHlayFj9VMB05SLt6hwYAiH/mdouE48xWa+4kV3HbYf27HioUKjpAG8ny/mJr/Iy/ib35P
B76bQ+wgSc3zRgPmxpEVO8ETwGtIezhomL0FGuG0meUg1pU90IEK/LI7PXoV5QDoRtKjL3OZ6UVK
nUNioyeePuyfDsNQD8QGdvchDejzZx0eazksIoKe+67wml0/qFAmqLhvwo6OrY3E3bZrWMGqTkvH
z7jf5oMF6Hu9Kgcg37TS7iZqIDwKVZUyRDE0VIccnDE3URQNTGNsagcK+c3f6hH/FxLWd9md81jf
82KkPBU02K3/HntOEF/8y+aJNXnd/qzGm5819bp/nNnn//L/9Bd/cy/vxgLu5fe8zZr5T/PRXH+R
YVr67C10Mlk9ttkDKLWKdPWffwzfSlj//uP+SVjNv3CoAjtq4pytGxoZ428Le9JSxHFlTTVIaMlY
YV//Y2Gv/0Ucq9HZ5NfR5Jl97/9JWLW/TP4QKh2aZtCvUNU/SVhJixcJq2rjKy/bms4lYc32kfz6
M8GZMhemKqHA8cnoaO43kk4kYEob04geSdcLdnFI0gic6LEBJLSNMyt3uLrNc1MtiodYrsdNU2bT
lhvMuICkMMHzIwrPtME8R9EHiFc53euUwzdVnLXbtmo444OKyAdYmoslQribNIIuQ/YgPUB3PlPG
IXQTGAHupOakQrV+PdaTue2V+EGzsnGfguJbwwdqt2nHNZ+aCAHkDTU/S4rwU7ZIIyYADuCcuJdj
8qm1VMTFukBXh1ZAcCQmFg6ya1trnLNTn0CjJspByT28AGJTcc8nj2iBXQsqrjjZ/EjhQITot67m
H9iefK8HnNpSnW5FPn2t6cSu6ri8be3kTJLF3I0AH2sOxLvQG78FgkS8y+n3Twa48J4kbAOyJqYm
ThDiifiXKryDng3ewQIvvguN+DEY8V6vg/yWTu05yD0SvJCcOkS+ZUWBYT74o0drvkkDmA2uCHj+
opKju5LwZh+mYXApEEemY51P49EzYKOYyAuuZQKTp8yW0iKB02Ah22rzkSrdU86Gwrxo45IkF33e
ovwmN4xWJ9m3pCNF0fv5MuyZhflHuZl868fqFrjy0ZtohqoZ/zEQWIjueD2tsaD5/pTeoAfUrSkD
ngdUbp0qDaxN6sNiFQGstIy01OQqrgEdlkQUWysZhwM04ZBvPwDSHBsEr1GGbzYAa4gcZ3LdEMpc
M3we1SZWGuSAe63qaIzG0a+5DBCP8zO2yTfbBkpk+wq6qnJ+9ZR/hIjsbxMUV78VkU12BNRuhRC0
cgadK9/1wtAvxnnpDFp9jvOctLLzrj17qsUjgEdbitabQn/CStUbRDWLR0WRy+twar8UveGqIWKz
kPABw4SPBQpF5HBwOQEEXxRD9q32qltQ6Olai7LbmqeNSm5TOb2CFQdxtR9AGFZSvInU9BGJyx8o
W+ZgPRC6RsgauyOtHg5Znuhbfa5x2AGXWBpIB6zGb+2RpYBsTuCA7fqh5gYxrHJNeJK5RprTGg8J
g2LESdcU0DF4lkkNctVI1uDnjPs2jAhKPYsmsRdzb0ZjcqVWxq5BAQ1OWnZbjewzSHu/jFGB2ykG
Wk8Jyy7MfhkFMlJJgDKfrqLPUJhy5oaSPtIfI2urowF/trQ/j8Lg22RSSaGnmO+SiKkdClAI60BX
YJA06MrgU++fmRO9sM4zTOxbp/PeYM0MBt9TBrO9RarYZy4awADwdC6xHMrcqYZcaseo2RVG7W9y
G9hi5HN59ojerGVcrx1DK3unFNG0nSbST0D5XzA/APs3orNQyJQYytwPfjS5/V0LqV54UvjLE7r7
FPAqVuukOrGT35XGFSInj5oqa3szQ7ohqSkn2bgxINmc1I7qM2JpU+eYkyFm0tzQvzwHbazj/YaL
Kqo3FEJAK67kOvjRhf35kMa/BJ3J+yQi5lF14ja9JJ4KQx6ttoN03UdNhhGrSt0vAXas0VaMhf9Y
qfKDkLvEkbQydDNIXAcSpXirULZa6TGlh1gHm4zjHAwRo+OkxYtik4cCoqYg9CtGozy0QFvARGXF
JXon004MXvmlJfPbCFFkZ2mXVY9FbrZ41pBveV0L5Jt1g8w07o8x42SCI86uwFgBdx53MizmFfEJ
JkeCvE4PQ/ImxMqfbt7/z0MQ9MpmsYX3Q5BbGh+ooPwON+rn4cvv3/s73lDMv/CuEbJsGvbvWvfv
eENR/polvzC3UXQ0n2adld/xBr+iw4XlN8no66HFirrE73jD/EvDyZqaORGCPbvmaX8SbyizJ8q/
Wi8Sjnckprqmzco2z8KMKui1boQdA8bsgGL3d081nVT1PmWK4kpVvtaL/GCjHoHFxLNZeqOF81Iy
598BZx20ZwPCeuuQB2fbTDJ60bQj1VaGRD6FkPWLx4/HUF4GUf8OQgT3fBDZV/ogkf1xH7c3/aQ7
etY4vYE+oM+Nj+QMcuwdUPxKm8hbqvXMSdHR7T8xuvrOnM5P9ewVExODhhDQ6R7zWTenZ5x4EtWq
CfZqSnBxJQMC5oXnrtpaGtIzJKhOjDwHh299zfmJno2MbTSA0lKq9xLHpMhdush7o4PN7dNtkLsr
hDuOFirkFWrJHsWzE8O+t4gWsWpMW6Q0BK7TI4Way/YiuWw+w/fI7nPA8ycGeany9O8nXZj6SAqm
E/WUe3vYXbDJwfXbvTtWl/QsnDa34XLrp77fO6tn2StCw1K2S/xY9r0pXPyMqT5SBMInBvWCq8Qg
3PQml2OYXOQOkwIi5t8yPO+qTS70XP7nLdWFsJM5SUMwKX2z1xMFtu9V00Nxq/xdSPUShXmqvsyo
fiyF6QSmcmJqX0p4/Tvo3G19tmqEPUhwhqZmH6uArzCp0mTAUJ3u2mwZffBcb8LGqNf/zln//CUX
Zw51hVGUjRD74ktxG/6EQA0miv4OYJ1z4LHAuU6sy3e2w6zN8/zFYiRqhBZr5d6WLJBSd1glU4Sz
n5YP2EvH19al1G6VSPsknzzgEDF/excuZWyNnoip96p832xNax3eK1+y8zw4D2B/iW1wle3VQw8f
MZ7WndN9B9pFbfciO+/q3XCEmf/dg14dbKhLdGfAb9p1fR9dGdJDd4av44qz0tfOy4f8Ir9BmR67
nU3pGsa5tCEx2Vb8+DqK9s25KJTPSUmj8jNVwNV3sSpV2KGOqHeNdqj1ta1SVf/a3HQ3tTjHqGKd
nwGDtdx6H20QW99LR4j7w3Zw9LXmbUe3OuQQd7bI3e6zXZVtvfp7cF5d1LswPTS76sK+AR4NeStb
DXfpjbRtL8sraKhZeK17j9Fn7cx3EbqBRXLMd2CEEcOAv/0juUY0RK6c7lHXOTAupAP4xMGt3My1
omO7q//jyaguzmSlT20/gaG6J/IDSmo71C93VuOBpuiiK2tOPD3NSTsVox3hUP8+tQbntfbGkUxZ
4MUalFBYLTEHUPftvH1lhGkU3JqQ4PHUb4EXrvIZfVF9CxWgIBwrXVNcpaHqjnTSmpM73HpvJyxP
aNg/9aR2HgSUo6zlND1twmwoR3Z0qCdvQkwIFkXyOenlo5eWQBsNjPUC/B6I4oHRgTktFHlTZ2Cx
QRYNCPEEBNZIM62GsZcIhDsbWk15A26t8lFmJjLuDr1QsDbRww18Poc7sXVKFYIO6o+U5SnQq2QM
KWA5irMp1e8OHCfY7cT/bI2Ag+TxU+Qr+wGPrS2VFzDR7fg1zILLeggo0iWYffn61aAY5/BjHBEl
5VZLgTGVk4MnG5Dl9CLowDpH+JLAaMU3fucrtbFqlXQHLbDcjpEOFz80LrJcvbQzFH2LR198U5oT
aJX3whB1cWdFumYnOk5Tey/cReUXfE0fhSQ7Q9heWQUzOMGzKG7A1YtpRKUIbCsZwMdn3ztn+lJA
vQ18Gdso4AxYwzwGmuJkQnNCjRDAs5zQt47wqWngaafO9HfuzKV8rV6JITRlVANK0PvclB7JP4t8
vjXxTroJunFVhzdBOXK8+zsLZ6qP3/O9AFZZXF4TFax08BF+MecSStyiu0fbEXpTQHfHjoqjPh07
4zrLb04M+N6bLm4vXUu7WjOq6JDtUSw4JHX1SWqC3fxRI0igsXTeVcmVoXBTm+px8g/2/uOR34mA
lMVtNuLpG9eFGR06YR9LXaUz2h1rhEohRB0L/n0Ogz4e6t1Z1V+eWrnc49SehOo+H+WrwJMPwrib
u86tX38SZkZkFK6KZqK0kWxODDkfiG8clE+b6FkUgn54lQEGUvad1xwlwH1efyPsEVEzGKOKcgw5
Db3RunyqAPAo8Yih1Mdjq+K9weefPxtcR5hCS0JCvqGD0mXvPBAagsshypt0pQw23A0MZtCzmKs1
zVkWxMcUQYW0QuOousim4Tgl/T4pva+YZiCgQ40wdmEuQjnFTawBrLMV9TbWDmW9zfPjOHEUQdff
Snw9ZSs13hoP6xUCCsjL0HGa1kKahfkGTlmEH53WQ+ISpDMo1PniXgcTra8bbTr2xaNOI4sgMXAx
PkTGBNAiaIrB2k3Vzhq28rDJKb2uJAqfBHToPo3ecYy/aCoeqfBxvhj6Tave2cPnQv/V6Pdpdqt0
bqxBufzVIXZU7ztEyIytrLgIacipqwzzQ+OeVQ2u0mFOtwv8vW/sjYAW4ZYSGeDcVeFR3JMK9awT
I4lIFwFJz9Dy17TLuGrv8Ps60/KI15poEMdHXDv2LeU5iH0bKirojXTbuLX3ne8EXXkxjPF+irRb
KJFuO+5lebrQxWfN/NTl1LTGcZf43KFs96bQjxGOnQGU0UAMSEDRjxXjrY1C16rWxC8pU27GWnzS
mwslB8mUmHe2lp0DT/7eIH1lhcONgrIRVaA9ogObAB8kP4V6FsTrWXdUGevvvSS2NlFOWldOEWUP
k2wjExIG16GgQIv6vh3pn9Ikcqcyo1fMZEg1SkWRkM/kIL6LSmsPS9xIfgZQKPQayl9JAfJX6O8q
KqAYxHZjuqq0/jxowbEblSvnxrRJMERDznlXwmpuQE0MU4axkTj0mrr3ITCk6nQ1lvJaUGDqip7O
/OgaJjz65CgKca0E1S5D/7ZsNccuw02BrLbPdQMBqKvz22TILqMOyht6OqjB7nFTQvsBMkY5T80l
OeVdE3/Ga4hqKMg/mv20Cea2RNp/L6By+Jm8tadij0fRPinqczORN2OEcp5uDRdjKH7q6nDbFueo
RqEzyKbJY/xSLbp6eKipcnjoff0GptI5lb/b3rceBbhl5NacWFZ3QZJsR8M4a1axOV6VsUTcaFx3
cn+mQtnJoO72cusa1Cu0VNlJXr43oPR6ltiZwVU6yhsgiEfRlMeojXHL+ioVHvt3uA583V8RbnsR
oCE9Dh9oi2595Himul1p8hdO1lVsWessvFLM8NQ9+d5BswjEFIgJ1P/adl+O+6kedqLsaI8D1AmE
g1C0O/1KI2/deIRU5nQ4aeqjvxcPLEIRC9SfbtUwgAQSzMC3zv2GDZ522zySL7QWMjiwb71uVm1x
AW9slae3Xo9qCAGfbN6iDrBGJWRt+aVTJOZaLuS13LSOldEAgMiRezvIeJC9Blgsk5OIaB2DRdez
uzr7KstEOz/CXt3YnkG3CPcvKWZfSq4HmbAjRAMHsmnhvfT2td/Rlr+JrRbQY7m27tJ+Wp845N9J
y+R5ap6d8VPQTaDe0LvSAIHPZMTkkKh3mfyVGwbvXegHQ0tvHytwHzmm8aoGmGQTs8rUkeXxuh32
crYe+miFLTCXX+ig4nhG5Iacqrm5RqDgxOX75Cf0xk24dHmiQhhA+4GZlo7aPuAStiSELPzeBXzU
6DeyfVEh1Ym4AsJ51xXNedpf+zhrzlSvQdrYws444ztehep5B7CNRaYeExlxhIJpDip4Huu21YEs
fNEaltsjTcR1mXhuLeOpirTrgOZHbQPeh2Bsetk2YIvPEL/JADiKG2ImbWoDHRAD5BwnRpnfpRDa
7WmdajWN/+9J+mtOAXDzXodNsKmh3cYoZCkjUi96ireojKInLYnmQeq/KX4Pf+WsMGirS+N1o42O
io6PWl3HzT6BbBld6gDnTLjXCg4jQhrWShae5Z+HAnKOKrYC9FEYleuyx340qrcZf3yFwsPg4aaT
mmu7+Zo1sKusO53bG7kii0O3naoTy8qYA823vtYiAJWsDLvNWiFvPhOR4ubZJLuJal6NTe76iCKg
JGtAqInu/R4y6PC1DK4NrAlncMxotpupFeukqe/01t+KBHUQp45DcMlPSdaht8ZboxwcmJ0IM4AT
QneijeeeU0vfx3MhGl/aMU0i3Cs4+lapqe5TbJNU0Tn0Nx1tpHxAtbNv4nUWAwrppp0O+Q2hWVAp
6SG2rV2slg52bdzySCmW+SYK8VzOfAd09kolHPl4+1nvxM3yMm72KgVpL69CG+crRpvAxsxzLu+j
3E34szc7ulcXZWhfq63+o5DCu1Z2AwtiFh8u9pMLrSr3nVleK9VeZ5lHo3Q5zS7CVfypDvTPalrv
Tb/ZgB8DXIy1gQ0FKZuT6M4nJ/lq1tXsUHoUUo7Yqb6SkweIw1AuYDIgYg6Q1hWRvAlYjWMmYXRb
Xha9ufcLUCaIvZVtu4P8qAOCTKcKV8B8Q/fwvECXYgwLSIOem6ag2vh7iflwV5mujKhedF/2mBDP
GXN+60UFooIzgG0F5Qkx0NhF7sEZYKp59M8+nmblvVNukSWg+EjTgGbTISxNR9gVcXp93VLARG75
ODaXg8SPE+EWvuGUNbqbHvoZwJwSpbnCT809XVbU3il9LN1sJpwOaU5DYhURiCMAu0d5vKzHXKGc
Sb8PC9BHDWhTYvV3hN97bbpt9n4skI1XOH/p8ZbNNSxGNAEnVZehEX4ek08TkDDYuZxz6WPaTnvK
+gfVXq29hBhUNDdTnkcHDSCeau96Y49Ox4mJfW/9zj9/dn1YBQLhTZ+YqFbq1MaCLxoVrcJ0GmWt
I98Rmces8e/pQR7z4WhqEhY34Mj+4+CL/CSeSqC+yOHsNQrCo6KCgBfHvLAfUr09BiWm8GN31MAz
zJ/RjpJjxWeV4I6eGP+dCr+8CFswdzUltQLriGL0JQzGo1YaiBjFV15EjR9hl6faVW9cTXl0//GY
70Qs8iJiqWLJlhW0x/YKaW1Gs0iIqzmvnysnCaFJH8groC0fD/ZOqQYVw5dfFyJ1I2Y4zj4yy08m
Z7PhJdvC+KGihm6IuxS/jNywHLSiriRjPEKwPRrkQR+P/nZmr9qLqn9XZgpgD9XYm8Dz+9R0p/Zi
NMH68ZooCLoqzOiPR1pYAP1T61ftxW0Fm3kMcKumWDdeKr3m4A3ySeYd55mFaehWv+oSerUScVXW
GqpIJvcAoWmknVpKb5ci0b5/OdMZULAG73Cxj7ktU1V3olFbKzG1cuYTCKnTNIqrJmINvnAb81gn
3vy9cRcHY5J0StXro9jXNkQ668u8d0vvvlYtApzpqDD1ZiY5QxFfYS59ar7f+7T6y7e1QwXsGR3c
/QDTek0dsM7u5+Y/lBoV7UdrZSqgLgg5kR5u/QMe6KiIfum95lurRVc+9WitAmsFr/TjaXh7VwEy
e/k8ySx2Y4Cw3SPM8YAs36bW4dDJhht7I0G/fATOc1Q849T7v31w4OX4crxSS+kid4W979XoUdB6
TOFeI503n1dCCzZqaCC+/DkkGf74Bd9poan24qiqDd83JMEKR5jIDXXZUY3C0fovni+cQK2v+pFi
cfGltFxZ8v/TWYWFzsu3TIMWGSJ4T0Ts3dGfkEGkW9ayg+djUWTWUaZZiQrLf5zVpTkWlqdJUuEk
sPcp/c0HRs4+HSaN23s8qpW88nQ4IOgwG4b395h/BPO4y1P+ekKI/g9i9AkF+u+//b8EM517Mu8D
PO6Cn/9r9RA8pA/1c3DH/Jv+RnZIlvqXRSkRTo2NVy5sVI60v6EdkpBnDxCFW99UlvYg1l+qNpvv
2TPmQ4bP+j/YDlUGEIKVh20ByhCySgz9D8j26u+UA3zuu33W+Yj5NzExDFlVBPxKQViLMZJtLa42
o0IPSFMwL7bBya8NzKKBKprF9tmk/B71fUruP6MIFa1XG6Ln8mJBvaoFTarhQ0mtsmvQy/BkG+U/
iXrakI8ZADg6fB+P+eabQRyVdSZSgwn8ctuBGQU4ppuFm8LH2oxVXeEshizwx6M8tYmXEwgKWIY8
alrUtxbXcwulCNuAunBznIcRU8dt2XS4NBEho/iX4lWdywWiUaF/NiYNcqCTLyUHLctCY1sppbEv
ZUhTSDelj6Ha25Rus7zVbiOz0VpXLSwU34Oxls7GAG/lq1YxfHWLCD6G7LqpiPNWF/ploaSIHdWN
9Ddq693FocwH8MuXU6HkYoGH2yQuMk845GdhLYLfNtdBl7s1GtJXEhD8kboNahCpCNRPLToAkNEK
CgAYZaBoJHc7XS+i7QjbG3pCafUnZnvRcpgXkqrriIXYOOrgi2Yt7mnTzoNQWGXuol9rHlDRGr6G
c88R+YfxfpTs5AqNkdjF/s9cDSIjbJEH/Y+s2Z6ewcBbS6XfoOO4vMxVjVz3qEtZNKG9pP8MVyU9
7/A2PXFFvcyLGAWAmKnJYLuRKDXhR79cvlIoZ1R1/MQNiw5mRJ8nB2pNdK9CdGE/XsPW8itz+Jiz
oyJUatMEnf5yKN1oVKonWeDq8FCO6dAMnxs8WDK63dkneRgkauUVTl8fj/pqfzKqBbR+poSDltcW
+xMNynJk3fiub2DGifbSkBzoYZ2CO72aRzyUQelpTKeKdru9mEdftbpSaZTSDW1LHIKwiTeJYPc0
CaHsH77R01Doy1iQ0gX+TS/n0StsiCp1X7oS/qV3AZlgLVnViX7xHAG/2JIMwndSICZwlPJ/LweJ
MjXpMW4q3NCzKXCAid2pzdDRbbKrc6QIrT89umEzcAgwlFAU7Cu0l+OFXF62OQ6lmwtcILTwbNKj
2mmlbpMO0ndjQG3vj2fRNg2G5DoSGs5YLwf0OAWnzBSc28L01+kYeU6mATb4L6PYGo+vg61cGs5a
yF2i8zKrc2QUCCaVIrOieH9mxcecMXlUVGy03VBMN9RFuAn8nxlN9MLtq9Kj69E/DopVn3iVRTD7
exR2MGGBZlrkoYsZa8quZFXyLrqGwaDSZ2tVmVCVnJR70IbmGQTYeFeq+KWqSRtuSxWN0byXT2Ea
X+1o3hQ2ikI7xeLVl9AmFfCmoXp8OYzEoFUmtradMsM7sSCfWtmLHWBbQFqBvOqo8S5fNyxjU9QK
r2t7duGIRm1WUdBt1LS/HdPuLiiLcBVqGm0aaqxhuUf9+duA+8zKr8DO5wrkZDgIJ57qzXfnIGP+
YfnISzQZ3kWxZyhq4Y5aeyd5Kiq55XgqjHprEMxLOaRZtVyF89nw7DrWEA9EmIJBigJ8uSSBxLd0
VAU/3hpvnJi20IkbINFyzC8LDnUt4N6XA04GVSbv2rgI72JOtcNQW9Hu46FeJr5/r1wuclnFexSU
8lP88eyFqPYBUEdqBFWBBk/7TKQbQaXZKVSoC+1ALdvAjg7xorE48ZKvNw246dl6DxURYhu8Z1/O
pWf6XgR+GV3rvu6+Rq2RHbLal9yixSZYIzo7tlaf/4QsYJz3aUw7SNc89D6RtPx4DuaP9mI5o1ED
Z4y8cHZLJ654+SCSbKKZkdu5q/rlL7Teok0BE3zjNRTp4hZ7oI+He3XZzymDAY0FYxVbeZVz157w
6zSRYJnqaRSvq6z0VdicfnwReU2/i9PcGzcppIdPH4/7au0yrk0sI5uYWOPDunjNBoFW+hZt5uKQ
p56b6AesEts3TtyOT7aji9kkvVBw2NNVncBpceIOJgYuQzumbtJKzadSiHGPNVW786pUOo5F2UEy
Hft9gKKR20hWcmHVOHyliN2ukZmevjJx414XqYFrp9GbhYO24LDxx9y+w5v0S6on43UscQ2Su3Su
qdZ8pLgERBr1DdV6vzhoUosZjTy0CD8Y7bVm6The+RXd6KSTj1k7BXhvVY0jdCncaA2GxwE0XxdC
dYVWPo4LaYKwWpFOpjPSltz88WfQZGqVuNHq/G8ZvEp2nfSqBcMoGCl1pDIhehl1Xz8eZNFfYF+T
U5IOEW6Zc4K7BHxhA4f0RzxkbuXNir/h5WCaAB7CUFrbShc6cZddBZp0m8kAPRXaTb1nugFNLnV2
PVGy4gyfvgqyEdW4jx/t1YkzPxlps22Rc3OILqKL1sPoDhAgy18d2v2kYO81FZq9UtVIWXf0G+l4
cQpgmnfKMffVsboYeZEoGiWazi0+xC7NiX7dot+7QvrcAn7Y5v/lIwudycfUmXL1/CjPjlW/m1Rg
DzDJRTUYmwxRDXx9glP1/jd2tMZCEtQiYMqKZVIfo/zgRcgnu33dzvgKvitie/cff6+3Bpl5toIy
6Bz0Lo4NND9KjCGk1K0UUSKPpILV7nvlxKH41qqgLqFyFZF3KbMK1fMJMzW6Fx6AHRetIjyp0OD+
Eni94UArzM8jBO8AoUAFjStJz04syLde0CRe0tk1BKLW4k7v4jBsk2xI3SDTQ0BkMqDUqjd2H0/j
G5cM2aqlzbkDwby8CBGn2htlQ4Spq4JHOGYghi44FWHg+rgloVEUPHw83hsTygej+MKAxlw9eDmh
6tAPJaJZKUyBWnINrQ1XVedrLqo47apps9ZBQIN7JsPg8OORX9aun44enXCbowcWJ3nYYmQ7QZSj
z7sEbkZaOahmIJ9MQ9/R4iq6NfmoGx+dFgjKFJXzolDOPh7+jc/5YvjF1mtZRJhG1YkrlToi9znt
9MGshhPRyxufU1fnygCvSFVtZn49X6/xgL6Vh0uLK9m6sRuIPHegoVFtDpBMQMKiOXGgvJ5UDksO
FB15NBrEyxL2TDwpEfpI3Jxfc7Io/9JzKnxFlhMIRWtyB0I8uZQCK1+niMLsP57T14sJ1id7U8NH
mZIOZLYXb9vjl9nlJhYkURlfckYjEYpo2GXZ4vkApwBNrK6WL6zkVJt8wdGY15IymyfPkQs3mbAW
h48CBdUPfS93yzJs6vMYK5Ic6wTdko4DzZKf6DViOiQgTNXXQxvU56QBiC/2o4dhb+oP9uchmcS6
tZDmxDWlMr9WtYLSKjUu3NiixELlBP3bChFfgS+H3DZUQa1pbG7kGL+8ddG2pC2q76GNilR1o2xV
EdX3mdG0ewxv8m+tbyHKWoiiQEe1r8UleY6Dg4Ypvmq+ANoh5X3wLRZp9fPjT/J6mSuCjHaWMiDZ
056QZM9umL5JB4yNo8K18Jn5WnNjrxpseU7EEa9jVVqbiGHiL8/Zz3Hy8sNnmNrhVAhURqLAgSPr
mdKj/uJp2Z1AXm6l1sI+cXq8LjCKOePBCEAh+zc4L18OWcphHQggUq4MCXZvpgjjjHI+OOwPwNoq
XAcPiZbZyx1Nz6oCgFRb/akg7fV7zw/B9U2QMucoiwWPcxB+TLWXup09R+eJjRFVW9IVVQYfMkCK
it1RxgT2x8cf9a2X5wJkoVsc2YQOi+DZND2Mig0dX2sUXbZRkcsI/AoJSeUqcoa+aS7CIBLfvAbN
QCuvsy3+p5P78UO8PmpURChngQ2bm5gux8sPAAi5SuVg4ubItOIuQSlt74cNyn0oFKxbP0CWm1p+
dMQYrd/qcWydGP/tSXj2AIsVgPB22pXINbutNuTXJXL+17NaPDIvvYQilFEcfVO2tlKMWm+n59Iq
tFXzxDJ8vb1eTsI8Sc+2l9eMsuWNWuqWYfuAh7q4MfSpPnFHvzUIipzmU3WPvy8KsE1NebtTQW13
thZc1Z0urxQ11XYff8+3RxFzbMMXZWG9fJXAj3tEp4lvMN1BklFJ1avKG8WJC+p1UUiotAYosaGs
q+ivjgqts+tKFyVhVJQWq1THl32ox8ahiyCdN0aYgdIauqts1u/PsgQWEMjDnzjuaBsUpc2LrDDi
nT+2saPHTfTHQcHLh1vMQWsGeWTD73VLpEeAL2QjdjZIFHw80/Ol/zL1ZRQEU2UNJVNKCYvvGcDW
LluFKcj0IvmkaWV2hv59uMEE60SW/Tr8YCQTSJNhwDznhH75Tb2i8uNWTxBdnkIFT1AkyALLDjZF
WH1rrOxUDnBquMWxJKncalwuDCcn3lrLsTI2Kx9Sjyaive2dRNq8OR4dHjjv0PFtc17Sz3Yfuh59
GXZp6sqd539KtRy2ex1AqsWxmqp07v1xNMd0WlD46fVSwNXnD/tsvN5LTeGPjOchSXmGn7W1wROr
WNuiHl3VQ4D644XyxvtpskEPWSOqoom2OF0yzNyDfqS1FGB1hWxWG4Bszh8mZaqP1pTm24+He6py
LxamRoaoymCe0TKY1X+fv5/k58ik5VLsctd1KzOKfzWFWPvNrJ+fXUpy6K86HKGVMD6LpPIQ4nZm
pbmD19MWS7CznF6fE7fRNjQzJ8mLrZbkLqEY1h9ycGIPvXHzUlZm4diKPDcfFp8C60kMygs6iKid
YVJC+QFWCp36AlEOeKG4btgnPsa895eTo4CS4t412bjLGMfyfSVobBNCkFz1rmZJc4UKPTu5js5R
LjPxIpiAStNmPHFkvnEw0/Kj+WYSYRivUrQOCXV8cQfcCvvWcKQiKhGfxLT944+/wMzNMTR1OASW
7XkzWfzD4uNb8tTnHoSnJs4AM9PQ2lpZUF8ODejiHk/Sg+pZ00PShLBPlFa+kNGbBwZcxTCx0ZcM
k8o48ebzR1xMuW7JHF5zQZJq42I91jjSe+kUxa6Fcy6e8A0RjhwqjjZTEz5+/TeH4iQB/2Ei2bVc
+mXSCYq7vH3c6Ci+IN2C4EyTgjy1P3880hufk/OKdirB61z6WcRNOLLJuqhFRK7ipU6ulU/2zNGJ
qXvj6DAUgw4EST2eoctqRS2P+pgWOEynHStHdIoNeL2TZw4aZkllF9x9/FZvzJ8NBs4y2Y0soCUt
g756Rz6oRQj2KDpG7fWACGI1HvAJz09s/TeH4s3oe+CFQO/x5UJtpTwdQiRI3SDF1UXLgwr/FxhU
ZhvpJ+7PpxW2WIFosyh0H1kZlvHqY9VK3uK2EFKEV/o7G1u4td39b9LOo8ltI1zXf+igCjlsQRAk
J2pG0dqgZNkCGjmnX38ezN2IGBRx5bPRxpKb3ejwhTckBeJFfe3VSdaca7mWz3M+Rb5ZmfrjLMGr
1Ggg3mt2FLxEQtePExWxfzQrNBC4Go1/6ynsMZWthSf3WXLAo40WGOKa9yZSq+DWg/45mdUA7Cqw
9maq0z+FRdgU3jVrSZnptmPjtVo/GZe2ZmZOI80Oz+xL052MLtk5UO8vaGqONhemQqdEtdbpgZIF
jUj7EhvoaoafZJTg6Q27O416XJxMUwr8ijtp5wV7vzV4FHidl1nRGHsjzv/2QGtT1PZZihMu1ZbE
F3jTH6sCvI5l9Tv7fSP7IOshjPt//X1QxderOEpxJEeWFp06FOlPQ2frvqK16l1XwLsfIrRFq6Jq
n1GURbRmcNQDbiP5zknQ392P9GcAhNGE0Xjb1tCTntSuAo8kTjWQI98o0vZojNiF3T7aK5Tx8jIw
jE5xlxtFIzVYTbXrJPASjhNBiLGRZ8N1WjnWaEd70oyudghI/ZyCEHkokQW6REEdPk9O/j0MSuNh
HnrNndjEwNrn6rTzw5ayzvXpRGuJhj1ajZSd+ZXX3wAF9xmHCXX5BlDHJYEACQqezdnIkDqZ8nx8
ytXFqDDuMy9VZ9i0ZQFjpsYZLmhASN3+OVubj6IbXknL3U5uc/1rDHMc9Kowo1PYmMZfwTTJfk8y
5EVjsgdwfx+L8NWZL/XoRftyfYQxdyE0ao3kJLO9qZg2pRt3dK4we0cKIwc22oYjMrIDBKDbk9za
9+Ququ7A2KDQtuYQqF0r+kmrMIeO4dKOo4qYLF+Juks/nNu5fNAn6TEwUIDBnVBFO1GrP97+CRvr
TE5jLw4Qi2DEuqZqDV3XRWqYEIXDc9Lo0Z21AoZUbSvGzmw3LjHUQVFd10G4Uz5bPTUagobm9Paq
qWpzJ0WmfYduG2bDtp3AnkNuv2thP96e38apht2Dlhf9XyTD1sAhy8zLKU54SidVkw61pNQeTcrd
eG9rGa2lvUydWAYQsZ5bXtn5XOnxiYfvaR5j+3nCYPDiRDaGbiD58WcqkdyVMSjzNVkSF7OB1dcJ
vXFxvqxofNrSA62De6VUyi+3l2DztwFwo65E64+b7fooIQac4qA0Q79Op6fE1qsH7I5KF7Cmfnd7
pK3F5q1YWtA2GmzW8t9/ezH0BLNqM83ik1aZmKaZWWYjo9w1e4JX7+MxUHR0WCzbeAO5LjP+fZwp
k2alzAnFtEnBas0MUfBr/o1V+Zl7K925irb27dLpU8Ds8TKseyttrcqRAZboRAYZINeqEzOLCqFn
Pav8yApTr+8w07q9lFsfDaACKQpQVMNeJ0hx6ix6Ww4hZ14IvyzN0Dcdolut1/b6pm996dXNv+QE
aObRZ2C41ZMkw8iIBtw/gZcqH6PWxEmjfSIAfQgMpLQj6xwb1aVJqI0Giqv11qu8SJsWzZMtGi8P
qboP9ZMejJ+tsj/fXob3WFww2o5OcYunxwH7ujpYlpVIE8FefEJRsj0kQrcO5lgqcPLF4C2KoP4Q
1+XTbODYzRTDIwIK/cmSOhM4TbhXQ9jI65af84Z2IlimEXC986qGmCipOUtxP5VHgaHr/ZjVP1Kc
TD6EzfA6xIbsgQanMQBs9ZDAiLxLe6M+alXb+FFCY+z2Ai0Dvvt2hrzASRfcnb463Dm4D1nF2uUU
l5Z+Ae6B+nwpI2WXo69UZhrd48gxvxZq1ON8Uv6HoImPQuFAZucsqKLr9egtDDXlns/jDCXJvIJ9
dgGQayc22ZwkKgvgjomYqKdcjxIUOdEvzusnLl8VGVa7+iLbk+JRjTbclGN/mOwejxzc6J6aQtd2
1vhtFu8WmTSTzqpp0SFZbcIxzkIJdV2yTCToKCy+dBB0uwqZBSXBdMw+VhosAj6w2TnPWs4NhOnv
MzXBT/VQnmYl8EsZElejuJkC1EIkd6qd3rV6ct+ASdHz+GeblA9W2D8AXDxUcvIil8MvYyofcpVG
lyqOhhF+CovxwySHT0quHcDIHEDNYOGMrMYIsRe/pg/jmHzNquLnErVadeWTHN8B2fVJ5R61xZZ3
Qs9OCk4Y86IkDA0+XzIkWGdYbgyacY5NjANEcD+Gzp0JXGloEcHOYE9LyofSzC7yFP6UkuE+GvSj
1EXPajKhfWUUXIKpx9t9GMziWytp5942UMrIL4HSJdgiVBdshz7e3veb9yOa40vbGejlmjIH2Tus
hoGDGOX0Q4U2yn7WRpiyt47z6fZQW68aydeicE7ITsvgevfhqzp3eEK9XY/2KXImgQsPVkf/ZRSd
cSgxEEmswu8qwR4xK+T4lIdOdTewk1z4pcV/eKHxBSHiXJgEQOGu51KNcCpTc4hPeqfMcOjk2JOy
Mb3cnsvGx+Egot6KXDsx5VuH+bf3uRyNJM1p4p7ASekgjXDWthHe8pNyryO7EQkwEh16WjoOQy5J
zW8jGX2tR7HOzTCZ9vzQS4mOjnJhY8iVxF6MgdIOGXZjLxDfaaSqwMg0KnzX42WU+tpOZWYpVfj7
buhiWKnBHrZ5exTuSarVS2d2dd9RROgymSjylHU40KfY8ODlwpt7+yttjmLKtI/eAv/1XrCIUod0
WbsckaF7Uzi9R76X7VR9NvcCdUe4XiBwIINdrxgv9qxqURefulgJfb3NJm8IcbsyrDI83p7QW7Fq
dU8Dc8NmmwaNCtJvvW69LAaphdIRT1wPqLsLhFhsSzQDXphl9NxJWTEfhWohMwU0rDVw2zaN4a7W
MxuhvSiY7y0MrPGpGLUC0UVZTb7WkVp9SmbnHyOY56OEbccXZN2q9JhYEmC9fHLSR0SQFHyzEAnX
7zqjVA2Xv9F+DGVsezDkHPrhNE5mTKxvKVN40MnsflqgUf1EOFDP5FB38jtOfKW8BGrt6MceGZpv
+E3H3SGts6E9VQbOSbjuZdWAQn1vntICfPEBRU31L5m8HU+YQs8umQI7liqH8RNACr5RWkZHARuE
7LmuJl/NVcU6NGOHklhBP+3DYAPHAHiopt/L1lGX3zeNuKfP/NTWMfrk0NiZ+S0tZfm1NQtIWXbb
1l+jSmn+nmc6tEh0RSXiqJaTfOPIXPiXmHQZqaEfNTk1UKwpjbhFn6s3/8KlW3utSYMMUFBDgvhG
bw5I2qOKgzOfZRYvNejPc4f7dew1c4fIP2Ig811dxuHnKrGry0S590NmRvWxm/D3sYpZfawGpfNl
Y8rOjrCEfAhxF3HculSoZlr4OXxFid6muYD3ULZzY2/kBUvziloJLV5KOqudLdXoCBayIU6ZQWm4
dOx/O+xz0XKJP8h12d0VDYrDt3f41pEl8EaVekE40qa7Pkx1pOXkldTUrTaDl91I8zESZrRT09y6
VDlFuGxQ9ONBWl1yXdiynnSPTwO5HrGMurjH4DrrqwomQjMWyv7taW3dEZRQcbXkD8LJdQIiD/KA
M7U4aS3VMHyrG1cvKMgMmf359khb38xevDWBWvDl1poGWEPOFKsw7RBm3PpSqNmv2HxRXs+m4VSR
6f2dmnOwcy9trSdkGGA11IAJX5cf9dsjlXaojIoStHOOfc4d+7O/aNlYnIp4/El/Td7ZJBurSZEY
U1OAStBb7VW0WgedpeR4SZ20ElF+JzEKryzFPzP0o52JbWVnDEWTh8o0YId1z9hW57pJChJ+066z
T0HKYyLbteJVQGkOQkfsVgEGcNQaDAGHIDTvaxXBpXAm+Ax7eY+NsvFxr37NsjC/rbOdoSQnB/Qy
xnE49EXRHoxMzzz0rUACJ1J2wSVwrziwudjYKFA0BhRMgHg9Zospo2HVnH9cPJyjbkSl12FY4M9W
sSfTsLGN8H8lcINpg5/sm1Djb9Pj2g9tXjdC3jlJz8DQZT+M4/zQVnpzlBtq9LfPygZZhEbNbwOu
ntPBjrtRBSB8sjB7d8N4BHoU6lQJ66DyjLzpD/Q4pUsR59hRl4N2aFPLOUKb2wm6lltt9axTMAdw
QUmJ+tqa2j/gWWQmConOQu7w+rotKUrn39V0lI+xY2VHLMWrk4w8ylkt0Ui6vQxvkrTr4anUG1Re
KULA4rj+xMCexjy2VO4MOU9oOuEX5yDFkVQPrdn9O1tYZ0zCN5P6SzDEF/AoDwRwB7aDJ7XlX6NS
fLPU4IIE/rOFvwyW9p/Uzpl2fuXGy6BDH6S5tlQhwQNd/8gealRYLR2iwUS1ro5z55h0SBbeXouN
URxDYR0ocWIUtYbKJUDe5VwK6ZFM9uB2nVqcEjtRduaysfEWnjHXs70wjTlX15PBlx3OuiBtriUg
1EPlZEczaZMz3u3BhX6w9YBFY/la5GlwlOvIOKpmLZ/wWvp1e7rvT9zSqCTps7gb6YysDvcQdM1k
BRVFv0gtHhKjKc6VpKknUsLiR1Vp1vn/Nt7ye3474XKnhjVakIFvTTHGfDFIrnFeJMqiyaAMUFc7
TPc34vj11sZUmGoWpRWav5a5Sp9Uh01DQwWbniyOXkstmg00ChJI0IHdapY7A7Ttnhosdj+B08B7
uUQI8ZMIGq1F/TXoNL9SrBxF0TdTH6vItfs2ahBZm8FUNl4Zot5zjBCCKg/zhBPRAZngDKupJFBe
g5Lj4qaNGOODkxax+mDXU1VRYO3i0I26WsYStBs1RMmMonUb3KoXXfSg+MfJk+EHBOfsm7CKloAX
PEXh1npc9147N/OljnQVB89mpuSey4ONjGNC2rvYP87+NKbyK5TORac7rVobM98gyc6BUVQ4WbJU
D71o087DKycjS5EMTCpSHcEUc3Tm/oCVfZF6tqGVUNayEW+skerUy4g+ozhOk/iaGBIu1DL+o+nB
CiT52xT0+stoiwqJxHwcEaISM0aztPIHq28UP9VQifZMB+02V+mz8ZFfHz/gOF/rh2TKk+CQdLK2
h7bdwA4Ssi6YU5OSps15u95sqpTirjNbDgoG6iXROmybJL12MPIsEOjF/qc+JsU0+XQMAldpEsvl
d5UceiGe7Sro74QjzaGXN12F6MOe7tNbgXu1NQFb0BfDwPSt+nL98+KxVlvMARy/sZrJxQ4ZVy+C
fg1d8yKylANx8Cv8Rp2G2SCBxkNcscQfWNfBL7ya6MkGQXNfWvlH7KaOf3xMITXTTUJeY0k3l1vy
t2NqldWkBLxFvtVGD8OsIbpcS/JLLgr9qyJxfG8P9+75I1alyKXg+uuoFIdWQX/YVnEUVdi06SGC
7Owo+zBHcf9o6xQCxzgEOxE0R5Eof43l3Hq3B1/ejavPsAzOFOmz0Ld+h5qbx0zr+qgRJzj9EUqm
4QdzyL8oeGq6ZVf+MvT+w38YkLYvobJBl3yt9Cmk2a6Gsuchw3DylKLh+dGcoK44E3VWvTIQ3Lbx
1b096Lt3DVA/zUFeeRaZCH11D+YS3LioZ5ZyZxLBDHja4um5t6ffPSfLKMQwvCUaALR1IdHBw86R
QqZWhUqJQLRM2VZKo2PUTN1xCJJk57VensnVt6O4Q5OCBijP9lrhIh9VS0Hmecnj8LQuYP1SVLIf
AzOfXBq/1qFXS2NpW+x1bTaX87eBV1dL1Yf12FkkPHEmkBmdw94P+mYP+buxnLzMhN1g9wF/rTF2
o6k32DFPABaKvDtJc2L57TyKoylP42Ni7DL/3oclkJXxJ1gqzgsuYQ0Dk8JQUuOgik5Bqapns0u1
1zIctbsyZKc2tigv7dSlp6k3gnslxHwyEBqW6E4sffrj7WrQ/iTuhbFBX3sVkWKPXElRHkYExNPP
3NDCJ2GgUX17kDdjndX2uRpldSgQLTJqyYYxHERIZsKGiZGjbf6lSgM7h+fDpQ9zcarRjzGNmSjx
eVMxxQeLjqbrBPEhau36SC9N94ZEPgbmQqGaoiPi15dE8KKPsvwyNPGHNqNpAuDRFZVVu8Af7imq
mMembZudA7G1Y4AeLL1EkB6cweuLu+rKPrDUJDo1jaS72CY3x8SUPwNL6z1VN/ZIee/TYzYM+iom
rDXKG8q6Hz5amRTPrRWekGz/xxIpdjOTrn1IoJx7WWC8Ghom02DGogcuYCTT4Q37kwnPqteMP8b4
Lr/FBroOEoIrzljVWHLNbvFQlsKTU2rxEQ+WEJWgZj4E6kD5IzV1pHYxrL69hzZuoKUDsFi1cd/B
rrlecDLGMFNaNqpo2pc8jNVPTthlHxUwAp+USK8OeUdxGIscK9jbvRsPF0NTcuGc0iEyVruX4s+M
vYqIToNV3IfKHLlJgHtBMqT0sS1KiG0iIKeP30ar454KXlILKVGz+kk945/KIOgaqp7ae//LjBLa
uSnhntT/oOtxDh0by/q6e4RCESP4VP2wjAId6Qzp77CU/vxtggBM9rvgDJf+5/UaopFoGpPDGo65
2vqO1Vq+oyDUcPtLbVzZcFXevhOgCgx3rkehyCkE7ILwNJBGom+pYpTYT/bOAdz8KGDeaAlBoOBY
XI/SJQk65wPqR4Bh5gNyBDImZalyQaO55fJeMgkqaDtbYXNq8DYWlQnwL+vOWiKLzOktpGkb3flZ
tYpyxLQs29np76sEBNKccpXIn1IfdYrrqRU1dqk2kAOUHuLyWa+w5miUWT6GOTau6GGniFmOKFUj
ifhZKqv2UNVYAoDdFB8BpyH43Y86FW/deO7nVscyIVGIYWtrvo9LzBLGpONPKd0VqdtcHfAlCBZQ
xab8ev27sSQQQSvJfJLOQYVZReLI7KNf/2F3UXdd6uTLzbs6jGVSBLVdMYhsNu1JizPjaNZ56f35
KETJMC6AL1KKW42iWW0y0NPiQ88IVOSTVR+6JSq4Pcr7xIkvvUBlFrEfKJPrCDXrEkcPrJabNJTj
LxVmipdUprtkYsrsCmo0HvgwqBMDqOa5HF/QcbFACAClTBYT02Gc+sXtATRLnlc7FYStGIWivcwo
C7eG/ur151RDGvUh7HOft6T7AZoMKWuIXwc5m6s72cD1tMl4WyAZ6O5kplANO9OP47LZW6VloFX0
QP8AEiASTTQy11XoeS4E5jyt5E9Z4TyHYnyoQsk+z3Km+0jnZs95OWSHyAl+0ZTKcEMOCQDmfnwp
0bp+uf3JNvY4cn5E9nRMkNtZ8xFCpxnqxi4kv0ynykNgS3GjAGrNn46y4CeJtoFQLaKPq8euKRQY
FjPKT2aKeLjcxvUlSpM9QY33VyijsJ7LDcp5WjMLdXkyk1yZAx/An+rVJV4vAmW+g6qK8ayCLznI
uTrunCxKfO8+J8PSuuBNpa+Ans31vmrEpNXG2AZ+2iEmJbA11rLyJ70gWz7KejKcSnDJjls6Ra0d
OpwzXo3AGnu3zoxRcQd55hEuLRn7Int6AScm8QjLz2bsOB/DXk++jwVIuKMDyJYu0Kxmn6JIU39W
mjnNByTlJ/Mw90L+3qVKNnqVbqOF3idtpl/GepSE69CwTQ9BkKidl2pz/CmupzSA1SicyRVZFISu
pYEZ9Bolxh1TGEUYeEFvSA72CWodg31JQ6xXWvFQZ13wF9K10VLwKX+IsFuE2WOIjK4KVval70r9
szKM2a+8VfO/4zKsBPKWsjHQljR6trMjyAsk8Xeit86TQODI9JpcZqiAMvfILjdHIjALD/GsRfae
mSXRz9iuOAFF0ggsIBwFz0dpFF9Dtei+mPME8x3yxxelmMvZrTX2wCmO1PzUq20HQghc689RV7pn
U+QOwEvDrM8T/rYvmUKfF9SRKj0otS6CowZ45xx1Gj1qVZLT75FkD1/zUm9eUl2Z3SqQG7zkzeYQ
GdlD0mUSgmp2J+cAhkoKLvkQfDL7ysAppLM+pdRGX6o4Do4Z5aLGq3Nnui9oezvnVoqF7ibIoUle
bTel/HdpJa3t6oMjxIGcyKiR00xIFdBrkxo3kwJn8OF5h9+VfO4rr1OU7inuowSfRaOU9MP/pG2M
uE6lgiMRVgQXG8vTFykx86dezo3PKSolmYv6ZvBhrJz2NQR/FeL7nICeVjIJYxwS7vCznZrSyyCy
7Mvt07+c7uv7DoQQ5HHaYYjDvKMPhLVjjUESB37YIA0aRAg0dIWinqzG/PznI4HcWRioaGCQ2V8f
RSKLCt35jOo4YiP3ZRP9arukepKdRuyEnltzAiCmygZBPOj0VWxQxGEY9WPESKQGfhVm9f1cBsah
6aRvt+f0HgkPvBZlMhRvuDvpzq6GSuzStiU2qF+GOKVH2px9kiw6/dwN2pmHZPIivaHTD8DYi8Ie
nmSS7V2tb/NZfUN+BD9AJgam1bO65IZSA0o3BI6fhebsp6OJBePojH6h55/VqbuHKF27ZmAPByNo
fuQYWLlZ5xQIhLf/hs73WBru2zb4S9jmvRlp5q+unMNzE2vlziu/8V0oJMEtJJOVuZJXizVW1qzL
BXutlRocziL7n7TJuiP86MC9/V02Xhudvi4wLZghtN5WGbMdBgC3tDTwsbkvvD4zaPd1OBVSyJZR
gki10dVBgvz5vqP5s6hVLXpa4NWud3gYiCFmGErTVih/61tlwo8jHs78XfM/LCUsJ+pHHFwkn1eH
yVJa3YlyhnISzBM6kUQugKEKPcl2z2Vpc48TlbK/bTg2kE+vp+UYSTeg5eH4fT0AkymCzDo6ktEc
8SF1jpgd9Ph2yWArDaX3KnztLxWRxM5Tvqzdeo8joUOOh/atSuns+keYoQgnKhWOP8dK6lM0pEEe
jbYvZhrWaOLWn6qR7CQ18r2vujkybRXknrhQ2LvXIxtyFsVSStm8hdx9zPMas7eosu+kHmnVRAzh
56mI66OaGOrOR34f/wGks6CeGPTx6OetRrZD5FTqEA5uB8r9OJUl/iSTs6c2tXUqFYJvPq7Fblqj
hIeKNo3IR8fPpUB4TWwGP2B7PYCus3Ya4pvzIQsBMUNR5Z1ANUbYWZUmquPrwqye6Bri3iTEHtho
WZV3OwXsvcEjo1BqXH7Fb20OA8SEQ8DBKDlSTn2tNb6mjOmjXMb1Y07ldeeuWW6t9XjqolsOMofa
3DsWeh1HIygjx5fyqHp2JkRvwrItj0XRZ9wyver1rZa5WqNFz3k97PX5t646blPyBPaKaqxRBsKY
00jOGD7QrOFiRaPzQY0tye1UZFnod0EGk8X49fb9unUmfht0LTE1lEoA0o1BG7qSPxsTn2vNyoQP
Dy97mRy9htOM2YVkmZ9uD7w5Wyqh4DKhBpGVX3/c1hznGlwSH5f+GaIhdeHZOA+d5RZrp6mNio9I
cP28PeZGRZkSjApUd+klkUmsziHuD3GAlBMnRIl+FCn5C+l59E+vm9Kh06beRyhlxkoq11XfisP8
rkaz1w2lJvOD1uCOnrIGTKM00TyxvhpSXX1ojNZ8UmcECjK2iA9ZF0dI3QH/Q3/Yp32vXlKKa8Ay
0VZFDi7nn2rdzzrPwtfbs9vcvou2APhK4DlrRLoej0VUDKyokUt4nMngre67xiGQxynhp0jRUU2U
MLqXrVBzFSeo9+RWNu4fqrs8LjoFV8pQq5s9qmeLbIvnpS3q9lGWRfooRrt7rC09O8xaXjzKRp9h
aW45boN0vVtF1fBBIo/zciWRPTOx0kvWjfZ5QFrMnbo+OKYZLOpkqrDowpTs0M72cK9Ks+xiHOYF
iHeeUdlCR3LGuFKkSnhE30L+bNj96DZlY3kOIn9HOWwiT1ZBo4z8loM5q8o9EoOopikareVRzHS4
j51GE0VH4YsGqh611cnO5vxRR/X/m4Ij6uX219q4QlE+RO4X2AOFr3UQLXdpJck1e8pos/6xtHvn
KItoz9Fn43gvUu90qFC8pp+52vBRZohAtSsCSkOysN4bETstldgL64ZS0ZSknpq1GZ59lu3fnt9W
LLvgVqjpcnuTmKxu70Io/dAbvLZgcrNLGWkVzsiwRLqDbY5ygApnOX1PjVi5lCEHQo0SdNnS0TrC
BBunA7gP/a9c1N3HtsQF4YDkk/xgy1GRozLdNEgwC0Vcotka/pjRtLAsFiYT9xJR+LpRkUyJLaXS
sma5op2lMG0PljqWwLOrwsP1rPNMQ0NujoTCl5xuD0S4dYo0EL28d0uVb41FDcF6jFNdEKThXudN
aqC7bdmkZ0MJdq7grS0IYItSERcQYF7t+goWjW0hg8dEFdGHvrDR0AvlUN55Vd9T1lhPgvclADKA
Dq/VpkeRiayZayK8ehiErzS4prngbRHgGwnV0oPo4/5jU9fhC/ae890QpCI9CykVtD/AdpIDFVOL
T+XoiI+3N+kb8nX15C8FM7BVVJQoLC2v1G8hRuFYUhxYqeMPLc5TkvN9jEEayl12zEPjXBbJfV+k
T05AjSTUX7NB/jvp58dyyu7CunzpquE4lOJgyPnHnsJ42Wp4rI5nSSmOKlLGuKVh18qG6bTeg8NT
uyrSMjvru/GQUvRbYAOQNanHrRIIkZpdAsXB9kmQQLp24FOystMPjW48KE7b4gwMMHRn3ZatsV43
+uvgFciVCeRX90o6yUk3z6btT1bXfApEbDzjDTvkFL3HhOlWreOSvdd/Q1xXv4G4Hmq36ZwfUk1J
yq16MT1PkM1/BmAba08fx8eY6nzmRoaI/1IlBYHLCaXUr2litJFbF2ioHqYgUL8lQazssXk3Hk5W
kNYJqopAndZ5wdihYR/lk+23zo80zWa8t8bskpc1Bo09Ss21nJgujpPJUQthPtxeyo0e7aLNZADX
AVELoXj1aqaBElglfBI/ph/sWnGF1VdzkuL6kxzatL6V3Je69GPuKK+RKf3SocqoAhup2z9jcxdZ
tI7Ij96e7+uDoCCHHCaA0fw5dJ6UIVrq9zPvZY7xqBNUrWsF/94ecev2AW1POrREgcCZrkccuhSt
J/Jiv1TwvHMy2zoUEVfQ7VHekDPrncoNhwcD9GKYzOsTLmSUXDqetzacvkPatf08qyGmABDH1DbD
ijOhGV7SULmMSV6fQRx3B0eJjM82XtveLCz9ZCphdZrnpXEr8uFMKzt6mFBsvEeMUPPTkvLtaEbp
E6ruf96wXETVF0zQAjLBW+h6lZpZk/Km1Gy/6tUEb/hY9WV1aNwoVOuTM8fSYyhJ486VsvlpiJFh
PMMwA+FyPSj18Bllltn2qcxgrWxXJmDLytiJELaOHYVK2FK0K8ny1OtRzLkuay0YbD9V7MKHtWRS
Fh0cv8Kv8rNhiOZBzMK5z/Le/linVboz/FY1hCLIIjCDMsFCHr4eP6j7ykklxk+mGKkVwjFiyURc
CpARuH1HzkcrFQNRwDC7spVQPTc7dedHbK70AvsCycfruG5+SiWuq11P9cOOdMWdAks/t0hueLcP
we1RnLVtpwFecaRybvuSVjcPXZOjGOBI7X+ZC3g5BYAZsH17tZ5UbSYKLA1bVemwGugUywttRFz+
w1zAsqB3REgLlO36q6VGouGv2rM3RRRyIZsfc9QQdy7lra0JCA++IDynRQP9ehDVxhCzUbgNxyhX
n1N7Fk+zQyAmTXZ81lILzZCxQfihKjBQB222M8etPJVeF78Afya4pWuWf2BpSaGjtszRiCx0puLF
XLxMOswNKtv+3ppO/E3XkrFwMVWSZ1fIhoShN2Bq/Y6MM3FcrHvKEJedPPjV9dTcXEcqetsDaGTR
68gNlEeViXmEVaGgtlc7MH3NWE97PKCt8nnGJy48aB1/ulJSLZ0Uy8leuT7DV81Jm++3P+pWmkKs
Td+YGAxk/+oNBJURlX2VEsMU0MOBuBtED7wKUDSHc0xOfWy1zjiMMtbbt0feevcWkjAdRe4gGBbX
XzpR1cqkoc4rNIfRhxo7CK8yk29KXX+0O/s1svA4vz2iyf9x/SD9PuJqA+upDcBF5h1CS9mjjfIz
tdT5DPPrMA+ztHMmt4JvvDfAgCHrC69tTdir6k50Sccrmw5S/i2ri7FyS3S9jxXO8seIyONhblCf
zSfpS2S2zt2AOqU3ajZ+9Hb3D+j6PzYIhFzOs76w+0BKgCe+XvHakexOognih6i+nfNc7+/+P7KO
je96NcrqBM99VIfhcrFOiBKcUBPXfVQBTbqKTfMhCSfxLMn/IZ9Cg80GaUZRi7Rbu54Zexe/0eWa
1Yp5IBGYp4O5FDdu75/3Al4sIDo6i8bNG85ntYFMfAmVAqgixSW1fzE6JyJeySpvjJTo2ISK/aWO
28mf8HX3Gn3S7got13/Qf+yfFRyU76JEkg5zB+zi9g/buDRJBBZUKNmzTFHxevqoxeptX6BQE81m
7XJJNovnJJlSJxuHLMlonmmS4veG9tWW6/7z7dHfi8g4SDota4JEAoz8tWVFRiIy08wIfFLGvj44
cTg8RoHRlwcBfwOJPvwNvcRuwlelWrRTFlJ/5ApJsu7ntjJwegQz7No5CYon0TU+YsaURn5ciHQ5
C5wuN7FTfednb9x8kGnJjRdSKMDI1f1jjaohxcNScXLU4XHquuyukqrui5NGyIv06KVYFL58uQnM
He7NRlBAO4JeMVR1ICPr3moiKxTOOkQRqB11/yjx2B3ifrZ32Pcbo7xBIDnp1qJ8a1xvCmzP496c
bctXJrxaXccutcY19DLbuVXfn3fopgAtF54et9y6nCynVq0VTW/5QeOkniwl0WsU1/HB0EfrNJL2
uJkTJK+399zGoEuzBXQRUJgFFHM9ObZjWSYK1iV6oDaVO9vO9KFwlK+BqdYPRTnnP2trNHeCg40r
nbIhJMylYIGu2LrNg6eRoP4UWT7i2eEdBdfmdTKoLdihoqGtSr20UsrgqXbAnIyj6TwhH1L6hUkT
s1kMtnWr/POEgTIZR59a5gJ1XWOCos7GybnRTD91gvSsJVV3wuG2Ot5e7vcvJ6PAc0WPD1wXNLvr
5S5TPRJ4l5k+jnfpuSae8FAS8VDUG0lSij0R2b3hVlu30ZymZVeZPiwg89DIZX10ehC8stUFnir6
P4/SOf4ke3TUNIQo3777b7UokUq1NEuT6Y9aWZ/Glh5sWkrDzvZ5f+EwyhKgc0dj9rjuMtWNqWHp
0Ji+GaiJpwXN+NJroQYET2I8LJEfLBAHh1mMe+TCZb2uAx8KjWCxefUpCtPwvv58aVg6WTqVpg8C
WjpMaYMcnp5WF5FY/V4r4v1QTA84BwsKcWhd2SxT5HEIIA1fFIN6gZEXXOQxqeKdS2djRosAEDYZ
dO+J6VahDDWDLIR0ZfhpJIX3iYjVcw+MyC8qq9i5rTeGglVLo2ZBMsLCWj2uehchNpFH8LqFVCCd
N1cHnEccryzmvVLQ5lCLsN3iVQY8a/WdoiYSTT04up8bovClAQnccFCHkwKPcGczblygeIKZMq4X
CyBgDcemkVa30azrPi7Y8GyTAPHHKDSe5FkkX5VakU+U7Oadr7bRmWAZOQU6jGpIUGvKvIzp+/S/
zJ3JctxG2q5vxeH1Dzfm4cTvXgBVYHGQSJEaLG0QskxhnsfE1Z8nZXe3ClXNOvLqRPTCakpMZCKR
+Q3vgDu1gY4tSXA7I223NO4uKhzzZiryDh3MyXycY/1L5hnpU24AI8QLJg2X1fOuktzSbla0RHZ2
YQ5h7OZF2PSd6g+IGd050fz+5VPvzBp9K5IRL+Meh9DZ8WdDRhKRBK70GkrT5bDjbAgDEyTaoSuj
5PDyYGfOPPJO2s+sjcRJy73x3RlEj85zkX8ywx437FtCD+tKEcqEziEGKEIp5x9G/RNmAe8h20Wa
E4Tl8Xhz0cx8wiByoxXYZqfBci7dMr0wqzM7+htbCUNnKUux/XicbMrapkgZxRbmo+0VYh8X64Dc
P8f5ywsoH3hzyJHIQlCneQQEfAtTxZG8qIzMoSooOu0+8voYUYL0Uqh9BuyPeBanOCLcNLNpaR+v
W1s6i4Vkqx5iVqzcKJ4bPfZ53NCVQsck91NTqfdu2yzXuI8tz2XdibBazOW6Qx/inhaNdevZtEOt
tK1XRHeKAn0KLcd7JU380UnWPgAUaT9YRSLCH10gmsOUM2XNl4/P2Rxkg9HWg924ephbFNmLJvri
ul38dwaRUi6IgRoyIjxeHq1dyxERZT3Ez3sCIlf3n+y4rd6+PJXTjwWbZNI8tKUoEtF3Px7FLOM8
Q4yA0jIKez59mCRYh4E0ARgFKtHpJee/MynO8YD68YDKDMk7W2wHsQtluBFFV1O7TMrnuc7Tm+Qu
geunjVNAeuYg9TKSiaVLEiILNX8scbqCDe54j31ft3snpcZJDlld9Q0Cey+vy+nnxmPSVpPlYxoq
24afka4toD3HCUWat0E7Egg2szr6YAGMCy/6DN2AsdAOoIjLecVVcrwk+BZ5YLiw305jpBChnnU7
ra61QGmzJYyqhko58t3XalP3O5SaxG7KTSWwq7a6cMacfvg8COYGspJLQrel9pkeGRqMDyfEkWw6
zBHa8obwLhWPzhStGQYmAe0ACDMnGKW4Wos+on1N1yGG7g9Z6RBHyei3bkt2ZTWovwgkGwtcyG4b
0NAoRGrahfd7bqrSVVP2G8HRbXFZdZaQ9tDzD5PYMfFcTerAUEfzh09SAn0JMga+QGqxbTGqjavV
0pApTIfZ2UViFoescqr9y3tVhmjH5zWjQOJFQkgKfmz3jzp2CywaXVLaHECArrYctNV5nhOHpFvX
YDzNeXmjEwNcCH3OfSRS5lyWeKV2j3yw725aJGWHqGhNFnFtnNuht6J9HxVYhWvVpaHOnVOcToTe
QEwRJzGOh8JTwVAawfuax6XaTRkdLU1LM1yVBy51y/zxROZbikaLCAStJOAcj6ehdN0ry+yEti7q
a31MC7+YEvdC6HB2Vpzv8quXB/BmVpMmJHB/obJQOW5A16QhDU+rQ1rO74ylLR5e3ijfKGInO0U2
4ijVED5uP/CUul8CPpAvD1DTvq7aJYi8UQeDLKJQj434ejUmWkhUIgCvpsuNjjckpI+mOJQLerwE
isNOUwfzWs0MVCPKqdgNSvoHTET9FZ08DcivVR+0QWtuhnz6uBbQKzwNbMIUleN9VTnGHtJD7KMF
Eu80pNh3gwYOJc6iCqT/mly9POFz60sVjeBMUn3UbV/aaEejESsVFaUr9LAo8iik7MB4cAJoPxra
JUypfGHbBeZYk96a9AGQ+j/eNjkNQDVKXDsUQ12hsz96gcM67hI8NYI4Nhq/hx5zQHPXPszEXyHM
E4wB5i65T83ZPbTjZPhKvIrQWjHUKUZzDoQKk2TqS81HS396NWL6cxdzP9I3cfsbL3KXg2tP825c
JdhzjsW1s3pdAARMrX0PNeFD00X4I+PsYfSo1tq16zOKa9cLtluZdaULI7utF7QF/qfRuiFOu84J
8xICZaOs/U2Rce+tNBk/vPxyzh1b36/VZvM3Wpuwx2gQ9Z7e+t1QGu+twdLu2ygzgtbQ7Svk5azA
AzQVvDzymcMfPBdCch4pL0UEuW2+O7eWuPbM3kk5liervRsXtNW1ou8PL49y5nQEHceVjp6pPCM3
oRUo2SW3YTeHUzFg+1hYzSE16rvFWvoLx8hpeoUd13cjbXZdWRpInRcxx0gcW4GhVzOWGIC0lRXI
kaNgmdupSvd3FhHuBDGwDFK3ziYKfI6h7TNuHatariqvUegZZJfwzOcWkWo87THZALK2hcKkTeLG
bCgU5t2IQo2qVOilzfrNoFiXMHNnh+K0kAAasLxbo+NE6dLY0gqHYDNvd62nP8H2zQ59DUrh5Z1x
pv1ByvPdUHKDfrcB67IYwezadqjYlvPKc5Im7KM6vzPhYIWLFzWflLr4mrnL4NtTm9ykLrHeWHWO
3xZqdztW9pcCwP+FmOi/PBb9D3TizlB3hqny0qEs+S6MSlWvHA3TzJ1wa13fp7Vq+y7cL2Qp0lnc
N+Vqdn5ktf2tO5tNv2txwDjYogZ6hs5R+1s+qMul4umZlJHqu2xyAg/GS2orGoTAFS9/4hWZiY30
RBI29XK7es4nzVvvEwVUlaqRwJgw35LswRiXw6Qnr2aJeB7z9EE0yrWtVe9rawiEob7uHSWYVwRo
X369p8cL0R6FOy4e2DCIgx2/3Z7246DX1hoiqB9do/I2Bio6gBc20endJkchQ5c+wySJspX13R5y
I9UaESNbQ6tPWrKB4lWUR6+1qbcDR4Xq+aNz4jaiZA0ICV7LSQWnGaPUgqikh6NutCFkwgISa6+8
e3mUb2H35v6U6QcMdyIiKg+bSVEkcta+oDzuKkoEMmCcxa1nxdN+SAeUv/CjCku9bw4xzid+s9bz
AXu7dkdcXOzFYsx7BcuAfV6K7KAUhfnaG7P1zp5tsO9cr/vMXrUP/wMdQwMFb2HX3mB6rVbOvAfX
Yvowpi4hG89A49iyVPvRB5MI4q0Mn1hbETu5aYdSY++LaPraR19n2mWqibZ7tAyBYkz6laKX60Pi
VYAuvZTiR1laBxr7F3n3p3uTx6FIJZntML22Phz47y4iyzw7TCS2pe9KVIz02LyyIrP0s2JF8NdV
0qCU+oRqYT93UzVBPC9yn8h+8udOHcMOGuuF7SXf68l7p5gClJy8kwvzeDN7CqiegmAh7JPojpCo
erLzuH0aJsSMG1V9tlOnOZRQfkNjRaHy5V13bk3I0mjvodMFU2dzUevzlGd2FtkhqaLYaemyYlaU
XvKHPv1e4auhBEq9iGgUVcbjKY5aNPcUv2m01bjzWtE431WieGfC09hng/fjSCaGwyUOPKZDfraF
KEiqxph2jh2OSeTso8VId62OkvbLS3emkccweFaY1KLJPLeiX2WfGJoy02Cq8nz0kVEqAkruH1a9
9XaC//40CyQ3us66MeIa3Wn3latYu2Rc3r/8IKeri8U8MpNIIcFQQ9j1eHU7vdfsuJj1cBHFR5JV
PbAUCNCxV7hA0qrhwn49jRUYDs4Y75OyPwprx8O11mTSS6300FwVZfQpII3+VJTJrW7X5g83go7H
2m5P7lRUH3MKgZG63Nn29IejI6f5N9YPwyHUqvn6MG87nlBRR7nV2SAzhYCj6o6eujdEU++dbiAn
dcSlysi5BbQgX8tFBLhvypD2u9sLS14hAcNauDjN4Nfo1d0TRlb73tKW/ctTOzcUBTyVAgk1bboP
x0NVaomiBNpewBMqdT+mQMjUwcV6zYnyC0Od24W2nBaHCFTJbfsTXV8I5LhCkGqa5r1RN80NMr/N
PgYGeBs1VXthG8pdfXxschdTFIGhIsmZW4wfx7XIk7RmaqtKSXCmrLdPsX4l4xvKfaS25U6Blbhb
Cu/SF3B6aDK0To8AJi7xx9aHEsB5qvdxoYUY3XdXNQ4mfoXBzYUFPT8K3zMyR6jvbcs+66CIVnNT
DTdfzQyGkQoT2geX/M3O7RB6oKSCyA5BbtvskGbsGuRLeW3SFQCWl1ix7mwwkTHb7sKEzu0QQDnc
vCROIFY2HzNS2hrMslYL1awv/Cxe7F2XjPouJvP3B0jEF1LDM/EH8GANWzVkvCwkp+Tcv/vQJEpv
nRVkrgttSB8UF8EgU40tP8eTYV+ygRLfQE98Z3uRflBbdb029bYNusrpg2huqgs79nT+PA65DzIy
UtRt2zqJetJUmtpqSCXJ3ovaHUHx5Zi6QRvdQ7f6/KPf/vFwm2uhUmtt4gjC97B3oUCpbRrO3Jch
LOO3L490ulOJ9/nwpWIMcdn2QOtRUijLipGk3seV10bzvtCq9oL1zOlOpZXIzUO9lQwSZtrx23T7
Cond2lsRm+ura0LyOKyAf15TervUYv6GkD8+XECiIT+EfiywIFpQx2N5VVvGZJtqOI59ZASzukSf
1kq3jF07o/zjT0of5bu5iFaiMlzVbzOApk0Yd3Uy3vBX5nhf93qiXClR3kwIEyrdG7G4xsfJzIw2
WGtn3SV49r1uk3msMFBZwQIP9tChUlulbv+oK+MXK5uad3iFZZofNeP6IVujbvaHboQSmUyKToci
m4viPnFn8oBSy1oN/V+FZck7oK+LU79Ti1mD72bM5ierHzmDF9lv2f3o67fJ54GiUDeQzPXNEYKr
Ez1Te1LDpS+Hq25JVXLUJPn48ihnZLM4c2U9k44FRZGt+kFCcAoVDQ35aFHo+6Zz8rqq1g4BPVQR
sjurEUoGz6Gysh1WZi0UU3caHrxsNKi5Roa4SxVrvs3HaLgf1jyCGQjO6lJiKs+w443DvqHkJRsr
2D1twRcrpKeia7SBivKCtrzdJAH9DxfN4dldl91Sm8rqW4ruqlftVGDXGUUekN6+sK2ZOshsDjsP
XOgtJZHos9V3aSnNsYbiurEjozw43kCMkA2tAbYh7fdW7yATarRN+plG8eRdxanFAAkisqvfGzhH
QslyIWbWYK8qn2Sm0nwgCE0bmH0dHYyBKiDMZ11/Dc1nvUud3nlUzQUHMrUdqn4XOTiG+aiVJVWA
2uS413TESgItsrzFz2p1gt016f2dyJoiyOCrwhQu8+pzb1WYu/aqon1MCVBepTWOKwdRCqo3KMzr
exft9xrICEj1IMrQI/b7pDOXXeFa43RneGVPxmUk6KUktCOpBFOWf3lDnQYQIHEIwEAtgGgyt9DG
Wc1TfalyERqLXd1KTuvOmJPydTcoAFpKL4EM3lf3dr5cEp49PS8ZGXwGFUQShxOmBW6ptIE9WvOd
pU4HHVjqznCr6cJePDMKWaOBuwo3n4NqxfEZRpBpKnNGkWQYsxkp2RXrA3OxfxggimmF/PYl+5LA
b3Mqa1brIMw3rGFcD+mtDUYsSO3S/Rtz+X6UTeiQt1DFja5bIRe1465sRR16Bnyul3fE6Q3DXAB9
ECuwYChIHK/Y7OazgvIVK5ZXrV93qeGbebUGMSfcheTxm+Xg5qAASAdWkDPTIG/bJB1t0RlTK3Rw
HeZIcSFZyuJDR1bV3RSKvnIiKEV71y9qXN0qeQdrOjFmfGZiVdSKnxmKa++H1Rw+N00y3XmumURX
ZiTadx517yToGgXuWwMpEC2v1lN8r1tHTPvqSn89RHBmd1OrZZeqyGe+KHabrCRI4wXwbsfrl+cY
RAmqo6Fwc/dGzENMG6eXxFpVr4LK7ZW9Ugoq8kni/PAdJFF1DAzGiiBmS8QqqjnDESfj1cWmuisy
6PGUkNW/M4pEDEqwm0uqeDzBGFyvkwpXhCRC1Fmtct4pRnQpvTiNEyUxgHztX8iU41E6tSshMZpQ
AISRvF+tabgCp1hc1QgABaWH8NzL2/4Mx5IKH40aWcUAL7gNTOfVLrqRXmxYgny+LQZ9qgMtXT/E
RoTwNh+3vzREw57QrPewpbwHXOSbKwespG+4U/XYVWt/rdbxhBUY3g3KpCL/ltZgmma9PZhdSwTe
ZH+Yg5q8gz5UXTiCTtdLnj6cplRAgC1sO8l23zij2ppL2JnaHM5dld8lIrWfImvRMfYd7QuB9RnQ
iuxswTlEmBLlB3NzThDcTBHKLguaTx4I7iyNb9Kkj24WXX1nL0YWIlICgQTNwwM5RxlotTm+Shvj
3cvv7dxz0LCRQbfs1FPVPN4orYgyW12GGcBq1fwGbKuAHET376Fu4u6rolCUASQwl9XeaGfxptKc
zsEPzvlcmXN5Sari9PAkt5Nab4SBkgu5CZmXIrXYGt/UvOkpGp0z3lkIze1KUeg/fBsAF6Kkwa0t
EeXW5s5xsgTTqIKhpmmOP01CGXc98J0L+ca55aV6TT2I2EByyzfLiw+WZ092MYcUuN8iqhMFxUS3
VqwIxizF3TpYN4szm4GiT9fWkP1OueESEO5MCkuqSFJFWkVsDSj6+BXrwnKmQiRs6xwNJYudhMei
Ht8XptH61PZqmgCeES7VWAbDLPqbKMPLoU7jISjTybxwUsiNfXxp8TRUrOju0H0hrT5+mryh9DEp
1hSWqW08Nn2z7uaxji+wCc/sJDTeUVOTPU+q9ZtrRGtd6BE9oyit3iLEH/dPw2qPma8qRn9hRidd
F0lZlMU2KUlK6rqt5cwzlHDi6RY6W9niNeqV6YeiMcRXW08TIua4W2vfRkJ5JGRtRtTy8Z/Ry3I0
93CfM3K5ts5NgHvxWvpjbMzvu2rSlBvcBLMOpYSiIoKFyfKmdtX60UHh549iqrF3qjDEzSaVLYPz
l30pWdpexXJa1OA4nmS7A3Du8ZtSm0ox0Q3DxAaw2Z6s0/24IM38ZawMbPiGxH1TRFbxyVXy+Nqs
Z+eV2SiNj4wzzaMUmevGnLrbrnR04We56jEpzTkAvwUhncApf/kg224r+bCUQanQADeSgIHjh+2a
RrGjZWzD2aycIFlXh6hlXi9Ed9trglHYS4iYULRGPmrbtI+cTgoEZG0IaAyW6EiOUyRN7Uep+FQB
JHl5TidgTzkc9V2IZWDwJQrueFIEY+6QSFQT8sVfrNgewrUlNNE0pbkxuqU4uKvVg6lsjTfmkpgH
VcXU1Csz5dBb7e9ZN3Ob6nG/92p4Hv1SOrflol57oyIunXNnll+nqywxveh40/8/ftICgF0yEY2G
dWInrx3RpndGkXhv9MHurjWlpjk0GFGHEUVXP0LHFI+ZU8uivwCikplZowdrXxtvVs+8pIp+7tE4
gKmXkV1QhtkcOJXADt1qyjZccGmHxWckYV7Hl2wdznwshD+MAq+A+tK2gOG0Ko4wUYMPteiK16iz
96+wmZqCMa2sV01U2a+Qoc33Cbq6F3LQEzwouwQnAVyUwJsDBt8yr6JSR3wPq5OwsMr3pV17fmyo
6LB0uTo+LTiEvY56+K9mH31schtx5nyZL7z/7XGLjiQ1e9WlkA6liArL8evHw9nSZ8eYwmnFhTzt
7P6m7ShdoaRxSV387FCyUSUViyTw+ngoJFCVdHCRWVtz97nPhXEt6vSDXTaXeBAn6yonZZMMkFyR
ESANezwSUuF12TjlFLYRPqRqgiuPk+fGky26eN/mKLUsqObtorno3uZqte5N44e5BDwDSbGMzDxC
eWN7tdgxq61N3hiuLqALIy0HLovh0uF5Zk1l6u2aVF9VfJI3a5pZqwdvMhphulY5OMo+CsiQxtuS
5H/38pl2big4WRbrSj2dDuvxoiY9aDyntkegJwUnmRkXN3Ut2ptlvqSFt/0i5dIBCeW7oFiOGcJm
T66WscxJTL89cdQqiBXaLKNr5YcO12zfWI3+EfPeIQQkdMkk88Q3TA6NnhSVZq4K2mabSeLXZnRz
041hnIoRzzBD861mhFPvxZ2vJWtFoTap2qc+kcm3ul7ZI8CzUeuaW5F4zSHSSW753KzQMMoce0Nz
fdtGVXYh6Tn3LqQBuwTaSKiN/Pn3vQ1aGFECnjRUZxAJNgr1V13cTHuwwtaF1749hEFMSIw1sQRH
BG38TdZLKC9GvOXb0BsaNRAmAdE4R5cuzG/KH98HlwxjURejbirhbvByj2dEwRN8RFzLKvqSJ/u6
85pPEcDyFd52pt3QX2+rIM8tL/5YCb3TfGrZWYqmpjFHyODaxi5pc1Gikmfke7VI9Kt5jrXBt9oR
JkkzQWH3y7qYIKpRY1+Ah+K64iulUylwb/v0w2BFZEUZQv8PdUahmfL6YIG1yrq0Dwq7cv/gd6jP
ljkO7xrTiONdNvVTRVsVDpzPbuKg6RX1/WgNA2FFZiWATc1FyfZ62Vll6EUW4h1upY1vrEnDWldX
l0nzFS2tb1tl7cK+Kq2g5S3clWOPYSC9gjgLUmh1jV/yOdwP5oSpx8sf9TYsYtkRTJV3v2R2nh7/
XmbOZmY1YVFPy0418uZq9nx8mBotdS6MJc+izSsm/KJ8T7IOkMrevGI0QgTQ7LIJgbh2u9LTox0y
vjnQGlrUjaNEOzQ/L93u3/S/jkeFombjvSorRMR9myBibKB4Au1OmWGvAA9NzSLflXYnjcen1bu3
2sIbaQrOGVjfiB+jcNipXywnwUt6FfBSUltEnxDhWee9sFPxuh3z2roy66FPQlNH4TbqIjunMVWs
zX5BM19c216XPgqIupOvJLC492k7RLpf4e2wj7wErTSD/HwJlMxY8BEi+dN3tGnh2DvlEMOKJmIc
Q2eO0xyhCE1FfZ79n/uYgy3rfnZTQ1x3+SK+qGY50Vuy62tT2loKFSsshjHHtwofNU7y6+TV3AsW
LJOXd863/unRwnoEZnwlCPBxxRJBHn+xVTuopdL0OfUOXmemZPRNy3FcH9K1yUtIJXXu62pnVHxD
eTIchqExBipmg/JpLZClulbXqX42xjUF30ap1B/LEp0mkWSO40ftND6OQIfvVW1q916/9sPe1CJb
u0LxinUqJyOfYXNL+4a5EnX58PL0TnJvjiE2i7SCMQAA8gKOp5ckozHkY5eGA37YkJMmc1x3pqG0
D5HwFAevyNRrglxJuCcKWHPdbloarwiaBfLYvnZNjUp1VP8ZMv7jy/J/4mdOlkLEddX/83/585e6
EQBvk2Hzx3++Sr90dV9/Hf5X/rN//7Xjf/TP++m5G8bu+adXn5v+p3Cs/vg8pHW1/TdHv4KR/nqS
3efh89Ef9hVAQ/FmfO7E4zM56fBtOJ5Z/s3/1x/+9Pztt7wVzfOvP3+pR4SY+G0xj/XzXz+6/uPX
n3HtBYrDd/qP78f46y+8/lzyb+/7oaunn56SNK+Hz9VP//jPf173xefqj7O/7/lzP/z6M8n+L/Ks
k6kxTC9oQz//ND//6yeIiqHHKINGhHAJTCrUbpNffzaNX7idYPxAuGIv0Ij8+SdYtH/9CJ9R3IY5
1kgkaE7//K/nPnqf/3m/P1GPecDAZuh//Rk996NjEodqSooS9EHhiUozGprHG8/Wo6KGmL6+U1rt
gyn0my6p3mSd9gU13XJHRn+ruXHI77nVcwBufVE/Y7f6FLn1+9GwXmFWgUNGr99Nyqt0TR4jAu54
aIK5mq+sIn2f1ysaE5gAoiGQHawpW/ZTDVujr+NrjKUxPM3feJh0Iptw7bTik1tbt5UbvRVpVvml
rQjfW40dOIfe9+r6ecrjyscBqPCtwXtrZNpTqbT71FYO+I33ft1yVQ+1/VWb3ftxMO5wlbwmD31b
O8pbGqn3sGOQf0jhfxSH0VUO3VJ+LMvsd7jMVYAtS+QT6gDLzOvnToc834z26A+zOfroimdwYFHY
UiP9BnD0gGu7+FRXKf9myT8qCFL7XYaED4JBv8fa8kTtG7qFZmHD2xu7eZoy8q36vTurCb/XvTf5
f4Fh4fWmD49KrxywbQnn0nnfa0uM2VCLuH4C8s2MDl7Dr+q73iCcmJ/iPF19ZdVvPIEh0Vw/omVc
+cpURL7nsbbLRGRS6mMbuDUAEM/imTtygTzvoVgOULSnrHyjO4Plt20ZLKJ9z7/FeASwlrAdfm0N
J9nFfgneWemDJX2dIGu+j9IFB5oM1Erpts8ZemMohbVFMCVl4TtmQpQU6xjkYaHir337PovXD7MR
7YWq3NuFeltkQI2rtX1UZm68usl8dzFbKg+a5Vd996iN9lvVG18r1ltzFs994z6kcfoRvWctQMX3
OW7bAlWYMAM+iudz+byWFFco1lM0c1LaP+jHBHpBc7jpM++wZOKDlxm0i5dP1hjziTivC0fxuNyU
r2PSXxX1+hSbxGW96JsdGhPp3hLewVSqyG9QGNtZkbK3svax1ZSDNqkfpqJ9n2vWteXU7wt1eIMc
+iuhV48amqPQJcr30SqedBgiO7ybn1BbraESGehCDkVQiCzyV8TTAjuZpt2kW79Nblf4ehQd1Jxx
EvPO05PVj3qgQ23WPecab7jTb5UkfzN50d4VZuAYySHizY9t9zy5+QES4t7NyldaKl9B5L5ZzKlC
ibTbO320V9zJ8rNuuJqc9sputbtkmKk0jNG9kXl9wDf2UcmGKx7PXyyBGVCPR49yUDOk1Sm0pH32
MWrUT/PY7N1ZBy9cvNFwpIY4XsCeGr237Wx+8Rrty+BZ182ALzWPNlvuWwyEvuaJeeMUznWjsDjm
rN3hXfG7UK23+DndiqmMd+ts3hRqfvCMBkb68qS2ysHKyoNw2RWKmfyeKM2jqi+fwDN8nSrlfm6N
G6Cxt5lYP2W1fZ1b4tNclc9Lo9/O1kXJjs2l/NfZSD2eAjE3BNHH8dkIBzS14nlZ32HMo+4AGP6G
DQVmaVWGbG78ZV6quwzk7xpVd/HQ/5aVE9CLS/z9DfT3z6dACR1QNOEPELNNaFB67dy2XafyFGWD
imGkoENqHdpJ2cd6cYcd+VPWlJ9KLb5tRHSDp9UbPU6/DtVfBbK/7uCj2+Pf1/zfiwb+a8zw/+H9
L5Pu/371P9XIRtfVT3/e8/33F738h3/d8Y76C6hG8gVJR0E34t9XvGX98k1iH0qyFOqRZh5/XfGK
9Qt9PdnAAqYHtFTWUv664hVN/wUvGaI4siUqhXDEf+SO32wgOOYOQEj6Dih1EFDAjzjexh3GoZGg
p/RAI0G/6Ru1DO1OE7sss+Od1eOOrvXRuMuoS+4LZ7X2+ZAuYZ7VBjfwOF7RmfQuwSXlp/OfcP7P
Z0JNTGIgaLww1+NnQgxnGUxvyh7yoXF+i0xgp35pLcVbrNGi5xnFnxn2cfkKTS4l8S3Lid+gpIHr
zUKxfvIr6KxXaMFrbzMhux6NmbaxL5YMfnlFg/7Ld+/8r41/FCbJssP2caXXBpEYTQNj2/KXKlV2
rov0gWMfnG89zc3bDpeNPki5Uh5ckTSu34rGu67ScnpcBJ5tAYKjv1v5pL9WF01/NzXu8tZajNXy
Gbp7LpI6ulIWO3ojdC//qpMMfrHMZH0n+rx5yvXlUQV49/7liRyXV/5cdikGwh795tC6SYqhtHaq
iUPyg63P2bUbm1ggg7EOXx5F/pbNarFpJVsdMBD/k0/xXb0I8odLBrqw4TolBwhEKblZ2va2y9JL
etx8QKdD4VBOfxCWAJji46EmPPMaMmgQt+n4tZisFGkd/VWvUIvpPOvdj89LgwxGr5Ai6AnwY25B
P42JmT4kjWPcqcUw4AyUuQTB/fJDZIRvL4ouMD3Cb9IY3DTH86KskQIa7rKHrErA0ppQrlbRzruX
J3RmOwCiQdSPooWk/Mtt/92LgpuFS4ytZg9FXGYhfwM9I1e51K0/HcWSmTvuioYUz9+m7oDbqeCt
WvYAkDH227EdJWhBvzCXTRleLhnlVJJoqCIgSwDNHE9mWMw0rRLoh8oq7bv1MjkQ3fR+uqi+E5cs
YKvrviPcZQ8CVvhGUS8XlLeOS8l/PgK4UerjRAw28NTjR8isingAltPDnOgYqmXdlaGDqEmSeN6Z
azoG09Slu6F2Ln1xZ5ZYOjlRMGeJgRHIn3/3It2iiEB4utlDV40xpMyCGlPdNv7L2+X0YyNfJQKR
wn00VrYsAXf4hh5Iswe19YzAmqzPuqg+KEW1a+PlAsX/3FJyYQJaRGHIQDfteEZT5qJdajbZw9AV
2r6bBmu/ElYiXtIkO2Px2ju0wKTnNTSal2e5qcp/e4u0NzhRaB1ZOm9yMzQShVhH9sWDu3zK++kV
uqj7OY19N1OvAZ2/zYoq0OMoWKpoRzMRdP9TIrLPHT6Yi2hgwDq7fPzj5Yc6fcE2RQLZYCdSINbY
fKmSnaxbCDc8IEOevveUzHvMrOgiYfoYUiynDlWAGxnKr3zV6mYfRcagu7Xk9HKj5bvU8HKCfXs4
YGCSBj1QugMlsOyj3Y31HsSpd8i6qA8bs76kQ3L6+mEQgZdFrYOzFiz+8TuYNbNzoynLHpJEyw8N
tTyiEnXB40dNgkit8OVF8f1Rd7pLmsOnm5yRJdKHVjp14y3Cq4RnVzYLG4+Sv9jXIjV3qV1PtMs9
675Ks0tWXnImx5clTRViC0kH5wTbjkfSNZdWzEzTaUjfrsZspH6/KM3gl7NhKT7ic1UmbY3Ka2xO
wqSK4otmf2deO7Eogi86lz2Q980t2ggqvOZQZg9Oo3m3xtB7e5uYhTJFr3Nm5dX1GHXDU7Y4qU/j
3g5cXDnAaCfNhbhwY90rNyCtAbAMRFny/NxyRMdGEwPli+EhTQcui6RuEB6vM5xl9+MEHnyfKZD6
MdSp41tF6fa2mNzWb7u5boLaLEUftKUyPZhRUUV7TAsxt6pGOMB+Hdt6c3D7hSK56A1op/kQuXfd
UOkf6ypJKNvE6HqUSzX85tBJeSwzRK2DXu/Es7qs6dfW9fK389gL+Plx031tRjFeYjGf7j1iYvkN
Ss4SoNbNe0g9EKVlkvcPtTLpAUAAdddrUYQS9UqbpE2Np5dPldNAjaufuhdQRtAIJ9IZhjO5dtYu
/YPRtc3BStBSb4UDX6pWLzk4nB5gDMXBJfvU5LTbA0wbm1YMqtZT0innG4RZop2TQUR+eUJnR0HE
nFMDST16eMfHRivG1F0ShQmpBntlaT4oZj79nUHoE0ttbZqhW/GZpJ0SezLq4QH5rDos1hhlGW9N
dz88Fel2B2VAXrdQaY+nIpS20a1sGB5Msvy9NkW/54lx6UY/s150WWWRWdJDOfOPB3Exzxt6oNsP
hT72+2GZnicxXtJpOM31gNfBXASxLI+4LWx/4Hb3Bvq6D4B6CiztRHfA7ai4Jv2M9+tqQOOY7UsX
yLmZyeQasT3eEVHu8cxspwWMJgwGVYc6yK1p3JducamheeYD+sZ4IM0hJDrZ1f+Xs/NYbluJ0vAT
oQo5bAFSpCRLBq+DbG9QjgiNnBtPPx80NVUmyBLLs7grX7sJoPv0CX/A9auFnNK2oUhHGXhNpuxA
9a9VqlXe2A9XyniGBUysafwjdXbBnjSKzh2NZW7DrJJKkCJjvR+ymVnm4ERPkd5773QzWYd8sGyq
VG/2U9wYH/Kmyvb26Myf9Kk3bsB5rrxkoIzrOA5XFnCym+1jW6OYi6Tsw3JZvIMTO78jBoH7tw/C
hoz1eidQPyD0ZHBBIUiyiYp9DfgD+7s+FNhEfUYHFqJOF5slAKV2OuDyhrqWupTT3hxVrfGtCSGS
IIozS/djQLvZzh67vruTbvmSDopOjPMqcMpv/8orO4Hbm2kKTL5Vbn/zKtKioSdQ1kPYe/a8Q9Q/
CWLdUwLT7eT/YyecrbVJjhyn1gvaB0OoYad8Z0kjfm8iqwOmLjHu1dlM7qpRs97Vlqe8d1SkvQva
EwGqXFjHa/EcOEvi3Hj8Da7/9SMhDEB8p95fb/FNuCp7mURg9qewrpT6XVZ0DbhswPK7KRqnn7aW
MoUA0NJlyC1CKLnzGKiEdIBAeXRj3/eIy8VFhwpOUjP8APipB0ksW92fvKF3gt7OK2+PO1N3l0Bp
Q460zBmW0yGpQxsjgVtu4sZlx4drEeUXQNnIifBc5/HDLZc5Rr9qCNPG6PYiabO7URpaUE62y9ic
qUFhZ78zh+ZT1HXjQ9Q/TOLQo6mBvIfd7pFjiO+WAaHAtnZ735A6baM81z9WhT7+omvt7mDaWEHS
8aSpZf1J+sEMXRN3vQpx6HdlNJf3UzZ5Bxc5ud2UdN29Ah1mPzsZypReO9241S43MOFyVXZAn4M7
bVvc1aoDBDFRp1BlFhUkvde+2HZb+UI1stPbZ+UybECi4J1iCk6JRUJw/m6beYAsjBtjqLTSOCRd
/rsRo3b8fyyCSoXx+h8gn/NFFHzlGGX2c0iPbdpVSuIE9Pb0fy6JVxAReQAdVgv226a3itfgqnJj
zyEyUb/BGz5kznSHL63qj31jBG8/0rVPBBmBZSxQLfSHzx8JxqYliiqaQx3sqN8so7wDJET3kync
jfP8GlTPyxJvNb6m47muBlrzfC0vZV4lLSHDNsad0Ivd9L5JEcfQsfneMYxpGBOK7ruW2nqPIPBo
o0/lzqVvdVXnUboUKCGkWWt4ND7iQj/0jpj+ZPAsblErr2wmUPWgrCkX+evb2mXqcIbD5WEODTnV
gbpanECSviVdsCForPFthTySVaL/QCqz7Wk2ha44hcb7WJZstXHsRJb5mjBbACd226d+66jtMYur
kVlx12nf40HEiIVHMAqiARvzG5fAeultvg/9ONBytJq4fLcNQguRw9ZI6yWcsLT6vij42nOos7B0
2m6Xz3AK3957V9prUIz/WnCz01M1U5qiYcHeraP3cvHyQ2vqaZDndvwgU7r0zAmjL6Uq1Q99jtfd
OM/5jYe+cgBIsuhxrXqCYOY2nRk0ZO0O7t0SNkizHJZcFn45Kf2uNOJ/E0753++9bij6lfjNERrP
9/+wRKlAHnQJIxs/rclr3MAYxunOnLpboLHNnPH/1oJAu05E1j7A+Vp5ilCXPVkLDSfXOIywVXZm
bOISIFr3qCSjSfOhlD6OFsMebzGwP0YL6sJS6o9Rq93ysrhsSPChVwF5+sKAwLb6fErduqXEsjOU
RAe/00brU1UMYAPdsnsQguG+jhjsnhz1Z9uOyo2U8tonBiaDXDBUbU71JtnTBlw8s0RdQn3Jv/Qx
vh1zUX3ujKy9sZdeK87tCfp7pc1blxlMNn1SNNSSJKJuauZpd5re1eDhtL5/v5g2RPEc2GvjT0an
hWPc6nQh6sI+LL0745tGA+5j3MNp8Jlr66PvjS2U+rTwsEKAXfvTTUd1ODp5o6nvOKG67UOkyd6V
TWV4QVMncXPjmS6jNlIfvHiKERQy6KFsdi0wwrnULMUIW1c0d1FaI5GRdEWYmLGm7Nyplt7OUwGC
+WjMVSePYeCLFFDrATy4kbgzB2s5OKnn/IlEq6jcZJPyQSij9vntaGJuohfkBxeQL7gjG4g3ch7n
Oz5NXVsuWdWFkabA69CMBSAoPNp/XQVJDfjiqIsj3seGPl8FOTph9GhYhKaNGGxryPLOduX49e1V
tpGYthkVJvAtk+MCunWzCoqcYz117RTOUy/fxdSzfj0L75OSls69FGp2o2nzOkX4e+PCMiBpYnBK
qs2gw90sWKMwY5A0qWEEZ+NnL0js/UZzYgVM44jBYJ45tP4r0mygR3S4ce7LDSvzU5L/X50hVDNo
u7iN/HFM0henGXCINbPSm/xK65CxXqxVhnmt64oAMQb7PY6vOVlGY6ffOv42IB5DAU9kl0P3o221
+Kkb0KVOJgVRDHxZ1cG3l1HlQiojGmuphoF4UKNYCXWtS0Ed1broFsoDa2QkXbfI9k6mdH3kj7w0
6K0EC67EMuqnVHEB7Ga0cX6+/cletajOX6Frrrh4QHZA76gsz3fGMAByLctuCL1US+hpptjqecg6
PZvNTwVY+ydLLPLrYmb2vVumja/aQ17tGFdkGMGbmfegVkv9q9QYzvliGZRiBzPXAAAmKuVFjo6G
Jf3kqA9JC7ToHdSR5T7FmkP1l97sfySJWzcHx+m9I5+XL1NMXhKqrd1+THKX6UKc4yI0LBBz/GwA
yPo0ZIY1+1Ff9A8FuLYSJTS5CoVKkbZ+7yEvgiX9aH4ehrhq/bjLlEMBmdH1wYiWzR7BMQzOlgbO
TVLJ7nO96tgEVUuTJFhpHiLoymGo/ckdrBMDwNrbI1WTPEirB4oDRGnZL1NfYh7pyaUPTLyOlkc4
H7n+oI9m/0nHThIc2NANbhC3TZY8unYRPSGwPJ6qyoVjl8fqN3bYUPgqioitX+aRCr7fQZvYp9qb
3EDgYzkcoAdRr9ZNXN2XUMM/pgJHyWCeZkwGC68W8x56ugXSzKwPRVnI5DikzAD8tozaz7pJCeMP
VSJB7C7GF/C7aAwSm9t/04jgkqavBEeB5h/lko1k1vn+6WSR6kOtD6E62P1eK2k2Ip94y7FgGyVZ
hYYZc1m8XHAw3XK/67yw9KosycFNV/iGAUwMk+tbhd9FZve/y6xsNCQ1INxsSveo6oshUgYZos1c
H1W7X/aC7mOQGct0kM783aq0GZCcoe4r9EmDzhO3NJzXYmxzHuEGoN5M/ASQuCV0J3odSWWKBgan
mgZOf/rZjjC7aRCXQR5bxbFBANnx5O+348DFqG99dCIBtQNJNJnlJgeo+tFB3qJhYNAN0JiTWele
Cl5D72PP6P0p+3r8AzqeA4Lokv1c21pxJ+h1hbaimMFU5J+1cipNfyA33Etk5nvfBUaPxFiv5zdm
I+tvuXhHDKSIW9SA4Cs2e64c1SUbzDGcx5GJdqmr95me5Xuzn9UjYHDYJ51zSzD02hZEIeL1vmYc
uOUzqIgFulCGx3CYNIB/akZVR/P2RmG7TTn5DHQRMQ+EqQGDbTv3KHFvcBpVmcIJUdSjOi5mEriQ
CcAEkU59BcoGvaWUTfKnT4e0wUw3krc6PldeL2eMgSNgpBWSvbkSshExpVwqVPKoJx0h7KWHWOrp
ySrHey9vo49F7+gfb+y/9R/dfFM0/YBmocUKC3075lTt3I7GWJNhqgI8zXugxOUzheNHnQm+bNSA
u+/7mJu4TfRhTVTPNR38/y2y3UaR+jWe8TuYs8Pqe50xn++tvml7Ym5MtTP3872b6OajB436oWhz
x68MaQSznkS+Xmv1nrKgRXxUIpItkWfCO6bbF6WuBcB0bvZ+11xm84Kocdl4a2yi/Ny0OvPWSrVK
8MPcEU0Zp0r+uArdliZLq2OnExUbq+/2cozF9zyzsaSvVkPuktT17S91ZXdwClbHPT4UkXwTKLwK
/2ZlLbfjadB9FQ2E9/OYqDvVmnFXM6oZDX9Z37+96CvIYfP0a0ZJqvxKmt2KBNlWntUGzgqhDhro
ENljdGfXojtg/otLXQLUF2Lkh0bLh72pmCr485yXwZxgZya9C8TbcA5DWQKfTkTzDuaV9BXkGh4B
Fil37bA496Ow+58SqfF7I4EyNI/oQ+mjhrmZan6Wi5HsCcjUDHx5n/tYedT7aArGZZr2aQnCVJYt
wkWqw3ClF3tGiflOK6XxZKZjeQMStc2zCRJMw9YxEm8EssKmtulMJ8rGXFvCTrbd3h1zjKrrttgh
nzUHmS7NGw3EbSW6rmdCmUbSkTviFbv5N6am6RnLo+DG1tOHKRS20+5ymEX7LGmrw9sf+kqUJRFd
dcZVplKMd86PnxKb3L+LUEMB/Ow4LYl5wHT9VnV4bRX62YyVdYBlsIzOV4EhomWVNaphZ5HM6uXo
HGGqVTde20U3Y31vK0t0BcMyZn3tpP2FRSoXg4y9S7QQZkk/gpJZ8z2DfPo02qX4GuOY92J5SdI/
RDzpf1U8a0XQ5BYCEoow1SbIq1a5NYO89uy0gpnNMKNhPLP++V8/qo70FPiop4ZYLAAgEa0MUmLt
jYLzSj6xzhxJYejLIU21bVBVlpsZKVdzKKwl21ejF8tdrBbYe2EcIT5j3JC80LxFlyqK4ybMRmOg
OhOpQ+69dOk3hodmerSGovxhu0n3bMw5NE7HnjQvMM3VP+xfNx6/F1Uhdy1iTWZX568lGz3aadKi
uaFKrtXIcneaHP9NZGq9Xej3g8jDggqqM/nd+SqU+C6aKpUeOigEBYORJNRZRo+beJ4cs2mZbjn8
XoYKFqQnvN7kYEi254mrDmuXbtFDO3KTnZtGsIe0VNtPVJXBnObe7u3X+JoGnQfq8wU324vuABqk
g6GHpSH92EmzHS6ID6npvKNZnN5pU+Vi99lHyDRO0V3RpeaBVo3YDUPV/EcnpNzF5SQfqq75PsNA
3jdMKu5R6lTuZutGrnUZ1vipyLWA1aNdgbLU+ccoTSsD2cJP7ZQh3XG99n4NWDJIo/6WRtvVz/DX
UpuwhrgmOpQMCELEOvAzSm16S7mJKOQkEywqs1tp5OUh58whuaJxwJldbDPk2JQZdVmhh0Zqxvdx
qvJUsrrlinuZCryebL4AumxIKm52c1TLap6EzuayGjuoo8YJS1tk+GxigTpT/O9BkHkvb++wywKJ
cQynB3kXslQAapuvBi/VK1xhhP1i2MHU53/UGqINM277XafW1OTeuHyPUuWWk8G1b4jInbGyb9eJ
3ebWNWxdcsIyI5ytOj0SteWO0fPybBYr3Uzi6/D2g15bb3Xq4uyubehtZ3CoLWtAz9QIlR6FsclS
0ifHa+ugSEy5q+gF36iqrhwHtgs1x2rUQAG6aabR7U7lPGAKQZFDEpdJ/eAOxu+sjsWNla7sTrCM
oJORf2K9bZ8wSscZn8d2CVHlVQ9l4jyBfb0FoLvyOACA0SeEub9CkDefC8Ul01VckqRhyJsjOVmy
W3RmM1GFcPA/fymmMOCsKRtWibRNIPG8QmsVnKv4Uq7+vp8r40kIHEDyQWoHuoD5jcB1ZWfoaKhC
XMAbGlmR7aMlUSXp5qphluFwi1Hr8NLkwzfFcMTzIubkxiDiSlvEW3URmfxZ6Kpc9Hhk1Wm1ldpq
aK/KG93ktScjKdSgiSL1jtOa4OfbaH6du+Od1bflQzcJ5UYFcOVz8hsg7qzOg2AzN++41PpBFlzh
oUsvHxutamDamBkHgwbrjdd7ZXuSuUEspihAGcPeXGFpHfe2Ddo2HFM9epQzahAxrLMbcexiQkEu
sI7vqAU9RqqkY+eBrGoqtxjXjEM6bv3TUAYuZEPR91YJrbZDSuNR7ePpQcfFODDMPg3sqcfxqrb1
Q2VXuMAa6W+lNrTjJOsS9enplsL0tbucfsfKv1qxCRdpsttmruzUQg0lrjbH2JmSd9aUjce0S7/O
ULgOAMHShzwvXvS4LN85GCwc6pkWcFln1ouCkOa+b10gFCPY8GayxF4p23bXl4Ku0o2E89r+4KuZ
CKXQwWJodv423RIVElr8auj0bntQ6qH4b3TMtTyPblGHrtxAGEishnsr9eWCAqUvZmTnVqyF0F6Y
fzN2eJrbvHzu7awDCuxpK19L5YbQ+19vB5prD8mNgAE3jorgpDdpxJTqXZKNiwaxo4dsnS7fOmuy
jnmmjfu3V7qY8q+7k2t2HQ0gM6FtVWXdCLVuvr4eLm79XDEEOGhx0f/gaig/5EZuQ27OOzR6cu2b
Nlf6J6vL5dFw0hux50qKQZyj1FXR3CS4bp54TtK0WtpRD2MdFXbC3XM5ufZuoFOyWzIXyFGsfXj7
0V/D5yaFZarOlYGuLFYzW72sGolVMWMXG6LF0q48iyR/h4Qzo0IGl6sv0SQekGKE5+ZWYtR9N22x
0q2mvEyZ3EgRlo31h8lim+x05il7T6rei41Wzg+cW1IFdaUYiQ43rQFCDY4o/2TZhO5N4Xa1CCJ8
F4XfKo6R7V1HcRffbTz9izYU8lla83RYZK/YTyYeXA9OQ5PCZ5s3gcAL4DESk80wdsmanvmEhccC
crDmEtTKND5CSYJ3by+dhIOmJkgaSNQTa9/SlEaiUK/Z742IqdmT5kj47BOFUgX8WXGZXllDN8Pb
RgL+2LNVDshHlY8445U/UeOzbZyaUuV9p9uA1NSmrg4LPcMKgr1bvRjKpOo7/FDcJRiSenypl7Tw
bc/IfkVWW9X3PUJOa7cP4SG/iGumMb1XZQcniuJboPJrmxqwEFISa+cEOukm5C7MoDw964wQZM57
Z6m1d13qLJ+Wch7+mFKdHnqIizuHcd/XUo2UGRB83T1rS5Uf395jV64YCiEQZlzfsPq3p2syhaLo
0WTQYi3je0aIsA8dNz788yrrEV4FLajF9a3EIIYaepQpkRHmTereRbot9jjYf//HRXQ6NUjuIybp
gf7alhqzrVez2vd2iOJ+s2+QIILmn966ky8iH6vAPAeV5yAADfvnPLxjQWoiFa854ZzZ8PuzWH9e
i5xj45i3Qt9FeGeOxclfOcmk3WSQ50tNkzCNPhVKWDmZ4Q95/Z9QJZoKolQe+lzvd6qXzDu0Fm4h
q64svIKrKDAIvdBSN2mdlS2LVk2GEtpMo09OW09B3hTDPl2KX66aIGAgln6XTih2vP0J/7cNcBby
QL5TBFMrohoAFGENw381hRqAp4tipOLkdg5FKl2d5K6rlvwJx7102TH/Qu6n0trxiTEg6iWdVePk
uoA7LiCZmrFK48IuFO+92Xvez6LKnM/pMjTvR1UIM/Cirqo+0lhBraMWsoywDZ3s7o70p9o35VJE
FI9J0+1bQxeB03Vz9dBgF9n4Tg3gZkd4dd4LzekH3xvsqgmUHH+qoBV4hrdLHWMTrC9ziHBAnGJV
nqcnW/HGU15wAANZjWWoNYX33CLn/T2rNAy63M7r8KcowPsLxRYvWSK10YePMf1GiX5YfLvv9N+a
E82+JaemQPnEe0wq0+yeiKKZdui0Rr701hQbAbIsBXKynWUh+5518695sIxfCHKofypov1SlqMLU
/gom9fa9SOE6J1ai30srFdYOlmn3WxT5vUJkIvzHESweo2cz4NkrJjQ7PPNDby3oxOIjYR8bdMPj
xEdldtkPnoj3TgE+ARsHSya7tjeGX1j6WG2QTmO8j0cdhUlVeGW3p2eeHjUl15GbqAaaKW7DyN4p
6aRHlV7eqbHybUDd/wVfiqLg21Se8vpU2QPdPTOkUZi9mG7TJYESJVYWDGPSfenNrkEminwrdAds
WUyvju8bT4iviJsbYD/rwXhOLBgvfkIZG/mowXbxjYT9IklYdy9dCKZGfGP6Aue7d+pomZIapCe1
S2J/9lRlr6VdtRvMut93tbR2te3ONxLOy+4uE5BX5dxVuAhkzebMqEpjlvbgipOSMYizpqb+DGMQ
DydFqY+6nLIDHqr5QVTM4JNs0Y8Gw9xlEdqj09npv5ag8KApWWjEMMGFAb7Gz78OcGbzeT0RFSd+
R7LXzcjYZfNk+t0ICzaWkXfjarmsCcmlLeaUDCFYE+7D+YJDnntmJrrqhKEBdnSOshwyAc9cVEX3
fhld+agKW+XtF9oBSRb5nyaF/vXtuHVxi6LCCEVvxWXQZqbUP/8NqqskLhIk+smJo+rRlfn4iM7d
LUPgNd6fx0YkamllkwmvVeEW2KwPbpvaiAqHiyEOiollUJTo2i6vIIImevLsLs3su6037ieZ3sL0
Xt57LM51Rw8XzguuiuePSEDTHbBqZmiZbfzkmJHm52Ws7CI0Bd5+mZe3z+rxQ7KwyhGvH/V8JSuZ
x0VtBY/ZwRPBSOAoEQI+lGhy7KexcujEDgZx2vb+kSq+CnuQdtARYqgIb3tz7ZUyAV2admbY6piI
24rTfY/nxrzzJk8+CHuadqWM8AVcFuXWJl6faftpVx0LmlAEEN3ZnJpOl5ZbNIUVRoX8LEVvf3QG
OwNUaiUPmkgOfdXIe2JOsrPNynuetezes/NDryQ//v3l09ygsCN8ORcTPbu2bdQQLStEg2R4by3U
0349tvij5cpXXj4EVEgl+KUKsXx6e+lr25u25kpHpL0DxGbz3b0YzZzUsIAG4sXqDmmBH9Ec3+Mg
ML2vWvcRjTHYxhmRNaZKeXvxK2FkdWVjnMzJApi49Vc2ktLxspnscUwr5EHKtD6Osezel5PjfnNW
jffE7MzM52c1JwA7+X6urPaGqutFP40d+PeP2GwDL3KGcSkTmyHJqAazZ8Z38USBbfWITUCzT/dv
P/Xr1XC+71DWXn0oYZiTjG2xJDNMggmDLDtskXIEcpbl4othZ8V3i4viP6sGshr0qpvHQV/3xhfy
CQ1TqF60YE50mfQBu2GKgxin9fxumLqi9G3wql9IKIDLpbm0e78BwVr7WdqJI+mrBYiCigiuRJ8q
X7oMTTeYY2I45po2dYEA3fpzbsl53n7SK5ckWTRTY9iOLA1Q83x3NdVMKta6dihnxuMogSr3Xtd6
z1mBdjJ4YVhNcgbeBPjP58J4hIk0+HWfIMuKweatqeTlh+bXkNmvfVrUm7cogk6vpnGqGjsEKNee
ytL7zQGfjk5SuI+TPt8avl3eTyzHzqaDz9VM/XL+8HhEwFS2ZjvUtNR4Z1XFRM9mTO5vvOPLyA1j
HVg1churIPW2zLNWfDbBywnNRrF+AIanspfJSUt1771e5ZxbpVe+GFLpPuJqMT8Zc/bYZ57yC7oY
KbVexBb6WZErdqpeRKEXeWjJ5YZIA9wp5Q3swnqWtltfR/Z8pcASdLZZk5OrKZJ/0g4nJ14AQ8b6
vgOs6IOk0+/efjFX3guBZS1JX0FF21Mm7Hqy09pwQjFVyyH2PO0wOdJ7jOfI8LVIwNuvJm/Xjq56
44BfJqSORTq65mRwoy8a5mVu9EvmJDEicct8lLgD3g953N0PXTIFsZoVewbft4wuLwM5PWTSP0bL
xHJgZOe7LV5KBYMYKzkhCpE/FmPTPFDx1bu00U0fEd3FH1sPvKk+efcg/Jfd22/78mytyyMRxxVO
tw6lrrMMtDJ7S1crlh+bCAvtNh0YtdjDblDAPIOUukUzvboeLUqgKcQWpiHn6wm1cGKZu8kpG5ru
4CApf0QuSgtEriSfsHe8Nbq/PMwr2gYijM31bIE536yHE6AGSiM9jYxZaHGAaigjvJjefouXuAmq
GHqdkHtWcAoMxPNlBtDMjKO19KRH8/xBWlAD/AZZSfMplkoyBFGZ1x/hTALnFXrvcAmMVa77CThA
KEBxnLm+qY/T5BtmOp9wcDF+FxhjqjtbdsX7zEAD7cZPvnKb8ZNJXgAMEogYmpz/ZFeTzL+MOjsl
0lF2ZZpwfYpC/7Lk+BmopRLv6t7VjrXW8mvdqL4XRuMAvDeUD5TR7j4SmXG0MS87ptrg7OWAzomG
9+bJ6cr0oTek3MPaDtW4Ex7QfaN7cDq3O9paXD/ohaPtstJKEEIzhn8uqkj5mR1icAUiyd4GVgxq
rbRyRXYqaA70LY2nMU1Nym4z9e1a//b2p7+MjKwG7hDEAeIj3FPnr7G1ksXq3Tg7WbknfaBW2U63
OjXAD1zeSHyv7GWWAu2L6NxaL282GXKfbaEtbnqK9Uq8VCqq6LHouhuv7+oqvDjk8rm+CfrnDzSK
RonbuctOxtLEBwgcyq43zX/VPVvL/hUw9n+rrGHxr8pX0Yp2sTJWSQx8tgY1Bx7oef+5KpbHMGn+
H2GOMhB0+IoeYzq4eXXqPI2OO6rZyZGW+aEZ6iUYpXQCJ1G8h2FKbvXmLq8SkO+rdw7KEbRxtyOf
pEXVNR8hHuuA/e7gkfa7qraTw6STBlqzjHYybex/j+W01BwVIDwPSUfh/J06sogHuA7ZaSXKHPNG
SQJ0M+x9kqQ/K+xvb1QBV24uSj/w50DuTYONcL5cEltKYvaTOGWaUvqOUT72s/IBY6g/+micvDl7
ZxbW84zd2o3QdWWHMt6hpF+tSAEjbErPhO6IpeXE9GgAzp7GjrGvCzneeJsbUyJQX4DGiei0+hHy
AW202aJ9GXVRotKfQsYEDgckqv6lhDuDWa4gbPlLrlg4+an9jskzXc8BJif2ryOiQimWLujRTab6
e5hhry3LVAVOtHQWQrSr8eLoLejnl5O41d+6cr/C6+DUQoFfNTs34WgWkbVECi1hZyrW2X7fHFJb
pAexZHYgIWne+BZXwh9J4Uq6Z7JpgAQ/3wQwBHPpRhnttHb8mtIHv8+68TdUmFsaT1c+OihzqOgr
fogl1wf/K2A0c+QV9egUpzhOoUlXGTbvujPf+OhXzi0uaowQYcTRtrE26YJdSM2sBrM4ofLDeE1V
bIyrtT6obDyNSkSbdi0ipfu3r5BLTMEKeQEnoXN2Ae5vX2IxtySbQ1yeJq11A8CU+F8UVvPoAio4
tNignYrZBF9focyW5Z71vdaXckflb8Ggoqc7psp0N2Cc8twObvNsLjcbh1c+s0tSvE6+6NZCFTx/
+9PgFnFsS5TV80E8uupCX12dZoiCbn/jE1z50HxlGoMMqGhQbnEcfY+AkwMT/6RnzYy/vCJ8Ne+K
u7ff+QV7ltMNrRLUARfCa7pw/kSqM2koLYnqBH/JBCRuWA8RxiNflmZ8PdCMT5izvluyeDyQ+VR3
tcBgD/VRWh2W1dzVSw+jR6l/t3WV3gGYKvdtlGOzuIj03h7zr3pmQezW6+VnDKsuyBUoZ28/w7U3
BS6BiShSc+Qgm9JBmVYFyNGtyKVVjQDc2cheJLd4Ja8IsvPaj2R9NatckUvwKzYnL4bxB7DPq09l
bwq2Yzamh7qokXZThsLId4NRpz8SATN41+i98XmRce0g9G5G3xlHaKdx1udPkR7XH8rFtn9Epey6
O89Zbf4sPfoJgw7DW5vsuQX/32s1FjbRv3mjvcZyVDXJd2k5v8oinn/txWuMJq1EfTLMKg80pNMS
JN4L7+vbX+RC42jdVUwDTVAekCIpPc7XiT27nufeS08GsuhZPH2uJkYoWG94Q0dXv9ubg7bPGpfg
b3XBME/33aQ+VYtzfPuHXLmbaT8zDGWyQo9U3ZxXA2UBPmiZneyqhudV1fM9VggjLj1ed/CW6Y8s
nTvc3dtPxlzmN9AfV94C6SlFvAse0UZyeJMZaKJRMxh45ak1RgfKqDZ/NpIFuQmIIocMv0Hh14aa
BZZaJU8TqqP72h7dAxzVDHX51tqXplHd0OO8cp0TvlA9o9B2gAF5m5sRelyMvBD9SMeY4+8tjmpQ
eEFufZX2qBQ+/pmV66vSjVGqM9PHrGmNo2lAnsOpUlOjfcr/9SN3NOqiOc2glPTN/GeaV75qVkZ4
IpCoqLemGK852/nhA3BOJ4ShNhMFlFrON1QWFXMOmZSasDPb/4wmsT/RkqBzGDN9QCsKYclqR9Xh
4WQGbfqeL1IfUJ9OlWBKa3cKGisaxF1TDuaPKlK1p56Hu9PLueWczcoIKAe3ULh/kVIpQUcsXNt6
gw5cX+oiHBUTRo5TK91XJPr5M2iB7oQ26xjthTln712Jx/OuNpqp3mvQoMWu9zL5ZA2khzuaszN8
ntiFLtB5ZRmMUa3Yd0YDJHc/uV0aB0Nr5PVuURuHLhsIpXslHhL1QVnwNxCJoxc++UV5srXWBCPc
Lu0vF4pwza9DqozaL+gz5xkRoyWsJ4AZi7XYPytEYTB8NZX249Drgwh0NZm+q61jigDEp5H5+PCU
P6NorL72+WJPe5Lp8ti7iK/gRBxZOoTd2MgDUxkj4EPzrKgP6STsgeZrVbeBRnxHnDfC1thvitI6
9cJqdBq7sfwl4Bw1gfQ6pqYZqkm2L3IUJ/2h69w/0qwZxN446hfXwHrUVkwbjVqbttVmYxuKaaXw
YpaT3QhgQ8QDxCGbqlZzX0vdHMLx4pD7DYtXHhQvn9RPGEXmd6NeovkHOkQTj8wB59rvkN7/rc9z
9NEaewTVqV/iAEtXm9OB9uEQkOzp3+pxwcUb5tz0CM0ex7mcT/BfOlDP7YfY1L+meHkWOP+2EMNN
o7V3mdTmR33uF0i4SduwdK4bvgSs9z0t9eVzpeYcnGZsamMX5WoeaghqMUnqpcj3EHbzKKjwh6n3
Yq6LHya6qvqu0t1e302ceMs3PTlBy8hdqjpnrI2vai/kvdnMceeLoXHHg6dVxuS3pkmjYsazuw2A
YOEK00mwW5UxetYdhrUj/mLQMnp46hJqjZOU6r6sJC4yeoZVkdFopd/EVvIrquMqBSQZJ3lQ5Jqd
PMDnU8j9MyP5oy59/IKSZ/ZBS4bZfWxaG73AemUn4IckVZ+hjLefigVM2pQLCaXNKJZHAUe63HNB
ml/Rr40IlkMcf4+aGM79pEOYbScngQyuACkPFKWJnhKBzctz3At9esgiSx0PrgRrdre0VfXh7T12
0ZNl2reCTIgeK6JH3WQaSRpleTr03WnK3Dyw6tp5MPX21KnY/I0WiqTW/zB3JktyI1t6fpVrd49q
zIOsby8AxJRz5MAkcwNLTpgBh2PGSq+h19OT6AOrWs2MpBiqhcxkZVZFVkYGAIe7n+Pn/EMxfm4n
wztTdl53tze7HxwFCGW0Nem2rMLQb3e/OSMHy5ZZHkVeGEHdI51c4+i8WSKz2XXDWYbZL55zZapT
OCKIc5g5ec42q7TJNSOuV0SXfUF9qo8MF4BvednLasfcqjetbvztAy1pA89IpkktDjjWyWV1O9bc
RR/aY7KyoFdB+A3eK+fwFu9yeBoazgo/BaNEBeQ0j2uXkuWpYoCmNc5x6pPXQjW9q9GU+pnZ8osL
kfqs6ijApJk3689/OqpFHSI4sd73xxoB7JBDC7xMmhnbvJHn0vhfXApwOzLLbIA2BYGTvW/UQCqQ
P07HCoHhgD1h2UCndC/hreVnnup905Nq9c/XOjnqZkYNRqmfpuOYo2PUNbQA4wXxMCPXkbkgEO7w
rnA+WBYRWWBj7VPzrze/X4jv93pcONCRZJJSAUHg6O3QOnkJZsR1pqOOvl5ot7Z3Uc3LOW2u94hL
HpVz7JoqM1UoKLy9jC2zvLGkMh0nXat3SmkPl1LBlEnia3QJ8MENmnjM7t0C2FCxig+DQ+tDpbHc
v1te4EZ+aGhTYuL0cXoj05yhg9t0I+dxU/rT2FgbQB11mHvJ2Yf+1Vxa0YMqa3F9/JOxRfAFoE4h
p2NrGbu8iF9G100/NU3ju1G0M/okzI14N0/NAWTDJRjqx47Z5wvHUK4dOWPyWtln0vhf3BIvAFwj
nU/KHqfHibQ3UnfpvemIJmexQyZyvM1GAI1Sp5R0Jo/41bVYQByHPXBZVH7fvnOvKYbZpOpxlFYH
EC3P3IdsdJCJxM768fez+H3vgVKRTdMT3ws4aGBX3l7LBvKkJLGpHUcAuxz7VKdStyYpV+UPWICl
wCUzoQTeVJLplqt+4ZOqaMpV2k6I4WYMme4vOJLeNcTL0Z/7yLyMSaOzVTYVJgO2X8YGwJ/9eYET
elukxNxATuP3aanzLwSbfr4sR2U5QPUlImNWaabXSzRWf7s8xoNyd+uh8Ie46DroP22FwI4GI57t
+WgZtQEzRCx+QiHrnk5Cc+bU9av3RyP5T1QVdcuTNasM/aDMuTIfvXmYwyofiiApS8j9c3JWwHWt
sL6NyzwW3Km1U0q1zDl5fwi+1fpicy2rS52g7hoBf99G1rxCtdxQkmvIMEqYQ6Lf8z6uRt2rz2wM
6xVO7sBZpaOQF+B8CQjp7cAWnmJN5NzzsS1A+CPwpZKaxatH7cIfEYT/VKh1Rdt0Kc/F0fdJCQAQ
yOEWCn6rRvdJzKFZt+APWixHi+OMb5YlclT22HAoMrnwpP39dUl/GHIzXHRgvqeCco1dyMFxZhWb
weTKSfXmySiN7jCNsM5/vyx/se3D0lppTSRdnDqNkzykL9t2EUVhHRewH08RRnD42LssnaaBxeUP
yPUeagXgxGrNih6pt3iTHsYiB4HUtM6H39/O+1i3AuAp+vJ+KQeeMhsrJGtlra2I4Mn7BHzORDnX
Peey/v5lQggCR0aFay3YnM7kSvfSptEb6yjNJN+Og+SRdTM7aJ3bbPKh086UIX7xULj22taahSES
eIpuoACP2EYszaOKcg9WrJS+ZO11298P3S+eimgJMM0jiq+99reroxetpELe2sdKWtVFDu1l38dG
suP0MAFsUNW/C8ViO1gL18Df1xd1qqMdtU2xzOZsH2mlaEFJNrvp1ZHCdFx4+66ZzxGz369+aD5g
sejOoHDJf98+X1nFqD9oiXPUPGBIEfxzmC+dcogbymzaIttgqVxntyjJ198P7I/383bfIRr/wB6i
K2uyB769sp10CIZIRhYfrPG7aZJKx0ohN1avPDHE7b2g3x+mrQu+Xi2g34jMDmnpmhvkEOYbLbGK
AFPHzy3JoY/mdHV0ES3eRp1j+qljVfsz9/t+vhF8ODqxYf0g1J7sk22OkdfUG86xKZRqY0MMCpx+
9UWs0WZTRxQivWhMQw5Z81WNcyNn4jjdaJ1QwtaxhZ/Atw/yEVTR72/s/X0B/wCOsdYraOmc4kCi
geGw4im+j3Rg73Pc6UGGKOW5KPE+UEE2Z0NCboVr4Ojy9nWBJxutjO71vUI98ug1jcL5e+o9hGdE
N77WU2QenYaiQbDQTcGaM0ZAKEhTTavR95Nj7nN8qW8Loh2cqyR1P2M41esXLpZI+yqLvV2SZWDf
3Agatj+JNMb1Om6bJZwtrzvOjYV3mF1xvPZVK5MmTnBW+QEt8eXStitZIr6XePAegJyDT1bNZeMk
Wb7PPG8oP4F6WhC16Jsm9wvHLjaUaupnr4e1P8gkvyc6l1+dODW7PdpT1VMjTQ94i0h1bGwdZ8th
pnxVmzqRiHNEUxnaPMw3sAXqsjq5Lp90I8ecq+1mVCWMUcqLSfQy2oxaox0Ar2RfU6FlKoGtyOPA
LU2JH2xli8u2l9n3hpQUGXM9Xp6bWrdvs6Yvc4Tjc+Om1FEX3DkODjcIf09D7Pdo69HMiURS7Iqx
GoIiKWzmVUN5FZzX1G3wPbWulBiQNuhzc8S5JLNz7cx8eFcWp5ZAfs9sAORF2cx4Ox26GTFUp+jS
+6xDc96zRz00Sqf72JoK4i3G0F1IRzE2NZ7llwuicWdStPfbFpf/Ua2jr0Un8yRzSBf8Z8wI258q
Nz6WUwJNJcntwBlTm9Kr09/RLln8cUDD9Perbf3iN7sWYqrkSADFOcKgtnzy3Niwl10PauCeZo68
nmpnCGViaxcZxbCtFWXxNTm/cmaJv08nLDJzojdLD0wCp9W3o60UrEvWk37f9WV9FVnUUsdSmcKS
nvuhIW+7tOo82goMx2gSLNXGzfPqCnpucyY8/UhcTp4fXATCsuA6EUk4LX10UtdG7sW8XxIbRN3U
u5ayyXRrvJ3cWbvRsoRqb1SrwvBtM+4BLQ3WJ6PF+wCyaDOgmo/F+OXA6WjcDlVl3khvRL6pKhd1
DAWJEsqSAhuNAJ/bajtmcQsQGH0eH3W9Pt4AJjWz0KxN75BzsiEtXZDYDzWtEmiSUROvgkyCqAcv
3aBPGDsdEez3M+BdRsBLYCvkX3iCIZRzcjqwu0yOkjzn3qNOC/rMwzdZtMtWyLHa4PuRhr+/3rup
vlbQftTRaK8CpFjv56eDT4zWNo6QmXHf2jK/xszIgHYcucVTo9aPuVT1T009Wp9wPWzPEBPeRZb1
yqv3AX1qIvRp80kaStvqymzcj3Iy/cJQigDQzbn49YvJTXeLEsmamq6V95MBLb1yGnXRGPcpHvUX
qVdgjmmV2b7MC4dQtsTo/enZjcbLfbHm/KPbmekBZepzwm7vjn08LjgF+BxgcAwatG8HuhBmn6Vx
b9zDl5gf1bGqcdumyZd0Svzh9+/0VyP786VOsi5yu9I02TnvS5fi5CSUMiBDGje/v8q7PRpQEZAb
qKnYOFCpXO/ip5mTOpqKwlJv3yezoW1zNS0PIN4NvDjnat8LoV3EuoGnltov13OuaWe2yvdlPgBN
1LrBH4D1ZzxPUobUHAn7dmTeC3NyN5lb7tIkK3yzay5B434aKvWmXYZDbcrbwUnPXX0dw7c7Fcgd
UncO1ZZNW/1kjIfRUdSuSqz7ZZmW6z7XjCMqusn1kHdLKFNwotBs8dY21PJFFsVTVaercK3MziWO
a0g4uRHy3JUkxmug6H8SMlqvdxZHlsq9KjlI+Joz0slGlKW7lfzszi6xg/WbahJG4CJt932M+33H
JguNdGznYOlEqoXN4mWffz893i08c61MwuwirOjgzk7fT5vHgMeBhh31fo53k2pdufFs7B2zNrAr
H8r5Aune9s7Kwc40WalQj8ir1zY20nPL4XTpQX+CS0cRgOocWeYpQExzZJrYVJuPldCbJGxnReQb
PSGJ9/ImrwJIMvQqLPRPlitPKIDIRdkg3BabXvfR5XejcEKOfQa91mvYrBtusTbARjPdyAVFJl81
W5ttE3QzcqLVUl1FTjE6vqxzZS8L0/rSQCK4orMwSoigafvJJZb2PvwXMfpolA+fzX4xnz1VpFdN
rdJbMDg4eUFdQfcLSrnWzrI4nz64xtyBUc7KS5wCLUS1skr3yd6EHkqOMgrSJWKZgm4pqow6C+1e
X5vK9Jwb1Tsg1HqgImWAogm69b36jxp3lTaKJsfWPpf6YVrA3PhdEqPsmA5uq/vs9/m3IdeLx0jR
Wyp3S9496F1v7Mm/i8+plpkgrCkWUzbMvDgJEOCliqHhtvP9zDxc94GfFwj3irEISAII7uCVTo8W
xWLVbZlxr7ByEbLM3aILhqHRdqWh9jtTT+pDotXlTs9k/jCvgpWAL4ZQG/M8oP55TklFO12weLfQ
dQF6sjJKiH8n2RbKuuksG0V/UDAPQSR9T3F6o9kviUtJo7W3q4ZLbb+WWnZjLYxcPezNKf+bCTY3
AYUCb1XUceCK/BDp+GnzRl7F6q1IVx+KurcDG8fNQF1mezeQeV+Urdr4QiQjpvfzHcqdZ3KOd0gl
Elzqn97KiyMqs4O+DR1d31mRY5fOw6LfpcV1q93WdGVdow/RpwxXHzUTSd4su7c7D+O2jzNENcMU
QWxdl2Sk0t2YleZ7+nNWZTu1lGci27vQ8uP+AEv+dX/2Sc4wueOk5FrhPACN3ZUb9zBsXH/aJP7x
93PzNISu10GdgkYGs5N63sk4mKOY8AtiHHJfD5BCCQZ/DFlCZ8b73VZ8ep2TJC81IjGMNs+jBprf
BkmICmS4yXywIX/Oq3/7Mv23+Ft99+e6av/j3/n7l1qgshLj2/f2r/9xnX4hy66/d/++/tr//tjJ
p27Ft+qhk9++ddev4vSTb36R7//r+uFr9/rmL5uqS7v52H+T8/23lqD24yLc6frJ/9sf/uPbj295
nMW3f/3zSw13Zf22OK2rf/71o8PXf/0TXhtcJ0bu336+xl8fuHkt+d3r1+J1fv0HLea0+J///X+0
+fq3nZxfv77+49/+sX/9XJev6T8ObfFafW1/+d3fXtvuX/+kh/QHbpkAW0ks1rIIycX47c+fWH+s
/VMkJCjjkUgyY6padsm//mkaf6wtXB0kGXPqT7dIRKL++hEITb5xBZ9QZQQV+p/P8OaN/tcb/tmj
/u2kZeMHaUIqvaLzIE9rp6ju2cslQEBVPtlRs7Ma9bI07VC0dkimF/LL27wUO6wDz5wN6Yy82cj/
vDAsMptGFEUBEO1vdw0CvN50ndE9iWTeSAeMk2k+peB90asgBmvlRhnbBkDLcN3EzUAkwiihbkdJ
a8xCt9DajVUetmZ7gdzQVk/KF6ppmwROLA4A95lUoeH2qKiKA2IDd2P9WSut3VyCeYytY1nkj7X4
nLjt1m7KK7NeNm1pP2bzcO3ZDdU5CzH7qT7YlU2TddoZmf3J6crEp1n4qHaq4yPGh57SmH1OsBRQ
2+LGW5IVwfZqxFZ/GKT7GJfFJpbik64aT5yYDkbThUWafsWK18+hu9lyuh/sPverQXicRN2bsXAe
U2bz+pVtJw/DyK20ynjA0Od29IaIxkqUbJH1CpXIDCekk5W83fY2yhi9ckEFPezoHm2wHrqiw/dl
hhV9QGh+XynZ1yTpsy0iGUiIjuKjF0UbYSwvE2xX4EFKslUnZasvw4by9hNmHXeTiRmUY1Cf6Ez7
pm+G0a9kHkIFDNfQ7K9ECqdoL4Sww8osrzRXodDJ2SSdgVH0Zza9H4yx/4r7P6bLDxQsHDayDZTE
3k6XpkXcZdIU+aS6bahO1mViAWdt5g2k0eMc9Zlv2OOtnqWPgx1fJh4C97KC3+bcpMMQdol4ECCH
m3mK/CVtP8bF9KHoGK9a7BLF2uNNRDU2ApE8kIeZe6fUjyTTuzTyDnODN0tZFzeV3dzho/ahbNET
S3jtmX1lWPKjBmrLGCMQi9NlA94Oi4vEX9/Owiyu6wzWJECmSevvAUjyzvC6THFG84uEilxhgbij
WJ0UL46bAFuzrpp2HAJwjy/jUAZlb5WcA+AGzuJTYcmLZchvKAHs4UTToC7vSh252GK6jY3pVjTN
gxdHYVEol8DSnlZlAroVTzRYtlpXBHNU3jkskykxb3Jdbh1zuh7iLyQWoV2WdzEuRrjfBYWXh43G
DNG6rVGUmJn0F0zQq2SJztTmQFG83wfosyEpSwYDTOb0xDPkUpa4I7ZPUvUehe09ZmqxcQt3i6Ps
R6lWIhi16TadrI3osutuFL6Q9X007GqzCiJrus3mZod5yFXqehu1jrciq1Gc16+FVdDpEfDUlUcT
6eS0cK7E0hx6w4axu+S+Aj5ONs2BlubOdIZrTJzRmRmCzhkphnbPETthG5VBYpi7ivWWOfNlmg+B
sOtdVMiLaMpCQ2afIyTPxsE28SgBi12NHySYbNEb3NG0qdNyY7d9mHfd1pvrHUT2rT7Fwazq26Ef
AvTCAwWySizE3TBU+9nqr4WH/rWwWcP5xmEXqrsKbnt7HRvDbUlaBdfDLx3AfXLZKEm7zbTxuvT0
XSUSBMFWWWyp+yyJsEaHIWk+mPZwG41iX+df0XEEA135yuT4qvtF6jyCrlzwEi56XDxamvtZUkPg
q+0DGvK7LFLufgqifwWgnwPOD4GZ05VMuro6OYJ0odzwdiVnpIq2lYr2ibG+7ju2lNjCM8EKWrPa
0/K89VDpc6P4WDjRnXC8jZIJVCQAukwMI5NDVPUnE1owzEI6JUW9F4u9XQy5BWm4j2wzQHPuxkUK
aar759atDvARnqjwfVlXic66jdn2pT0E0ewd7NqlrOidScjXFOz0GYF90SbDcIOG+Uk1xSz0hiPT
0j0loIMDDM+hoPXhvHY2puisDcM6Yu+uBsAaiQRcF9Gvfjuig0L1TYyEUrPuLqyy3jq+ExqdCJz4
smusp8gZL+fBupKyDqYq9lUMn3ysoRPfic4yjU/XM/2e9YFp72preey05GlYeewYKAc8jXbto663
ajX5xRpUm8q+wjk8EIIsozB3IIP3gxD7sbMC9Hu3JetJzXv6JfYN9a6briCiTtFF0jtXddJ8nKrq
LqviS6yJMRuoDtisIjBV34EYuEst+Yxj5OWANVGV6k+4uXPc4DGruX/Ghu7GUKYPsjCuZGNv4yz+
CkZjNwCWduf+Wi2sEAb/t5aordvTbZtxEVKg0q0e8lkOnL1n6c9O0wZuNH8A50wNJhKf4tI4mnzA
Vwr2eV15bFX7ajKSSyx4xjMBcJ0xP7/jte4CTADhQXXVtznFIwgtMtMkYVhthVM3Udwoos2Plfn/
INv/P54J/j/M9JmHP21Q60niTZbPjkX+/nP6/uMX/kzddfMPakwA/8i3qY2AF/2v1P0PjVMv8IUV
E0hTmmXwV+pumX+sJEakM6A90KFfm9n/mbp7fwDnBUcIJ4GTMh/6O6n7ycGWzgryfvT9XVaZypo7
zYlUZ9EkPRM1UBaxLBu0LNWOYBCTYCJ75DgEiRbHV5Hb3t0Ch2Fj5Lkx7fRel+6Z6XmyBa23gh0f
Muom/a617XuyBZnN2EBjUMGDy3kTs3Vveinv4XWcs849d6W16fZTraOtY0UARFCDytPaXaMOEEH0
JCHjd87pKJ6cjX48FOBRY7VLhbZ2KtkO6wSv2lJTAwhG3m4Z2pEkDmwtvifFpkoGIsxAaF97IpeK
60WffpqIzDs6FNXPkfJXT/rz5U/GdDFBDNgAJ1df6/TWMBovhGo83DtGd65jfxKv/nxSgDFAO4Bf
/3lY+2lQ66mVkVUzkzwld69qx6i1AJEBBTFSloDiOzAIlO3vH+9td/TH7F1bJ0j0wvMAs3zyeJay
5KaV8HjoNGHFhr/3uNEV2NNYASs3Sq6Sw6Dae67C/quXin4SnE8OvDz4+vOfHnWOm7nK+xS8DLHj
2dX6/ipOUOPbtBRVom1tIHgSSMw4tNBCqCw0PcgRBzlLd3iZF7W093Q0LW1TqrZsQnzWFuAFdeVW
YTkkiXotZJ4DjZvJou6crBBO8Pth+9Ws4GwM9xBdVpKok1YFypr1sCJXA3g1+gxQIsr3BGNYoYbR
12emIMy1t3FnnRkmPSEUAxgt4vnJW5oX05sqCp9BrSzL4LcoTeLT7KTpsQZCQ18EndooHMyCht8Y
cxRxwAeSPwpLxNSyI9tBUafGv0Ng7pL7WtJhbKgAUA1Hp3Ogb1uV0e0HZkoVNrLDwStbuulxTqSm
+Yx5/TRMzlQ+LSnxD0PpvlwtbLsKN/XYHIZ9FInmuy4qGzlh6ER3VVLmU2hp1VBZIY4aczgbLnqQ
jqABtodZJCFuZc0gQhXXv/RO1o457kXjjgntZjyRAqXKl5eqnkSxLTN6+9fS7WWCpWWsPEhrMD/3
pZWIbWRUixW2eQSKAB7WGKqRoDTvLYr7RYvVqvLNRkMRuXUb9x5+w0C+0+Nm32lt0nDkbjoyHQX7
9o2OnWzOCV7LP3Zq4931RhnBR5CmeKJApDrX4zDURytvrHI3133Nvl4szpPXiXgKrLTQbx3ZNp8Y
JkQ1XRLNr8AhnHnbm3Eqw3KJsFxondj6Npqci/2RzC8PhqJov9jm7DynZW9/hCY9aX4NbOpCWN3y
pdWppvgFBJ6PtHSWG5mN8Tdt1sfjgP8jMOAmyl9yw63xo6+WxYWiNXcQsvD7CstaWB8QD45qf6jt
+YEme90HYqnVh0VR4njjRvXw4ObCvV8c+vp+MaAA6U8ZzVq/1YtlL6waTLJelD3C9aq7wA102w4v
N+k0nq94aEKD1xicL3ZFOr1bciX93mWmBqLKVPIrM2pKRNOLnML/MqvOcGvFrb6yhTg9lqRd90RK
B2CPjmBg79e0HJYPWG7D5bGVybQvkgr10gs6OToWMEs5DtkOxf/sCbdI3Qnc2Gx7v8rGfPDr2pFP
rY4khe/kHixlil2mdTD70iYNH1o78U03wd8vSgEsgeCsm8SD62e2qX4zgmSIfVNr48g3JVCCjSyb
6RiraqVjrZkM1O3ZyIxAiwwbAMdUF1+MJE+nDU5cdebLRM1QecV550WMaQ+WRlEWNegGx5r3GNlY
LBXTyTw/65zuySCAzYFnzKlBn3DoyM7TJXc2JDjtK2qjsXbVmJitjiLHmnBYspEWp6crN3GZRFRI
kmasfGnH9nidLwKCGSxrfdyZQ79MW7cUnR02BtLVfufOKCyDYXW86hLJdSt7qhuSKL8DLW2G+NM0
3m7OwYBcR848Kte67Of5eQIkO4Cjalaad9VN07cIAffpEI8J//iOMwJ1nnVnKj7rLDKUcseivaEK
UPYfWjtKhlu90/PkVpUjpqdkZPWlCQobXe8o7tWjaBTj2VK7yPUXe66RvUfENaCdVlVJUDNZHUiN
EtQtmguyu2EKeM+qmIV9MGcl8vwIz48s0LXIWw40WGQe9B6YosWO8Cs3nMR8qDQ9MX19TOkbKsJT
rwe9pRECR7up/C6dKWvWjaf0ezsuLGR6NJUdhE2ztrRnzJeTO0fE42fN6pfhY1SK1Ol8uqlR81Lb
6OyihjD2eaVeJ/rQ6Lhpa/DmLyMDI5l9baf24NAH6+yqpj7S6ELz1QrowG2ZY9FphR4lyrjYyDil
j3SIlFIdwjRO7ceit3osqKfFIQJWlil8I7GxfYXAWZa70RRMwl63lDoEr4RPK8WY7rGBW5Dsy0yD
vlioLs5PPV+Go5sz5c+zpS6Rr83CrQMF/JO9xa4q3lE4y8trE9l2fd/OXVs/9NZcYgqcVfaHvLeH
R3uovCsFtPM11WqEOqZci9ZqBZbmteynLaAttCVjI0chAkHiZBnEU1sb0YMJ2I0mdEMPdVw0uwdr
WFavlGWiLdwVDU/dar5vE0oOST/XV4M3d6E9usOHSJl7ljMFMxpYG6m33WZUpusiaaabLCteazMq
UAGMbLmpRrGEFGUXv2uLdNMm3kAhlrawEsV6COwDJm0sy+Kxpd6o+lavqZdAEjdN7uYbVTTQCbNP
cWbHoWkUrur3SWft0WtOtwrlh4957ylwK+KjHDor3aeg8krPi64Br8GBNqqtNSSxP06qfalIWotT
vQxbNqD8wu6jOFjm5SGandCtnKnlADyPiS9UG9+oMt8YqH4PTrubPQc1eXOwmBtuDLYiGdptCk92
26liHznNc7MkNVuRmNzXtmzdrVMX5Z4OS08FOio+ATuf9mNtDrtyRdpMk+XuvLhgV3E0ioogN74g
1vGc51Gxl3WymRFw8AcdsifaAgMgV2vKrrMJZZoU2YTLvIWOHmZa9GKOJg3ceqw9v3ed6DPpzAGz
6GifV/oX7MetPFBK7aXJF6rRM1Ufp83yXV9K+N91NsI8iOrnaBrt5wgo/aPBrheQX7pHBS/CDXII
LaK7/fcsEfZG8ZLLtm2+TE4kw6EpjnVlHbwYFX1Fz56ByNyNiGzuipIona9jlRdFt4lzUw8XhOi8
IFKl9LUCf88IwaFtivxpm2pYbxpmUNWaCLyqaUCjtc4+MyPrAilfBLfSxsACdcVkkhtgZ2ya6sco
NToZRjKed1qlGzeZW+GS3WDshd7JCKQALwdktPLmhVp88kBfA+0/V6WkE8pocvWNEwsMiGZ72zVD
dCCLfYSzp92sfkGdrzfVLTySC5l6+1LoAsBI/TkZ9ZvMiy4oHSp+l2ntwe3q5aKOndvUxPMKwYSr
RBdxEDmeEljVuq2MSTxnkMXLKzFUyXcyRffzKjAblt4SBYmNj6KqmMtltthoYXi9Pgfq4MJCdlBc
MytY/rhpEY8Jp1fJTBdjLsyI8nxyQBV9ebBG47bPnG9qz+90wLf2VguGvVa/j5W9JUnrbgXonGCo
3N2gGy0ODeWXyM1kaC7If0vDvE3GePg4Wa1yMJfkmHPWxeEz62Nf11M60EKpj4uqp74mpyq0l2Jr
tI7clpUT9i6YBafFB9ueLL/qFzjoAB5SpduQDUaH1AKsWuPVg2/lfAR9FONIUb7E7eA+GJV2kbsI
zysgD8rEyQF1u9cRZefOEa84a3GAUdoHZcgOnTcHbZx87Izoce7rORgaeSlqzB5EEr+WGfGNKoTm
d010UxY0UlLRbKq2oZSEvYQSkfX0nfYFhDPFKFzhAqfR1F2Sky4bUYESQFarHEtNyFutzocHrCF3
cZbRuJjr1P5Yzw5S/PP8XaUDFSbVHLaYVwWp/CzopgGG1KsQne2gFqJgcc4vJn7bm8TuN4vidVeG
O7PfzvW1SUI8gpfEIrxY4vHJndLU3nSzIncA9HHCUm044atq6EC6IhGo6mOvI0v1unwJO3LHjzFU
DL7MTObPet8sgkbJzLbXRJkbuLlM92WvLMfUjuKHOZ2q52S09ch3rBTjjaGMIcToRoKD6zDq6jd8
5oHuZjYIzkBjzuECmdpI10RL2QE2t3qGvipGynylsKuDlrQ6hvGKtfQfvcZZ0p0KKNw7iMXpbrJh
jswtdbb6LleliHBs8ox9qeIdohOBTZ/DDOhTKfXpoOYwLKihJ3mwLH3GzGmr3IESnxifY80uYGuj
npNuMsOQ3xnGwiFEVGrYJrP3Vc4uEnky6sEB5Q1Icn+JzREPgbFzXrx+MnW/rSiOHwRUqBvY3uBc
ekWN6IyUQ4yPmqPfw3st6sBQgJWo3dzmoaQW/aqNlUYgoAKlM6kttCSxKc0Tn6fM6OZIvXFDmEjd
GC4uOr6+bi31gmSDjmLu4An1A8feB0RmYjfwKN2kUBUa+PJ6hfqMr8aCPw/mQPNPDEryXUSrpEjf
mvFEx1gR3S6uG7Amdq+kB80Y6pfYMObNCDLlQ+dZnb7N0Ld8HhGhkeE0V4ySo+PA7o9e7mC84sb2
VYoaKGY1+iD530mFLpND6HI42/XlB9uZ0w9IRDFRNb1yHpESIozhVkYvLbHjoQjhHcqXVrQZYzWX
wIMxSG0CMTvVXTI3nrmJ+wgGFQ6tExd3OnpuyMLY/lBpYo9g8twfOt1svkW6k76UIObpsKnji1ub
zaHoBYbGY101xsZBDuq5kxEA16Jqll3e4kVNsr04UyBGCmW+nnk2lIal1z5jUOE9m5HHfoQTUsa+
m2NxHxqztJ9alDlI5JmYA6DZYrw3nab+mg8rA9OJm6hAraaZr/qaQ0FgLnLguNKbFiSplCL7VjV6
yHfSnc0XtYysRwOAYOvXumnWyEZY4Jxz15OUqHplZOea5kKwFqvxq91jPg9dp01av7MH7d4snO4Y
R1aZXrRc5b4YyQ78coyUYWdaXU68BHMSdEnbA3Iz3OVzVFr1cVZiQb/JiosPGCM0X4ZCXW5zUKb1
usyExWSIm8cy0ztOvnZijWGD6UUWWspYwGHrW/Rpphq9ElBuS2yEqEiaL3YVuTMPrqdflBbFAEJu
VELUGaxWUBPq0u9VOhnH3hAcgszOaduQHGH56C510xJnHDrXbfe/2Duv3bi1LV2/0KExmclbhooq
qRRshRtCtmzmnPn0/VF27y1pBfdCo4Fu4AD7YmPZriqSk3OO8Y8/DHOxJUsi+zy1ZKHACc+LF6nv
tYSduKlvhmyiQRVLUVaOxVYb+llWiBdwfdw8glmMptsqIdP0MS6hB0zzTEm6LCOUvUVHthOrgwQL
XZ+kx2ywGhkBlFSVbpMFAeax1tSmmymVMMCHmgyhvetmuio9aKTUj8Z+atwus9QNrS/nRQR33XRV
JdNvMKVILJSVtfI5m5F1OXJr9bRqXRXBkRJq3u0iQxS1LylNtWeCOIebuQtlKIWdIe9zfQ6h70ZJ
hyMF9PNuS+iSjTNMBrfEQcCbfJFKO2dAlGjRtUndivuGPjalry9jW3l1bTWob1S0XiAQDa2R1KTL
d0tt+2hLnHVBkT8M0o0ViQnfntZkRqMEjZlu9KpZhxONgeWezWVSYRf1tbzEYerEI0DqDt6amW8F
euPrpptszV2mFoefNZkkZmEpAMfwbbvEMceW/TxYU7pFN2wWkppDd6wM6z6IQSlds+SI2oRZQIxk
CyHh+e8Rto/UFGSJa2Q47SkixVfs9z1EaJSaUQVqHnlZMYmbRa+SPeFei02ZHWhbSe0JMe8Yq1Ou
WCJpPRro8pIsN2bsRiXdKW1an9pwieTfIKYr1vZmBvT6u3AEQ06yDtewv3//u0ipatM0DUnKUufH
IU56CvSSqJke7RgFmfjNpPZPvg7WL4gwYUgyUOOKRL5BStOwbox+MnCr0ZEYKcFMVhvow44U5x+4
U6q/IWGvhJ8PV7dKM4EgFZKLMEV+/3WaAqofCz2GcBMF7XNdBo31JQ+L0teiSJqfzFGS0+d6mEp/
0TvjN0jnn8CqIDOUx8As0B0+CgsKkZfAjIwVZjbx1XqAgV9niC25Xb8b5f3hvqLBE8hEERYTpoBj
6fsLHQyiifr1qzAgXDZ1rqaemvSqJ3fGuEOSFvp/v57/5NLWi8J6BIWPgaHB++8z+zYTegW4r0Cd
dkQQTUfee3ZiSZp+8wz/8FVMKAEXscWDUUxQxIevUtXRbKIo46ugi7smSsdNodMfqIus/7Th+x+Y
Vv6f4yYqaGhWnsxfcxPv4pw08wtYhN/fji655T//5S/moWJ+4qiV8QrAFQ4cDzL1L+Yhk00BaRgr
AV5tzLN5UL/Gl5L1CQho3fyQQ1CpoJ371/xSsj8h5mTSRyw3gj40D/+Ie8jnvXvn10CalS2AETpr
hh/5UVGcjEala4uojoweCij6ymxv5rAR3iRV1SapaLfjCjJ+lYCiBKbW7Jeyie5FsKggQ31rb4rS
Eg/TGEQvo9a1d3aqBD9WRwbNMY0o8eWqAElG/zjAjMmj6AzGFxxiY8RfRDRKA4mgWE5FX/aRk9tt
RI6Zuey0wjS+GbjAXfZSr7jobwiDw6Vko/QNKcoRCJOmNbhLIDUWEwTase9RFfaRdFfYavlM0xj8
CMoI07KxsiXS/dQyp6s0Qv4LHXDQ+PmsLlfjvBgvMUPe76+/pQ3MNKCh1SPLFyOlWhaJ5XrW+X/T
NDBxMWvprm4nsYdPhrklhoaq5oNu4tfW5GHp6Wm8nBirlBcIUSdK9maIXkQvc3HlUHIhpR4+EIpK
eAG8F4YXksC6AW7dgjauPiVD0koEUqfzJpkIDltMBT1VhrB1SRvjImy7/K7LleqRUzh4lCeyLMlA
keZplfEW+hlN3XKytDE42ImsuIsWEkaS60XvhyGm6rQVqU/jYuMHXk6HJAbAofIu6ntZKQNXIoDv
rptMMr9HEYvd3ITMh+QB2mIg6vRGH8ZUJYBh0L4EQx6dCdPOcmdp1B48SJva+yq39KekEiYcfJ40
oGB7J8uBdM+8I9yZS4sOcAgLP8C5fi/sPDiY7aS4Sm/cAV4vT7oxai/xTDi2C0beXk2GjsOoZj+y
kU+X0xgtcNK08cpkHsbDXlPeais/a9gpvljprO9lMSqPeAqm52nqg0fgWrV3jBmRdQhT0oPoOx/D
YE2ClalqyDW7xNLQOi3FUD5MYSce6iiaP68NzlkwS6Su569oqZZ+GZaKWJeArC7LhBvYi6bzy1GW
oH/liltIlrXVsrnZ1wkBvzMhbb49NcNnGDNXcUK05Qy1zI/LSX2OBouBSxRQDQ6tuuxaJr+HwjYi
gKcUlEUGeX407AYKbiZRN1ZyeM7TPnxaLGncjljmukrHu6moS+p3CypDeIjpSUVXep3J8APnuCQw
YuniLdOm0Ot0jrfa6PVjGHcU5MCKp8yOJEck9MNjxuehvipujaCsNrPSizN0n+YcATn7OUZ3DKCb
B3u2Y3op6ljUdvmPzC6mSwMZ/ymAg/ESILTdGuk0IF5OxC5OY6SPc0oFO6val2yOTTpsycg2Y9at
8cQ4e8AbC5u+9nLRlLsobKfLWuY1lYNhitBH9ygYB7RLThmkKUWeElDPteZlnyIoZXMcT7ERDQdp
kq1DZ/XpbQBqcFR0fQZ976f0TkRK+RDOZnQb9ZFy3eVje2R0kh5ntQgPZZ5Wn8sGdzcnCcbugIlf
DxZmSicEZu1Jj+P+Cx4OzGOmrh6dttGWczko9blfsv6iMpfipk4HeYcpsLEjzSva53hMbhCFKeAO
tfGM+WR/MBDwfFZnUh5CHYPIosrH38zSX0uyf5dsr9s3B44tC2M1ibY+UvmqQG/lIsLJUJNpAEst
tHQc+Be8/y3k89tODo5GiCJlQK28KwlIeQDSsLbm3PUPOtO4LTjbsA2qTLlPtfqSzrlyCQFUbvPE
TB4EIO8RSU22SYpq2WM8UxwDs4KRaefl7zLatNfYxn9fDDbLSKDwAWCkjj071LU/1J8M7Qa1qo79
NMz3QLHsmjEDRtyLlv4pWu8hY9aJ7MbXu7ve53m947iQyhtSxoEzm9bYxZLCk1mk4kbJhp4s3Kg5
p1MizhPH0mlQY7jB84re2aEeE1exPnZlNvu9RFV70GYiGZ1qXSDLulTaddH06/KJ14VEaESEwSGL
q16XGYoDVhxc8PLYr8swnFmQbGD9oZU7ZjjYj3vdunCrOJJO82r6JHXxro3JvwnHKSHvhO3lxa4V
NmalYkPE588rJll4usHMts7nk7F0wg8qEuGL0h3bAKfxYtOU4V6v3J43OkzifS/MKxu2eHFkBgZ0
FDDky7CqfkpxdF2eJd3RQYKTClD2JlEfmhmItPrBeFKaniBfOEanMvaP3fyURzdF81xMn2u18Kd8
r5RXyfSVZBZHzS5xEXYqDUrfgwy615MdHXbH+N4e4BtArORQZRxVXRRJ7FvS9IwsoAnTmT5205l3
xtj4XXwFNGNQ67t1P3yNUj8OYBPE+zTfRBkDzaNptjfh18rcMRp10gd1BDncDMujlN3PvaOJc4pZ
VWV6cb4J7G8wCuavJktmjK96e8NAc4ZAECfYp9KzB3WM+KzyMtVmtnS0ovtOlMRdh26bja4OmGQV
4eyAFO5jZi5OLZTPRTFc5sPkJKN+GGr1yN7lp6bphkWKoYXsKJyDEezzdjrgJMCIomF4vTc0qUOl
l+L+1I2j2FVW1N2rRlD5Rc89AVm+kIaVOCHN0pbihEn/gAs+NhKjo5gSIgvtkmSITZfa/QoTy05Q
TA+2PlxguOThkeB0YSgh/pU3VqydcIHbJHq+0bG77bRHAyTLwXv/xzKOD4yuv2W4slH1vNAyx56k
3hEMDBsMpwzEGVPdHsdGOHlXHsaqx7quCh7kfjcV5WWmNex2sbhShQaTQdFvyeXamUqxm/LbJdws
xVHTvgKp+cs8HiQArMxIXHmc3J4JOQNBEnsCmqoLsIziMMZKBAyqzI2/5LHOXg5MqNfNzrTyWKyu
oT50k/ZSWMG56ZnQW/OlKKdtEoYXyWJ/TVuwy6IGgZul3ShnvZuYpuKHhXmbMSewgq9JfpjM57bk
sWjubH1VzTvReAqCGUu9KPEsSL6VKjxzu3DNirc+Gf0iOSmwJ4oO6i0DMggbbR5eFSBts+amJnSN
3CNCwLOqbSbdQ+tzinr2OvKPxuS6KjesMmSle6V5tNVjkD3phXavd/pGCoQjJYDFjziXAuJQzOZH
M7jV1cKZEEekipe36OVjZhMr57oehqseG9FaE8xTUoxJ9pBeY/Uxms+NvVXuI8XCr8DcZyEi13hP
DpPTz5yFPW8Jb0oCVbu7X2x/MlRXkTqnk6+sKfF7XFLMBnuUvZad1M+zfE6ZVjbPTZy6evJiadvl
O/x9VyazbarcYrhoFU9Rzli9nKr6kjdQb7tdaT/Z6VGJrwbG2ep42/SA+ZO8UzA/zNMLVWB/Po1u
giDWqMnzUQa3gZUQVSADyLWvNYhROs65atxsVCLLTD+Ypz2ezc5gIpJWNrMtbxqqz4UcXVO9r7JL
DXKN6H90S8kfIt5bweuM6jL0ypHBazO6hI7we1vf6q7J9/EGlgkkSzJ28KGpD1ZI4njmK3H2NQrv
9OaMF+YxkR8aqG0aAw8p/1Flixtl1L3JXskKv4M/SMLpF7VZXJ35UjV5xGtc93Ptx/WhfgnJpQuj
I2R8qZV3hX1JkE6Z3RUE2ubVrgnXckV2Iqu6F4g+cgTIaNInSnJp2I0GLttwsaZHuSUIUZf2s7B2
gEo+ESVjPDoaLkr4vJjdphKMSGoE1M918iQ6vyt1/01r+ic8RprDd23e69FKn4cAE3WoYVBev0cg
dDmqQlUus+OEGXbiYIqReSs/NvNiu5Z1B/HeXCFu6oqrRptz5rmmGJ7quLGpZyY6DzU/dUKaD1UX
U1yUQWZCnJC5ecFaCUivRcG81gfpWimYSpdtRGskR5Fj7zHDFrky4DJddX3c7Lqi1Q7RiIWI2pvo
q5pk3jYDsHxpk4lapc3spQQLsUd/IeuRNbJWxfj7N2O3iU37WPeI1aL5MIubKjvGbby3Yhzp6Fsc
Nf1ull/Lyi9VXMzqzyVDr9Jcx4wcEodQni6KKIVOOgS7QOStM7XDTs3nzaBEu6yKfLNdum1uFOHg
KP0yXooU61YG2iYZRyEKH3GS8v5klL4xP1nqQ9JcS6O1z3Ea0mDbgeR5snXq8ptwzo80t98VRBLq
F1KMdyJFFaNXvZ/SJdqJo0R3PfK2+piO5qXShL5aDI7WDl7fNeTeq9JOypY9oU7RZig+k/TOUgkX
Jn0HK0AY1b4sMcexdJ615zzq9qUeXBfmZzqeyDVkX1lw3h6MbZ43DNBsr6+742KZt3KrMjdUHcKQ
SX++K3FYwtb6KSqrozrdyPUPY/liziQs2oorTEp+DB5/o8yQwTzewIysRZjZoBoqzE+Qjz8IHheh
N1mj18MxMUdKB/hSeIoijeifqIWWU4qN/paM+9gf2xCfQYE0SimZ84cVBeDri/GPIKy7Mud/HxWz
75S2f8m2f/e3tt/LVbfafvyo/4WU/J+VNuj1XwNc+BO/lMhs757T7y2ZtkD4P3W9q3j3X//+F8yl
yp8sHqiNtR+Wa6BZ/4K51j9BYEsSA2F0oFXU9L9gLtX8hNwMajYJfMoqvgWO/sXSX/8Iwx6NYEAB
2MUH/iOW/vsFt/J0oTgDdOGPgwQYG6T3mx90sqWU9Ky8DvMfifZ5QjfapK2HJNidOAZKgt5Ailwz
a2hKYYpQpL+5c3+6/75b8n/8BR8owzT7qWo3/IKagWC2+sEXHGuI1MbTvNcRdVr1ddw/5QwsmSE5
hF3+83X+X1vE/5234X/hQl9j6f56jTvPUYPV/tuVvf6Dn4taF5+Y9MimCW7LWM5aed4/sVv+BKwU
RjaNqq5DPOBPfi1qxfi04qirRTUG0ti1cND+WtSK/klnJcB4x6QBQQJQ6z9QjX/YRaHtY/KEFwxk
byR8aGA+NMvMdtXEzOaa8Gur38wmnvBFkqmM3S3zYqklKJFETbppMmnbILKXJyWCOiPmYICmPmr7
N/ftT1a49r7A+PlzUBDwpiOqWYVS798xvSpGhhlx7UnV0pOYkPT2gbl3RxZzCb0xnOLgWdLqIVrn
wrmL3Wrt1BWJVsikoaSB3OIWpWpnq66+GiTReoE2qjDq6PzdtBq1L3I+I7MJNelRbTjyYYHoMrGM
qZYJZ7Ir84sSapjnmYO0hWoTM0aK4fXBTCGim+YpsOm0VfN2xr7EbwNC4VriwTSyEWwN+9qkPOkS
qenoDszhO4kKEKFloQHCKcY4/4DNHUIxSfOJo9Oejae56SDhSwKXwL+/ka+q+3+DID9vJO7/hqbp
fAG6p/c3Eif3LJHArb3a7H05V3xlBA2dVto4LXcnBachf5EreTtkg6+2T4Rrbs3oph6QsYtwU5q3
AapicxNX9N2Qd+usx76Ilpn/HLctQ93Ys2RgD80iWEv6RyZkv349NsF4FcGzhuby/tcvddqVYdLy
69MhBhxoNUKH4uI3Q671Uz7eI2w9bU4Uk3nl62J8MxeV4Q1FOUWEZzLS9yWdR1oE131+kcEMW0yc
7jJSj34j+1DWTfrdt67jSYRjOpcnmOd9qKFD7E+TyoAvqBZ1DtcyFxdjPq8wbiymZ11J1O+8tAkK
BDksr7UcqTXBTiL6VpV5fqHHEF9hKCrnnjAC2m9GqheChI37pJbTz9GMB1KNPHU7GbOueAkc998t
rXU6/fEC2M2QU6FZI+rhwwWwkcCbCNPGYxgzeY06EsmYDhEEqq6CLgNfvkGa7S5DYG4M0WebeFZ5
5wQKmhKmz15f84B1KSLV3ChhkyhVu6NQTb18hIc6I8jWjRZnh25w81UimhMyfZJLabwaTYbVRiVu
umUurtIkLLxej7rfXCBb9fvrw75MZq+GaIVJERsjf/5mWeiDhG1HP9ZeMmjNTmlA41EQMNPSfqCv
8Swm9L/5xj/senwjo3lsQEBNceb9sNyzFGHNkPONVdPczbhuYckOXTGVQJhb9Xdd3B8WIN/GkAtX
aNKomdh92PLLFFZcixmphzsX6TP62jpiQ15oUCyTXLUwV4DOXZ4FBIFU8+Lpx9/vTa+b+LsFRM4r
2xJXi8UOcrwPe1MfSPBvtbD2QsMOt1mZa4esz4N9ZkJDDVo98KJZgcmJSsQBfkaypEIHqnWzcrsu
AzpMl/ZC4HRPT4YYX+3usFKYfY1gGFdKoZ1B34cemhaRo9K5OIUVjXyaASupRfobMkUHyrrWLMhw
HcOXc16kNcQznVSlwQ5v2kSy7oaoL7YZeKlvJhjNLjZ7qD5Fcw4DyCo/sybRSDbgFRPcHthuyXHi
t32Jo7o/yGWFz4nJo5vSZfr/83LMgtZ2YOVq/HWV5c5V07dvi6z17/8sslTtE4NxSnyZylwlGZc3
7GeRpSqfqLDwwyGhW8PmxuLd+s/OQf9EJCObMF4W9A8AGv8qstbPo/rAPp2ROxwWXBT/QZH1cctX
eJEsogXYT6DgCMxy3u8opa0NchvEi5sPC5zzzB4RM5DxBjJPkFK/qtGGayltZHzutODryKnEoFeT
m68TeSWoNptWwckEHRlKjRHETbK651I3qgcmzQBGdS+bnV8nHVNpc4ijYlMwMtA2b273+ecL+lbG
+uG45CpWkz6OLlmsHpPGh32/qcyxFI0ku7o8524TNwaAVqID+GvoJ80Q5x2Gckn/+M+/FsEx27EQ
KikmH26ePVUoCzNbxuV6dkYt8Lg0RxH5FQ6Ph2oYTmMDseDvvxPWxNsj4PVS336n8v6BTdMoqVW3
fqeY9qRy6zgEkSlV17+Lv1bWT3qzF75+E3eTZFCoHazbD3uhaBgMSFWiuDFVOgdeyVzci4eUiUBS
DNJdN9vaMWdchEK0hwpPxFZHrn0PGD7FISISqcRkQxfjgL5A0WMoEippEajI0r1cKvKz0HPGNpNK
Oe0EmV2eKxVpnlPJzKe8v79r2Bf88WrwZQZAFWs8ta7wRr09OuW+gP1VJovL/HYhQKOi13fHAAcq
Gx+RyUcnzOwjKHpz8s2cCtyT8np5sJcKK9Bx1DM8Qgf5FATFMm4auWdI1yEH+h5pTNocLautW6uQ
ZRaeKQUMZHrSZpFwVNIIR3y9TmW9ZOYn6b5L0ZJALcm4JxY0hQEOP7dqXG+aHY5L4wfcSa1QY0gg
r/e3XW91vN70OkVd7GSvz2KUxtrHxCuQPZAGQHm1UrMIAl2ufZ+TMoUzwf5RHnQ0lINbTtB8PYie
kidjQfpDm5CCYTwTM+uIRo2Sculs9UeKYELCzVlGC9mhlQ4dFIoaBGd1IJdo0kctuUCpPfHhmNl0
bt42qzitTgzwcE1FNAWIp8i+KWsRD3dWu8BLFTlMbme7P9RhMvkJSpThMBZJQN7egutOAZUN1WSd
T/eFDvPSTRUl5/gM+5uII/huTtXhsdYrIS4iGYsMXJztUSYLJstvKMawY2ScOmz0pR2XF33J88Vn
8hgz9zHtCVpFmteho49SXPsWAsWb0iqXEFXJDAYYt10Qbo0sRaOQaTg6unOnQV61Ot2U3L5vcGuy
wjbb93oOuzYP45TsOaEsmzaeZmXTFh2nb0QP5cTtgOyCKAq0RCOM1zv4jM1BwecWp9m0ZZkYZh8q
rmrbaCzo09pbejcEti36rh9RMNmkiWqD+r2MmSF7daKo1KDp0D+D/IAUy+WorSo4jO7DOkcPiyIj
diZK+cSVoMthFbBqPnKeGnS4PM9mP4iqMdimtYhdlOZG7SJZrB/adZMe4hoCjrFu3ca6iY+v+3mx
bu1lq7DLW+uGH6xbf7seAiQrdbf/LwcCTzvMf9zFlmy/CpE7TaGIuTYYF8wh8PiyPKMVKFBVI7Xv
mFSiXv/d2/zxZcYQA9KYadCPIy/4aLc+AoaNkcmtXBTzqlDzFwtbNbxUaFnLPr6YekTRpqL8qHpk
d3bXegvcIk0H6w/C4WZe5l0NLPb3P2qtvd9tl/wmPAY4SelpOVQ/bJf/vjFxa3LFyuvFWykOOMwX
uCf66/3JOgmSNUarhs8MyP75G/4R2vtfQ8H+rxEW2ajePI4/WKygECTZdX5bgr3+i581mKJ8wjaV
x0NJD+JFbu1/1mCy8QknCv77moDN/1kZG79qMM2icNNpIsF1V2LjW48V/dPao9AlyDLq/JW++A9q
MDC19fB5s3ZYNQIsh7mBvX4TE6z3hxP+bW1f2Hbttpb0FExbuc5uo2Dpdm2Z6TtI+wW7Ui42Vov8
SQkuBz0SVF0LjaAZqVC0ZaI8oCl6SZoTyIxaD4hA85k9EfDJtJ5zrVQ3U7LQbMiheoJT0qGAN55V
K06wkDCrg7EA3HYlSbl6ZjzOo/4ymNu8D57ZGzK/rKz+GJbBciYYkEnkgIEFupqIAaok+VXcyjG5
tZN9APUOz0TnsgF1urJdkmDfVSS5KLJ+1iX7KZlpfapquYjHCSEuNrWS0knbyJAqP+hlaTNIknqa
cCDyhVQ39D7Fgi4YKdEmy4J8G4k2vZmMUDCQtxMcEKOy9kXXpn6dC+sLodnBTiUYRPZUVLIkgxqo
kT0j7sVdJSnrBLOU7ipLjXHJb+rC1ZRwuE/bVWQcBx2yE1tXd1bfWFyOifJnqnux7DlHpLuev7He
zqob/UmPVIJwOp0c0WkJ1iizMTjGvNsQ0QI5cmXRxahr0OLOczzmXtjq2uRISL4f7GjYFmYp+VE5
V09LOoUbSUbHy5hXkxhaDWZ6q4WDFjhSCf/UJ6FdYRJIJIkvcaEkKgSxdEE92jrBkBFmD1gU+0HH
o9NiIxXU5OEq6pEXpGSVhVfb3JvK/TBP/T6hS9zXaT3v8J74ps6cNdly6uKFXMpSm39kiI5wjlwV
TWWS1KdxWY5ydc1EN5G73JtSjpqSPDk3SsHqICklIWmq/fwwIy86TpplPku9OFLxOEtF3grW1ep2
qTk30Q/drm41+3bA3bquthgJ4Cex7BXEuGUaXqXNskULscvl/KaxTS4gw94QWyzjTGixzAgHfVxT
Ls2h0Xl6Rhit9pRicqxM9pQwrXyDiZtCjOm2l3P7rEHytDj3J70hA3lnxyYuLJWaby15RZL15ivG
SrulUMXzZEsazBXg4wWPYDvexIMo9nRM9iWk02mCaqPMX2AO8nGqSKWNrRTZRWZABxJpfU1GEsrX
sbIASNr8epqhoxUDtBN5GKUd0erDpd2YyKLxb/VDzcQFxIhm5sjI+aZwa5urIfZYhuRWxKulaDZ9
bmokLQkZbBd9lZl+U4tgbyCv3ytIMR8GqVRx7MAJ2En6anBFR/tVNI9mjxE44Q9GiM8Ahg/MR02v
EIbkcmYjHUseqhH8RMWDZEtUkeURwAcjSscAZWnqS1GE4b5XgtojIzFzS9J0qc71+MKsh2/YPE+d
A2EW5WMyRzBWBFtFiwrXRcIeoX3CXjUmB8fOROTGJfwuJSuNkwqt52Zpq+kC7ayAT6gXF2lkG490
HrdShNdFWya3NIYH8puFE8r4wKh2YbF/DNHNmOnCM2FY7xlTXJWFvS3XKiPtZidIFbfqToQyx546
mcbRAhjDYBFLGPu2bHLbTzSjJZkmdAwt/aEvieIo0lh4qJXERrfC8iqoxUUvRmMLBAZ3A0LzTUwz
4Kzb9KFi72cNavi8p7l5qtHkw9Vjn8XSAXsffxwrNxmsnVEqJ1uOt7UFKBOX7BDGgJulegrQtCft
+A16r7qayW7mMakdolqBkpZg8AozutCr60jSMNhoYRD1GHeGcc7MzkqNi6DBMW6Wv2MbI0G9tg/D
3EBLLMaQCj+rPjcFjYBojZscCsE1FHN9k8lpdqgCa9lAmSlf9Ck0Iaul4xnJXbITQ1Hd6aJBZjx5
cYrCMWpUV0L0OGvFghAcHbquH4oh85dCfpxlwVZhmccukzRXlNAUFA1+8wSq76i6Ed9FJJhjA1aI
bl/r8JRg/epFYoHnw7EU+Ep0LrGGM0Z65koT5uOtWPKpnngGTG2oRduI+1+clHak5k+zYKfB7HTV
+aWVkxGuTIXJel9Pu1hd7oehx85S0kNvnOv+Xrdzb1DLQUeli2lWrtvDGTTsWQ971GplV/nJ0MXQ
h3W3GUaobMHqNQube7aJ9uwW5RIO2o6wIOksz+18hkmXupVcXOULnVwQHVO55IcJrGjb+ExL9ziq
TOyrDithQ6njBz0s8TeIcy6S3cc18wrxS44evGfxqMyArgyp7WBx1IjISz/lZl9ikKxu51FdTrDX
Jwi4dbfLIEFYI14D+hpGkfd0pKjj+4MaCV9m9JP2FzjTGPTcdcL41mIwgqkkjKS6BW/kCA4T+MXY
uDlJXj3Q3igQMKtb+jKLBFmTWEr41tuwmYL9yFxpW4Jnsoc3o5clxTWiYp/5dXcI1QJ7hDbDLrEV
hw663h0ReYOSjF6/ECavZ0vnR1oi/FJY2gVBY4tVSB6ET9N0krK7UTs8boOZtdV00n3UwuZkEco7
sxb4DaUztLC4q/acEdouYwtx4YHCNCPUKgKaKY0tsu4ARUDD8FqXwoR/PeDwbuXegl+pyHk0fWN+
VpN4qxpASloLA02uc6eMruwwf8E2x6tbBL99FHzLuBf4PHSPWVit8BNMLsFBszGWOHiopWG8CS0O
viAROi3QLG8XO5ou8KjoHDEYNXSRBhOBfCEzy6QQQ2XNdoOiGek4ElI3GolhsHGuYP/uN2zr92Pd
oZGUt8zkjhDpL6b0IYRnNyUPdpddGnp2Vc+tT2roVk8SXrZIvTHkwm3V+6mcb4tEvw7TrzYKVNXO
NqFtP+XIG+X0ZAcxXsh78LgHpedwHVBRd+WVRi5CDRxTpdbISiDORMyQflO1uxmDSRzwwfTgAsGZ
NJu9kYT3mpAAb4TBGC1C3jkCxFiNei5RPSIN8KVBFX43QD2Lq6062pvSyA5a/DDX+qbHrGY74naC
oPlKwKXLKqII7PGhEtFB1/rLttOumrI+dyyYZWV+dY1dejD/W781Y9CMsQQEEfpeomx1C3mOvWDA
7gaedHiZEbe2YB3hYULt4vOCIiUvnkD3U4dQticpHYkNa1kuVsfxMJToImretYke3Mw3nGQQ7tI2
8ANMsfdJbdDIpsUWE5vHpa4KqOIyUtspONemFO80+K1eL6GerSftts94lKkg8tlU4/qmavgso67C
b8xVnzDCTHwFxw0MtlP9qPdlsbV7QBETEZERNcEmxkUmn6XvkW2eGn1kcUkFQEjzMkf2iSkBjjeR
Z3fRJsV/F4NnzYcr2Lrq+rPMunmgYOMzoGpVtRdbVEwSGP5DJjNvS5Mhf2ChQfKVqvssHS97y/hW
9OI2p425lET2neqsOpQAXQ9qo17nouNXZQqC9sgxpFstl6+BOlhKyhBcye14U0fyTR8U24bNoC3n
9Saqm16fiu3MF+2ECMvneQCmIRt02sfJ977UXCW3NsHcFSci7aVNQ7Bbr7Xzk9Ci/GQB6jlNVdlX
OJ2nvCt5TWz0crby7GWUEx+QGL4bLkD7ASMm3wBOwWhEUTWvsVRMrYMWlwdmxH4tMN9pW6DTTDNv
AZAjvG3Sef5sxZX5dZ3UuFE5phdBnUReSLIg9iVmypOyOi8aMDrpSHXzoOiqjm5CqKSeKhw7jbGa
MIwrQbfvI86hxAijPQql6qIs0/9g78x248bSLf0qhb5ngpvTJm+DjFGzZMnDDSFbTs7zsEk+fX/M
rOpjh1USXAcH6AYaKNRF2jIVjD3+/1rfglCSFUR9V9nnIQzvqTMkn8M2vpTs9H09etu45hTuxHlz
UZBEvmNHbn0r43cUFeglMEnWs1nVxqFQDqWG0NCOlaux9CKQYzmMRv5jqpqLiHuDRuooIlJhFQRs
I/9LqgzTmIRjbrTI6CtVtw9TvHQ3I5w3qC2y+KDNIsPyuyLGIGPpm1JG3pHdsrnQWy9CIigxbc+U
D8w8Soatl3lfXBIKd31kVFC9unK/KOz5Y5F2Pusk6gRVrdHa1XCqiUymNW48i1p5LzPzY9ygRbwv
80bfpk2a+pPs9Y3S488gMMydRoT9kQJxeSqqYRGbSA7tsW0j8ThRvAsGC/lsrnntN0LBmh2C5ouy
jiCClpnwHpFH1NvR0xzf0nt5MhfQbZVLLo7rgn6TxYgFn9/qScM1gfKfPtoN2XmRbyghD5nsrMPg
qGIzgqbVDrR8Q1/180dFFG8QydrKeav5cJN69XwAt/A5XoocxB/Btv2qaW6u7NkJb4AlGts2l/N+
ZqXcEoCJBA9fH2XQutnDMDO/eKoydoPTq5NIOQz4LnlYdNjxz3rgrDYaRjhjdBS24XLcDTj5T53n
aSdv5FZsdMujFJn+UY0GDQjYBU+rSOBpwiXvq2WgyYeQfQ84sDjIqBxQYiX5PXj5cdlQy9Uvwmbo
SBgvp20rww5bEfh79NTipvGMeR1H7Z+j2Su/wXh41Zr9PhHl/eR9JJ5dMzZ98SSxaD+LuCCcA/ce
O3loHAwNT+JSNt+8srP2ao48sAZzqDZ1BCla6pN5mc526DudsG6TxP4MNcx+rEbR+tNCZGXPPPs4
GzUXG9shnigqJkQ2dbuJHM1GBt18SGkNbVoFiY4GFgmUsvjcF4yvsJ2gUKfdycmHfGN0HOXnVncv
jHVGTpn3lIk6A6ygTzssdyKoreTWjLo/y6nnaAcVADaoPV1xO59uCejztijTP412F+5HK4rhA2U9
+nC1sBxF6kLq7NspHZBxW2RrDmG1pI96NS/XOQnz7LOc9eGGqD07CIGckw8hyLpWog0/UQpvDiM2
720yhvbOq9hydCXlQXIxhNxBnU45GAlttz9pgs8Sjk5/GjF4H0Mibu7MyKOOKMdiX82cdgMgHfYn
o/Fg+IgUfEot7K+mC+dtAgNJUM1iqpuGNZ2VKLZetLL1HbMYj5EJh6cJw+KucL7FzSFK6tsGEE+k
YLE2R6OhBt77rnMw+/LrzJ5+KpYBTGVVFwdPds3OA1jIsVMRx+01tnaXG5W9ibJsfDIttlqticpv
jMiJQkKrHQp3jC41gtgtLV3uaapHn3jxtIhNmX23QmvC29faezfz8g8g5FhYUwPfnr58QDrNdSEn
nCAuhPepVD33FmVAhRwTqPahmX5prcHlKBUKlp2xBUChyaI6zIMIMrpwm3Fo8pfKSxkIvW3pHcsS
Amu/HeZBx2YI5xCHhLnEnwvCMDaWg/Wmjwm22jqupot9jzYg863J0u4nDrXc68Y2+mRZkZZx/s+H
z9HUwDSJ9am6L6HU3WZ8Rpr4HBvBsczZJfIrJbd22YibmqPfMTGLJof72JC6sXJirwz8bR8dStbX
U25MnB6EpXmbPLfi1i9VqB6GqVRgVXhkvIVAdE3hO3/SamEdC6Et98RsczMVMq+PLU0XKvJxE36I
lcnRRTWVvLWWzP4eDvFEgyjD6+C4VYrjKaNNONqpvMA1luwrgxwGv2liN+Aiany1c2iY+hRqu6yJ
uEKD3tvaoAaDWSxAfyAH+QRQEQUrYbPr9YAXkYpGk104BLDCHySw+mvkLbdF2BjoxblbFCUWGaMN
KdlwtQJw33gSPRosEj92ya8EhMStWuRLtzdC99km8WocvMrXh4rmg1YSwUEhAGq6PvpmXtVXpDqg
nhnG05RyYUq1izI2P7St8K0Gn0QXNbue68gQdYiYQgnCkrOX35RV5w9dy80dwegECySY3WXfWld1
oWd+krNDhsYdn+Jo2P0nC85rMlvbdHDjYHCao0v6Rlqtw+BTg2M1lQDePOUPoeO7NH96dR1xdAUQ
LbvAtrWNjeVmk9CcydjWq8ZMV7IpW4xKSiPQ47LYotHHbP2U5c5dPS/YbBQKIfcDcib8EuHok7Gt
8u9Zx4Y2QlYCiXhP06n6wM1w3EMr+RNROFBWncvt6Noo7AYzoTQyrqHAseOcPNyUKAfTnatH31QU
fzcFmBcryQ72bGP/EJBNZmNGoWHlT1QvMmx6PCcNLcAq7ry3J5Rm5PVclLrLXTG2L1xy+VwSJPYd
zXWMrARUJLXu5+vV02JPuMviBeNbqX+fDQ7fNNcK2l/FVtZYqkVKIVAqWDB2Tb0DehmMSWPHIeqm
WBc8O08zP/QA3LqlsDaOwzmPBvyzWWdBkho7qnvbwltbRTjZJkILwQI1xEqEAWRHNjf73i5HeKnR
tgB9GybdizHJm8UVVx7X+KH2oJ0u9K7gxNxDG3V2DNDnqrXMzToeK4GIT7fn6yqauZvg8bH0mVFR
pn5iku10pxnzjkSsiPMLkD6HJIzcrLbQlB4s9HIuCdhGZ19MXkTqyaFJBn8h4yeX3odFW2tj7oUg
UAWWXJBhnG9ljX9gBBsUu4+01e8bTeAqahOOHNqNaZj7oZqe9Ti7ilI+cW9MXAWcrTVPXxyQh5wb
dhP5oFVcXKfhJYQKJNBJeFJ5e89J9TqzKBJXeMnQ8bmfCZSBjzWva3p0P5ZDs3ETz0TBaBznuUJg
4YZBouzeN6wlyBttX6akrNKK8+DrUEip2sY6sus/pWHth1Qeg3HqLlO9vp+WIMqNIwLCDXdEEpZg
N3HBg3FAh2NjTwslbstkNBZbrFcnSjUWXFjJ8tMS5gWX+NBH/cnxKvYzPbQ5La0IsJT1GtO3Wx3w
UV9ibjzM5i2VR479atrVFbtJCA4SCCYJuLwaamD9CYw0ElRwSn0HX4ls6OnQYvKYa50K1oS7huLf
rXLzXbcmYNJm8fvRA3dLnY1C2RG+HJYmdb+Y+t5pNBRZz0q5XPTakM3cewEcSWZS1m/yDLsXyNXI
WvorvIH6XdvRDZRxzdKKatSfkBo+IZKygsoykkMdYvVC81wDcJ2fc0IzSguoqoNU1ClY8PIp3bgE
+uBYCRdKbEN5ipsmoAX/uW2fhBv56LtudHrHTeLtZGPV/jhkuyUPWtGQOvcQJpde4gbVCAplVYU4
9WltV6vmYy2+u4l45nCOCVE07VbrXOyeZniM7OmiyjGr1M2wXEyjFchQvy16iAmQxLCfVV9Lfbrh
BnIslPrYTe2lPn/0jO6+bDz2yqWSuEk4EnRm9hH71z7mmuLUfCl13Pl52J6SoWfDnbRHzbhC10FP
g9hufcC/ZG/cYgmWlDhdvQ/s4hJj+1FL3EPZEnfR8vfUcDTF5GfsIdG8q8a91l5a1Kk4BFkn1yvJ
qnmk7rDJwsdGXY8OK4pcHoQxUOnH0eTtR+qidS85gjrcGSlS69IPC2z6CUbT4SJt0IjOG84cG2oQ
8Ldamhj3CSfSyVLB7My+sZi3jv3oDh1cts/2jHXykXYLlz2ug+wHHetuhaCt7f1S1rvO/dTpOEdx
poMDP+jrYaEvr3uNmhtxWFnJmsZ98uOE7813cY0t+iA3deJNHzprNoMhqtbAT+zIubEK7jxrV07G
vSWH+aoBZ+BD36hAHH+3JnkqMvhBxnCTc8XbeUmbnayaXgPnl0CLXXEBmvxDXXfXTaod2yZZR3XJ
VxZ7BZfGnnQ9WS0ApdtgMcGTpYM8xDrX0BUMrc/uHSImZ+tos6r5DNzvZsKnDDF8KW0ziaiXDfIK
ZNcHXVnRAdXCfEk5y8rvzLz/zhZE9UNykrHi4RJhqb5Js3Ul72f3JgTgtVedV/tLRuGD5ZeOxqcw
ikAXFEt3p/RHqZXXuJU2uTKZy7Hp3EBIILVnbinhDg9WRnXY4VrTNGwd0yKA40Wf+t6aL6Wyd5yt
6ddhyF+F2rYjd11VXRrG7dKy0xp7GArzoVMTpmZTqK2Y5Id4YavBdYrq/Kaun1QLX6QrPmQI3Lux
D/DcAejWxUml1k4VdNjK5a+iqTFHp0RF6mDnbrijFE5as1fXlACX+gpJgnPM+voq0cG1AyCL9fi+
ppBLmQUXnFd6dwWSdO4y9sTPchTTqLjrZn2Q8OeOqadwz3BF2uhrM7/rOGnNXppfReEFQePDIYeP
xj0kbA7eULV3wpOfyG1Ojl3XpIEAjXpTyhAgjMz8mLfgIxaVV15THIukuonjHdFfdEuF+7Xixza2
kUOEGrPQn6VtTjiuJc5Maqt7iLWoi0qvXVnMHIAYhDJBRxTNuAId7bPN2TDztPjA4aHfapjcNvQP
8Gt647RrXA5Hqt/qHCzcob/Ga519mJ3VN5ilnENlcT+l3nNB6oswxkvluMl+scqPc65dU0p4zOzs
oNnTQdTu3ZJGpJrpAxUr6OfGaJ+W2L0zOdYNHb3aHAZ53JvJtmj6R0Q9t5XhQp5beovib4JiKGvU
lehW2YylCIMbpz9jjtAE+bjtYamyr/EcckK02a/GjHPVoCfPqfssl+YORGdGyYHppM9XZME+utwU
Ncrv+8Tk1BQhFtlxl8cS0NjHYjI8P63hl7Z18xAqDWGRdJf81PVZsQfE8y13aeUh0oZifTIi/WFx
42O50IavCk7C+sxoS6tyA4GUEk8V6FF2qck1UBdSM3FtWhmfnDE9UWILd6oa5/0Ixznw8i4nCdjc
VwtmXKfl78yV7ziDOiZVo/lLvuiPUeGKDTTh61HXOd04xPOtN5Qxxm/blSD9RnqtfuKuLbfmjp0W
/GRtJKBvG2dPANj3eqBEMThphd+BNO2lAzvSZqLZEnPVXme5CZVF9Ud+NSAvvVsc+7YuTlED3Dau
SbkKh3bYmPjuD47ov4TxAholEkag2jAOtK7YTZp4YPLdtgmlGupYMacrdF3N0tPbXaiEhXo2fXJy
jo+tmhU3tba5ULmevjitVR3dJiZHroo42I+DRQUPrVQi0HHbmW5vgVYm5GPF6thMdnfUHLi8Xllk
fpVBQE/MFL97mg7wgbw+MKcVOF2hdtAh5KKAwkvcRvpLNiUfEelRhUjTvRjRHBgmQHmn1QC8ufWn
iJYRwCBZBy7FqHuXuMEtZSMI602uBQqs0JW5WPQrSCUJinQiSMFDpjYgdJfh53zQtZ3VLt4lR0MA
Bz2t76TFrOPBYfUppV9VXIATt20vtEhroZE6QOiX0b3shto+tuAwkbdJKsyzfotbwbvGEnRTOUa5
T7y+eukl4IHJaPVLo4m8r7PqtI9VBhMhgdm+Rz04U/eMqP4XzRehlQ5XneW6duKbOTbutdFYi7L8
AkjZqoepMRXFTzoWKVHZ5dS0gSe8l6w2AyDi5RYGKkapvuDwk2QeEgWODAVn8QW0tZUfrRwPrDSU
cx8lMKgLiSTM4zyTGjAypRWO225yl0NUevOHfoKf62ZF92ho3RXJNckXmijtYYpKkNXtdFU4vMPK
TPdjktRHmYTIcNv0aihRsoQywZxVFzuKUFv6cICz+7I4xj3cv9ZUybGK010VFtla9brCg93eKDU8
w4DJt0gfWNG6xeigRXNsGGqYnF7dnjz9co70557qQayJndbFQb9ajVvF7ImtZTKwB5lAJT37odO7
YV/lBLoZdWL+B/L3N3VVP5lp/61O6/9Gk6GOOPjf69/3z8vzPx76Nql/FmDxQ/8lgncQxf3TMYg1
518CLOTspEt5aNktx5E/i+DFHzYi+FW55TiotFYjWfd3Pi2eW9TqzBlASLojaLD9jgDLPFc643ME
q4GQcPU0Etm7Svt+sNWUXe/IsI4w19l5vxsHTZbXI0AFD4tPaMrppJHEwppee8fOKKla8Z+kw6Bv
cf6BVIgbE+BKZphX3WhkFza11HknFNFwjk0XbDNMU3rTmTP2o7iM2q2illPRu1uKoBomTbthWGbH
MNcm1KclIOV92dHNC2sH4U1vDBEoD7Dvm3ym2PC3dP7/Swb/Fz6itwYtFpjnb8/VjyP2r5/4e8Sy
4/zhYL5zbQafoyN/Z9D87dvQHO8PQafecQjKwy23yv/+JRoUxh8rlpLsJ/7sL+fs/xmzQvzBP4d0
H8sGWW94B39nzK7hbz9IBtd/GoIiODf+H+s5zqyfx+yc6JYWL44R4OvQXqhsxNcZ+Ij6YqxbzoEj
drDKkeWuri3USAvtUNdIL8ZukuhriNZZqORzqXUrKuwIl827RHNWwTiIXcgdJMP4Vt21D5EY251V
hsh5x7SSBxF7aARK4Zt/jiPQFhoiVAkQVPsyLpLtmArPuerj5CID2LtptGT57Fqrjs/2VCe3ercE
RNCaGDPJSvZzS9GwU+OQF0FKAGIMuRAP79SHwzshsD8rLNfXZeKlNHkZUrg27+zn1zVwT0BUT51P
G/ITsVIQ5EfnSYeIAsRa1X+bRP8nJtX4ve2H9vs/yDTv/kHv6OW5B0Xy/wBhAS/DW9PrCELrx7n1
11//e245JhZypsdqokUnDcf3X1PLAhkKQBZLjW3q0hGSr+lflijvDxzplu2BJtbXH2dC/HM3wHdO
qDGBzRZGpr9+7Hdm1plRxFzxvDqxiciEdSjN3jqSftwMFjJ408Yw6CcN4MrGzkgu4hQG9IGALdP7
YlcV7C5IwtBiNj+8odu/Bb8/2pjOvD1/PZpTCNBUUtBw2J/NaRpISUKhUN9aQ5IGGkWKD8oaqZGP
VKffedb5x+SIx+rBImI73po7eDYhxqITNqHQcxArqtxdZ74kqgXonUfOR9H09XUcpery7c/36jMF
z4LHagDYOnu1tpbBDiokd3xqLBtpTs13rY+jj1qdaddZU987LdKit5/588SnVcfnZM6j07bAA5FS
9/PXaQ+91DsLuz34GiI7wj41b7LZNFBJlVP+UAA5uvv9J+Ln457PkQKV+Nm3qOgotzn3ncBW9GBM
vUkvHAkQSueQ/qRrHEB/+3mrbRtHMIcXTLpnz+vytHMXAcKrNUklp97pAva8BgWZHE3dUP7bT3vl
O0QTANPGILTPts8NwW3ndUkyGTMxug11kWm+EVp+RcCbtnFKtOpu/PD2A1fP7w/a+PULpDjEVmdh
T+RDnpns5nlCqjVnc5AYzmM3pt7JXubinXf42kMc4Ck66B6MX97ZOzQ0WPFOB5ZpCQXgkk5VoPgW
xEbHtz/Mr28Pnj4LHC9OYLbXzz5Mk9UNCG0xB5Fq4TA5bTESu4mENNoNZM5hqEmrmGpk2hWT/Y4H
7vzZLKtoK6UgvBnkDEb9n2eCUaS0/eJ2CcZx1vwRYdyjiEd9F1KJ3kRJuZxo/NOTfPsTn7/Z9ake
MBDL4nTN13dmIKdQEEqUNwtm7TIsAssJnZYmo4iW3W8+iJWMtRsuGiB5PujZq+01hzwoaRMBIxGl
o4Mq74xCb25+/ylYAODPI9Vk9J8tYRJCbb7K2DAbiflLlnodzp4oFs5vTjOJg9HApcgdx8VZdT7N
xsapEUWGS2APTvYC1N7YYiEpbnSnGC5KdhKfpkYfvfNlncf9MipW4opO4B/bsu6cx9G6Q5hHIFHH
wDH2MJw30JRlN+0dwzx0yDtV6sHpHPY6yMG33+svg5M4N74/G0MXeAPmyM+D0xrmTtOybgYKYkaX
KjPB+rrI1Gq3HIlUsapkDKgS9LdvP/Z8xwUpywFaAKWwPZcj4tljZemR8cNqh8OknenmteYSDvRb
52YidaXSkt+lh/A8G50/9Aad2X++G0FcV3oTanoQoVwMcqeqDqGXpe9MhfM9T9orB4+DLqchwYPO
P9UomNPumtmUzDRAEwlwcaaopOnatI2nZHlnx/vlLfI8k3HD6qJzaFqN7D8emTTqfWqiBhyY3A4I
jiRLg06yQjGe9GwX7wyVX1YUnsbRUIcuwkFNnPuSB2ui8s/VLeiknh2pbYabJZ7av4s5lGCi73Qy
30tGxnbPU9abFWslhsxzSzk5q/Ea7ybpw9XyW6lX1TcLLG23ybFXvrMyv/b+mELglDCyc3M8+74A
kuMkz/FqjHqYbxvVJVfcR5PTMk7zOwP+1ZfHPRd4DZ5u+DU/f1WRhNfrLLw8I0rrC2S2nb/Iovvd
VXJ9eUwqwdmLXc41fn4KbXdPDWmGwUSO1Qd8B+mpiNLyna/otWH+41POPotTmOSB064PCsfQkMHz
smZziIMlpo2WQXF5fHuxOA9t+XtMgG1j/rJA2uc2vVajFMr6JYMWqeBjXafJA9Ga5kWWzNlOpPiT
+FNj52Yo6FtTG7Ca0INfjEFhzAP0HpGl+PavtI6MHw9Hf41SzmFw5tahI842vTirpZwLRo7sxgIb
mWgvi0rQaVNc4OnuvuiqNZ7efuYZbOHvt2DjJ+bGBTrinMg9FDjypkLIYDINE8Wcvey9XCv2OQlQ
T5FZ3cOfV1d9PsnD2w9+dZoAuuNwjnmXDePnUYXmGghYYUtE1qNJJypftslA6EKe6PKdW8N6K/jl
vf7wqLNbg1vinSPnk+5YjE8xRjttDAlt+NKuN8IsDm6nLw8NHO5dZVbVO1/qq3MU8sIKP3eAmZ09
vPI6E8oDXyqJyLAHvAXPSOeV/8mi819POS8grca6WI1S0nUepwtI5OmmBILt27XVvnOYefUDrUs2
KwL1XPPsA+WL0hpOTnxxhrd6H2X1RZKG8fD28Hh1XJLuw77qcZA5vyigaST3L+W1TShWTx52rtMY
qujj5EnrGYdseeI+j7IR8fM7r/L1J6+lQho666g5G5huqavC4Mm5ysSMHwPbi6Mn2g7XQHyaGqsN
HCdZdvSzs29vf+jXXi1HXg6JTAnCpM4uLkuiQ5jQRh5tJvJhIdzzlBhT9M7K99rM+/EpZ8vMLDul
mx1iQ/q0RGVoWAMa0YFbm7zh+r/3gc62jh6oNAVCZl4pxw5DRxruup6whLef8trWAbXFohLh0Zdw
1j//ocgjS71Dvc8HmpsSIbhhEewAJjgQMGow2LpV984QefUN/vDAsy1eN1sdN+dqUSK58VtJlz8g
wjZ56tRg/gezjfIVLvI1M4Ge7M+frXEja5g8tsWxbc1vsh3nY6um/p0t/rUPRDUFOhFEMss6T3xq
OituIps5nVmoqrnuhhdG7RXg+dx4+/aX9eqjDJNyNxdzg0bQzx+ICHLahVXqBk0JpD8pwL4Tc09q
MDl975xkX5tOdKPQ9aIm5XZ3Ni4AgCwtlwJJB9ESPpnK9RZ2yz+hvP/2bPn6U6BB0QagLbw2134c
fa6X0VpoIzgZCA13YAnqyxlLyfHt1/beU85WpTnruMdofEOo8Vnl8aSQ8lwV/9FTQMNRTrS4Eq9f
3g8zqQldPZlWn3HVEGrWzXRbRUY6wu9/Fg8kIUg/Dspcin9+SjaGi7UUfBZuyliMjahgbTffq868
MtAourLr0lKhY3DeB+xQ8wypqkXgpXhKNu0E5gesu93u7DCMvHfm6a9PW4tAOpdd3LLcMc6WBELH
syELAb1Y3EMS3GOm03CKVLp21Cu7K9850vw6HGzLowpPDxb+EV/Vz68Qda8764TGBFpbCFxdtMuH
yDXfWVhf+VA2zTGOoxj61gL6z08hSBJOF2XHoOqbfHWZ1SZ2zjYaQVS5JAv+9riglWZSp6CYZrNC
nM3XsWg4UoAXCirEXS8UuIg4wIKq3ivH/PV7/3wgpBu41uShYYGNP6e/Io4Wcw0vJFhws6mvmImd
RuLi0vT5mBH2PiPh7Sy0lxaJmnKvj6Zq8V8Z8PlSI+QuwV2AP7mn6G0ku4rLOcYNXEMAa0LXSxF7
WaSHkkIlY2MbdiOIqhEzznsBiL9+PShOXF1yUGDj++XuHLWQ3frW5L4wMGehqNpj5A+mRYzIBEDk
/u1Ze77LuoJrIEVVWE/0O2n4/DwY+MYW7j1AE0t4RsVGFRp2uyauctxbiAGwgk1h+puzimcCeTFB
TQnJQ88rWEMXJVVeWh5AxcVzL2q8F5CiXDTMKBbJZ31nvJ/PKiBEq2DAdEyqOdSQzpZy20smfFkq
pKATo79ZdAeVsDMa76yyv75JF7bdimLjPaKGOHuM5pbo4/s4DLRcoip08lp+n4m83UR2WH+xs0G8
lyD56wdbKQf8jz2emoR3NpGpBCtqxUbIRFbtoe7K9FgrLNdvj5B1+jAIfpxZXOf45y0Iz7QDWQfP
pnDX0mymC1RtFZib7DkHV9GQn8Lh5T4xlk7t8MitMbpzOHxC7KmCeDCym7wt3JtoNCewczgcEOjN
Hnb0qIr7hybNwmcoYBqBChpqNVbD6tOSRcDVBNkWlXUQeMGhpaQhsiBVeOG1KDiZO06hbjno5uCU
qbw8xUvTw7ZZ0gfD1bt7zfAaPHUCTMgFDLk1kscGNTtxtorxOE006jIh5utStph5e1wBH+x+UHsz
TKyjDiCOKCCZ2h/HCD91HjbztWY032tDS0gHHhbMamEsXopVCK1El34Rs9dd1MTf3pJKyraqEUv4
wRyIBcJkgoCP34T4Nlhz1iqHnkqMioM19w+QlLEQeGQTG/jPSxFuxkaT0wZ6WJoEc+RG9T7KlBNt
9aUgNrheRswxEKGxBqAXPjiqcC+aXitwH5twWABUGCBO++W6ANWxlTYBhfjQa2OVJuomycaIMc1x
INWEEEMC5rOQWGwTenC6tTo0lImGrXGOMHX53mrMlkSgPaUWFRE4bwA1oIhsVJ16w06LY/O7ZYyE
rSCLiQu04djJ26om0ygCWZTGnHef+lpqCJ+Fvb4pmCXyOk4VBhMIb0vhF6Ti4lp2CjjFbhLb8qNp
Es9O9EajP6nKkp9UrGzU4poAIQEfp3oGhAB8NQNZ/2fei/ICvl00fNBEXgEUa8F7VnS6KlqMqMhB
MaBLjYdafS8WPIK3XcQPBmZrODdyFl544p/tKE4uf1nYJ8eod/SvaI8hx8zFVWMOxrgFJVwfwog0
om2Tk7u8MTG5bIwiFM5FpBfpCKg1HuubhkXH3svCTvSXcSiSelcSKv8xM2Pt1Bo9YILBjYqPxpTe
i3iughmmxidjBkSxwU9P/HpRpTUW9n6xEALjA/m2iD67nethQeeUx8IHzZddKc1AvY/mzsKom/cz
Dgqol6xmNaZXip5wb5oywXuN8rVAZ9kn8xwRleMoG+Bf6jREJuNKFn8l/FlzfbTqJS52ZeLl11G1
ZFAsqglKh2q6+ronhBFLgQPljgwcN0Fn6Bg90k/23fkqRaFo4lHiGkOtZYrCbHo0h0kwj1SNXyzN
QWj5RYFD7Z4NkuRGAzOovZVeWqf3DvQ/ZrbCsIx0MrLysSI1LNWK66jvNCxAvA6j9yc76kjGQSRq
4xSXJHlC9O2eGuU2pMF3nhZ9KbF0mqthNwMVnUYawGO0+jca0MAVoNghnN9Y0azHtDxriBqJntAz
GYlXGQOvksCYNNmP/MNAAMOddLtUYmOMZi2AIAfoL8kazC6Jqxs7i7k6BEov02pXzm59647MJKLU
cdPj23PLIHTGkj7TNHPVMpvIeSnCtsOMCVIM0xfLmNgRkYJ6zG0U+Ps6mpNya0KKRvqqa4a7Bcex
PCFTxQ2kmd5sbmWSRvhb8ym+SeoU/Atmuho8pW7c2FOo0JfrjTbjweosHBuo9yAvLokZuEplR4An
UjvhZIleopbdj9A6Y3ExNKUopSuGNVT6MsW/Kttw+QrbRDf9unTHz+NiZHJvpYImi1Z10bPTgZ4M
CqLnabfG6ByIbyOvchuLLP6IkLcBNdMopW1p8WvJDgMnlgVIArFPfKdpbXqC3QkmXfQGp7zZzBdz
v4ylDwCrxpwqzWzc1noH8ptwIASv27InQSpInCmVR6mEcq7Y26nRMgYKcdKBgGc7vUjkJbyS2fO9
XhtApnlyUoFlTURWRY2X7BG3T8S1OyEuVQRQ8586YgngAm6dTbsxjpxL8ANsWaNd68bWdCdxazT1
nPiiXToS//pY/jmIzLvm6GRahzgZ7M+O0y/6yexb1NY1Uvz0YNXwJH24E/iSkemK77VKxmVrFXb9
GUaGw4dSc1VtrDmChj9JsYZl9QSQuQTL1YeereMOmidoDQuOmOe3S76qhEOi0/2eexuEIat6wdsu
EQMLpaxN2vSduYmaEAiIqGak4vmwptSikY+AYDa62IpF8Alq1PYtQva0szZVb+XYjUYoFDHMMHsX
N0Af/EZV0wtgO9Yg15nR5A65bPudZZVxGpTRpKRfFxILPw0ib/Z1GEC0G62U82jHaPhi8i8a6AtC
cuyQYJrAZ9pO+6zjDvyi8oQq8FgU5BNZ2L55o6SW7wUN5kNny5Zw0AbT9WYpwLJv9NrwLoWdRkRB
YRT73mgW2Dlpq0qS22fZjd84cd/tMgodxqaAFXfjityBFlTBothSuevw98yIpCGAm5Prl3E0mfBK
5uwRchr5oS352hm7smqAwVhq+greaSig/cTDY7hkybDzslh9seSSXWZ9rpOjl6wI2L6Miu/awNoI
yaqPvbvKUfghoSQRLAqVqMg3Q9ErHHjdFLubSgdw4I9awxfo4XTFADxmUttXc1iQlFCmDTCPakmI
cONl236dzXxEJaIa28+U62Bn6KF/s93JNC8aWZFMVZflmnZouot3ivWZeIhM5Yj5mGKYtPNJG9zN
Qg4oMXijSaJSKyMzBXMsquuYyFtjk1Fh8DhCJBFWOARfMx6/St9VbVUIX3qqhVsTstIfxzoTaTB3
yjaew2FOCdizSLG/rsqFhj0Qn7ieIVONALriKDebu6Wxl2zYmh2a8K/SSBIk85PmhJQfZTLke0s5
49I9cqfMl+payX7Qsh2IlCVaNkhTLOBG4GDxaa0+pDYUW2L7FEJ+MNEtlReSfW0yrXh/1f9m78x2
I8fObP0q/QDNArk53zLmSQrNUt4QylKK4yY35+Hp+2OU3XYV4AZ8gAOcA/SNL2xnphRB7uFfa32r
2+hqrhwdXogGZA3KA4n2rySPRfbuwqoFwtQ2NhRFkwObxZtWl/gqpTNN27xI6nBtt1lDFCCSrboP
RZ4eTX4AZ1niQf2EjZX/Yr1uow3UF9WtKA6eIeNKxlBUbVQl2dNkiH81ENuWAO1YPekSL9MWFpa9
K1Aa8m2MwAk/qeO/WfMCi4tE1mFT7flCA0JjOHGgbkRwaCyRUm8to/rD4u+myzdW2s6s2n7YabJt
y7VXcygFM2Vn3iaU4/CQp63lnMYh0957g11ya0WuUa7zGdDxZpBL6HRbpTZh/lqP2qfSlGkHMFgC
VJCa1/XbnDzQUY8qozh0pRrnl7qmfAubp6W8t7zUgIGo0k0+e7yAM2UZLbvfTCuWv81oZzYJFzId
hZQxeU9jTk/cik+Q4s+Y9tFwG420265MUuikVZICrownev8xgu5xJ5ST2ict0SjaKmNnDNAc4w9g
weZHmhZl/Jwq6Pl0BM/pfUwPGr9BlbTHeiJTELhUyNGs4UOKWknErg83HwWBc+YV0bY2jDLl8/as
YqtbtXctpib/NjI5uQCPmw4QEU0THJ1NukvWVuqOj7mrip+siOJZQjiid0KEdbSbzTR1A1wXDoLr
7Ayromjj78VlYe1kJrqvSWuI1BMTZLwZqkntJ1Dp4QYfXP7tl+z7AYMa+uzqrO2vo5UR+7ZLI/yV
Cqfl7qIcju7VNGe/Ro/tbFPGFcHQng6KVacJduayzRvucKFRH4si5lhIIzP5yJwdYatlzIvWppGa
lDf6prKAlM1LGXCS9e/lbL+FMxwCPY8+7cGsN41cfnHLaUGnWBM9hpXKAqAI/M1h3t8b7pjc1173
BZ08AWg0pRcyIfwCCSQyIqx2WDbXmHf9WQ1j8h0mtugOsdMVa8/tqq1DxVzNeuRBxWIrbOi46Zst
ooq2TbNIcEKuZvmzy3uiopr1NHIRiimM4XQUKKycbgCTz9oBQC7W6eIyBl9ORWXsiGmZczn6mvM4
d5k+cfDrp+GjHDx9Yl+tjLMXagfCZzFgudEg7B+NZ8rIqQkmJXnxYrfaisn3X30EyJPPGWHVuMU4
BZADQYkmhfYhrax4GlSnbRNRW8+1GPqHHmpnGoR+8qOAmc8ldIbWHYwpt9fla6vXavbmY8z5fgdW
NCa7lrpvkdcMT5J641Uo5n4pjMxXRUWMuNQgPTu2fJ7HYm/AxcOw0s5noDRACWrebJpJp3nV63D7
Ofos8P7UekuqPNkbpUzfZ3aQjUb36soaoJ7a4ehdQE8TH+RCFdr0+/Jrldn01LjshxRFWMdhStpD
zAQ7gLJ5prTn5BbWrnUncrpWSGiOSmC2QkZ9PqSXIKO+NMC5IN7ASJZ7txyzXVmO4oP0qsMEME9f
i4IC7QB2KwyAeO639eidxiksXibNKfjZ6e3JJqc+hZZ/1FBjvqe+qQ5Dn7wDRovvTF2TKwU2ZKWS
fAjG3AYzp5vVeart4tmzrfZx0lrYt6BTIWFVg9D3NJaTeeRRNOfe3JqZ+9Fz3QzmST8gM5VvdcdY
dwYpsBGAp4Kph4vBJZSy78HX/Y+kgq+7tcYQVmKzxKxl7e3nKIXqOpTJAcOec8obOX97nmbusyrn
SJ2JZO1zjZ4H/YejHO0x97NwL6JWO6VJnOwTxTiCpFJCrewYXcvWbq5WbiTPSeI01RIlv8TjqB2Y
S4z7yVWsZf30i1rwZivDkQx/6nTvzKMo6OlIv4dek/0O32o+lsiO59wuPwvOXtwsqNQl/Witm35K
TvDbkk8tkuUztl9xLLS6ATrDxCGYHIfP2KPv1FJVv005Uuar0NJycFpMnbYpl/qg4ZUBatk/0H/r
n6we2+sKmBrNlXPBA1xkUNpiB0ygQpg96kWhHQmvHPt8CA+WU9IvndmvVmhqV+gPYwCTSJ1sPdZ5
HuexfHPAbd1hx3lkwXB/ydRib3Ai8+pm4XdrNW8dv8Mn14+yXkAv5Y+Renfgi17qAOdMmycxS3gD
c1LvTX245kVn8t6wqNKCHaa4jR3zih2DY5fVDh8JwbSlpwBKZhcmANtNbiLsSybYXkmojKSYAHXM
Uy6pDTYnQIaY2D0aF7oG2KoQLVQgOOkzfZoVW3YyZi0n9ATeza7Wm55EgVZAri9KZ81l1Hjso1If
N/z4dg2/k6nCuguhvwQWMUSKkZk9PI6DzanVq3NxckoGt4EaLPNd2bKcAy1yxE8c2fRHw/wNt5lV
QqafyX7ejZFfdAHjITicsG5Bg1Z8Wykcyw7InJlXkOcgZHi/GyyxpHwjx96B4Rf5jn4kMvFulnHe
CptMZwFZamiAQxSMZIeYaU/saxJeCs9QFWTaoFtbS8YMiu06JRIu8zpVq0SZnXHICm+ArmHz4QXa
NGrsxPHC68j0uC/BH+QuAM3E8VbVrLnwhT1z+tBSAUU2BTovIMpE5lupRfD30CachEugaNvA0+3h
UloVfbopRN+vutSan07bttecSiIwAZoVgZJg1f69AFeQrdnbgNpBH6x4MPHaRSsvdQVMQ6e0Xgql
sbThqSRCPGge0fKEs6W6dIxRJsKRQ6a2PVcif91MeZVuUtgVT6AzEifw8WOA6rWylkcB3Q5oxJRa
KJG1a4KZaccQ/2xrMxAbCtpJbSPy7Id2ssJL2xgEuQpEpzAYCeTe+bYyNNb0CJBBBmzwxW0Jm5Jj
b8I3y87oK9brKYnWtN233x3kQXjLslefZdaTGB8JxeHzHkLhXjRzuTTTBOfNhGPDEjexRZdrIIqJ
I2XH0b9bT2FVfaje43eQE1NTv2dyFLDS8umJiGg08VEBQVqMCgghLV3epS9y75E4EY3mEugl3FGn
nsa1O3IXX7sUMemHqueMjeGgHrYpLUI5fK8Wpo3R9SyRSYGtf43ZY3R3YHyJP4u81mFk6Y22n0L7
w7SliDd2HqUwdBnDtviRaflbTVPdz/tORm27yVm3X53KDH9FKTsPyIOqePSSBF6s4FBHKm9Rapj5
5N6XQprsyfUSSF/NURw+UlhF3lwTgjKsEu+n3GiJGc4ri+vWS96HTLJ5AFOufV7kxBucXqUKNAbF
VTBEGcXoVmvVvJ1iMrOtF/r9ZS6B7TJRbRggKU+6VUBGFyulYIDkrRqle9wepduJZyCAXfSdplnW
bgg1ieZALtm/FFOkuid9Li241yWvFNeQail1Kiw+DArPdWDCqih7uaYUiA1EN3vbXiezAgg0FtBE
ViYBdqrj0b5TBJwB6PdEFNGoQfuAJvHcuwqoxacx+mkBlySe7sU4sQB29IWRJJwLMtOhZbd3XewW
yTo2cxg4IyCv575zI3fXdhPMESx9VgoyGIfuyorCeAr6misZOFGS2/q6gnvaOoERWh27D1x366VF
Acoe6qopIJVg7HGIeguQthzfclRgzxzC72rKufxQU1UmQSiV7gA1VOCFGGh3UB7hC+ebgrWOea3j
EnTnNpVeyy7XORhX+bjQgMRQrduI5D94nyEPL9VkgwdgLGpjtwkdv9kVKmsWoFbJ9/5UqWboqF8c
ZhgRUwq66uq2rKOB1duzt4JVmanrlBm1cdGngq46H6gqtxJZdzqzcTPrdg7ma66iQ8XnBFtUuoex
9wuFqYKTwtvEeJAi44HT4dYucaEBQyc0pL+OVBva9nYcEQRO/uSm45FBZt9emwYz7oYlX/RPdkPF
eL3phKnxTUrgzM6uTMIaqF5uW5InB2j/QziZevRdl7rUjjGmMHX0RhtvHwtLVT8Nfi9wpimaxX6W
sUkwfFWQbenkykgsaBE2yhCwdU65QFUKw1EF0GaZVHcJMz9oLL6KewOil0RFgkSguqHUV1STq8lY
SQTr77axxp+ZzU1txXVsZEynT42TW8de5WN+YDzT+i858VwspJnUZo2mSz+EwR5wF4TJEOSN0Tgv
/piZ4/3caK7/mOSC4Y+RJOAt9p0VTxHasGVyD4BDmdmbkYu0fGd+ng/g4KxGk0FlpB5n7VSb7ezO
kbiq4NNalTnvDNuos30pmBatIq3SuELaQ0/7/OxPo8M5r0BtgqXQNGNDfNZOq50CMTdtdLfW3OMQ
hppGrH8yFc2ZHAEj+Sqrceh2bjX2nLY1tnLtcRBJTHc9eR5tfMF4nMZQCFLZSm1VT3457JrQLv2r
TNtpOoWln0Qnh0s+bQhdT5mziVKQrCvV17CdgXgPUDTyulWPqFOh2NpFZvd3uSNKhHjQDso7ZiGG
2jno4CYW96ot3eqzMBC7nqZcr6TNdjdqSu1uMtz/jbyi+lU8tfWvXy2Bxf8PUopiMaT86+T626+m
/Y/gs8j+Oap4+zN/C64vlbYmRWsO1SE6cigy6R8pYILrzCsQ7jFa2e5ibPxHVFH8BnfXwJDLE4YJ
f8k3/iO4vtiidYLuukFYhejwv9EcQurkz+KpsBly35p2F7sSIbBF7/8n942T9aYCk9yvDD/DEWO9
tqbTXVUyWutOZdHeqQB+9QNrpU3Rw8mbxyvbMTKDBMA0OpZbg7qKGNHqDiT22trpGuc2PzPnK0v5
uOfMUsFGHIW1syFlmK0+nXq907eJdNqgyaswaFqw6KLBPKcyQEgdw4CV70Ds4c0+1Sz9uD6r0t6a
cQtKZnZftc73AE5jj2x7J/0Op9K4F8hubxnYW9Z9U3sQs1Nf4fLpxOwHmkV71oWgLKbeXPl9Hb8Z
Mm5+wPWI+7tp3qT1Dt/JJRzLjQt3LPX7X5XJH4g79zHScesnxvzFKkNCTfYyMAeaEq36h0hAaidA
ft1zbNcHkcudPTUHKz5kn6EhqMsdr3ZZfLKm/Sjm6mddF8dSdBsIcqchBCPsjttkUFdaPq5GVFDV
qLUBlof9EBrP0F/XmqN2Tsgh51p46VNcqyek4eWA5t5hYAL1TxHQZGwa9OQsH0GhwQ3CI5uEq7rO
d97on51mPPdsfUPRAX8qtR9V63RBI+RD20RP/sTExLXTH+1YPdqtfHO8+Rxn7mnqw4+snN8GaqtC
o2Uo3LzYvdhEnbs1VfHAurt1nZAdg5khY+6PRsIkMHlItPC+p8QKtk0aDPqHmZ+j6tcICrGs0nNW
lY+iTKHOS4BHpb9dghgrLxInGtf4SRLvEhvyu+JyGsBTcjT/jtbQfdV496LiX/TK9Uy2dh95KfMW
e2X32bpN71mydc+47yJQ0HX4KbPiq3DntdYC+Evv0zjbTPMpG7JVZOxtcQW/i4VpO88ffXHwYmik
BuPU1qzXxNqepC4+VSn2mXlvARpfzVa98/18R/dEsShy71oOyFqjvSsqX+zwuTR3lpU/1qjk9KPt
OpFSTEIVSHJNtOig+dauFukGzOkdAJi7tvfuREENafk6N2+UxR2suqaPN1wraSPYZJsyci5TPx+p
RPyR1NE1Dum71fP7STO4fpb8SxWzH3SWVWTmBy370fTGMVT93lZ0CMA3HCeeTsPhlO7tSCFffJrd
7lCQjlLFP5id8wSd5rrZGr3+kYmP1EP45Xuq9kUY0i7RD9+Jlj9wwufuYgK5iTnPVNBDzYNbvBda
JYLCsU+Wx2hYtWdQ78cU3AsK1LppFeznC5GKlZd1zEAf/a5/M1J3aw0Xz7x09gkjsgoGSMpssecu
zk618+ppKdPfnOEKfPuJO2Vh7kTSAm2PfvicBJkihA9TPjyBe+ad9Pxno99X3aNV/ZITR850y50P
h1BK7L9f2dTuDt7BqSsYmc3ZLNMtbKRL6fjQ5eBtFKshxcpAZ0A1FjgD3E2bc+oz5b2t1e+oHvtJ
hC9uoW0apc5aJpk4a/5DrxgUOw8ULvAxiF3p06QyRJuByhlJPUzRoxs11Lj9mCz72rSQZah82w2j
/hpW/R3JnTdPt343vDRi+DTQj1Gj7rWbsSKow6nWLaJd22CgWNCm0THOtlavvTYLAFRwEiKaAiTJ
8l/w5l1NHzEFCgENlQlKJdJVAMV6Oxo/J2+iGxmAo+9u53pX8fjWurNxIfkKPYpYFUJa4uaVr9Mg
Arr85KfZoTMZMCtYZEg5X4rLDAt6KFdeZ+91YR1r5mz4/J+c3KPwwTP6DZ5EyjZU7r95hWpY+dUP
H+De2YpTdanbnBIqVz8R6bw3tflcQY6GB6Glp0nrvfuOgWaAXSjeWUn6hWB7Hxo5YLkhx/7WpScm
mQ9Ug+C2MAweDhc+OisJ94k2aA3xkRXzU2vnn13Z31HVEJ/Io2qbti30vZ0Z/blV+EGcyZJ3FjvP
oy0bcR0m00AofQ/TDRBoqgZdIFUpZ77kBaU1WasGYa9pqbTxEoIv/mXwk888pxk9U3I+CgNdMWpA
D00PrWwU7MjyRaMhMMvVLs9keyp2WubZ92lBM+NIvZIb4aSB8WevRTicqLPx9/6ob33ma9QRJW+s
+flKTk94oxjCJLtcL5faofcq7l+owtGCmJoKps/heuDLQlme1l3VnWVxTRheBSIJrRX2SRzncjz2
ovwa+v73uTOf47o/IZtXlNRle1w19xYso4B04rtyVPiparfDjLP0aPB2jBS1kMFmWh/FxarMBayx
TkXr3Mdq2Ra8IENXM980K874NRMZw9noevqmO2N70Mw0OjCIu6TzpyvidxpVUGBBuKY7SbEgt5MZ
W4H2pUNOlz1DII2MD2PFdRaZEz0XM/Kknd8VauLggTnEyW3sivO73pnf2rRMXwzaqdqUy5xtRmFA
UxId7aN1pu/2TM/LszGHP3DNPXALuesL/x0g5ufgi6tts0NZ7VdMrTvTwHLQAVhp55ZN6XmorGKX
6joOCrvXj0PMwFbQgLgbSgfqs3LkWUs1A8JhV661cTBZvvMnCPkjW36VrPq8uWPEgCDU2NWWETHJ
IR0aClD+cFvmRge3xOOdntrXorLMdW/l4VmmMaQCy43OCejXhMA2C3Ok3m0knLVmUQBqaa279Qqe
BmoHHcoxbA81BZ3JbeOvwhlAzGbzmdwIsPWZDBGjrP5QhHZ2jhsnu0NG1HeJZbRbr4ZMqTdUTEyp
4v5Q74WsQRgafMoeMkjLVQz/0UiXkNXsBoe6Ie6PMJnf1QhR1jpjmNFWuNmupjvIFeOhI8cL+nFa
71lr/fsmrw8jywgj0n0NHrgc2xqbln63NI8wdGTIG3UbAXDXG6qnavJQdzQ6bii8eqDMJ9oA7nrG
FXOcEHK9OMTfCnVmq8ziqRrj81ykBgtbCwU4remTszvvxI20nletZrp3iu66C+6L/IrThNWzyhy4
xC1gzdKYigeZoNr65lHp9gMuGe8wxOq9pX50ayb7Rk+1x9kz/RffFRPeMl/Bdte5rGHxicLNmPON
08Aid5XMmx04preCYNymb7Tv/5QlWBj6TRjLmu6T1reHSZe0hmkt9iOtO1Saw2ONEWFU00XU4mfS
SKCG4qvjoGmpcCVgLv/vdaudlp5sYwlu/+vr1qGpP3/l/3zXuv2B/75rOR55UUgLHv9Biv+f7loo
eKDAcGCYy2UL++vfsTDmb1DALPz6pALBmCyYpr9jYfzfaNbCNEZlF3ZiLlv/zl2Llsa/3LWghLHr
OctfxY+Cuf3Pdy06T5rEddsaU8qYpuuZRqR32lTqB28U83tYdiEKU9g3vybXVK+F0CbqVwYxuA9u
DBtxZZaOEW+mTGIembGZbKtYa7KVA2T0zlg0Uz3z5XOfEuliw7JnxXOdFq96Vu9c3JrFuu1NfOQ2
gBgwuWbbYBQvtarcIsNXjLbciZxpa5ajfo5SE0x9hIyXrscsgYqXeF5+soyyoco+FRcOMF2xt7Fo
AkK0WORWPZl3dGetrH5ZDfVVgS1HVZxaC8wUrEBOLzsN/4BgSiyt8klQMhEdhjJW+YZwYnthzBiW
h5CcooG9tu3qrWl2lNJEid/BmioMr121BcbNRQBkplZmjtHtTdwX2YG2C48UL9Tnn6PT5SOSSmHT
m8qijDMmYitc9+Sjj5lDpdfBn5qsWiWWHnLWoXoSAqb0GEgClMpM6IJ5/wBwittNNCb0Pjg5KJYZ
glW3Gruuoecv1XOL3GphXKqwKV4bVbhypyafYpuicIcVJh8E1GRmDCM8aZ/NdhyKra8PZnkJze4T
F2o7wBROYy4N0qYrUrM8l7qrNAGm2+gFfv60NjlKDKDUkwewU/mXDxH5UZqYJQIMd+E+iiphB6mZ
eOeSKCtW2ZLB9YqSPUVD3xR6JwZsYIJbGaEjqzDxuTbAIUIPShyKZsrSxkQ3Zj3oZjHw3K2EW/N7
GegH6CU1vypqOm3PqxkE7S9YJqViUB+x68k0Kr/YUW1v006Z9gMxD0957pbTzq1bcqC562UX6TO8
WpmFof1OiRH9dDHyf7330WKtXTPb3rvqLQWKt097Ws6GyAxSNy2Ka0cZwF2T6gNPZpe04cIPp3tN
Dw3te5qs8ty1ozHtrCqeRjwWbY3rbzK51+/ZZvOehgqbSq8cQL99MebSH05yYqAyoDhDMXjP9Krz
1qCYqvBYsbVyfLYLX98prmHODiWyGzGUxjgOBAUv3eIH5piFgTZ9TM2x7ACNToXGS0OT25H2uTze
C8FcEDi2sop0b2gZRuV68CLqrjMsTYw/E/+RpAkFLkPB/oMpbxaqOJsZxdBfJIGTddEm9j6pRIFV
oiqjtY51gNpRVdE+laVG9VzyENwVyZicK2rQ4iB2h3oHYMrfzkRYmGr48t8L6HEVgzTh4N4nMWAA
MvjLcvWPbY/RcbMZYWYGjc/myctn/B+AL/8lzvJP0Mv/EY/5/yL4cklP/g/7Wf1Z/Wk3W/7vf+xm
1Ac7gmP8wq+0CF2Z5B7+Njn0fnMJjBBTpkfG8Jbk5N83M/c3wjkOedS//Y//GBwKH8YZmw4hiSWa
yBXr39nMHP0vgRIBaIURJbNJsiRkKr2/xDtwy9l5SMspawqMPq6WjQPf1S7N1Vxg+wiTfB+WrOYk
dSocwArvXLy3sT7EL7j6EMn0MbbjB5cCvuyZ6AoyHlS9Gt8on4pYRSirALOpQ1F3stX9dOuigUU7
fWiou/URqJwjYXrp0jvcmLETZE1tVj+6SlrTY1gq3ltbS/38yK1Ms16tKW+oBShA3uD5daTh7WLM
6x/6KMOFGYzrD9lXQ1kKb/JQd5OK6ptsFNWLhITehJzULcqSVzcU43JBK1gKbuJTpBYhKr6JUuE4
z7Rw3cSqZXoZbfxFw0oBDFYbh+lquev1qUXn6ntoThe7c63sAXkeMUzchLGpqlpUMuYCuHbWQMKG
4WjfxDR5E9ZSwbADJO0iuA038c2nivI5MRdJrr/JcyLLujvtD9GuyxDwzJuYVy+6XpNPL3lml9iy
F8XPUyPeq8Ujsi66DAp+1i7yIBeG8otSBg1/ipV6q/QmJRo3WTG8SYy0ryA3orhRuUejrhFvm5sk
GYE+QZ9k5UWspGR31jZI49WLVdEHE4hFzqR1GGUTbjgqp7opnvlN/WxvSqh5U0WnjqagTXVTSzkU
oZz2FWMSQNoIqmwWVra1bzrreNNco6hDf+UAxD9tFZEJbbqpdcpEokalB3uRbmvKC+aVuim6kbmo
u+oPpVdrwke2ZPRfKANowd4iC4eZu3ivb2pxU5ptzChDFI/xTU92F2l59KbpVU44MzdVp7XzPvV9
7sG1HA04VRn+9A0GLLRq9puPiHvn3rwp2eFN1WY/R+HGUcF4VtyU7wlkd7otMhDjKGiI49jM4V4V
7rg0qN30czNU87hempl5xG4a+7DI7dPgwPC/afD+TY832YpiNPy07IJiaJgCCBnn93k8LY7zRdTv
kIToZrpp/QRJuZamNrz13XjzA3ArwhvQ3HwC080zQMqwlge1WAkwneMqMBeDgZdQ4Ly2b74DkP/h
m3NzI2AQVi9zbONRCG9+hbynTCdNaz8MlJFnUPAXcwMeBXwOGGDxPGjx4n9QXjqFmG6WXKkUi0ci
wwjy6RsRWJbw5qIob46KbDFX6Ehh6Wa4eS7yP/wXNy9GevNlDN3QUE1382vIP7wbi43Dvzk6TA93
5aq5OT26m+sDczgOkG4xg4QCP/46rm1cDvQ8tteC7ouf2WIhwcuCm0TX++HCYQqPSTFQhBuom/eE
Rjbxlt0cKVG2uFMaV00fTlLhWYk4dVFkRonPlX5jXC2DE1I9QaMQwRn95nzJ8hQXDHEbHDHFzR3j
3Jwy9s01g6SLgya9uWl8S+GsGReTTdINnBaTm/eG2wA+HNOPxmJti5ij8mQxcNgTjxjx2XPV+d3K
ueXCXljsPQnt3ySqbrafUjWSD/5mBwJBnN3lN5MQxPalqFIjMxZhhfxJTS+GomrxFjG/x2bkzZ04
UfaO+YiyuObRCl0sSf3NnmSnkyzXJkCGckWOASIm1TXGYy6wUCa51z42N7NTZAKO3GEEwQRlk6vD
w7x4o7owxXs/kXvrGVgu9il7JnC0zhdXlX0zWDF+xGwlbsYry1xMWHlr8cyZeJEPwqO3qEpmCgLS
+L5gp0qEZFIaco6hVOmFOAUj7VxhfBTpHfCL/szXFW2mVn/I7Gi4j910TSs45uM8WirjrVOeVtU1
84rH3GqS+0nCmPC0U1nHTyFpPXYEcWondQ2Hasa0Sumx4/VXc8KloVdHJyPFjEFE6XLF+l/uJaI7
bh2HYhdVVQ/IwEer1g9xxHHQbyRVDmbzyh5HpUsePrpIQC/ZNLwqbiUbnR/CoSY745j+FenjzpDi
VbcplktiQvRwKocodO6NMNxlvv0TG/sz/gVnBcuBbyQUat87s8K3nF3mhZBBI9WOnOLP0sleGlfC
ze/aYyUa65cyxu3EYnJpAbAcRy52dDYSMHu3omQMnJgGxrZvooMzxM8Vf4NBIj3CH+nF0YqKNOi8
WB3ifql6r/YxFcY4/YygJlEjdYuUoGKV41LYc0u5p7jKY1wjnZDwQhZtMFtE65CiJNqp6WWlNMBh
X4lpJLP1T5cwBKlnujCp4amokspP9MQeW1IdK7NPAquZ7vNEPlACf9b6qdWCobYzhjK0D2oyPc00
Ej64BTuKU410jpUZMcnxLu2S7ln2WO8Muln31pS+0HpcXPjaaRPGn3IOs0asYtainYf8hcMEnT3T
rYcYm82ut53J3vlcuUWhuXvNyl4YKeX4jdh5SQTgUE27k7BCTL7S31dWdgn90HpqMB7jNqZ11eiE
hxPBfKDA0A+kNxSoNpjNPFl511BjO5kdZJ4CRP1yrb5rPb/OVwwMTUrKcIc/QSMuvm13Ks8WcOZd
1sdMXDvdubTaWN7rNSVaaWQytirW5YS7IZhQOXCFi8ZfxRBVG+TURqSoVoVlyb0+ReWToxjQZ+hQ
gWyoaMICmFzTaOwjXqq8vyur2F2rmPoF5bf0aXnJcM2Uj30hjp/rMX7TVas9GMxdUHYFBeKJegu7
njKtIfo9z9sfuHA50iwx/Sct0stnOiJNyrwy88s1wpdUl/NLTvg7gBXJ+WXG8TcNPd1ISc+tnWQf
UYVVFefZPlLmDzhSjKI764tAxwrZO6gEKkjiR9qTS/qvW/c5ddQTgQCDpi0lgMCN7cTP73JmTUpk
ysG+I76Amd8cLw2Zq4AYqJ/uXJIBh9bykd0oeWHE81AWxXyYNOKleUMIhQTy1qO979o5kfiyzfwx
HOZ3itO+k07rHzRtmJ4FhtMfUVsRYTvEdooPNrHh9vLLF0rsqtJqikNa6pB/NiyoArRmExfhz1Cn
9+pKDUSfXSjvYYZMoXE22t8V+cgRUThLGDlTgN0uHeBW0zzWLYDiIyPgAdXbins//w7x1RBOzsKa
JheXo8Ks1mOpc+m+q2ovhr6SD25PnCvLiBX83lM+qZJNCTdxlMuk1CyyO3zonYm5tUqkPOL26WD1
5UISpg08j7jHAwPvtnoi4aaNH7aUkbukQDhHmUdnmqHj7GIZk4V9riWSJllFR+pjdo4AMHD3xy2R
e821z3yRpZ9hVUeVXDe0PX/rfuzSk0Yykh+pIVf6w0IWCyomCzP+Q8fANNhbDhKsqZxHSncQofU6
y5H/yBxyye9hGtzVTPjNlxQOzLtpCqVvChEb+hsd4pZWbP53Svu3Ka3gOvivb7XHsv76C7x7+QN/
m9L6DFx5N/CNgUCFb8zN8b8dMT4XTVBAC+Uea8ufprQQuayFp89O/ydHDBdb/gv4AoKXHw6A/W9d
bMUNxPFPOAHY+wKbDP8+lxgGIH9lKfYj5SqN6NqVj78Nv4DszulcshpimvPdPbfEvF0NkZ4eLCrq
5y0NpWuSBFPNadJqT9HsDofGMF8BepE9SLzxQVTtR0fFnam04a7okwn50DWfhVb7CG8dG4ky0xF5
Rp/PI7Yg5iyqvYLmrC6NLZ3maA6GH23ykVV5IzRH1ltfmdI8uknWLrRAU5LB0wE+0l3D+n5hse/a
jsrXgpoTxzPC7FduL8Z+vP60Oa9NeNZJ4Eexp2FExUW3mcZQLEV7qYSgTctdNI44gwnfE0suMLkN
lnsaqt6pTsqNvc2slm5cyVwqMEMbG6leS/lf7J3JctvIuq1f5cSdw4Eu0Qzu4BAkRaqX1djWJENl
W+h7JLqnvx9k174S5ZKO9mgPToSjwmGXBQJMZPP/a30Ll1AYMnE2w7D3ysJE34yLdWWQeQzemX0o
q4tF2HSRxka3GBaH2Tmn+hqZgc5aZx4Vik3WZ6k1Fb6ARPfKq1BO8R59EC3xYY4Nvcbjy0YfkJMb
hySkVv6N1SqpDwgIndZGsY687kSkBGdohpZ/q/NxdE8zAtPPazLuadPgrr4YcYoGyQSB0dNzIzmz
/WRU55lPCmKNFttF51j44sFSYcM9wOfIbnQHlSelhqepbzaSMA+3TDwy8RfZe05e3NjLPgL57iX+
ujFHeWs0YST2VeLJlsAgQiKIe05hilRUPpaGYU/D4XvoYJgGDZAI90TH8bNEettdR/nVyUas+arw
VgZNdzIIuSgnWw+o71a0idpWRUf2e5Y5c/4wq96g5GhIllQBNsf6SVVyZneG0CaYhwn75RALJIdD
mtNbr2KR8RO1+XtnJjCrR5LXRIAfR/+GjyAmbRMVrX5tNkBQj+iryLsOkddDZmMRwuKCvWhFjpbP
kQJxzbUKCZpcCW+ieAyzERUoyjVVBpGeeNxbVaoTzxlZrjWl3AthV2Q1LCjdizZ08Y2jNUVgSsRp
W68hNsR7OXj2o2tbubMylzI2pCFMylASKVHbZUX2eaHZ7iniS+rfnK38XfZUFY/SgQL5DFEHJ6XN
w5pG2z9LdQ8PZYY+c582VowVa07sZoV/bbppRBPRCBhS9RdR8R3b/cZ2f0Ruq8jsdUf9K4jt6dZC
DiSDivSVgg55ktprqVskidt1maenZoFn6kxNkeUfQfan1wFlpShOwialB1Iv7RD11Bnpn7okXQ3W
jzNR2NE9sYVxZvchlLqluWKgcCV9qFp6LqVp9zPV46mnF+Pp3bCWDcQgHohTldsZp5u5sZ/6OCRv
0NMpHLwW69ajfJaa+Z3WLN2f2e0ZbfPSFNKX9pCDHfHc0Qt6Ruz+421cFFiAk5iDxMZ56jDZghTD
q7lyR/QkSxPKbcL2pyLhztqy7hMt1eTpZxKjaMs36L12PjEEaHLKfsTfzQ9yt7Xrjhc4PAqSsfUI
IN5kUMYxSZtDZSek7dnbWY5turXMU1ZtjnxqMW10jrfFIpmv9N4l7vV/F+LfC/FCu/nnhfhEDQ9x
96LAvPyDfxWYbUtndMC7+F1G/rUO284nge7UwMGq+8JlMP//ArP+CYWFcEjQeMrJWBbvv7ul3qcn
iqxHv8DyCE34WLfUOlCmWhD7EWuAuodfCnLKX/hCz5SpU+oqO2+ADxiUfMlMom5ICVDniNAEOqed
skG9pVU4HQW8LjLAnYHY2Eqv65WSjW4EjMk4R6GYlsgfulIC140jeWxC5o8DUmfqPEAU1pB5Fkek
uAgV0Syk4BLKM1KWU6pyaL+LHVcavzdhMoHLkPqCBAKWZK0zCD/Hi6Gek1nvGVcEZYQ4TIDgoAXH
lx5Qo+mhYijlcVoBB1CtqgoJn6aXaQqQoK+ADLh1sadyQHCcQejOmSY9h9DUNotOmzi3sQTYJoUo
m9TDy9x052I/gJwkCDlpmx5NZ+mRhFHIDinSFF/oc3c+d6l3zo5eOzN9vFrcYGMnV2D8YrLNNcGR
GvNyvyOEkIxdwY+NRl/eWZAg8XRSirorOkweVFqXMjrvqYPJodasa+nIUP3wVaKJTRYWmUvxfdDE
MfCbIST2s3FaRJa9XNdTGePvdCXZu140NdV5qE3EyYveMzk166VpnKs+wkPh4CVkHjL8HT5xY6aX
ReLsVRH5inpYaHW7iqxHedk1taU2AwGlx1boesWOgLrqZKzrwv7LAVOCKNLozMeCSiJztp9cUrJy
qGzwlMF0xM61NBCYtU3SU+8e54k/7ZuB0q9nFdjix+p7RHrwithf1/4qQnPYkXX7NNNW58KaHjAp
wj7MeYxLgh9gA/uYVLnsi4sKqQ/YVM0Bp+lsRb2UWEKVmMMKXBNbRDo08caYxosu8zktKnY7PStH
XYSB7xL2SOsVcMVRUo7NO1jrRTLxgogFmW3Rj3u8Q2yKORO+fHXsMvIZIrNaV2Ecb5fK45GpS1qo
bL/zAfuc08OPYZe3qi27x7zRgpErisLZicGqkJCV7lXlljYc0yo6k4WBw3Z5cpQ0x/Wz+ejy1776
eWKNfSCK4CPyWV3A+bSTkGeYB11Gu5uIgcxShDjwYuJVklgyvSTp2/P4ppN0XCV0bmEjUHuAIma2
97RX9PHEqszU31h126/TBlwbFBB7blZ0KYdHp3PCR38UMGM0v9hpfmpfm1HK4pLkDVshN0nKk8gs
nHURFY9O4p1Zg1ueE4pKfCtNnBIbskrXoen5P/1JJFdVNXf3yNhAeph9gbwWO7zlkmdryLtcaNrP
KZTlVW17GWos2D0rWVuVonvFjwiyJsKlMsJ/PFJ5Sqs64gCRvwOtMw4haMtjZHklrgYNC83B5e+f
zZaJMbr9EBFFjWROfC7zpv+qauc2jWJzN4VZtxeEjwZFE00b9MMJ1v3OBZWm2ktXG4y908fdraS0
tk5Joz3xIi3aunWXbifN7N/5yv/wUZHpGFgPgMtawlpGxLOPSpwkUjsMruu5MdUXqqyU8JNq3pZK
NxEJwrDUWZv44k3AJW+Ptj+9GTRHDbis7gKd9Q8ek0/WvJdPoJvCUTj7IsWNbdCVgNgxVTee1hvn
Vm6S4BeTX0pWHh68suyD2UeJQBjrBoHNT5mH2qk9mTlFWM88HqF0vZPx8ATYfXYE5Z3wWGF5ONiC
iarSD94JLynGvHQihd42YTlpspY86VZe48tn7ZgnDhQtpqaIMivh85kj1Ub21kz3Kv3qh+2w62PH
/moSSEOZxtTOG6m1G8Pr850DVmE3upk6CguTWmMko98RIB+yAr3ZpX/Rz//Hrv9/Yi9/4Y7/82br
9OdfD0X5MrNs+Re/yx4O7XyG+u9Sh3jaRxE3w1Bc8rOelTrsT8u0jeCCTrfwORj+a4tlWfTwEQPw
9rBzcwDmfqSHb1AZebFOUOdY9lbw1B32gUvGzss3scGNUIZ5amDkibtmk/Rp+CN7Uu3ANkjPCPug
3Zp06bd8kfYQCN0ka/Uk+PEax9tkiwxIJbExBFj6stu4G+RfFO5cew3wy7iUEjAawBKNFJoccuZ9
uLSnsA+RTowmND0F9J4W27DJZ0rZrYHMa9LmkbN/03vwHFA5kZnpGEDIdF8Oj1nti9si85ObpC/S
G1n09BUKHOHXpTssjCvkRKd5roabfOric61XU7dO+jg8VY3ROVuWbaKJ6cDLtaGNerPqxdR87TjL
oYYHS1Cs0ZyG5xGc8ipwHbyHqsfTtW60ohiPkAJBbDSwvW98e5wQDKushDglVMXOYhrSb2Fc/ciG
Jk2WXdCG75BKd03XDrFdrlOvtWufOdgM4TpwkrbOXAdygRUZ55lArbbRwJoVQSrTaetZyqX6q7pw
a0Zlt9a8Dt8FimPWQx33mbEC2dg7QTvq+jF6tQLhIA3ee5HpITInpnCfnadBzwP0nqWtrMjLrACP
UdKt+VMcgTa6vyDkwOkEkYG3ok88NFet0C8snRIpNzfRGchKHAL4nslrX0eTocsjQO7ic9wW073n
ydw/MvAIjCvSnxMOu34xbPKsxCE+ts54kSBnzgLypCR7J1hMNtLDTH2x5aJFNIfB+ibHwZ8CsphQ
mZXkFO8U3Y/vWdmnRzq70Xo7gbh9zMmN+RFHdN+OMa5kRpAWmvOTx0VpWJ+1CURBlVL7Ishiz75W
A+jiq/yvZmorbevoKBc29khrflUlISXuJsapgMILpFaAh7y5iluYZKtOwldgF+LJG518y0dyGSgo
QarotIDw8vYGJGF+neFKztawB3ID00hV449AyDbSAbWPQAKib3uaQj40m/7jHPliJn1zzv1PnE39
N5W+Vw/dQ/Pi5Lr8/7/mUmF+YnJkleSE6IGJtvmbX/Oq0D9Rt2WSNJk/xS+75W9tlOlQJwb8zdzK
VGe7S2H376Or/YnsO9f2ljjg5Sz8oaPrcjB9vnpz/l2uzNTONozrHOy+XTtnR1XJdt02lX1muHly
HOvm1bOl5U/75sOLCLq5vJ22jmLZAGj+cupWJdOwJ/CsLWlixwKM166uJ7l/+yosNS9vhas4yzaG
yjobtsO8msRrtZI3vFmD+9NPWCVuMDqG27jXsi2HTOPXYGeY/jkyiW/g9eWoOfDoyIXxlm/o+c5Q
jqGGfHps1rJLH5Tbsgdv/Go9e5MB4UoMUDym+J2slGWNe/FtLbfogdE3PM4hrIgvr1l2S2PN0rlm
1menCUnq+y5tpo3ZWT2s7h7epbAo1dnTPhHt9M6G9PD0w2CFM4B6jnoJUUdPK/SzvXA/0S7PM67u
19B2hgFBVQ9vkny7LnznRl9fCkM710BiRjYco+fljcaE6mQ9NldU3VMZlHpYbWu/bQKB8fydHb7x
dNx4+VTRtaIMZAiiBtIPjyN5Wci2jQGPZsjahqAuVU6siBteIxNzio0mi+beY61qKeBaRhxMHukF
mVD5PY5giy56NCSrBIwboIZe3rGTicp1M6XxI+1BazUis/461mm5tiucVZJjVmJ6yL4bC9RZRQB8
FMyIQ75OxJF+sSnN32tGFN9Ih013INJZGYGUXaevTdRtMmhlZIpNZI9Ijr2QfmJu2Ppp5AmstM4s
u9N8kFiEbFVTOjZgCdwJ0zS+y7lR9gZkQNbypyY9kz4y/cexjH0tcOp2YidQt4RvR4UjT9zEAFnZ
+96Zn1ghDMPGv6PTJB/dMuyzQGVV8WNQKH73Q9JC9e+6LL9l2ZuzNUyzRV+i5tuY5eZmEpN9GzUl
ZYdCOqMddC6G51Vo2Bp+TmP6jpDCiNe5GBJjt/D2zmNn0OiHJi7gnamLsmITQu9Sa0HUp+CHiBHd
0EhXBo5M261Fh6oPUtsMlVCHZfDQurMi486JaMGIwdFOsGDnzbqouul75RThT93V6rM+TWp1pDd1
9FUXSXyjD3FLN6URzs3cWZhtVOJmPxAHsEOwOQGdDYkGhS/Bgt25epgDwaEjNs9RdAEbQsexatqK
BoGmwT5oPKqAxEfQCxloxDhwaLthC/iWTSIOcJBnPa0MJSxth+LCOTesth1XuZ/4P+BBtFexvqAf
dAASCIyypj4D+40UKKTRjyuumpM7yU6O5kLVSZ8TKWflVZsAvaqq1AZ/U4/iJLUAQW6NqafzMhXV
eGG2AHs3vQFzQ4+Rxu8ixy7XoaxJuqHOmO46cu1+AFpHPIILGteuMjIObgj2xkfa6+VdNiTTQ8t5
/YumN3NJGWZGB8ecDMprNCrnqydqc8GolD3aMLc3v7hVkgUWMrp8G5edAxiz8dBZxv1fyuusz41e
teu4nPvHrmtpaQwQeBHpFvqVqYx3QyHMgzMEYV7+IkH2DMG2k/PqwRkCDjTaSHtq11NNJQymMb4v
2Ge3RWgCpBg3HB9WLbBVTTkwkq+r+vtgnVDoD2r/XPinY36Ba2PNbph9VzdtCMfbjjhn/3cX9asB
gG/p2ZK+ZtP0Xz/xCnTT+UP+8//+n+sH9SP+r/9uHv6KH55vpp7+2e/NlPjEEdRBUe4hrP7FofhX
P56tDKlbFJT+7tT/LTQ3PxmkMLt84WSpCcunRfB7M2U4n4i5EGy0iODWCev4yBn1V5TNs5WEdjeb
Nps4b1xYS343F3q+JwgnLB0tE9sqq41SO5IhxNsY/jU9r8YVxwBt4rXZUBMMTM3Uh5VhddPdPE+5
se+ZXXwEdnn2iEN8ug7Z/Vtb0+6SHUX55MiM5jalII8LJ3YHaGZIhGrKziHllWSqyxXN0fCHKMJ6
z0botpg9ETSeXpygDOt0sG+y+QLegijEItZ+SLY0n2F4GttBjEnAg/6G7jsJZpgvaIXUkO2iurDa
fdWk4cNoZs63KUybVRS72WcmbcTkbHvSPVZCBKa8GnxuPLC8fTQ8Gnqdj/QM6ZRmTT+sa1XYl0I6
SN201g4qaQ1XVNqwYaUqdGNgT2V/1Nq9siDERjbxb3ikV9HYQfSkIZ+TxVDns30iW9p8xxBw4dV4
UZNcx2Fk9pDSx6lau61Mu7MoHeOj0mrNs4SYbaRQhSu+6p0bj7cmJP9iP8sEtGPctj9l5IDVjTK0
lhFgBbqsZp3dQguKmR4MP7KucQ4hN90Bk5Lpd3AQKcsMyQmQru44qU4+FfJB5k595HkzGrmerV8I
sbZiVYyQA/aq7h+HaKTmnaw4mlegLwKRK5xBPw2/1BSYbIFkwucLC01/g/5BlY22zlk9Kv0Mr5WX
5kE4J3F4HmOhL6OA4a2VtEFD06G4ZoOzL3zjjIYs5fK5Vw2uOmXLMDALwhAHVlE+MCPojL1J2+yH
WvlO0Iuk9E69uTXBQjt9LzfkLThfJAx5bdU6Xt2v6xkhOhs8z39QUHiNVSlS/8RtetGdVqhWZw/z
NJ66LZFUub7tR4WHPEOBGShlmdkZjGy7/+zYec/QyjGHfBOCWq6YZQ6EVDW9/8X3U+/GY1N07gB1
Uls96tIragxe/5ktSyH2MEea9g50nXMnZx/3vV5Y9kVd9tX9OKVFfETvHLTiGGchcATfHwLC1sWl
x6qYBqrSclrIuDWi23bAk37Us9zkweAWw3cHZWUYpHTHIL5j/vre1hFxBG5ldtEJAs55CGhwsUR3
Qmv9Y1LuZuougt1dZLThyWziiF9Rp8csDATWjDdNodG+gGI9XJDl1o+7vqom2hGwbLYWdairKlfm
rRCTqa1lXE/fCoWuZg3kPiqDllikbQ/+Eraj1xnHVD4n6kSjB9pU9NZNHU+yDWja+bfJIv7d1OUU
7Ztywiw+aKAQAuS/NcDFEP7Xg+4NzbAh1zdMMF3BYTuOkrRudyh0I4IMAFiRexgCbkZno9frcdbS
+YYSd4TFbmIsYpyvDfsCdpnqVvpkuT+ascicQKNKE1IGaaobRSWt21c00DHSqDya1hEClxw1iUMq
gkHAB9gzfHObjoTqAQW9Ez1UaW7vSmOILlzX6O0t8Jj0mwTmgA+t8DH+B4Nh8qVI2qcnuAF4/RM3
tn/OTmVdVuZoHvs0e8JVGdbJo+uNutoOGYifVeebk4IOF+lQ3rQsLo+B2lbrKdQxp4+Ig3e5rhA8
TmVYwO6YzK/4Xdi7dYTefTFdU3wbDdVBRGscMIQYDKDWVkK2iqECiQLxSYwwgn8dRhtrdCwgMjFe
jqm2FRgbYFokjYX1xawc/4vGxAovxOcd2kadne9Lt/LjrVcbuAJzWrhoHQffJxoqqeeshLDYk4FU
Q5VBKhEXWRFMEjTktrMR3Bc92IH4BG9A6O7N2i9xRWhPrbpWM72iW/XI06PyyFKgvVCokxQqIQw1
0UzjN9d7tFKLkgbIjefMzRBouACc06p0ErRdIUIzEooQGA33OYfITWzWlhMHytTxFfTrPCmrBL0K
qZmaBPkzmFZq9yv09HWPwnuoeaYtL8kA7fYcIU5WQDnVC53RUTcmZigsolqkocE1lEcMGzvpfD0+
KbSKJ7VWbYm6STmjajVyI5ZF4xTN+2jqm1gZ/NxNFPaLo3JCX7pi2sFPYWKfmjBrpiihj+BFk3yB
kEtJt1+HRHUotYH1Z+GeFBFCzFVspc6YXmr2LOm1Vraf1zAucXeKyMrVqhnCsT61E75Q6qXGvRio
UVxPrgZuR3hqwgmGcf86rn23DGhuUAoecjE5gS7zrrlKKEWrU2nZ7rBLhD9POzG27SOl0fZGG/1u
3HT0EEM+YJX/REGahVuyTtouwAtTT0FJLNZ9lUFGvwF9lxfUjV3YFj0Ma3GUc8ZzL/AJxNVJSFUW
9deooywKq8inRb/gk/kKMkrxgae1ZndUt3x4QB5x3jrrNvd68bUnNQFxz9Q4c3fRcYBc0Pohtd0q
ASW6ddmOx6DI62ImACFhOrbMiM25NU9gJSJdhfsJm8NwOuSKPjEnZ0CCR3oRZ/Z5ggDdvJz1IreC
kXZhugVN4zhXCb4fa23GvXkfLtBtZARz5QdW4yXt+UD9cucNk3fRcUf+Xeip0mNSQTN/ntGato8z
vWeFSptU6/F/2YZeXHSpgSzWG3RxoRcuJuhZdaCfk6Vi8r01ZFgGHvXzb1mthZBykfaei16brkUl
5daNbKZN4KIR1iLbhGFnrAxTmfdG3ETVMunY5T3Q0PhrZnQxnJvFyQSKYpydfa6FdbzAOoprY6KC
faclozvpxAClmXnMzOHbm6x2CLgB0uQ3j3bJTd2VXl74mzLJ+whtU1cLfAHKa+VJk7m2fpQgSp+3
4ItRW3SypXgSxLwRMcnrNYS/49DWk+9Ux51qg3wNu1fEWJwu+3yMwnsFFvQ+cZYuMYHWfNAkL5fv
NCOhd1Oy5Y33k9W34iYsNFHloCJFl4O2TzBN55CetlVH+/dUQSycPxveTDJUPCF528x16buoK/3a
vEdcTIc1n0Rxib/PvU8yW683qJ9M60gR/WCtCiTQzUYMiEVWi8gBBT1yCBoklpHH/b1K4BYwO7SZ
2E4eOCUsFICVgyW2Ac6RDugCUpaVfZWMbf0sj/JGHFm+nKM9JrpJAMSsWAqc2U1yd4ULi1u0gFYA
1G79hsyHUBACFWuTvWXfFZ0Z42B+KbIxuTDRT954KEwmYN+GJTZdPVhT0Do9u/DOYAnWS/bDbTRR
rsLngrelzmyLo1zqN190bAAVonOlYMgOwtU2GeaN9CIVVZdeGIYA2qvSwt/NMQD74wmKfkC8ykiK
HE3pY9nq3oMkM6wPYO569/WSCL2GKTY6ADjaPF3rEtfkakonhW6WDb6D7WAnlUaxJUH9/oiAfryt
kEUe9Usk3g6FevV55lWdttbUMkRjF3Grwy3sQ7PPNr2M9SvZzOqCeIf2hxvFxDUYeqzMYNk7BuAp
dcGot+wuIFCF8aINJE6sIMDqTBFUfHzc0QOOQVrbM1C0fpahA4LKt09mCks6eUoEYPzI07wWW+SX
EoCujUMucPO89fd1bzlfSy1NTkooDVjJEbV2QYrrHj57qo8Poqkne2W5NTWLjv0iXJ82c3L21bJx
T+mgRGeaIQFylm1DfwjhsA7CulTuJbt0/yHP0xLYbseQ6MgTw/SB55DTQ0LNa80ut7+JZuKedjOm
9kunXxROE0T5HRoIxeBfEKkbt2sAeuqJX+5zxH3ZqtU0ixRC8sJp6IlB4b4ZlQEKDpEwgJaRiX31
7PR6+evc91wuclCtNRfBgKBUCt1D1zl+HpwGSyJoyrrAuzaOGdN7OovwOikkdcYMnneUOwXiJXaq
l1aMw2pmYR/e+QQH1f3lE7gLG1gnJ9ohp3L5+2cVWxbLmkAWJsoq1+U5hFF7K9upfXz7Pg8q4bRI
GUlk3RFCjVLePsy0S23y2oRBWAvhuMwJKVumx5EEEe5xpIexxhHtjjQYCCv6VSr5xxq8sTzC5wfu
5RFbyK6eBBL6q9LtnC3HoEHLAzFSQl27dZtXAZgqH7nmUGorH+IGdq555Pmzi2NCMWoH8UHkOvYN
rbyoeqdG/vqJ2+5y9PcExnbXOVQIdYlWysyOS4QPlr01HI7vhZzCq7ef+J+uYtE6Wh62ThniQHOR
Ej3Wg1lB4EXIyJ6Dkc0WRxbvSLMOivCMHmETDoydHbwC1qODboMYPY6NCc1t3eHczgRumsQsF/V0
m+BuL9/5Ll/fk4tOmvYYcYS0iZ6SE5+NVWif0unkULAh8xk6k7DHjQ4rsH3nnThoE3FXwOtMQM2e
oH9mHfZQ6FgoljveSklPPtmWpIRVKzmB7NKtqtikVhe/15laHtTLUYomEdkC2gmM85x3X76GPuJV
llb08pgc2scmBtAvoqg/0SPl3OjzkH9nuRkDHT1B+s54fPUdcqt0EV1uVqC4Mpan8eyplo5e+Qti
LgjTjAYGSiKNUlELqmSFTNS8f3tcGsvAe3GntIUc+m+0xHzQdIcD06ziKo8Nj71NT8oSx7ORhSHJ
pulW9JhEgdQIF/NoJO7InpPFkWhceR7TEP/69gd59SXzOZh2DaJsTChZC8j2+W1PMLRMSxM5zC26
PuQmzhwhDMx9YaAvLK4VgJ13R9Yf5kGHed4yjWVCoi348qKxtPI5xVVGl0qIu7x0jdAI4sQXeG4K
vQ+P/NCbAeSnjR/m7wTJv/qeBSJnmoJ4ldjfvJp30IUtZ+AoJ7nKlSe6mGlBxZrXPsI04Ajzoadr
LaKNpVFmmJgcecQHg2pqHaWPNgESGefTE6V6NyXv2PmWtchJCOlkEXj7ggdzw3JBFi8mPMDD3OHh
BSs/6ZALlnFQkqizU4no19n7s+rBoKFsbLouq9hSDkZH/mq+I5wxqnwtCuDvVpvGT4z1bLeRG5SD
mewcffzgwvnrgsvlFumU5xxOeU6OTryXFSrt0DLvMw6sX6BQbaiYCDR01IEwLPOivv0sD0YKF7Xg
MyHotRe2Cl35l6OU9kZDF6eCjKcNPyQlmMAv1Y/MdMZ3vrQ/XAgHPMJ4fjGz2weLVDTFRmU2MEQn
XotVloUTBiAaLImZfrQzvfSJl3xnGrguMDXffHlPgz5MeswhAOVqRVzCclMZ29O1v/zu7cf3JFZ4
NsUtzw/BBIs7XVNcfodihkw6IiFjMcJkwx0ZxEl6FDyHrj9LyHBLjuXshlf4++X5DLllBh05d9hf
x3yWR0AWnewMlzrI97c/1uuHbdMtx09owD6iQ3LwsAvUcVXSwsE0Z451Ei8pbmwFy3f53ccvZTFy
OCKzVL962GQARiOhgFFg1P2tq4bbPle38D1uP34ZNq+sXYaxiGAP7ohgTLsqiKYNOiOh62tk2Qa0
C9rprsn+jYeHuHBxjzBSGUQvh0+s8Hf24K2CoSUeJIpnee6x/Qji5Xdv39XBGsHosRFKLvpFEOuk
aR9cigJLlja4L0j9ksmOajPv99ireU8+WoLY1QohcRf997evenASeboqynU47DSmuJmDlQkBoibh
jIQBM5xPDAJnzfNBKHXhtx3jNIqGL8QJIWrwaOd0Xp2/s1/9w+h0GZ/QnjxcsexYXz5gDstkzRLh
wvrfV+alq2fmfZkte4PcyflAb9/t66txqwhlMP/44KgOTz15nlXKd2ui4prFvapR+Ha62//BXPD6
QrT6XHZWcBxZBcXBl2kkYNMAFlDonMenN4HG2b/1JqCeRSm/bIpJyD18eiDyxngRewa1Q9xuzHd0
V4+qp23F7z766Bx2xzDUGCvc1+FAGbrOCy2j4tG1yfHybud6fPzvvNsMhEXVhjCOGds9eHCZEJwR
a/qknh2VJ9Rbf+SWXZwkUffj7ft5tXFw6PazD2TvzWmJ09DLgSfAfTVgV0notQ0yZonMWL9/N3+4
CO4zlPrstYlHOLxI5+ZTXGKdJUC8KK5tEbWPvFH29sO34i2neKQmTFH4EV7eSj6USObaEZhBb4VX
rC8FQBL13sny9ZB2l+dlAvnGNEeL6uVV2N/GKE47CWsYtNna5t76I0yebJ99LEDhh19VroEwEgUi
WxGxaM6f79Pl1BagqimVmuUA6Av9yb6eKFVkKOs2bz+/P92ZA1CO7RYlu1cvK4GKEw4CZgVcoXKE
HB2XJ3rK8bmsY89dvX2xV0OCIgC+Dwyilm6+PvGleeKjmvGJQZdwkDQqJBs9YvB98CrsGm3EEEwM
jAfxRAd4drjTyG3sbS4D8YPh1lJxXVeT9+EHx1V4aIvUkeWYNevld6SqpNecJiX1i6PzsFPEF5B6
Y+XuZ/aSdv1O0eHVJpyrIeJgEnoaF4e7xlFZrecQykw/I43vSKtDuwBw5fNk9PTbEyd8x7/y6pvi
er7poSdhpWBfdzBD6Eni1bTUfbI9KSlrDg6i0feS3Ye/Ka4D8IHRoFuv9kww6HTCN4nZi8DeTScg
mTkOenIEOP/RkccXRcHGY39G9UboBxInaOUIeWM43GZeKwT8o9mVq8TL/eadC4lXWxmutOzMMLyi
ruG/L8dFGw4DqYO8u9kyd/d+Op7FUpp/5agRTqvWIm1xIMT+ovJpdmq2bWVrI4SSdjQR8UrQcgR8
DI4+e1UimXXtRJ+gV6BvaKlldzl2RBC/56rrxT34PwtdewTS3DXy+S7yydE8ovA53Tp2h8OylsQz
4AFDv0Xj1o5xZrLFWXWh4PAfkTwX7tOWTsOO/uWXWg5WcpxDfvrWim6MtuZyyrodh0aeU1MH0kXz
BiOVwHx+O8wViRRtl+PIpQ1oXdbY5OZ1i6Dh1B8X2r4Hk3vh2VoOdWXPBD7bj06+Yi4nLDdsnJEI
zan0zru4Ne4TV2O747mKsuhHR5hH2YEjORU0FtbD96YFRDMmCgiZCtnDtqlW0Hh6dxy/fju9p7WU
7qKNcv3w8AggqALdwfIArYlykpWN8rzwFXvIQZPnxlTN+4/dlrUEB2EKRWG9nAUOa8tlM2SUiISG
bCRtH0c/t4+yon9Pbnw4CXAVJlKqnFTIqJYfKoATDyqoQO6xghPAVjxmmzULLb9++14OVyCu4qMx
owLIREBJ7mAFl1lsqjbSwV5CKj5J2grsQ5tJTgA5ut13Dhp/uCVOaLygHDjYCB9uF9KEWK6yVNpK
DRrsi5xlIaRx+WsS+JDj46bM+XWYjvXC7vE/M4Uc/SwXIWB7+KP+A/0g8P+effevlYxTcyBhXP7/
3yQDE8nhUnkBmYJjkk3W334QS3yin4EEfaH6LMJ35u6/JYywcqlmepTIsWLxijG2fksYLX4eWw0M
cZR1LJ0f/BENI0ODT/aihsuGGeTuUt3jFMXlDlaQVolmTDoN1JelLUQWCx0dmBB94bQsILMC1ymh
q3Fr5g9GXrR6YC+IF+uJ9pIRB1qtaJxCrZFOWnoY0b183OTlCKUozdENBGXIBzgZUg2ajBuR1+qN
JC5sxwYmCgkQqoPd5yst7pIgEn0s9pYu5S0l/dRfj6iZobuh36mIg4qJs4qYGoj5IEsSTFkdbyaj
q4vvTl6wRq5QGy+gMIDzHdgwI3dtdR273YhB3pu6scM54ThAxsIOb+Gj9Qs/5gPaBoNqdeMuB8/W
fh5/gcqSSFjrGpoJBDMaXeDMrF9sM7Mjvf1MwWfQLz0am38l7HAMxOcTjbNxpUasbHd1lqti7xQj
8KCpc6GSAHQDqEaESePVMAw9pCpEUU0A18JxuskSp72olY2QXxqBOYzhzi2M6HurOXeltM67sF/1
1NNPzYzMK3C/yWj9JCb8qgaLFgdtkYWrQiEMLWoD5Hjn035IyjPNzAdop21DxbZtTtnwWRsI5JSL
luQRd/4iU5tnGgP7bVPiD5PwJOy6h3E4p2a4JVX9BHrROq1JZ8F9Nu3Bu0erxo7cz04nTv2QPHPT
OyXRdDN39g5Q4bZuyb6Y0+pumuuzqvl/7J3JcttKuq1fpeKOLyrQN1MSpEiK6izJsj1ByB36LtEk
gKc/H7T3jSNSLPJuz07E2YOauOwkEolE4v/X+pbs9RslL+udFM3dNEZm74+AMxeOjB4kpr81IvfE
WJRttxuG5nYKdGvdODNfgoLFCjNj+mUyy+GWIqkJnUHbqy3MFxYGHxKbKLUeJT8S6UX4GUyMsREE
Gj7keo+2dOz1RcghIJRCXOUDJKlhJnVSeX5u4Tgte4juUAoj6nQV+L66DXYZGFj+InrSdMhsb0ON
X907YfFIpdrXRf65StvQp58EiVh0Vry0u6Gql+5URc9kZ5Y72yaaRxtrN0JNFV2r3i/bcUMQOJZD
LBu1tGUqxV4qNUJPh5OuooOI3aFkuA0LO7FWpWGYT2XoKeGqwhQvAIyQeEPsAGG2ebWJLfEpnlkC
jhMU614Mt7FDiq3H3YfWWt72hgoHv/X8KPGWsD/LDcjHT31NZHkVt76c2uKK/vUzrso1VvF2kQe5
vJ9FBLwyNHOJAYa1EFtvxiKxtdKKqnSdj91NxlEat9G4i7Juug5IU143Hf/jNGS/LErbvu+oOSlb
tcamTtMbDj0EPOI6q+9a0aJCruPvAj96Bbos+emQ7l0tUQq8Yus09q2siN/jyLmbqVzXjo03zZ5F
DmY6bNAP1xly/bohuWvSI2RzJuSgSop1U3R4aXLjJuHosrATJbhpOpPQG1QtPlfl3evQlvoVpX27
XJvN8Jpq2U9paAUKmVy7NV09KzZmqYx7hKbaVZIhMIWDy9+mke/4Uqrwoclp0XdOqLfh1WRH8ZK2
ukWLqd2S4yxXRUd5b60bFImhntRXI/IDHraiAxWCkrt2/clDrLNA79h3e46iSX6X18pvTenumqj6
bQc2QlojVugSjmX7BKzL9aNoeEodVCqz7zhqW6pM5Ja77LV71Qp2oTC/jE6RKd9zo9ajhU0Al1tu
Ew2NeQw3jBN1UBg/SK7gjCoLqCvg3G50V7sFrJEs0tjL6JKXyr1pRzsRV7cxmeXX0LsWXZWZd1mf
8H8Cfc2Ohqhb7eGSKyp3M7Q73gSG9hsKh+eTupUujL7+JWQe/BaR8y3zlBW4y37hzQmFk1rBTRqC
l6AfbzQEuJAsYWXqBUpkNfDqbdIbt5hjjHQZlRyol02Vp69loBR3YUHat0aiqy/MYgMJ/N5QSENM
Q4FwFd3suneI/VBwEYOnRlqGK86dyWHhQvdgdVaW8KtUXmvJdIPQ3FjxPPFH9qC+aDVhSabXRCA/
w9q65qM+Y6sJufKkfHTawHcnUOpVs0khRy89BWOQG0lKxSrRrJV1m/Ky3FZB2/i2HblyU9VsGTiY
kECQbz/2lj81vDDCsqErOjqPgRF9tQL5xbFKZz/iqirqTekScdXX83Gw2U84vMdk2iLW7r6QSq0u
HK/bFmJvTdvBI4ktq+/SeuRtKrHdGBZrv6w/h0KF5xcM7hIDnLeKdLgzDU3lLv7BTtctkii0bgZP
Nz8ZEOp+Gv2vjDAT1BXMoNI06X3M5jCm2YPXyoWlDVdtkO750oh8tarvYhphi4xA2m9Ww7e4V+yz
yPhku69Va/V7+IKIbcVGTMEdHrIbteyaDVZn/Ghlna3pFJbfvbC7q/BAyEi7QYy3G5PsIdW32PZR
UZGBHuxAdC8HODeDKP1IlTdK3O3DUeuWhHI8j6OFUly5q1t6nGEhtrke/mLzleGWIIxiqVvRHZWr
bE3bbu8qvyvtoZsF2k225nDw0nsTtRg7gQ6IX8qrUm+uL1yZeZzFvqzTHxX7ZFk96cZ3FzNfH5kL
kfxEOUzHvLzjbLAmf2mpiht818sBh1VVhE8UynjMNLYidFwKgO5Ggwweb+wWcudjroiXutvGlPXp
5bElB344/XJtonRJVLMdxe+Geg1Fe5MX3a09sfl8mwhs6dhR0OUvettZOgQwOuYNj+w958lllnPk
gQJST8jpOslrgM04TvyUoLcw7neNPmxarYaC9yMT1p0bG/dRXq7SmhBonVhg4gxz5aul7HPDJCmw
hjvlJqBNeu8m7+Zd8SXNHJ/AAapjK938KVSdfUqP74EgMV/hbkAXvBSTvRIBzkQ4Ha5S7z1sk4sg
JNeNl7ZXPkxk1JiRSRadvo50zh+Dd1e5+BbTfNPZ93UT0c8JS8x9Edk8qL4QGkuPtaLq1UOC0Z0s
E07NS2mhWwZ4I3wcqQYJNPl2Mq4sYAZDb5CI0PhaxWpBDFrhSdzJLgOMHECXJt5OghsHlayBm/Kq
itdwODUPU63oW8uUBJsqVrwJR86lLkryumluyqTl2S/aL7DejS0aU1SRNhAr0haDWDzoMv6Uizsn
SspNn0Nv7erpTneba40UO71dCQO6lQ5OEIZ77rBFluknC9Ll54Golw31LJdovB497IwBKCEGjum9
5w3bkL8CGdjzZZ4/Iss2l6NldRu4PfEShsGa4Oxr4ano8qtx76rRY21kKmQC5LWRsc2yq5IUbPBN
EmoAoepWWnwxCxntpGxY3VhBkHnYHHsS+vVLV49eI93eOk7yUoawVCDqPQZjtIpAOxk12eEOgbBW
9qQzciFisVBshKu6+9mMO9/DirmY9FuzfaghjhLmk/lVZwDmc5a8ixE8xkuEyHstVtHthUwMOPtk
GzlEIqr9Mq/cTRyX43oK21XA4XiMraUnWazxsMlsku8yRNazjhtBtB8F+bpS1C8G9HVU5H4wVo8E
Md0mwAsINjWeG1W8zH/LFtlniLyPcaJ886z0xunbT4qm/m6V/ll6dbIQHAkWHvSrtk5J0+AkdTdJ
rH1jsK6zZJ0P9Y2aaTvFyCGUarzrVWTbg/6omc3zgDfIKL83ZCeGDmZaJcmv1cxmBdjftGb46qE+
doVzE3bqyp4KA/CTtyYM/KqIq+ehDG5Ncik7QlLXSeflfIwU1ipsVeNZOthLgGwGK8u1Rv5uzZ6r
QoTDvrq0oD9t9dhcOYj5VaWLaiqv9ujnIV7LBO8NwSRrPgpifC/DFeqfb20fCxhRQ70JBMHEnOhr
iTtxjFddWyNFz2CT7rzC+ErFkWzZatUOYDMxQAHdVPmx6EBJkFzjC9qFRb5Q8oqUQ2/YWB2fU0n0
dXLtkWDTsdkUlfqqq4Y/6PGixPrhsjsmAe5bPAhz26M1dzCPfaxsr06jPHmB80TIEfHy2qLI59hE
e/hupdeQwcnZrDCt6loE2Mq7s5N+8IHv07yfrhNPXYSTZe0UicbUHjhdm1a1wfjHLmRwUt7gFtJr
DLZfVKleeRUOeD1fO0g5yY6Xa8cZP8VOvMVMSnOz2IOjBOmeLNllVnVTfstSe4Vx1pe0ynUH2WDf
L10r21eBtYumu5JIMvhqNNpXRvs7LJVVNxUP8dgvY0BZZSk4/LX+wByZxZ2KmyAv2tK3OBkHklNV
qD5MOnQyq9+YvN3SkMSstPXB0NPzFJSY56zUO6cYHmsruiHQcqGFr5LzpD+M3jq07RtiJPyklZ/L
njxLzAM9XEwlfaK2z/vBEJO2bMLbhADDZRArv20DZCV5F1iKJ+Sd4Xhta4OV+eRnjCofL3X2Iw09
E7+CY3HMU9OSL5xANMRqhYabvDhdSrPFNQfO4hhkgx+A3/Ewo9Efpk9R6WUYrYuKbGAHFj+SGPKp
fjlNov/QZBt+ElFhcuFabL9Glci/eWqTm0sDathvERRs63WS8HrJDW98JNjGMeDljWN9E5EEsTXe
YC1KOBZQPj2rRmb8BnRx4fzc9XzDKegAtcZeJrYhULEGrXhV38Aw+hskxglCmohpEDQUCN9AMhrK
RMk7C75M5pY4KBtTqDvjDUCjdh0hEN4bmAZXgqIuKZFDrXFmgI1aBsPasQVswfSNcANq+9Z+g97M
+JtOj9RvxhsTp3vj4xCoiZp0UMYRbs5QrCLBIRmEvNliTsznwJr4DbkzKApW8CoXASRYqOnXuIQy
Tlc9jkBfQcr1DOYXhA/bPv6FGJaQ371BfuTM+zHzbuYDvrGAdKNr7HU6I4ImVw6tH9RJfMsPk0+h
0lV7qSsG6pp6ch5zx2HRxDN4KBmq9CmdYUQwauRvxdIgFE2q8DI+7qAbw7+dMXvYVvmykIPK6xX6
clKsazPjAKeX5sTJnRr3BB4AQfcy7PEw+g4bhrM0ez43+VAW9qeAKNAn6LU9O8vYY1vXKksq+6TB
z76EU2zZ68YuJAwQdcrTlTEVII4twnOJEZ75uuYbapfgBefOrbOBMtPM4uVkCZZ30mZEb/qG6zXf
0L1tKMH4kimePGotAiSOBDPot8JKPi0aDBSvcZorn7U3KHD2BgiWf8GCZ24wbUYQwgCq8eBLwMLl
G2K4f8MNz9YTZTnO5qm/ep3/qFb6/1cI/Z9Gx9F1qs//mTX2XMTtr59vxu5/rfJYvLa/mgN/9/zX
//Z348eGIkcLUDc0GoAzzfVvWI72b7reFPlQQMxw9XdBYsBykNZaaK6REtAE0fjn/h8sR/83cFia
VLwGHfg71j8qjh7X1KnYzuJOdGaooZHTHhXwbS/P64ywCfJq3H6N2r3YxlQ+/qqp/0dR+1xffS8w
m0dBLgeNeEbJUvU97Ku5hoyNSsDKQ9YvlrPf9xsw6pJ3nhrvNcdBnNGTqo75wZiBDOX9u3tz/9dA
710Lx10Khoefw38OPV/0dEfDZ1OclwGSYV/imF8pucq+q0WGb4jKvXCl83wdXSlD0f5nGPqi+tFQ
Bj4IXVcG0weWtjbz6UnO0cq4D3EzO02MIa7oFq0efz1/hSduI/M798mgMTHVR41L0QvFIqCDK4wS
gLqBp6yxjF3yJhy3yuZ5BK00s4hUtDszdOC9tAHXlD25gWX5Kt+E+3HIim8K4y60ODf3KpFnP85f
1bEXgicCo5emoo+1ITmhRDkc0KvqUuukY1AI7ym04QDbKtTBqOAHegkVic5zt7T5PFl3um7/llP+
LVZLKl+FVj1f+C3zFB7dWX4Lki/Npp0ANejwtzQUOhwtCk0/7/uKQovjj0N8h1ke3EhPRibMgyWB
ezcWv3mLZm1Bs8r+FiZUeRS1q5fnf86JJX3wa+aOxzudhJs3aozL2PAtqt909ppXNSAvWqXVHF1Y
0ifWloUo1MMqRZefx/dwqNacSxKDmJ8ejFJQfx6zqtEvaCROXg+zMgubLDTYc2f+3fVkDlWRokCe
4/Gk7hAcUJNwkmiTTkF19QdT926oo0VlBq072AlhLfjSePc7EYWTrrppwyZdnR/p5Mx5WFVm6R6E
qaO2k6GG1JjYkfyKUhKmRrW+lkbn/uOlACCMp4N9DfUCMqDDqUsTapeV43Jcp5K/LfJp3OLqzLcc
PJo/GAoBEBIM+n20UeYLfneXIm5TUJhORdRv3n4GJqFsJpfkK+Co4h+KWGYGGaccc1ZAI0w+3mva
DnEJZQKM79KprqKSb2++6C4JgY4FH/zD/PvgP99eDbwbDi9oBECuGiX2et7e2i+7MZJ9M9neUrWp
hUqgLN8TvQ8255fFx7V+OOi807ybxW5w6twJOLPageZi4SdgzU5Up11okKovLPaPS3C+Vcg5WYao
u+djyfuxSmI3TAs6OHcMTlM7ePWuNttgf/6KPr4YEItab6vP47Xw5qF5d0WG5nKw7q3Gp66pbYym
cjaQirBLypxp1BTrghLgxG2zQAnaKJxmr8Hx4rCIuYgMoVHna+q5HDeVchk4A/Vh6oe7OrG7lYeZ
+sJGeOK+wSyeJxHjo/HBzuWUUWh4OVhgcu5Buxci32WlaH030cSFCzwxoTOWloUJBUNFZXx426Ko
hp6PiJrPmq6/Ky3RPZJSTDJMRYHVjDx3uHBtJ161vGVJu0X/jscJnezhiE2YNoNex8LHYEqmX9MW
mKrsmlSpTILGA/JBirVdCuu1wvmbL0XbtQ+eJuuH2KsxyZ5fUPNohy9bDrfMMVsaSG3TOdo547ZI
nTxrhW9lBi3koc00TCRtm2IggQf0qUlI/yNgxCaeOUk0cirPj39igbEvs2fbVGBgZhztC33R6KA9
GL/z2mBtFErl4zVrSRnTXrvEi7Z1h9L7/JgflhfVYI4QCKLZlNBGH12zdKHwty1sbBA4yarpYxqw
pcuHW1n8Oj/Sx5vNUPjZUBJzbWzkR0NVrRG6No45unl8T/q5owdXLv2qrbBbAwhLLZG0lWjAYF2b
zlIPImfrSrPbOZmsY//8rzlx3Wh5HMMjWIqrnz913m9RBKhObacrjd9inl84ilN/sjKNNEOrTC68
VD48Voh9Z4cCH07zMn+Dqb3bp6bChUdi5a1fqWW0EnECEFAJh+cgolISjp375fylfdh9GQ8hJhpq
JM70v48eY1uh/y4CdgwRed6PlG/0NV4PZXt+lLcZOnhaGMbgfYk2ik8PDGWHM5j0QYDYS3JZVRpc
aw0NZlqIZea3Chai3WgKsUoH8uTRU0SQXsJk5UCV2snKbe+J9QtrqtShSQ2mjVfnf9upGbBMjo42
Cr5ZL3r402w9Q2lbwEmdzX673jCG9VRm0YXT43yBRxPAxjwfgRgCbdi8xN7d17iDMpNZE5SrNK6i
ZdRP6T6e0jDwq7rTrww6uzcNW6qv03rdkAbvKRcWsTZfyIefgDWd+zBv28d+rbDWUo2EpMYPo1RH
6GmTxREUJf0D3bruSH1d5FnUhNQgB+eZNerdN7LLVy7wDF+fhLapQDZeeC2fnBZ88szKfHY/3lFC
vdSdtOh4soIypp1SqXwrjFJtacOhj9lg6Ro2VBrFWi9abzVWmhJc2NQ+bKRYZ5Fd4ZCxbE6Ox+cP
9JqWMjjz0iSs7K5iNhZ2OqbbDm3270lxB9bopF14zD/EDFBes0CsUmkwDJrrxyBbu1MHJSwzUpsc
48UUt0XZwjdUfIKrFrPuFlPC1rDD5RCN18m0pqi4hQvVk5beyGhh0bXNw+nu/JPwcSYMutTUWFxK
QXxHHz0JkacNkSpoeljC6PY0uvXbptLq+8nkCKEkE6240am+nx/044bHksQ1zFkCkSuu4cMHY6wL
2cGmUP2CeMzr8XdKJPZQ5Stebfk/fWXa7OAG3lnemwg037TV757BXJoFeq908iGPigegp90K70jx
mNK33SAUdfeTYeoXoLofV/g8KFUySh68P461tJpJ1hc23RELEbNIpkiyoy3abLKxsmDaF268wa2g
GovM68bbVr8o5v348mJckwMTLxYq28cVCrpYFgrtePJVwE3LiC/l68Apm69SZPr2/L38uJXi/eJE
gtljnuHjIlqVVPN5bCIuLrOCn3kRxJ+Lzvh6fpCP14MIepYLA+km/8KbV/G7u1jJDvSUyyBS7cRj
rQHjUcrI+JEKOlvnh/q4NhmKrwAVcz0wkWOEgBwjMWhRMvpaJ7Kt3ZgVlGktZs9uIOxE8ei5//hl
NL8hVRTE87sCx/DhxUmuC2ElUbPEYKsbQ9TENMneurDlfbxP8yhvn1tQzTlUH42ihoII1IwHXUkH
H6cnmKckT9fnZ+/kKJyP0cdTkiJs6HCUCd6eHOJm9DPy3dZ5k9jXRMEPF9bciXsEyQE2O+puijLO
/OfvlkPaqbQQHKDVEtfFtizrGSUV1J9MMwI+AAnlwtydWH6aSz2aCiPgDCTyh+MNaZcQkMh4uRsr
OyNRFA8lZlY4MJ+GS6/HUxeHM8yZ7xLH7WO6epO1VJ0b1E9K0EZ+Qt84UcPfqprcs3qKC6v9xP3i
u4oviXmnmt9Nh1emAV+z69FtUdvWHt9MLdToqO4251fFifmbnyUNOfVsNjpOroEMQ4lSsYghMsNf
OUFYHHaMry1b0tWfDMRHGt+nFGiPF7nSCYGp0iDLuauLT7UkVQsa1rQPpu6f70isBgxn83scj+VR
+VFx8z52A7XzVU+r7o3SMlaKo1SPQzUYF+7RG8vj8BA317b/eyz98CZNZqSHrsNnd1054b5H1SSW
BrpmfNOFFjwYbdPba2KTNfCVnpgKjlHVAK6ucDj4wbUqvaUDMoMwC9w2Ey03nSzRQutd6NMF2Mkn
qRTVL2H1ug47Kx8dP59gsPrn780xsgQOnzn7o3l8oEyojno8ZSJKol4pe9+CGrlCMkwk7dC2X0Yi
S1eWB5jTCQI0LLk5KXu9iYMNWbPVHyzFeTJncgrVs2MvVTfyQTvq5OSVJvqtkEg+vrrs7mq2Ml4Y
6sSDPJ/zOOlAnOBodbRrjNiJcRrjRayzOr0p0BcjNwyVai9Qhi+qyKjtC/vUyRFpKYDcJn8Bh8Ph
QrEKbkGftr1vUjbZxobdbSCgILMMUbbfGGkV3Z+/pye2D5ODCv0dDkn06463jwkLoamP0sfsXqIe
G5Hx6XZyYeWcuCxcSXSQMHFwCDiGkrSZGYy9NOEbJ5XqJzLrdnWaiM2kxuJOaUDCnr+qUyvVJO7D
ovzKJxFQzMN5zEm5t/WyHfxwtmGEY90hptKRfRMR94TMQ3nNDSD1PhAA+RALz/vudhyC/uC55wxH
jZ43AWUna579d685yE92Bvpi8FW71VYiTYutQk0doAgIvf1gZtGdUbj9NUnyJOraKCFaCJZLGu0m
Rduuugdvp1KBHOfIvjJfR7JBw92HxNIHPIr4FehTTa7eXXg9n9ju534UtjVOUniNjxc+3y9oXxTp
V+4Yq4vCVoaNl0vtnmRZ+eP8vTq1AlnxPNIeri9sf4dz5MkQ4GqeM0cRwo+orGoIc1a4/oNReJhd
mn0q8I+jdS4Vz530qhioJFfBJmuScld54CfPj3LiA5F6Ab4iDoH00B3veOKKSJKFyELX8tD+KbMa
PG4+RUhEU0h7WzUPCTvVKew+j0FeoMXFO3jbN2q29Qz7tyqh8FqcSNajk4b3FnTbfjFS5dgMmtp/
Pv9bP3438lM57nNGAUoHGu5w3ofYMoesZN4pckzbsYrzfRaKBMlYEFxJok4XnVaZ388PenJhOTRe
oSZgm5qVCe8fiBq8D3mvJfq1Nn0RaPyXqoqgL/SmfHV+pJPL6t1IR5fXUOFM1JKRir4g0AIN9U00
ZfJCJeT09eD8om1tYOM42mc6EikDSnGDX7puCCasgwcZA+9bFDoJWxe2k5OXhM2G0gedYvKODicv
SYOO2DE2tVSm2nqctXeiUasLl3RqlLluSq1jLtcfn15rZ+CFYTWDb0rZrbQx6hZpNVxiA52auPej
HD2PqaY2tWZgXcn5jnvsSjBV7VCOn80qgGR7fimcKEtjmZ5LtCw6CEvHXQ+pmaMKiVuyDMCNhqaL
LwhkrNz1Ye6+SOFpu8FwxZehUrNnwMLKPmi7+NrMR9e+tEPMK+LoKIgih3gnngG6kHMK4PsnoEfA
5SlmI/1R1zJ2+iFe5Wr0MmiOuCJC53dvxH7RISCP24ak9yEOAcTGF44ZJ+8xxSI4Phy0CWM+/BFJ
F0TqMEEIFeD9NlavtYsSHuSFt8gH/hOHlbmvpYHRAhqAbOVwGKfC+uyUTDk4f+d6ysP0IeXsesu7
tnF9HYjhLm5CZ5VAqf9OFl4O1dxxv+iU9F5xg2iXzuGnFt3733P0tJIm50i4qNJ3A2hTnWAC6GeA
BdbJKz+/5k7NsOnxEqBEryNyOJrhNOVYQiuEF8FoAMQOTETJVfp3APp/1D/NT8nxYkLqNdck+dok
zuNwgkUnwU0TjesnnNkJ00UuCHxy7j09mGqKOLzHcbBXYfwZuDmS8p/C5uYbTJ9HpwrMAfIDBo6e
behMoSV9konzXd0nYgm/Xnw6P5cn+hA8KcisOEvxH67ew8vU6yjF6UrRQxhj9JrpVhj7ztQpTyNS
xmutHPALDUnfYNEqoh8EMAwRueKIY7ZTqykvUm9MOhGBQmM3BqWcXXiaTr1JmdNZUeBQFDeO9rI6
rZHV96qkmKEaG+DhI86x1rmfXJdk1hJHoGnm1tP5SZn3ieNbP58rzbkihE9DP5yTMOxiPc3Z08Yy
i1dx1GAiLBOArtZXkiA/nx/s1Gp2mHnaEJyqMVUfDqaXHf6vkceFhrG+M2qXxIPE6v7gzYOezzUo
6s90wfnxfXda7rUUp2fMPBIfgPi/yO+ntheP5y/l1CMDbHbundFuxwh+OEiMsJojNv0B9NXN56D1
tNuchI9doYj2W6CY3ioJDOJZVKlduLxTd8xBxQAfljxujl6HI9Og65MSjZBvhDigIuDqu7oivmyV
21BqF7map8/nr/XkbXNsqq4zVFCzjva7uoQFzS8afCk9z8csaPpKHyfr86Oc2lW5IpR0BCRAuzza
5eNI6K6MtcEPAnyhRjN4O1ox7VbF933hSTt186BhmQhbKREhMD2cwkyYNqrsFDNFaMhbImnN58Bp
i80gQmWVc9u3hKLLL4UeGH8wlZRc1bksymvTPHoCKtVp6JAqnFeMIf4cl5WxzPPCvNDLOXXDqGlQ
j+JLCOrF0X4+YWSP+8xgo2uAkuaezAGy6qX3J/s2kJC5gzdrDr2jpVjxEi7siu/SCTDLyiOs9coe
q9o/vzBO7Ys0LTlIouBh0o7mrA5ZkcIcBkxYgbzp4iCLVrLTqLyqhIgQ+5cT8qJm8oLG5eTH/0wl
Zeg5wOx4lVRFi3NI42wpO1PFLVTUzn3Qjs0zm6O9Cfqh3zZIQK+mMunvpBcV99lUX8L7njrnEbKF
opBPrBlUcbhUTaJnS23gqchkoK8zzeuvelutXpMmiK/GqTB/qvpkfOU7oSEcosEKESatdR9myfQH
R5H3v+Rox0uInKjSaOJAb1cdxr1IXyeeuASjOrF00YzzbqBmQGn/GKICxsIMMb9zvJ76NAK3YEx4
PrJKu3B3T4zDmZXTM/V8TgXHjd8q1/Qqb1rNhx2X74eEPCzI/pfIryeWLk1eUE2zvI3W2NGriISV
WlhEOPumqwg2TXv8AWm/uBLoc2gChhZ2LPQOV+cfGI81cfROZ7malOPg65LKenyndILEwijTfFlH
+gNeo2gNGXNYpvi+lx3g7d2UDDXBKtE4UyIq9cJKObGTI5Oh6oiofZYMHV21iMgoicJQ8z2tU+9z
PoRWTiHGRweL9vkrPTkSRTGOjHSAWDCHT4fraVOY4Rb3ZeOO10QE1asprZVH1SCr8vxQJxYMShmY
g3Mz10W1eDhULJNKBrGr+SPyssXg2BKnThRc2OtOvJlcvtwQWCARQPh5dOtcYQVCQBkjhdVByeTZ
TfQSJm5X+QEBTnOiRRvdRrrVmOuwKNLiwkWeOiIfjD8vrXdnJzttIrv1Yt0PRC1+47Tr7noTt+0U
z4bOMjeLK/KP8pWpOA2WAXfQrkg4MT/rsXINhXpVxoBVQjNsfvzB7HvqrLnj8PuBkCOLfkpKirR+
VOYYWYcx853R1i9c/l8ymMNHh3P3W/7z3DLnU+jw+lWnk57SkHxKwBhJQw4AlS8TJkhTm74aI0a1
zBXpldW79MfgykRPJE6Vqd9okYcKuAuK21ChobJs4cUouPO11nrqYqGExHC5xc3QTXjlOhiC9qKv
Q1fd1bmHbxqEoGtvQ0NPqnUshBP6dkhc/LrERvYtGCqMwdjZSsI5lJGY0SAaxs00dSMf9W2jh/s8
wnm44DeMA1iMkUCwXChjepUHKKqYqRBbSywGBCRqwue0r+lhg8alAdkxCLfxVprMYsDJhZm5K1Bv
4X60qulZllNCVa2AVLsY3JogLbc3Zbgi8ixod6kcq3YZY7HAbRfBu+VfKdtsoUuHepnapTJcEL+a
6z50n/KrgPSmbwqSc4p1o1FWI1U1sZyV6BHbLBq9qdyrTBvTiI5MObtQImnYV71MnKuZ4ZbtXNE1
4yZFcFmjPKRddd0YTRb66HfCcNmblf0YDNhbfHNoJe5E14sl+PIEwn/ZxFb6bITxYD2nbjM96JYc
ierNBjJ2+O5S6nXUEd8FXkVzyAkmY+5Fp9iAGQi6xk1ZK9UXy2rIQ9MdsatGZP/ktsVVucwksYUF
pYsUfftYKzul57wEe6CbiIoMLG2RhCPZ8rTBXYfgOCPprzOdEEa8gk0DzzE2W19zU8rVYUtD+Srr
7JSwmyBw9ontgLIxg0kfrogtUl/0ME/GRWulxm0cjhFUmoi9fkvhJzGWTqs3+tIeoqze11iKdJzW
jZjtvV197RkB+jp4fhNU0Q4L/FILeqfe9C5k4jvdKZTPBD/0X8hQBmHoSLoGQGIL+/vIin213ULe
CQ0rpZtPOe1nVeoLvnTU2RyZyCfVBCkM8FXInVPimV+gsdGI3grLtvV4WvMBp7sburdq23jKRhKk
OXztXLe1FgnAJlyQbUt+GvFOeeJnvWr8HgrizCCeGMlVrwjld0kCpwkkA78K9ICCFauCxvrEZgk3
YSqm/MXKgbGQtEexZElBMPqWJJW7ha2a/yLyJr6X2tAnd0HomC9pDLYQyQ2w7QUpPZHqAxUNBCsm
R6mbey0eYBkCBtkSgNYQU2mN8UvRw/VGKSGD8n7QSfHzgejW2XLyYvHTItCmXKQZrt1F4FT9txY+
aLWpAXGlKycJrRei8mR/Bd4/0Je0kYy7NBo8i0YnNMQIPY2yajNvahaROfJQElOXQ15KvUpdOcIh
cFFXJu8uDTMFa3PAD4mxJoWLjJs2JyOO2k/Bpw5gQKP/DpdEUcBXWXFMFl1qvsSo+cOF61QTkThR
Eqf+gAZFrNBKae7Wwyqt+rHncqArPBg4y6aZ4nudZxn+MSDFbtkHWA2WWNkLBYRWVmw9MyYAJa4K
g3aU6Cpq1jAKo0U21KBn9DAhULlTdBrIQxR35AuraVH50rX65MbWFWkt40l4sCiViBQQBR4X8VCN
EQmfT5fiiy5VkoK7Pi+Tq9ETPJ26Grk5su8+SDdC2h14Hx23L9kobAp0v4MWYZdnFA/D4FqPSiRr
HdjAhEUbKKzUZvRlTEJU12BsD9Dgjmw4VCgWqPSh0FhlKq8GW4AGpRVmT7u8bwot8XMoGWh+O4tY
Q5JgByXQmu/I5IpBeVAVOdlg2sD3KtlzOaQuEdzAGXVaa/+3qPHZuaik/L6Ji1tqX96jxVb0ZOlC
oZxGsvrKju1sl0BEgNwgYzYWiFSidvTnMdIS/pjw9WcQUxUrKiuV4sIZ8YMg1EXrQWcJtwAFegQ0
xuGbLkTc2MMJMf3EDh+ZLiAEWjDC1FIzn4gEDqaFqH0jSH/yViLfM1FIZUCQu/DI8FtWXfP89ob/
X6/u/6FT/e6w85Fc+BoX7b/u419C/PrXa/HzXzdx3f3KyuLAsDv/G38ZdhUL861LJ4LjKH5VHEgc
Uv5y7M5/RFWNBhJCRyQFHJf/phmazr85kc91Pk43QDFneeffhl3T/reDCmOO5yHGYCYd/hOaof6G
u/3vIxQqGPhOFvBvjCE4WiH9Hi4sU+mMKC766CqajGbjyPiFMde0BfZO3NYL0wDulEyg4IgBjKAR
fvov8s6suU4mW9O/iAogGSM6+gL2oNmyrMH2DWF5YIYEkmT49f3gr7uPteUjxXd9biqqwi6zgSRz
rfVOzHcuV7I1D+ApmMzwJ2O/ZGduUWeRsgRJkcR1jgTjOU0wkttZg6isF0mfHsx2w3yqr7AZfzly
c3LxL0fPuEjnxtxp4EPsQfAUKuzzKXQeCe/UuHJtFoRj+znM1kcYOyFmaOsjOzRFXEE2lTOnz/UA
LzP3V3RPDkoWLfxn2vCfdYm3VgKGve90YOxLM8Ve17E+csM3+PEi7bTPiO2FmJAkKX61pKhloo8z
NHZxhQYIkKBcr9dlXc+KqrzuZ8yMQjHxC/LiV8DphNdaTzqk232uJLYObb2H1XOhRuaIU5FcLNo/
WBmXB/R8Nt0+pLwT6V5zLv/zs/CHrKK+c4+VbvBWKtIHrFdmKW7XNSj3Omi/Tot3k6Uz5ZbKf2RJ
cA8npLxezZn4Uy9swBzNxzrT8tbpkLUQKVrF5AjgEeHjweUXP5KZ8Ou2fO7rtMbKwZmiSY43Tms9
1YOxI1HzKy3u4zDw5nLSQKOlzp6n1T9fg0LGid3L/VLlMh4S72YAqi2yXu05t2+NcH1aJ56TDTEp
gpARueP4cVTytjQxnSsW7qcM1zDmCBFHe0X0EVhXPQaXF1XAeTp1B2iAn5Vjxm016gOhjgYrZYzA
pE3co7742ATRfmL8UWFVKNr8GWP35TIwKrlPUXdQ9DolTiZdF+Gdn0br4nz0CL0uPD3GuWWIi36Y
K7Tnmbpj/1OHZhZYabpiviAW51oNZbvzB0SoZebN+2XFNopDIrKNGuR9pS4jzHCJDXyr9q45DvfJ
wtNpOjHsewVYzsecx5VJKl7jJBdFj7dkOjvHORmKKHfEkTBgEXm1ull8pSI3Y2lWk+FG2cpiJ6iA
KGVrPwmLwL7wHOuGnWM1X1dJEniDC0TWEXLslHdV0d/6Jm8/69BVWDfYAx7srnxnZLWN4158/wFj
afK+QEg3LfKpYbHXmK2Tjj5m2xVFrd+6x6XAmyUvBQuqemcYfjKkY7fZrgZkTiAEV2Uo/nK30aNl
GUaWpEcUpvhPpeGx98ej0VJEIA9KSkI3ppjqsmVBDp//2Kdv/7mnP3X7J4Dw/704myqKa9gt3O/L
ize1JdrWxX2oLctnAgTanWcssU0TVqzwhf55EfUQh0l1FTT1FT3l4e2fsE0dTh82o/JtVgZ5PzjF
8rd0NwIjrfRYan3t2PVVmnnnXUfZ41T7Fj+5dy63VQUn19vmylyPWaTLPZ/csTCHHtvP9JiA5UW4
kOCZ9diXH5Tkk+8nRUsyhPcObStGstNj4XjXSj7bXX9WuSSAqzkKkvzgquaSqKRHItmpyS67Qj8S
JXoYbTQfsrupQ4aqPwxFPnNXKdpXubc2p1bo5B+bJcDIfPLPZZt/K6bh3EiHy6QD/eicvRlkP70O
l5NhrL7OW60shXW1dC00SZM8vUyrfdHhbUWWfURgxLdOhPd1yq5ZmqK/tPvViOGX/fC7/nMxBHgg
cYQd5Wh9zJzNjS/s82OVyoLk7vURX8n7NLAfyyUgHNN8XLqcRdbjH+cGSO2D7KLJx0MrjTMJ5PfP
pOJfVUv/E12gQwZi/73tybH/+fP7zz/rpu3v/1M22eF/4GtZpIZsPGcL2O7/VU1WiD001IKN/cyi
pjj6r7LJ+s9m67BJpgQsYsDp/182Cec/m6CYP+LrZyYFa+F//68XiPtw8r9fbCUbuvVfHxaTK/Kt
cEsBtWHAiFLjZPA0VegpDQ8/9KRd2otk9tYPodllZwbZ1nsEWJyy/qQ/ylQQrzuO1Ce6fY+nyn2+
+g2+B7sFoiOzr1P54YzfK37MHfFho2OdtavZYf5v9JdycYJ35pzbPnF6u795t+BgyFJOeQ1zbQwu
BZoBIbWtd16JTRHHIWF274yifzPyX1yIXRFwm0KNlha51clAtVRJMAUm99TOiYurWDufwe3r+I6V
9m4gytHxu9g6Cfxi80DFRCJ4xnnnj8t3112K65544vskJYJzJ7xebkbDXnhfLmAyZ5NuXCvuJsUE
A3fFDF41Cjss3nxdlnuGSnS4y8QIIiIAUX6Zcxt3Yek3+X6uLI7+tFPTD7/x/P0w48Mc6aLEyDEL
fLiSHCLY1K3BiNWblXrysm/w6j30Bvak8Thhwr3vzVU6WOgZdJx/fDW3/zyeP1fjq7cDvwnYCxMR
/nMz/3m5y1PaVIlvmKDL6fydDZUsdW2U72ijfsMAf74avkO+xi09kf1v62heXqUDA2FsXKaxnw7W
mZE60+WSYJoIoyl4CLVgQIHbsWJI0BZnYWpZH6YAd/S8r+2otBQiDPAHsrPQ5eCEaYbvLJ2Xdcwm
v+Vg9eBYoeKnPTodBfd2qaoKrk1M+RYg+vFKM8IgUR+6roe1XhXG/dtP/fdh/fKBIOxjqW4PBIue
U544YzLUEMlC2djq/MGqy4AZKd5dZ2gFu+8pzs0r9aGun/CIxSdVBHp8pirwCO4oclcztnOzC1uF
ODkii/HcGKCbMWtRyeVbwBQxO0qCAHH+HQZMRUwpu/fshf7yzJDWgVLCYYe7egqSYNqH2mxFbJGZ
9cPaY5OeA+ftRuVcSzv88fbzOt2ueEEh3AvMplyEfXzlL9cPOVNIswXmTA4z4evEWZ0jvcTyoTES
8U7d45zAsNtiIPOHnEPchTY476TSy5qkNDzstaNG4+CzJ+8szA+Mcby9W1rGcobIj+D3JLQo2BcX
cctKf3Y7pwtD37qRlhuZVWpiOewZRXBuZVn5MISzf+sVfuZiItqBMZhKl3gXORUjezNcqpsU27sx
VuiBdexAaZnjKdf6tnVl79CVMundo9RQSPAJRF/iqdZkLbVpY98qx0vCD/yh93FaF/d5dgMSYRxl
yIu2YZ4W1enARqU8BvxxmmfmDY6b9Nw667LpnUnTb5z8ZFmDoPu/B02gK6fvqQyIul+9nveUtUkX
b8BrHwX2nGGoPmv3ocGj8XNa47ESrYPyjqu2ZLbvEFN/6MOl+AGsDcKQj6J/7tsw+TzUjXfr4aJx
i2kvLvVuMZX2oc9U+Ni3eamirgvKb2+vtVNG9u8FwAqATAHSCJS7LcY/gDFV9aWuXAaxbdMW9QFP
XH0pjKTdpSEOkWaTYUHLRCY4KrdTu8GxZsbGRr9HVZXEq26w5+tS7V1AFBwfhCdxKkeoxohRbaSd
t3/stvBPHziSavxH4ExQq5/81iTo2We2jbUoBczBAmcVJpjF/u2rbCfny6sAuBJFS+4WWC+y9pdP
ROYzpOWuTWOY8H7cmP58RRhEJqJatj0C/gn7VZEK/ijw+tu3r33S9m2bMxen/9jkJnySp2reoV+0
zioiVVWdLc+dB9vVzeRyQxRc+tCmI63DyPHA8ctIGhAHfuwOhcX4zu94vd/xCxCksGPDYXxFTfE7
cnJGhzLGyNbxkA1Fd+W2mIo72Gs2kQku9M7J/LcLburlbVqHBvZVibY2WtPKgAcsmYKH3HpnyuuA
LubBwobEr985k14vJaaX7HqbaNqCoHmy7ymWTTYuAAFoEIg6s3QTD5Rz/3rBchXKQJck643TdoKt
V3MY9viXcGz0oXM2TGa/Y7jon729aP56L2S8bMg6LFBxsmCnoPGDJeReCI9Y8NIuO5zPuNS/vwqu
JcAvKCL4Lk7uBVGj1tohtg8ewrpzuhXHYZW+l5/6t3tBpw8LmXodPe/Je3FT+O7BxHbkyxGHWRfH
4bNJjfPd2zfz+hvfyPsw5NDrccaeUqBMG3mHV/NipnKaDq2YxUHyV49lUXrnfNbLY1g4Y2yVjXhn
d/l9By+3FxTr0CA42H/PV04aIjlPousTNjFMAsTeVGt7rzpjPOCx2+xbAh2YQ6o1XtXYHEbn+1CF
9xRBCRnz+b9MN2Wv+a3eZ/umbcQB52Q/dWc0iJkzYhIvR/kt7VqsfQSCxNBZ5necQn4v9Ze3TbOy
6SJR0W3eQicsSC9P+xk4lTyPfA0f+drDIWoK+JeALyQVYeuUT/6BYA7zwu3L3I+Cqkhwl4dvQJ8w
Zo9STX7yoeZfuZudsZ4jdGWucaiJa6t2Yz+ubIprDkc+FEPBhIO8BGy2rTIZomGccQCxelOreHRa
nmNV4PiF8bc4Q+wAhvj26tqe28m9sqg2HSgUHljB2yL/40yde5lNS4IvNSRrfWhS5pdGqsazVXj1
O1/l632T8gFODSpxsC7e58tL0S1Us2ORoobTtvkT03R1Zai03Ck7/NV2jXqn5nl9Z5s3HLp3eges
x4KTFUP+fC3WicstC+7hhSExJFaqwEBggLD5zmM8GUNuhyE3Rb/OGYwVF2SolzdXkz+PzhNjzYoJ
VgTHtLlQwSAvVlklh2RtzMNUCf+xrgL7bhzC/twUoBSl5Zbnb7/Q19sF9Hr8H2A4wP7yTvtGoYNc
Ox2L19eLhK0wDcccfkkbISoXYzSKZMVB33T3OHK675Torx/5tq+jiWFv/0vPWi6OBWbOI1eydOJi
pa8f8h4zb/xd3nngp5svIuwtsfX3zBmu0Ksuh9jKcjAKJHnF+B3ODPRTMIN3ltDvo/zPr4NGw6UL
hAnJjUFxPVlDRem2do04K5ZrTRiE4YfJcUkEIyK9zPOEUUzpijNdkcN+jofRRMWDERj2G3q23B2k
sZCUFZV58EJ53WOMFz7EEAWnIMqmWfsf2QxQ4jd4T5uxaoz8SVdhA/TRr1N7m45dKQ8I++R7nMjT
F8V90eKCNwpGanySp5+i70mrG3UXF/5a3qRroUmoyYwrLdz3XABev6jNagDZEB+/yfdxcuIXjiPT
ejVkbAy1OsMXPATaxkP87VX/qsFhscOARhK2+RjSI5y8qSVjhjNWvYrdRndf5ioju4exk1HQ7rnT
B124dRCboR4/qaFp2c+1wVaQ4bf0GQrqOEWtUICitpfbZlTr1oB2lOWqigHYandnNHWDhHZMAAcn
IRoV+U0KdDquRfJeffmqsOZeNnr67/DmzZpo20j/2JPDCdkh/vF9rKri3grr/tswjR4Fbe5fOIPD
0Tu79h0ePfl9kunuyrOl+HfsdRwo+MA2ozlYkDjAnUZVjyTA6SoRMp4SXR0IOGX8n6/pOyfC67Wx
eV1zh7y27UIndVqqVVFMbQNLqaNnkeT9nutEm/u318bvIdbLrxgvXhjNyF4ooX/j7n8+z0y1eT42
FY5N/gzFKA2mAQaXX/afHO3MX/xp0B/6YB7upJ/PN01Rzg9y9sR07CWZORGFWYC7vUEhFLH3T2eD
DqQ86kqavzq9ko6zJhUsrGo100Nf6Ppr0utpJsLAzpcoNLYApU2498D8WqvdIhN5Y6ZmE0a675Lr
PLPUU1s1hJZMyVINcTrM8zUhx04Q5/OCBdUw6epLAftMnbuzOSOtazr9XEuxfq8ISW8jayTBKup1
2DxUadkQOFv77zlbvjrhWBKIlPCpRTqEH+AW7fjnUyxXTeNjzX1MKTY9dX4d/hpzvzrLganhV0K+
6+2hnfdhHmbPSc0ApaHLAMsd11G+87mfMmdYn1sN4XO0b/0nxdrLH5NZdbgWjTvHwr4jozlWKzT1
mFp8ee9K28H9cvFsSqnNrRskeVtDL68kF18TEVcx2QtbZFKr45IM4DUuk9mBsC+SdzNN/F9PVt+y
l/aI4YI34pZ4a46pff/2Sn592+yjJCTQDZCUiej65MfMQ5Yki28jNp+SBj9TciIb1guSIGDXfPw1
+Kh9jxxQldzlZm5fAl9YTLwg3wccQWb+CP7hEPUrjfcUX6/XB78NGQ+9I9sFLuonu1ZtdZPVGWUb
g5rP48Fa8mQ/Q5v+5Up8Bs/zjggKLAfNNjysy1K78FgDBcHOSoxLOYUwt95+WP9UeCevjo2FZ8Wy
BSY9dQgd69FSaYpGcLWLAQQnWcnoa8IKi8W5gpq3p4MIPhLTR3SZw2HxpVCNKqOy9I0vdb6YDzgM
208OiYSf6pLAC5xjq4dqtNdqRyDa9ITweb5nTpXcJ0DAJV7xi3VtE1HURlTU3NDsCOPeIaYjvW2H
cqmiqTa8liNFFMGFO83uNTiv+FpCbvhVi74iOc12x2ofBknyqBYIbRFGB/75YKnwO9Uz+YQ1O5bY
Z8HqBFFak5MYB2HmA6tSL4F6hHXxTEkTXCSAI0u02K1FJcgU7Gdud9OntVBOsndw4YF1iXkmwWDs
Kp8nnBvWQ+NnzdfOZbdhLm1lcKTNimm37fW+Pljd4n7v/BAsGPSXYKSCcaJ3aNzFBAkgLsXZqTbA
8GLAO3O6mrVZ5ecBAYRf3WwiutT1subRAcFgn0o9U1+EaVV2kbYneHeFVlh42zojubnoQnPLuir7
kPgu5gW7BArdw9BAqT7mEErvRtH2D8mYdmW0gs/BDSUzqoraZCyJpcvVo+AQkTsdDOVPaU/qa5At
xRW+6+TXpSYxdmR9rc13c/aaPRGJ9XLupH1O9M/YYoLcF10PVbcJ57hrW+Nnp4xujvu8WR+NwmAJ
C50SqDW4NuhH2VSazHFiqPMD/AbS1igX/OfWXeePy5SEH13I7NM+WNj5mRCP4zdlsX6ilkg+nENU
X32r3UYuUVGs63VT1sN61KOpbhgoNZ+zySueOrjtY5wuPckccgSzO2xCbfp9D9M1UmkZK1+2WVfE
iqCa+rrta0SC82x7mxtSojf6d13fhHU3BJB04Ujtzaod+5txFDXOYCVGEbGxJEWzc301d4Smd52K
+2TgVk1vDa293XbQc1sRcrLUw+j/bEmJZhre2hOptk3Zk4PmjZ4XJw7D9w++WHwgOtHU/pFcFw96
+2LgNup2faniBXRgh2GMBVCn3dyKfFPBYiirUuiDXVn2eT2H/fbwmnXfKgtabOGaqx+ZSz6VO6cZ
hkuDROfuYNSlT4penah7mRtQl+26yD63vcS6clpX/bVOqj4gcg6JwGH0/OR6SuiYsJ8qSCmFKds/
jtpcjNgVcir2YenAYu3qMk0jkQXNuK98CfO+cem/46y0mHbo2Qv7S2bd8oF00BACt7YF3yR2JB8r
P6N9p0ZbfhJd6V+WEibY0W8mfY96ux9iQ1Lq83Pq5ovaLLgiNfvDVRoEkvJA18a5lbv+lyrNRswL
AjFjBuprImwxD+TDRsRQR/4alvejuXjOZbl4yo6kCporPckwO1YltWicF+y90eI4C6DFYNqkxc3j
/KV1N20CpOjlNscTQkam34/OhZSVbV7YZlWrSzNNXTDXgmyzdg4EyZe6bO5yO0ja80kas7fjCw7F
ZdiEPlnu5ma8kPT037tuUOFRGaVecWCr5HQYvLka46wTmuBWmbXXSzWDkMxTAQnfGEaS9nICHrF5
Si3/kBVyWuIgWLIfc9qt6b4JkuFgeJ1/4cGFvrIFA8N4MRL5TG9FVm0Cr+CWeCgZ7kB8KJNL/OW/
p9BDiJKVhhHsICQzlbFAZ66nygv2S6lnEbNNFOFeyKyZQTqbIjmMAUHM52amEitSgSZZFvua/EEp
28l2blMD8eDVVYqYLZzMe0HWchXpcF7BlMlQrKMlg9Gwc1TZYLmNEHLb+DsBtgw390cemmkb2/Yk
+mioPWWeEYwAhbITbnPnr93yE9O6vDpAJxOfHbVkXTymgsNjGvKwiPHaDut9iRxoh4U42ex1jU8I
O6O/CTPWXJe7kazi9bYJ+ux59KtgunJDDr0zFZiDjl01bcGJIa1rVNAlJ7tihB1Vmhy7EUqL9dfa
etOnGSUs0VGpm4bR7IFQWcu6S43gqIux+7SiDd+4a9dMotxoSfSl3w/MEmrzBkEBLmvpsyH959o1
jk0KYlQkyGr53MnQm/eSlKq6HO+b3L+dVXMfaNYM+GS0Nh/yTn6pnPKcrnE/leVPEy2zbTrnrjah
FVr4mXs3CUl3owqrXWDVO6Icd4HbjvhohEc/8z4VXf00cLg7crhcrKT41JILNS360vUqoqityO3b
69X60o73ZYqLrviOOXhUW/65w78wLPmhUtk+JyyLk9U/+HlQ7nKnt3iqXk/+N6TzTHEbaG8S8RXL
XnZbyeRaJuaH0ahwh8msbLxL8PmCQ+oSHAfWcMkklb8rIN2RhY04YDDr2xTf+Z3ZdcfcH+5h1B+w
f9xZY91eJ1PFtgtRE/DuIx4+58pwNqeQ+pPq+yfqjfvBKJkvosP5ajZ+f2Yu/hHi01dioPfdEF6n
tnvJ+78Tdv3gGuQc5+Sxlcq+C2T6Ee0K2cUPQXot3Bqfcixg0STlRFsLofZy+lV26YVP9Z7UKAbq
VD1YMr3G4E7iAj2tR7Fm5wNuKqCT06d6sI6TNqxIOv55b4oHeJHfrB56mLJdBCPy2Ez2IQHkIZOs
OaAi+zwb9q2VMXvLQGc2nrBN+HIYJk0sA5f5NWxVbtOLjNU+qjb7JPCnyQqyMAyd4jyXrfvOqFJ+
xq1Xu5+1NT0Z3WcxWXFqFN8LVf0YEgCueWiu7WK+SosS+XNGPVR/SKp5jCvDOi9SyMtBzoufUY4J
Y5ovyP8ijmW5nFZatLXYnB5+tCygPVqFH7n4OoHRk0L2YUIxgiVsHY1evls98ywd3e5uwlRBM9Dy
2pRvfYLu1v5wrPJsmfUNI4Gj22E9JpDI7KTqv2BZ3u7AQ2+rvIeXzKooUjM21/GZD/8DedfVebs0
7X702eK6dr4b+6lDHKG+IwHSuIAYBViqRUA7xSRKKN0215OS5lVvJv6Bgzl4ylg6zrk5udfQKM4C
0gpNBGdnBMVflRqQ2Q+uOtdpI9WiS66EceMVJNsnngBGJYMyoY45ZkP5g7Z3C5HufxZ2fT8F1he/
z+Z4GL5peLxE9Erpm+eEvNBtuXB8k7hp2+SqrN35EfNu46sNO+RHbVcp5Eu0HWNEnKSXRriOwg6o
rDT8GAaSfACXVpEakgIr3Klh6e7mMOvC80ERmoqD1LL4cYaz/hB7PYqxKBsqsg9LW62fi7W2MO3L
lhz1RiIRW/eZLm/8oPOsPbKv/KkS29mCGK/l58Ha/xlOiRfsRNFOOg771jyqIiUDdsWrYecMFtk8
IeIv5P99nkUZfBtCPYONghSyGzzPYNrPptl2sCzFsDp7fCZRrEGF6Sk3pTVBrm4yy4gnW3T4RFFk
XSxbPPzeXHtlRYx9J/bIoGwFST/C+labTvOxs7P5zvEINCckMWPwr5qCyFerItAPWsg6Bfh/BsGP
bCyyr8rRCWtXtN1HX/NxYV9YYiHUB+XE9qUMN56kWIJIMxe6UKghB1bP2pBRuhSUjSUmzrCX/TVp
qY/LtouHqmIE4vQbP3XmcLkLiLteOQczQjdRxKxodEitLAVxBmPnaag/05bwbjkzZYg7W/13OTjz
FmwZeHeh25GcCdPBU1HPcTJHcmlLAoi1tBYs7iSCsdoLrF+ElYuaT63XhKR2lXag8YRwpMUk3IJj
ZKK6nWzsLtlzK+R5nb9CB1ssLe5EBdvjpmODLWOTGs3fA0ull2HR59ZOmNNQk5g1ur+KptvkMd2Y
Pjk6cEXk+lX2bIWGJfdeqfpHQ1n6ql2GdGMnjAvwIyZc3PY6mAop0lBc+0jrqLUKZfRRiR1OthH4
Vwza3SntYkkmC2snlAN2MEvY7fPZWh+qAkLUzvFE8uh3Q/Ps4qdvo2FsrG9kIoT819GUH0g0VNfl
Iqz6vNZrTVkmKshBebcBe1kzhsWBYlOnFy1iVDwxRszlWKEdvAQGuOYVsxAVnDHyKHvix8P8rpys
+tLoqvbJJ53+xvS2tbsYiqcMDknIo8LeL4iG1gwqiB5oKuNuBZpy24bqfCwT+yubtx1i07Rysgej
pnxz3DEMY/SnBNd3iUzPC4xVP6PkEBr78dwnL7T2oNLNhDI+m07a3pp9IfiwnUpGnl3Uj1NZtUVU
VBu6C9fGhYFByAqoSNoEn4sQog60/qBuEGPI6XwQVrVVSGZ9mSsvN2PBIAs7gCLJP8IpHgkIThZw
29wbkQ16U7hGa7F44sxde33Tixqjtqlvpmf6DOSxgSAc4yB12V5bZDZ2kaiN7Fnyf/jslcKvOYMD
u0MJG0LpkXUbUEMMRhv5PG11ayVV820NK8A+jW7uW+sl7TU0pNGKQ20wTzMovL8bFM4fc6tGxtf4
tRUc68EpKvqlgMkYZaccd0lhZzzRiVbsoNbR8rEnNitxMMhQRboFtWbYy1W77lkqoS/eCkf2cudP
6/id4YxJWAyxoZ+8lPhr/ln9pbJaWvkSOtKnLKTMxap/HMsoGDr1y+qa5K5ri+ELPHAr3S/DtjcV
DA1ogqSTeRGTolBfF5PKzvq+yaoDnkap3PetQ0XrJSWwRhjmjD2WZVjQB+akt0aFvapij7Q/f7Jw
MXhKQuivkePP/Nkiyx4cy6s/9EZVTXz9FQWlIVOUBg2jAj+S9dovkVD1dIXsOkP2sqCEi7WiZY9F
OvO9aMqA8yClqaGVkOTIANKbPybfzP2dds3+qZVOq5i5Vb4Ze96YXawlsVLxbEwq2PkFCyBKjZmM
5NKuvWPtu5fFUDM/wZgng6LVGJcmXSr4hhtcV+aY462JE8L3fNZNEzXQWqqIJThcDqbhFlE1GiPq
x6TgA+9Fa7CZ98X8PWgW9n6EtwmVLekYj1S0xH9bTkKVRVTvzKmSudntspCLnhII9dAOMuMAS7G6
3zOxYE0gc+XgDmfmHeQYoB05ZCjARIwWFplIUpUzopJZujD3y2WIWtfNrKOLgvfCUjBDSZj3rYkk
2CwYdtMapreZv7RDbBeLAQpF2k0YDZpgv2gIWw0t3zHUJbQH4ezJW2K1y0z716ZTGOnesjr/S9d4
TRLBhDa/Lexn9kHL3vwyev360160fE7SxBnO17nzr9XkZX4kpjT5uBCWbR+rpVefDCqJLq6GnCWW
9J6sMJL20+5IE71NuIRZ/ES5bLEYsi7HJH5g+hQJeD/PFRtXEbFnLTn68C7Md6j8B5N6YlRHUeke
u1QMZMlX98aVfOixlj3qIQ8hZJs0xUfGAY55sXB09XzKmPgfO58wgXJw0g+KmXe7J6CG4iZLtTD2
LSN/l3XF+bVrsay/dXvJYvAGZqJRGeYiR9O0jnY0GuvaRllvVZ9rNbo/LMRBLGJjtKmZheQEJ2+G
PW/N16Ozeu3XogxrsfdnjcSjMtbubKyX8jvzR+9azKW6aQcc/xlpaOkxaOynb8FUdtc6DRkyQSf8
zQdwjPpfUms4YoCMUBdCFtow6BOgzS5WwkUQFsfh0BSXcz3N1zTH73AjXiE2XESQEYHNKLYioK8v
p+EWltYdpRvmZEOZ7/uKB1XWbfYOhv2KluzwBeBFh80HxDLQ9JPxPpG+Wc+oR8Z9kcpr1Ng+J8Hg
PDUIf3c2tiqXsggFhruMtZm1N3ujqu9tDKxjjJ4xdIAmtluGgVbPoah6e678Cjv9/ds8vClCGibr
dKo8Ny0yIsphlI6Mr1DoZge3Te6aoHgvee63Qf+LATaXcrcYJhtjV/eVSygMicLuk1SyfaDLj9DB
+7/C1qFyQZUNeUQT6LcVeG3hqYNHYEysxjL9shICGKUwpt1I+8q8GlKx7Me5bC4CZTLvKhg6tL2d
PLz9YH5nCJ3+XNrazTwPWjkg7MvFMYOFV1al29hwsvosLzpQUj8cDnM/2Ocj5mKHrDLyXcGGc+Hx
43FLy8eL3EyeQsx0dyXlyx0jqpTGRpjXwZDaIlprJ4Owj+Comq33EjL/spphlbN6kK+BhZ8SSqkK
G8Na4OE4Rtj9HJoqfM4kpglvP5e/XAVPZCxdBK8QAvPJYkbVVMsiH4jWU0l+xWCXDGs96MPbV3mN
gAPjM27bhCugYt6paxONR9j6uCbGAR5DkQzs8ACfGF+E2iZL2s7C62Zu/HjFGihKZOtdd9hnYlJi
106Jt8psHLxZp7tyttrjYio/IEHVWC8Z+mUXVeUPx2GT9TveMu1Titfd2z//9VfFryfVEyoH3BVA
vZdrJ29ttF5m13B2UzvwvgzGlbADB3f4twT5bXOh+du8CSE9kSzy8lJyqqxJTag85Nr6hzbHuCQN
W75n2/tO9sd78VZ/AcYcBzG4g7IItuirHITRNGjmrbmNPTfRNwWH8751nG4Pr6A/h5rjHrpxNe8m
35Yxo7J2J3zdH8Go69u3n/EpAYsbhx6BogSdImT9U86MaS317DOrjl1rVD8N7MsQt0zNAbehirF7
816w5Ot3ugnjASoZ9gCenrKT58R0s36hfwrHvvngOUPzufa0fzU5ZfHOufS3S3FabFvz9mpPWSZ4
WDBXwPMmZozd4ophmyouE+bgUUOS1zuf2usPmoaWx4jKn8wybu7lAqJLmoXgYEIGg1gq6Gtnl9Uc
A2+/rb9tp5vl3qYsBS1E0//yMvhhFEEhkGobs0rcuAnd5CmAZpbsbd2sCKlKYeFA7njzcGutYz5H
lgsxJKpAYbFmKmeDGlDq7sZemZVHPXKUDzY2yPd6KAaD2r9exwj0IX1ctYmV1ts//y9vBNmXDV2A
dw+V8uQhGTLPGV6g5rf81d3Z82zcEJDRXCXW6D2+fanX65p/fnM7o2JAG3AqiO100ltLsNaxnEp9
lvXlem5YtTzvBHhkKeS/jEDgiYImb9UW2zrnHGYNL5gQ/4ey8+ptm8nC8C8iwF5uSVGy3GM7cZwb
IomdYe/91+/D7E1ECSa+XSB7kUVGJKecOW+LgyIoO+6Ai4+bcSAOqXOBBGpfdjL7IZoRDW2UHAvP
9vRgNTg2QNcpuiAG6cu7/ocQ1LfKYCkN51QKN5tbgBo8x6pd3Vm1Yh1Ih6Ot1on2eVLsmb5pnmwq
vM+JcCZEHXh9OBQzGREonv4CnRt4Cxk280y8XN/DWHFu4iJ3aA1XkqETzZAMEjTYsVbdJk/k9yXp
ornNSluMrsYyDLFdEuPkZ1Jpv5pKnI8gK3VD0zOzgERsmdA97o2TQlc91oEIgjoNf1tRCE8A9xYd
Y2dbb0hkG6F8u8ZUJW8axYTl6lEyjXdJFNCmBq3XabFGZT2SsYI9q2s5hObuuqSUIrjgY3sXthYa
5T4ZrGelI0vegwVnZvzEXJVv+OTLBRXGEiZfqkyPELKD+NZ1jvpnHgIa6nGovzZRFfVu0MXNnyaf
m18Zg3RX0EJwx8wTdI1eVmfmB8pNBSW2Zo/VDh+lxHnt67aAFam2huU5Mpr13Zh3QQU0PkRvrZpX
b3Q/2kfBpVDeccq338KupSk7FXEJVZiWn7ovGshhpKRNVH2q0NEtUXApIc50RovDRaqn3+sogYZK
CqsV09viyn010F2WkOuFnYTnT98esfly3nWrLp7EBAXML5V8fhtj+P6u1M65spengYaoir9cgC6y
j2iYc5tc/KMkUmmQYL7Kij58VfWilwCCYzDHqjeVamdBZejdAaYMdkSjhHw7lZqUz5FHyj0hTXBC
pnwexQ7KeBp7fReS/kY/jL4fTcpbni7+E5U9fcB2ynrJbzo9+iN1WXWEWF/TKxVj+BJjSKm4yWCL
GyxWsdQqa+DUOtABXFqn0mu3y630l9JYsxe1Rv/y+XZzvv1jVckBihcopS6di9O1UI1q5GRRiKDH
GBsfaF/1zQHt2Oej/N3eTxc9tSJlHCQpBsJQ5nQY4fQZbA4w3Wyq6l0jmcnPifeDCx3A4pHreOS3
M9YZOCKNXr7E8vYQf2FY4ohGm9C6ie1mvGsptbwSIDVylUbIt0jgoEbUTrkjShXnjo5g60oqKiLr
aZd8/ggX9mVucWxZFD5EHazL6xLjJJ1VhktJlBv3hLSIXa5W9bXQZCAYjanz+XhnegU2ZvRWjLjY
3qikWp6+skEUWFTplHLKTnqar4zv6T47BFfzn/R6wOBvK87wwgnNeEwA1Dk2+84676SI875TO3xR
dj+OTx9Px+PB9b2rwd19GdyNAud80p0OtTpOQc8yuV4sZcbmdSzARZwtJcBfU5DTCXc6xOrtTYJd
VF6e5mb/sudRDofDn+ebLxsPcmFeL8NgFIKYH2eideJ9QQYYhFuGqfzm63hbedNjf2XcpPvRg07i
NbvxANvkCNAvdvOjtHfePp8l54UJY6Mv5y7GTzjTzNGaqRF3lxCzaURiJd9jv6bi81i3s73xrOcf
7f9DEFxIAXcmfC+DTpPqqo3Qz6jitYGMTdHv/FehA8UoAaow+HAsYPqvpYZqlYHRTnVEnRilL5XI
jadJj8EzsRrc2JTOqcmMZWsy8x0BBx2FRX3wTyUym8OoT0YVeRBTu+sRtoxX98AZFRSUFOhJFj/S
jLChGCXIPs5Vco0jtTQ3wlsvfUKk8Torj/qbdKjVryglMAM+JA13pfUBG4ejHuffnJp8vs8ny6Uv
CBzALKGpZnBvOh0J0VhcmBEnaYwZ+RGa8nwsx3kr0vBM2crnU5iT9CEIYUVBsqooIfrYam81icdZ
2HcHghj0hVzitHB5NKnzC8lRXoo2ETgAJpn8FpWy/ZxlZfgcCl29Be+ZaS8YVgNTKV2IKQa4WusS
wOLsRVGRMPefXwuuWou1GC406LFXW0UTA5/BQ1ragA195UXfScxdtfHyl37R6YaEMwXNjCVAja+9
lrJ0stMoE7ASMH2f3QZmbn0Jtb7xcZmIv9bMT3xD27HZmFwXPjnyRD4HtxduLmuJol0tRqcaLU4j
7IyjU1nlbrKCbOPZLq2kpVnjoCSlo2quz44IE6wBHDPx4lyPVUizSTzi2lvF3MkyExuuSS1D1cdd
DON4pZjhGNtx2t/gLys3G8v6wnpSERHDVcIkG5+r1fSTsGVS/nKZuSzHO1uliQxFdTrYah3uPp85
F4aiOUgiJHUlTc2/zZJ/NhANkimJrkrkqY1l7Qk8rFyYUTegff+duY3qBJsKcs8wQ0W8syqgkOj2
BvU+e5U2c1mfiePxkUmXDxI9ny9xr4ujOof1l6SezSM8c3BGKXc2PM7/Xj5Xk3hp/HEJZq+iH7L6
FaU5wrixuX+MbWI27gSl9s4oJh36eNCUO8kO/9RjqPlCJPJBUofoC0tLfx/tMVlYJwp/VGROFxnS
3yLVj/WM9lOBelIdgl7jBIMTMvZIk4CW45T8kF5e+H1ZFX8bJ2UrovTCkly8mZHUGssRvg57DZQK
TTAGwRT9GiZzKEefwSx7l+i72FfkwfmKAUK48Q4vzBlUyQppERiN2WcK2LRooRwPHDoYb8Db6JT4
tukqiHR2KG8o2LhUn286gChAD2TMoltaV/dAz0mYhbHkjhX8GtdQemnAp4r7TB+n0M3kvgBRb3QZ
chuk7+QlSmaccIVWfcnDxoEgoO0mp5Nu6y6PKN6jTA5Iqpvjl9lcWIlGi7mu2y2sXr8iPrE5IPtV
dJzgC824FsQP/VSTQvlZmrP2q0Clk/lSO6n3PSx3iRujYSI1DkAcEZM1Gb4eSiHDVBvH7OsUZRll
TVlopoueWHpsQ2XA2K5z0nv0rOZ3KcmtmyIpDZjTgTzeJ9UMX7+3K+Ueerhod3qvSvhBtlX50Zkd
drpjphYQrCd89aD3SmXqll1svnStobz2Yiy/a9DFq0UXW05PEvbawV5lO+t2VoYPczuUQJIgBvG1
44QTt3UA36dUFqbuotjXAhg8Q9279D8l46FIMBHxhd6qidsbAqIJyp1r0DlomHjgVnchPSXsUJu5
DHbTZDesJnsYHIT/Mr96abzYSGE0ydpnQQa3z8lgTnkcu1D3cFYEssEnLpZdGdZ3gCWIFT3YwsDC
t5kaKcM1bZjuO3NKtP0k9ZDT08SsItdJRfytDjIx7QCl659mgdO3W7N1x76VIhJzzTTnX3XycVZ3
yNLrWwhTtrTD+hYb5izI29LrpFaN9lJKDhnEtrhE6KuX/ejZYzu3h7kWEAsht2NQqYAWXA9OFky7
srT7r/ivQLaSwMmq3TDG5ZFkbyu7zcYei6oMXNhN6Ky+0yOYZ69q5CjdJa0Z3vVdZBY+bP7uLq2c
ST1g071Q4EYZUjSUVPsjpNPCt+XRbq1SVktfTzuHuTomjQFxse8hTY6VTPTDIBFY2erlqPuESdrv
dIrG5LpWp1r1jBQajtGVk7SDSz4avo0p71s5im70Wrkfol0ELAR5IKdkdMM8gkKrjvA1IRnYdDEG
wxEPcjtpTGI90HKEkfUE2UYFxfQL2Ux/s6PQYauKBOfjeVhedWEqfXuQItFmvpKoY7mfkVNWflc2
VXUVICmzYWI3TeyBMlfzPjMHvaQpUPTm1Ywqi3ZNoxD70uNBN6LQ0jLAtbDQbuZewgocp+TpR13j
zn1tqGXbeVJippbf/cWG8iAtS3fWnBAhc5XrNJnwvza8KhTJfJj6sTYRhCpFSTRaDmfSgVcdXyVZ
MEBvKSVL3SV1ZOVHnCGh9wqW7+THtT08C6sQ+hWnlI4veR0NtyQ1ma8Y/ZU/Q2Q1tZ9wSELEwplP
3kEIxW1SEiYu1k6X4KUVjapAPBGJdwxESREuEspwq8FX+ZaIOjbKWu6YLLFJm8fHQr6DxF0HwS99
mtpvjZWoNpSVwfqoqDtQu/VNMvg53NRbPNYL+a23gV5dRQbaWwzlnTeIjAGMnj5+NCDYfJW0UX0K
s4EbtzwkxsImJRNTslOiQ1KjVa7jLqs1P5FN8T4hpv8KL6L49nltcaFyo1RHHoVed3GEXF0LDJS2
RjZzs4Olb3sp5dN9JsnJ++ejaOfD8G+jKKIdyG0I+dnpncC0BYrylmGw+/HnXbsrvfROO2IFstN2
+b66c+6Vg/SUXI1X4R5joL1zKPapr/jF3vARmLj53XRl+3AYNs7JC7D56S9bfvk/xVVdWl0tFH5Z
4lpuuvvAEs3/gMviPif7aIegZ6NuvABtnQ64nNz/DFgAOBAXxYCZ++vJPb55/pcvn7/t87P/dIRV
+RRNAs4g4QueZLWuWt0KjK2qrdirS18UKEczF+M/zoPVYyit1oIVcVqXQJC+VfVsKJqzpZC78Cjc
laiz6VA5oJ2rR8HMkpBgPIG8RErro9Ea8t6Mx+yxKYlr/vytnQMGuBnKC6ItG7ggrK+tiZHDq8fP
BeJsAbVI1PS1y94sfg3BbF5n/YiYBHOE5qWSajFg8yykramx3BlO6140gGg0ud4YeHX9XUX/TA14
huBkzZB6fV/H8hNqxAzTYaxiC/hmRoDkRxLh4wDR5E3CfJ/MBiT4B0cXlV+i1eJqKeZoa4Fc+NCg
g8R8QBSiebG2LCpCm6RILOXgUzX61wmOCTQr3uGNWeQVdUCm67+HLi01GGE9ZZoplNTBxHiAyNXJ
WvbTCOXpu25G2uRNU5j//PyzXYBZ8L5cGorcQJeuw2oHQ588WUoPqZ78vDi/BfOAm9k0CuqxfIIn
DYM2MmBv24GF+/7UtO/GGNipn5eS0ULWbpKfVWZHj33fzAv3W51ySsa2RCeuzPMhVRMtQzJrIFqz
qkqqDpITJkeTDM3KDcsKSUnVVWWzMRsvtDdwZjJAAsl64hq0NtbM51l0aCWRrSYJcH7SJtpdHjT9
ez3VwyNldRl4faaSp6xrU/k7b9hdcRYsdVIERrOF4aWNPi7dtnQ0lKR7Ck06yq5d4QfoEclj6f7n
3+HC5dziVwIo4upjM4lXGwKds6obHRC+dGHNYOc3P9ta1nmVlSfPTd9NUGpl5feczNGPkKvyHoWR
mu3/+69YjHeI+MQ0kwNnBbp1JfY7Av8YWgQk4txQvEN3Gvo5+pZq1F64cafTj7EtEpMYCCJg/Ywe
zM9mzpNfG79kmXerxQwHaUE9wXVo367eR5/i55cA+HlG3eLHWbaFq+KPeiNUfbyOtdI6KnYl+0ke
TY9tHI5fodygzFES6cHKg2A30AHxgW+nK25Syd5RAvMAqK3ftSD1G7Nt2UbXvxU/QrhZbLR4KCxX
2H82HhkzMHpmrCEYAWLfVUGG5Y6k7bEAEB7BW83Gy7mwp5AkiIsBliuLG9rqK/Ud6Thk/KSeCSx0
D2F3yRyZxquNT7AQYFaP5VhLyw0XEsiZa5B7rkTmxCJKvShKAXyCscGaQBGGBG91lGYB07Exc9cy
W3Rkqdznk0v4SPsmZtnc2EbP3zApBUwHOIZYRIC2nL7h2UrHybHpy7Wd032PlML2m7SdvhmzoV1D
0oy+fv7sF6hNbNiQyghDgQTHTnI6oNPh4w65O/ZygpKCPVdb0Mk2keQ/sT3M+E7Xjvnb1Mpc5eLY
1o8GkoU/Jum1KLrMDpTY0gr9DsOHoQYY1rD/mGGKsrMWi/gK4k71U6S1+KLPk/WLaBN59DtUvpvd
82WZnH5DngMblMVgDa/09YKugrrQ6pw2r9U70kfa4KPAMa18qWJ6BFWY6ncUnYTC6ToR2rERHwPb
IkI1Rd/qSpNEiKqSTleYNNEamgNro/F5Ydfj6KFjxmdlIhPLd/qap7h2VBECbOKkDz1VC0Kpv5sK
MbacOJb2J5qk5qnpBvGtph0JAb6W1Dtnqotxo3i48J5Umq8LKw8HI4qY0x/SqHITj5NKS5t8nqsW
tRUirFa/ofO+xea8cDbBzIM1i+sz5KwzdpaqRRPiE+wZmzk29/Jot9f5bKbPhpVEzwqmMp3L8hcH
TgPS022leUg1Q9wQ21VekajXH+Hj5uSXErJEplFxlKR4vlK4d20FfZ7vwTTA6EkDv8gUCWs8uA1h
J7TYX3qTNshv2ti06Ajl9qaIMdKyGilEVNuXRxir+pZL8HnXj6EX1odNbQD6sypLOjnQ6lkrINhY
dT+xkeOMs0/ge6KBG9MCBNmOxodWFtFNEM8t+LtVOb/6uB++OnLfyH4Pm5ogEILab/MozPPd3BDx
6qb9BPnCFLWibRwC55sy9DaLtitAkIE712qLspp+nkN2Sk9L7PSWLgZpbko9bcAglz6JDRnIpDuM
qcIaeXMqruhdjy7JFkX/nGQW2lsOpveRquWxbaqRy3DQtG5OOb5h0HPBCoS0V/qTuIBAdwNOO10j
JoT3VBrsxAtAia4MjIBuGjMm9Q4d1h+ohbE/OkUw7pEjTw+pAxnOJQ25+oqEwTxEWRN8qZK53uoP
X/pZ4O7k+mJ+ygpe3zyE6tSgc0XqlUob67sM+c9zMdNfsRJHg7qtxr/02kD0k6lsYnWuvHSJnIw+
9kzWMagyEmTwxd3ixl/YUOj/L5EJIGz0dFc1gTTCrSR1CyeQuJufM/ovPn1C45jY4GyfH1YXhuIS
CbqBUw5W8mvQypwUDWuWoPEKBxOKGsuGnRpFyV0xmFt8B2vZkE/Pk4ViZ2IWtWwIUIxP50BInhyx
C3rrjWWqTw/IBDPfAUqMj6EiynvU4B0emGGJcEsqWjgftRkgIG0c7TWJa/ozRTaHLxUEQsWN5C58
1OxCQK+y+MudbkmL+i+eq2vLiqfXWdUwvHaodQx0OZls3dt9q5n7FmrKD/isyisuK81rijzzmyIp
v1WC074huZN/1GZzDcKX7ue+Snp/dvoI85KcVJgmSKrBlYamJr8jthp5H0St9qVxGtIaukKGS9RW
PLrbkvBFp23E9GEnpbC1PansQeZ6iagcdyyd4EMZEEgekpQY5H0IR6dzMdnH66bIMyd1xYDlBn21
VICsWYnx4UB//RYFtUockiXGX4PJ23PjYSQfI4/6+dWYRlwQlAyJllvIkUS50JoVVL9BG/+kKtvJ
QYfSMiEsNdMXTZjm1i3+fNsFJcN3aLExXfaXVcMAtTvyLJ1mKK8zOHJ31nd67Qz7MjHUK3xLBJLG
sdnY0y7QQDgHZQCexbVtgSZPJ1UyEJDZ1JQhzoSazoD+dWugkn+cY9mkL0vq6q5ByAkJT+qJERT2
DiyzO6Rapn6pZWfeQxrTjwKNFtc5uXJuc+xTNyrQv1Tl1cxfkhoAhhcOAKXh6keWg6xG4cK1M+JC
2dHr6/OdzVT/6Iay5G5c6Ubrh6OsPRF9OLxMdhGpEDQdAt5seTRqF/edEUc/VoHjFk6F1Fh35qUa
bOQhdztSCijEkOrdaUofWzDma0naKQZWFvhJ29SUKPOj0derLnKuEKeJJytO8nc0oFPk2ZGjvUcz
dzV3TpL4oZ7M4HfT5l23F445PeDgUhFNEoY69yhN+mhb9Cxbp/ay+lfvaGlRLk5/S9mwLuc0I8ik
DqjBs7Ar8C3ZSXa0a2M/h9jxIxJWfw9b2IaSCTCjUbo/FNSYt2lvjoc5U0MvUQrgk893xwtTGnRt
ie7FIwpm8KrEhNAo7MAkTkqfpW5XYbr3ThtI2dWZCNwYsA1UK9zi655tycQfL9lqdH5gbevr3T9o
IrQo+JB4dSplx8CKm2t0elQzJTmjnz/feTnJWLaKZ58Ma4FWx2picsICqxgKYH2Oj5QfjFL1DnCh
vBBbFf+Q9I560hAYw4OxDs+wZsmZoF1t3IXqvARIKn/MusOBcNLmF6Oypg/MI9svcW3Prxu/9KxE
glcBEcrQ2AUVarvVmcgloLWasio9TSJG4DCLthpItSBrY68r1RTdKTGCkl2plDmOBvUcDBgejAMw
p92FtEqxcpy9gg7/5HZx1BUPWV9qG1eSv1aHJ3OYHwl6D37vmDRj1qKWnIXB1yPBTZAN9nOkXfVn
MjL4uU6mBq+WMWPKa43m9JtEoPhbP8sYHiHlptjJYc/rnlCQ7XmplVZQYpUhE0e5L1FADB3GiUd8
KKnknb9XyBY1yIHnw7tE6CWsYRxmkn6HD5Jd+qqeAiDZEuzFg6MVs75Rrp430i1ScejVLhZzaHzX
ojLdanNrSKDRNH2mH/tYAXfRKn1vh1ZPvyW1dxgC9n5Ho8gLO3qXpLdm6O8AmzemxVlNsfySxU2T
6BFqy7WIq+UQ1VJ0rwyTvdmAoa5qNIdQJeQsEspB7cc9XJWjNeGHWc0ZsFq6tXP93b1XX53fYMIu
IoGK/13d/wK2z6Kxlt+gNsP9IGAMYoysmm+m0O3AbUSmeNBHKCIsGcBJYBEzyAoJKbAeHhd6ya4J
8/k45IF11YhQvnN0cMigk8PbejC6PVmlFaY643hIK42wk4DWHoCajIw/SX2z0Os9q1uQZ1Ujqm/a
am/n+CEUcotdeWGrN3Zdt98+f/Hnm5QKJRLrIi69UPz/Rjr+07aKYwwqG8egsGmc4GWWx95vi87a
4y1bPf33oXixi64QUiIMmdPDEyebpG4j1HSdPgA4p+a4L1t04FDYi4221V+21Omn5AIG/ZElTBAC
X/N0rNaSJlFVMWdpPuOLWw0TNRsSlpQ+xE5JQtxgCyen347dkttzz9kh4B4J56GtMyiLYZg0Tq5s
VXLMwW3+kMu0O84FkdP9UFSvqgbXP7L5nLZQ9McszKQHmt/Ko3AsslfiqLzSq17sxyTrCOntcvmo
mVN1zEkTua2motzij5y16QBecE7VeLWwkQE+Tp9XmcrJwsk/8xKy0T/kME/zHe5L0mMSwCfZc1b3
5EuPTYfimCZadMUFGdtKAT6MhdQoxDuFSaV7vFPlamw7QVxibhjlbhx0+apUbFQG1WCFGQYkqfFN
bUvt9+ez4+yI5gnIA+IMY/nREVkd0ZSE9RzOxNoTCRfdK10wPpSdNRydWSVHeXJokszR1rZzcVB6
pyyARV+yNiQmh6ONdIKV4JUO7SPXuBw7QUzE8P4zv8/JOL/orV1u0HPP+eI8KnUulDc0VtiIrvoa
UYHvIX0+RIdaUlwRf6BclTU1vQtjxbkOEr3wZv7ggiHhQzgtfjYDAZGobRQCI/tY2mr5n5/JKrsv
RRv7Lsq59TGg6RhQDin+nkbEWNUSwreQRjcW5YUihcjhv4/NSXOeLWUQa587Oi4cI8b+z1iKZrEr
B7Ft7mLwruspHKAskFw+9fuwmEN8aPtwgL3TVeNXCoom9/G76UJf6koIMrOwp8ClnYgZKrdRGBVh
WNJw+XxaXvpYi5LAdBBDmPz+1byk15AkIJdwxKfavm2iTHydVMK/EXOGx9ZpjF2QZPp9gbHa46RD
msRHZrw1677ZYzU1vX3+cy5s17R9aPvTpPwbf3S6zrs5GgaM3DJPibr4zYwzjMGFGfyQhUNJ9flY
541ZOlichnwp8DNQgKXS/+dsmLASYG2wqQgnGP0wMq/R1u3pVg94VjQ5veHojWmJtRM5sUWWHjbG
Xzat1SaumlDldba1JYdv9eq1NIEeivmMV01x9hwbRD3quNBA/eZULMljf50Atx9IgOl8pSn1wxzl
hO5KmfrSDMa0URReWCTcHWBg8AfLZN1hkeq+UnItzLmgwMoRpmRcGbirby2S5aWuH3rp3yhUIJBI
1xbYlj6Hatg7YMVceQk8spsndVLr74ojAB8Vqc2svdxK2LvQOrBwN5Sb0G20JOX/pnOYJblMtit2
zWnlf/49LrwAzm1Cd2wwYmr41ecIO1uGR8vnEAbNxRbz1RszqYzj56NcmOGMwfvFgAB28FotjD5n
svSIEJ/Jxvlp7iOi8NIYMjamCBtr+9IDQdrhZqaTGwA7+HR+24UDQuyw7ZGT4NxwA4fWaiOue/78
iS4NY6PEIH2bqXyG1JE/gWtbix6pmOHJ2o3u3OBMs5W1deG90fykUc6kWaiyq3tVERaq3Ua0OGNF
5DjAyY2vSSTEQtGdlY2lcM74gU/IDZ+zgoEgeqwq5drA8CcEP4ftNHA9kHBbzWolf8gzbEzTQsEZ
cNbmnZ0X1p2qkaWYFLnkBUJ3HkAUpV0n95TDtdN+GSF+bXUgLrwKGO78QFBsoLv1caaUcBbQaeV4
gdZB54JZyR/qLMxfC0PDvpsCasZjjHT5vow1vfBJm+2f+JfANy0mXICBk5w1rm2NOKdoKieWW0NA
3uKqXJgXCJUXRjrci8VU/HT6FSKiZwjt0KNnUR87FS3+rG0d7eedcQAmerTs3zote/6p01HIcnGg
iHY1MV011v79iDFuOXc7lYRAWLVRtLOw8rqPiya8L/DKTXd4nIdvWOW+zoRf70x62Ft73LKwVnsc
4ZLaYkxgUkj8Fbj9c7DkfVHDZtXxTSqs4Uupt4sFXZX8wcN53uvD1F1BIvKlOPsgHKH39dEpDwNt
oY0N7VxIh/aA2+8yS+COnl3z5TaQ4ITKtBcHlJ2ASX+coSoO2FWlPvBW/FjTHX7Kxdziyos3adxP
E5z44T2x1S/qgEePXff6n1qu8BiBG+ObVTEfxzbEKqW0rI3zcPlSp28N2TcMItr8/Jclfvolsbp1
jDLnI0oSNNi2Kew7/FSdm1QbyUFCW3aQ0sHeAHwuDIrxPisd2QQZK/pqks5l3jdGh/NSE8xs+thg
3eHG0x6qsZi8KpDyXQFC6H2+Y543gwnlZYIQb8PyRfK6qpD70ExUvWsqb6yz5i1kEj0XkOS+2+Wg
3+P2iC0aDnDOT9MMMZil26IqXm5gfIU6OUi/mWEb/mpweLmHRaAunDNreuvU3Hzd+J0X3s7CToF1
A1+HImn5+38mcgUNooqNsvL0Hu4zGz2xfqmiz99ttRYZZ5aa/Sr1eHpUJDG+ThjRLdJzPbN3Qdka
fgRVX70qiiyL/Zrq9boO4uQDR8YMf6OYCHj389+7vLbVDGK2w+ihdKS/tf65VjFV5ZDzc6NUq3ex
jCA6Rc61l8JM+zrkjfbDaiPcpEOYaJ+PfL4l48dhKuiqEDhpsrV6USkSskUUuWAK8kAJKcJ70dLl
6GDVbpzql4bCymUBwrgII9Y7/Sa4e9MX1Oji9MjcfYwUHbe0496d8LfdeKoLn59DBosVqtSFKbLC
LEKCDoUkg1lYBfagkNcL+9esqeJacuQJJ2CcsOGCa7W8lYpx4RlZFosCjsKFHurqdWLplWJ4KGPc
otSVL5re2eV6nriO3ouNeuycHGhBAoOMAo0OYiel0un7tPMYhg/m3R5BqLntlTCyP/IaCd2SeYrD
bTJqXKBV9InOfrQCY/At9qb5qkxNHPUlCSNMl4qO2FkURRL+thkopZnZofBwxavVoxjnHLtt0VW+
I9Qq2En4p/4ozTiv3R5qvUNKAtX3xh5z4dsBFS+67SVrjfly+lhl5cCiyILSS0Yj/EZF2t0sAtRb
gzDCJ9gl8i6b4/jL58vg/MinXILry6WfOw1c2dNBbUFnj7wWLFyqIvBLupGuFg/yfy/PGAZEAEox
IjAsh06HGZVuQFrnoNqOJhUJw2R+MccZdTpiFdBIQNoj5pqoDPWyui5lo2LCxkQJL01gHCWxKKK0
cqeoCQ7KoNKC/vwtLMvidBvSoVTRqIL2svgZrFaonepcX0oZaQ/5Bj/MNESQgDXRbjLxdXXb1AwP
nw94oV5FRisvDnLcifjiK16GRALHRMpB7amhLfc4Q5vOjkwHw8GyR5kdLw4HBAYh6bKyqwvN2ndK
V8146VVpisNoYAk3b1LrRyhnyUMUNB2GlV260Yq9UKoxzRYiODYPi4/A6r2w7Yu+lYhVzYpK83GZ
M/eqDLcixnHkB9VyGCOtrW0in/Xq2kjHYV83RDBiMi+eILqaN0DTWyS4czM48DK+FF+JSo/r72qr
yaRcwX9YxbiHcJ8S/aRt/U7KMH4LjXL+KBIA4b1DiybwkxIRit8XXfdM4yor9kFgk6CQAqXgHoFv
5atUt9o7lPdG39nNrMjeOMMlVgAgfm988PMKk7qSvgHzjLw2qAqnK2CoILnJtSxhmNKTNtI3KSDT
ZIxHtZoSH7qvjqwxHPdKbQ73lWO1xq6XS+0dS2Rz//lvOd+rl30TPtnfCgGA7vSnlFjyUoNjRtmI
8iciX+XG6bTfw1i1G33F882FgRbLC5qnYGv28vf/FCNSaEUZsaEMVA+BpyhJDOoLbvH541waBYYT
sxRnngUDPx2lUYM4rFouQ0kTMin63PbHAv/nz0c5f2ko0wEL0B0y9zjJT0dR+wJPCFNJvCgsam8h
TO5xwhTXjWq8fz7S+fOAD5gam8MSW05VdDpSxb15sZ4nGjbJ8xtHN+jpk4Tgfz7KhR0IQrVOH3Gp
gihrVzt/SxyVplQBetwhce6ichw+BESRXd1g2zQwNV9F2sYumlxSk7u591Kl63e4r1aeyGsQT9x1
blIR4QufdNbGGX/+tiF1KVSyeJjg+LIGgcAVlCBIU8SnevUeJKmKAWajPcV20v7YeA/nCxMPjMX9
DqAP7vJ6YWq4/7CFJJKLNWHL8puVxI0VtbmG/Bn7QzySTi9xpnmwYdVdYIbNSwdN5xuls/qfXRZA
+hCfQzpR8MmDN3b66eOci+EAUMRxF5FzJ8/j0VRFsnXbPcdmqA4druFQ+5c85dVcFlI3wTfCiDFX
6+SrQxHgRjb4DNbLkFh0OaZDgWV+0vbdu8btcocNRv/r8/d+/oVhRiO+AQkD18bh5/RRkTGjd+TI
Qu9gRvtw4rJIc6PDo7/aeqsXjjGekRsRJxmyCwY9HYsEP/bcjAxDOyyIAzKKdOnWR2mr3PSFkWPW
GxrGn7SYrchdipi7aeJ49gJZhzylk0xLXpfcA4fMjR1bG2XfpV/Ha1iq5r9M/fVHzyctGJQmy+i6
dJRfPY6MBxXt70sL2/IFW/f6OpZ7OfKEhnrJTiNxwKf7yc5tJCQTF4mj0DAt2PhZ57sQHGA49gAM
lESsjNN3RvBEGkptkhG/0qVw2/TsaGLH/V+PIjjW0JphsvPnMiFOR1HGuJWBt3IPXEr6VaZRcQOU
PgP3G/JGE+7sgRhq0UQumzgt8/UD4X+ll7kNIcUZiOTrY00cuLX/5w4u4AQ8WHOxkcDxcW31lAcS
UYUDZu4oFMorGFd4d9e2tft88SyL46RepV5fnF2YNKzgs8Z3lFrzGOB966V2Pn6tkkj7quFJ9s3S
GvkID9p0hSnXVyP27HhczsV//2q6ZsLDY+/4e9s8/WpR0DtFbnLHgqyyNFud/FDaHQExBUFOnz/p
2aUIMgg3WT7bEo1J5XQ6FB2DLJQafDhUtcC4KnNzVSGi6jqkUtbaLUdUiEnnb5bLF8JE/kOJtCYD
2QObvF2RCcLdnNyIocN0z6ObJkNBydXB8YxkJENizDTxYHYZIXYT7O6faU2HzLULTX+PBKTAQ2iI
4efcatMNGHJ3qLBDVb1MMVW481nOESNKY0L8D/49Q9Fx5pbNOIXUOQule4L6YLYoSCrZeCZSotNd
xAcQteiLkr4VKlP9EgZqa3i6GDCdCNoBpzurHqbsWrdUeJo5G56HGhs3NllIBDG3Q6+gY271JNqF
ZqHeN5ITxHiB9M1Nh18SFvh5aH9k4dRfmeWYSoQdxTNm+PBKEUv3Zn2/+DrFuBoO/+PuvJrj5q41
/Vdcvsd3kMPUsS8AdGImm6RI3aAoiULOGb9+HlDy+dhoDntUczcuV9ksSdzYee213oDholW1SuBQ
yRdeIiPsz60ARxyI8KHCevB9LLPb3hC+5qgkfvENT6aIXY1PrVErP/woF74WYqhlSPpoQW63cmxY
nLutcIVDroC/utoXKAYSkZQX3ax24xZdg8In8QySfLE4IeMD1iUSdpMYhJtBRYBnk/p6MNmlXKAB
aeYFZH885ERXqGXra4rfAB2ELPZUYHqr2mIrYmYljLC4rptA5VCQ0EkEjJcO2CK1yajrq1Yr8ZpK
ogkdZ5RrmaYBp/RoTTW1eO7SPJURPa8nZLqaaLhvklJWXQNRgQd8GNLMba0GwxLQt5Vh52DRSxfS
CyUHTRoRL6qhbRd2Pxbt44S94T1q6FSXo6JssnXCKvEBAhZDvrLwUMzPpgLpIlR6s5R6QIu+LB4F
JNfdDuXtzmaV6ZqLrjLVqarScbkasgJhOR6P8uDqM13NjY0p+RFN9cAmQtdetv3BlJ4VCciJ7Vsa
LkNAqNrH1konEW3BjqiO1G9sYmTW5z+AR7TD3hLb8jFWNRVMHzAoVgivvgsS9KLkNFINqjokYAlA
RCndjdgguehkgVHNZHkTIY50DIrZ8jxGRIL9FNi+1xsPKHxEuaMElnlVTFV3oTCa/DrDn03llE6d
VhMcRzxxy6kHSp7MJgUsRGPG2sUYmuU51hrkZTnyPj94jo9YLiZJmqPwOXW3vJlUQABTmxDsSiWE
GIc6brC2gAlelGGo3k6DNj70SYFQCW6Ddkpm5UQE/KbRtzjjOVx1wEkEu/Pz5vDkq5F6soqOdF2K
ogV0Nitz2bfprtR7ExzGpLtyHHUbxH4VRzFxDYO8TPLGBJolAVGxiePDFUdUd/f5wHxwj5ICVeA/
/tILXwQGAJkmqvQqsutiYV7nWTLs61q0Tgz/cVTEXc0bgLTRTCwBmHnYfRIxcioGUeoIPaWPflp7
qoUpsniv+drayLRHsEQXkTmhConp66gCyyh98bpKuxO5q6NAFWw11HGg4CDPJYLmww+R5MJsehkW
k6eM3jcLUwg3y6f6vNTxN/rToWUrUF/AVYAAnbzQYVO9WvYJ8efsXFAYm0JJvJ9FbfyxdQHlvbm4
RA4Vggqr67AV1Ro1o6aihHNmE6971Vfvw7D2T7z9Pxg2oDWzhptBiotq4qIVfeCNW5Cfqbwuxquj
mtbYm82qp8aJF9zxggSkNVfuQPJ8gIepFCrkBsbcjmayKeLQGNdeAST387k5ht0wI9hiUhxEXXCG
2x92qNXqoI5C/NstNEhwS8rI2ziTGE/mqvUyr7DzcmhLhFnwJbCFaOy/lIre586g9dEsNF+2u1Zp
k+7ERvmg9+wS8IBkdDinlhWUOigTtep6JEaqTF9BSjRXsYTyz4neH8dF3DpERWRHSZIeLRqZ4mEo
57P5Ux9iaTAE8R5dGaj2TVGuKeRqVyQLrVtpULDhzjQocrLQBHhPFNqNISXRA2ODexr5euteSSzd
JtHe//lQIOxOXdCa9UgI9w9nyJuGqIpiikmWj9WJKDZE4RZsmc+H4oMB57e/pW6JS3kkHbYSy2WN
OSeZWyORsJSz2v5KTBLpxHL7YPsAMcJVif/MydfFJtXaWO/6SCpmw5sKdRywdloaltvEU7NTc3uU
AZk5+vPkApwA6HjkA+DlOfd5yWvC6MSbAOeYx2iyxoc21IKtjKf7TdtK8a3v+SEWFrL+Re1i7b7s
eC1/PrRvT93DO48vIesFLmB2b1nOYFCg+u2F4PF0tMXCs9GbxKcgbptvvEVCUF9w5mu7L/vMPEcV
THmU+jIKzjo9HBMnNRt171GpeZDiHAPALG5FO5Hzdjc2xhCsEtQ6vyPICqZUJsl7nlhjUa+nqRd/
xE2PLSpxK1n1qEjTn6bXV7Kb+zkJxVCd9IfP+3k8uRRaADdSaZBmGvdiCTWRPhQSYEMHqdnI5WpX
0S2O5CcJxsiJpo7fT/DS0ULl8QR6CQWSw9WqkUKG0tLQlKKE8lklypNpF1GuXpkKhbOtwf+ADe+1
8pSnyActwzShsEqWh/zBEgCsV+WIPBDmQoPcN49ZhPg15hr1WjFK5ascxMNa9cr48fORPT6mSJ/h
6MA8cl6Jb6XDdxln5LBrVhCCqOZUAxz1ek37gqKXdll74UQoEZ8iIx/L5M1Ss+h/ksCg6sm0Hg5w
zJtHTFSYFHEslfvUnDBJluB5KuvSN1tlN/qKX+HTpgh3gWxBGTTjItkbVtZiSdYkwU3Ye7x28kJA
1UsCR7qPkfV2FcxEa8AGKMnuqPyU3/M6q+4CbhfKgFoQPuPYZCH7iRvXTQ39GZ/HjEISdlhCayut
ECWrws/j+GLwYl2wsYMs4W61RQUlzBRSydVVwDQuzzD1p2CMdbaN8INWbaJdNGTLCqPScIrHp0qo
jGCGNnrtdvAJE+yMx3r7p6cdmAq2/Zw4md2hlsFepWFKioEh3mRTXV+Q6G+hK2CgrMJUcD9fIUeI
A1IW5oxWZdLQH7Dm4/3dCvGhWpli2LXktI3kMpYhhs0aXdUWb5Jyy4vbh0JhyFdeHqMO+HnbR1cH
bXOaEz2Q76NuvVgr8L0EH0Yl8ikwws5AIMDBky3l18vhv74P/8t/zW9+nZf1v/+bn7/nGNeEftAs
fvz3ZfgdV9D8Z/Pf8z/7n792+I/+fV28Zvumen1tLl+K5d88+If8/t/tuy/Ny8EPJA3CZrxtX6vx
7rVuk+atEb50/pv/t3/4j9e333I/Fq//+ifmMlkz/zYfl55//v6j3Y9//RMu6bsBn3//7z+8ekn5
d8+v6evx3399qZt//VNT/6LybEJ9m0lp2ANxEPav85+o0l+sBxD3ADypAwC4++c/MhICwb/+Of+l
Om/f/q/8F7E5KHHqjkS0MHX+082DCfl7gv6RtelNHmZNPX/3IgNPGEn+Dmgfv5NIn0VxuAoLUG9a
qKFXk1tCIGyUKKiKGyD2QegWfmP5nZ0kQyog/V3WQngha36qbciFTdcGqiP+TjfGGOdDamvlRlYy
2LghegOFm0Anl9CczNLnUe5A46LGN35haRvPZo5Ij4N8Tf7FVIRIs9u+z0BCRGWO7Si3X96YX5sO
Uhe6SpWpdqhKVxpqUK4Vc5J/iQOv6x4knVNl7SdloIAZqKtI+BknrQo/Uu0CXh22OARhnCNqFcnS
2YgHKIRS0ZeEWWsRrc8L04twVscgNLhoxFboLxNMCgN3SkS5XxsJuGpbUyazvtHEUIc+OwYBWojj
BMLzrMDuIn/BuwvnVzPAuRcJOeyqg5Vk4PRiV9CZScrEeRLIm6hPe+8CnmWDh6cnYqbkzmooL16O
nMu9Z4Xa7IlSgQrt7FBDkSE4J3rM08dMMcvu6zjUA6kcSMASTMwhHTMbFhX0AHSi5AjzZkBm5ONQ
/BuvJnI/wa01edbXIcXCcOcNeRdcDmGu69QWkDKJKlfRhNHT1sh3xqgcR/wyCbaLORWpukGpqqxd
/M1Sf10pcimnOPX1ePmgvBIV4Lb21kiJfWRiDCPHityWgZAW3U/Y2KOGvuc0tmSfpKwIggeh91K9
3ExR0Fgd7gLIe3azGsygNBcJ4pH8hMaXF3+Xu6QbtlpBeQP3q6ZR022km1X4s2xVQd77qp+BX8f9
2NEEK37wxKJ5weN71oNOSC9ZGWDFmS2RnJdJW0S7vEmq9NIIepECWmZoT0iiVcrWtya9OCMnJvnb
OpARHIU2yMsJMdZbXE1rt1Gt8rZo2whgQ5AjaFP3unSrCEqza+SuX5Vm2j7IRW89NWJafEO48Vqu
CuMLqHIBh6xYUW9Rk0m/y6YPD1pVWkyeZbGtnhRSNdX1EOEFUoiDuC/9DmcSLICeJ1/2L31fNjJX
KyQNc0rNQt6Vc2ndh8JeKeArd2WenI9hgqOvOmrN114bitsEWMZXWcUTE+AGKFESraEPc2xS1mZv
SnYj9Lg8IE6GSJUorGsBrcusyHYeDGwAG5SdzEHBky7Vfk5qBdC3wzOcPOV9B+ltZbayfqE3JD1S
Va7ufDO762rFt+VEHX7mBSaG45jLqzzzVIfNAWwgEtt4X6d1jrfUoIEpE+WyGGw0qlJ9lWBAo58b
eUKqNm4A8p2VWmhY52GILJ9rVkAn153l1fFVIlKJWSl6EaRPrIOo/4HYAg64ad174hUCqAm+GJov
6M9+VI9M7zggJ93miYabaTB5mZtNyN1fUZWoCbO4s4xrS2jQupKbHpfJfIqDnzHlEvSZPb246/TO
uhmGsPpmQm0z7CDWDQzLh0ZGPHIK8wdLMCt9E8lCx0dUTcdistIsW1Uw0cWVHDcTLETE/eWbGtZL
gz2xRPqWOEh+6iV041a8ZMsKz9cCk8CYV6GxDgAeZy9pDefvLIbvF22FgmT7KtERNV+j/+Ar5PUx
Tu++KHppDhs/7nLZUVo/Ci7KwsxFtKaqGsxp5ZV68mr0mRzdgFcqinWj5FUlbqcSl689r7lGcKyy
lJPzKmvQvXVrE6kcQB/UTf4spMApAd1bRMRBwvDw5WY6vEgCeZBjzWg9u8KsOXBgQ4i5C/G/+f7u
Jv19hb2/shahy692Zik+E8IF3IFF6KL10jAZCnJ5eI+X34qgH79BhflDCNxbK9S9efcSHwHnXySN
Jn/oEr2vPHvoLGWrpFG4tvIku0PfbrDLIq6ByrMpPu/aklX01qqOwJLE9T4DcxdvpKTHv4kZ8myZ
jLnTCINCSCj6zUrFfHvVqlG4QfwUPnSOiO5KzEnM2YWoGifeLotX4dtnwMObod8mR6O+GGIryY1I
qTUPRRD/iylG/gVXrQ+fbKx+RYgHAeLnkzk/s+kxaTkJtblFh03OzTCXJoFMf2bda5Mnrad6lE6U
7o77I8/cWkuGAQpfTV4sTVyho26q8bzWcV2i4iHXbuDDNh2b4RR+73h1UnohlQnGiGQ9zLjDXTCN
5L612c5Xq7z83BylH0Ev+yfyJB/0Z3akAFM9F5BBnh02gk252ARmZNml4BH8+DiqOo1nNjdyjOjb
H+9rZgdNuVk7COr/0sEnqgMdn1zS6gQMT4LYeRQG4/DEOvioR8ShZIFnxS8Sm4c9KrRSEUIV4fBJ
iXIM1ltsts5jPPWIq/K67NzPN9oHszRngrEggE6GDcwiP6ePJDrYhOiD6XW7lqvGWmGsmaw+b2X+
6Hc5JBognEdXbj4RaURd4JoMq7d6NVMtO9CwB6q7ID7XWzZ3JXTtWZ6JP/64OZ4F+GQAcZu1aRZ7
yWhMnAlrHVQhzihfBl5250JiyedVa+VXyjiqJ/Lqi7QKpwQWIADWNUB181tmMYj+1EdiWaNUYlgB
wmGN/wJQANP5TroadWSs5C490eLxKqFFct9c+BxzSMQdrhLUDpQQFUXqK3KeryejxMmOcXAqMf7D
nNGvzs2HBgkcUnpLV2VKi3WXQDO0ib6HdRz3/ZriUHtvmFW+9qUofDDqXplO7LWPOsjiZxfMqKuj
ZzmqRT4nSGvYFE66DYaN9QqVrHJdF5gSfL5ajrcA0EFO95ndNwPOFmNp+ByABL2eLXV+ex7ChCPO
rLsTAK/lFpiDAtgNM26OmIon7eGMZY1ZxwP6VBR1u+BbXMXCrNqXrZox6a5TTfDWn/fqw/YoOENa
Zx9wAB+2F3l+Ag4JZRELfSwX5nO8aUN1fOo4VgBQGf4p05jjTUBsoOBCBIiVt/yyFhNik9CRNsXl
oM86rKcxjrDlwIjvVYRLzirL6mNn1MtePLFSPmyXU4WCNWHXkSRUM3RSNbYxV0Cfqve4CkPySaz8
Nqu05vsoid0eS5XqRKPHawYIJMh5CPGM8VFcoIbWaAAIsewmhB9g14mofJP7MnM/n8TjXQC1GdQp
iWKocMabAs27xBiWBR3QNxlSBDLUO230f3AG5ZvIGk4Bdj9siSkh4TJnpZdQ2i4SMTaoJOSmRKl+
5jldFbY61epW66T2VM7teG0SG5MIAeozS40uGTEDooqtpNc05iUbOZl0dEWM772voOWiFH+GMeP8
gokNkA/MnKxoJHkWG8HIK2/CO4fcSic6IkghV9DyP62N/24GPin0D1g3S5l2eFlDEmTIvlAg6T23
1XsL+ZlRbkdXF/LMcmDzMqZRZwRPQmdWk1uKdUZeGER2saZe3muO7AVI/rV+hsLP5wvpeL0yCHNI
QfodZqA2T/+7haTx0vRqhV4bBfQqHbWZNapfp8pwx1uRmgKMMW57mBScPYetwLvzEDHH6CSoY+Ei
B0Vz44vowUpmXexHoymfQgrQJ7AAx12Dw4tgCjlqyDJH5YVeMEDvT8BiaoYVjNeYurWVnCKHzMfz
+wiGah+2DVzyGjuMqs2ia0ZSCLEw1KB5xqz6roUj4OQwiclEgYkoS7fyZE24Ap+VqheaFoKt+XwC
j7YMwi3Q8YjVZlA0qnuHQ2tMaEo0ekH7RVpdID9P2kKtpGE7ZGNMhbsJT/Fej04E2mOLIiNBEI1f
xeICwW2lCGeCtF0agZo9qBgLTzZ3h6/uJinqrRP349E0AhjQefhQ7jRod+kyJxcgB2FraLYEssO1
kFyx83z440tqboUTlSB+RgyYi1s4qfrOLAIFCxnE3tdKlksbLVZrR8plCTnWtPhRetopOMDxYxaJ
N8ptM7GIcgox4uHkZVPjwQD2EZfHcMXOpOEp1KXHzEKlEuS6lnbfVC9wVKO7n7HQJ1bOUr6LmH62
hAX2CleWCGdZf2sw8emlMdEAKGnVSgDBvgv8qMXOTxtu9JI0mlE20W0JTmEDNK/eto7Wl+qPzxfw
Yn6JH6VZeHWWbZTkORA6HINIyhEzVNA3iAwMcAo4wg658MH581bg8XAQULua2YiHrcAgHfFYwQpa
QzIA/lxQuOYUSyeGdP7Wd4cBQCteFcwkwHXwVvx42EoI6JSDCE6+NXWWv8483XppauD6joDm0/ji
6eBL1sBANGUFayOZXj7v5WJrzu3jJj6HPITjvBXnc/j9aS77hRlMReNg9C7ccXN0gOEVfZDXAhjQ
5s9epLTGFQoZAxIkkC+i8cPWdFJkfobTgdP4lCFihh7HqhjLHFs3evOUHuJbnHg4uCpFH3aLjhIj
h93ipBukCZyZVHQO0gBCznnQWch561Vt9JtOjIbmrI3gbLq4AurjfWnxQSs9IzO/0a1EKK/UykL0
xW2pjOgvlehJhqt2yKThfuVL9/iMpEGFD7dRxLdx1g8orAVSa7gyBaOvYyJX4iqKpcJa656EB7fd
EDnnT14kqtGvWfxdk/udv1sUARc//n9aE9TYMP/1n1rcUUnQyfP4H7s6ecl+1O8rifO/+lUYFDgv
/0JRHzt39hiBxHxO/6oMCtxGf5HrxH4Ec1XAciL30u/SoGD+RYDzZmPDruCNNesQ/K4VCrL0F0gL
GUQalxpFRyRz/vOFB1P1cbVwziD8vUhnbu6MRAUDSlRANKAsFqmhDVqrAwS4q9GGsMPYp9YW5Mam
0ajTOb5o4EfeDza+Jvt3Q/X7Q/7PacK3hkE0kO5C9IaLcql5kI54mdR+pd4pGYFsbkCYnowpOLHl
Dw84WuGtSloN0hNbnyzD4hjVso7t3Tbi7SQol4JRvnrSbGInDGdx/8PHzvYM1MXq854dRjjHbS6O
mbxOqmKIRPG2xrwsDXxjAwFnXCPWdWMW1YnGDiPVX41xmBnwumbc7FJcDQcBr2vIB9wGWS9STG3V
VZnEoztDt/eYhAXrzzu3uITfGpzdC8hHcQsyvovedW2tVF5jyLeVH9/JAFYvqFjskGHd+UJ/X6mj
sAvl9qxUt157pTVTcOLKWlAL3z6AGAQ8GblS8orLcC5XQC1YTS7f0pRy0aryFTqWxaYUemPb521h
FzzIHAwkZVcPsgZTrg73cLsosuhLGGY7YdfUXXMidj+ac3m+SBkVgMW8z6zFReoDIZUgGBk3k9r6
dliPI8Ru3oVGYUzb2d/vxLQfjwINkvfmBTQ7okN6P7zLqk6vdbOc9BtE733Eo8J9JQnnUgpgsgAe
6uCEON0n2YBMXAkvAINKo++p0BdjsZMzDVu0NN/7rXGK2XV0nvBdJJXRI0K0heh+8V2iPKASgcTz
TY7HV5doO+qYX9MIsQMYWtIm0MWLtpqi7ZhIp6DHH44JSd5ZUZtT8ShmQnXcqHlBGTeGX1+kRvTT
GjvlQfKHNV87fDGs9jrAJmAzaZUKKRpnWouUXI5tCdWzcbwgGSG7n2+Xj9bF/IqGoMxqhVh1OE2C
zPnqlzLTVFTxDcm7kuCjfY0F9TmrTfnEKlwOPtUQVgNaAyQjAJIcQbxDz1N7TsE702pfrFLe4RKw
7oTyfhjkr8HUPAwhlifZ5J1ajfOmf3+LzMoS6HESFsuoDhy9C/owKAqvmaQ71dqHqNXEpu/O4oD+
ma9ddcJF2ay6tgFk6gIxhQsbukr3/PlIL5j7jO78DTwq5ZnJdfywzP1KUadelu46vJ0v4S0EyjdV
Xrf6FSV41sJPQ18P4RZ/AEyei9wJdvMzUP3T42n5GfOKeBfSJhVwUZ9L/M7/qavr6rvUbqXARc9D
MM70zEGgC5nW5EWvXEM6U4UT6+0tYj6aiXejsIiomxy9EXGk+T5BMX7ry9sudKcQKMt1L2z9B1Wy
g8qppgcYueFTltwgpxe8npiK+bT77CMWh0AbpZkJs1C6a3UeMOVzh9dsayJvMnzPxNtiljOCaVaP
qvN5wwuI7+81QJJxxjSjyL5kt3cieDZQFfKdmq5iHqKiM3mkoeDbbbrpzvNxa1K2XA123F9G9WBX
/dcpv8rUs7Ff98m94ce2qmw7ZR+0LgaxobpLY8fXL2V5+/mXvsVVR0PEfqHigbgVp9ZimWhCW+Wx
It3F1XqwNlNnX+uDaw5O3rqozBi5OxRIba6yfVc75ffuZ73TspWwGYjLknWRbcr2qiQvbdlYUPWu
uNYe69xtA4dKgyo5Vgu2+sTSXhhE/RpdVO45ZIgWZ9G9w28uAhOte6WT7+Js08fb8aWSLwCTCdkz
3nBJ6iAfZ2xDlY9fldFKx1Tbv536h0FYYRswXAYnTru3YttyDN9/zyIUGaQ8yHKh5XtGB1gLzPbZ
LePSj1dTuNaN1QDgOr6s/Z1CcRiXmPIhUrYSCBOzvfa/phxEyW0qnmviVgxtQYP89yXsbYAz2AYY
xqqr1PNS3RThBp3c5Ck2bxNvq1e2eJdOJ7btvCE+64l2OLKW2DR4FzOy4fS1sbYWgtTpxjNf2vFR
UW4+X3pHERyPX2S/uSZnG3oyKothUwXorVamSndW4+i3yjrd5htva11aX42z8oSe2tub+qBni8YW
PesxczYCOGh3be8WCv+1m2oV6ha2iSsjP8Mh08rO4mCjxudd5+BVLRA/DdNd2G/z8UyJrrv2qpFW
FCHjCwRR09zWbsWLKV4NvV0D+0tQRrelfbiPO6fM7fpJXecSNeDLCMvoIhdspb+vle3UXQbRarbK
GS8UH5lnG7h+7gbCnZydSNMfhSG/xpfyG2HgnDtebBOiTVVQs1G6GzcgcsTZPWMtfVeeet2pZaxX
NnXqdIYbAvyJnao8sUvfqnxHI84lzMBzJxIgH64lGG2qFRWMuOVvIsWOGpI77nwCw4n1uHRWY3SV
aZu8X0XrQdtC1Rp+qLrdm24jUZm/RCE78ECqgQOMHmEkARNEr9BLb7POVdlrycVUP5q5re7lLdRp
JV5Vr2XhyumTld/5AhlI2L1Ymd1P0rlYbAXXzF1IvZ8v4uOzaF5XRFS8gElEGsuqYF1Acp18BpkE
OaiweHDlF5HT8xFgfoATuHRZ+mt5OMs8p7hqMbjRkcVzYAhEuivWm+bUvf9WqD4e9r8/aHHxek0n
pdSVpTtzTteRP3uM1Is+doNrARHr5LJsrrvwutNJ+pxLOu5nbivY8h6PFJjFkg7YHikm2/DdGnNw
2JiBOzApEGivzcDBVaP9Vj8a3wt3vAtutRcdRvae1eVNu7Xeu2Ni56Zd3Zlr70mXbbgrcMDR+PjJ
1WJqdv+YXhEDWNfWTQSNOV33YPkFB6QRj6TiTPjx+eSoy0fp2w6Y4dAaqQ1YU/LhEqSIBSJa6KU7
YY8Fx/foh6U42rdUPm/UnSitdWGN3eZ4UZ1pr7DH4QeX1/Q9fSEQt56QfcpfBMlNr5o7ZVU8pvfl
TvtZXbHkRBj6T62JrKctfA/vsgvvPJts4ba+qHf5CWDCQpSR225eYeBJyEqCSYMBuOiEkeQNiD22
MeBfQK4K+l12eoUWc1VtsPuV4i3TZrxC/kbGK9tkp3byG1JquaTmR55KBoM39xIbgYOUkOpBgOP3
jwxu/EMgOOEmbl1L3WATQlYm6deJtebQhJMiPiERcF7fZ3dMaLtLCyTy7ATObnfZPPSBbU6uIWw+
n+gFbfHXGMEMBOcFd5WIYLHordSoCt1kjKq1iH8AJvb33P/a7SoKnfqmebBO3JMnG1wcblWSor47
r6ys4ilh668Z0thot1VuNdrTJapmGVFdduK0OdnsYi1kceaZ6bwWvIfpeyPb/VX7at5Lt9FL92I9
Jifi56NnHCvv3aguq4+Cnv5uzX/0NFtQHPNF/qEFTjc5SMZ8PoUfL7K/p3AmQbx/r/hTg+iQxtNt
nKgp75QWE5jrHPNO3EnsIX8KDCj/KuhpY5Un61Bcq4JTmOuQG9i7b41tLt9YqB96VyIgVK16VLNL
leXW8fLSrr1ynw+niu4fBjDvx2dxvASRILRKyFFbGi5qK+NDlm/zCo06Wxm51yHxZ6eS+R9e6u/b
XFzqWY9Onx/QJvWtbpZIWAnWOqv3xJiCt1IeBMPN7hDxoevajVec2mjzLBwdBejSQu2bNVmWoErB
7zO1xS/qzvspvvjjmfdsSavsW3EuqbbQXIfpidh6IRDwe2f/3eCyMiT7XVZbeSnf6dZKNl3cFzVr
nY73GX3XSrtju4fNJpPPDeIskOBr+c982Y6/YLEwu8qqAcnQ5e4e5BnPoiCzidPH+P7zHXAUe8/h
A82BZJozmkvUVOBX/TB6nrjvB96MFZ7kZ2O5RivTLgLZDq0/zlMs2lv2K24zowppLx5XibltU3D6
OOQgBwnh20lSt8HLsLxNDBd9JO2hu8V6QF/hbfj/1u3FJuqRR/Dw8hP3pnRmmo7Xg8c/k/xnFGlS
889PmUWnF9sH+7jJ9AJaE0yEp51ycPN6jaegqNl+YlvqqtOv00uzdzxz5Q878RndLMW/1BWqEW7s
2fzXB+kRYgzkVLpTSqQ0SeM7hbz+fFgWlEvWweJLF68jLfYorCPHt8cXJWkcv7gIlNXUIYa9ya+C
eufn54W/QW+3nmyl2mRsiIGqpTZ+L9UrRKAIltH5ylNXwTlarS5782wqr+KKBJg7CrIzJJyjF8j2
QAzcwEB0NC4u3RkErK3LFtVGNxG2uYQsDA/V0tin3YnobCF+8buHIBSQZ5jLItYi9aAJQdSGMj3s
suuvhdU7KjRafVcZrqY8K/HO4mk/3cCobfRT9+hRYmge3HdNL+MFLKfEQKTpQF0ZFjQqBsFpG9cK
nJqtIAMcOtXk0cm5aHIRMWRZ2P+ez+QiF3eIcHZnnbUW9R+QQibxUrFWxikg5tuleXBc06gMRgGU
C+JSlIEPL9VAgF4mRqO0JwvXlDtV3JSjHcACN9ZaYFvt/GgdHwVOTgvf0rMoXhvBRiIT169lRNoa
bs0dBiNeO2eBIiSScBMwVlDD1N7W7vpn61I0d576Xfg6PoPhRrxtHsUgsXkfo7/T3VUKBOiNmDrW
pQm+RqDITMA6B6q4agTmhVW0FIS/mOWm8c/MyulxOjJPbKU3TsHxKIBSoVYETm5JuE+sqJX9RhD3
4WTTXlU7/kX3U3eyaW141/DSIXqxClRYPt/aHDqYy/apvgxnA2pMtnkv3MH1w5QtCi4J8NRgJZpb
pV635jZ89u/jy5R9aQ/oiptu0m2C8byt14Np64Xt4zQ2wPOBX/GzFc4SiFI5clvrKUKL0JY3pIom
BvNLoJOOf/WynckbjaxwdCK6Oork3tbB3yOwOGTxy7HqNmK91/JtU/CM2ITCVt+9lEDLJGH3+dG1
ABz82tggUv5nvBeHbCCYo4BymrgnybKrvhtMtZmuenjAL6js+gW0RhtD9ASstd1kG5mg+Yw3Ju+q
79XXKEZ9y/a+xacyQMvIZR6C+aiBaIAswVto/S4fjry/GMZTJO0reOe13aHbdOrtfRyszG2g8jcz
bGhomXHJyjiR0mqQ9kZgV7ItWDZP4+ZH8s2XsWN2mh4PZEjwduZv/S8nBn2ewqNF/q7txX2hDPh0
z8pe+1lJ/hHi4KsJYL6wtS/dlz6yIXVC3zB4jj+T7aklx/+CmIywjRlr3xZPOLZ+FMu8H4hFtg1O
R96HQy/t0WQAoZTfppoj1m7lO6dKTcdPosWYL26RDFqokKJnuq/HbGviWZazG12xdUzpwuBWF3i4
rAXxcmxPHCsnW15cIjFaX+KIquW+Kl0SXDAG/H7V907NC0W21dkn3dYa1zj5Cpyn8rOpXlwliIup
yghZba9/bR+rZ9aY/oLgRYTs+6PwGogO8MlksIlMPl9jH97Y76d1Pmbe7SGtTiPTiBlrTblTJFBA
rl9uxCsCSOV6fFFf2wE9J2Z6OrGc3lhUxz2ey+0iuFR272HDVmI0SofpI/UQZ6YZz7J268rbaFbj
jl91s7Pb4L7KnzKoBmr0PfT348OEr4PyXEqSnUo3QOUnj1ospUBPQcnM0eXRVsLKUSBspcXq84H6
ePn//bmL4zbwCqnDyVraAwiuVDTt1ka986RHyo9teSrN+1FgQY1J5Z4HCkEe8nBsmgT7kUItpH3W
rEpU8/picCSVWgFQg4ugQIs7XBcB3OQTq2Hhyvz7mH/X8GI1lHhjFq2W00vC9gTPKGi/ThlDz1+Z
uiOqNkrKaedOXyiExPIaehyytHHsZjWZYFtUVi3One0qQMQv3o3DuUwxvNmo0VqBH2zcduoeKR6E
X7v+TGsvp2Fz0pjjw2vx7x4sWVRmFkpCnZYsK9VBixZuvWKTDR2j52bYTrMkZOx+vjKOU5LzcTV7
nSKqNJO3FhFZIk1q3jdEZIGxQ7MGRutFLbW8P7BgT3Zy69b+2kBKU3QqdTvW6XrgDSgpODesk2qd
ZI9aepkklyTdYBFr4fUwXZqy0wkuIphVsSv7S4NXk5F/qcTnsL2sMWBPnhJ1V2U72dwmJoLH00WR
wu3EqCyLyJfL5FSku8C7COv9ic4e7YNZrhwoCjQInBcAGx8uzRHJgUAfCASs4jIntFPN1m0b0szm
Jn2srJ2B13FxzW5N03M/3RnRekooy95qtQ0w24udDO/e0LVeG+t/s3dmu3Fj2Zp+lUTd9BUTnIfL
wyFmhebxhpBsi/M8bbLR794f7axMW1mVPgl0o/sAB2XIWZZCEcHg3nutf/2Dp70rcxAXfqbiOrld
izCKh7MkBS1Ae0nfduy3de41RKgGot101n56Uo+o0IEjqTFzUrGu//rtfZ3i/rArfXh7Hw4AyVjm
fkT9fquLwBnoED2cFLFu8KQDLn4YSDR4QwZxew2KjHFqtgSRddQNAKkNmbNAajXvTfdsw1fUIMQK
fXpPJb9Vg4HLpG0rk1Axr5O2db3lveOdLHZ6eduSlZB7U7dDUu7YHt4xxrmwPCX1uDSt7RsEGSwb
M3sthqBXL4DYu8QfVJ+JbYsWQnPB0xIB7dTtX0Tj1i+0r626yevFNUNPtzet8Vg7P5HJ/rk0Wq8V
ybDwXnG9Akb+8VZoFWLjlTaiNNKDWd3IcQbF/qqMareHEqRvK93rhquowQaU2lsczP4nYOb6Yfzp
w/ruBXwoSttRnXpygpRbO93ZzX3dny0TM+oj0pK/vi3+fEp+eKsfK7Ha0OBEUWzLYdDTWs7zk2Je
q9a+Qb9SHZxwl7VHKyEKl1Cr3U+e/E9b2ocn/1B5yYXWYE/APQlbm3G0mfsON4M4yNJ2Kk/duDfi
jSGCMDwk7VZJz1G7NaFdl67gWPwZdPaBp88R8eHVfNgAllYvFYILlNuiPPYWdmXbcgj02+ozvL0G
+kD3s5ps/RT/6lP+sCRh9OjtQgrfLQTHcv7cjPvCjlxTe5SLm3L2m+56KJ646pQuoej2f33x/9z4
QLpZ1aNodlD50m18uMk7NRclvh+3hVGPFN926eo9BqW9szyHWFRgAEOYeF0OL1HjxMdsbb86Q5v8
zqIbIvjX2M5teJ5azOH0eX631Wp2FUX60vbmCzXfvNWK+VMcbcZlsi44se6Wrm1/Umz9qbrkTaBp
WLUca7DFR5n5Oqq3tETJbttyJVWYzZrPrCzbv75WfwbPaQ9XOSrBPPBuId7+eK1wq8OfJ7Li28Y2
n0VVLIGW9BB8K+IYuixUAqjKJ4ddDXoak9OBobo2/uy9/nlb+voqoI8S0IWc+mM+hGjtKorCOb41
BaPMrIt8u8H8pRw6c6+3fmVDm0IjOQV06EW1k6RTl6q3VqPcD1Oy/OTuXVfDdzcvvkyQrFc7XCS6
KMg/VnKNIJwkDsPoVvAkfpPkt7HoMBvqo/epbX+Wg/hVpvLh6bChAAVjoof57EeKZGaXhrxg8XNr
jtrJVBNlo2h97DW9eh/m5EnWerLrkV8EdVm8NhmdlCZX0rGTl6dq5BSvR0tydbMmCSsvPjEAjYbB
2DXoYTFU1jXMW1pPMaZsH5tG/pOq9+Pcfb1W6xQCSxGIS6tQ/MfbB4sYfBJgPtyogtHH0gAfkoSp
b5ww24d9fmFIlrIvI9FjZFDE5IUX0iZqmSHVDeouy6we5qrJ3ERW92ptR1sNs8V4lvzUEnj/DEMw
YtD0k8/3q7r0xyv+lWaFV+DqD0Ccy48veprDIVStSL4VpnKOC9lFFZT6k510R7zn7qQkk67VYomY
ugtrl8d1GZQd+RupPZ2NtO6PQgAWQi89zUkx47SKbVNoXCTwut1ZluOrkPfpDQMBF8yQxnMsD9M5
kQhTr4r0Z16xH3c7PgITApazmjebpsWfH99Nbw4pBlNydzumJFenMVc/wsWe4qK0AqPFyjJJn3Ca
xQWhozYKI4g0VpHBgquo2dpyEAdJmkCjmCyXWRee0wQILlrMTcKQG/Oy5rpXrTVZdS42/VjbbiW1
oa8KuuufbEYfClWo0pBFyRlg/WFMDJv5x7ciT8IZnaJ2btK6rY5SMt2rlJqFaZ0NbiSvMuvOy5MB
h0OwUg2z23MRQ2hBX5gdciULhklKD1qeujSqlQ/dKfVVjeP+68v8b33LPwyZK/7vBS7n6pfitfwf
3S+rxOUHhcv6uG8SF83Au85g+A/rffUvWXkU3xQumo5QhaNMhr+wnswG3/lN4KKhYaEZw4CEvnm1
IOHG+E3fwrdWGj1cXmw8Vs2M9XfkLaDM3EJ/rP0VFgS94ITBEHX14NM/rP18nAZY2JnwZmXYpwmW
8to5qqu3qoYgGas5orfkCpnr/RDaB8x3DtYyXAAE5zDSFI12aJHlZ6tWLE8yOzB88SXCj2suopPu
WbK5cFaFGyXBJ1B9kUJlZppSRe6ok2qfjv3rmKheI3OyMtBasJ+k2MB3z7Y8VW9eVX0LszS9ddLL
Ltu2tT/p7lxvmIER/UDFCtWk2xr2obGvLnsTVijxwpEXxycRu/SqelBo3hQFYe+p4A8Dk+DNnLou
QNicYtC1JxBM1IFM6TNcOdl1MvhJdROmx6TeYMhrhKACrp3hvbFVs3PrbBx9n9/mt6lPrOdlGL03
95p801wY8jqm4auWoTddTvkm35BuFvp0NMWLPW9rahaXYKc7SfHkymsiWp8vMSSN29Z275r8XEkP
2Gq5eGi7EUg00GDlLfjn1hdNupVbG0M5Gi6QhijxajiYMQzLfS5OrdPszOG6krbxsGkG6zgpbl7m
XpdWrrLFK71noAbn9WlmFMIw5JP89W/569/r1/i1f//2NX5VP/Xv6qd//m98T19xPdzqcGv1Twaa
O3eSVPR585ks+5CUt22TnVQLWpaTuTRWGJ9qrnbI6+IlP6fdRsbaRq2ewdIXC7zFVZ/yV07fkdFO
djf58Y2Q91kf4BboKl61j5dAFP4UbZ3WncJLZruKsZnIigEGqC5bsl8Xot3Bxa75XZay5euAc151
abe7VaGw4EYHgMaX0tjEEvxH/1l49ujgwwHvwVsODY/m7+xWYO3qDoDgL6OnX7ptwM8xAtCpzF3r
ZVu0u7T+pNqXBhPKGAxR3jIvQQliio2W+/MV7zMOvYbo997X76rJ1e/mq/gtlMkouCqSo1UehLor
jyF8zl080El3VN055L9PUXdZmCd1nw+baMvDq/hBiBuhvRjl4cqUN6n0xK0a6YgYdXrnqPdVGmXE
kJ49VxshRX4UW3BDycwe92BWc+Ul+rGFJaeJq3jYaeNWXjwibxopKHnDFXb9bt9cCNBXyc5cj9ms
EV5o4UV9wg0dG2CCTk729YvBBIBEdc5D57LtD3FMBiPr25vVu0666rBsLVbLqjUm9iod3ek9vkvO
F/7Gt/OD/b5ZB9bSeXq9kFwDIh1zO8YY3rJskvi67vyRLvosB3GH3V7gaCf4YvmddDnGAb9RnQMj
CjrgERUVZnjI1VNWvIfJI0EXLhiuLp2YwfavAiJJh+8jTvRb1cC1QjJcQy38msFgw1i+TWTfWqQd
HQzZaZ6SvOEB7IvuAJaV9acyGtw6Ozlt7YY4A/LanD6or6CLIEjC5u/BSdzmpmjeM3KgotkrchGA
jlQ3C4rYuMbTnNLSZoO5VPVD2sm78jOBSSosevh2XplIJI04nsIt5fX250tsOnlpfKKpK/aKn9PG
EqphvWRkW8XWF2eSHnvyTIxdXu9n7VgwZs1r147uYuURk1/e6baUN1n5UMoPMn7C43E+w3NKcVWK
O9eS8NE+TPlRAx6UMcE3J5fU5/xKnu9wuNTrzRidhgvrcWI/VFwGHdeO7PJnhg/z9T/KS1C4i6//
zL99+w7YKP/NXrV8nTtDqvz6By/k7kt1kQgPe2I2xuW4PM4TJlyEvcqrJ51v975w7Ssm/AZRg/Mb
t70GF0G8dTmUxO5sYBE+q4+SHES6nwysqcZ0e/hwEqalufymQPdE4Gy1iE+ifQQ4rPMqrHLfpb0L
rc6dcHa0ofWom7jet8Z9EYTMNGw/wxlpjW5nszafOpl9FclyfcNVLXGHGbgxGAhHXJs3G3IvG7xT
uIujevZQjYgstvC48sHFs9Gpn3KyHnO/3GSjVbsjY+hX85S+DRPYMeE0zUVcnc3ooeJ4ZDLlMNTB
Pdxyl3iznOvZLXTPgECrPpWt7vcMl6KRobQQTF9ZO7hy2uoSzJl61Vs2/z91peYVG5agPBgs2qR/
1IE/at0JnN7YqNYSpFW4AUF/j4ycwStbLI4h6QADlHFdRiukZG8c7M8pdGYE/wIQM/FwtfXbQb4q
IJGHwwp2Q55YruUKx8loxJBfA3RUvEFX9h2BBVJeH4nl9Y3Z9jWJqPeqZVD0PkUnu3vMpGlrkrlI
LxJvUudK0qDixIqeuBg3+vqcXJMipAeS7QQiITQV12ocrLvxqDqXhbhFVubCwAZh1wPiGnyqD/yx
yBhyp5E0CkyKJPFiKOOZaPmTMPJLKxcPRW5+Vkv9FOmXcfn696vU/2qeywp2NgQD0ET++yL0bijf
/pXK+o/HfitEDQOlNZ5swPt4GcB7p6b8VojyHfw4vir/YdFauIH/Xoiq5q+rBwr2lisBDL+OPwrR
9Vtg5wStgadhqk35+jd01j92OthJ0fjhvIKBFTgDxmof5g8K7aXTGAMpTnLvodIlaaCKn1IteyuG
uEUooIhN3vwM/V1Rx++K36/PitUlkA2OOWgDPzwr/5CYcxoDdNc9E3GbwWxMiZvSxh5GPTnPbcX+
ZWrbtMivIoOcP6ICsZdt4/u0dNhNZNa8XKb6t478vzuqf6yDp39/L3uvMw3Vv7qb18f95hlgOb9a
KokZxoqar74A9Fq/eQbYyq+rspOOyvzYUik8ao3dxagVeiiDLh71W0vFtxhU4nsKSZt5EAYmf+dO
Vj8AlbRTCHwJfVDxDEGE/DXl7rtpdCkIhMEMWtmMSdZjoxtVl2oRI9pRrI3SiQjDWiV51mX9s41P
5pUli3nbEmUmN8ri1Rluk05UOTu5nys3amdG+HViq8FYLOFVp49MUcd0P5jjcy5nyicnnpU9eT8/
C7P/iGR9fRsop5EholuFn/IBsSfaJktawuo3i4bFfZTdW2ijXbWZMo5YEQ9nfMm3cTPTYqggQhVm
2eR4ENsx7nD5TS4rdam3uSLMU4Op60HG0xVidMm4R8nHgc4nq2/EUj/Keep9d89cfVu/31snfLUV
+2NZA0cTAAmEqHAfQPeBxfcjbKLaWUL+g6ltAKlMDMr19s7uIvFc6Q3JfE6ryNTydfWKiTFygGa6
j5tEvigjZTiTf0LTqGtlejVieP2QNks+u2qHT5FrmgNzO6eYvsTq6OzLuH+eq1bbE5U1vkpaq3au
PRfldU914UnyXBJPJ1v71qlURmJxzDC66skv1POy3sxx8iibeQiopishgDZe4qQqJn369vfPvf9k
IsEIYD+0X34hkKD7ZTOUn197QgD+C2QT/HbWsaT//d7yH2/DLxdDR9XwLe5gzTT443G/n5EyC5bt
gSQ9RuE2a/v3MxLvT3zsSK4gpocd5I8zEp8SNOzwypgqgeKsgORvO4vKt/g1rCFwbE5y3I3/xhn5
Qby8HpJwt1bjNUvj1/5JvisNSzVJeN/7DaxEbaZ6nNPQj0NtoTkhmtOI0yyYjPjWUSitF3Pajaw6
3O+zjW7E2QYZw0yQiLkvF07ZzrCrbyvvv8+tf6Aw+qub665NyuTz6+dfAAJ/uaveXqPq+/vs66N/
O75M+VemGxjbfHW8/lo3/fP4MoH98CZY6yxVo1Jbb79/pmEov8K+x12ZQwVhKrZmv99kivwrMUY4
N1E/mV99R/7OTfbx9Fo9j02AOWz9iNdy5PX7351eFIGRaMgi9+JpGrYklOJsJUTvf3d1/sUWbX8Y
iKL6ZLyDR6pKMMjqVsbS/f5p2gmKiyky9KwYFt4l2hCLIO9GgAx7auPnLNYlCC+J1CBHnFOhQJ5L
MtIseyEuZ6NM5s0SGolMsyePXWAuldlBfx/gAmtmj7gqllVxqjV9uCzGZs6DxbbFm16E/WGScBPf
RqLoH7C9jK2NWjLH8cdGnWuvy5XueTHq9qqd9Sg6duYSEt1jzNo1OLvaQEwe2t4jnHduXUORID8Q
AJQa+zBn19+nVjNe4SPO1LQda3Ee7cYxA6fJHJTpJr6bXkOE2KkoI4Y9aVmChVVLGJsw/Hl7HpDZ
8j5ZEwChmlI2ZFKcPCS4iaee2pnDA6b2OvMkvcTmVJfK+TTkuJbv567V92qaLcj0E5hmZqGOS1Av
Bs1v0eQjvWeCEReh8THVg5Fx7Hkj78YdFb28KxZ7kfwKpe451ga4TA07yHWtk9cENSQPMc8jh8QN
hQ6fSu9zMMqkyQpwDilTz9KYqW9ZZGuZV5jC/vzXt8mHmxFonM2WLnYt21ZV/YcaJCsIJbBmUAFt
6ZxdJxbVdTSgzr9+lo90gG9PQ0NEfWijZ/wYAj6jXuudoZM8opimPSGGN92oEEHW693R1pixYBwS
HslKHTyWbUqsE974f/0awPq/60RWM1FCsfF6MxgdrrPfDyVLlNahYNIjeZYRdxe5ILsj6RKwUz2u
gyExf2a8sl6570qkr8/HJsOzshRXg8Qf11+vayIjax6FCJkpnk5KmU8IBsymEmz1r9/ax4J4fa41
ZR5HQsx4Vg/PH5+rqeMw6WyIxnMPTLZt1KR7kuYRIe5MynlPpGxpLChXUjKfTKO7qiJZ/jJVRZKB
t6baSRBgYXuirMZLprgi24aL0zuuro0J3OXe6EkHjRrY8SwfG+vh1Ab9XdChqF2G75NjXaSM9r7R
Ef5vHHX/ZcuqdTpEvqUJa5wBJJYk63To31dY//MmuA1uHgL/f/3ySLrTl7b85Za0kR8qrn/5K7+d
jEzKmEDKMC9kPMjhqwB7fCu++A77AK0er4bjD0u2389FTVs7PgfWIo9CsrP6pf5zUqb+unYu2MQx
016hC/3vnIvfzN3/WDL/8oX/cGT1g4a+toWiXsCRaw1jFyl0F0lVL7ukT3Q3mcZ4WxnjhZFL16k+
PgDB+UME1mbo6UHW4Ja1Q7nNWwPFfeZaGOYOTnfOmi5/4XgKoUvqcBTw63VVNVK3ozAftRYDmiRP
q8MMVc21OZYu5cxJUBAv77kRPWNXUW7mxZ5OUo7quRSzJ+fFzVQDYhbERl0PPVGp1ljp+1rJ6X56
IL15Kv3JcfBfa50ElHSs2uamVTmIkHASyTQkYjuT4cTcWKHfLNNNJayA0fhFV9iQGcbyMUvj+kpP
mKgYNhauS9LeVbr2GrfJuSzMGzkm6siQITI36PP54XOlWeelSh56J7lOJeVEUXARJ+q2NeYlKLJu
OBm4JXvwGybfJnXZM9R08NtVACMPKoQDtEh18U7mUei1EQxEXainYlhO8yILX9MhlhUjlMqJzaOL
89cuNM8oUjumiRI0VE4rMm5aYyN6sqzTzt4TID0EijVHp7IGe1VGgPkuO2r0ul5YOrdZmO8rx75E
pLNsi74SX9queScXoPMImF+dZed9r+R+B3VgKu1XdvB9uOoWODkImcIh2MXhN5hC67JM8vdhRsuf
1gOmIiUyJBVp+CV1yyYacnD3NEXQqMUyOHcX9d1enVGQ5q2kn8uWWRh+mO1W5xISt62D7cpiV3WK
dTspb1Y5p94QdyR2JvFtHKlL5dplgcKib0df8BmTcr9auy33RWxtuyTiKg9mGDSlqK5mknlOfTtN
V8uaiDZKk3RYyu6562JnW9TccVb+aSy1ZkOWjtvHhAjrxmgdbAOBUNuI8tgp88mS5HIrjeKeRNrZ
I1XIJuezZmanDm6Vym6t5pi2FJdZ2t3hthkQascgCaun9p0Mp03S84lo/bbBDsjtBsRa8FPHOnHj
qN5XzDzb+aWZsS0ZGsZM2ITMNNmlsm1x3h6L+thEqlfKzyNovpMKOB5FIMFbFRofBtBzkxosDjKP
7HxrtVdyLLZTf4AksnHO2WC7OXIUU3vQE+OiFEkQ2jITWEm5xPcAMioDZNlqvXIct+391+3x/8wZ
sv4WgJXfIwZ/+62ry+b/qwhAioR/v/v/R/mZnKUfNnt+/tvWrvyKkabGJr16ptMQr6y6b1v7Ctix
f+PwtJqxYFZCo/Bby6Orv5qElYDiWGt7DS73+9bOt3QMutdfBCWNms34O1u7szYb3+/sQIgWHTqR
AlRC8p8cf1SnlFb31xRtaiW/JWNqXemiEu7M+kQDOeD73+YV/C3Lvh+tvMe6sZHuw6Y+NZrMxDqX
mNrMSFerfVrMIzcOKfEgdcmDaPWRqYyOandpbAgETumlYvxUyO3LEuWjP0rzdVgjz7O0Ig/EgNJz
Uatsn5skVeIbX6EI09sXeMovjbCf64llV1bacRbhPdiWtin7Od6GTXtU7ELyWJD3NdSmM0klX0IH
KVu1IF1k6ibnU/HYzOMYdM1sHVS16rea2s+BUihWkEqd7faK6D/pknzDSykuxqz0pmpqA2diEy11
kUDkn9XLaLGTTaFApCi7BWcZBzeXeTIhrkoVCeBTf+yxWtzM0VDSdZnLpp/aKKgr7XOlL8zgcBJ2
M6PYDnY83qV5faNF9ecwkx71MVS50onxLgk01yKJ78IMtUFmTTsgtHwnZQ4R2EW9HJbRLr/5mfyt
tXhXFfz5iHd9vw7/kz6+2y/VmVTM7uOv+v9wTa/U079Y1EPXf6jg1gf8tqqtX2EOwU4COF8ds1if
3xa1Q9wn0AGUItVibZOE8seidn796qgrg6Z9AMt081dSRcAxMKeDp7TKFP8GWIZ45cfu8Sv/ckXs
4NCiz1oBjR/7jjRKiIwil9yTnTE8dHjqOKsIY7KeQlgUaxbywYFABJ1Aq2Vi1XVCx8SLlWCZPqq5
6eVKGd85xjzMdNtxdj+lVSA13O2MNqf4biZH2Y1jYxvC1nEKLYJyYJgk1HNw5arYJMldN2skQ+r9
flTGoNU1qCxxBIhBEmE07gcyVNTsqe+M6qQ5b22Ls4JquyUh4K4u2szXUUhUUeYn5NXGl+rg7IUJ
H0ZV1YtyDUvLxE2nCpgWj5LSuT2egbkEnb+ALZTLy6VuZjnO4cmjGqqNNwlm8JYUSGjuUYC2NP0o
9g5yPj8LZeo5i7Nto8B8wo+pLRHFdOHTOEs7iEkML9IhSCBEtdFLVULzmg5K/dLThDGaeDLJQoQq
M2jPQMo1NUMpHkd853zG3drOcgp/7KApdCZUjEG+b/BuK7vpfsj0Twvu5pBFsvtqOahMoRMnczY2
bI28g06VluDomjg6mbSz0B/rirMZ9Cw6TGq7eE4a7/TpRhPhYYpL8WDBd+nsO8u5tJqW92nYHsnL
Hhv5ZZsiLi+VYthmZewuqRVfN6m5aWN5BwOBjrQ4yeIlhjB6nZMe9FDVdnOnSAiV5LB66HG0kdr+
JeKNdrL8pCBVzuXmWdXrQ48Eu2pv07jDHwIayRJhuVbEPbB+hCtM2Fa7nNRIy3lbbOki65Zjn4vR
r+GddQsCMlVfSQzafgypwu0meWgH/AynoqBWlFsU3RVIVPgw6WnztjTDhHr2MeRAIrT5lRPLj0L7
ivDOq1advLy5XmMcJHyY6AWge4rILwqsPIvaalOXANuTuuScZfqdpTvdgxjK+znPOlcw9Ngl1Zxu
mpTA1l6GmTGQmCA0nBI1Dano6BnlPd7DwaRcJIihVLM+mqE0wgqqoLvoXpw651CR8UHDoWtIdkVq
XNdO+FBVXFJ4cFl20HMVnl8O+8Tc0t3v10BXM7qozX0ItV2DdizH+k5IFVQQ1PBqcW9zcxvW5xTy
cFUdMwrIrojh2+P1bxwNddhwnB1VE06E092pMd6q+aclOkZzeq/WR34Ug4xsCNRR983xZSnenO7a
pBUDQvJFtR0gEMYK8tjsCODqiqHi9SvzcZL6NwXYTxaN8PT4OlT5dw32RdPSenQtHzKhuFLnlU1y
38zyFYa9j3Nkn+VF3yzo1hQTppmDk6hAW24dcrvMTw4i/8ap7xozQkq210S+t8JRJdlT2REhanqR
QASnprBzVeKp3FoTO6mT3kViJUfDTq+UrL3QmuF9SpKXoh3iYJnTpyparG0cywHAyNlRYcsMUtL4
ZYrfhrI00dNS1/b1lFe0nWHZ+zL7RlBqyl2sj+NhETZ8tMUZNm2D6pxemqXVQhhMJaSrpdNeqZ2B
ML26yezpInPabZqn5XtGYNdDbk2QDQkJcRs1vDO0jJ/HsE3AT+xuMhSSRhcfIrnbjbF0MWQyErAF
IWP3wtkde32xSsDVNyVvd3nYH9tZug17XAas9FkvJi+NUI0KeyRzISeZHOW+EkSDPflYByIFiIKo
eQ3F4EZVCQ16VC9L7X1q4A+mpnga9CM5yl5eDyNpy30UjFgTfZ5CxIkgbxKgWjs7DELglskh3Zxm
tSXN8iK/TGQ1n4jWDL24tKsg6fo+sDLZ2XYlt2ljWwNaDAO3iGZtZWY/jXR6hbCPYF83T4Vqw95q
4cU7UsdJscifxsbWPFI04b8tzRzgMxU0zaNqNU+pRVBHGD61xUFqHfumST7XXc56zi0va1J3ZpGl
u5HFQaRsafqSdZnIB72PYC5ue0ayLdYMLA3E8lpznCk9i2h8MVNEBaEd7vJIO2QdBDJuw7riltVe
E3hjZECiZwEigOOWYb4RzrJXCX3NgXZFuGCwp8RbeX6CY+aplvQsU25aTRG5XaFnW2OprCC3Ksud
7elGgYebTu1JtVflZnoTG+Yt+A7tmpyT3lsX9tmqkxdM/yCsDgJOUe6PkDHH9jZRT53h04RCZjuo
8uIv9rWtR88FzsdYOXkhlhVDd9L1WzKnucFkL5ajFz3tfDVjVNqD31fCA8G4dMzUtat915666Cns
mxepY1E3ByJHXCMHry+w1aXAdYrcj63Wz6To3Iz91qqkC0Pkz4kl9mZzX+Ttk13jSs4ueISXTXJ0
pM0B+UwMJMIqRfeZb2Knt85mHUH5g50Wj+0ax6PgszmNJ9Dya5Xn3usLcR1FFOH5JRavsM5lNG1x
78f9NT7nOmKBkU95dj7rc4sSU/VtGxJwavQQ9fJ8O4zJUaTNfoALGdUUGrBvPKMax71TdhAVczLe
aj17rqTqLpzKNx0KlyB7252K0C+g/hXcwYz+NlVfjbdDqWzizP6M67jpq5H+uTedx16hbZ6i/qCz
8t2og+e9FK25wRVZOoaSTq4yGDQMN0ScTBOk/FmYEhueWLSg6OD7TvmTEs1iL5qOtajaUP8knEMK
3ow83jWCNGoH79ReSjbQioLUap8MrYD8HF4rzaJsmr7GAjN03DEBtKmXPNnqbFVxv2ywLt5kleP1
i3as4duGYjtoyESG2ksZgPTmuLcKnYtfNwOY0yJcWaUyWaogs5VjVcFqTPfw7VNXJrll21hcHaxl
zDI7kMS9yyFzYwF+TEpo4/xWLdlziKkeKo8NAMx2KRzfFHAXcMkYZOnLqLVu7Vi+A9tNKZrbWiuu
Z2m4VE1xI8VVILSweNb0DBKheZs1/bMsvxeFth0qVMHaYeqOSvQaGbitaOV+wvxBSNPOanKovy07
wqmWWwJnL+L6YrRfQvUgjw8KKzqEO0vM01QfjPmxdMqgkeddlu6chV1WKQkyGX3JedAA9uzpFUgO
yENs4KgnPHAUCG3xgCI1A/qBQYtleGUldpMSc1wUL+la4PVyqT62ueGrIXMhDdMpOlbDFvNOnRAm
UmwflSUHNiQ/Xhpu08nGYqslSzpM32WbpTRkx0ifTkmF7aTVjuc03iu6dRT57JdmIZ/RjEG31D+1
Q0M4tqwHdlrtlF7ayBp4Sljv6pxWWEVp3BhYRNnVtZmplG/irayb3bSQSNBCoCR1+aAm5j7HBauS
F7ExzOreTrugt5sbpbtQW26DWL0ekndLzvxFydht5QNR5wdtKa+YKuHuXeDr0vZYsVqM0CKF+qMP
wiRUXJIagtKYNgQJPehju08onc5SntSAcCES54yNUzfgy9JtZ0E0FsKE/954siCsms8itTEF6sGx
sAbTjIuhgA5r5Nq7GS731cRbwGTKi+LBunFSDW9k2mQvJza7opUHuLpmzvhm2jL+ToLPxBTVMUml
m7x0XsTcB4sikbWuXILf7qfqs1E1fmjQOhRAdlj2TPQBMHKN9HZY7kv8QR18HdWq22uYJsWLqqG2
ty/kHNeytn3odUBqZ3404ukhs9SLPFGOnBPeRMudVvIRIMNP1PiClNGdukadKMtwFF2jerU+TuzZ
AsmlVWxKVd/EMTJANVProE7jY2PK8Fbh4i/m7DbA40U13KXdsnMkAuH65G7mkpPM7nfFCs8t5Wks
cczreoak5tjf24Wg1sXpK5jSZZvqcGnlyPDrtH/tErqAaZA/Ubq2z2bJ/p8JRT5HhYkLFLmo26TT
OiQFzDF9KVJNH76q0mIlj4uGJDVHi2gzPN7nbVMr2g6IytjnaeQnfXgLwBJh4iWV3ti19X27AH+7
cVVM1qU0iwwDg1RgQACDWx/LwncgnC+LrFNLb0Mgcsb0tm+WDqYIOaV/w8WIS+lR2FV4Jak0eyPG
B/nSi80cavul/d/sncduJEuWpt+l91ZwLRa9Ca0YFMmk2jiYSaYrc2Hm2p6+vyjcxnTVdA+mlgPM
tm4lyQgXds4v3fYQDv7zLMQ1ghTmho+4I9tmxtdOXifuEerZndocmojFrxmHbRRm4pWWPaDROkw+
REA4rSU0Vgsmdtsp75ciNDtnKrujBHBF297wOvBCoJbmVMbJU6hdi2q19ppBUUDs1Q96JLtgRLde
+FupewpAvNbdKux95IPXn3ZQFA95kXZftm+6QyTpuSK1iqgDRjflkg88hYXYR43oLn3o1eugw4/Z
5eTV5UN8CXoOMo0dM5otcfJH79kRMtvg5W3Wkk3LJ7Y3nJ3P0encXVMPiix0R2wmdetA7oJqFY6I
qZh/9q2NDrlti/Vi4brvbqwenpO21vYqMPe9Ko95qB87C6Ex41+W0+hajl+hUavJIzgu0ClGAOfb
rctLbYL7cFDMmjwszoCvqGJ67BEf7HSTEyk41dk9c7ygEWYR+77nsiWmDtatX6Eo0K6DD2Wp2Im6
j1ZTcK/tJ7d1iMAIL41S296t72fu7HOZ/1Fe9K6t4TDF4Z86LzZlXX7r0afuJPkki/rgVL+j+CWd
7BfX7n5o6T37c5WdsPn+FmHw6evuo6m691AMT7nLpxeec0+HldxqE3y2KY+ClW+XOGNknvtj57Qb
tyEzIf+qWOLPWdDkmyixMVeNbrDyOz9YUZe6asA1DVn+bjGYV00K6a6hd3qFKGJTRC1JFcKsOvPo
tHN2cOVHaxMwnt46AHK/v29CFWx9KeUmGLo74Qv/6qDpX1dRs4tZFExjPXUcH54sT87cnqp8+JXN
1HiFtWl5yZDZr2TMSw/UgkIvTM2vss5+NLW8Jn53bZ1y40uGqdZ8oUhYuRy860zbyUqVGSonjuuZ
JohymbZLZIFhFnu28ifZjru+9KiZDZfPSYyHwXTiEkbpn5wxx06Ls0SHUVvjV0y2wqbxkIWYEOuw
qd8iExJuRwQ2mDNDO05WHb3pouILsiLaT9qYYO+QqHxnA8n0kRf9Q54lOCwJyL4dJE6giKUs5Bbu
kWU1JVbGnNDg73Xnc+fbp9p2z9ZEdIocfmJPEZi1wn0yh7sxsjelPW3yHO4vJ/GZUXIV86Yqg+Wg
8ZiHKQjR4DqvpsCykHvAG3bHmo0VdeqP2RAwSoWf+OcOVdSdhpyTsG9x2wJpzAkx5PFQqtUSy0vK
iLqMif2gdXb182ndu+IFpd+4bkQLH+IXkUV15zQe0q4dLmGzZIyi83GUCzl4OEj7Vyai4UJFym+A
8FUvzMaeGP2irANNG2+lJbRepWzis33M3CW/TuFtOBFuhhHFtNH8GE6pTDeTH0yPBT3gNzTjh6sw
DhaWu7z1rXOa2hJQCvJ21Y9ZvR6K7pcK/G08fxWzR7hn/5zlSGhy97upvZ435qSuqdsSue57evmZ
JgHx4TqtAJoUJ6+3HeDMBg5gTVRNoZoDoDb2vKQ+82f36wJHcL1wBUnatLf9hGViduf7saF7heif
po9Ay5P6XnLlBcWCU4Plw8p3ZRU0e6uP6g3C4mDj9bfv3JDbQnBcSlt1JjNiiJtt5AHLDJPvw2Mm
2XXk0VjbrMhusby1MqJrZvF2tddhhWgn7xR0zZMeyvwyLPOyJYtuN8FzwDPOJ+NyKNMhTVRWXZTP
SreaXP4R9dOUlRvRlhFP1cAdUs2/q6bb+qjXH4phITUQlKIOPTaRw9SHG5rxdnZlpTsrQXC0zWdu
+35Mgysv+fI1cgD2CnYB3tfvw9JX5IQxv/RBBSeLj2aQ/XId/G7+uVT58imklf4pScant0pV4oDE
9jcEQr5PWwreh9JvyM9j2eJliglQr0oRnEb5Qo0xFHlCvN5NhzT4Pwas4hY5RiU6tP3oHrvZ++Pm
twCgRWwrP3+cm3rnFmY30keyrGJl7rKhfRWudayEprfF1KtRZU+dNRJ6mvh/evwBtxnFDSaI0UtW
nIVtbZrAW3t+t7e1fI7c3y4eLZnLbS/dp7gel02l3LtwmL6cSXGKquY46vKch5WkGCR5KvD7KMfe
WzPQ1DLyv449t768fS+ZzJ90Zd1VYTzvrHTEUaXc/FUm710xX5z+Ka6eVFAf0snfQVbY9wBTgZ+C
c8p9W6B/DkNlf5huwVZVUFoCt7tpMYF63XyXJ79alzzIsEN7BSan3bel3Wr/zQGXA9ObMRZFY3HN
Z7E2HEuiz8RG1JCyqhuZRcwboAflHNbBppJuTbHEKWw4/qTNMmCrH2MiWOBy/11Y1bCqywDFDRM6
qlaMrtFTTm570Qcfy4weCMXrNtBOvrb7KgRZUefCf+5SYlB5mfWcsfQXb+s0P8sGuiYA7clBgDqr
OKTWshZMe04F1e443q367LBgu8LMSPHXEr2ioEI/l0R4SlGuZ5w2rRjVqu7fO3HfgUov6Spq6Xvk
5Fl8xAj0YAcdkZSh4X1kkjjdWOk8vWXpYyU+mt7ZTqitRZj+uT1gASpvPEd7oa23XvIu7qYSuH65
TmRYhNGpC/1jkFl0muSYkPdj/Fpy/8yJRQpL84Euyl+PY7J1WnmMe17JE4GjvC4SvHVBsmmMv574
7mmovBtHj0ys2ws63tfz79mWH12cbQw1AwATw7iblui7YMsRAKDlgHffZOtgsfZBOJzKud9l1Zbo
mdIhUuPbqT5l9EZN/CrJvvqoOsd63Nqkvgble5cjUj9ZVb5vQaEtz2zAFa6d9Hddx9pg21cvFljX
8BD6dXeu0j8tGS2lXd1pwt5QVO0jHK/JgmwxU7CBRDVlCruihS+uLaKdyF7DoNyx6PLNeenJyT4y
xz3WsjqK8UHaoMhlMBx05R1yQVCqHzz49Y/I/ZS4YZ0Fur5xnirJUq89sR+cscfCV953eXlO2NsQ
O7pbm9Sf2dWb2oBSKzE8Bmb6VXnpV2NzEs5d+yAjB/DGe/ArOkx466k6PyI4hJyosvqkLef1ZvYM
1KsarzVMSDK92C4xcumfGT7hVhfivNbTPZqwVVy9NMvMl4t3LzDVgxGDdZo8+u3mp3KEjqDjeR/M
/VaW0cnLx4ul6RRq0s3ovuWmP+bt9CydDzkttyrvp7Hz9sVC0vScbezknPrvXh4d6nYkvzIOf5I3
R6DSJC91V+xzJc9Nf5/EQ/Ns5+QzC3FQRUiGzMymGG/C5EdeJGe8KOt6FrCwy67AAWvKiagsIrW9
aN3XDwq3kcFEXiLm8Z7rweAgdKq7IN+m/cfgnBYA3/4oUO+EKFJLGuxG6wTPY+sLu5Rnn6v2Dpn3
itD1JDuV0bHLzVGkNGsMHPHbkmEx39b1izT3khQ33/oQHOPFpW1OcxoeCmaIbH72xuJuyrfSWjhE
Eu4dXPfurQeTQBrSHLllbquhJ5pDbr4Sd94gwHiUuKbU/Bp5yzrFFDHK7g6MuZlu0LO52j5r5OTu
rDp9QGm/lTb+KveQ4bfSmOlJh5INeQSFx6gEupZH9Kr4zjFU/j061Dh55QhYJWG9tdTZr8++vAus
l45Q6B64aEdEEFGm33P94nYQX9vc4QxswydF1BNn0V2SA4lAJssx2AmEhatKvGi7QJIC2TFWeIA9
cgLNfmndQ4PJNcIfinhQkwZbpyhUpne3eMSts9RiBcRCrGN7qet9lA9rIOLe5cWS85pydh61Mt5s
/7JN9CMLa5JFqge8KihYb07cCBtMHJ6FI9Qmrchbwt55N8oiXmVx+Losk7ttzHAoWcEYobZlY47Y
+lawBUQVF3SiMGBm13bGU1JUVoiNPi+fxwzBCjBTyL7OIESDWyLtlbKi6ugtHQuavLQ2oK0cLp3p
m0Mt2nuSfT6noPlwBQtuP7yiVVCvxSjrE3oNxkK7bO+WWL+X85uxTLeyuu53I/OLrszaHUhNDAZa
F9ptlG16K9pV4r7EKnMDyWP8QZpODaGDVbvcJxYfefkQtWIT9tYEJ+U/ifIH4jh43iAOc7efnYUA
e1jbG+T7XLJfKNP526rItxVS6aq9LIqBv95W8ctiv6ji6jrJihF9ZYTaNtyfiyt3CbIwd3ywu9+T
S9lmo0kY/Iz7/KkAhXXyhwTvQxTqbWgWZhm10yDJJQEE8riQ+pi8OdO59n+Acl915TJ/92bt+A7l
DRYgVKf6H0YWGQWS7nvsTxsZv0dje2kDdxO3sGzqFm+uaASA4SqkubMW96tOf3mAxxv8G9vYIdwu
S8J8p8L6Cl7ggkURjVl642W0+CM7K1/Xk3+o/K68rxNdvqNBD3blQpEER862gCfZmozemnYVi3f2
bB6nEBaoG95LU6+z0iCbdR/TKmtXVpB/J51addK5i8mwORGCs+3L9KCoKQWYY0qJaGwpCu5khYQS
azzQ4hIexlDcLPwlDK8WvxoRX2sDjyss7yrLODpHeT8+j8b7ROKPOiSen2zQoTnWfwYCvbGloN4v
0x7aC8Q/Bp5c6x5OZJ4f47iwPntfBIfODNEpYEUJTb9W/ucC1Y4S3p6BioBY0jEgezFe7lCEKYR6
abCpkxQ5YpSpR+EnT2Zg+xj87GfspDjPIlAOIk4tnqcuPRSV7T5W9i5BMM54fT/h8YK0m5DE5+5n
nJkcGJXCOxf6417xPlpF/UKpFtmYvLWsPHllMYy5hWJzLghi2EdTLE6VGmx/GywpieRA75Q46kMb
zq/pzNVQE4GLnn6dpuhAidgnOu9dGXgQ2Z7zklqGFczZdXIi45Asi1EdYYh3acQd2GXH1rEufWxd
w4xshEIEVA/N86kwiOcQBV3mUlsbaYS1j7mTHsJgOdtNOiJeq3HM16Uvd1YbLujhCilfnaH1iq0D
SrLvOs/JNpZThANrkutQdhqkz3k5tM4qxCYBo5XxezfFUuynQG671u1PwvWDLSyOex48PlMH6wBG
25dJQgFB7u+SpG32nVU/+a5TPzVo91fxgs6xTR21xzvXb8sgd36GXXtH3am7ZdVESBVOemW37DZj
i2KzaoAqTGb1PxSoyxZEnzhcaWXo9pagP7hk0sFCz5VBNeHky6MaFRw54Vr2rnXYjekzjlaVa6PT
bH8P2NrLa51gDCSHqnHfpypUf8YbyJs69rRuJ5AmWSr9x+R48ePUDN88gyMHiTvcm0aHWxfT4nap
CsjgVqi7in+HkmEZWauM4EfAxnjjCoJi3kJlfo3tQnZAJp0HHYQvYwxE5rXJoUC8scuG2n2HcoeY
btoBAakRW+w7vD3qyd5YrUU+jMnjt7TMmHNlPyH/db6zWnn9oQ4m/6K6yf3UKaR3it7hm2peUkoX
xWRvod7NaKrEj1jVq9gokLYgGy4ej/5hsjCXBMTyjU1y4Fr0vBtn/1Qr/U39VnvvxxmbI3Qk5+0c
rluOJrAeMXrMdZN1zAgC4v0+DVdbLv7bWMeEPdhdF/+x8pmIFc8S494h7hXYYyJWvmiWTcZGs28z
Ae6bZKoLUdtGmj1YLvJbe2H5Y+iT9mms5w4CxTTIv8xHn9TVzqqM/I6LJtekDNYGKnZs6Zuv8rp4
7IY0xL/G6HZzx3ORY7a7MSoZDIhIjtXkvNv14NwrK3GIxLXVsUVRdudMhqQe7TvXiv2BCadlomqW
0HM2bmHb6GUU5UvZRAKHJRMV8FzbzaUoYuDBKYv2rUL96UW15rppCJWkbANCOO5KcuNhEmcv+mr9
sdrCaFt6E6BuubeaOv6FTNfeF0ZQidhq/y6hQ2VnMR+cQKgZojhL77tRULA7Is52tBM8oJntdoEc
a8DK1g/OWrvxNSrdcDO2PUoYl5XCjQWYzqwmxToRjL/klPqafHzBzpKQ2I83t7ZOuou8y+Kk9pPd
k63AcEbQeBJD57KALZsmJw0Z1UUP0ef23R2SEI+o92ZJHwYAYPL/7fGhJAtX4X4XsNJ2OO3ioc/u
fBs2OHVLOhgCotuB+/t96aakuIrWeo2SxOidqvL54FUy+hjLnnwJq6yM2nCKURtYIvsJQ/FlJRVp
TMWSfFWa6oWqhnTyXdve5sipaiCKJL7GKaiJlhjq+yKMuCy5f7Q7/2FOVMWpWduIctsyBdoIbDbF
JrRfPZm4DwA8pAV1QSvta1CWgyDNPqnYD1p7TS7gsBUiKih2sJ3mArYB/l344yb0/A0JlmjClyJ6
DNt02c/JVJwtXYxb4oAR+IcBoaAkvT0lcs4fW/YL5YTVtWCQRPQxJX/yVi/TKsFlfNc2+cMct3ih
EUzaNYbpIXQhchMDStw6zjof2/RtKkNSYyb/dWpqde/19fzgOIQVjoXjbvlYDt91khwAkfqzImby
7fYq3PkxO5TT1svPyRq5CNwTT2np3OI4icVFYMpd5GnrSJrW8hwMAajLXNnbyEVEk4NPPFraGR5B
qloB9b7k0yqyxjjYZFOhCU4Rnt9i+6l+ZjAJSUS6FsLP6ZyUS3+Kpk7xRKRiM0d29O3lNOMVSP13
TQvryzMEqaI8bg9a4pavYsqWOwC5X80AY95F7T42I0xyXwLHyNnU17CJWZ+KjvG+LyvvmOnSOgSz
wy08ufslRjnTxdExDBsQ/ygksNhSJ8We/dhS7XQHaentbDUvd+7SUS7VS56xQtcbrCHB05zUlNBG
03C/jP58qIhQfImaAsSpjR1vQKYwD1cXloTixdxKmHfG8mHu53yX3dDY3smelkoTFs+1JZTZF+4W
OukWdTi/5EUkH/0gHi6jFyavjVgsELfyzQZdWFeio8Z1npuDbip8Ed60s0eCyhKmxp+xP7zFDuk8
N2MSQPwih5docglwalQazCuFU/EGTPftQavZX/tz6dwVBSVtadpYO8YfeCQJKxF5EJUGgvQ+9G1k
WRUoEEzymS5x99op8ix1aT4AesBnmmn+lSSutfbkjPZiCoi3CfAGz6021DzCpLMxLImzbWfStpWw
EtjiqkGWUYf5NpzoPWZg6Dk0GESIP8SpTtRUBZonEQizvpjkw0lLm1SXMUA0FLODbMgrKD/tmkuX
0GhycivaP1dlftNfqHlCXZ+iOelVlXxjso8u1I4fFdqajXEFSp5Cbqy4CdeWNVknbtDyEDtT+Ksq
Y8SZkJL3iDhcfpEO99JkASyP7Yir5WR87qY8JHjaQWBSOnossmVoZXNTVuelT0iNW9jL805JtE5J
/tQjbGTEjMZmW7QOMaLMHyt+bfQqpe4OCmXdglly5LKkkR2Om667mWKABed7pxx6ICNUbNfQkmDr
Uz0fCycpkHwSbbn2wq54bdkR0HypnN5IEnD+TJXK7z1JgVET0LvtlzdDSjLFBB+HFoxOxs8jL8s3
o32JolY9lN6S/OrmkK+uIW7gfpFCfS19Y/6UUhJ5Z6g92oapgClwxxsDO6cfKDD8e8GbfOcAQJ2c
ccxpc4lxcYqlRoSd2v15GoDJp6y3D2Yeu/c+Jc0zjX2maRcJdjyo/A4Mq9lWk8MUnc3vkv2BJ7ER
AIY9Io/nIZlxHJVFdRcnybhrpCFLyXEInuywra8HC+WfaWa9XRYgC6yOqGNltpiNNgodazVF+n5O
48Nc4GdpOZKOQVTbJ4eEGaRIc32nupbO7WJZ7ucGOY/GhpnAT+7m0C3es6hUwdpnbT0PYmjIlgq2
WmTmQyVz+9z1MfKsggBOGc79i9VxU63m3NIAdH14JtwWgeL06AbpGwg8YgRr0VepCnff185wP1sJ
/HRehvFPHQztoQnktB8rW21FM3SPBAJzMMyj5BQKK96kvTFo2aIa+ZJZoqupEV3xzAiqsGzvl8aL
eJe5Drliaaqg2WtgPPxdNo0mZno0RdFx7QLixNI2KOr1TCzjtvQL+5WXCUU/Sh2hhfE3Ai0Qx0Sj
RJ3PxV2yFDwjSVrwLEy+mT7xIMePUXpHZfx2yM6x/5BUWXUK0lR/VbXL6ZTQoGv24NkEy9KgvNIJ
jQ/27TQ3AtMMOKWHSD+ez/6I6lD3K6zGSGqrMw7jftPr2GedTMzMQx+5qYYHSsIDA4r/G07Ce+fk
SPZoFWUOWRL6v2MlkpehqrODBMiAPYeip4RTW4LBnl7ZsLU9byMlpgbLwwvtRNm+svUhLfMXC/iP
bhRjpw+Rewo9fdAJ8HqrJ8jjRpujDAHv81STqeadS9Pl64FCRUFrQBINL4J6e+xT/DYHJN9fvv8u
ev//5oDnpf3+93/73Qx1r5en7xQS8B9yC3BT/s/mgFXT1fnn3yMPDt/afBPtkt9Suf5XvsYtNOEv
r0D8t8AmPxo/D7J/YlnIz/jLAYS504koTyHUwiN42+ff/KcDyP+bE/okQrmOF/JCvDlCu4bp89//
DQeQjyUIv3YckZJ7S0j9F8wCLNz/ZAGyb4UQ/EDAN5/knn8OnUYKDeE/YrRHB0RzHWYAEIyE0fbO
tgw1sXHd8tach5R+AD8lJyrShoA1xAQ3fhRPYbErrBhY3uuG6TPtJ/tnhwWyQGFpaiRWldbFdiYe
HfHB6Nsp4tZ+rpElSBUdERdOw8YZ53gmr7BiKyX1u9NX35prdNzdYv1he5x4AMYgmbfDKCUoeCnk
i/A73kJ4rlOzrv0bipN4Mc+P01ssaCB4L6Sy5a86zUrCQgfEoLaM/B/TlAV8PL+8SbrMjBYbsSzs
mR/Sz9mw+R7sfKROTdUxJzJiT33XxxWoaOV0+hyNAGuo1WVAccSgz7kn4x9WFSMNXxKUAgEK2pVb
R+N1GhK4KkA5Bb07tmTvuWPFgD6wqPWl5Wz560vcGKk+y4qjhpFowYSel5OfrCyz5IjrlY04V7iF
ekIo0//psrpKztLje9+oUoBcxFUe5xt3kjpCBt3FtJl7nZVcSl3m43rxqTuwlYUKIQk07ouwjfOP
ybPwp8KRxvfYcumOVf3kg72OMr0TRRd8CF1F02pA+f67Ka3wt/Bas6CdKdW59+MZ5Szn0yFNCl7U
blRlig7rJPsZgpyQXxrWM6ucVZbXKqr6a+d0FtroaMSCEWYJd1kW9dO4Yv90LkHZMlHpIUF8WufO
i6MFwahFCxVnL8ijSXv2NYILg3PUlPUQrOzKy3+CFTMj8Fy0P4uwSn/VMO/gJUkTRiuFfeC1ijQA
S5W2ldiGi/f3X21ZUIHIUsAxLMt/IFOD8MamDYkXqAOOzh3boZOcCTpCxW6aGywSJYF95lAGqGh1
nlMOUlCcsMqDrP8B/sefpsKB8NclLo5SL01xbBc1/JJFNdFkYcpf+Wz11zkIGDGrMbUvZpKQHIMf
JD/6WNPCDfuO6kAmBfoErWTubuw8r94mXuP1VlTipnIM6n2aNOZhCbmIG7ecwo8uvREoZu6wgnh1
tdhrE3XZDxE7riEadol+58UoXiOMgHSLiFF88ictj3XoJOPBXzR0vwhGX6yHfCrPLcu+fedOI11B
rkigZBt0BPGGtBz7xVecn6ty7PpnZ8qIvhCu0dHaFzhOT+zzA9VWxJ1UIEwID64Y5kjCIp7H+0Kx
giorjoV5KMu4fs1n6fyOk0p/gzgqmym04mtbSkpMp+kNdH96k5ZTPrkTqor9CMSGxA/afto3Y4lo
w0F0/ZSMxPnBgNgdgYv+zNo/2wsUjisjHaMWs+j/diI5Pca5FROy0JNoFVLwrt0bj9715nfWhUhr
BivXaGhsgEPkXSZ9jmcfkLS3PO/Ud61Em4wt4Audhvdu96NxNx1oruFnT6G/1iO2vlw1DRnLWZpR
25mW8WPXQWdtknZy27XGcYAaiflN7WMbOaTMveTJ4hXGVWFRWM1jgq9IsO+GK7ksAMR67tVy4Wn1
ea7Ddv42YpKPhnVTgr+LHh18VgcoVgYifCdHgVsU8Ga/OSVEvUEiif2YUO/2LGJAvTWPQJivnaCQ
GUGV9vzaNQ7ipJjkmFvvHMboVTvNOSBQky0+eDgZ6msxF2Srg7z21bVKdY1oKyr4GsnDeUzirMaO
7Df+EyJ+jOZzeVu1jCFZncjuGzfdm1tMTGyMv8mBJ8pTGDH1r8M2IW0DKV7mrmrLsPBHLQDaOm5j
nzd6GohDF86a1lZfsyhnaeq8EG2AGi4LSa871G4a/RCy1OBhAB7+ThCEf+XGquJ1oPuifVQ5PppN
2HGRSA5O7T9LjY0Ns0SFRtQgs5YnvRghfgax4P+ecVzF61Co3ibnNuyjM/tASsZ2a9+KITmyP+Ip
pJLQJlQGlDgM+3AnCAu/WkFpnqjApj4oFqhbcQoE86+hruVrMHjNcGiaJDwnni3RU+Xd8LvP8ul+
5OrdCLsQ88wY34M816y3gseJBa3E5ZYMWfbxX+aR/y5m6H871Ul9iPAOW4TEuuE/J4948Ci8x9mG
4r7oHiqRZkdO7RChAK4Qp6j9jRzj+rzA8K7+9Ynx/zJ1rf2uf/T6+7sndu3/AcPo7Uv8P8yE3/IT
i9o/DIH8g78SPkjkIB7Niki6ISjnv8SrOe7f8JAyfnlEJxJAeusY+WsI9AP+k2P7tyHxP2Py/xoC
fZvgRieICMLHWEJC0b8Ur+aQ0vSP9wvxIvi/+S1MnLjUyVj7R8foCHJQ5olDHmjilB6Kdxnv7FmB
OwyG075rI1TOId4BKuL0IKKjL9P7cVL5LRHcyDOnV7ivvfpDWegF7Rixh2nIpykWcYwNR7DTwiM7
fBByHKxHIqkXtHyN/BEKPCoS9erNVnIiXokBs8AF11kcwYjDoRq6QWz8Je1OANT7oDLzzyQSI0ww
/FISEDUobkjEhAKyT8gLjyUSqqXP2wHiBrCwCqlzy0K/epzxKB6ITXhvve6RCYaM9aHj8SObvJbm
xS8nb6OTzLrYDmiu4vxdgZBQbBb2u0i17T5wW15iC+6GamSya+MYTSlXaJWqdDqjFfvCjxltm7B+
TuUcrys53TlW3REcLtSeWK1wV9u6OdVp7R7x4mFi79zyEMRVQ9ySk260Rc8cyVXUgCZdfnBAscl3
yBCkl4NLfHyYZbvIq4d9MyWotrVrxDrOnGCNJad4saNEMTxO5lmqJjjnoqVBJwMzcOIIjaP7dwmV
uXh+PvzpKcslkMQ80Sl08oJerbMKK62mpJPkRx/zqHMhH2c5FVWC7JqfTzD6FCIZLKNvBZdFPVKI
2mhocGlxNsw/Vel9xSRn0ivVoZHVOqA6DL8DmUWfvjD3uHjGNZYRZzdCv8NylIqsY23BjfoNi/1E
fpeBFO5t/TC7Y3knwubDs8BNcOBzG7gyPi6qoc24K8L1nKArzs1wdCXAZSKGkSyXfNq0ZUnHaEPe
i+rzc67tjzgjEr4VGIqxFqPuvw0GgB5GZAKFPipXJln9YVvS4FRS8pBNCpmL8m9VD0mGuCUiWr4P
PguUZDe1/2KLSyoJgqaavSypdJi5jn7bXRgG1soOLlnjn9K6eg2IheZm41ogDsSFUGj759zVyNCo
elZVBlGsNHOqd6AU4qboBiq0tW0OiBnV1vJhT0jlQGXUDGTurIB7Yx5Pr3vpZ+lHqzjE7yHzSZ3R
xOmfI1OyNAqcZFhw2SBS59uHX9GcjMZGTwAwVAxk62gqCDp4ggjV9oE9N7rv3NT9XYieulLXoW8h
HTpYu6HdedYEi3CLOl03jugvtkWeaecrT8ETKVpV4aa31Y3S7CemjxI3llcX9snreCY6UqruisQN
HmXfgbDHWfA1lcs1rijdLLp9k7vNppacpW3kUBDrFxamHFYrDArVT4+mc0oOUo1iNi0eqrZVyID8
5TThMl8nIxDo5FJvWpqBJoZhQCRq/H5+4Oa+hJ0z/DDMEbjOBTLRuCuQEXY31WF/6IsBX2rMrN0s
yd6jNJNGgwhJFf0M/mlIKFgvDaybnKZ9lsLgoP4kBn8sQHfDzzBQ4Xkc1X9wdF7LjeNaFP0iVpEE
46tysOTcDi8su+0mGAESzF8/S/N6b9VYLZHACXuvbR/CrKDAmtvp0rY9Puk5jPBEeEzyeqdl0Ros
1mPmGobqQ85JJF0mSuOUbNsseA3k/LEYSa/oRvu4qJJjOgAMr4H4kP/1FChg+nkC6p5xck1OYBXu
UIFzwOZTSiqkhYgpSuJTwzaanjJ1/KvSCasnyXEhcz95UBptAbMufhTEqVlgYVOK/2k0iJXGpghy
79NvA3FZGFPNnB8XO0R4YVjB83cHoDFRgk7bAouOF7j2QXr0/f2AHvgO3WZ3kBOpA0PDXqgj6BIP
cnOVkV++Mjgma5EMHiSFXQicXY+nlmp227RC74UwNEGuH+5t7htENwjZgft2qHZ6D5G6LMkbzQUG
umEOiS2qlbpp6QZSRRKD2Yuh61htC+ncV3H1Mc890RnLS8E9QY7UadL2Nse+4MTD1utDrrB5ncck
NsInYRGHkSIwqz4w3wGzAlb2fOzsLmG213vutZyihzTOTj4ZDs3Q81aqR6rWZtO5GE98B+sMU23a
YkwNouuxa1r33fA2evLZ/1/lPz96rBX/qpn2sYzIZ0j4B04x7OyQQJIRNzV+G/oJuo6e5ijXx9z5
HvLoMruI/HwcgBPvGZkRoRT2fUxvcUfdam6GUpIuhNsTqzthD44nhVonGOMXnUY/qiI5hIHHK1bZ
ce838cCHHakr69FFOuo3wxn+QoqOD5ZPZ8t/PGHRIfZzgin9Rmd4IOxq607EUSedNyO77iZwJCD5
NnnRJvfwikmEMHxyM/lso5npznV3cWUSiJVjxvRQdkV2cbFUgOmPYJvImeSScGyiJ62i9MsKCudP
ELHKWKEDJEu2rUBXJlWYXSbhFKe4TprLAh39vUMIN3Wz+JZwqdapyYPvtmAtbnrJkxOP1AxiYtFs
Otc/WMyqYanYY3xEpDMfmrpsXmBPx9c5tPW9MTmnhSwQ48UBDXShK1KRh9v/xrzoV7VoCjLm5m0f
Y/DtIhk8FDlKY8vMxyqAxcd5cCIjzf1gCO4BopiywywlL2fZ9o8tG8gtWqVNgTvg77KwsuBkallM
yb66k45hyMLRv8Nc+KywuCAc6b6TOkWrVeMuraBnrcBUOseUtceO7WC7tYKg+h4GGV94sD4VgxuC
bt2UKUfs20dy51iVtH70JKs+vJZY9uE1LsGBffM1ieRHlbjdcdLLR+1XN4dMywvR26u2pbMb58J+
GXMiZ7oiLg89e5Fd7U/qraqUvy65nPnRZXOxxkFA78iWhEZhjAgSsuOtpbnSQChYu2wGlMETBM+m
7pa7lLHeflzYk/SBvs9jqBloq2wMaf0YkItDikjOxCTH53fo2LG9BbEP++amaKhXKd6VbEjUR41G
aufhmTglHZ3dJjJMPMBvpRtIoumhj/1y64rosehCiVSoIjoBb/2WsgtNYFln+94Zqz+V4wJp6Li9
hhFDaDYQSWYaXZGnU25wjlPitReT0jA3FJab0fMvVgfEZ+mYWtkwHlz/uVHVJ2u/57KwSX1A5N0h
/TXMKmWQPKROgls2QlrLFB8RLMaCLUHjL8tS+G89fXM1Z/M+LlX+N2K9uan8vj6ZWg4PykT3wazY
zhc+Io4q677zJRmvi3GscT0y2tz6kMExiaUPXTsUbyGL6VeBQOg+0CgySfHFu6XRsrZZql5KvsW7
GHXLJvOZZ6khhKM3zGjv3NEt1n48UF4ii++GZPopoHmdm8jaicVz4JehvsqT6m8qJra+2FL8WO/C
YiTdycWFicg8GNEIBtjweEh9rZ/CaTl6xYx1Nj0GvZBUA97WBNEar+3JzaP3bJreRl/jmbBxwfgU
d1O6x80neDNx5kTzbZ+LZ3+WkNGrRP7JMbnMsBlwMfSPY4+SM8E/6mfxyZltHFwkv45sTvbL0j9F
OmA1VO7MaMFr+4u0c4Nm61zUzEP4MO1nZUWfvUpQL+KUGyL1OkTVv4gkW/aSEpQMIv8xuuImG9d4
pC71MO1F1J0CdLdSoTmu1XOOooTRPZa3xcHg6z6lY1r9DmMZbKD+Taem7/07XfQ2qsMgPxuMz1cz
IjUrI2+TZ9iT0JxRNKUhRVIosYmlAeg2G+Ndan9Yhvt3qtBBEBXOr8VZx0fKygNQqjdAtmgTHU6x
BXUAFzLORUftUZHYmNBn/Jm3TGBIGRqpsl2zKJREYRb5XF4YWIgDjDjnQeO1O9ShZqNPGEuPLN5C
QiXS2Plw0J19dr53TSfwVagA3D07MjCMWT3CphfpU4Xw6Wuc23K3FDledbv/FRIxKQPcG5wg7TdO
22MnT8Lxfi7ieRvnBD/Fiy/uq8q7iqh/nNiDITnOna8wKwne6Uv5S+Ar+orJzr/rxVyneuD8Cnl1
huGNuIj6NQa0A9MFB6ncQxm6KZ7RB8OP8XGIrcNCT2QnNz9B7eitEG2H+pKbVNiIFZjeVtvWDwgQ
Y985D7jlbU1UViPCy6zKiGAk3dzwKIk4ZbX6TXoTbpZ5di+xSF+Ny7w+IXwt6813niP0QFmLNF/P
aIuc4uJ2efoVYwwkignH17JWaA/WiUMiUcmM8Yuhk2Fd2Ga7IVq2hcjGLaUnSd9FKTFChrsxrFgt
cO1Vh7n1DrCNLkG4jM84Dx6DCPFBWDePCkY5M8N3WGoXhldYK9Lsm4Vxw8Y024InOlgQL7neJGlF
fXZquYEv+F70keMoO0vBDCkyTAPtyg6AE5V3iaFyi5t62XsDEmdEG+ItaSd7U3kq+CIKq/toPWcj
OkzigjjNAVc/BetWQSCQ2v9TVeQY0Aax/hSHkoVA3bfxoeX+2Zc+L/UIoXnVR+rsjenr0CC7m6L5
0S2z78BLkKJXUbHHdvI1KNa8vf8b+cVXN2J/0ZMIkVu69s73KaON5ihCk7ryWPSuHCxcd4zTAvyO
5QMMtvskscOV24mDY30NlYU6fdj5oxccMlefpsrCdRGUX900MM518/IYeSPVrMX7l6Y+rs8F9UQ2
+uIFJCq2WL+NdoGAr2LYnaJLRmerb+kHwv3bZ+1RwPY4u7adX72FuKs4LHrmx310BrD0HBe0NX5i
4pUK9Wc0JvEhGqLgwBybqKDuBpfLHc7WeHkQVvXqO8RrDp5mCYRwgn/PSWTNH+aBzEutAc/q6DEK
z2jqzksa0FpR49cbVghYFng9ATu3ORwCu6JYrrxXkhRLBKSOofxyrWNnSoPoK6zvrNBvNq1hYteF
VffY9XODDndZ8EANEndIdvM6lY4Pnqdy5UOm2cM3TqZQP1BydH493Cmu+d8Yredh7hgEB3Y231V+
8IoiWx+EW1bfiXLaFzQv7rZZsvq3rQRmNm+ud+HkkbrmJlhgBVv/GMXIRrgi4cwRxU4BmnhvWH5/
aFH1X6wvGW5m/m/u9ux0opINDo7aHePXW2oXYxNZRWzSpK0OxoNOFU7cOmqU+mTf8t6SUhTbpVqW
70JqwMlWAA9p1mOySkpLP/HToFApY5K4kgxT3RxMAymrDcaEegifvT5nOh4AMEJpJ546EaK1bK2p
OnTM5JH1TGSmWXOLndLvH8TQ6Ae68ehO1bAFbFgn58mSmDFmKGJF1PfrGQ77qpmIYuyVAtgsdbqt
l3belWGQHSMCXV/wuGaXpHRhkVhhccnBL8yVg94+yc0pT1LQP61VDe/NwM/QTfF89GxlH2fbh93U
7LOepyUdumEXpYHm3Rk5WusJYkdfuzgFQi7sYZy8bRfmOV/h3NE2N7iIvLDRe0qYGj6GLQ8hjo6n
Xi7vwq4u6dg3V7vU0VaogiczDeF/qs75aZIWYq6Tc/0HPkruVVGzsViryZTPUzl968KCMsaK97k0
BP+lMzlImzhNPmAIgYQBFjFuoE9Zt54erZy0qm1Vq5kZoWEEg6YwvM4wW0ElpB9uFiWU2yHEJxqc
S8wEepWiM7uJMXP3I4EicEiDbuCE0nxvHgExlUa/m9jf0OfBxfL1nKk35Wr2luyr04QwJ/OHBX8H
OQ7plghTNw3W+lUazCcLn83GNuEtbhHIOz0V0v+5im66/hz1ZmGxQMKcwg4MxOx0bMYyJd/xBgFJ
wOZtHOOkm2lmctENdnQIVF++id6Rh5qFId+Ys5xbHu5zwmT/vki96SmDsPYWlTZJjRoWhdEJB3Oz
sOKOjM1IMq2zreVr8PIaf8ZoLwNP4TJf/bDw6elq+ahUU53sBS+pl1oC2A4YTMqz3OOF6H6Z0iTg
PablBIrPBcBpEUWIBC7IhbW3sWrez7B2EEKtmzraCVFgepum5EXX6p+iTGO7QJ2wzscC5U4MtI84
9hzHMLgChopI8m1jHVuHxvf/6TRmQ9GsXStFnmMSjeveoZFEu2WPKgMidzNVZ100wu2Ld0kbwAVr
wGbhu2/skHq7gPgEzRbZk6Wn59JJ0jszkV7Xw6U9ggiDOUIf8hFAMik7sRzaWrZn1pOUUZ5PEKRz
LWRYvmjf0C/pjPGJHqMjedUUnuzTkFo24ux6CdfnZOxT1814R8tsvlczhSRNqLt3dVdtSB9i+Ima
preWbiZTK9z56N43TjV82W74k8xM5mRGhVsTYgrTzimFddBxwNs0QWRrpMNcwiR45fIBo2hZlPjg
Pfk5uf4a7pflZJtkOaWj2qBqILVryhfn0ZvUDQ607PBxwTNs4ngvnEhR6TXsJAlh7bp7HLIXe9H3
Y0wlPNspDtaOkohRCzIil3NL99ug6v/wSNM7Sv+xYoFETp/9TmN2ikeK8BAdLzqFvWLD848ZxsbE
1nNdhSl1a5P+JNgNM0QKu1p6ECaWFm8UR/ibY8enbvCebB8nGxaXf/BM4i0z9/oPlpkQmTvM4GDB
gdKIiWjCPNklY/GE94R9FYztN0yxxbVz2VKu8xLJ+4DyLXDkh2acMmrvyYpqWAEnZaEptvgi4zJG
P6x2zEbWCJbctd3Dvl+kOYeBaGnr9XANOifYkJFXnUTbssn27zBTo0PPe6Cu/fw8L063ndP53Wt9
HIV2/c9pDSI8O9lnOizvytlFTDhG+5Fx9CHL6+Y86draDlqeoCT0l9lU44GYDc4UfLvnIg4/wmBM
flymnCO8GmSrzUsalEgfs1I457Ey5GdqFvM374EpQu6SmSz2xp/XivoXGuOQeQ+otPi/EQZIaBSW
TyaF6e2iZXhLhiptsAWuL+yyeztbOHLa2RHm0s222hn0yP2qZA/NIK7o0drNepDVN6JA4hbJBVc4
0CE0ueuZzWfAH1/C20B6wAGEQHOBuulbdAVjQuTk0pT6J+hi76ry1CpOSZSzWMaqEn04gzAa0Jqj
/uJOiqNN47bZd5fX08k16Qhz3ZEzw2uXnr6ouz+YkIgYXabPLoUawbPyZrNtxgnCCXeKLPHkszSm
TpJ3HBnM2liW39m0Js91SGyHNwl7X1iFzbvaxdc0NdXzWBfyvCBS6VYWosytJRN7MyREqgrLY3tT
k4C46/EpgCuizYM+Lc+27nKcvnlwBJm/IdcHowbUjsce4Z4fep9akgqZRJBw7RiLFgzLOfzpoGgh
BVDMwubfPsurt56R8n1oEGJbFsW46OtwpxHBQjHCHh3P4DeSBaPX0nKexVKTngDebI8H5BP96GN3
SxpbdKW26TymTxgSoHXQ2PgWx5BVL8VrAo0dAzGb4YQtmUsFxuk65vvFN9uCHNy28MrTUNDpOamD
GDgfNojEgA4noDwmlz1HWTHhzruEaHgkPg55L3khH53Jjv8SPjN9mdlCQrRw/7Hp94fVvEBhhaCe
btyxW8Ao1Un/WPXzA1tujg1xK1aK4DrDNN96auQtHlU5Usu5e5Et8mjS/JX+5pWH1F23eHKUsD9u
WHPwIS99tBzbOn6s5Sj+MfRq+Ml8YAJ2wxsk66Lc9lbFY5H47Us0T2AcbfsnHXEtlrDrgbCJ/KCA
4m/LBKX0FOor/ptfb+E2xu8s7hEOrLwA7MyIUJj5/YI7YgVOdt3DU/9k6l5vnanGlgi2cqOoRlbG
RdcQ9JKVTeH4hx6TMlE301p6aIpBgDy1VndMTMKuKKZp5rjHnTsgHNeTJP96CfO9NS4ZflwVBQ9d
NRJGmlT9LhhScHs31D1QfOKhpjB4jy0VcMbYyb++KC0u8cp6t6GPcp9wnc8rtBT1U9H05Ttrt3qz
UNDSItcXM2X/Fo0QqLT+YhT3tyKqsw+kL4hzk36vVf0T8XRzrcO3tFZLA8/LzdieFLVqDomij+6W
Jt7T+r/EDtN/r6X0UVn0w/VXbjONRB1ofBkl9SUX/gyHoMaEZZv22UMUf7n9gl2IX9lvhYdYuXyC
PpzxtC0efAHGkmOZ4K+wSmiyCCAB+i33Va7rvTbGbMIBS/UCjtcEhOuqqviLzv81mOrTKMngtopD
KnzG2bJgugcSCddL+4c4OVz7fNmUzHmzE3HCbraxHkIPhxIvhFfdu1M10GpnB0BC8wq0ywx3Mho/
zWiHz47o7D9jngertGvCjUuD8FRXuC2novBuo/N8iwpf3rFqlE/NnKPoYEX1aLsC626nQghR8QHt
Tbyrp9SBbGFbTHsWXb4YCsVNBV1vM1WxdYy6OH8GrGl2PHc9WSv5TJa06827Kqz0hnNPbOwxgOYW
NN2GwvYvt6W7b7CqYFVimXnDMOT42JJ912TPIrKCs6hQnwRtcaclzIZRS+rZ0vxJl9v0DSqRCZpf
1+mODvyr3Vxl+rWV0QWCEim0ivoFtoSLIUUlpFb77lcfBALhTwS+MHWubmqrv7Xf+4jvRLlGXUwm
b0gv2GlbHXkY62sUZP45mf/XAgNoq9KnhA9+Sk28novbDstgd93Y7I5pL2vvHJfoEYcKjKDO3zqY
AiyzQu4v0V3UZHmnJmjGA7gEROVd/UJbCDJgdF8sAIYr7auH2jHgXfArEf5nfBClCibEzLZK4lD0
WkQ/QiTMdquePDZKWa6Y5P9827/o6DI0MHWXPAYKDoO2anvfMvMtAuvH6tOKfxouQdVjYc7zJr64
ddv8b/T32BE308Vr2OPCjfvT9f0vWTe4SGp6dFPSEij1HqXTzLXPJNYthXmQyy3aXJ5iwpE7k2wH
48hNxch4rRr3pZHVuu7yc9MERF07+bg8pktOSEZQqu3itgJEDuzMYsR+6GSrzOE8TVqoP12VYqHu
k00Y8JQVHfsINIrcnMIcu6GkN+sf4yEoTplRd9kApacJskuGDY6taEUihsZ/tCPCmUVw6L0OLEuA
o1j5fdLU1gafJKNbq2iZitYiOnUTM+WY9mjK5o+KlUXKG3rkG7rHoOSsQ0A8NCVinbkVEe631Z/H
kuYwmsTbOzLvf+Yca7uZ0u6piBdCKEqEhKQpT0xM3aTb+rWCajk64N3grHz6DATPjhkYWHfBzuBo
mXhkGGwLxFpUH5FqvedISXglw6QPXqcC4Jn1DSrU59cmczoqJDSrWHNzRuCwDO2G2W+Hfe6gK+cB
CW177mfuKwlvdBNn5c0KZOwIqrLXfeMk8g5xHnyMt6OOyJF0BRqEhUXAvrGqXZz7CBG3xBek5yRs
T85SW/taMqAsog+DFp9PhRwTdS227qTfNhmnLCQdcRmXkvNfHlLZ/hi8TAbzYTc1+7wrn0JcQcVw
ZsC2lu78Ihpe8Yx1rxNgXdLvDj9QtuBLycuLH5UwAJ33UjNPjppnC0DDKiNBTFiG/ozpbxcgCUT/
PLpMVxt336H0DAbn2k3RuFMDzl83HuEjt6fRxjwfgaPBF3csTMBAbdja87Cphnqb8x7VTbHVGA2n
0b69/iyDEe7VXTFDYRJMErjHjOaUXsjBbir3qGFIZhYZKLmzdnlT8ojlYGrzfBpeSpzaDXZZEHBA
e7pmv4z4vWKy2iOIfEvLeME6SQKR2T9XzPZZECbl3qHQPC7Kc+7dqu94Zio4BSqc4JtbHSCMEqwT
g9KHgWZ5XxTldJUdqJhR94fcZzvEWInv0LZfl9HaSzXVD6mVdWunj7AueJEE496ojY6NAF4EzNXt
enxwCbOogrHixRndzzDMEIYopzjybnjFXZZWzQPuNYLl4YYcu6an8lfcZrAYvqfAt/YcjfcL4mGs
+8HIve29go/h8Mpk+c5tgUigVgjE8yTeyxZ4rGEnqBs0m6WtFySD9m9Ue/N9FmrsipPpaR6zeeOB
gmNkHQZvS9XzApfs9ZilQ7zeBwrHVR7SgosPQYsCeXUfu8AJ6S9qgtotMepN34CwYvC8LjgWt75y
DknYbLwg4OuIsh/6lm3bKJIv5vgASeuEu7LZRsVEFnzWI4I3CTzbQEDDF8zF3mOCbkXmspkeN0Sx
3UwpOkbAR+vYFg8KSzvKht+5iXcSNNw4BJKjNlsI8BCXEKhwhE+mItfmGRWKv3cbaIvU1MMlCLyd
bzPZh2ATOpbzaOjq6G6ipwIcj+VhIi4nprLoE9e4Ynv2eZSsbRY/8EtY95pG4UM4hka7S9po32Oe
QRJvMveKcJJPwQBL2/0mRPGl/wnaOlaI1RQdhsE2a2uePdTe+Kd8yeR/iqG7sQB+ZRN+NilLfNfh
WsvFDU1RRuldbJXP8ZhU5z7xG6z84KsZztCbJZlFFQMMRpTnlA5fEZNk58HDDWcbZs3TYmV/YCzt
J5PuozZ4yLzwyc0qAftXWjDdsGilTvycug3rKnwGWyfHwZv5cjnXXoPOyeb3Wk2+tP+FTpSjILfC
9s1RAIxsR2K790WUv9YOd9l+kDLNdyyi+xgBPFPvpRFXzH0oxNLwUZl0neB/rnTPQMbh1ottfsQx
By+N4SoAwCd9myF02CiJwtmNgV2QX4XR0m2W4CVGH7tREmZCO6T264Q5Kt/Q5/vxhj/O6+wrRNJ+
WfCm24He+d2iHouoSk9UkkjPYnGbYUE4XA+Ok/5K4JoYyaMV+Uwb1ZUuVqMCUnXjVdvwNtgETgQr
eKYgsrzh6puwXBvbuQ8VjBVUOHpVW+DG4uQZu/jtiBVEq3puegxl2l4kakfwEzAlJuyBaOMk0Jzu
DfkYLYHol6Nqq/RxBqlYR2wdcrA2iLt+bShWy+hmkHWieSuIbIFPLiAhxAOolSC31q7RNu4p/2VW
8sHmGMKD8pjzwOHYak+6VFd7wi9aqNfb/HNnQkcdPdw0azGCH7AF2wF83uy4VBa/ztPUwua0rm3h
cigEjBjAtBkW6O0TMjPWmct2Yty+UmW689LlPiLzagluq+GbLFw54smxcOW6ONR8u3whZUHvbV+B
zUoWtsRQoEOIHRiYG0ZctOwtdzgDs6ox1lWbTu4tGfcWpkvwSlLN3xUi7A08ixguSJ+uhWSylnfN
3RBSr9bNAo3XoEEcw1k9UU8G57C3e26f2roDM+DvS/f/Vwp+vPYaF9ponq77eAIASPfW2Uyao2na
homNMUXirB4wZ1CdpezAB1TRqscHUzro+kORYZGGyEe6KGS+OGzOWitr3xaqA4JahatMlNVH2kt3
HQI+vKszKr5Gj+86EOMh92wA7YlR4MqACfVLu+zZ1kVXPKm/A8sEgJPpuMXJnT1Yg3FXPuczSCp7
S+L036ruqelkCvfEmIM1xOOuGm6Vq0dVxoAmuYvt8ZPFqzmg6eT6xH6yscQQb+raTqEoB8zmlxGv
P/PYTQ5qcVP07FsS5dlXxHTtOnD19EKclnPib71mIvM3i5xh+MyR4jqtmwRwFoFjfs75AAPJ3gXh
ULxQ6U9rcjk9nIQifmhl1j42CqDvjLGTXzXxvtPWHs9I8ZcLDmHcSQE2wW0cJf7RCzSlUdxDoXD6
ntV/lT+K0nfPmBXGi0alKVYT+haQdHPYbaIAqyCTr/mxwjT6M1a+pn/Ok+jFH9wHysgl2tTdACd+
yjqWpDhwLf0+S6wE2wJhW7mBRWFvLJbCrCvYgW4sPj12eB/IPgyFf0q7svnUCZSHdYko+J87ND6H
GlKulYxnNHza91DySjk5ZyOMoj7S5tJ2csh23XxTfZQ8pBHseJE+FK5aHrVbM5bB7kYxpjC9ynXa
SH3j5ECNoNzA30K9VdkQ1vMA7WrbbLXQ4Y73uSUTcPmr/bkDty+HVVsh0QfZR9XmydwcoLfAEYoe
3BogfUi/kvVL/NgHjtkgfLXPXst+bOtlNR7rwhudmG4SPYjFfG8TF9M5Ee6LVnF5T75vRoBGcTd6
sX50BuI0AEN9qca7B+clVjlQAWxHbnOqCnCPWOx5Xwl1Z8bA2Ex6/JcJ0v7AmuxcwDzD+FNqlUTO
g8jBiA9KbUVN8l3E6D0c3iU1LUC0rcDUabrhbPPrZHnzpeL0Lce1YktpNkwC7pIgPk59ubVd5nrU
hlsAI5hvnMEqdj23I/bpQKSnJu2HdTj5GU3ObJ0XHL+bvJPeniooAhs4ijOxvPxNFLy3ndHw6Zp5
p5WdQLsfw50jwZcSC1FuY3aAJ6Dp/lMDeovaXCbOlwnzHl2DToY/C26Qy1gn+VeHK2sjZ7zGm1Yk
YHkFRPeO4lYiGWmTO+IVu3cKsEcRNbhd0IHAAUrNsC/oXFZ5pXJutj7/DUg23TLgflLCAzvrz/fS
tX+Vj0lZW0c7h0WXK3Du07XRw9oQwZW13p2l2uek9r9BPHNF1x59YxsLaNxRYu2m3NKvgctueIWG
+1rkGeDFpmiR6lb5Pq/8rR4mLm1E9ni9+mgqo6+yDVkMiA4QVLvU8GbwvH1MHZWdTDP85S25KTR5
5VGMtb91XZAVqnbu+7HtR1hX0r8LRkbPK5r79ENC4IICrII/ePeWVTHV5ZGJCbQOUMabhDsxHLv7
Strua1WUFPYyQ+zT4FsmGwG03uAQNGxZ7gdj1iebXdApLHk9aBCsn6r3LZTPmYpfK81jQoBxdXJ1
lB8mv8bWV4nlnSRJxh7sjH9RUKiLV835S4ZclrWEZR1rt+H70M7X4Lt/dUz1G8GZuQeq+UGgs3eh
XZnfbNdNDkio20cosWZvULF8B/QIx143zb1ta+8Bdb17xk6U3xm+3HtOZXYXbVkyweaXLFrSg8O8
KL6xTqMIRpkRTxiDvJ4pn5jb/q52F3nF0VZt06rdzEGab9vWiUHXxfZbPoXfuRy68zAybw5KVN2g
UJ1r7s8xzE3vserSYjwUTSk+09pMmxAz0TPv65otKSCMLLCPqKPvimr8B9X+uHRpd56hpKIqGfL5
UPYaI7rvTb9jjQIsK7HXebAHVdK3G7+ff6xw6LYm0+ox7jWS/oIg7X5xysdwmJkt2hE0LVVCr6ub
OXjOFf9hmDQg7W1FMEdYvCHV9D87ryjIqADWaYjE/gk54MjJQIBMK83rxZCfIZVZHL3PQte96pHC
1RH5t0otFgmjBxJMml9TZkkHFqOodsrqw2c6MBeAZAp4IOfbyTL9mQ+sGEcr47WJgEPran5VGPMQ
O2ZYuXz/6FqRujIP8s6CzgdpAe/+nC8fgNXhntpzbFAs1s+hg/keQlowH8wYfMo+ju+q25ojmuqa
ZJDAI/AH08Ay8KPWBdITMtI5v7PhVwXknw5uhctWMQReatvdMdlDitVDB9qLpMs2tbCW3WhsVPeV
LMNDp3zGL5Mw9Ra1WHUQw+CzUMcQNoZL+EHvwca4C46O6M9dQyg5G1OvPwS2TwQ1BKN92FkA0Glk
mX44yXGu8JP2DqzRJs5BHIbRlWw/CG2SGAOMkntTR7CebMY6flHAe81l9JAsnYPMBDofb8TCCmpJ
XtySkqOOYtgvElkl5UJ5WBYyeUa82XubgusLDSBKSJdZb8hUnbqP7M8GvdTWbyW3YOq8DUmQQrSM
UfOOTBk5twluYWZCYRS09nPF8n6dWmm8NkFgnkoTnwiYUmsIBxcVyr/ZAgWAZWR+xzIUPCmAk22O
WgKESE2/Q1JPcIDPcUs3hz84TMVfvxz/EDn0fbNmI5Nr+qPBn3voLLAv0+I7O2VA4zjR/GeS1j0K
bAbScB76zIVGowgNxSgIkQOuUWbfxMNNfAzq+lqX3jPBwgY9k6kJSquIGcAExGzdxz8n0n1dJ/Z2
aNSTyzX9OJrC7CuyU7aOBIArrIAsqQgpFPjOcnx1a/2I2sAn1yg2qGZvG9iZaaydz/ENsnRlhbAd
G4jwzf8PR137WEA54TNDOK6SVGquywSKGAn2410U3ei/ZtzYIGhA8u38rA02cS9gjDp2d0TDmR2o
tTl2giX6gxOLuATdMM5TVnNo4Pmv46AAaJ2AeZCW5R/8loxU2fFMRin2AhS33f9gUVH/RT8THjIs
oCkxVetBFRfbyuz/2DuT5bqRbMv+yrMaF8LgcDjcMXiT27KnKFISpQmMpET0fY+vrwXqvUyRiqQq
a1RWVpMIC4VIXOACjuPn7L32Vd9bAoSsS2pxRsBCzrvn4ONr3JaKigZZCNvyrme9QYI7yTrdhRgi
uUvZ43qkOkSJqD6MTi2vW4PSXobz6rzEYP8Z2fh40gzVdEHp1TBRs56WIVp7Q0JCmK6uq7am1pmT
nL7SWmuF+QRtSI4XAILn/4OU7+v3DHr/e+GQK2ji6f+uLFfHBoHwr318H/ofTVf+x8f4qXzl5Vt/
6qeZz/KgMzhCKuE5UvEvRSr3T6QDSSB/+a7rQWjQzgu3gZ/6LzufMH/xV5VrNInwWPYAN/w300Ho
v4xxFWpuANWOJ2FE/BtMh7ex84qH2tWuJ5EWSGO0Czzi17zuIh5CTPJtDhjUw/qEbAA4A5r7jaMR
khMxnO1qY2syF/WtsfvbWKYFZThj3ixjLJsyMMHe0iCX54FD44o0ysuix5l9/1kUAU9uGbKLHqVJ
zNbsGmqCfVZnBLf8ct3/xsMKGOOXcFqlDE0cR5ChaUBVCem+8SQiKBBgDIkDyhiY0C/q210exB9A
JNM9qgdYewmU3PePCXLjzTHx2bnCIy6QXFyyTF5fOoRJ2KDmIgR4Q6qO9LNnRxfffLR5u/cP9Dqi
cz251wdaT/7p4WNchO1//g/xP9mSLwijMtYKN/vWrEF/Jvfv/v1jcDb4Ote7y3XfxIB2pDwVEfJH
dPyWocJg3bS6pvrD1yTW2+mfIcIvp6J8idHc5t6FyfDmVLyIJiyzcmvXQNrehRkM6Nz/Am746PfN
/dD0n5oWp3XaicOqkaEv9uH981y/lN8+gFodtKCppLbt19fSKweCvRKSTPy0vMjKMb1cEKnQ50ck
N4yjv33/cGL9fb8dz/Dg+550HUe/OeFYLbJdiiAgDAoRbVnHj1EeIvIJQWGS4nJd+AonpXJvVJ88
D159+/7xFXmwv30AwmUV8n94gTbGstcnLIFnu4sbxPvYr84qVV9l1uKgK02ew75ablJP3UASKY45
ZMlNo7NHVybPMgaCjMp5E+UVW4k5Rt5qoxuX0eJ+6F3DSAetkc4vmHReLUn6bLfuFbNXQnnmbHW9
AoIvETIwj1fBWe630YdUiIo2pfg+ZEjpwR2Blg3kzSJT9EVLfKtE/S0NvDtQjTdlo26MzZGxen1K
gJbA3k8edQXwv16aFtGeezUCyNysH4NqHj1foe9GnFAbsjawV4WPgRDQ0Hr7q5nBRbPRlqjGcW/Y
AXtqDz4ns2rTnKASWKlXHCojvXDrrmIP2HXLjduUBK22/OpqyC/ixCGgA8XSy5k5iXs5D/V87tbr
mgfqfV9Y40orq9PLOG3vGdlzVjqZlsuCmnicRrOzVv6+r7yrWo6Uycr7alE0fenoU+/mjvZ1iaoM
HmWUbFXKbIzNi3901lS9okbwk+mraTBXah3bpW25XGZp7x9mZe68AEoea/hyaUihAp1CfoWSZEsW
tDd2vHlgiQO6cujB4LJj2LBoeVOl+SOJqp+d2MHSodt7BnxMwjQfQcSQFNfvFXr4RdJBSskmZOu9
H+yzRIttX9FOV2WOPKdyQbZGoLbcdvGxAXORXy7jtLbeEgPgmYzX+ZMOpbO3Sy7CLNdhvChWo4ft
4zbUV36U+UdoDpASZ4+Apih+ZDZA1GlKAJ7tcIFDHyY6hop1g4AKsCzVTUn39ZwQKAzdy6TORy5D
hNv7gA3M2SfYJC6DkElybUmic1LyuYKc/4R/iEGkzp7NWN07kT59+exZqIujXejTIl/IfpmWh3Fw
SCez7uoJX2uU8LjaCydJL/YZqPFySMMRGXxL6e3hYkRExI7QJHPNcCq7yb24PJqSjVgs+dwpvumD
H7T3C8gR1DseQcXQcTdZNlKf4T5DFxuHRHkgaCnACqP87+6R8HArqPjZCt3iWM4YWyedQkPy6Atb
+JV1zpdZNNjGWz+uaMiJG1+sY6mBT2YlNT8dALnlobEHfvHY85eCij9eH/c+ShssEQyoBwsxoguM
d81Up7efp89q4CHLSIGlWL6KRnHpBCMIWf8u73tsdOiaL2vJDb+wbh+hAOCTHN2bJRhoQrfIE4zx
ropCjPti1UB12OzI+LsBbAZPzQsf6Ww5+7nEPZ4Fzb0COerSh6TtyJ/q+Itu2XPbI18YwXoVpSu+
6yT2ZiYE6M/cNIi39DN5RPXyNEjcOJMxdzbmql2QW3doNYmr4U9kWD6jhX8sQh5Z7eq7NhIWLgYk
bR0+qLpt7pPcuWniiofW4eEo1hvfDiigxZp211kTLatR7eqSTEf6T+TM6WY6q2KCZ6a8QoXhWQyF
QtxWQrvRFT7PJdi6IV+nbvlqVMuHtC0rQb3JZxozwyNaZY804TmDPIIkFy/hgZzsHkRMmT8xg6YR
aWJIJzzxbdLcI+N+HGR/3+TNfcbIhlKrpHvuIQOINPeJifjcGLCes5hslpfn1Kr0XU6m9bFPTLwJ
594H/Ui2cmUGnopQcd0GbhK6RXfTnHJzWWwsU9w4ppzTj3C9ss+DDvDV2cxcj2x0f9gjl9aZAFAy
1bHu0GvdZAyZcYXVwQO5LKsLlCc08NelsZ7EBWBd9CCQGcRRss/c4+Adr0XHd7mE/fSBoFk+ySjS
PV05eeoWq6CaYM59UHfof/hSLIacjdlBC36YpzD6ADbKIX6EwD10CQW+wPLew1TGY2M8ceEGoDcF
mpqPYonXcGiU+ueDnllpZUqnhOAXu8QPheQ9FeDzc5ePLDxc76Sv8CHmgZU+lzdN5LAuTnRLu7TC
aBLESUvyYxRdp1aB8a6BU+4LssZF3u5GvzWQDKV9P7muOm+nukLYZ1co3s10BHg4X1pkmKqdnUSP
mAnTjwiPHkSdMsmLVxlHlNhZjv4J4LUDpXM/jLVLJHhKPISQA1BeHpYBF8cGanm2n2an3QViNAdd
D/b9mGSP08TreV2cKogKZ5IXNvo04leH5v7ltUg5eTOPDUkSuFuZw63vxTRAO70WG7lRV3LhPiw0
jwHM761cBk4oV825Kzpr27bjtRq6mBBzVvCXNSKNvSsb8uStVSSPYVYFZyggcQqWDmKBLlzfKdld
NqBpSDyUxet6PC1ksqRl/NxXzodK9pdNqZ/cKPta6PQc7QXzzoUqAW4TtUWR+wc6VWgNYx44EvGq
Qx+HM0UHSmqFe34j03wmpdROL1AUslEJUAqUNvM5HrpTJx1uk3bID07GDLmb1PTBGXmHtHiRz4qK
ZZ2K8t4U62k6dstBeR4BnaMmjH3of9EjzESesCZ+rkL+tlhn8i9X8qVcgMNBxzp9rGmy8M5q5V4x
av1DpbjuUF4Xir7jaSk922NXyMDzTZ2Ws9Ur8Oah4GOt8rR1N3IkFs3keYxRYS4xGmCQLPEfjuv9
VpJ7NjtAW9m2sSnN3xaI01y0PU4GNEZ6uI5iveu66Ey6w01AC3pTiSKjFsGJbWORpR659Drrs1iz
md3oqNOi2BA16x8XV1KypQSfMaYhtvCQNMttOBKrF7Jx20Ztexp09hNsZAsSiwVjqr9VVXNeC1Md
4PqeRVb4SbT99zV2RIRY/Nc6FFzcc9UkMBXyGGYnLY0sG6YrRbjxWY7VYFPg/kE77Z2Oa+2OlIAH
nXtOJbgOC1YdNAHkZWWskG2XXs84RWnFx7w3lSupGjOfR3JsyWw0cw7vgIGdVZHgC8Dp7P1C/LcN
KhEPwnGoVzT8HK3Z6/+6hwMfV3ltbKwdqB4E51lOkSa8UwL3nhNsvQTtpM9/OOJvdxSH1MJD9eRA
UXPlm62H08uiq/FA7Yr1SvHluKe+S2krcU3vaS5/7Y1+4cHCnnGPQ2Cu1nLSWVjQc5+8365jAyAW
3rlrzWSPlEDrt9xQDMwyfZwiXqU5a8hQmNM5xmSV6Oa0dLLnumruZUWl0y/saxJ5MxnWeb9Nqy0t
aaogXvvwJ7L90Lk3jkvpuJab5DFfFTlFOLIvugUOLwmSM1HuDXZH1cam5aWmAxyNFBvUrml5RCDD
AFZprBMx8m23hbqqFv4mG6n7KRHtXQljCfbumND6D3knL9gdz36+GdlzhSMvhnG2rf00Rcwc/ZYh
GyolFlaAWFsQfDju/BnCDuk8WCLTx36N01vLLWx796m3dNgB2+CMKdryk8r1/2mqf6CpStos/7rj
RiZC+NDED7+229af+Nltc8xfng0Xi9rhhXS1ts1+Ntsc5y+ptHB9OjXCVdC1/tFrc92/6Bw5Qttr
LIYCvfWPXpsLOksqj5+yDYWrFv8WOks5r59I7cBtpY0spS1927H5fa8XAXeMA2CfdHfHMEyuB7mi
NSzG5iD4SvvIxBJrIi9qTX1Jz+4HyiqAM6ns4U/GNsoYz9SewK2i0qvGjYN2O2NfBAe95CLYJpDy
74VrraGZTQkThbhXh3kSf6y36cRDR007NWAwiHX4uEiG74zDQrfbBS/q5SgS5qa3lLY2YqJWR9Za
Yj4pHB7CrfRDrICCL4cx6fQ5iebgogsWDovVJA02TVVp+1SrTM+bNEDYzCu7T0kDwQVSA2QYiy9D
Tp6FVteOzK8j1d1bEJfZGJOXiksk4UFbS6shPayeDwWGyQmnfeDk+6iaToICZkgriPeeYGkkcthn
00q7MGgmsLrKjnABWz4q53Pjl/gf7AhGPBUC1IhtFTR74GgnCMse6k5fBda4K0xyXtU+/oaJOaZX
bqxkjZLmJ3s9YtKvYK5mXAakBxMpES0G6PUf+zrUDdlwxoZLKtf0aVi2QWRtK4CDupf3EFwOc5Gf
NrVbTIccZ4QEetOZ5WSKmfNkkfrm1JP/NWMudoi7BHl/2U6T2pUlihPPMuEXRIHhvahLrPiRzKwf
ozPjTBGISS+HBnEHvX7sARNvG4ThsoEII6KYMX1V5UjPfHiqn2JITleJsUr0yaF0L2YmajC8K32e
pZDBnBSs0ZgODQBML4o/dh50ixh8x7xmyMLkYHaAAMiDRXtoxNhg884ZdtMNkfHHkBAHPPZon89x
eaEmYkKFiaXLb2zKahI9pH0YZwsPYDPdjkOdIeEFHE44ig/i0xuCk1QURERlULL3ynGL5zmCpc2d
zziKRKEtDSN/ZzAgn3a6bE/qNmO6X7TR09wVwCkshSOcYWJ6HaLN3ofE2oQuVN5kCvrnosHg5deu
PrRs+AnSFvlszvRUTpCNJjY5vOzrmC1hN7JfDcqg/N6hm7iPxq764jS6Jx2mgT++EaP0kduwU6HG
bfmCfU8039mzNJ+nxc++4DwiQxD6kfowoYFrNwtM52/I/Ng1zLl6nAsOvQEXMDPaTNriQskEwW2d
dgA9cRAqLOzJrJAMF/6TZIrHPRY5SMz8fCAbnD7M2h2MWrYPS2+2BOAQL5cEjVPucan68SFjQDls
48ofCbXpkpEXmJ3+aF29ZklWE2T40Q3sLTw8Tn2wZ6qbrALlcVFmbv6DkmF80rIhHE3kcdk8pkkq
UDmPbXGs4XjBLNBW1R8jA7jsoBukgicYt7CMF3PaETvbuewmpnaW99w8nCOrE0rTGrUlKfAu4OeY
yRmz93HI6bLmfRKf4sbz2tOS/Te06CJXkJiXVNxkfQOvKEhRxYMgtQw2XN2OKGLRM1uMCEF0Xixs
Z73jOHU5nM2gwW4dIQUIQKMwM93l9BLd/YQRLQDPx0B8NYowXEaBB0qoFzR8t0U2YsaKiPNyNgUk
H6YDkY9arpjGMLoKqTfxRfYwDDcjbNaTRHLbnbmiYvLpsgdBZ+PEa4C7vypWPNODgUi1IVFVWtN4
6EdG7nRceukdSNWCRhGhaKv24GOguKLZGa9j2gRin835PO1YYT0izogkkSdmwc29EyOa8/OJsfKT
WLqGUqqvMDGTcoC2HrtF2+3GTOBbSKjlS7qUhA5d1GxDu9OqDzqx9bMiiQ7l5Ot7vwR5cxINM77a
ZjRBe6B6G8SpYxfMaxzyh0gg9gtFBKZRFk7KGXHaGQkXxXiRhz273QAmzTHsW9N/mJizX83l3Np4
3hpwoBnS+fLEG0fc75NACHxo6g7dshEBQaTOIAM2/jy3q/jAzhxgKCFhTkp6qrqYui7+ga+paTEy
tITdaa/MwdQOjoj2yJSTU1hfE3nAQ45pVYeVcffI9Dx1wMnEcDZpUhKeR+QsD+B6hougJshi4/hZ
f5aHmUe715YYofnBQaDZasE9LBMqqqoi23pLlBGPZGt3Mb2dBunCKVjsPlu9phrLhTfBbkYz4H5r
isQNaZcMNokbRCCgni5AZ8lk8M77qcKrOVqpdzG2Kkt29IxACvJSB3xhMeaiwhxgEJKn1WB7QfQN
TEKxtrZbn/cOfwLUqNrVkybzXprR0WCBG7OiGSTxrmC5229zr8Fw+VUwEpMSJxouQBKkekfTgzyR
wMXkusGNFeFdkhEinbX/CzCkrEnrC7Ol/J639fDYS2RfmGJ7WoayDdRFjFzlR1uHQJUGj6IWNM8Q
9DsXSVgrnNva55eLPEI4R9vCvk2V7Km9syw/6TNfyV0js/kCAeX4xcVMRBRjN2E1b5OSun90HhWq
MbKRg3HlKo4ixs8YtufZgMsII2JQZMe8zOOYlBZl3cxOvsBGCcvwq9KfaUyhG8zd/ns+NXOGGMWd
PvF6kkg8QnzXG+OF/pOLI9tlUt/N1/Nsdfk26kcHTBANO7wlIDs3VtYjL+cCe7e6ckkzLjtACbTx
un4HraF6MoVpG1pNTSmPeYD2eTPaAZB2pNrkesFsWKC/5ajTbDppWzBWEEh9LMcMrY18VsEovzOQ
QG1p1ZP85oxSkYjpaoMLcfagn7lpNLL0kQ8B5Noz4hk1K5o2WQ0IiNDapMBAlpJufeV3WHeMqlFF
LmmpP5YtnAGCytL2Cepj72302PP1dbVHRCwCDL4k6dErgjhBoQI8GpKFQV/f6Sz7KJu6zrcIrLCK
lQSXgefUS8DdpH2aGvji0Pw7+SpFaYupZtq0CPeMaQ8MBmw+obetTToe5kqz5eEFbU27UZb1TYRY
HvxCn0TfeGb970u70MFXi0eCpJoNEGbST4HISW8cEtLmouljRrTazZoR+qB9RdPJX4AY7XGRoKOZ
bBPMe3JV6jO8OtQeeMAEnoi8mujMlwkJiDoHUAULsl3c/WKj2WJDtjiPGJQRi/HPDoSHhjqd5Q0G
bB9AtfuzGfJvbbr+3wQSr22ff72t2v0o8ocm/XVXtf7Az12VUH+hRYAY6hG2qmx/nWH+3FWZvxgo
OghjQKsK7b/IFP4bSKz/0srh/zHzBFjMv/6xq1LuX/w6x2cIa/iHQHPwbygY2J390jdjpTKSI3Mk
0i88l0f19Z4Kpx8qeGxZpKvQoPBrUg6CrsIoHxNu/8s1+fCzGfcfRZ9jgyk6RuuvwccvhzICNYar
baaH0rzp4aSxDsiCwVfsSNqXHM6BddemF5MeiovIDqvj2OTZp6TC4FLFQ3T6/uHlax3Az+NrtpBr
8gZCh7czeuT2c5CHxIDGbkprXDiR2TsTD8aBHVFR49MhnINLMDNDDAX0UdTYobjVctBPYaKDD47r
NxCdspmlGsxcDfBBNKB2Anrl4uAsSV4cNZ7H53qsdULaQYT9oDZc0sbKcowX5FePm6ipi+eJoAGy
ChwmgptwrKM77h8Tbhu3Dh6B9g1fEOw5n+CFFESqsl7vxyKLPr1/QYR43VX7rytCP00iiOEb8dab
4xdlxFzZYEWwMtL586mve9t1HopBIV+ZK5XzSoDs84U6RDxkLQKdHaIA4t3omtvomhdZf19yDHkb
SkfMulEGkK+Nw+qpFdPLXqrKg60qEgN4H3BUcqSSlU9sjplu8NLq7gKGRFgxCBN9VH1UZwdrMM10
YrqqvJ96g2Qv9oL5o8IMDbnMRNMaM2aR5OUbAKBJP2MrSDXiG9J/55FJWR9dDVNbO2eti3T4mtoi
SQmB1Hl7yqahoMZIyDWjPVd5/W7yHPCN6YhcHn4js8wdXVISK30IDQ92hql0U3gzjpa2d7R3uaAs
tXaUt+ZbIFjyT5ASjpSqAxjhQ9xMWkMM9un/kn3d3cL6CcMPpJQyHw9qEz3oRjselGlHAQYCezJs
vUZT9bdtsdT7tFshplWLF31nLzGb2aghQ3SXqJiSnm0yRoWasLu+J/PEJ9l4HiYbZOoypvJisAJS
ntuADN5t4HrZxxjvrb3HalOInQOrjjLFIMRmPDL5zhMnzPQXk7OH84QXcnwDv1CPjHwtPzgglani
Q4xWGhYsdwXyTpsexmkgJSbpYEhbZ9/hnyiuE0EqAl52GifAI8ZM7rJENNeOVxDBKTO9NpRJjmEA
EQxt8EgzM4oPbid1iKYSyeEG6Ku3OpB8SI869eUMUopAFKQlCcoZtwdgY6UB+Xk2RN5h9/7N/3eL
EdKGVcUC6cZWb3pJDN/mdLABOYel9o9exOYMtUJ9nYK4JNqDHcV+GazyMACQ3ZDPHfyhvfxaSPPy
6Pnr3ADNlffCo3/96HXCCmOM/jSskpC05KZ0z50WCp3j5uJYCj+5eP98xd8s9L4S5kV8z5tDvRmQ
eFB2SrKxemyauHg6F4NkMxWA+lBqPPT1BE7FWdxdpzBFkQJrn2Z1JR9R+JTzYZrXWHCcq4cFnNQ5
WWVkp/7h862r/z8HOOsFcZEjuL7CqGXT6nujLHJy25/YagGPs4LyA0GOCJbZj+xHm+7xBi6soGCa
oEOxvWHkNTEVkZ0L/ie3umPbW/Yf3la/vy14V9uICJXPe1uuHc9f18bCagsbebS9xenKQH1IRprw
elWE/uHEf1+EX7SKvI98zVhTvVmEBbGyIyQ2exuV4/AhQk2YEP4M5YPJUKt/WDRekHInyltnSFEj
NkQW8ap2vYh5oehH/L1pM4/3NVopGC9eU9s74KbsGCzaOLu+zMHUvf+Zf795Ga7QisUIx5WhCHl9
bYxCmTYE60celupRyLI9BlOQH5gfRbcxZq7j+8cTr2VgyMxcZRwPOSk5XYZn5s3TamEx7EPLWXkA
mfsZ65dPYGLjARqhhSl3Xj3CuMzprwLITdPPI8MWZPsY/w7vf5DXNwV1C5WLjRDMUMgwaHwrR4sW
VYlKJPXWNdZ4kxnjbIiSnO/eP4r4u8MICnD67J7RPBqvr68YEWQmQ0w+KQt/QYcS9E9e597HuM/m
p54M6EPXNgtOlXUfHxYObQ6Qn/bGRSCTHsCC44OGT/UQ9ji2//Ckvl4512vg+ghFVzmeQVrpv1lI
sMQ4wH4Io4LtHJzWyjD+yUR0hBn6KezTZG+gY+6CGiAR1qr29v1r83dHZz9pbOUx6tXumyKSUW5L
wxJun8ZdAGkbDeKmTGML10UUMmSaSuuSxj2pA7Sf+n0DFvQPeS+vn9ef588kEveqZOEmlPX1l4Pm
OKLI4x4YgKwu265CXLDpkhrn0joeDZIMXfzcDvv3T1y8XiDX4yqb0A7HV6ySNAHXz/VLsSbJmXCa
CoMn4PaSsGKQmp+ysKY0GkgUuaRW03urhWesci+hPzhF43SImf7joVDZUh2QShPN/f6ner0SvHwo
zTiWF6mPKtTx36za3CO2hObWb5cgw/nlht1pbyOwdzN3OSc5wHx5/3jrnf/Pt8TL8Qz1IZ7otYaX
b2t4OS2g9lPeYqKQ/i7FVrBPBY0BqzHdLR18s8ctPmMh8r0/XP/fn0mWICXZJa1HZjL8+vJjUSoy
wzBpS3O/2YUK1VegSVt5//zevKZ/niBbJBY5n+sK9+n1YSBieZmqm2GbVVF+EuJQupSNTGlFieKu
z3SzvuseURzog5u31gbFQfjJp/V/6RIGdtbmZXqaNG7xoAZl/vDsoWr4/fILZnwsAOi1fdu8uQdh
peFw9L1621bjh7AGGB5bU4s73c76DeU3Bm/8iRh2uzUZ4Er1+Z7MBXR75AtH6ZRusbWl50S+qQZL
iiRsjBkMrzdJ+jik2qzznnKMRTFocvyhO+IoiCuPUhHdexGYxj3er+lI0kl25MZfoD35X5LQDi80
r4xgn1oGvzaJY5rXqCIYirK3f1aRH9271qrwKUBJLsR9VNABcmJv4LNP1fwELI3IlW40zil9o5zG
XA69lK46iNGmQAZIsioMQ7ce7WurEgapQ+QNpJnj+IaTDaQYmpsvBr2zuyC+dqyR+U9bCefULoFw
QCFxKuiaCFjIxk4rdTuWyFa3/QjbdtO4pJRti3keQKpqD0gJuwOIfQXUl/ZsnqfuwIxBZDvKZ/O8
hMYmuXHs/E+e6P1xU7Nxm3Zhi7QQMVnd/KBFrfOtVLladhVa4TMGKFTTISg1OBZ9dzcpWd5nQdz+
MKGsF1BJORlVqm2SH3SU/OCUe9M1dD1nEhgI3RgfKdviBntdW9zZLk6Yg8cQB1dnJkezSewgDQ+J
cQIGn6WYr4s+Ez9wf06PRkTRFZvjQd5xMv7noS1StgBx615i7CnYFpfoGGh1l+VIMcpkc5tbPca1
oMuJb3AI9UuR8uBP3FQha9hmrBY+GW+G2lxllYzvMc754E1Iug+3IPOxcHUYDevd5ERoajwNjbOs
AHhMopgXCNNKnhZNBpoHLiBO8pF93Pe5T5fPbsB6uhmIhDylxydgBY0zg4G0mgeYY8ry+f6yNvmM
1K9/SAYogFtGUvZXh7r0O9uIuSaLJF+ePXjG91EadQX8xElMp3M2K4KbgKXeNVZaE3Mw2jclipMb
KwOSsGPil5zh2g0rSGVcc0SbJDfTO1imK+ClOBotWo36lPPST6tdnJ5qjhxr45SuPFOp8QKYZs6K
oyll3+ydSoXDeegObA8tr4XR2U5MgQ4DO6F1bJN6AdnCKemMs4pLNp7pRMI0lie1IQVcchq9seMz
6ZFsuYuBJnJvBrULVDiI2JYKr6wfvDzt0DBrEvhoo8bYtSfa12KLn6p+JhI8ejClxL+nELFB+4vh
ZQFp6jH9hgMtKK5kD4AgBW9mzubGc8mPS1PrdJgdRoVplJEY0PGefwyQ3k8bzcyjOuPM4ZX3swrF
MY1mCq9e2opuTDURZtNhUqStj8SkYKCbUkMf3apd511KVfY27Ty33fXw5Ypj3HKfbFKrDeWBIF+f
Gxsd3j0b9jFBnRbIq5Sbddo0duflJ46HfGbXdDip9ytJz9m5kH3u/B6fLKOS1L8q+Y7MqrS38XLz
cK+y27i7qK0ybXehh0UehLWLJAcGh3Mf0owl94REgJq9VOJ9HsGIDTuv62kVZRjA711JDslGW6a3
Tolx0N+qkkhkwAqleGLYWt1YQ82wr7dm7R2t2CLTwpmD4rwBzJLvab/QDveamMmMYXy/gfzqf3Us
aZ473w9IfyyWuzLP+vW6TutjJ/32bp4XErmdBSUVbEAAkogGQ94wrTbWV6FCyq1OwpLdwEiVhDSg
mDjwGlTdiSOFc9mFJEvsvYVLA2khYyhTDTVNhGpwPxIswXxeN6YFfMIGL2J+3o+31czrhVgF0c57
d07w7zmOImEd+SB2gVgoGPemi6oN522fS7tePsCvyG5teyzmTZVhjQcS1ijaOCQ6lNCtOgBIPew6
hmmqYvTZFUO0bSdPXCEJlqgJCDA9Ect65yPrDL9Dkg2z7ZRO9lnMHeHv8qwR7qWAppwxtsj9fquD
wbIOpvMotNrMZReatssNYuviBwzh5Au/wX1uGVzCCprq4qvJmxEUwpLGjHSD2IaXLhle7WbjwuZg
NsQsKUKCiOMS7yXjzUieT4ONVx66d3FtnKoL8LjA/EYG6Hsfp6CePwMRHfSWbf30ZcjKqTqbW26W
E7fF/bsHkg83nrwMYXaMBLPsZBKLRz8GrkLPGH5cUGSW4spPAnbwdWvGkGCdVY2wJLIjkKeywZ6N
k6agamooiRubzPUep0CZIj4hqjF1MOOjELiIIq/9kEVQeplblR6qAlzEzE2aCZ9KVVT5t2JZNGqP
jHmX3s7TYiW7QTTufIyJh5SXAkrZynUuEwV7yUWFKh2mfds5UuShGjgIwaG0+6HbupWIWDdEBM7b
NZ7c5SgfbtJS9QeEMd5nDMvWx6Vk1nu6ZDl5AlPLmzByInvFI/d9f0TXts/G0rpgtFjFJ26Q1shZ
m4+kVzLAg++KhaRuL7EBtD/yLKu+iHr80AzstahpEOfC4/pTYff7xoXYPyNtwRgVh52/VtK/lO9Z
yeMZNxnhXU4KEbSAgRBuCYWoyi2QlPQpVknvbZ0kWa4TZ2LWSjgEhUEVzU63yS0Qutt5LmZr00dj
n2wXHfXfmiqrWmCUlksuqW+TFNXaM+gyOjVZ/4dK/2/2H2zA149Ol3dVib0pgJGnV3k2QYeHAUq4
vJHAY+ccFVRfie67retbN1Yw0yKRNqc0lWwAI+50F8uJbvFgkyn0p0v6xpy1Fst0IVyaA6R6O+t/
vr6mXcRWoUiZz/k+q/LZgMaWJ2As5YNnPDqvfoVrawfaP/6sbQMMtWrS2mwJG00+57ZEUD4aMdz4
Be4sMAM2/VIe5NVGk9J4JaxNRD8UIp9852cdszofz9PMDs8ZyFT1i5ly17Ki72OH2GdPgB1JcE7v
8DyEErdC3eCdP1sQG6yBq9o66W2+r80gMD5uhmEOblGmIYQeyzm8C7jdH0iUniQc814+06W1v2ZL
6GIH8Os+f+HGQ2ODXj3tsJF10dYNjJ9iK+eOOwE3gqTIC3PvUxZPQMSiQDZfAai4t4Q/IRfJi6FG
0EXQwBHEl0N9h5cDhgvNdetclglKLBX2UDU8Lw2xLGFwiNukRs0UUwtsRuoJtXOlC6SrBbsOjphX
kxma5QHsQwKnBMZUubo3bGvnuF1I25faLsfrqpOZdaahfKP2KREjkGmCiKfEDxX29ZfeJ0J61ytM
Gdu8oye7xbmVfQshV1IIqjKD+KQGcTQaiS85GIELZGJwDx1FI0sRkSVku3FsxLEJKddbEAvdtb+s
eDvaQtkFrzAMV/gLMKlNKcywDdvY6pL6VAk0TFZqbUY/Kv0/dEl+3xh73upORpdCF5HN8etbswlh
zNptMMDKNOVBvAD7Esm7gAR1lsvG+8Pxft+Z0Yuge4oQk2EhxqnXxwNYZKuxMSzLTqHOfbCiX0Da
5wcBnzj8w7F+X8oUQzSOQbfS0b+1avvSgjAZlN02FcgTONOJ/sdCBV5p65yedrF3OmhIaZLYV17R
OX9owv1+aRG8MEml4cB81JXy9akKgt9AGlvttoGcdLVEQXXEt+JCMO7tg+cR1PP+nny9dG96Dkjg
SY618RfgAX2zylTTYsa0pbxg/B/emwouZSH66WAoWD6hESDTnu7HzfsH/btrTKgwLUCHXGFs0q9P
krFQMyCZIUgRh9pF5hMWl7T2cLbEmKYmCDKnpCIH6DzQDYFVFP/+Oa+gNiK/GEsha1+7If+LvTNZ
jhvZsu2vlN1xIQ19M6hJIBr2oihRFDWBiRKFHg6Hw9F9fS0o73slBlkMy3kNrlnezFQiADi8OWfv
tf9YrQzMqJQe0N0oAQdOgS3dReM4nA2uN+ORRO2GAcg8f/+enTdumjFs/y4mofQ/bsqU7hDg2xlU
7FRq+NkwBFzkTB1rzJgThrbvMS4U8JVR1B0afyLriKzs+XvWk0NEXabPAUa3dtfAkcMeJklaAM5U
aX0d2VCLYjvoOJW4RFD0e5LYjUfTUeyLbYjGy9xCj8gKFxhNOe9KETnXkTcIC+wXACyYsp3wY08N
AuVqE04tbj+3ItrKbtJtSMuaCHU5J/42pXOoDqBaFG04E4fOaOZEUSLcS5wTn+EbFanAQQdN9zHE
qnBs2i9qMl04Toyx7prkgXW/JGWuasgWfP+1vFFzCyi24n2mIWJS9zwaC1yZ6O9EE0Zhgb5hN8s5
Al//joSWj4k7MvWyje9gHnTjqXt8/a377CTQjtMCCHG8H206ljSC0Tah1fTtzDpE3jTuUrcI4zZa
AaBFdIoV8Mb1XHQXLqVt1zbd466POXRicbu6J9s1Wm5YxiXMlGZKPvR88Tlssjk3Tjze16+RBmDE
E3Zoffm+vX4Uf3xqgSaEMGh7mvA+lKysD5EiMJ7JQnj/Nb7+uCjbBOuGyVp1HojxX1zH0kKpzmXW
DmaV3/LNF+SYceBLrc74qmsqHB4b8XPqksPOqY3i9v3Lv7FAefiyuD+PzRfnwpeXN5H6LeaA+mKY
+nCvNUg/S7dTXJum+Pr+pd54idA9IhoorFLUbI/mThNwesW0zJ0Gy/wp06mdbATa8h3cIVI7s1J9
+ecXhGe+vjy6VKhzXt5b1Rum0Yk1ggjK0x5tV31GzGL9WQY+7CJ/LE5cz16XnJdLEqRRH9gHDd21
a3j0SYpm9pVvMma6mkNVXMrG4ZBQQ+iSJJwfLGVFy6Ec9fy5Bd2LW1hG7heDTDtoyoEEIu2XRYbt
0hv0jUL2inutSN0uDr1J3xW94SHNbGfq6rOIcByNqbJO9TPeGI4eZIUV/MGWJTwe9rXOFNZmCksp
FeCLTk8lYXf45Gzpmd0m8NL0YhoNBydB4YDynxbvxPfwellnUsNh6ntrQ4HuysuXllJK0w3pNjEO
JBKjwto5TObc/uqT0qd8gCvTN5FjvD9S3vjYmUlt03PQ0qDPX+faPz72NiImBZdUH0+A4DYLnasL
J4M98M+vgtKKJi3f+tpLeHkVJA29BWmrj30w5LhzE+zrUdBevn8Va91oHY3CIHKCgCalwzRtH33S
fFcBRRVo2JQvvlFK7i6xPlAE56xxnrc9KC34vbfUfymY9xI+ep7ZN0NTQ9o2fcBuoHM688RbfdUq
5kwY4tqLIk506Jo8++W9D0sXybycgCamRvKBBPf2DIaF+NJb7axj3xz9XdgmtbkBY1I8Mgiwm9sE
j514Nutljp4N6E3adazN6GmCoxfd9KmTkZHB0VRjqCA9xbXvVVmjFJ5TFdCvUsZjUMKl2Zhimp7D
boiIoswz6wd7Z4T3ogzDdPf+j3pjxIe0lK21gYhZNjp6NGpQYR04CgmIkXxv3HQ+d5TvXCAbX3ZR
zskQA4N54kG83jysWhNaRdTvaJ25R5v1sDLCCiM6wLVmKc7TJK22lksGBbVhGQesBbsF5/JVRg7L
j398t9jVWFYdtu78gqNJOZ2Yk4sIFPsoSvM2o7v6wbAxcqTYDc5mr+ufUP2L7+9f1H79jEO4OBZ3
ujKVaFG/HH4ir9O1Rsan54uOABtP2/0N+xoIv4r1FRZyCewAqFlEwyZhb6iJ94FUeAUqvH8AQFgA
0WjdrIlnXFhk9qYuCahuqCsonmUzFpQzW+sG2dn8UZeh+5z1HtOXYyUUZVJv8vaLdGvy7tnx+ods
zPFgCmAb1/UCReP9m329pCNwYFE3EcLwqR+XX4yKIFARUjs0NHjBziW6ho0VvqEkF+f/8FK/j5t4
f+0oQPG6OhP/nDfLpCASR4QozO3+8yKN6UAwHgagLPP+6YBlFaeUtHauaZvAw3p5pTysCRMcKXNR
0c+3oyWTc6x+TWwaFlEmykpAarfqzrEbtX//Hl/LPhisobWqwUCdufyGl5dOCsfxEvxT2KUq8xP5
whgeZurhHRa7s2Ve/NuqQQFoLLTyaKQ4N6pQ4qMFIG+j+zQA8S7VjRLr9PH+L3u1avn8MmrnfMOr
8Ng/GtRmVDsEFlpLDCY3uc5C7V96aemc8HhjG+UGX0ya7PCRQ6965ID6v3u0rfFKbddS2ASMCDR/
e0gvRhb3QYsTBs9Z+BW9vvhqTuD+YuVNGOqTphhplTqCwHiMiASVjLQpK2KmKM1soCd336KpDJ8E
0RzWLmvGJoTIshCmOpam+cmAbfahDlUvoRuaRbphhySxJNpwRykbrmYhi0DM7NyFqUKQmEh76GjI
mOk4UXnKdpOqZbe3Bh1ek9mbNJRlqXJvzDKjoDi7uakxT3ccTstFUSwkPuBRWRayT7vuUDO5Qa27
DT3F5VlLTWSTyCqSl7uMRNOLVJbU48dOq2GNpDPV+Vj6RLL6UVXM521kJLTsmOsNDCOOVmeatmhw
V4czodzQQvr0lyNH7z6S0/DTC8XSnGV1DcyJ+atFZ9h1cwZvf2qdPQdXGmYdmmQolMNAhDpZRt/o
JCnQT0Zas7XUE3V5SKLytq9JINjwohLEzoGRPntBSqyyMrE20ZqV7o9curbAgSb1YykS9xcNZ/ty
mWzUokZXttHOF1HTkGNSNdc0gKziAgQWVg4f7dVqE0/7TzT+wMObnPIoic+/o3XQt+iN6a98LLNR
nI6C3PeN7TQ6wMqV23afGg8eOElQ4Ou33tAjYx37ZvnStI15L3o3BHqCQQaCKoMh3NDVmXG5kWuQ
bLUa2w+pO40/YLVO5o44lflbj3WfIAjZ1veGluRpZ2UfGnHmlw7AM450NcmRtpkgghtJeRhR+BIK
ulglsTx22pyZCJC6M4oHxDmVsiXhyy1MLK2BwYabgM5sdZeUMwZDtCv2L+jbnYoTjvKaIxJTHDFN
RgiV3LQ60n0w+WwAOYlrRHlk0gD9puFZ1+WY4v1p1nZBLYz2XPYtgakI2MYZnZDWLv7axnTx/aWB
cyCZfHpq6fY6V6SRRXtT+8rd6bmTBXm1PnG3Re7CzmGWuxV+Fgri0qW+RnDUPBQZ8T6a7ryAK4Bb
dKsB3ALntbvoLiIE93MRTRHQdGqwTybtxCe1rDSlDJ3x15q9mg/hxloQziMuRa+Tg17dyFB6a74i
GbAbIjDB2lmUfVGaGvY9xvJ213WL/MEBQJ/XpePgP6uBiW8z8Lk/qKiCylEDiY6NuzR0/j2XBzMo
+J4A+IJQ7jO6wbzi2RAVKQ30UqHeIIcmDI9PEjabjH56AtRBtVDuBnbjuChZbKu9tOBvP8/jkDIX
+NnAB638DDibhrkNsKyB3Eztl3gpB0UUUUGhN5h7Qt88XL1sPm/Y/icEyRsCYR614dQ+sUa9no/X
ZoeNQBX8pUsi7MuFIu8BvuYjxV7sZ8NqJ8UwAXjj1Hr0au9G2QULSkTlBZEnmrOXl+kTZFR0LWkS
a/zOdMS1/w0fJQnsiRFeMJbUrV2FOATdFt5RJuQjWgPGDAHh8JpXUdhiy7NpRjCDc7440El+JNfA
uBe8hu7EGvXW6gkXxMLOEtIRenUIV9TdBrq7ZgyhPWj2qd0E940f0rAoaLNd0vgrCFX0p+mOiSe5
k7SXz8kCyj+OTVrqy1X35NOisLoH2iCFPvHzXu2VOAuE0OI8ft0KMzzawLAHrRpMISNWssJ5AuyF
MsVt1KMQ2Ykt6OsTEK+NDS+6ZfKr16bjy9eGikJgD1fw82n3wpxBtM+uMyyeqYr4H/QUyYPQcxjT
LUqvMb+Ly4EO74nD4eulHCAENbvfWxmLtufLH4Gf0WHRpN1ZA6U6jDPheKGcHh2vd28G3VonjjZv
Xo72B80IixF7fM/TQBUyDKiFDtng3KRmXT9N7lKCWV6tTVGenPg2XlUveMb0WninbNfw/Rz1BEpW
GYOwGrxMBob6sKzbDvhgM183ZgbRNEqCMwJPwztFJ2rXEQZYnhhPr84Z6w+gvoUS1Y54vkd7RRGS
lrlMmKlMEYhtruuAUNcl+O4VxfNQ1ONXohm9h/e3ga/HMNdkW0a9xrVR1xzdtGlUWW0rMcVJXhZ0
0PL2fEIWghQ1DU7McCvX92grGFiWzfoOvBXAb7D+lj8KJQnYmMyl6RrT1MqhDCFemTa6cwkxG6NA
Q/Qf1CN1hyo9uIVHlZaA9fxqSRKWdr5s9w4gg37IjcL+1JOw3G9wnCwaEnlr3fuGlUiSPLybNVX5
o0mnndQZr8a/5IiOgoCxtOYTcQUujk40hoeKUtt900bZdxBuKeoszsmX49BE10s+hNnedgfYF3Nf
1LeEkM/DxseGGmxbSy6HyYuqfFtUBMzuZFc03+cA4sSuNpz2ySNMmAyYaXQ5sAGB3PYGjCxQvzUs
r5G4Re8QOOnwi9rzOG9sBfA67seoS6/hhE/y41BnYR1TpQoiGl8DmFGJmfBU2eCtV8Eog7Ns2byM
42MJrYfe9xzJiWiqCMvz7aup5u6MYUSKhcKjOTG037gexx8Kmxz0aEL97hL98epDB+Yj2iQ2MJHV
Y0VzE2NFXUKaN5jZtgxs89SU+cbIxgDsUsPiv048xdFshW/LMyy+J1S3y3IzsaBt0tYRNyhl1HfR
Z+U+w5S/DXxr3lMS61AZIzYPSv9rG5nzGbq1cDcUpkNWWV10J+a2N38cCz3gHU7b4TFhzJBjGDUu
pyJpTfkD+KmSmKIhoILl+8uJc/Yb0wqqW75tZB70Vo+dB72ux8xwAq4VkeSRSymvWr2Yl6hMJf9X
ZIcEffWJG7TfeuOctFeCNvuMIDyaWLQostzwuMMhi7BEQTL1k8um9DN337o2sYlagabYB2NlP2TS
wD5JJqO5saBhwJYHBkMidIMRg+QFClqbLiVgtQ0TB/ofwvwHJFo9tDQHUlBH3u60X2oZfuC/6QY7
6nJ6N3hFKQ9tW4hfSIPpEWpj6MMTU9prAQ0He1hiIbYv13d4lS+ntIEPd0qo8MWhr7svORWpPQXc
mkwoMCagWLoaP55jxOmAci2rsMcjU+xdrDW+uupk1J29P52/sYvk94RgmThzm+axmaWz2iRCPI1u
s2nLnF0s/ZkNraP0xLn+NwT95bF+dXSx96Hrg9f5uInX4T+NWjWOsZnO+Zm2TEHMOELZj3PQYMr3
G0ScdL+K7DssCYJbLX8aIaHoGlzShIAB2KmTnZN+A3XDFX59Z7K3CC6ky/abQ7myCNgK5ukjlaPp
Ia8Mk3DzfATq48KeARhqZyRKJDQZL8u0XFxSpX3xk5Ov9VzaU8Bh3PSaOyy8xVUwR6CWK6TEG98g
3XQfmiYa7WJM5IO1tOi2ygAdW4yMyP8FB6pa9jNEGT4Nu/BONQZ/189fPDdUfbQiWePpZLk4xV8O
mLQPQFfkLSG5WUTitm/giwX75IxIYpYB5WFgPVCcs++IM4gQ/QF9qC/QE9efiyTw78oBQOhHth7K
3RMWKfSVkUz192bGCb1tSc5GSsyv17tAgT34FASFDHasqHn3t/fw/7AA/6Jv9Mc3t/3ef/+P5wal
6XzzvX7+r3/d5Pr5TyjA73/938kG7B3/otAXurS3Vzba/8DWjPUfUQXjeyEagO7Y2qr9NxcA69Zf
DAaq+FTwnQhkv/3/wQCGFa2kAfrWENKwxrBr+idkgKPh52HD5JcxP3DuCZh4jruaCzQyCI9kPsHz
wAyN2qCj4uU4F9USSvBN1Lpu+jxpbHzsMwm8evCxWHQ2CJvIJ+iVMDtcUnm9pFcjWUXgsoZ6/DmX
WGxguLb3mSlHYqFCcs5aRNlPy4KW8/fj/r+R9y+fU93/DqQ4756r783PP8fe+gf+PfS8v9bDPEd6
WjM+YhuXHce/QzUs8y+fnjJnVOe3XHXdAPw/JIX3F/sjj27KegDAl8ifAjPaZ//1L8/6ax11/N1V
qsGf9/7JwHu5G/A4UK2CCNtCaIoeguP8y2kPmpRS6EnaWNr2o295AMBbsXLJa+PgNUG9/ePJ3P49
n/6JpTiiIPx9PX75autCtMhx7uX1SjtcgKlwPewpaQqICjtPa6f2fkA2tO9hyBwQciJudAjOQwbt
feXAAU+pd8V5q5r5oh8nAiJbsqkrbW0NbZO8Bsi9OLEv5vn+cST6/Ts9Gv40rPnw+dDX5/bHvjgi
iGZpCjidedB9k2LMLjKHhJB8lvLEiv36DVCnoLZk8qLxPv/er/1xJUsry1wU+6AhyuRhnCb/YINx
YIsbim/BhD/g/Vfwcte53llAi3QVpTC6aFwfvfHcrnLq4YIAopKSIfFZbkztLieSs5yv9dh0BGAa
4Yn3/sZN0lTiapZFu44618vHWRVVjag/7+LGCYwYQMcKYIBA1elZnjnC+PX+Pa7ElqPXx9hyuBAz
OgWD4xM7ht2UtbXEO7w0uJ5Ujl8WrTR6dEFB+2tBtYGzoLaMT07QWtE2WTr/EwBA72dgkoi2GZ2W
LXk6d1az88FbBLvM0G0Rcw8LZrXC9T9X1uD8yMbG/EayQwOpAxrtJzIBLXn2/s289ewYIA5lSLQ8
f/sE/xggXQ7L0staGWNfIHWr68pDraYFAlopwBfbp8yXr4c+JUh2c+sAobj1e2v9x/W8AgCwmdGF
88xcXhoiCc7tqjB3nYR58f6tvdwVr2MRBy/HHw5cJv/7TZH541IEkk0hLsoWbX4BGzmKijM68c2J
qxwnuUBgwErOnOlyyHKZPI9GH61ggxQNLoMRdNoVLYHEFnmjTxNcfuSH+O082BfbJvOWnVeJ/qBb
sWwQOvp/p08RBpU+w0mo5lQ0f05/r749tIMMLXqqHLZXOs7LzyAFiW9geiRBdqAoHg4M0JZ2w2U1
dbSsc/ToThpZJ46Z6wf9PztbHjIXpZsIy3Ut7sB8eHnRYOwwCFEfhyzokFXB179JpGHHCMepVUJP
PQxmD8Y+b0/6MNaj/PGl2UChrOWgjpH86H5RYjsepB9wja4TbLCNknxdZMSWGbV91Rkch0YE1jeF
39mXekBsHxZBugkT+5R1+q0Hzxgzmckd26LW8fIZWDpBzSpAopc1QZpGLq5qBDIbUN8kuaaRcbGY
4akj3+vnvqooaawyt5sOBuqX1/Qbzv6NxCwJarY9zIMt46U3PTyiKUBPwIPkJzqoE4a0OfHG3xjw
7EzX1dzj3SNcOxrwfWIEcsx8EQs/KOKo7trLXoMNcJo0/zL1uA3RmzUrQzDb5X4HjE/DgdOdnR7e
/8BfzSUhP4TGHJpuNt3ss18+g6mgWtvV9LbWQtqGOM2JxibRncVIn+L9S72aS7gUMRps1tk+o1g/
WteqUQ527wUiLhuAQRLE3A5h2KnyyeurMIr4nHAaIMVixX55QxhHMpcCYYPJwewO5K3ndxNonRPL
5evHhod6BaFTFmJreLwr660RDPmimhhUcUihpi4PmVvC7Bkae/f+Y3v9ZbCmkHNFocSG0XNcL0gK
OWTa4VJGl8FwAIZh7Ps89Hd1ge8sWmBAxxWW5xOqudcfBwvaijFYE8mos62L3h8zfy47HM42hhwV
kAM8r6SbqSIHZrBG6ks9/uCa7fDG70/NhtFv+cqLSSlgWUOvtlqrOBT+Jl//cenF83tHVm0Zc6ZX
F0laiIZ2ia1vwYBiIMRnkdOzMcGngllNz32s118H2uiXgoxi3gEhHMWNO5NyuClIyiHSPWyI9bUN
P0clnfrzLg9gFW8kpqVnB3rnV6ldoz5P3TS7zlSdKrrNtqsOLdHgFzhzC4d0D6v5wvfXY63zgG+B
sw3DKk7pvV3TQRVqR9aOfdE6XfqR6FOax4oke4LDwyzE62PTciZcWxR3k17WQMXB/C7D2WVXYhFP
spkjggQ2AOCiu37xGEM4NsmhxP1Pt3YgVz7cTG4vv0TA5rqdaEkNwl8O95kSt0d5poMCSSs/kd6Z
q1vjR5JP3hd27Djt2UrR1G0XdVtq5YlYBnkAgNckaKcAz0tgSGqeKfYZYD2nuqIHB9GKtF5Tonzo
wnu3i4IFr3SK78BxJgP1fwK2d9KoY7fjmJg/Rkfaj25NmNCtJMqEdv6sJsQaAuougKUJhUedLGRV
p0A7mdP9zvTigV4SNm3LI95HYP2XO6vNJKGT7ZhdB01g33cQLGZ64wPVfuKzLWpXjYMdYZ5HrJZz
5YH7tgtULstQZsFGVGlIPW1ojWCbe2Xe7dyC9gPYx0Dfj3bL4SAjkLRFHZS7jwrKEEa81pxxEqp2
8HZASrpvtYnPMgZLqzi+TDAWsiEQcMBgV2VrjACr0ZLJ9qaF/smTsMG7xszko0msxeK6e4WRbCRA
B3gV7XUqBljQHcQbVDnyOpbsVr8ANR1Wl0RR1FufUHYoo3j0+GvXbB6itl3GbRd1xmMF2gwK3ZSC
FXAaTeeOrGznqic7SRPAUEwP8E9cor5CHHFIo8zxEYQto6iLiul70OIh24yENtxmnpr9FhdvS0yc
DnFG711XLjdrapa/M4m1CbeFnqpDpn0IszLRYogHUNV6S0JVcubPy+zvdQHNOG49CUMWaIFFsztK
81059KhokgSq9E5n+Xidj1X5CxCSTGPHGqoHwrXGW38xdc32GLJ1jOw6vbHRbpXYYu1w3Kc4bVGP
9LL60Na2c29SdNc7TO3teVY71FpShXKopmI87COKocV27AP/iYrx8rlsXXpNKbIghYW/yX8Gg7aW
TWqp/rEMdaK2WTWJfu90To5tAgCMj3ZNRqDmaMCe63SBWxiShNqQjR5iUIH8bIJaBfsW930LNWKZ
R+vXTHi2GXfw1/tdD3Uo2i7B0omdVzo+olbPMi6xKljNFlB2Wm+nhhipuM5yL6LM0/CVZ+BFidAq
B2KFdEOgpOH64FJ6wjIo16am0W9rUtHBC3jGSOaxUXnjRvXt/FQ4Hj6SzpD5bW+EWPF79Dk9puka
arIfCv+rbQxlB4Kx6pptA1NxF1SSiOp8QNGhLc2PTWgofG6AYH+sR44Oh6Elhz0e2/qsxYlwt37P
7sGfG+nHzEzDo+G20YNa+Ig2VgpuY6Nn2Ks4wKOBaKa2jp4juooLh0NzvMQK66Vg7Gcb3HYmcRqO
o03RQKWp+JQTSEvnBG8MSS2zra4oJ3szVYE1i2f2O/+jakZmA39qSixsKhP3RAyUCGNM0/vp9Uv/
recsLA7joLz+POGT3lqpic6xdwZOCT2VbicuAGLd+UTUtXHaNxOO7aGgEFeFwI/jcZzM4TxTMvlQ
ujl49aElaBlgAxW3je+t07OVjcUhw5PUY6BPnQebNuvndk7M/uDNtv5G21oSyt6PstxZo+F+nTNh
U7bDStrtatta8LZnWl73cwctsllU+UzGWHTNl9h+g54tfvhgokawIgLhXGvRukFQVw/43UeD5D8/
yD6YoazKnUn534a8kXo/gct1RZwbrf1Nl12GsklF7Yeilw6qm2ZVmVmGZV5bGo8hbGVo/vvB95SD
o8WdQsLl0PfdjX3pgZ+CsdOTi+zOJA/0qf2zQHkM9oNxswV4Etwrw6i+LVlgLtvMsCDTTNWozQtB
9auPq35tsvV1MX7l7FcmrCCL92FpOvAy5ADU4iwZcuA1OYCrChuiQ9gw/Znpqi1D0glprHg/hjDC
FpvMfAwbugWQI/LWHkIcxxMn83qoEWyGNVGNLGIGQiq8B8a5HAT2rVFOC259S0DAzFoDOWdSLIQJ
+qMyd5THgDvIIHOZzIMlWzZKNoZxsF1RfpDllMxbCf7BoLafJPczdRcVT40kFg2ddvXAotUz845e
u2spgWCYb5PlCdy8ynaM0PlTrU3J06gB+W9mayCjffGFQxiggP2y1X0VdfxTX2BhrkuJsrGvoTjO
TZCfkxngI7Gpy+ApDJLSYQ0YWxzK7si0bmXdsmx4t/YV0jK7i1W13gI1ke6LdOksEhYfEB2eZwmS
uMiY+ShTunCbnrjGr46/tHxPLlhOBF2B86seEuKy7azFv4t7m+lUG1XziFvOKOKyEuEPK0qz7Apj
dPttsLSsEUXO7p0LnbPaAFkuwEyY2PbsZLB+BDIwn30gLdvAZAOF3mtIfqUDyE+CsHEH7KpaJA8d
J2mw8o7TetuxLpOrPNTOT2cZ+10F9PJbDZ7kQ5IhsAFL7XS3VWnY14aYio6lrnoMfGO6DXMDbbcH
Z5+mEYCbHRNMuadpzMJiOtmetpg4z0VBEEMgkAtJp4FhnZJP/yzafHn0vMz9bAh3vLQDFJfUSBVV
+SbQ6nFUZCfEMqs14b3I565dp3HVWbF448O4WJw0eXDmtaDlNcdWEWqAEu3ynexCZcHvXsrPCEBt
5lUbyQXyg2oGl171oPK9AC6Jl1CtiCSyZ1uuSMa+KYk4Tkktw9+d5nxYZglLvmsDwAZCU3vahuu/
E7Pozr8SjRBoU1tOC8dxkFBY+2KwPi0CSP9W1vPyAN8M5JOavPmmgMPtbzqYRimUpBa7QNFPUXc3
uWMjNkMigs9ybJmZIT/4Xr4JMk8A+7BSRQ5ak4BWpyaWfNe20/0kxKz87BNR06KW1XZLHrpQ9+QX
UNhJVOd9ZdAGnzPAahesc3AtwetMxtaaQtxUbAdltHXN3A82shK53AZjCI3btGWf7ZOibZNdAXbQ
Aw2AeePCJHLmXCpzyg9GYUD6sAlB+gqqhQXRryH5xBI0RcCKYmdkOJnO6nQq7ScKBC28DrPLI4Jm
6+JJhpNCGdnNMJHQnuK3zWuZX7qzOeG1B7FxZ6JJjcCA2CJdG5jqU5/wB8ESZOO9BVoG2sAASEe5
Rf04C8++W5UFP9vanD9bQT+jIC9ykwQwk/haKDo45Th8mMkjHDcoyCwEldwQoGKnZ3k0Nh9VLpDD
VyRngpcwM+eDzJSLgR69C1zKMWV+D4d0vM8bHwYEcVDs0/pCS34cGwFIhl5k3BK+zBbNx+pwPoiU
KckxjPKnW5ps+CDTtx9nK7GhBcNgvWi7djY3gR5C5A6Ol0eHKSjWbVpNM3ZXkmEdkU/TLreFkQA/
z1XQ/oRahmZeWDahWwCuFkgxKdkNYer7Z76o1AEtOOG9rCRlPFizfyYoQfBmtB5upzljdw6qluwL
xO4uAZS2mj8Y/jgM8WxTkPmI4Qr/a7JkY81KsljPxAfRV8mMDoMP/EqAY6mkaj7VSd1schfX+NYb
RTaeiXKcdsolPGHnVxWthkCjju66YHZiczBX5BWT6TOBPAHKfm1J3Enl0mzDoM5J3qyt3N/7g86C
bdok9Ci8EvhE3Ntlw1jqEgGEoayIEUpKjsaRw8wcN51Fdw3pdHCNLaB09sEwTcwD7Ag3XWBOc2xY
3UTy57KW4AjtNT+SiTR76KqlcOIl1DQwSBqf3e0oZX8dkHSh4zTqWEZLJOmlw3rPrpx/m6gjb0yo
oDnDs58SPMexBzAHu+GaVzh1S3cGagi5Plm3Sb7xBqwkm8Efps9FWI9XpDcR94soujwvLVyHm4GD
8rlsBgZcUrXunR6m8YIASethsEwIQppPE1Z5L6dviW0jLqWsBU5Jsh+kedDae+XJvuMAx1K9aw13
+pjAvU+QfJfBZ7QlBvR8Af+fYhe5o2h5Rk5AHnJgPzbYF0DZKIbpjpgQZjZgzNZtCofzubd6tvUy
yYpN59T1r8jp1Q+AEuF0U6ilfYR0rdf4FbD+B24Tp4CQoq0/alU7XzXC8yAO3QylV4isqYnzju7u
JjMVX04K96bcZay52baBKya3BHMuD6rv3OnS7iZ6UaqYnBsYhF4VE9PBTFwFhjxbCP5leWfY+xtV
BW6yI6dvJnUnJy1qDDub0KBpIR3KmObuizHb0bDl5VsfYB0R5wM+aNhWWhWg4kzlXdDu810YNEPG
jTdRdhUp6EHbTPjIzPnPEUM/WqL5XHqZT8hWP5U/ZGVF11PR9FdQu8dhI2XnLzFlzepxDLrp45gm
xjNZxlBpZgNo4oUzlGMQj/WAR0Cwc71e0nVOGZNitHbsk9aDCr6masOhMzzYMlCPUdBU6gy5fn7e
O2r6SfyGMx8wOmiA46GRp1ukGZQUIsdLn1ztmLwwgcPAZ3fkxJMMoQoPlTWWO6wbPFCJLZGj8uqD
dcu+wadI2oYDw05H5pbCoVHseyicZxk0dsGG2S2/L3zF3nY2dH1VGSlPO8uG/Abdn/ur6Gb3WeV2
d4lILRjO2LxxgpsQnX6xl8C7hxDAfOGTqJTgV2qKD8iPyezjxVUqbmSTnXd9LvB1AFv/JUtVgOsO
+il9BBXiUn62yWTbDqozL6hNeCGct3TBgGHVbB0nDCvnQk6ly5ERvud+KCRaGgG6pTqwsoLs7pFu
A+VZ4NwTS9QZlxNOA+4K2AFzTz5wTiY2KF/YwrU/ejsr5NbDTnNTOuXyber7/krls/FNTrXxjYAK
an/uREohoUpR42BSkQ67AlbOPjbGtpMXpGPN6Z4TY/u9a/okWL//2Y7bXoDbIpcnDW9cq8HeRDbL
vBvCEX4L9X+TKKnQJXI2Wo/JwsmSu0opkcaVVQWabFGruPf60f2q+Iinc/yk7vOcj8udRDiTkuDj
Qu3v1IoqE4Xl9eg5k5D6i+QEQlbpbFyWTML87VKE9+jf1vhl10VV4xC0ToWGr6BcHSgrvczFZHA+
OkN4FQEs5IkPWXbudFBXYtfNJFvSRjtPgV/QtgDDpxqS2wJv2AZkbV6ostEts68gQKsRVUAbO5lM
sPA9nGkkbJTcCCguaOhUkV/HGltLve0Itbqh+QX/joAp0NeyX9SXJFDdB5k7FKfNss0SKkB+45KL
RoWGUDG7+5nPbDQ3C5s9aNGTqT8itjCyrZ+W5Vc6PpxMc1CRznnHx8waI6BJ7EzdlvIiK7Ajspnt
OF+St2x5kt1hTfoM/zTsP4yF8J5yizbNpu1ng8Ww0cWDDdcwohHvEoPg10k1btIUdwVDEtrdwaLQ
94uuWXi1sLUnKTfK6yeWuOlKWbWfbdeSZMaGY/SIRJNF4m3peHm7FNRvs3V7ErE3TEsJ0TFgfm5l
h92K4oQdygvqJ8UlB4qZ6CPNgTKWyvWXK4PcCgcUPjWFTTm0qgf4BHuv2kwDacOfJu6t2Y/aWCEi
AcEtveNzOHJC+PmpM2Tjzp/t4Yn1V/d7bDXZNVF8qXcOjTFozgsBh3VDE0Hg/EnXQVn48KUrUUxf
/xNkpmWSc83LpYp4C+5uuRvDtL/5zyYpMerVI23eCm7+1mTRPusqaiT7f1gkx3dtOQ6t898q8OPs
Bl92KlnGNa2mhLc9UmO5MgxHrzGi5Y2sjeRTsqaGv3/R110crgpsy/tv9s5kOW4kS9fv0nukYR4W
dxMAIhgkRVKUKFHawFLKFOZ5xtP358wqKwYiOnDV615UWVkpUx7w4fjxc/5BposNJdBa1cgxTgqR
bUSZOhtwucHIRklcLJUb2J914oMQD46KivZfRinYi4tJ3WuZEfB+MfTf7UfwS2hZCkESnV6BuWpl
SYbdllqI3CK+0+ptXPfKYY7t6ZMpd8tGi/SswSKGEgLH6A7ThV53jNS+MaVGJ85hM2XfYVNU7uqo
rzY6ZBdHEYII4Kxp4qxlVloDQYTaItPXQmXxs66UPhVl2mxAO85HIRF1eE8gCyBAF6LN867TQO2Q
KqzovPZ4Ke0LLUD4UTQd1N9eHnpfYsY0rDZVe03DLyIwm2PUlS74d+WmFh9ShgBwc+F3d31TnrWL
RPNE0ZBKEnL9fNrpJ81pQNWjFn1r2QxvlwXmixRmyZ1i5dRTl87xe7h5Gw38s2YRg2oUqAHPip6b
vmojYzoYVQqXARVuHnH9QII+Ipd2aIziRx0os9fSYnUxHss2mmOXjiCTCmJGAx0KW3i1grIUiLIi
yDptUEHPhtmY0Q6xK+MOwqF2L00qJTITGkFTNf1dSVNGdmv84bwFY86NWXizB1o3rpCAVziBBl5G
68aVgTJUyRujdmUrrZ7TdsLkeqCmNk5QWodxuIfngIgUBE/0g7vhOOhNduPo8FbSSDzghhiz4LBS
Pau06icwOOoxCBW6H9iQbQTMs52PUuTbuQL0TMdd4OHe73wFud3A7voSLc1p+oyiFmJsmpzeXN+M
l0YRCG+QBW9UmdW+wLGwrcwqx2UwV+0PRWlhpCxVH/8Xg1iK+AqAWqq1in1Dz5nCfI8HjJbqN3DU
syekgu2tnSZ20sniMmM2WCV0DIQ3xXqP99rUDDnmczREe/1BE+6yA8HlnhRb2rV0AnaK0yC51urR
R6RXEaVs+xTxIiNRcfVJipvcUOM7G1LgS2kM9p/XJ2FF+BMgEhCwgGGRHkAEUl1LbKgIwqKTlJRu
lRu/5Disv/VV/WyOS3mnIct2m7Vz6S5GTxXEGq3+A5JPyNta/fhghnCfS32iaopd09frv+ssMrz9
LGAWoKMA+cgrbEvj9LNOqb1080rJ92EZU9QakDh0cjO9XeoBGl6BLt/s/HV93AurpYstITCalDnt
VVzgAQKYV2FTIPFMyT+wyR0DSq6jnG9hAVYUw7epZywB9TSQ0KFpdnqWKO4O0lLHtFbTnH5qhdpf
ns0aVvE0jjuU4fA1jtFGhgX1YDiwfjNn2fLieIO/r7an0NBBAQzooMiGTn9E5sxk2h1dgUFXUVNX
U9XPgPfsLBmufcayH5V5cm4p6Ux/VlKnftec6VfTmQowHypGtSpFj6ndFnjC1tYTmFPEptEfMD9F
MyUsaCCSQr+nQkcUE0CDEkYs2xSv5C0A6oUNg4sE0gq2LQMUWS8ctdRZrpQe/Iai938bSEQ/Q0jK
faODlrBYgQT1ALDDpPG2ub5lxDKtZtCw0O4Qtwi7Zo3JgUjVVTLFFDdn5B+4ncoH+G3qM2Ad+bme
na2jcSE4Io8FmRhiKqfkDSL5LvkoaLaiVK7mbgaA8BksW/84F7q28VUXDgLqESpiGQb0CVQqT/cF
OI44UVDodgsW9hPCszURK4wfkd5XHq9P4EoC6e0gQOqBzANaBZ3EtWLhBOmcCANzp+mUyFW0HO0J
dIbuFHQT0HJDbbQbZYWCvsxZidXqgDbYFyUO7slSgjt1qDeCz/kMQ5sESaIqb0nXWm6nymq4zFiF
u7qkJAe9BcyFDnq4cZWe7xuQOYBVyB8JA4CCTmfYUUNkGDhDbpjBSCsg5nioNI43BTDdh7KgaHJ9
ms9XlPHgMhNosAdGPut0PF1KUYJUGU9Xi3jfwptGlVsJBClvS6/o4lBQH7jvIJ0ClTsdKqYcmtVT
lblW3zdHQ6CQlhRZPPSAk419emGtBBANOL2AQgKJOx3KSelmWRk7ZshidHFzUz9EiANvjHJxrVBU
YZsCpaLteToKHgy4tI98UEBzkWUymruCWpDbTTqtOTMdNhKgixP4bjzx5+/OuDXViFI2NV/V9Mun
2rSHHWjyZB9N+RZU99JQGncdF62GhJu5yrUapw1GVHnYhlVj7yDEKG7bZc0dGhL6xuPs0lBcdAZP
Tgdi6loBJ1THalIGmllJ1elHDBSCnTblykMpd5J3fbOvVHBETAEDz4sCGy1KSvDlTmcQiX66xh14
gkJRlR+1WYKGRfPyqUJVMdmXZWO6PXa/L6m60OJumxkaYVI94TYZuIlR1fmuqAPb6wCY0xfpKhyK
AY1vHMnzzSt+JJtKAbiGgbF2+iPljryx6gmy5pSii6Qg3h5SXt4INOfTjmYCjAdEh0iqMYk7HYWC
PQBtRGERganyQxTk2bGuzcXTcd/cGOrsFWkL6i/5LveweLKuNlMZ92YG/SCjN7sUqUc7xfoy2bQe
Z9wgip2cQYx0B3veymLPz6dQGuUToYKBi13rTUF0X2adZNodMEwOdkUYttT2le5mUII7Jr58ZvHb
W7b68qAO+nAHc7I84Ioe+hVySJ2bWEP8Minpk0xj5bNSj8vGUp8vglCUNvmVgraqrGcmdLqpwvcb
oINq958kOSw/9DIVhAhPmd8OVkIwjz0F1p9FsFbrXecpbjJTnLqZ5DjfVTW1dwNN68lrurl8wpl1
3jhs59sY8iu0AkMhQCJYsbpZEsTU8roCkIxdcvtij9r8bDeL2Wx8l/jdp4kWiZ32Rn5lk51R2isD
IXM7nYC6U2q9XaYc+FpPxRNcGeLZ4NToIA7oEh/xuDN3TkZ7/HpQufCdVGPIlHULNVkEbk8PEr4V
iqPCcHVJox3fKfvET6Mp/HR9lAs7hUwSWXDxBhECzqejECMb8AhdQslbG567efgI/yF/NTKumusj
XfoeB/KJAm+HS9pcxci5DlEQkgagHjKmpUGVDz8s2ak+Xx9FufRBDjQFUPpUedS19PdSVhByMuwW
JqlBqE/t6JygAjV5FpJZXpw6oW+22ezpakejKZt7fzLHn53RIsgDumlPexyoYDJ3rgKb5H+xqdhW
4gGGoCOPh9PZBsgSkHS1QhA7ah9bEFNukdLRWNqJ1hqnmae4GRR7XOlA3EGI2Bj/bA2YF3YNURle
EyuxipgExyboUTraJcmQvkSSk35ASnXTH/PCMIjxCbKi4GuQcJ5+ZiqNWcuFjCcKKIYZ+HUUHSBk
g9ErMqr6GB7a2L/YgGQU4Gl+Hi1/6ko0HFKQeL4U952P+7L1EtF/8d62x/+xS/9LbPT/mV1KE7ks
Yi66f7jOx7/+39u/8A+7VLX/4BpDtR72lGgQCLrlP+RSVYHwTDWJVJeMQVSg/8Mtdf4QXFR2MSUF
kh7Bwfw3t9T6A50rFAKoLhKp6TD+Drd0VTQiV+G1Zovx6ZoIjYv1oVErtRPvQ6+gYnVnLe1rFZrt
QQIyc98ts3MbK3lxJy6NA8UU64A4Md1cC4BpRRPVcmiOBv1tUYTJy7spfPrnMnjPwzrNA95+mE2J
jR9GesmrYPXDrCCRkjHTZY/XR31XoMQBdKYd+aEcM9dARvW3QqgYkLBm8ahCZx8ylCABv0/UdXls
Yuq1lF6Ftrvc2M1to0ndl+ufdVrcIDFHJomxDO4E4udZnVzvsVy3Sc+9WOvl+ylYtA416liOd5Km
vuBcGr7gAqI+VfMYbcSn1eNcjM2zx4SPQM9GfOnqCwNb48ljTaGvLWb6HVOf7LYtqoWXggFEt8m0
4oCxwQjEOsHrvLVRCVqiXj3kumw+EFvMxw6t/2/XJ2R1p/zzq8jbKLdQHSSr0k7n3apQFNKCMPDw
epH2CJlZN0A9225XSMLaylmi52QaH+lotXfVbKW7CIbPjWkO8te0wKeK9/hHcAhARRrNogO98fNE
1P5PqvKvn0fd983dlweG+PN37zd7scDLo0LoTaFj7zt8uT050Zs/p7Kfbqw5VYCQSmW8M6lpHBQF
83inMZCFmcwS+eew+00dMdZQ1IrQAoKaQ2a4mi1zQdQzEhBHA6wQSDDQjX7VRLZvVbL0GhnO/Hsl
nbcJoChGEEKMRsXDZbVrgFVm8PBQlHLqEsPrqUchJC0b+VODy7IbFTH0vGIcf9UsAToGbfcwV0bq
Q3ipbqUgkkDzT1vp2+nj5O03sZVFamwQGSg3nS7K1IJoUjMT11fLtD42XTD5gFEHTw+DiaoLjhlW
kzsbU3968TKoggCEhU4N1y9P33ULT+0rrUfKN/FLKwgPttYOBzQhyo35vjCKLuIeSqWUPym5nH5a
QWvViWnh+VOKDjvXe2K6Wa/lz9f39dkMQupCToVWAT0gqO2rhLGICRMY0pheioToB3wn9WNh4g2y
S0mjDksfmwe0m8yn66O+mQGfnCaG5b7j06jyIMqx+rpOLxyDgojulfkiBTcoekm/dGWKin0519E+
HxUgrjM9ckT2pWZu/KAowTU3y6jirWjjKuBJ3I2D6LR0n1KpJvkpNQBUgllloIKrjlCK9Ll6bmAQ
IYqKY+JzkhjhvUjRH5MxUT7WVLEMv+poV+yQem3vscxWJjfpjTnbAQgVir5BOR16eNeHVk7U8oFp
NIwdOkST3xVatYebO0CzmVQwm6HTYkdlRkr3Jaom80GW8rHYD5Fa3rJPENGdLLJSN9VRJ3DTOMWg
We2t7FNrx5m8s5U6VL1i7KsBVX8c1z5OQPtvKuCZ9kFTMKVEK3fIvneGATTP0ebsy+SocYC1giQN
IEYiBVSg3IGL1aTR+gEfqmk8BNMSYJz1sa2c4NMYB/WXTE9AkuRN0f6T9f1/EqbFsRBLKnidnA4e
jqvyMi6gC5VrFVNDNZe8EiekA8xP0zdrgDzakg0PUYatxvWNJA742T6CeIlGGX8XKmynp2REFrrX
QnDnWMOa/oIErF8XVeWpaBlt3AAXTgo5ASxPvN5Eb2C1Zds2TIX0DENxKpBCpcMXRFHqVlql37LP
Z6TmpC3f40uDKmiOyIivkemfMWXDcAimJTU9pXS6D6jigqO38LxVAmDlFvmJ2TXy788p5TVE1WjV
wZ3VVkEV/9RIghLAh8axvqfJDRcotou9VofWRlFUzNlq+cg7SUFMUQQQwjwnl2qb6IgwYPTiteaU
e9xazVEu4hjpd2f5oOT5tDGeSLLXA2Lo+uazopNXG6v9kllGXfZwBL3chJ3n5Lbzy17G7EccLfHn
Hh+CVxii/XiQy0aB6tiAX5Kxs64OcmpolrtUdnkwBXLQ43zJT3UIVRHr03Y+tgWcrI0jdWF349WA
mKZBV4i7V9wR73KOAJrPKHUlIDnUs+/7XhAHq0B2zardYt1fGop8FIytQp0VGNPpUAM+A3AYgFkr
ERjtEfToMZEk9GqJyhuLcGkNAGdxYgVYgxb16VBzpLZ2MiSWB68suAdp3O4WctZqZ7exuRs7ICrY
LP5e/f0tPKGngMAIQp2YxKwbGKXjxHA+F8vrrbSgyIOGZQOQHYrGpB6uB6XzXc0LAnwP1QckSEFI
nX5gNC1WBofUBLOMR0GCl4pfL32DICf9YCXtsg2C9nmqQMEBbAXYM1RbELk6HS+ItBQnULrZiDYb
+1aau3uHG3ZjM176KnB1aE+K6E4b7XSUOgbWB0LF8GJzdgDJx/0BR9b+QTOdEt+cekuHhr+Sv/E0
OhBb0KLB7g2hPLLd0xGz1HF4hxWIypuDhIZkPBWYzSn64OypPaNHWgg8LFX8qLptp3rBw3XsYFoF
rYLWqG1XCYRGGyPgFhUVBDJNM/8MUzopACxrQeqOIBndEp+fYSdjA3EDmnL4QtZeF7tgrrKfcVDO
hyjWxl8tVuOPIQwpdV9jTDXuMg230T1Oi30NfxRTHt9K6/gBiHPzHeNl0hbJ0vOnskLga1cYbfat
TpAL2ulyiJB3Ijf931Ep1EwgksEWGjV1/BGUpF+uA4un40md1Hc80uSfOiKAk8vS5y9t39cvKav9
K43a4AHpDQDiw7AE6c5uOlkIUUpFjuuRlUccJkVPdoY8lT+MUu+CW8fKDDGJwfxkSDHi8DqUi2Df
pjHUgjmPmgddaiZUoaXeAimfYiG7k7rYutN6IMJoxIfT32pXQ1SJQjP/06y6Ovcn+EyfeSwMX8ES
zyEMs1EJ7/tMQ2XQwaT9RzA0JtaYFVa/OzoUALJRhe++QqYuqn23aLzjgE3nSMHHdbu4SgRy9xBP
lkHqNGmdtuNHEZAwNch/LnMrPcN6ShKvrANBahbk7h0cAhMlPzhKyCA6g/FT8AV+meow8l1pHPb7
Jh7D52zOAsycIUg9glusvpC6dR2qVjHmnvGwFDYq6jWe3WBEW/TbU0kLd3EJrRxqP/RlBATaTtoN
3YQyEaLZsnWPPnrQH3vT7l6yEiSvC226wAevnovbToWwsEsXGxV4pEWcQ00F9E6GqYBpHgC52a0c
B2i1E7ctxsews+5YwUlxyT5HXALAykOwDSVrFGvLP4j2UYzRRKD1D70NPwcqYGN9TuRCqrxYuOJ8
QKejPEpGEf2llqqTHpJSC45LN6JygANGcYy1Akz/oMnhx8Fc1M8MJOP03Dbll3Eqlmf2dQxnJaqG
v2vkfvtDWk78WjXnktth0VI/4p+9ids7bQGIuMwhFyVrm+oBqn+rYIk6gZKhRKV6NTTuQ40EpccV
rH7oTWn0STvynSaPo2cFY0NpYqt/eV4LYXjkQdCXQGuIp+2qioqsfV2real6VQEBcYdXfe01meDo
zUBO8w7D7V6vQhIUqfAqLKoeHb20HlUW3LMN/J/xS5w3Ms3zu1igiHnWogsq1G1X134n5faI7Kbp
1TavC9D46ZNkw06vUYH9eP2qOqv7Mf2ifs/HCxSvtU4xnLTUemgVGnwKczxO5TB7uEIV96Jjfjej
1/wniloFpDjIb0oD6YoHSOnO8Fg5zhjsWKiC3aHgUOyv/7DzJIG+DCAmnr8Amc/ajnEGqVdJkFOW
m7K7l/sRJ2uAPtK+tKtuhxVZ8QXc5OhfH/VMi5Y0lPuGQYlZaKysL7klqeTYiDDQzYMhfKhiAj5l
wOpYIBUBV8Xs9wvWM4igptaTFXfWEVfwNheGRe13nAby1+u/h3b9+g6kYIzsIN0pTRGwMjFP71JA
qGgT9DEtJIMY+ls9yhZjn5o8C3e1hoW3C2EtVg8NqIyHEMWC1FUrtg9kPBkSCnv4r2GmZoo4TGEd
pxS2p5tntAN22oLTDsLb5JduYKRNdeTJTKwr0BO/DSvb6TGdQHrFrULN+JL2snyjmkKFrlBqjB/y
Vmlu1CQKYVIEZVbueqBF+LGoBEl3nA3za2SEBQoL86xA9ktVLeAw9fEDvM8IFJ6KUPQut1O5BRAq
mT+rYiLIdHk9TkfNRI8f/mczvthw4DSUrgWardLH8KiwDq9apUGr0Ua0ObymxtmFfxgVhJ91WOI9
ms+9jAvDTNsJ1rRkK4BqrQkAoL7XYkt9NLSqfUGHc+n2yqLVjz1xV3PxJVTCvZ7MgHTjyWw+txal
BL9XQTPcjLYqIUJuyB8gppvFE1pkiKxMk6UpWNPI2Ze6DzU0RRCZOtAUp+AVVW2L6SAMIm1Xxh0S
GNMsWMhaX3dPyFAYfyWlXUgH7sUs/zsfZrn7HC9Ey5fFiQz1pp7LCEuuuUHMTYNa399ycbfHBY7n
g0DSDveYJji6m2ro2Hozyhb6MRm7ujnMUZciCQ2FTflIn7jfoxev1QhG2XKAtrvdIJ4CHhQ6UNZG
j0IaAi/rLhk/y+EEi8qMaDiwmqEgr/cNjtxlXCk19C8k3veNJrc/oyAYcVeaw5+w//HhXtLY+EHS
i8K0MP9WQZBK1SvAFC7KAiLfN96TWLhnSRMkbgRZODja8xijGNSOA7U6GOMHdHrjZBenraT7Yx11
n9vWFKF/mrMDLW67xW00tz6X9WihvtZk076KYYO7pYWvPbT0IE39TpowOl4Ktim017TCygSMxGMC
/UF1MaDMZ4igXYTPidq1KPjMrbzDKjW0d2UT57O3cPqUfYPm4kuHzmHuB+NokN5JQ/U3rixldIP+
eY9zA/gTTF/NNMvQJWwgedRZZNwnOOxlOAeFtgo/SoxjzVJ7U0x61O+McqZHp+uteaiCDumbboGa
4rEJp+oeixcZycOCDUgfRPqBMaZl7Qonby2vWcBA3JSQK15DXF5vpNzB/y4OnEn2LAW5owXPy299
188SeiCBoCmmNBO8uYX0uusmyPzi1SpBY5rluWZLFdP3UaKQ6GlTNr0u0oLYWeiw0/B11MtD3Uwi
swntV6mUpngH/8spPACawuKlauWXHt0IhHHYVLfToid/G1YrfQxbWNW7KouHH8g1NrI7Wpn8La0d
6TNwZKQwyCqlj3mnoWASU6b5xFEPOm80h+xbmtjm66A6/WdDSdJfIwzYD01YQfWX2grZhxwHgBe8
ycMfWYez0g69J/A1SdrpKJQ1kRruOGd97iNzgSt6Viv0PKnA1XjR2wbGprY5oZwQBLNl7Ea0+p2d
aDT5qg4bDBsQISek9ZnymJFUoyABcTc/oESpfcdGILXcLK3nW3sYkULqDXhXR+GOVfg9HH46UUDG
fsLND0ecs7p0usOoWR/2Cy/Lp2Cqx9cpL0ydfnNhv6R9CJW0rhXNU7NhwuUoWsIPyoC/2U5BP3t2
8QWxM68aWxVqVppbNX2ZWTNuuFhoYo/lCEEcaKEcH6veqiUkd/L4IS+aGiuaTrDmNDuzFb8xwyX3
CgUPh6oqyy8IoYGeiB3YjL6qDu1fmiQRz+wwkR4B2aYhJf2iH9yOiYVD1iSQUqUplb+MneQgOcSp
bA4OnsMsu6pHX+QANWyuFNhzbjnhcQMCuKy9UU5pX4V2maaPlt4Vpoev7DQfFsfBc2uusQ8dy176
yko3NX0BDWXROhpJs40wQ8AMkF8sSM6K84q2abdDOChBMdZOKA1kSJxFvpP25ssQFNxZYV9mf8XK
IkOnlqz0ayeH9ccaEkjkARku7us5huOKhoduoA2mT4GLsk0Ue7LeSY0/agX68o1dTj9CU8W7WiVv
fg3wpfjRRFIw3ERlwS3aDVqKdbba9vcTUhz0mCCvyDsoSLOFu8fgQeVFzMDuRHbW45HzmjdgVm6i
QjNDePKIcXgolY9Iq+M8QwU4p3ngvqUI/9ds/y8hvP8/N9v3cbGWchb/wj/Ndk35gxQOZItDox3Q
pXhV/KvZLv9BxwZ0pAxAD2VjneT6X0LOlvwHMDMimU47jX9bwL7/3WxHk5wiBGASHQlxqM7K7zTb
1/m9DD0FgqTo6ss6HgOruoam0UdzCiPyzSnuETTN7PG2g3j84pRad3w3KU//VEvet89FVeZ9DQX+
BwgC8mieEczDuk9IxyNLu46SKlmm/oPA2ZocJhPxghy5C/rnBVwQJKyQHyiy31MOpJwoBqeCA4RP
py2w1oxFGKdLCuAnfq1L8V0hpeC8nVrzdKRK4PYydGcH+S333ZY3+1ki/za0aK2Txuv8glXeTFNO
qiXKQ36lxbObUK7y52aWeBRX4wO4X0uY0ejFXRvW0WHGdXkXppZ6VMtUoEhHbsrr67Cip/1rLhza
7fiT8cwVSI73iTyiEnKqhHbk89Qf7jO9jLD3M7obtuSyD5a6/JU7UFVQjkATrIzTdK8aqfMRF13l
H9uB/7FRc/bmY24o4YmOKUVYYHer/bcESpMjwhfDSJGSD0lRmKhlR7VzNOWozxAMivInaWwx8JGI
et+cDP5yp8WhSakldKKdJc/NPY0u2fESJ7W3fG5WLJq3qbKQBqWmSbOZE7cqEE+0HNrZnBO/tsf4
WZeHyV9ydFhMeP5+I1zmoDA1dygkFfu2lmKPxL/d4LZeWi8AzW/KntTDCRan62XTkiTRtdH905sJ
tnml08RqMqwNWukI7MXyZiMkd57DJr1PoxSZv4nqz5+WmW1VQs/jhYUmLxVzmMXsnDXPFluv3ilo
P/lFm6h/UQRJ91NidYcubILD9W0qln4VLt4PZay+ugqwBKmNOPVVuUbMZLak/raWguC7kc/zE1mS
tfHOX9eu2YtidgnVyNvjYbuqKseKk0hZ1SY+/j24l2p1cafrhbYRBcVpX30WBwWwi0UFm9C+GqUw
clWSO5kdNVaB16VwlpfFICEnW0Od0fjTwn1ho15+Bmh5+zQySZRhCUHU5U93UCLNUkzRNPHNPMv3
fZ7OT0lLMMwzqftOOh3tjWoq9hwAx0WMkcf8GHKYcGDFHJyS1EGh50+K2TvGyzJM6DVcX+vzbUUA
gCEGkBzkLcW3099HnAJwRBrlt2WnHgpkRdC8i8eDVuvBxlDn20o0+gl82G8oQHVXEYeWfDc2pS5W
2RhcibfbLuCHfQ7rbEBA0Qo3wBOXPo2GCC0m7M5VyxB//q5qkk8lzyYT0c5UR48KNUPjEPTydDQr
2fF/fxZBUul8GxcticPpUAjyEUXR8PDtwUE9pakyT0uibD+N0xa3+qx7SRcYxBhUOBIUSoP26lJL
9daKMZzidKbOZLi5Ls235TBOyGxlAXqaIxSrHR6SKOKUzXzfp3r1IZS6CNmcwAGYo+D81uvOUx3P
42vWqpVfSt1k+nreb5kWn584DpwMF5L6laoSvE6nxRpVxZED4CtBpZR72jLWTunDbE94AzhldvK+
K4ByXF+Ly4MyQbThwTKuYfKoReJHUcypH7clNXwUQ+2PBofqpsEb+hegsQj5Fk36cX3US5sNLet/
j7pGKNa2uoDsFEJFdN3uYnv4mEWZeSMtWO5dH+k8WDKpEAXZZfTl0Sk/nVTbBGYW8F++ViY6l6Cj
f0j0xd7AN10IXKfDkAe/Pz2jUcWNgqqRn+LkdBvVEmUDLYxvkNtUfFtLeqRhrbKnCsxrTmD4aaBM
ArtvUaa4laO0/ihNIOVK0Cz3xjhbT9en4VI0ASDIRUWrGjDtqmY/WLE9D1GZ+gPJ7Y2GMC4oHtv8
1EdO+XUc1eDm+ngXEiYmBGl8DV8i+rlrL4BSrmgrFkrqL0Zt/ehoMf89D1alugNER7x9W2d87Yao
eCpGw/5od8iOH8Hj6DP83nShYaYG8p9I8poy8EDd2ELeXJoPMOCguERo0Nc2IWPosNWiAWZs342f
5mWUJApOtfSFYJveFea85Tp/4ZyRxkIsI7QCGl7n9XRZNZjjU+4noZLksGS5P2JVvMIt/hcywFOD
mGHhbDQrxL47vcVtSJyClgsYmv+s9mUaKSiO513up2y6nS3NgV8DvdqD0S0fDQVFokVVMlfRwmlX
hpaysQ0unHOG5y3xFtZQdDo9Fmo91zkOGLmv2gVaQo6MlFqFNnmmzdNGILs0FNhCdhz6HWy41X1p
lOTFWTdyNVul5LXl0N4lXWvt8mrswo2gcmkxQXxznQAHRpxBBJ13d6VF0RB5szTznaCZdnah2Ps0
A/2z8HLwoOQCgOvHLY7EhQ/ErYcrGnUSgDjrQQetXYKhikM/avrouQ2swEO0ar7rU7nZXz+9YllW
uwZcBHMJc4rH6BlPgu68Mqp06IM+0Y6TguRkkKm9Z0QRkGteOdT7u/y4ROmv3x8YH6m3vEew8c+3
6xgQyiUP347pNUNO/LWIVETwSIKoSfVYN9l2+iKy360n1IWIQKZA1wjZA8GDWa1ppqNfRd0+9CXd
iR4hP/9awNbsUSArdrSFt9pml4ZjNIoaRANS+VVA5pnNGyVQJA9ftOgDOiXW13RZqi91VGTPUCDV
jZm9OB6QEIwXBHh+/UqpTanWVGmUvGrqWmx2FHr3OtllOCyo9ebdxlvwfAc5wg8MvBIxj/UUP+fd
CUksI8R4YYj8hVaXeP12t13aZv6Syf1BipqnNEK3LTJq//oGeus2nm5dBoaGAOoQv0N8504HjsEA
oEIrRz6tUKqNZpb3j+lUmdPBSibnI/LDReFPIacatAtOKS6V2jm9qyxzOiIK2iBdasjRnSpPId7v
+NT9lZUB0NlRS5wvVqI5j8ieV6J9po/oEIYdqtBRjSU8AnqG/DSPDr0zHcyC5MWhJn9HwDmxUdKd
bV+pnFDfiEQXEg/EpDA0IsTCjoDBdvq9jd4bKsbUsV93IBOyaqrQJdErL5umxEttJXCHpRv8QgbN
g4irxv8nAVKh67dXqfu7UprPd8hWmxhBSltcxQsVAX4bexyKDpQraLenv06NxyQe0YvzqyVS3c5Y
1GfAi7KbqopxIwupSdDzCBtk9OXUcewPcz9JUM9MZwPvdR48HQELoJgkhF7U9cMyBw5MKduAY6eA
eA5pMbhduYTHfKj0jTvv0pIAQxBPZhJOWsKro906XdYpyLT47TxI7U6ZteZ20CqMFej6KTtH7dAf
bCcZdEIdDj8lKYLIMk6j7WHCa9+ibIEm2pLL+wEtwH0C2STe2DXn95dg1ZvcJeA5ec6uDgkGA1lU
dWHkZ9gVwVdVU2+I8OqsjMr2VUQpd/jabOUCFwcVs0I2DmhijTsOW3uQ9THA6WDibFIyq6IbKJf0
LxpY0q+jzWFccmtr5c8fAKKY/Z9hV3HdlOBQSBFOQDII9mNmawL9VMz763Hn0seB/CW3g4tm8lA7
3eihrpb0rwk7camZR2NJMf5Nx8G3A9T2seo2/GmiJ3N90AtVP1QsUGCDPM8LB3+b01FVREkzpdQj
XykQ68mKMEXxrc8805CWZ2eIeTuK1D4tdGJBCZWTisYWHvkMDiQjBkHcoUwkWGCQbE5/hFMFPFzE
jyjjXHvU9Sm8wbqjeTCzrvvI0g5frQaDQYNIc+ziMD+ihljej2kh3Qpdlw+GMRdb4oLnaS/qdwoE
PxJu+FHr21UxeWE2FoUjEvHKb6emuJMca9zHk42+MsIL9xis54cuHm2/pyzrbSyMyjevbiET0Lsg
G3IJUrs+nZNemcJBChi/Net2P/DA3ufoT907TTS6i6ROd+WMs4IbKlnyowXJ/AHfA6vxliDSKTBU
2sZ1fCn8oShDnqFhD0ZF/fT3AL2oh7qB+tSF8XyjDP24n0L7ix2ieH790y/OPBvirTIJrna1G3jh
5bipTByENDVu5kbXvw1U0g6Vg62NsOQKXJBJ2g2t++ghGCb12/XxLyQedImg4eNODxN/reCnaHFl
RhmJR6ZT/Zvr4G8gfP3nqRn7G6uKkqNqxuhMNk345/WBL8UZAyY0T0qgcTx5Tqc4X6LJGhemOJOr
8VAUTnZnBVTAr48ipm+9sejFgbUSXTp4rKejmGhNU+jAYKGvCtmP5QIaWYuXqFNa4WetKfKNwsal
uAZAmoQYuoEgeJ6OJy2tEg854y2xOt8aSyNjWxEgd0yr2ZFeyG2yvZyj2rmxjS6NC6DPhMaBOynq
QKfjIka8yAmO2yhqz/FhUK0fEbrij+YY/9KkGBVIU/t1fWYvbRxuCWFcSOkZBPbpiBGq3sKULPYb
NPo9ZwF0lEaz1XsAr8yvOBANNLky56lFLHnr0Fw6nqZImKmJItq1vo9jyy5Sy0lj304KjOryUvPQ
ZoluIKDpG5Hg0gZ6P9TqOiyKbMqHPo99yaadb5sNZlJAs9wuL7p9izLOxoa9uJA8ZbAJJuPADvN0
WimySLGjQIEMMvLgZgF0W4GFcPsJt6QYjY5dPmfj4fpaXppPhqI3QurJFlqFXx0BtjFQ+cgFgX43
aXBuD6Gp7nmjjxsb9dKxJ6wSU+HOATZczWfaJ6lD2kRjkBLbHsUzbNyrMPGvf9BKHFP097hh0RYh
bSO4UQc4nUZwMnWnM4U+wsrN7aw2wZ7ONQ00Ka6rm8wO7wc5ab7B46meLb1U9k5ddb86OBQHFfzM
DUng6GlDpfmppNCfwtbA01Ee9SFtVhsh+NKS0wekU4+kD3XsVXZpgcOGsIGG74KkvyvVheFVjYEL
HGpO7oD36EHPTe3TxgyJ1tAqMgINQELCpOLFOVq1jubJKqG3432Sq05xr6r/zdl59rhttG37FxFg
L18lSqstLklc4nwhbMdhb8POX/8eszfwPivuQMQ6QIIABjya4ZSrnGX4avXp+mWJtPWoLexwY2iL
i0DY4eiv/f3omtNOk1gxb1rVgAZsCDrSV/n6G2kIRmGgRP/cTKvhZOsz4kKzSC+BpdkhFJH0Tl/r
eWexVSkWRRps3Gn9wjR+xQezaidOBNlGM/riDhObEmkuL/GQrK+kIxNKm6thl++Mvh/fa0aFHxxy
i9kZcxxMWm9/BMW547cgYCeJNSzCZgUGFFrmElXyU+XG+hlJ9OUDJlLYvgIA3mlXyQ2//dxI9FJi
hi/E6dgc8TguzOAZh2X0uWE/lKAUv1mlW0rhf924q+Ik/5VZXneH9V5QYqQnxP3tyao+NyVAPhwh
Hrzj7c0GxL2fhzo50XqyH6uhtu7htqT3RWz812qOhcv9OJxvj6m4vamKMW0CboSUthANZNFnDcQy
3RpwX3dWFo/3yJL4957uFhfk1pMvt8dTPIp4WEoRQPkyAiu/3tLebEdN5VSMB37hhABpdXZ7dOWS
sPs5NPb8lIMm23kxFJuIt4IDRFmMIDqQ6/6idASac87milYKjzH4Pnty7gpLT8/W7OR/3J7eq+Uk
YcEqE8kxlhJNkM1QLX22lSwexJxmo7cz6x0sRm7Lyta0UIswz7g93uvDylblYUJsiPotLIJN+Gbo
GJfhVKaFiT1099QinFOkBXjVNnre/pXmxnLfQ6g9xe5onPOhqj8lWVCe2rIsds6PYuo0sk3sqWkL
0XDcHNUOmO6o91SpcLxCjVxHuxSRIXwz/Frs6cu/eiPlrOHMQ8mXpaCtKmnWcmvFsG5CCOKjDpS0
XNzj0jRWsnP/KCcFful5ICjV8s9fbJ24zyn0SBm9LNd8inNRe9QqB4y9Af4+Wdz8uPM9X50PMhy2
KpsUOg6qiJtHp9YNUMT0bEN7EM2dI5DGFmihvAMZl/xqOzq4mZnZj7M+z9/AjfUfbBDv30q9cc5x
N0KUqIIZY6E0vrStX31rK0885Tgg/BqRPNzZ7MrfSkBEO5xOEK6414sTxMB4oT9oIfam1YOpWcmP
ddSHb0Yex0h7OkJ8qzHuOPmi3BOOfHWk5TLBNkeXB3aKqW+2PX44MNjgv4R63y/3GIuYnzotcM7S
bHPnPVTsNdCGRGTAvn36e5stMK9B7k62JjupS/wwFPAzqLKnX25/eNUodLOee3m4GDib12eNphrE
TaaFmHnX9yQLw+PQNHu9ecUoNJlowJgWcR+SRddfLDMiq6bAjH5KaVuPLYTmgzmi8fLmudjPVSuy
9mcK7vUoKWh+vs0UhUHc+5eqxbLGHyuxk3cotgCpFflxQHbOdDYrBpR9oIbVy55Villw0lvn0QG5
LZphT0/y1VCUw8Evyi4Hck9k49cTchvPx5gd1YF4mcVptq30a56sFWW4Mv55e+3kX3UVhYDvp+bH
NUqqQctsM9Rk43VUxNj5xCIzHoSBa5LA0YiAHAWALoEtskTOJ3wSzfD2wIo5IklMgkO6D7IFJaur
m070Q94jix6FU+6nHwqcvEK7GXwMVUx/J85RDIWWAjasLCulxi3crIn12I87AyS3PgOY6ce6oRG4
eI9DkGEofHteigWlv0fjD+geguBb2MDoum0MmSwIsbbE9qrN/PlRRGB4IDZ03veh6pqvTpxnx8Eu
MAG6PbhqppSNUMVAjI4AZPM18wjaUGnkUSh6/580omhZxpBc/Ah8yu2RVNPE7InCHo/wa2Gg1cps
qAmYy2az6Q6HDsx/SJEu+dMeoJEcyzmxH+wyqL7GUZPt3JCqWSK0BwiEYiDJivzzF49k6owweEY3
CAusHQ+l8LyTNfZOaBloPNye5qsLzNVJ+Uld6ezTlw824WME8NSqiigIuykw7md9HR8Gze12JvTq
1ZctJmCnCECSdzhb+xZ/NnDFAuwREuhXD24Bp3perOo9aC3zEmPr+PZtgvYlU0NnGZz4FpnngCgQ
tTBxLUsxnPISkJh0y7VLUDfOzjujmhqIe1BydIlfI+XyKcXZURv8ELPa4KGvs/KS0ayVnujE7KE9
9WN6uf3NXtfzWc6A+IDPxhPK/1/vj6GiOCZBgqHXUw5CNBW9oQNMcONUL/H4JyTbCWv4AtvHpbV8
gd2g5j9owWrArMvtU4DFK0qWevr59u9SbFt+ltSJJCmg2bk5nKMmrI75+zzsSfWPzhM/hki9LHeL
P687aCnFWGAA5LpTS5aanddLAPk/WuYKz3Ykh8Ad1Liyl1UZHRKrNM+3p6W4CZ5Rf9JAh08GS+Lq
NOKpiJ9Tj8ay6MbynGTGAGsequfR13GWTCwxfvGH9Y8uKOtft0dWTpJvCcYU/BN37fXImF9ljb8w
yTXDhrQdo/bSAPo94LPd7u0puWCbdxIhHokEYDzigM0soauhnRNj9BeUgCxbG5dYYZfTXT7Zxr3r
t+V5scborrUBY5petpzjwK7e/o6hRMdNJPUkEZaV6/Hi3stWOF1Nb/jhArvxMK6T/VBUhhE61Wj/
fXtpVR8V+Ax1OvI8JIg2041hXuNNhLyHaXvwxdLFP2Lv7pxx4IbjhKYWua1ZHewsz9+MUKba6YA0
Q5VGHpMtUUagK0vVGJHEqGx+las33cUWI9NoWXfKXar9QyxPlRWgENBRefm/WM/WDtoFfQ+fwAMS
5+rSaBzzGibmFOx8ude3oNTQk9VcrlsAjJv0YQKYBxk588MMUx8cCSHXO5OwD35Ru09IAxc7472e
GeMhrSSvGgKeLWptcOt8wbLDw/Cw+yUiv7iMQ/phbu357vY+UQ1EYQWUPRgOaCWbq7Ym33P6xkGq
CiTMRY+5UyuQGmHr7T0kypHIvZ4Pu06n4fpjVUtgzVOBPoKLI+6Bvehc4racZV1M+41J8WaR8kvp
bTQSrofKjCZbDOjoYQJR8p5eQw68cSyPaR8Mb36JafORILHTeY8p4lwPBSlL1kUbN7SiLEG/3k5Q
V9Y6wAyme3rzp4JUQDZmEgzTDpNH/sVub7SWsvNauKHT0k84DENkXBqzqj9g1D39uD2WYr/Lohsd
fTktIGnXYw165OBbChm0Gb2/gc7OH8bYGDDdgkNLjO7s3M6vozTQoc96QRDaZI/herjCq+K2MhBw
CNBcRkdsxJfRK9K3Fpy4+PlU/0NmcbI2kwpIYRdK0C7lB5qWJfRzPpPo7qOsry/QIOhl3F5FmQJd
vznXA26mBSWm4zuyD40ciybD1vwTRY4WgZ7Vfp9OVnrqgqrZWUt5YreDAoFAFoTvx4neRA6o20Qz
StpuOFSl+w4xJtQ/7KW4+HOCkyHFVPzTZu8eFpJ9X1bL9OX2nFU7B6ImdQ9CCd3cooxJAwfscW03
1OY1Ok4GLhMIGZWYwuvjBcyv8VZYFR/VQvODfgfVEID211tnqkdOnrVwAHXhfMuiXnMPWjs5D37p
13vVPblDXq0tOqpAuGSjfVtGbElQc6tjcnNV0NOZ4vm+8OrlAowye2vbm3lxJjx6aGiFQ3C9nleF
sxfi360bTnrawz6yTBkwdCGm7OJPHvDsYwG3eefZUX086Dfy4eHdoVx6PWgfa6NUeUPDZunyC72i
PkRBquM/wjiOffY2fxq5QZkkw+BS4VCW2Ua5ts/dbKZMsunL5jy6Xgv20dbuA71O/ri9L18XvuVY
kjhFAZjqzPaOwTipoC7KRnFtLZhxTB8K+4jxefRgA2lGJLTVPs+CwEgHtnGZDYHUeoqLzUKGsfNo
qK47Ng8/B/Ab6kWbuJd8FWfz0WLazZLRsXWmsPYSayc6Ut0+0sZQ4h5JW7ZeHFrbJaAlRgef+9gP
yajyAzJk48GulvHsRs4Ydmnl7Ty9r+NOiXGkO0yrhuBzi2GwW18A83fJ5Zu5RDvPBKE+ze55zejZ
9EszhXE+jvdBku9dtqq9KzMJdCLBolHnv967S8nbKFrLCR0/KT/kWdWiWoZPeXqgyzyiW0KV8W3G
Df/bv6SoNH3J1dC82wSgtb1oZWctUsgUm+jFrLWjV/T6jsup6tZ5Ocrm3cJ/00tFulLiq/ThhDzJ
iMZBsB7TeNwD96iGojwPkIBAw6S/d72Ik9Xq/poaDmVyCyyYHq0YowD4rxonPe0cyNcZ2bMoIVmn
lGwytsCedS6K2O91JxRuMujhPOemf4gxuv47t9Iqu8/yBPXywQhwe7KpBkfuBHIDY+I9FU3VcaQR
Bt9eCgUQIlxPOq2soTYMSqiOBWVi7HvvXVL669fb81W9yzJEpHkKTJrQ9HoUgWN6HOgxeo99Y9qH
YnSjR2h2KB5P/aQlRxsX3h9z1RbVMUNd82EOGmK7279BdSUQF0hSPxT7YMvR5l0smlwK0xYBwmhV
P69n1xsnEQK8au4600j/w77aKnfiINXRBCf0P0kD8MibBbYyp+5jLIn5xqvOnSsGJAMDjMq90UIT
yIy0PSUB1YhA08AV67yfQECuF7uqzTl1MUEKq1p3P3a6ph+mmns8RsL/1KdQP3emqNpDElYMiwyN
e9Lf6wFRc44GkfZuSJqbHRc7rt9PwRz9c/v7qY4n+qQuGTb4Zb7h9ShtEdveYvFeAmq0UHmN/dNY
4I+Hekvw6fZQqhWkYom6OK4oIDY3OZRl1qU1TlzkbhLByHU0Ex6ulh3Q57RCMZfLzpv4WvuB6/Pl
gJtADhVN9D8RGA/7Nh8fDcRZQmuwseQafPR92jY42sGUn3Wj89+1Tf6PP6Ed7QZRfHSRKNt5xlS/
hvdZetHQyAGyvzmtLqaaVeCSbK1t1f6TgpIVR0002nRMNaf8VU9oY58SrOmhXOVGqbGL0/IJ2QqN
QgTqjvNlWfvuzegWqRXrSPkHGYMaWw/burMGw5+J7Reojae5pxbaC/dpmWtv53ZW7OerkTYHqM1w
IXUFIxma8bUReXU3r5q7k6ootjODEKLIdjAT2rw2xiIF74qZhEw4xcUWC+FmEU1hF6d7IZdyKPCN
OCzBhyBduD45q1PV4zDofM8q6w85XZaHJm8/rRZKXm8+OFzwtFaQ6+BG2OZfUxbUMOepCHjC7s/F
ZHpnHdjbxfcr+2Q5WbYznuJOB45Di4N7jtb61iRzyDS/sXD+QNYI0k3aedZxMSr9kmR+mxwLdJ0+
e3oC8v43pglzzKfEAuVgW7s1pqD3ZlTMsJBZ/SfgLctHyhMkl/kavbeFs+6cSMXzSbuR1r2s6Pj0
yK4/YNYuorLjldQLk2NqLPV6csSAEA8nojoi/13eiXhBTzW1uyOSm8PO+MplfjG+3GAvqi/ZOPTN
yoUYTra9Xsxcy09dYfoPvQDUb4ElPzpLtkciUETTtHVhVRCd0HbYxgw+6n6VPRdemNVdc0lQAj3m
tQ6eoA2SSxd1xb1l5IgCDpW5c/5V0yUmIo7nquEBkH/+YrpL1ojC41rBnBCTBl4iLCKH1DqmSy3e
r/nQXoayfTPuiuuN8ISCGf1PPvbmCQDAkfNIc0gzn8IgyUIZ9kWVPXGR7imYqO4DSiQQRtjCOABs
Pme5YJgzLtQ9VxcpwXV0+uOCfs95xAV7ZykVLymz+r+hNrfcMrrG6BQegd/KUvptZlwKIzIOS4PM
pEMgdL59Ml+zvyQMgMV6fk6pgm5iES9OpP2PS3oZRdqvdnLthyAXwclrI6ox0ZqUDQ5JnTccs2Uc
H2tLg/eVL2mMYOwkcBmzxdc8xmHNGrL1L2vSvL9v/0LF48K2kjansmADT/F6c/nIyiHWa3hhXEbD
E5Hxzylu251ahuIL86zwhD9XoajZXw9i6+3QeNPghdEEvy9ytOwOc8/x0KTeHln5tdQAhdKXY23q
JumCsPkQoS7kLsKr8RBaPSPU3Gr5aSZB9ytt5974AGnAK1HDS/NvyOTaMSKtba4d88QFKebRXvBO
5TygX9dornjzSyt1iGgGUafmAdxeJF6g6UMEKiZ0M61/wJxlPhYiNU7J1Po72errj0t2wYsE5Ymq
DjH/9bprw5rrflZgoqw55vspc9d7bKD6nefn9c1IlZmoQWb7MlDZhKea21vJqmUkqgRpZ39u6nui
Meo6eTEv0B6b6lM3TVKz0XDfiiMifSKDI/yiNUsrcXO8RA9PhU6eE0Y9L0FnmA3aRO18XvoiD28f
lNd7mKFolnH9k7WRXFyvZdRGhZUVLe4sQVW8y5NMv6wRMppkMF9+YyQyCklZwpBlWz2ReOwZ/RW+
WqD1gKcHKbjUEdbOxp7T4+unhb+f+IiYgYjlFZFAr2tg5EVkow5eZZe4S79xn/Vnb0YhHtV6ZPrb
fI+98PoOvhrT3nyzdtHQ9OgYc3Lw3dH9OD0Cv2+P6dwk5zSf9nweVYfgxRy323Odg36il8N46Nmd
Vs9sz3FiBTunWjkrXmlZaSfv3KrTrcJbrSpygPajmn+cghbnj2Z0D3W+zhfN9eO725tEOR61Gmkx
y81tbYKCaULwE1kmO0z0DImApfPPvomOUVtSwYwdJLVvj6c85LQlqckQY4LGvt7+Q18iTTta7JTc
L8+6g+Z+lOCmA8c8OZrm4B81zS3uTGFlO4+HaqaSvknMRQfsVWbiii7DizSwEcHu44vIZvJQra8u
YtbFvbFo325P9DWNlklS9iW354rGQ13+nhfhVitGswVi7oQmQqb3wG3qh8jpV8xIJ5SpnGI4RWge
IhCeaD98q/rbyPW90p9qyoBWJWHGlepnm3ublxRfbW8m/268/NQ6mYeTgq859x0CFPeLlu/BfFSX
G7VvQj466iQImzkPTTAldLSdcOg4+asP57t3m+Ukovr77eVVTo0Fphok5Ye2KVJbpO7QNtQyEBZr
TvqYVofRQ+hrcOfisTbMeGf3KHoNjEaejosMVzd6F9ef0zLFPNXIqHBvS2hWPOrnsnTR0Y4H82AG
aXNfaLF7NJbJ/oDgWXdXBol+tFwMEW/PXA503bDih1D/kgUjHYCWvKde7CsTcGhPt9EhovYiUtCY
//S6EY6tBPi0sLovsHe0fmdY9X5GrhIytzQD2IbXRT4UeWwOfFvRBxSSRWf+OTlWcd9TJvlpDZr2
r7Ogs1B4qf3RxBLrbsYAea8op9xhoBskNQ7FhS0T1007a16lz9iMBvGlrPPkGyZ5f8XFapxvr7Ny
JFleQD4N5/MtBQqGKtWAiHCk7H3rz2gZMH6yNaTfKXDsrK1qKIJ6eUIpN9Itv/6kre7Gi6YzlLnY
yyVFTgA7h0ycl7TYe6mVQ8nbF5AogfqWVx83mt1NKbdSRhZ2TGBW/73meRZG7pj+vL2AciNuN6oE
oBB7AHxB6vd6VkXR41TuGHYIV0p8N4eU98VO9qigiosAWR3QrsBBJUZps3ZiNXpjoCcfZlMiTu4g
vG/+LMYnzTX/7Id42ZmUYv2Qg5JIXghpVGw3w5nFNI+GZtthsTQQwnLXCzmG/netHlBuub2AyrEg
gQDoZchXglAQTie7rFK2BTwQOMum99A79g8rWPPPt0dSvMq8x6RvJOgSmbj5VH1F/9DziKWKobHs
8+BY8R/YMORANIdVWGgU+6l0E9ce4PZOO7tfdbPglkVyC+6df7cxCLr6ZtMtxAST7mXnCTPXd13a
26Hma/2nIi+QVPCyTho7Gs5DlY0N/vBonN1eAtViy0PBLpL+M1tU8VxHiy9mouVes3v92Jpp85D5
kExAITTdzt2i2rRSa/V/1T3qpNdHg8a0OelRSaqTB4RZGb2Fw+RM/VkM45iHztq+2cuG2I7U6v+G
lFvgxbMxJ8vo9wuuYYE99vedUeKcaST+h8hI9+QxlbsJhh9SudhwEv5cD2XNtZ4ULeniXFeIqZJu
tXczPKWTk/vYBlDozj9Hsye+aO5k7IRdqrFRMvBlg0g+2Jtp0uGY6pYLAz/T1HgKAtRSYtMoj4Er
rBO1zek0xOX3NG6KnU+q2j9sHp4m+qxU14LrSc9rv47UZ+2wEp5+56VJcRgLy76r52U9vX2rQiyH
GvZMSXY361vZqJ6sLuVot+7/rbzc+Vi6RXcH8cXZmZRqn+Izhxs5XSOEYzc5lkZtGwW8GhceLtdw
7Eb74zgLWIyLLhV3vB+3J6YKskDI0OiH503rdlvgmYEOZ4VEyPhtlHzH06O5T9rMeZwjs/oRUKz9
tMDSC7F3RghLm5w/yoXWcV6n3U5XVVH+gX3LdShL/nLymxsxDUZzcAXxpU+2cNCEtjw1NfD1VRjf
mmZtKM276WNri/i+igB1Bnqps8nchhpnjkJYXNAQdaw9bKIi+OOKhI0ACQlw3ZaIFtWOM0QTz3eu
obYCSARfJj22Dl1MzDDOkNOQoNyT4FY85FeDbm6rpkD2MKLGK7k6I04vZneHzbOz8wyo9ppE8WBf
K52ttxXEMsLKeZpSN0wb88vgpc7d2oMTcPTsyYj06o/bW00ex01wIktMshLOgJR3ro/ropkTFDnD
DfWoNqRZjHkQpTu9T42xvMR6M5/ibNIPVkLtb4rK9OPt4VW3hYOtvQVmCK7HFgzsBNnogZ8BlZUi
YRl1aXcYhBkfnTSp7n5nKGAQQMaJW7b5worSV2dLkG5TJ/MFMfXqRMbffsgMey84V35CWCVUnIJn
Xub1ojpR3pRojtLLnlIaOlVsfmiHyQgR6kM+qsG88Dem9mK8zcZEvrHpJhTqw6DRcEKHfXIkhVtP
gebvtW2UU6NzLmWX6Dhusx/fX9K5o6AXxoiAPFKnKOZD1jZFfCiqdnyH/dKbpUd5sCmmwcTjGoIy
I7fQiwcbG9EhSnpK/nC7vWM5pOahjTDVDLLozVTqzVBy8i+GarsgHZgSSId1wp/GGIawa6txp4qs
OnIUmOi+U0WmKiKvmRejdN1oiIwDFVpa0EmZeR9z88gIHgoz1u+chACwwB37sU7X5rsZzN2eSb3y
B3CrS4gi9cctVKbDeahD3B6L9R6nj0OWA7iwxjH4VWKUhR0E5921Ru2saXERGn66JwygOvRYcNAM
4ylFk2fzptQ2usgEePKGG6rlEDRNialk4lt/zWuaRcfbh0M5W8k0YrVRs9iCI6GOFpUTMZrZGfMB
28bhw4q0Zpj0iFa5aVoi1ajFT15juO9WZ97r1agCMToFlLrpW1EQ2uwp2oFGNThc50aQlNlBn6pv
g55pfxlO1J/NiY+bj01/FGXX7Vx4ynxCyv1T+SJ5Mrc1xtnrBl3MIIUCY1h/jvbcnynE1xe/HoNL
i4rak6fV4iBLHWBToXxQTWn2uhmqR1OaHPCl+ebulhhkaR3E+IXmMjWsD20RoY8ZR/t2Jqp7iT4k
mq9S1AJ66fWhKjK0QnCxpWevd//ZRWeck6bJDnNh9ycqFXuce+Wsnh8S4JH0arZbuCr8NOpBR3a2
yI7rTOfJXZe90otq68oIgFobxG6CwetJaXEX5PNA4tua8WwdtV4s70SBzuV5QQwtPXSdGTcnDjp6
q6TIRhwOXjH/BpqR5xm8O00aJICQ9Lj+GYgCY3tiUGmLjDX+W+elOYzTVD1oNc7vdTx7GI0MzVn3
sUa0y6K+WM0Q7WDhVd/35W/YXpp61mLGB3ozXeg0a2sinoyuNC/5YOQHHUD85fatofrA3FAelDZ4
Sq/Yyu4w266HAWFo1/V0qZ3evASYFPx1exTVTUipAS1faDaMs3m4p4SqJQ1HB9+9Jv0Z9a1dHvyy
GNNDMEbjHq5FdRX5tqzFw7JB1WizhsbgYVu5Er9qViZgmTqB+dCkU5Ec/cTChqk3UmgFldtn8aFH
QHqvYqucLXED8qRcBmgYXu8jW0xjoXWC0oIz+eem7JbLCmYJOsM87eQtcuG2YS3bUtKJ0MUAUXY9
VD4tbrXSuwlXRy9j3Oz64OhpSxX2YDlPKcqsYY7F9E4cphz1uTNs0l95tWnaCtGiUnZuc7eo72s3
/1TDOrvTEWV41PCLfKxiTurbtxBFOArBzwCTbfu7tklGn4tjST0P2BTq62djTPsLjNNdzyjVoZAB
LWV3y6AOt/2AJjS32ENxrBBZfa6R1Xk34Zu6c/RU21RmbGChpLjsdkZjIewBQWEnTLDk+8+pumoK
BeLzd0ta2fh+GulDj/YacKFi2mGmqHYoVy0ge/7l4G0ea3uIzcSB+BbOQzLed0lhHiJW4yEW8Z78
iHooKAxEQGhsbcWmAqMFtxdTBkZLDqtIr//ezdGIkebU7wRAipHIJ3GRk9bKEh59fRbENBuBnYP3
9IbUPqIVEz2Mk+8UB9sdrLs370Z01+l+Pztov8IidrExzniBuGG/xGnY24aGSKu/vEtyssvbQyle
BIYC48QWoc+25eK6NoQoK6NGEuPh+CvD7eFg4eX7zyBaD1BtuQdQVTzGtLvk/YnmLWGV3LYvwnbP
mPJUd7lSDGmU+2EqNf1TEyGTdiimrpnww20K/zz7woa1uHoFjpXT8vftOSsO4LM1EpVw0CFkYNe/
wS9ii2CZys9gu9nnMRjWUwdN89ftUVQbhsI+9E4KK7QUNu+9WMle0UAkuDEiXPL6Kf3ZDhpO7IQh
O7mQaih4QtQdyJW5wzaLWtRBh/ngbOPMmYiL5bfuxyomsnH1XXU35VC8CD5dQ7pY20rWolNdniGI
hd7YrKc4iJL7HBNiQqY43QlWFJ9J9ikCJOM5CKCnrj+T64oBOim+QqOVzuckLbw7jJ7jnXOtOAAE
Y1z9dLCk6s+mKGkPPpAS+dqQIvcnLICbr7jClj8Drfvhm2n/4827QmpycO+jhc+kNp9K+F4R1ZRW
UTbpmg94JaHDGwzTyTSmvUBFtX5IjshWFp5ZxhaGxOPTO8ZKcykVpnHx23E4tXFu76yfehQbyYKA
mIR89PorRW3eN7RwbSKBuroQkphPPsy5y28sG10/IB5QDkgDr0fJgx63tZZ+SozL2llLx5XsftTf
jV72/e0jQXzhkud5Rhx/M59KGtOjOkPlvbPt9zrG15d5SdIj1vTZztIp7kIXQT90CVBGJ+naDFVW
ePl6HZFkZRTGwYobDIMjLbloife3pRWJfcBPRb+IYUZe2OmIZ98+VdQFIVhyF8vW9PWiEmNBvKqI
zuEB63dQOD/Xdk3pMrHW5cvtoVS7hDGwYIUoRPVwUyDVoyovSyQDQrsVnRSbX5CWaAOz2JmSaklf
jmNeTylvzKmFCMdpXrrhm4e95f26+C0Mx6w4t97a341l45wSrcY1fer2rD0UtyNqJeQ6IJSpO28v
kz5r3KnvuPPXqSqe8GnX/vL0dTk4kfHp9oKqRsJCU4aRcE9eydXN60rXJDVpwA15fsEKN/gz6cjS
Ec11d9ZUEY8zH2RCiCUl9E9+2xdP9hzMPqby9PpQnCj+DQZbf3B6Pf8eA2h4QN2sfO/M1vgbB56m
BP3bgAaFs22AdcAkigw5zXDJchzfe5oiYxX1lwCkQXh7KeWVu8ly5PsiKysIP7JFN/OzjEasFkzJ
tp9JZvJo6O/Sui4eE8uLzqJ3mo8oxmv/BXq+V9ZRPT68bjSGAFVBPd4MLUyzGbUkobeZm1AZaxo+
lbfmB94I69TpldgJLFVTJcyjliFJaLCLr6eqpW6/uATngPZN535E2edgzpEIKyvuZG/RPNR9JU5p
0g+n24usugAgN9IFkTpt6O9ejzzCR2hXjl7IeO0xmOekPOhB1e7c3qphiGVlrY6C2ys1r7a0s7Rs
ZN89L+3vNf4Kd01hLDuRiepEEDJITVa6E8zoejIigUgSR+iRrXb7sS5z567pSu3Oa7QKtLbTHLNI
q3cOhHJmPEfsU8R6Xllr9Y2FfXzKzOgKFuFkwj4f1+Df219JNTEeI/Te0HinHrf9SrWWBHSSUJUx
dVou9dQfEOnsjsTn3SEtcHYf6nTYuV8UM5OPn0T7Qrx/JeCL8LVe64sG/cEZhvHgYQz/KOZ03kFl
q4eRcGJCfhCFm7mlSYx1dEG9Hm8C7VezOMVno/H2uunKUegag/vmOgGzcL01ktKiKZHD3PcaV7u4
sbZkh3YY7J0dqHjn0PGWbn1U1YCTbSZjl2OtZwNtOMfL7PeVof2I0PJFtt56KEBkfejF+I8+4+9g
jv5efUbx9KDpSC9JytYjRbiZotEAiiijWIqvxcFj1bUoytq5Ox+EMdvezuZQDoYcr+R18QZtO6st
atXCTmWbp1yCj3rUeyfTKWkX60NTz6fb2185GKvJ14OpSwR4/fHGLo4XMJZeWLfNLy7H9i+8RzE7
WNM9dpFqm8BmZT4EtACFNiPZnVYRR0T0M8pWnNEkmdbDgmfXXk9ToZRncROinCGL31Jx4XpKxaRT
u2v5WLpAsbJZzORpbKrulC7eeClq+HthMa1W2LopHovzGJsfRwT6zym1+fgopqKFDOmi4h3eXmrl
BgZLTCEFqxdKCte/y0DxX1sHGD4mT+s/uUiGB1LkZji08xCdWQ8/QJoGLbpDa+l5enTzsml34m/V
56bECMpGVnKhu1//hjprobvnArgFicA7qP3DUybc+SwmczfWVtys4PDRTQGXSV1sG2sbqRMNFgUN
qraJf1/3tXa3OIM4umy5r6gFzkczTrvf2M/k6BKERiT/SmtDz9zO00pAhXnnLl/MCefawCiGf0oS
mt84p9SjqcD5eLcBlbpeSwHIuUA9mkvBRJ37EJmR919uFmV1N7RCt8+3d4/q+CDQC6FVGugARrge
bcQyI4tjdk8CODv/WPgNatV26y2/QdMg4USLAQARG2R7IwzIv2hkUHDE1uaDJwz/Z4u8z3+3ZyN/
7SYAxeUMnhLag7L+vJlN3LuBiCLuOJ1a8CNS9sbHCDrgMUnNAePwOd3LklQb3wZ5LusP1Gq2Olf4
N8cBoEHEDwLhnq0SGF2W98N5qKI9+XHlUJRwCKxpgFIfuP5StKZHAycNGNwapmNdb+UXMbbjqfaT
PTST6kqhQf3/h9ocZ0vYXi3aAFE3C35C79KncOf+W4+bJorOc3CYVmM9JbboD2XmNTu9EtWWBKyH
Fhp4QC7cTTJd95ljOrS7QruznT9yGCfncir7nShQtZzkYoRKlC75hPKaeZmLFeTQUwa2Il9icVmi
Bdt1IIpPyIlP59u7Uvl0QCqWJLrnlHbz6bK4BjPfxqCKWiNy7kVBFns09VEEBw1RTmRX25j7eY4p
H7931xjnFKw16vbgLq7xDUT/fGdW7fTv1NtavfPjVKsNpx0wALwmMqjNt+4gMRWGJev+dtl8Xmow
HoB8fwM0g8k8JTSgTjI/tK5XO06ayM8NmPODMKKTZ3ffa73VLrGx/s71KSmRBI4gkCiPX49ERD47
kwk0Ev1hrCzcUiBwUOgGxqQ5NaQdRQDlLqJUZxgIa5GVyT9/sYvMsZobI5eyc06b/BNQJrxkhW5+
yqPC3SlNq949KXdC5QABAqRVr4fS4VUkfSlRMjBJTyYZb1j5E/Vpc4kPkzfND5qbaJ9vb135l24v
VCnzhCOINPvb1iSNpUpsiDScRdEnT7PTeAeu1qY6tEGnh0037qHilAMSjZA4PUNENgsaYbDgl/WM
ph1m6giAGMGP1oPYM3ZW8jWprb0GkXJVn5WP2Rly3OtVRSBHCxadDluMgeH7wuqdz4ZWDudxtQo0
T9pUP/aI3u1Fk8pT92LYzY3gwGzt8Wzihp108yjSoqER1uyR+tSLydsE3IWmxrbuX1quZiZSyKEi
0SDjdAz8ax00po9QW7A4IzdE//z2jlGdCKmWbTznbNwo1wuai7wbQfnQskxs9323lNYpnmzvXe77
6U7UqVpEsKDQAgiU6M1uhop1DEZm2k+hM6R5cih1cFwHtBJ28zTVJqGuhekS8StkoM1AC92myijh
t3djjctH7fbrOTKmtjnNZoXRehH4p2Bo+79vL6XqGfbAwBLSAJgiQ71eygFMT5yTW4UJVJa7zO/7
76vIwGIkqfXoWJp7dsFNHNGUF/Be7WDnwlGhvuk6c7fBy6Re8ioDrwtjWkHg0GFskbWDYFN/dBKs
+g64rBsiFOs4PfV2gyu6PUwALyeg8dOhGXwbmRC/rfd61KrvAAid60gGedjMXS8IStl83EJGW3Vh
PYHnjs+kzHkY9HqVHVavNUJUgeqddVCOCnaDf7gBAZlejwrLfpyGnqAys3RZUaytX1k+Z48IOK7v
65TyG/TKPWlR5eLzrkipO10SGzcfn04UrlJo6oUJiK8zKm3dsatE8hH1F++YgB3+FoDRe6p47PCB
0F1ihSj96nfIb93ehapTJulH7AQgV/Y2QDC9xB1x2fl/nJ3XjtxI1q2fiAC9uSWTmVUlW3It6YZo
tXroTdCTT3++0MEPVDKJJKp7GpoLDWZnBCN2bLPW2mz6mEQXcgUk6lTjKIPctwL1Hg1hyqlbppMy
F0B3B9J4e1qzR0Ofird2ZikHzkm61e1zJgVtOEM0zMF0XH/KOVMMo5X5gTcVHVUX275kcz5fpkxf
H/vBqf06Qvrezhr1cn8Xd1SuZIscEhW5CRC9bdrqDBpKtE3uYjUfPuquogZRUS7f0IOfhlCB7T1c
8tzQG3+03Oktk01zNNzkBy9n66MptOwIdru7GXQ8EDlTkcbcChDWkUDWoXMcYpdo+WXMqp4C9nKZ
0KI3SNs+mVqMBk5rmG+RJD3SGNp7msgDKY1Sxaa3v7nKTArWjHiVsw6icsjeK01XnJJKVz7EZi7G
H2oSm0fr3bvHMqvQVSo4clzk9ccntkqtbmK9UxR51ju9d5xnnXmF6rM+C/1jvvRt2FnCOEhndlYK
wB+HBehWEnTlyX8RIuIelwxOGcrpjpZ9KHSur7aW5e+uVf5arbE6MLfzaDDNgHSU+RiaVAa+Nrfk
dS4oQHHOBsP+WCwtA4Uglv60o8pYgmX0zDco1mhfvErOiF+VI33pveVSmvlDNOCYb3U6l6KNFb0w
XdmKjRpfGZEt8HMKqD/XdvBkSOWuvw/ulswIN9ea7BuJCylvZt3crbZcEFxpe+c0d03yrROjfnGm
PP4I+8b+neZD6S9239R+aim/jMXoT0jz6wducuc28RsA4yDmC7p72+3u7IzpCvNCxdOp1ktrN2gL
wEd7iFan9G0b6h1sdKc8522ZHXi1nZCL9I2ePrwZkqytAsZQWjZAaUwvZbp8En3jfoO56j5qq+f+
72Cr5Wm92Wqw03Q0ZL9mC5ApDUoeCeImp9FrsveEAd6/DrNX58BLdEbMRpmm10QDefvemWKl8Re1
UvVzGvP7/ErNujpMaSohqNiVCa6u1ZujD7H/CzkJlA54OLedY1sZknLIU2R4I2cpGHnTl2+pHhsP
93dizwzlMokI4V9mFVzfM2HVpVqnnDktSpL6tKQ1aDlRrMXn+3b27hO7DcILdAFp5ib6sIY66z0D
XTLgXnkcaEMmvqidHvk9yQq6LvGn+/Z21wW1BQUHxlrjL6/XpRl5tbguQXXqLtV30Abqb8cejrAu
u6uSwCfAxqxpq37dNZWpLg4qTuW6Tu/NOqPngQT3SShO/4xcxdEV2fH9aBOY3EvKHMAmNr6/dun5
ZdnsnJppUIpARXOjOhtW0sdBsg5lfKk1wOshw6CTv+7v565l6tTks478Y/PQ2Y1rLV5H7uAqefZl
MaP4C28FB1NvbN79UqNiWCvL6b7VvVeAPo+UjqEPeFMsHAVBuJIRtDejZwwAo9buXZPr8QcIfLBu
tcxQxDlNjeTfpE29JKD1uvyHSgyy1MAOpAwv+LbNnturViH0Tc3c7DRBs0mt4h9elXuLb87iiFWz
d6AoYwEBAinLEIXNNek8ayCII7zqiyQ/M28z9yN7EW+rOPq1ktAf7O/eV0Xdi0IzoRPdp80r6xrT
pNPUdeG4Gm/XyGgfqkH9YC2VuHgLoPV2EEd4z32T5LrIAZAPbIkrUaHYJQVCZgchLwa+aRKw4Xt3
QaVx9X7Wdla+YUKSdYBA3rMqVYGAVLCt3NVrd6AXLmPfEpXukkF5olQSJVSsuH+M18z7ZTPNJGAu
1KGoy97XfGF1GyzbSAojZkZXQlk69aOHAth5LtXl51KZjRoQ+ky6Pww6dQw7td8r+mCeBbqNJ62f
VhthJlCOdqIaX9nG7nOc1ct7hgj0H+/fsT1PibaWnHTEOEDe/OutMZQl7mqaEKdkjtdL7VXR+26Y
m8t9K3uPO7rd8jK7PDXbxKhdIjW36AGdmIAAgrmszEDNbfVEDNefX28KNgYVRtpr1MXlV3kRqWoq
U5q8nkhV80aGSSuZ6WdUwC6IT6UH92dv74AoSKQjgqY3kzNKmyCtyl0gvVmRnxlHpZwL3RkPDu/e
3kkC1h/gJggC+SteLGjOcgZiG7LKVi7/AsiLH/R2/Ukt+AhSsmeIdJKoSpcjhrdT9hpVG5pCgFZT
WhpnUW5MgVmh55THRPuv/kgMKYKNQMuOtGnb4qrWPCtGCXWsIYW+QRE/D3Vw5wFUxfYgpN1ZFTEe
4Q1bSOay1TMw9dyEww54fk3TCF36IT/XlNZ/rejH/wdTZORg4mhC0CbYfKl4RDVggshLlOM0Fwr7
SeikqBp0mXZU8d3rxpD/SR6OxK4ghHN9KsiDEi3PGudUZGp90XShBCnjJcNljAe/osYczLkjws4d
Fz9aYuh0pSYuyTpXfqIOy2NXWcUBombH39HwYoqplACn+bt5Tha3Klq9YvnqkIpTb48wsGqN+Fi3
08CahiPJ2V17aIDQI7UhR2+DV55sBqQJ4BnJpCjgRzVrDZd2Nr4tRmQ8REmrH0Sxe0fJo8ZgMs0c
lvZ2QMbQGcgejkRBytRM/2ZZHT9ORALhVHriANDzp8OzSVEoIpmyKKzJTHizmflURID2eLIUrR7t
oO7Z2veK1naocNFbf2ZctP2/VO/a4aTgTiN/JbJG7QXNKgFfMJtHf7FIGE/MS4F6PHVO84lYWHPC
ZG1L1e8sb/3YTGAcg2bVx68ZLIjKX+MChjt8naT1C2L5JChNpXqfFVJxRFWHXvfjmDEhv2ttVi2f
ifaDfU4I6mMIt2KkpidE+1yszfCvPreF4veNjYzZslSqCNS2r5fASET+PK310FyQ0jPUMGs6XTnZ
bdl+zjLd+mcVtf0pKWPvU5tE7XrqkBs76incRpayh8ckLuYq0PfesqHMAfERSxuBJ7h6870TCxNz
Uqu/CMuqLp6DLmfjEd32WaTxHKpf7nu/24MrrfM6EQJJoZXNEzUw8ihqcnl3uyh+x9yGvvNJR613
tjV2ZjAluvv7P1gEWcQQMNSLeYGvvUW+cG40B9Kyi0N+b4MCCRbbqD9qTtKEXdO7B57wNuCizkqi
gnosK6WocW2v9qxEX0bafD3z3dAwSfqzobt9UDMbgAxaW84ZvKmDbb29nhilQ4TCOPReYBrXRr08
i0sDr3eyO7v41q+pTi1ytN5HIIcP3mTpya9vJ6bQ/6HwSDEZ5Oe1qTgblGmJyC8TLmNQpkr0Ic5U
66Bmv3dOXlqRv+LFy58uxpxWNtXzZlWcp0JUw1snN4ogGVUr8w30j/7LZ6MHBZwPog3P5rXByNUK
ZcLDk8H2fVjraxEALJ8vRdaC94Tl+pgxifLVsQB7KUGYEvwme0TXRmFvGhaUHvpSfdJ9ss008odo
LD9O4pCcsndCkAKDY4EkKdWITTJXi6HvFItrP5gVaiXmKAK0JG0fdZgjVeO9G8CkZCmMgpIST/X1
qsgspPAFAK+4Z2ZyNVpeQFMu+opEe/POXifLt93yiNq+d2D+sMqpmtId2IZV6SqMdtXZyhTw4HSZ
tbR9HgtXD9EKEH0gjAo9gvueZXedUkWEVxFFLlf+/YszqqLn0XcugEIhUv2RCbDjCa6ieFsukH4M
BnBc0CWoL//FKCm5JOhSK91cP7N3UzSQgL10hVpD3u9/Dh5xd6IofaAs+RTklXa00O3ewnqWxBhC
O5jeuO3N2UFkBoZinq8hldjq1OUx48ujKgmasplPeumtB6W57RP1xx5BK1QA/Cex6/XGRnnnqcuY
ruGU9+2z7DldsnwafubRIp7ADrqXJovVZ0/UUaBrAo2f+3u8t16WzOsoFXduvKnTDHQy7Jn1OslP
J2vn5xRauW+b02NpJNO/963trZYiD/Mw8d+AiTe725CargnNpTCOdGYdLSJ5yppKrc5Nt4jPqtLA
xdOW9kc0zMXbfnb1n/ft766WHjGTBKDGEcFf7zaj/5Sx7cY1pEDhIj1h5Scz6Yt39qBpvrIMRxTN
GxkR+XkRBESPjEIebXn5g17cm4kxi2NkwpnM+0p7WKfV+S2Tsks39FpoLuV0UhpFD4dFqG9MLU8+
J2DWDqKCrTvkN3B3HAAByNwCQ908mDNdjY6PvIZm4S2nCRhFkFlZEWRwlML7+7tripNEfgBCi7r9
9XLXKS71mqZJiDbK8N5MCvXcV2rzdZyrI57jjimuC5eU/JKO8xbNuPap5XYd4z6ANdqfbKMkNZjy
7E2ZKwf7t/V97B8VExSpeEvAFW3Hxo5xpgDfiNVQL+zkpKgr+n/zovyKCevfZ0hNGn5llt1BVLC3
PpskndCUf3g2r7fSoAKqV4wbC51OdYIIFRo/ogv6KLLDuYN7pxREEfcC9AScxO0Ko54lWpqyhqMn
2R6zMy8UBjL7oaTx8WMx8uKf1V0cxHgt/aytjasihoMi44Ev2tloqYcqablgZG64Gkz+GNy2V9Sw
z6dvSmwqTxY1NERZq+WcrCMNmh7O1oHRnX0mfpVFJIQQ4aPIv39xQ9fSKnS1iLWQ9ES7aHGsnBNr
Tj/NZL4H79mO9yOZoo8AZIDa75ZSV1ZU3jU718JIE27o8sfF1RCdTkt9CYXRDG89F4lEBnFUp3qY
84PE/XalUlgD1iATzaUf2FxOQ6lnVbEqLWyZbXKayzj5HntFe1ridX287wdu/axkO5N0yakS1C02
bi8t26xlhogWlsCRAqcshqdB1denpvEa32i7/ut9e7c7q6kMKAATjj+QHJXrj+i6LWxChNLDGR6Y
36rT+NA5/T/G0OQfLa1u3iidpz2pfGl/baridN/6zsZKeUuiTbj4lLs3r5oeFVFcm+MUogxfvVHS
5H+lJeKPTper5/uWdtZJdIIaFVUORn5tVakWe1jcxcUVza0+h7Wn558Q318eY6ui4L303Zs6ZrKl
omf1ycwm76Bc8Yef8TIhogGGr0WchZMKZnWLSRkEnfmuGpfQzvXEuBh2lKs+GZ+OaLkdJ+86ihFe
wJgu/R+30brpLFuCWZCqffZckDqVH1qmcWZ+osdeE/RWyjwfyTZZ3vTE6s2bwS57aliIVaWPRZdF
rS+ES6Urd4boUpRT1Rx8uluXQ3OCDjFtLNZGt+L64NAdF1rc19z+yK0vZuvOodaocvOomxRxk+IN
o9r+9/5n3LfKDdSlnOLNQKOyLdC0VrGaloN+gWU3XfplmN97S9X/r51J28uxSv6+b3TnlII1dqXm
J0raFCaul2pPSuUtTFMIrSLqfQZqGI+OVc3h3Ln2wTHdNeXQSnORHVSpXF6bAt9ntHbvqGHaNeal
AQEd4IOVAB3J8uADSqe1PZFEz+Qk2AGbszGF0HJZ1UmuhqXt5oGRZsvFjtzUVxXX/uBFnhLaafuG
+n0bvn47ieeI7sDZgS7YRFUTU9SWBtxfqM7QCW2dr6klDkPdNCs+uHY77zO3jQdaPlH0b7YzGBo8
OuCZjAgEUs0j8Lofy+q157Ki15Grs3jo2759mg1Q8X7VZiIAb9kfrHfHpXPjyd7BxJMXbV1s6sQ2
NMqW46My4zobyuEpHbPknxZI2NtaIO5y8DDvGJQqKlLIF4AQIPnrQ2S4cawbQizhYM71l7jOqHDH
cfWYMgkuVEhBD+zdXkrJbKShRORCr3Q7ayO3qcfReVdD107jN0rlDsDZjAg5hsTuznUxj1+WztG/
3D9Gt+eXYEcOy3OIe+hcSo//Ivwwh95wk5ptHQAcBbKwxQR6pfqWVG31BlLJr6qWwDNLOWgI3l5R
fAFdJjaXz0n6eW3XyAnqlpYXU7c67znvcxq0eVo8pXmRHFzRnY29MrW5ovE8mFle4w08NysBtKFS
WcSW+0Ftjem8Rk0TaMbaH0Qgu+sDZqTC1paCYhtoiFozDzVp+JpabWbfQV6Xvx2L92RKSu/gZtya
Ip/EyUldOLjM2+h5auzY6rulDQfivmChUPRu1ZNPZuMor/ar4CM4LiC7uYYoG15/NAQ0UrtrV6B/
UVsEJcqc57pzTd9JFeXT/XN5G2lIKAa+hjsvZS02r0WTIokIbw1Tjj48NtPY+4rTlmdtziiGcB79
pWI4Hpo5kN+X1w9aRWtINdGspfIDDAY23vVSp6Fca0Zad6G6puKxr2b7WzI6hk+xSHtf630VECR1
D1XRDM88ouu5h0h5GoEbFEE80/E48A57HxlsuybjWgnr3ngjF2HnNkIhPSybdUKwpVS/0hyh66W5
R0PZbu+Lq/FuktLiFCiZbo6uzQTo0lijKowtowoQsvw92Y33lI19F9ajsX5Klv4IrX7rhqRNIksZ
v8r48nq71cKJREFwF+ZKFMsx0LpvK+PybsmL4ZTKSYBiWfSz1yVHE2Vv3Tw6GMjs87WhttHAvba8
gnGMy0qvw7pILCJXTXtsMne+KAOzEFcCpef7B3tvd0kv8fWEDBLnem2vyKqo7jWzDq1ycsNUdfIA
KbA0dNfOfMja/C+qmUct9701UlSEXC4lMXG81zZzgnZCPrUOo3rWg8wRCTijhMukzlkQ1679aufH
zXlhb+MnJsvpvDrV6nA2m9TXReO8q5e+uqhuYx/EJrtLo8jFjAYeTnKD66XVSt41UTfVoSnM0Uf0
kyJC1SgfcsQyUCf2Xl/BY2mkP4jyEohAF7q2t9RdkZCjsJVzHj+4ef3vmNdMIW6RpmwHyzvYyb17
8QdVwCgI4uatx+10uzVyd6hChM6sbzEd/8Bz0vRUM/vr1AnNeWd1bR7kmVEevCpyIdeBLU06NPpZ
DAJvtBauF2rCcy4KKDthEiXdB7jpy1u7HPODKtMNwAA/+8IMiJBrM3HTGIu2WFVIWz9FzbmPT4bZ
dm/dKH6OGE38lDhlEiaApIM2hpeVZOy2OQ3TW+bI9YT1s3lAU9w7UfSHCP3ovSGtv/nCrduQa/cO
CvPrMoUi60W4dgwzV8U6nd2kP6pZ7trzCBEgRstS6eYEd4PNKFNIOWGru/nvUh2d742uT2owLl2Z
+0laj//cd0H7FklaeMFlYXHjguys60nT+bSz6Ey/pbYXDmkkzpq5xEDR3SM6+87bhciQJctqyIaQ
5l5/434xwf/aZhVqpaufGILsBu7qVY9NI/qD87TnXWWZlMeEZhF8q2tT7lDPCJG4fDw38d6Z0zKd
RFU7n6OunN4i/4XPWwbAb/c3dMcqulu0pVBWlWJOmw0dKUY682jUISq53WM9j8pDOQKXrQn4g6G2
tSCjW3VgVF7AzQWVOhboFP7pUG2VHjPQudnqFSLsNWekomFG7/LK/G2NxnBijMr0lFh6/GdQzZtu
0oqDW7KzZIScKDjxmpDRb9UsO9SI1slAykyboiGoBLyByYsRRNfH/Itjt1qQmvrRoMcbohevNCpE
FIEMqWF7s9FVRWXNNhr3BFC4sUM6KSuywGK0fhEbm49xb0RLWDI67kM5gxt+s2R99N2r47Q5zbai
HLw92z2Qv0Z6R+SlgAAyyO36sC0m7c4y1105Y3J5zLphCNdWZKHVtx39NFRMo7o8omVt/TJGib2Z
iErlBkjAVj4ENVjFSvIiOjlJUn1jt6u/lvaQGb49XH+sAEACsUsJ9Qakp0UeNbCxjBDAKY23uqKY
P0rP606REQ+PczsW585oLL9P0/pNNboHDmrrMKR1KpqyRmxK3QG58S+SUmMYLEbDm94pHpr1bVIZ
T0asjk/NRLH6/s3ds0RERN0GIIIkxFxbmtvamBClAPtN1jP5VkVJyoeOKX6o1VodwDl2jYHFkeTp
PySnjTHhWdO66sDbrTXvAjOy22CiM5oFhr4uX+6vbO+cSPrt/xnbvN+dtw6LMoAob/umAfLsthcH
mMzlP1iR2SDNEcKibUuhshdDi0aJuIVZc9bTznpI3N75dN/K7sYBCKFDzTvB+b/eOGdqmK8Kbv6E
zGH5HE3xV/Bww3lhIu/Bem5KXfLoSXFMsD0koDetKJQuHD1rDAisoFQpiBrFT2FWXsAjMrxp2kQL
RIRqNjK03cVoR/cjgdJr0et/fsMfPAfYJmqmm4hgakSZuh34fPQi06dZzzVf1YT9iLD1ctJiZX1S
enM6eDm3QQFGib4gfABgx6VvCdS9nZmJmmY4M7sZTqXadlOQVXjSKNLbi0JKe/BR9wwSQsvmIoVT
VBquPyq0lijNUX2iAx3BdxJQS9lu/eSutvKkZYczR3cOEdaAUSEESqi1lWcY46LJBtNDNLjX6gen
KcenxFzss0PUfrCXu6Z4oaj+4FqYvHm9tCoaC6+aXPcU6VN10oxG9QXl6LMwYfm9+mpQD0U5lixW
SpFv4udutskCipFVZWJ6TJr4VwMZ4FnrSITuW9p5EiA2o3SDmhRqQdsgp8+UUWP2CwoCbWE/L6Pe
/kU/OIXMZlVfSGPtN1W0xoEaTxE17yk+ML+3p4x45j0C0giae+MDonYRwLZBqpZU1s5a14rL5Obd
qV3mX/cXuuM5KaZRgqXuhIb9FiSSMJvImWd8mlfCbxam4v3Qc685eAz2jj9QNO4clF6JLro+I41d
2VaLJMupb6fyc9+WyWMaZ2NgdoP7oNG6C+6vau/zgQKVXQp41ah3XNsbGDDqrBaN16Ibh8vSxMrv
crGLZ1WrzIwJPkl3sUe3ehfZg/ircrr4aOzKTaonPYzUx5R8Vy7gTak5nTybQq93goKvxufJaqMg
EkPxC2i5+rVNmuqcafHUnfrGNmcG2nR9yLBD7zPt3JLpP17qfEu9ePwPB8shtWZwgMyHboQSIhp8
fbV6aL6uxhn+zOK7BspDgo7gwWXdCRilqBfMOqn7fQN2MmPVzVCl8E6rQHsAT9d4z0syuJpvxdbw
vsk6IxyEdXSgd3ceuBM4Z9n6B9Fx/e3xs4bbQbo+FXWSfs2EnjwgWtV8EElsX8iM6sk3Zl3OSm/U
2I9Vq/qa9kxrB/U/rpR31aH+pVpldISh2dkPLhpFTfBBvD7b6kYRm8UwRMI7ua1W+z379rB2GEwW
Cp2N1tep3zLV9Xz/Jux4EnwzE0ZkgVNWca53w2pEHud080+wKleyBaMPJ8saGSQ8r6f7pnYuHcUT
0B02c2I4//KnvAhkJwu0ulbyxk2p0oaM2Qb3YHcN5Oq8D3rShEe7qL6aoizCckXL8r71HUfGMYNG
iR8jMd12sOq46zPbS7wTgEXjoWWGO7nilBw4lr3tZIgnYh9SXYa84HqN5mivRpTzrkKd/7uyqvhr
zBl8w5jUIyLUjssEcCVhglIDl0Dt2pJIRTxXJXs4glwLaoGCTY26auCsnZzlLbKH+/u3Zw+iPA84
qSZ01M3bqqaibFWj88Cq9CVc9fxLx7T7iyLqKmiK4qiV/KfD9zKj54Aw7lV2AJHpp/C0WV83xjkf
qfVOQ5VU5zRJRySZnS4Qut48LZ2yPiTCHf2WcZK+HPPrp4jmvisMjq03dfbDYNm/EdjTg9mmiM7s
velgQ/Y+Ne7D4e7wBejLXH8AfQCb6nmFB60yNTjOsf3clmbhA1yMwvt7f2RqsxcFr2ZXVpiaCrV8
zDSnpGlnpB8tpCgOLunONSHWJ+SFNki/d+uFkjgZsgnlj5Mw8/hirhUt31WpD67JzmEiR0I5EvkB
1Lq2ihoxkN++YUAoKq8K37Va3dh34k4LG3OCt9S79v/u7+C2dCzdDfiHPwU3FSjEJgGk87pGto1m
VcSk3a+aSz3KiYp3SpMu3xfKf+8RW+j9ak2Lg5XufDqiNMp8fxA60Io2p6S2S92bLFYqJxi4aB34
Hs3092YsyoMq1O4apd4SBuWAQLnpL/xrsiyUTvU4Oo2I7vwLAQO1tURRK4GKtMi+L1asv3daJXps
Rd+e7+/v7jIZKCypcaBMtmQXOdzGcNAIIcjP9G9iAWe0uFZU+F49HhGJ9mzh9yT4Au1jsLzX66wz
x1js2cYzuKXuMwnVfcry/MldoTe9flUUXmQmSE+ZUO3aEoMZZnLNJkIGLRVKSLkHaOIwlvUQJPmY
LgdP1F6+DehBzglB8UcqOF3bU62UQcRuEp2msaZc6ZVW/8PWs4GJX67qK2sOpSeyv629KBjGUppB
VXXNwYHdcQD8Bgm5gKIuC/HXvyGJYhMiWMWamZnzF8rP4qsgvzhY6k6wQ3Wf9jDFuz/cvmsrPJxK
bdcOhbuxVLPQLZMaZh0MGzFoJxNxIeusaJ322rmouAGKJpxRShpEnFvVRVWv8zw11ei0aq31w1In
+0s2xV9efWqujGy+opcl1dpoGJmNLoJywmXT6yQ+l2Ka/nff1F4wiy3JsUW5HeHDjXvJuzLKHWOI
ECFfyqc8nr3WH5y++Krr+fq3ptjp06LM+UVMRvYt1rM5AGLXJE+d29al36uA4cdxqY8OkVzi5vEm
UKB6QiEYTPi2yaFMiTGYqxadhkTLLpRw5zND8uTgpUj4hTiSVNk7TVJhjBxVduq3WYu7aKPFiAHM
6XES5X4L5WjwKZOt4yMdM/fjPFKteg+EojuKU3acEQA+AnfuC5Wbm25yZc4eTA3l5EYmwCSk7z+n
ohAMzcoX8/URx58+ORLiEneyrfwpilNMk9Ezrb3Q6qDLhUo5OBXhpJXp4/2DtfcBZUv+/0xtvIAG
ud6tu0lBWqs0TsXsDWfkScezpwx9UJGkHdjb20YLhTNwJohjgD+89geaJ6JJWIuCHI6gUx5p5m89
nf8qtcH+dn9lu1dGltIR1eXZv8GYj04S95rOF1u8evl7NdAH9Q21/XsQSBPPuq1/lmk7mr5F4iOc
4TyieWL6QgUd21FJog5pitP937S32xLwSi3OgKa6HR5uRL1SOIqqnDrHg8IF83D8IJjO5lfoOzxC
2x1eO5tdOkJHYnrINsn3t0CPpWiEoi61QkE874mkne6XOYxNyDSs96tnlf/BJVLtQIWIIi7VpM3n
TYeIhoKWseduVT5k5cA8GRf+SyrnX9/fy72T5MDy4U6CIr5pehKS5/mU4REhjUdfi6z+DoDFO2tO
/F/OLBhMyBF04Yi3Nr5X87K1TO1ZOa2z7nxfxuS5NdvplKb6EXlZ/j9t3SnoCsD0oILAnso1v4js
FifJm8XjfOSz3p2a3Oz8SJmPdm7vFFIKhprExrk3+vGkmCtVHu6gaS/txe2m6S/ggZGvFH1+jnMI
0/e/1O6qqAlDwQA07GwzckV1hmWSUo1DXqun2cnE87BkANLvm7k9ECQyoAmANEHmuqmrqCtqhRWS
RqGV2PVfRQuAOGiqpX7Ok7XpDqKnHWNETRCheIz4r+2ZmHt9ZuxmHYerVq6B0XveRbUiJxgdfToI
92XweX0okChj+gLgDKm3vgWLNMgNwMAwuVOT4fyCvRZfqmZSO5+5kcNjAo73QRPWYPmrZXqzHxnL
dHCrbz8gv0CSZ+Cw/GG1XR9LRp7oySQ85aTNU/Fm7kvtKasQzb///W6PpbQiKbaS237DazfGfumy
tojB3sQIUClp+QNZ0SILE9EoXxStSvXTfYu7H5G4FPljiQnZFqqipWEsU97HlKFa7zFb0wgtCGGG
CT2OVz/pLO6FKbn4Fzd7WOKp9sw2Dts6L069VfVvm4i0SY/t6NP9Ve1+LRvJeg6NThyxKSIwYkB3
s2SIw252GTytdd1nNfbK/7AgOkvS18uiyJbXNAjTq+wEqdc6bb1LYjX/xGU8nlOHgdD317P3lSgg
02aVse8N6KKNjNUw5iiGr5nGj7YWqZ+qJi1rX00p4b7eFkh/Scnl1eQNu/5Mmptm6twryknY6nBK
ANU9dEs3hzbIvle3y1BWkUkn3wg5gK0cpFkaTbIofSJLIeXDGhvxQ6sJxk1Z8xFoZu9E8CAD6v1T
oNgOgFHtKdbqQU9CKKl92HezJtXsxPn1eyflDWSdH8D0loZqxpVjRqlIwqnNHWj/du/bzDR4NER8
5H13XIWEkVJipsYsmaLXn2mcvWSiw5+GtPvjtz1Tdc6GMjmhKMviAirJ/nh/aTsbCBGEShZNQLgY
W6AuAPRcs4WVAHIxpw+M0YnfM8vZOHCAt9mN5CYx0gIqnQRybQqNpqLEwmi9NKy1yAiG1hgDG9Aw
hPtM+ahncRqmhM8Hr8vOVl4Z3XiLOC9FPCZOGtptXQMuqMaP+Zy3b5xynX65zdwf8CF3thJ9ZXgX
PGe0o7ezO4ZJ73Q9xquXXWcEfEnvEXHHo5FHOxUWqbonR3egSsex35yQrJayE2hwh6u6KmHkuV0w
O20U1niTwM4U/XGsqvjSww594oMzNVvPp/D+qdlxXJC/yT0cdFflfNPrU+r9//F4cR4uVpOcirUe
L26vRHQcK+/7602RXeOLeZ+BM2y+YtHRfoMfkIWRWraPzayk/qo1a9C1rntwSl1+9SYckSO7qHXC
MqVzKP/+xUsGqU8v66RgcMboLk8ck/aZQST5pec1/SBUWXoY6yIlzitRT7i/zJ3Dim3AQfyHwUfb
r4p4rqPFVpmHSqzYobHOtY+svBYYgkdcb6YjUdC9L/jSnryxL9Yq4qhcLBN7EIa7wM2mOnBjs32j
D0ZxkBjvXH6qOxKGArSRcE6/NuVOZa8WhpeF+pqof88lTf7ZLLJnkZpO5RdUAn+S3ZWX+xu6u0AS
RNqCOJ0bEu3AnbcypDdCYYGd5H9XPAAY0Z48MSQHC9wzhfuUmkV0nEmjrheodjIZER7fbkqnUxRn
6TddAc/QIr98YGpvL4l9YF1THAenJX3Qi89Wt2XRdnQbQwY9VDBlRX2OVUaiJMtoflinvL7YkBUO
wq69s/nSqFz/C6NObxkKE0G4F47aPNl9rAVNWtRP9TCkT+7Yv1YEh5su8Twyn4JAD3X/2p6ZIOmT
R0kRQtR7V5YTb/qQXAi/7EsERzmoPfcojtjbV54n2unyySCbuzY56otqC29KwwW0MeM0yMYY5GpF
J3jYVuLXuKBL2rqv77Ui1AwHCCCFnNmzvfV2rsaKpy9p2FfdEI4tQx0Uz+nf9oP1+/XXARCm5AZK
zebtlGglq8ElRmoaQpu3HjKErIN0NoagqZXuP9w81O0BggENucVg6kPUjo7o0rBo0/iDFVfFI1jy
5WEZjaPW/+2TS/4IrJSYTGKY7M1nGzKXnvjqZCGAtOoj0Nf6rdmLo9G+t+efXTOo6gGmMyXe4vpw
oC8xRoMkUBnMvEUMYDjb7gAtvVZ/iSU1Tve/lAzEr18hGsYoqZOCUHpGx/vaWqetlZc2ILGdKikv
Yi3cM+CeD9aQC99Jxumh8/oCDb0+uhjmfNTAub0IIMIowqMSKEmW22p8MkzloM0ww/IoshDzG5cn
ZlHUn01v6FEVFh3ISa99vr/kWweKJqVOyQt8MspX20a5m2eOWbleF5ICjUGed92FMclKwDS5146A
p98GGYQkCHvg+7cCW3PkJaPijWUIKZIxsdkQIyced5VX+7rtZAeI8tuIAmt/uCBSEQB/vfmWHo7M
bnP0NSNDPE3Azk4r2g6B7gAaKt3qUxkZxiNAlYf7G7pnF/CznAoACY75XNd2qxYuZ6+DQjGy0nk3
qkX2YbKZhRRPyuek1PtLlSFVry8c5fuGd74kyCvJfUFki2bOxnCqMhfn/3F2XstxI2navpWJPscs
vPljZw6AQrGK3sifICiJQgJI2EzYq/+f0szuNimGuL0H0xOKIpmFRJrPvIaJlWk+DPPRmqrtaAfj
CCAtlOZb7iyvPmVIYQUiJXrtLyXgtLP0/qgWmSp4E3QrRkvFgarNfTWuN1U/9++aqF6TavLfwr69
9ph0Sv7lpMJF9eK9ustkU343qrTzTOLBenLO+mxbjs1g1m8soVeHgpgBMYTziy3y/FViCMgpWqjT
jIYOnTC4Y54x5Ddu3zVvbMPX5hNwEURgYJLgDF6ePH0ZydJoZVqFcCWhEaqzzpha2MG29WFyOvts
tb1xByXkLZ/2U7bJczw/9rj0T4RYKmXEUi/1itU0q7zKFqwL8BaanJjcw8LbrcNNLlbCqhFry8xM
JJmzrBxCrIZ+N+Z96+6MpbR3OV5YS+zobfHjvjT6B4t+RIaGs9O38TzP7rEGPd8nDbzULg5g8vwY
DO7ftFnd/OsawDFKgmiJ6li1Ud9DWcWjJO7cQGNDiqPlnKzFys1i16JgnEIs8wEyQ9MRX2rnyySr
vj4uUxbOO1uPjk7Gjp9koAqNWVGDVI7noasOplfVKqm73P5UINs97LQW6zWaEnl5Nuaj8cVbvejQ
+HmlYmspivAs56lTeyxgzOl2Ge2EapRQqXs6W3YRjpu7zigV5Eg1WECGmMKjqdq8jlE6QRRxjtBM
iRWqYVeqEO6PEtXVIdEl1g2Q76auZ9HalojD3jDKWBbmdjEVwnBQ2SlL82iApQHvMZHxxWtL6fIs
W0P5MOUWKohFngdnlavx+1RhF313bUN9A2RVnYqBWp6PpQ7ci64PCxHPtj/NSeYa07HqnN66Dlff
vKx8c3YuxLLlH8gG7LtpK+bHpi7kZySrh0egNN0UGyo0I7otTnUZtfS00kx5QLYyz/AfrYCkIhmC
cM735kB+oSxzveGaGbozLufizlQwkJMqm/qDiw4V4tS68GUy2VPd76YeperYRBJBxFs9GN96oynH
WOgus8H4zdux7xw5xBHSBl1ijKZ9qx2wRYdty+ScaDk6Qbo4QUMHAENN7AzcBdifQjsojFHS0R8s
obJra610sRs6V38qhbGcsK9VkCfhMsmrnjzlyS6JAuOigyVwmIB3fjXHWVRJ3y6Oc2WPeYn1Vi4R
7vTCqhl3VtHWH3HQzNpkjbbpfFC57nZoErTHyWl8NzbMDKJut43NeznlCGupPlt0kumeN5HLHqcy
gBPuE5UtCWYILvEQ+2O+fPSzvsrOawb7Bo/GqRP8IQAakSsTDYC8Wb/OyDtdVE3vf0dei1usirKt
S+salcG0QjWpSp1gbG9V5BhBrMxoMOPc12KvKHMHcZl54w+bqud3YUbz+exllTwzjc1+p4MayyWj
bXzFnGQmkSlWansWMeoypZsXaxJ0MsrRvjcKtc/FtAy7ua6tYr+aU9MiOWxXdYLEWbvebUW5+amc
c79G7qv1Lwc5j2FMHcp8zGezob8OvPY4O3bFNdhV1bepx6MzXuvauBDOlH9F6WV98LRNTcUtl9VK
JKX9S6WAACQweAv3mxkUUXC7Vqj/ddTgp50b9Boqv9stfbJlm1M2u6VqO7FfS5SReRuk3EmTT0Bg
xtHHKxqgTPTZ7QzLvcvsxcEGRGlQgrEO5lkeJ9vq0O8zVC90DFvFe6xHbJv2XeDL9geQIaC9A0IX
ZtoR29+MVjmaTeJKkbkJXyJrz3OEn6u4CLSYr/PK2qYYVMx8GQyV4SKx3AIxnI1hKD95hgvAYrGa
ZmYrGcERXZ1hikfLVCoJZJapd9PiOutZO+RjFc/G5j3h95lfocjnCwdxZ2u9zStCoKSflZHHYTcv
OeGqrKvHCFLZEKMnPZY3GiOMcIjbPhDWfRVSCkg2vyzed6NlRHHgFlOFw581gXxAWQg9o86YAUiq
Rbc7kUvHicNVrMVZ5EzjR8/LMz8Oqjy0D8tmEMFx5wdiX6/FYu23DXWN/YrevX25ouNTP02blWcP
ziAadd9mrfuwAU/H2CFydXvtlbZdXOkQrczv0sis5gKBg0hcB+Yi7U8I2tnhVTh1lbWjwmbcd53o
JAdC7voAOxXquo6/2E7irlVZnCnTr54iGYyX3lzN+tBbHDf7oEND9hAFbU9YX4yiR6qqb7ek8Uuf
l1gYCmcLf9Znjsjmcu9VHQoUdRaMT8IqTOdq9uv6x1K03gbFxtc9h1oz2ldlvcn3nbHo7NzP4Trv
Or8I74PRtOqUXlo97Fd3bH/4Y9D4ALDE+t7Q4ySTkWCwuBS6WPx9xPdxdtsY4T/nrlaXn5t+NoXx
InujOEjDRW5/DFHsQXJJqQvHLbz8cdVTW+6Gxtu2nStl18WmVpV9r/qiEbcswL5KfO1Io09qk+V2
HRCJITpfBFBN5Crt6MzvKr+Py8F1NLzlPAjuwTUYZp/4aqyzfasLY9lNKMEiQqaqYVV7ycP0V53K
QcSaxVjpOkHHYnbiYhj9C8qlU32Ipi2I9oVZrxybxjJSRctw2HPTMO8L/b1wtvyzdrxSJXnTh0Ha
jp7zXgbmPFyWuR0WQP4wcHoA4u2Xu8b1sYpBxnh04C+Ethi3BbmiSG1EJ6HgNr2agq42oBrguR3l
iPGJJfphOVKYN1Ja5vTRyoxcpKXc4GQvtBs9Z+839RbuB+XP8gRO9YcUaVZEMpTOAVfs59pa+09m
jsCnEQugSNXeUMaEpFfjYjd/psuy6mIXvH35RNCI9in3M1XtHkO9/oxm9Kzf+YY5rInqesGpiGSo
tZuDpgUlL7aKO89Zx4gtb7XOvgzHoAeqNwxd3ILHmuNgCzrzS1SEZRuf9Koc1MWXLqJOCM084fRq
5jgPnaVLFvwQKEDjNxUkpl1xAmgTT65TCUWvl9BgkOhZp0zcjJNfr6kYs1Vc2UvXXgyGlOWuGHp5
aUWVUR9qtL3NxJpl/nUqeYfIvIWVBFsPICopi96mTCL1GMUAQL11J8Y6Ws61yyEXb3Y+b8kiF/Vp
RdLkZmrWCMT0ECxZMjbFaMYZPKbjkueziwhvoTncJlt/HCcRjdiJ+LkTl4teb5pJewbJp2nnycqR
+iGaB/yZ8NWRN6iec+TW4KPEzuIoqGJvdO3itjA1qY3lVnUdV7kuoh0UidHrOcO07SaDa2/1Xiuz
rXbamBt7v2aSZLpCQ0zuHGddb9TSDE5iUU4r4lb4i4vYuZZTQs3Zt1mM25Rf51BlxHdVl3qRSTtl
FZh1qnJN4smQgNgq0daM2RBhuZft4q2XXegp96hc4dgH2SzFcvCUpbuz3Mg03x1oSb1inTHUkf+u
71a/rwiBRpVFgNT7II/d0muiq95tpb7qSuGOfLcOemtsB9vqhvHqBkb/iXC17z4GfddmN1kd5ZyB
JnH8nMeGV43dxTTbG6Vse9H6YGV+fZ0D3ch3QV8JfXSzUOXDjv8YxdMg8tqj8t2oaTchKdmkvoED
Y1yWIdEZh0Ptxvlg0UBHFEQV8RrVKPkt0xi2BwoznbFDe9+Z77FQdt9b/LXtbAObkceLYQ9DWrMP
ur1truFj629dFuPI3QaHXuV4FJBKFip1oiybLmY3Uu+CjTJn6gZzAIumyXE+KD2lh5tOS8OMFz/4
idbXeNEEHBAiLqWnOIkMVLuvFsJnJAm5WqadNWTFN28JwpX9Unpf7Dnz+mQOovxOEZPYO1AY7sHw
TdTIVhnReCO9ERrXESuzsTlz1SXrLzPOnBIWaxzRoLhRTtQuZ43isyYUbrWrwEz/wBsFD8uOXul9
4c7LZz3X5XUvHcrERQV3/rLqpEv80We5Rz1zHvuDMFUOmaSFmWpnIpt2vlU5IkWVzJVp1E3We68S
wRBrdwXRBkm8ucGqAx6pId0hSiAw2Lf9AsMhhmkV6TNSsP77tun6IhrDsDsstZw/oRIYXZVrhKHO
OIFhJ3qw+A1/ilZ1KKpgryrHuGncZuQIFk54HPEj/V7h6NrchfNo37AwnYHEITcewDsEghBPVudA
HrL3bm3UKq7IJu6zKsvNnVsM7TseyxUXgWhyhilC82Yx1shKGsPSV5G/mDYBr9qyC79d3I/KJIrl
UbJVH8rVb52dcjzEOsjeto84ZrDjnWhc3TM1YCd57MNeBvFS8352YZsNN+XaD0FcjWWOakI7Mdsm
d92FOdvmt8bNK+5Z9Bi/4sllfzfaHFHIVUfl1aJ7brZwnMwilhPHT8pWcD+VstdN2kOOD5Nae55M
CjIeL16LEo6fG+ottvLCOoaDfaoizWGO4JkjVRIt5mQnjqvHIK2cybpsC9YostteVselkludUJTN
mkM0u26D1gDK2alnl8Y5+YSR7/128L+J0QDns01DXZBPb7Lihum4QzanidQ1kdjYxHmjPGuvuAHg
2NOEeNJru+A0OCGEdFZ5VfZVb2NJrjCWjpeC1/f9uLWBKjnkuTlMH2Gf0inDXx8cFVrEm4htXHS2
4m+DejMl2sdN4yfVtsqzbczmJW6K2invx8kyv2HK6I9J3gdVs6+9hf0/kEqX7F+EzLgXfOtbFUQy
37WeRZBfZX5jkdB7oCla6pZLon1py12Jo3YVW5Dn5lgszeQmsgVnTPFoosjqzzMAdaNxoeH0yn+c
xDgsKdd2rriYZW/FVmT27llbenaVNktfTunoBeifFK2OEqOZspUXTJnlIEq/LWNrGMYw8d1cDNdL
JrvrGn0sHaOVE4VXGcnuYZK18xFQVjbG7axahaNK5DyUAnQz1Z5i2wl5uhuc0cbH1DQHwnq7pC6W
LGMw3vuuskU8+sItz5ueBmMM+dt9hyujWg+qK6OPEG2dy3LIrS+mko283ArUx7hTt75L5kY6d3aD
X/pt2fjdY+kastlvRLVPy8ZlnEi+4o8WQg0nyboFV3NNxykmStTFYbXbkfl0jKKNATXbGvWOtohi
FZ6kCuzCJWJpNv9L1yxTfi5Vg42jP4fulMCz82iWuV4doOu0KJYppt9cYb6S0fXYzGtAOYdyyw3y
rdUYQzVQd3ZeZ9t+Npf2qa6WdUpCb4mIppbMoyZkueLrKSPhcuPEnveku9N3LgKrQPCwKZCYkyMT
4odLsff6BUdx6gHbrs5bI7pwtbBvAD9bD00XmSIxp3U80tEUZE1BUN41rrdOcWcjYxb76Ea7cehJ
9d7K3OKr7Qzuk150RG8669qzRaNBlpCykYq7ZL8eWzDqz6twm1SsmxBFzaLtZMZ5bq1PnP1hi9nw
OH9xWtOQzP2Y0/TVVXhTn7QlgVKJ+lvrzno+c+tI9TvmFEcUP/ft+2xrbStels2pY6NF9/3MkcQC
MXM8PHZm2YxxOfnjEgPLaN8FYasvPQgDbdywEm6GtpQfC6TYngrhZQciWWNGobYuiT2Uf6zmrf80
TxBF4q6PKBI0Tl9TL8cJlc5toI2agLGyznUhi+LMqe2c2tpAiTvG3HFBRivKOebKeZiLo497eZfQ
FwJH02qTTMCsW/ta18GK4Y8Yp4EHd60Dk9Hk2Pc4bpfyN6YH3OxowZW101e7fJ1bVn0khoUwQHdf
KbgEJrFIvtyXBO8NtkKoE8Xl7JvfPVrbeSy6UoYwlqT6WsMI8+NuGMhZl2EJr4dhaNGSrUvrwTFM
60skxWwlix7sb1pG7V3Jgt8Sr7en83DNuyAxNBHI0R9RJKY26bXneNRFYWKU2t2LlbwW01czmOPK
Chc/DbpsNgjQ5nrlcOqKTyj4yI99ZFWfVGlSelDmmnt7nXXzVzWJ9j4qW+qXKvKVvfM6z/+ciUUy
aRSbNhrLjvm1cCvncgYGNyemMLDJ2oIp/x7OLfHgSO7EOWB75mffER0lrXzKCZ3mXl36yLcZJOrV
dokL8yaSKdrAZdlR67+zVOke7WqqPjUeolypUJ7/RLi1shuN3n9QAcqEO2Gu1UdKuOVXS3rrCBus
nR4tWK42ZYWNGMjHj15AyBhBeeFk3n5dLRDasdbR8gEAZ60TtFl8Vik+Qnaad61F9JTV5G6dWqaz
OsNLF9U+zz30QZGbsazalZpIOBpiV2XD6cTGS/eml9aSUyvzwm+L6NXTBDNMxU0Y4vviaIrlSYBS
0T0k1kAmq+r7b6bi1E1ZVt7TyrH8AZh4+6HwlE31ofCIIDKj5QCVsu+GJCgqY043x8I9qg1KvnU1
KDOkCEG3Dj3BaDJ2S+T3p6sw7I7dNHMUzKNT3ERGjpalH+h5V00oRyaTW3AJzSRET5YmiILV2XjH
eqzx/SXNcT/oEuDOtVeRGCZc2Dpge+gaBXUt5IJ4KwqVR7MoFvu2cQPW0DZhOJmIefZuaHuiReWM
oggPA9VesrvWd8W5Q5FRplqU8rxzlmna16aho9iqTW9JRn/qrCTEF4POxeL6U2wrP3gEfDHwWtZs
tCnZNMjgWZSYz6LSmp0kp6+BkE4lqguJQZpx5ZRk+bvJiYwuDrVD3SbKPRe0Q+VYROVT2FITV2X/
ME9mVezG1l10rOtoFDfU7vMv2katGwZNpW917VlA6bbGv6mbTuZHyS1/37Zigq0gCP5TqO3tGCtY
bAo2+0K42litOyTYB1hnWo2lTPt1qh8GHZCqjktAMJ8RdQwgdfzoqkUBGz1RredrCH3UiSL4xlts
jz73mie9oCd4drYqrtXcd7FFtfHBbmZDHCJVlp+Jh8gDjawLEBSPKMrA8KwVBxI96bu8cdrPRehm
78d1mf1TFRlheE1fIkzmkowm2ZTyzoOm6qakznuaYhGK2W28EKDVZ0vthcuxpVL3GZ8k9y43gqpI
em77KM7Z+3JnzpY14iedjVe5swSoX1F8sWI0R6iwNaFnfF5IL27E5ul3/bRWt23VEVw1YRu+Y1vx
krowqy7aOSO7hyEV2vdmZBjFES9cB3yu7ppTXuFP/IwxXaicfstqSaQalHbJCV2SiHIiils9sspd
Fk4g9nAJ7sqEPpF35uaTjclTU7ktV6Tf3nF6NLdtI5eSWwEC1W7IPCt1vL5xqGNN1hXh28RWglDl
hZdDR430ciBnQxMQSa+DNy/TnTdb65exGXVxHmnFMZiPyj6o2hdBMp+sT5I288Ino/esm5yjhi3c
5bpKZbBE7xHasajDFk3wec16QIZzpEMWWDYGD5UamhIXCh+GXlMPXRAXEXo1cVh1gTgrZnu09mZI
PYDbrc8BXDayzqjneXkVO0MwqlMYG57JlvLdbil7693ouvK9l4/uNXa0K85ag0nlt82X9Qxcgksf
ymnKDjVQI0JZKxLi06DHTB3Aw+a44kTy21pAioj7LSAhgktg1vtwyKSZ+k3k3TR6ZHOIpaSJ4+fu
QmGTWNPcTb7o7gLaYj9cu59KFIgJhDjZqbPGYV4DTJBb7n2Vri6/YmTX51gUlOMhx8OxumybkUzT
5gogdfGD5ZzSG0rbQx6o4q5xTgQ3rxnaN0CmvwIoIqCKJ1oUQS9t8BcAqczshx5Jb9rRo0voFQlz
35nKwlxSeO/KXC3vf9+FfgUjyYAuBg7hSWYT7bHnTVMlNaID2HBgpNms106mlqRSHJ25wlUrsyrK
aSQVx1qqeSeMKdqPdfmWuPIr4nZ8CbCRJ8D6SXjtBTiFxa7h94sadHc2XGyskYcx0tX3YusCnaKr
TiQpclSy42kT3D/wvfp85yHAd46iChXa30/Kr1gZGqwAqvAxoyIIP/f5nGjbamvR4/UJv7q5JIVv
3/VOXbwBuv21jUtbCNh8eOKQoCv9cuZXV9EX2erUzJGSo2s5cwD43kXebOLsrz4QyB9Y/i7gHKLg
l6tK0BztZR41aSSnKB5FN1/Q5TDf6L+/Aog5sVLRJwCMg/XiaW3/CfzW1npzwqXmgdTAGVAH8qnd
+uGdl/kwUTd87QajXx5+/2ivzSINDs8C5HvyIjh9/qdBqUfP4KbCOt1EPydtuDgHN2qzvRJt8wai
8NW9AtzuREQHufELCcHAEG0DQd+krsg/dCNQXmeaVEInr7nEiCM72Agm7hG9VB9aZxsSKe32LUXR
X9cmi/JP3+HF2sxtI3dmHfG8C+JBhFOyuRSGtP86wOHkxY5aM0ADRFRenENmgCXySi0kZSzKEsos
v1InxnR2m9yvNGMIB8pqEp/B1LwlofzaEcgEnxT8MH5GiPb5G4UUuXEelU3aSHe8LIIeDOUqBlAF
qPlpgwby71fQq+Mhw+ODm0ZexT5hPf60gooObr4hB1RoTbmmVOrnxDMqfz95NOPGkyzv78d7hZPK
K0ST5uSNGnD0nl7xnwaEoZmbqyebNKtlJ47VykhJa3vZ5Tr75fWwOPpeKdpzDd42+DbPdI2dytj8
2HanMM3b2juvx8r++Pvv9erKQt0MWU/EyP2XMnhj4zlFhs5kisFy9cUYoZQbSD3Hvx/l1dnGZBv0
NsAZcvLnDy/GRZMB2qDKNmoARWS0N5U105kmy7saiCreOMtfOZRweuGgReSJAvFLULzw+96bSAlS
TFGjoz2Oek9b06NqBubLzLR3twVDO/3Vpzz5HqDuh14POsr2S6nSra8sl6i1SVXTZU+BV1YfIEWt
1521bMfVhZD7xmP+ejb9HBFONW5IAANfskZFjRhAsYo2DTxdIsTrue9cGVE6C7cgKcB4J41kea+r
pmxnBUAoavAwv3+3v6CiTt8BxVQf9Cy4yJeQaz1MblmuBgvbDHykrLbwvHJPTLeJensjc3sfml2Y
lL0c/6qkHCPD0GDK0XngC7xYVbTRHJ2VCm1yXLcPo+7zFCCKirt1xhtqct+SCP9lFZ/Gg7CFLT3n
1C9REzfomq9b3eJ9Y5ePofA7uQtIo75u6K32ib0Nb7lq/LKOGfFEPT5ZpIDneimysNQRTUBQ3tBY
JvzoAl/dTAJwSoENzwXQhuAa/ETwxpHwy+V6GhQYfIAuEzjbl37cxTg1IWJwbTp2YRNH0QY3ks4l
OEH5Vojy2vOdrm9GOeEVfhVdN2yXLkmTFoEp+9gz6r4+IBtmhbGzmfqMxKH60jC5Z79fsz83xjM0
Hc+IpDAQejYqskEvlk47ASQBDtSlBpSxe00aS00swhFclrODSBp6tR+o9ZVp3+XhR/DIDd2mKcsv
BVgsWhIAu1IBnuNBCCsLY2nT8Pw/nCZQpU4xIm2IX8i/xJ7OJPysTcOubQ4GxbQU3HF3FkbUfsS2
Tje/n5PXVjf1VLD2hHOna/j5GZ1Hva5dsvy0m/s18VYp9osh3As06yq0r8q3eLE/F+/Ld8BteCK8
QWjg/54P2Pk1ndBad2k2u5SdzWy7JbjIl4sMA6ubYPU3nQ6rcD5rww6uS7Opb317GrK4Hjb3rlOA
3v/6lKO0yfHNTRUhXHNarn+6oyfd9ZNqsi7FBbdOI9V2B+ouIkWYy9oHoB3eOL9f2WkW8huYVGAI
BKvpRbxFtcJpcnNmykunOIyD/uqtfp6GKObsf/9yf7nmCefgxZNmIewGFeDFSJubCTe36ZaUBMsq
9s3CeUIp7y2Bw1/vgtP6QYWLV3qCN7/IbvIZ3xa8v/q0ajpzD8IHcWnHMc7DTSK56IHP6LPAOZIx
vKVO9Ws2eaKJAM7lJIEehuzn83eHA3rUBrPTpw6dSNLnCkxGEIidRs9qSrvR9Y+6ncfUFsQ5ro66
G9GP6hMZ0lumu7++VcwRHQDtlmexk15qbFczaaQJHgOBgDA7GMu8/Ihg7NzO2uvHN1bsq2MRV5LE
U/BH4fH5U9NzDME/M1bYmzqWi4PorlVu8bKuVfr7JfTaUJAqI8zELSDIL/XVmtHr2i30+tRclbtj
icmjndXvK6sv3zidf12sp10I9RItYQQrX55EtEoccK4Rr3KpNhVTFQYSKlTe5W/M3i9UEtYMmvIW
04cbGPfB89mDLdbP7ljiJDWsH5T23xmwH3bbVKrU8/Gf3hzKT8EJe9AbffXGlnxtPnlESh8nDR4u
3OeDq9Z0VrHxlLMho/1Ah+YIGKk4VMPWvTHUr9fsT1dAnMvZ/8QSL54T1oHVgY4Z0qD09F52pn+7
EjmlZpB14GrIkTxabdHwRq3j1T0Z0Df7r3Ff0ABsvxdmhcUqCDLOhLmf8mNdh9bebjq1b3Cj3CF0
OBzrMoq4YfTwsLlD+NjgWf3Wyf7KZJPoUSEiJqQY8pJBs7k5gsNVM2ABMvoJiHTzPKih5vZD9BZV
7pXVy5Jl+aLb7PNqX0x2jTmCID8f0pWm6o5qk75oKW9/+cu78aS+cCKOMhB1l+erBw1Si/uxH1I8
u5qzblpFinOdHS+NtbxxS/0aGEAuJqMhe4NBxhH7fKgW5bw87G12SS+HNJR4dObKaZ4WNlUcLijk
vLEtXx0QC2iTZ7AhHL+4hkW4WOBBgoEuE3KOM2zqnay876AJYB94lXxjd7y2Njg8URVDPgZY84u7
ETdmgQdMq9BIyJ2kaDwzRtbQTFYm9Y0d8dra8LBxhWnI7YAG8POpBC4dLDLCLWNgtu+sGQewXeSX
kLp+vzpeG4eomrwB1RYfLbHn4+AP14mqypHg1WGYRpm+hgjylm/aa/P20yWTbRVAMHwxyEhCa+TZ
PKSziJCLpVmwz4Nx23kN+/z3z/PKAYaV18mzgtCCB3txkCjL09OwdLjBuc7J9hepvaxQYFymYrlC
e95PxmL6y9KQLHt4RdQXTxXY4KVzGVZbopvKWaVWTeYeDfNwgKZy263KeuPCe2UmOQfM8GSlTPz0
Ui7AglXYzFGj0rDE9mOusLgroQ0nc0jT7fcz+crKYBpRBgpO2gQQCp+vDHWifBM/qVRi5nJLFyqI
Xe1Nb6zzV3Yw15pFYELVNPJeenv6DaJfy+ayzmW1pqVoxaGh94bXAm0/Ssn/hzAIQijlYFRlOQxf
MlDtTDmWXEedtgLG94hFbNw3hIFlLZZ/FR3+49vy//Kn9vZfCYr653/y729tt9IPF/rFP/95VXwb
WtX+0P95+rX//rHnv/TPm+6pedDD05O+euxe/uSzX+Tv/3v83aN+fPaPtNGFXu/Gp2G9f1IUHn8O
wjc9/eT/9sO/Pf38K+/W7ukff3xrx0af/hoNhuaPf390/P6PP0J21X/8+c//+7Prx5pf2z8O7dPf
jko+Nt/Vy197elT6H38Y/t9tThvUo23kVEMU5v/42/z085Pg75znpw0MuRrW46n62bSDFv/4w7f/
Tt8AAQB0JTisCPj++Jtqx58fWXzkon1JxImaOInSH//19Z69p/95b39rxvq2LRqt/vHHT739/8k3
yRkRI6bWSx39xG/lXnm+9DFSQzFrbNykCAp1p8rIOiLL9A4UcpGikJkdqaVxCYwb/W4UNc4AkRTX
ZSbt86IET2ch/Iafn3jIzQqCUyGuwxkqOvCB6m6xgts/Te6/v/2fv63zPDb917dlXtimcLORUz99
/qdcdA67rGyNxklQSlQfMjLQAMrPEL7rnNYHrudig0rJ4mgjfkFHANT/vQCZiI9AUFpHOCV4eSLF
UO9LQKMHB8YVKG2pWwo6Yylir4DNEFO3e0IqRV+bIOOvyx5GYLe6laDmXG53wrfhbbWb90CjHFKc
G4EFgKKE23pi2Nl3lYf+KQKInnSWLfcCKbISlrBR3YLUM5NCBp2dNHRsv0RVjbb972fIep5snmaI
/9mEWLhGnNi0Ly4FPcsNdFwP4a8FIgfj4FJU7XQ5gQBVBzGDURNdETgQNbHeLnIbkLIaxAw3JaBB
kzcFMAl+IJXmKqwUaJ99V/QwYkFme4DyXectRdyfYsLPVyC8TYSsaK6aAeWFF9+YjqzCl8CzksEB
raubTB7N1jthqcJmiIfCE+em3WXvgfR7msw5yw9yzH+4OGg6Cf7X1pCUcrgKYGVDAcn7wIhnx1w/
mL2jP2R11xXJmFUzGLpMifsJ2NAd+O8Rz/dtBQNHQNMldCigqs3OUn7ZSsjXoNklOvko+IWxp2fI
AiwY8X3c/GpKKKLiD2XOTZiMq17lTi1Ld7fN/5+981iOHE2z7Ku0zR5p0GIL5ZpOpyY3MIogNPBD
i6ef45HVNRUx3Z2Tu26zKStLy6oIku5OAP8n7j2374NIEkMDtXjJZ4wTyYNVTdHLoCmZxwK+vOtT
S7wPMm8jM1b8p6sjhm01xwm6tNKWXhN1aLeLYndfHWWEi2gfdvZQl+3ijyvKFKaG0i0WO3Guy6VI
XadX0st/fQFdn2//Yqn9eQFRjGkmbSaLD97gr7eYhBOzjWRJ8RgbpJvWiojbsjI+Eq2wo9Sb4xam
x4T025Uq0w4qJXZIzxn0O2aEheFJkumaHbmFejveplZmYaDRZAWtSQy4sbC15oz1ymFViLbXcHFg
ZidnEYxvmzVqgWUpYjkNUb0VSdVObguoXHFlnWJw7obYm5TxuEQdIAqjGHS+SOrRvyxgPxLcFu9V
JQ1PxVivfZjncERrhPqnithTDIxmnt33BDRgUIqW1tNkeBZYXOM6500tuCH0SVqOeAxcRegC83m0
1MAbSKfW5I50zU4tDxJKnhNORcMkpVIVN6s0y8z0p2RfTxMKlnTui9xfC705JuVVuTjgA7pNVfOM
HXX2KzQqybbJL+rQyHjI1iSUGZ+HbEasZ3MpjQ5NtZHct/aMy8NKpYNcxwPwP0OcM0CRr2ZTzEdQ
acWdujr2X/U0/8Gz47rtd6j5ab/N31c1hbrirFV6FfU5F1e6tFhtKQZvGqIKsEVoJpllCCJrOtG/
2Jf/3If8/hBg2s1cg00nwWi/dTdoAW3UR5nqdaogFVcS82vGSOvQGuqhs8dih0i92RDQUXLjJR7Z
wAKh8JCcJAdAoSO4VKZO/qustp8pIL+9LHjk19h7ulb6vd+qeWXW69kuMHJCeSHrQLfGTSY6zN2p
NbhrduWsCc30FNShbsXcy7WkuHiM66j36gRnnqmN8mYA2eejnpL3UgolEkpNfESzPpcEAGiflAeN
13TGX+V+/Jzt/f7aeeXMG6/hH7TFv97Iy6DjqU7wMESSnh3NKltmbGbqUm2jHL1yRIXnZVnrvMhF
KfVelrfnXIhvbOeYSHIjYXZvTYOFvRuJNv8sS/msXwdbKKdFzMxUTW8WuWn2rAzUxJ8mThg3quAK
YZMdgiVduxt8xQ1y7QVBOp/jM9q5xVMg4gYTTDduFyGLQ90uy5cq40xGt4RlsGulcxZN59VsJfSq
ppU+qL3JKkLOnfZccl+/ToqyZl6aifk0rAUHfTnMBy3TozuDuNqbskq5cuUFGXXLxh4F+wHrAKY4
aXLsA2NnPfOoENKwI4ln2+Y8qXRUTC9qbyf3RZQpL2UKuttN1WQcPYmxwp2ed7Vntca8K9bFPMp9
+tiYZf9u4b/xlaUz/ejnuUF3nKx/0bf+R2c6ahIex2BkrtXPb+3JkOlVrvAfpLBp9IDmTMebhaO7
rYox6HrCQfA24criGD002UowlsysKI/XZpMOQx0WpYzvUsnCpEmIei11bOUF6mghlr/ae2rX1/Lb
VQdijuP6usSQIbT+etV18bigL5U5PsYyf24azT5ICL61WFfCKjPNkKtJ2yDkJlAgMWOvbZrXZsyn
vWNP2UZlwsn1pmteLyGLrYBH7/CdNgemxmjP4yxUMC89NstqXJnRgKMB2t+JJJMCAPDGa465FHG4
mWzwBZZbRDZ/BfH4v59U150qUgwGgNTMiCV+fYNSmkY2E1LeoJKrt7VQbK+u1+kZs5pzbMvcCpS6
mTmyfOSSozNDEjQxxTIpxtM+mF8yx9pf3eu/zRQ5tHlRDjN+nlGQOMAa/fqihF1GlWyWinfN8bqF
kDYG0tIOnmIBTrCVYpu2leP29ouJvI2Cfz8Pk/O3JkY/XwPyuSsFCHbNVWTw62tIU0yGUFBxQYnp
00h1czs6oxIi71//YsX9M3ztl4tM58Ky0ORwUjjXxuXXHzV3SyYVMqC7Lp6L27G0nCfeGPU3nosN
KCnpLSU/MPfAGYrbTq26t9rS4id2yhgHo1nt3NEwpANQ8rR3sf4oH3k9bJ21j1O3KfTRdNeFzQG6
iHWTQf2oXPyhebYpeWaeVJOKqNU6Xbjt4pA1ktfte4WvoXAV0oL2VuzMdqBr2V+sIo1f5wc/P2B2
smxmWWngtPp9JEcTh/GramRvourxq5n4I9aW1XFK7BU5sa4HU2xNd21d2Ls1i7Pe7Sb9XF8lHz6R
Rfx1I2tPJbttw6/sarlvCimNXXNRpI94SjvoJ3jQ0Ec8lG3VdW4hRgyLS2m3742+2k/UDUY4SnHd
u0qRU2wbWO4nNr1KgHNCd69+cF9nqO5leKTOWrmKrwngzZfslOlrTProS8EY56CxufyYep2qWiAO
OuaNatbYULBi436p4U4k+U5Ze3bfZWXBQFHt11IdixcBbAA9dP1IlzYqG5F09UZXMn6SHEG57tT0
z0v6/481/td1q/OfjzU26Uf7XvTv7b+ONK5f8o+RhvEH46SfI1vZYqn38wb8x0yDP6KGRifGToFF
DsrRfw41NPMPAsh4SGmsN1EaXFuPfww1rn90hS4yHkNLyCRO+VtDjT/DDP7lCQFp/5pxcB0qX6lo
8N5+fUKQQZlkrOa+FcVNdutOPJR3ysu1z+8BqLjCN4OvfF/uE289wr9p3HozbfKtdXAOyw/jOH71
Ox4cN9VDsZPOxVf2pfjGtnhYk8D6nJ76yG3eu0D2qt3iNYGzVT2xi7fUoYd1N34lWOFVt/GwrvnN
pdmb78mt/p1u65NxVN/xgcMnU3BRPLUP/bHbSyEziXPvF2HlU9nu8if1Io5TEF2ynRbWd6qnBsXt
EjSXFqYgxvOHMki3euw5YXWuL9PjRCubuN1lPdqb+Tg89bvmTjprn+pe95IQ3//R3OQ3RthsIr/f
5gFbnhDLyXd2W+95lTfawdpGT+Xd1ZTxaX9LNUopWM9evB1MYobcxnSLzrf3zR4mDjqq9uyExlZ+
jOdzsxfO7cdwSvdIXffxTXK77J3z8sRHeOQ9fKtBFUa71U33picHxqE6W67lirC4p47Zcfd6idd5
D9jegjIQR3mvHRN/9OSQOdJDtK/CPKg93e/dcjP9qKKwHYLkxdjWeyV0Qhr07XCKLi0mDukQvVnb
fAOfo/Dny9WdbbhRmIIB8kTvpaZ/pTbx95MTGSXxR6EctMqbDsZu8EyvCikfeV0zskOv9OzX/n5h
S6V7ODSMl/VYbtOLODQbVi3ZrtkavullvC92y3ws2S7ZWWG5rTfxQd1XD92bdFOe7Ft+wjP5C5Er
B8mOYtTmY8836cb0rTtt23Ru9hVj/HzOD+N52tjfy6nt3fHZucN8/qwd+vv2bJuukmxAsOjy1uGF
Gq60lW/SUAlkX2w43sPh3d4v+77y2JgE5UE5S/dcn6OXJtU5LbdWqLj1ia/3U091ceweCuro0OI3
sil88Qouym0uNOoN+CJXu+FDKyvP9OdtgktW9pWHOQqJoZPKUE49cRzDCbiPW34Y/uw3G4QEmRef
bkvP1b36Lgvp8ENrW3yF/UPMyfKkVj79/URU+/6Ntg5gVABbwWOgGEhkA/AqmrfytB6qsD/XhE7C
QuBbfGVcRrI375hY6wpe7hjuwfHaprvtECrmy4C/3Om/OUfcxfkuooNRuqYBUGI7a6fevf3sQvx+
c1AcyK303Ig0UWxPj+NluTceS1r7yhXlgf/PgPWxeHXhdZ/gzd35EceX4uGNQlPsLapnci0WR5hP
FUcdjqTKYGIAHWtfYFFbtvLnrHdeyrUrB9FGb93lvdmvzxXGf2cfB42v0GHto8/6YbhFPopcGt+M
N+/BZwW59V7s07Px0BAAZW4X6z66sXgu9eGyr476hsgr+Yfx2LCA87vzcC/8yvIULUTsdlpckDfr
yXjSQ8VLvcIHH0VWbBXWFNmYhDMGWJQnKZgzPXczPLHJLi68qecNn8z1QReWj2L7od1zC7vmo6zC
kXDH+jKOvgXmoihcG+zSqb7Vv2yMwcEcwvRR900aJvPOKk7Fe3ov7cyNo4aVKzWb+Zs4Bk9ugue6
9hyX1i6/SAE39Q6GkdEFvfbO5yu/ENGo6s+m70Re+UO0z1KQ636+ETBX8EmtW90MQOZoRVB9TBKu
3q2FMQUrS3ugW+5eGZO56LDvGo+EasU3k4OmULYF+OG5IsgExJyWK88MUry8fkuY5ODjmvwi+ozS
ItRC7X5Yt2VyOyvo1vZqkD9h+1Ve9YOlnqpHWGzl8/CcroaLqMLeon7GvDptZMS4pvdmmZsrUOYp
T0LTfCIaxJGfcYrW2ylx5d6Dktphv6r89WVwfGPd1IgDd4vzzme93Gs533C6n+6tJ64pr+Lqvunv
5NHrhMvErN33l9y/J3PH8BgsVKj3w2X6Suxj7GDy8qfn7lm+yIY7hrIaDFKIe30zSN5WG/zqUbq1
77rtF9mFlVvKPug7cZL0d+skS4M3vDRn2C5uFxrRdFLiuyrUzkzSZsOt3qzhcYDckjbWRkXIVY+S
N38SYbepcGe51o4ds9f76d0ULIEZAdM6ZT4DsuSB7/NSeMklseBCTCE3h+JLyZ51uDipzsn8KF2+
rZ8FI5DFZMdzw40JUDKftasjfdOYY6A0Qb3AjnNtzOG6z/OtBP40+tJTYbrlq6PjmHbV8pS+yNWL
cm77N0y0Foy8+Nh9a/3sNuLTaB+ds5Efhn3pHHV54zfB4HJTDf44e49jEEyfJYDQDNKKl7lz4+rP
8fo1nhQAZkLgE+NBGYgT4AQe7pgU3NniwZrzB5ch7DMVZyLe3zSVbzmxKtf87Gx3tasnPdVDMy+f
yYmaTnTi+X2UeVgbnTGoNpihs/2wm3w8uB/2nX3DDCX1+xNkow788gf/6E/FfjlGZ8Mr/eYDp+SO
H8UvVXgAyI42c0m8XVuxMzld9LdkN3yIxoWm9KHdTlv9YGAeHQGKuNj3jnbjY7c2bpWt6Q++GvJe
J4zyoTVv+BcafpkRB6FgXGh1WCVbrlVG4unAdGdr2IFFSJrYZek+WllrbHvjeWJ58DXsotafV2bZ
QVXuAdvlc1hbm32y5yLjah5PBFvgihu2qf9ub5MZMkJo2uFk7qP+Vq73kO7m3v+SW0/W/9wM/62y
/KEu+e/vC8RfFo+bH/V1S9f9/pf+G24ZCW7/r+rx+6FNK97Kv5bjP7/k3+tx7Q/GfEyH0LxfE5Sv
m8R/r8ftP9iqKAYTfSa7KqrKf9bj5h9XXB9TSaQKZFeSrfbPelz5g8Rz/j7SgusMx/hb5bj2c0D1
r9U4UmBEKw4bKWi2FP6/TXdjVUUmqrAWY7XEIEeoq9WHtgrJkqPGtJOQEYU4m7UMm5BR3vRcmtV8
gNQ2AbfKsyza6lDXnpLcrih00Tisbq4XOafWTFRiWZbXf0VYVQVIudIwGxPsiclUSGHVNkrqlcaU
vWXSinCgBLCmbWyci1RFVinPfjQZ5WEhL/tdn4dqdA1nKQeU1hYlUK62teV3UUSerrawSPPgYSew
YNJBnJ3FlmEpCqwpTEPndgMUZYJTlzKncuHR9HiETIsJ4ioBg/AKu9U/7HHkrpgYoVO7EcxK39BZ
g+SO8sL8ogfRkF9IDVkZ1sTGgjXEBmzhanXmTKy+TJawdZHQg0A3eqqkiQG03PYktF3xYRfUctG3
PgzxY2RM3WOr1bwdUle153aIkzt1Vjn4mn7AXKipeNRHWxqTQIIId84g7MH9almW4s8uk8JTZwZd
OxFb83vrZNlzzbLxLU0rMXhjlsymJzmmaPxayej6haOOtZ+TTOMpi9SenHViNlbE0d2kztYzSwy4
MEmWF4wWyqT05S4dHiq54xmjIZW7IYO8lTytt52XlLi9S9GrTesT815uhJCVdFuVZhzGcwYvbqjV
YQ9XCLao6sDn8aO8GWaCLYgkOem2ZMMA01p2L50T65ILgrC9t4l3SVgWjdV7hKO7O6oZWbF+XIBT
cePJgXCaTSPKt7myNR9ZkG4HrK7W3iejvVl8q5MEKKK11ecQc2910RRWVCO/zNJjlWbU4DKmRiGo
3LJyz9ZE+kOO6/SlyGIQrcuSlgJmYcyYXS0SnPUmOU7gCouqBtzQgQUDl6NLjSsXlRmF3Edd5kat
Qppb1cktZtx+NaxD0tbwKOdYyZL3SoFouUfNMH+Xtj5LOyFZMWtKe63KSwxXTwpHsyBZvmk5KlVN
VfxBl9qXueiLeK/ohZztzKiN7vtxAPni67M8q4+2HhvNRwffITss6jreKwIx7TMYE21mH8X8jF0U
y5ltA07tfighl3kD+/iCeWcBOiglAVLcMTEvOfMmCcsEA/x0nbYJEIubMWp6emNdiXtX7wA3bSol
0zLIFBOVSa1agz/JMmUbZNKy89WhVnJ2O/Ha37KRFKYvDLWnupW7UYKwac54d8wamJWXYrynh7gO
vzfVkinDfowNrd7KpK0CTStJq3RTxYhjb8zj8djVhSTYizQsa6ukzjKoRkIY/Io6DRq0bsoXOD/N
fQZQPAmaXDf6nWTM3YMJdMyCS9A7XxUjL83PgNC9F1OVn51UZuJWl/wu+DAz7V23svFtEglszniO
pxtLHQ2G9MA5HgSGr5JyuaYXkSOLzQQ8IhARyVyz9hVqI15bqFe4Zxjpv0b1nIBWMYzlHQ5R9CKr
WvyjUXR4nrNJoqBgmax7qimIBKiRc8uUV4WGId+xkqNRsJs6sDXPv9CBVHx62TqdFcJ1qdkgnbLd
01l2QDpaFZPTfrU/DNg+7Bpi+GMevJci20HtGy6NY+brle9Q0ksZiAK8Mk16RhKAT4CZ1EI8iHkt
oqsc7ZCzNF/9cbTo52ZDNYxNR8a0HvRpTBG9JFa3czCzD0FTi/LGUGvRfhSsnit3iROVSUps08ck
FqiPAP6Khf5raHGXJJSoAQ83L+URSHe8tu3bpCE5AV3TMuxfZLJeYA9Mp9w0Yb9lXSxv58GAK1rZ
URJ7wxyJt9zuxrehrmYZjkQ70/BA/f2IRmcYfDkzSI27EoObYLbLsfScStWEu2TN0mzstqVXAYDT
PKtdXf8YzWr9IjtQZgipXZ85WWsuPphKnSt/7kC6DXHBnnkYkZ6AsLJm5sWgMgHhpJ3ybUzGkNBR
T4bhR/y6Lr2zGG9pES30Qdoeq4DtOU2OvSPJyiWclpkOpxuX8QEg8ZK6Q2fq9yrfcNzKs3FFZgCU
+EgHU028vJScj3QC2OBGALTgL6TrurgS0n9aLbOMQBuljb1TR1JHcZOb+dPYW8bgaRB1Yl9wjMOZ
AqDqT2053KsSmyk6Oz0eNroWlS9mxPvbdWxPt7kCfGQjJWNqQEWbqphebITnpZhj8iAto/wMTZ27
o4RaSsMK98W+6JBnAf4s4i6u4IwEUB+oVeMRC7Fb16WAIOasufOnPuZvlY7/j0K18UfbD+2Pf0On
1v1bOFRf7z3asP8JxeQ1RfY/H+7eFyB28vT9l2Ly+iV/FpOq+sdV2IkVzMSSi7CZP/mzllRMqkIA
CCjGgdcrP3Nk/qFX050/0MPjAITRjsmD4+CfpaRu/cGmBh0JF+x1sovN9e/o1fBdM7r9P8Ukxka+
DSUrPwPVPmEvv+3kgSmDwGQ34UVtqSbAjmp6/8oBEhJIo7LmHppKpXNjx0yx2aPx+rIz2FIrAdsW
Z912SnPkH4uDggwmoWpvgOFlb8uYVjvqzeYVDCo9ZKk4L3DD5qcyI5erldcH8Co0xVeIUTeL8mGV
WmMzseDzFs3KfxS9yA4jKrGXyRrXu6wFAmuP8bG0V2Z2TT4HVjtWn6q+pD7WjfFJjB3yF9Atl0j0
0lFk4B2ZuhBDZ1gE4Knor7ylMdu93lcfrfyEz46V7hvVX5hm+ueUVbdOfpvoT+Qmlpd6HZvA0Mpx
B+7FM4dJ/xKxVt7rXTqfJ3mgRmtrtb+xhGJ8xMuo3g1WvV6sLDFfqkXOKx/VdLlRY2fZlmxzLlkR
mzu8f/0+k9vCpYPoYQPZHok0k1vNEuBWglS2EJFzGvHCDNtYNgNnqJvtBKD7xRlV/SbScayPwu/K
edqMWKDBLNOLs8Jcb6o1exxwEzKihS8xBqaczEetgcdQYvMOa4jXVCxxchyMLtpEUITNzvhUcnp7
zpb5trKM+TRqZXWMchWRAwA69H/pLcWX4mNlmJHWRNllyp0nNSUCYG5l+zCUHW+hGArgKF23h8U4
+0Lp9kCShS+3+pdk87bT1gDxYlYPkiEZJycRmN/rft7gm6yOM5WCZ2hZ/DytVeFOptF6jdmZj1lq
vDZybNxKCP88qbG0Yx0nYhPBYnInm1Uhc8dO3yxV8xllPJWnpdS2ubFKezUpo0CjXn8fyiezQxJ0
XdVdTAlS86T1E9yt/psaG+ZZIQblXC5R7ldm3Z9mXldAHdP5HETyYZ0NLLE1NKc7O64Gbx4hGwO7
rjbjOjCeXGJ+HzDnnhQYpU8EUvA/80V+1rr10ZCL8SADVD+MVcdgvxrGUDUkUKZFzU43S11khbJn
T43uCqPtF1oEddpHU62GkMP0N6GBEe4SYClJK+QTFIo50Pp03QDbUgN9MaMzRjs4zI7NWUCxVla+
lM2vlTovW6iZw7kmMpGl+cIwaeyXZ5kv8daZwIBdqUHW6tCJb2FuMmFOFUq5xrDOrTObtdfnTv0E
e5HcjnZaOOqhBqsrqpSYiOL94Ei0KwJ2QMv2/hH4I1c06QcHdVSbMJec9rPXmXj1gpqlQS7yqMda
u4uiVFZc9mDVvi2EslPkVguh6r9Sbshu1UMGAuwoB0Wc3c3ovUdXFpPzxdXz7mQSVew6D/tkqmtf
Q8KErJTMNBnQHDO/tdokOJg9+L5xOIM6XO0kGzCRSQ5hUpLCLZKB7hmb5lCyT95NRo7/wkKP6q4c
1P5K6/qw5hKaxWTtztUk2vsyTce9fFVxJnVOblo6jgfUv+UhQrfK9EhxHsxsag4arRYkZ8XiY5IW
pruRKu3IIZRcqjB1W02D/p4AXvFqjT7bQfDnFUonQiMpmoOtCvVeSlVQbIV+hNJ7Yp+XvqJkvuvq
/BXI/gBZPldvLF0S+ILjZCfl8f26rEsgTPOcENPg2RZ1XsEt7arTDFRvGge/6FiuGI3d++1i5a4k
AQNWgXr5cT3lx4ipB4hg3frQ82V5nLs5ld1St+7ZU1NhtnJ8iIgeCrJhQhPIQYQSw9G5J3pWChNq
zKAWo7wjPOKW7ukjVbe6LnXBYqmhNOhvsbSlWkx8s1ZNhltWOIvm4+pOrcMymY5LMuRkhZc5ECgp
le6ALK5nzV6EOwlth10gQD8qAmdsBybBce/n+C6CpFWicBRTu2sLFAdONz1LOZGEslx6KZ1AJUcG
YUmr7RHjcUuGi4t9SqIfzsdDrKjVbjBZmAx9BYBs7e51Oz0vigkewxjVoNPy8mbIpfF2GtL4GXqD
CAZVeuuataeuN+xb4ERa2Jq4yMcIRJ+1I7+h37aL6uyBFW9N3d7LtFP31oqoJskHxpYW49Um7GNJ
PlgO/xbh7BcweUzIrsB8w3iS9rPmfGtZdovvKA+ouCN3meN32YlxjSuTcoPFU+yhnze+VRrskFp7
/ezHJvPpZGovMwUz3aRBjWnkRykHduSqEXutkr7LaBbx3ar5Kw4TMMrw/h6kqiWhA8Bx3s/TD8rS
GbC1kmxHPSIuXpWM1xRY77HD7x9IJu2g3uiHEXc6wZYji76BZ9Wcjsa+5ijfZbbVhPGaN0dbDKd5
aa95jQ41gnLhJmOxlEy5p6Yova31RiFg6nwdW4Dt65WgVkdtt6x0elCllS60R7vYzKM+yKEpEoXO
t06+nTEaHzFkiG2hT9PGWjX5hk7ire5UjUiW2NqZHbJrM2m/x6QoQjtxoKfPTm3f5yLSPfhsstc1
aXyQ7E7aXKVdjG+tOPcj6OV3DUBEUNiDuLURVDNQr5bNAivqzuhzeTPB5N4Pax+dSlqjsGkGsYOH
Wx8w4y87KZ2Y+U8dRTgMqUcZYoIH4XYKlyXjtOvBh/YkCOvroxOnLFRBMXc/dHvB1+8sjeq3zcT4
n3PiI48MlrhSr+8d6LheUUn9U7YOw202MtvHtzF9VcjxWVBJenzI5CI+kfNhBybTj3gaj5ZaaCGx
fFtjkOWwKORmJxOWGVoq6pEsuWdtr3/lk84Hy5G9K2StPI5aDy6301EwysB5Wz586zo6NANZk6Lz
nC3GtqHIgsul2oBx7fgN0DSlHu2N7RxmdTnALWNoKIVmI4dMUj1NGIQhyNE+T4ddk1VbplzEFTDo
a1Ye3pOkJSFAxJPBGiiNF21fj4yAJBOmoFZoPimNxbG2Sz1ssBrmw7xfnUhcltG0LgPI8nAuJwbi
8fIpydIuErO7MveX5+V26Q9pHzMuh30qMt/K4ldo+BoKyfqEvufGRihNFwU80JBYyXAhbwajfVby
lcyAygVUarim3HbuMqHVbwloQYfo5GwrpXyUNipQXBRoHuyIbSnpu2JZKx+Gk984zmeCbM9PMi5i
7pEQ7gkncAvSP7GJk86JApDe6BeZWKiJMp9sjjIfelPpts5ytyzGnR21qD/5JGdc+mGR6cdsyB/H
uCVEtqgfbOJ2+FlUXXF9sJdCbNKKMSnEIvwSmy6Gd7egZvcyIkvYn8qlT7LJV6uokw/JSXiyRFqN
hu5n0VjwWdTgrlaVO2wVn/XoPBnmflGHU0npDVNWyQJJLu/ayOQ9jAetyVxYBQS+F73GTcOD5rqc
Ig41doXGzFaQOeMtegqCUHnIJWsLUFD44BaXM1pYVBvzYU760c+X0gwQ7z/1uhbk8vCmVfU9wURf
Yxt/M2sMJjnbJvj5XeLSieukYlnyRfOZiVyiaBrwT5TlUZJNEWojxe8wDkdYM8hE5XIPbyBMBsRS
TTKwMJyorwt++a6ZG/a9w++bjmD0hEl2Qzw+J9p1HKQozdOKSnxM0pvYiDkw1dSzSNrihC4eK9CC
7iKap9hS9xnBFzPP1MUo+8scw19kZ9aDLdmj253P0hojVLw+OiUm2eJD6rWHca3QZxIWcpS4m22K
HcHwcZmHbds2D8JI1UDpWZiX9PZzVmQ3Fay/Pbk8xnZJYpS0XHnOi8BZ5nalpH4XK8T6Yo7cuZa8
ZCn3VPz8Uus+IPf6GgyhesUsbnIuRfqLOfGNQgeJk8TAYI3Gan+MmrOGMbZar2640lVdD7XGWoNF
BpnNnkS6mdpUMFpXPnh3+0KSTuXYo6owu/Esj7n92NvXKUk5yzcodiMKo9UOGuIyvJxv67d2azAS
HLpnJQNLbznjuVTgOCYoiTcjiPWDZLSyZ61OeWqc2Hy0c7T6FC9io9ZWHfTibmEaajCXT3sb9F7L
1EdFLIwlIuvfx74gAdH2J36FIHCWoz0Jt1t6UN7qTR2le5E2OBNw2uw7O90sY/a6tH19znqDKVw+
wla/Pp1YPIb5FAf9ZN+koMMPnT42YcI640RdgixlmhRugjnkvjst1vCWy6MZ6vN66pyIQw8N7W7M
in7bkWewGxr7lmNAJcolOvRTXwcFItVnPWJDODZIawbyKmxgXPgeo/04VRT7qK/dKR4hWTftvKkT
7ZSk3R3Bu1lIJ2lyOwsUhxZDboQc/VqyCy8BhJ9HuTdfSImPadAdnm8SjsdE6j8gGJiMxmPeV6FZ
ocNAv5tr0EzlUyWTkF445veoOPdqnd9xIvpVmuou9+kO1FzttqopPxZc5+5Q6tzHxbJ40VRy8OpO
5K4Tr1M4BD9M/Xoppyl3rap4V2MCT1Ri5f08I44kv5ra5HRVPw3a/opOvk8zZBGVsZEr1EZkmPuS
QsxjbCNwjw1RArlxArRmyr5jQnfNpuAkZqiNr+VJxVKFEcHYYzTxmsI5wiCiXnP+N3Vnthw3kmXb
X7k/4GVwwAEHXiMCMXCmSIqSXmCkBsyAYx6+vleosrskZpZ0s8yu2e23tFQqEYEA3I+fs/faznwy
0tTUECysayLejYuXhKvrXhfExrCARbtOJB5ccTcN+0h/jHj62G+84rqtvSUcU7xP9vCe4uh2QNl4
p9f13nbTS7dSH+2sUbuCKe5YuvbO9yMivO1MHhJpPdMmBbqjKmpz347Cpp1QP7T1+zpY6fUmmDYc
D70nRW9xoOw0X/20XC46p2FSr4aFQ12BEMt1hy9DJn2e4tmguOkC5KRLJbIPte/3167uhoMGEBLT
MsQyl5lFk7222ofWUyM94SIvLuysjD6IdXSe14WQOdfDyZIyYdnGCfh2Ug/qTe0QtbEkZXBqQTs8
2QPvWFR2zsBjOOcxCzhF5jLKhO0KXCIZe+5zKYpJ7Ycg/ZBkPY2BlVUaEoUNHlpbC4F4jbPsa6vw
Hk05fB7Aw5/irC4vGohy29z49m5cKI8rMbbkVgPpBXtSX4lUqRPsWI30pdb3NkNIrAa1dWLVSx8r
1yMbpbHETbCiK9noHi6uG6nupnfsCimRJV6mKO/vhz6otj224W+i5NyXYy67DrJgfiQspDpaceFu
aIOv1abhJUV/TAc5HWfr2FtrfuJlHG95oWz6+AhuN56RyDI6VUYP0o0EPX6ct6FnqubdRPP5E31f
i9NX6x5dOrs8ZZ14RwLhekn4BUqvjnN9ayqCURhHsLdE/p5AQOvgZ53Y9TVaGC11hq3RrMl9YBcU
j62Xkwch68tCwD1lDOK9tgYDDtABpExZnWZbuvFEhXUjF12BcmxGB6HO0Kxs43OlwHAbn8RSGsxA
QqCqz/spcNp9M0z+ZZ7PvrUtRxr3ndDpitNDD9vezeWtn5gmHLUvxKaKuvGySCGY44VCdRP3PbwB
oMaYsgDhx+j921J2J7tCGFamebQnNzx7IiPhBZ5zes886MUVdABrpcWhgfd+cuGf74rAwTmWsFzl
TYUijHzB0EWonlswx+NhB1XquqRC2aUWbbpoPdUEBY79urVB2pfeus/LkQ+bPIJqZNCQJztDPtQX
d9D+BYU+aSjaXY9Qz/2ja4w5JNVgnYLAdT5WzbDNcDRu4TR1G3iVVJb008Rd1TEG3Kq5TC4Ew9Bj
K1TwubZgKwVDK17NsKT7nkHnwWthsoc9dMgnf+ndh0qvXzMRsFrpkZSLKnberRbNpJEOzXaa2/hO
RLQY2O3FTiLdBos+jwiepuZe2UY/s7oUzwGYxUcCkvSNZc3JobY7511EkCRyHCloXjLKPxFWUrwn
se/GJkSFTzBX59SDKZoe8kJR0flSIRidCnsmTYiktBtw786z4ybyevabc6xQrDiB1RF5kKpq5O3s
qEmHKl7yK9T2rd5mSmQHrZf6Liab4Z2ia0NbAF/fx6lWqPdTHJ8fJrYtYoVYEh4SL3PzrevD3KfN
5MR26HhxD2A88/6DKcEvjeo/6Uz+7Tzh/0OhyZlb9+9HAwcc9VX3dflxNHD+G3/ITGz02/SxICVY
voTKcc7O/UNmYmNld5CgWJaUCnrP+W/9azbAAMBTDBPwmv/kZWdsoIDBMFLAZIfgxP17o4GfBgPM
JKDzKSYTlD+4Fwkx5s9/MIdjZu3nVdMiIMcpuPRElL+nM5rd6FoklwPzObZ7V2+j2BDpQ0jhResG
46Z2U/0bJ4w861n+NaL45yfh+dcI47kT/lsOTR+VFSqDakYGmtfpbkw/RZ6TXjmLNX7jVESr0beT
T/7iJjjqYPxsBuT2h9adiJjrhItAmVf9Xq2dOvZ0cDGleDJ9J8yy/sZT8hcf1EeTA+oUxjZr/ptZ
ysi8O5ocblkzDtleZMI5tDhY0HmfeV3b0o/Mb7w7byCD3++N7yH0B+ihMSt9BxL88CvhL/ZHOpKY
9bE2l2ty1FadPAhp0ZT0FppMHmcpEQ0f0twjkgffJIkudAkplokWOjfdhilPD1Putrvvz/r/i9mg
+d8FsTi78P79Wx8W/+fhpRhfvtTtjy/++S/98eL7kCoY7fGj4epQuPuwJv3x4gfWP3hvHWAwcK5R
mWmsZ3+8+FL9Q5F2fSa48yd4lv41FJQOSwmTQoypvCeYuP7Oiw9H6uf3DX6ADfMJ18gZlgEs/s1j
jFBnXpzVc1F+RY8DxvaHfBb1C6qzFUEj1Ps9vdY+HAJDDk3XRpmzHUdfXrWybO/6GP03XcQCmKWy
mEd1tsD7eo7u+VhLpgSc/OgNE/c3Y13XjJKszu1OMugxdKeyepJu8f0Fr951HrPzTZzU8p5MFIu2
icwvDQT1oyZE8JS6NprNck4MVtKm3pW11q9tzyGJ8n5FyUv3KAujFqDUkPZZTd/Jcp6TVOBNcN18
+VBlzIZ2eeJZ10nUrSiV1lLcZ+3S35eydL8Y7GEoaQHD85aQ3mvtB/oTzA2Zc7DIKIRpoeSYe3QK
2y23JCJ3escxRAfHbJbIB5oSGclGklTwEeHbyrBL5vtG2+pT2mP9w5VZ5BOptqo+n/vd4NlMsXrJ
mYpeRLhMdyAbpk826PpgYzqn5v+ndpkXINPvfPNFkBnMId9BMrfJjaKw4wcoyR2J+9vCdlq++uxc
y9lKsrDKc+tiMuOhmnpOZoG3Wz3/G+M1nAU20V6bnrBgqAg0RjbNbGfZFt1hibBX0KEw5Z2yi+xL
7ZGEgBreA/5nBfBNyafuCFlycQ8+xfhPo50GXv5Sz52FRXsMkmNfzeaDtfQf5hy1IM5bcSSP1jAb
AglAZij+wcz+WCrCmnZI9AQkB3FDqDTJt8jBaBA5vnvIBZ2uJpNwANubzuqpZSOiUvs2UJ/GNvmU
JwRP0t5LEdn3cXepBQK4zVgQJNMQ7zcQZXNwUnOhJ3BOU1n112kvrhdvuIlJZSO9tlQeizOtyNXT
+RFtqFg2nI6W+6ixvOu8QqQU+2n3uOoy/+yebY3uMpXpwTU9mrY88f3ndZXOjlANEBhmwdnEIApt
mjn24INXlBq+ROeLGZ9cj24mR74nzzRLcAC2RfYwEnhzmH13G5M3g8SQ9JjSqb55E2oWMdtjGHdC
fHVlR+xhN7wQooHQaeg/TPZyX9SOu7VyYl8qSWvsu4QoQyhDSOonby4N0UNdRWKL88r0G4sjwBVG
QYHY605z3CiAMxHmIY4ZuVyn2OGsKJMzOS/AXEBqyREf7n0X5fz3mawe8yb42kkedr+GtD3U7Z2h
W77Dt9tAh+A5FVLEa9gyDX+39gOGgVJoxSiPvlJolJyPUx6nn2rSPT+cQzn3MWI1m4gPQ9fXs9mS
AM7XnBe3htzTnQ+RI7Rna7rtKe5xXnvvl7VDRE8o96ttsbRuRtk5H1rONTxAUUtA5kKayLapEJtt
qsULtqUt79rB5W0icplnlf1wcesA4IbvMtkmvVOem4QIjZCWkv96Ebd+EuYRjcjMDGrrVHbwTkfM
e3WDzbpdVLAlljY4B151+zqSNdt7Tn2EIaVjOj5recWhjXZIZa1jSOwRXVy6sNGjCkrh7tYm9eMb
a/K7Pckm60E4qdPthkW/IyCW3rLRKL5nN2kugqbpnheCvh5AbU7qrg5G2n5SpdtEpK+5WglXIRDq
Ipim+Q5hmfdQ850ymr9qvstTCnxsHYs80pStH2Iato/9qHGF5H2A8qrvdrnS+YVvmW5HAwA7kw4Q
9y6zeDeN53jSnIzFPVUoB4JlleO2WqqAyTedz3GaiTckFgvDXjEHW/64OrgTTmI6ey7Ree4cXTB/
m++WLMPvm7X1+NWlhbBb5868pNiqHc7HVfRtCHyT30XA/54BCxneYM94D1WjO3mFCdj/HbXubcHE
5naujAFxujYwevDtb8raqkoXNx2x3ibBjYmNQzXIqLjHv5jaF0SeIlOu8C7yI0GMZtJo8gHjXPtI
Z/iZzPUUacfa3f1QIaDMXeK6+pHE9J1j90OJ+/1TaYm7UsK2Yud986mcDNRZsqTunqAtcEwieiax
7P1aT0SlpQ29R7k+SuRm1lB9dngY8VXXpDEl4jFPvRvpIMuM6mzYniXKJqiDHdQirGm9/+gU5UQK
0vCtxFePOja7OD88v/7431lrbz/+uUCXVKKuhan655vqtbozMTmC+2FYqkPQJBfT0l3HU/3iz8Tj
FCZ69IL6rmg63KJ2esiAEpxcmqTOjMXEyw/xGJVHDiG/AaG8Kci/31YJfoXYENiSwDt+/lxKYPPv
4SrsdWH67Wyq90VSOpgZ8WfF2guZgx2/34q/VfX+X5gp/u0h96ej8P8my4X8pQX69PnrGer2Y0EM
F/d/KmIK2DPCj/OuzbN6ZnX/T0Vsq3/ACbc47QIp4wlT/Ib/jXXTlL103j0SAUj4+X5E/W+sm/MP
zBlny4VFIC0Vtv13SuI3jxE4a8h/LBccPgGlAQT7+TFisu1aEaksoa4T4hrrOES+Oh+ac8kQLGux
LVhDN79+p97iCeQZSeDaWK8DPCWsVD9f86xWiHAZgTfEXPHCggsdbpL3ZOyNd+OEd+3Xl3tT8/MV
PZ/TBUhlAKw2P8PPl+utPqpzp+nCSgcE7SqE/K2N+dfKEIr/B5eCxH8GfiBy/W5v+eHIGg3AgQeZ
d2EshTVvdAC4ioY5xYOF/C389cXOCLsfVqZ/fi9SQQhUOKss397GrmxrWUrAq7XT5jeJ0w6HlIHJ
pybLyweiwD3YLdDtNrY3tNfKDdRvrv9XPyMbHesiHR1imd48OqNlkVFUiDaMPb+8NEO30vFs26ue
hN7d1NCL/vX3/cvrsdSB+KQPwUvz8+9IQJ6xKejh2kZR885fm+bamx2UaAi8L4NC/EeXO+tQ6Qdx
bn2zwDZEnZGSpNrQaKF3JElg0jE13CketSN4oOKfyyur3l8DFv/q68HFIECLrAre/POf//DsdAtn
snRaAB+T7Ym2xpN31lQEYDji5nY6C8t/fTvfvhYK5ALsfIgHrEBAWN78fIXrD6vK5zasslXd5V2S
7Tvq+h1dp/Tjry/1J+rM22u9qQECm4wesl05rVZVd8q9odrGRYfhL4eQIuKY40ps03uu53s/EsON
mWZ1FZmIrOFff5K/+tI8sBbtNpoKfvBmLZiyZSyQ4nGTAzSFixbAH4MkvRyHZnr99aXOz8ePryff
2VZ42FirHWqfs276x9/TdxHvu0gbMbMHJMekZ+zQKucHEq0L0s376TNp9m4JubuJ9r++9NuVga4q
WHaLHCkHKBhAqJ8vbWQeYEGIy7B8n4biRsFp+yAOw7JbH/7mhVjp2Nz4LkB+WUHetFNiWGuCMSdn
CnAtm5r3aMucskm2WgsnLAN0TAxBnFAUY/eBcPvh8Ovr/+ke41dEXQfqyvUwH9pvloQxpVkqwHaF
qhjTS4d2x3GlFr/ykzjfNrH8MiWqP8VrpX+z9v3pDqNqV2T2kBtEBxmm8s93eGB4KpsOmCCp9e2R
i3CEQqx6sTSLtUv9jqkQoZeHZqy8nRNHzW/Wij9f3qYwoNHGlsYmem6v//hsNUEeyAxIZdit7rqn
87lunKjhQGcQO4R24RHD6nAUxD7W+8ea8uLvRVVw06mJobecSXeat+nMqv3xExDunFpJT9wJh55m
Cx7tS6pqKJteUh1ki8WvCapgP6GE/c2z/eef/HxhBgi4v87Aujd33hBeLT0sRHi1cXQGHAjCnETx
w4pn6SaGMP0EqPOdn1jpb/b28zf66X3mG3NBPKtUZBb7+8/f2FoiKVPSo0kB8LudmBGiWX6JULck
8p3wS9yqNePzv/uAK85MvMP6zEkjourni05nM8zYgpesmhkWYBK4e4KCx5MpA7gVTG/fcdj2Hwj0
TH/zhP/5PlN/+lSHgabjz8v985WdadL0uqaSybC74JwU9UfIve8NYNejP6AZWWV3XcSWe/Prb/x2
G1SQ/33EEq7r0OSw377S+CpEUbMlhG5znvxNMKOs1XUQiTn3EETF6deXe3u+40Fmsz3jWdkQOKQG
bx7ktBZ2QMIzctpMri8IEzF/2EkP0jCdrKM/R+1VhGGShHLMrFcxfrxrLYTz2g9+GzYpss9RLepk
JtM9ClCmx9QOpt/8Fn969HjH6X2zjYBUJzzkzXqeL2mbZDh1dwhIaZuNjDtUMNVIc4uMhBQIPKxF
/eE3d8b+vk/89Mjb52ApYlGouagy3+ZLaR8bZlxIkIW40bAhumO7fpIOYrJvdFrK5kYHWOOuyjlF
CBwjkXHCLMpW7zC6iVMcDN7e7ECAy1w8dGmNCIHIcAXvzhoiO/1E8rBl3QQOP9FDlAzoa1XbmXnr
NLXrXORzlXRHfCGV+2m0FzKciDta8x0ykVZgTqyt2AqJy4zWCz9xSgLMHGlNoFhM1zOfKoryxpkc
/wWdc+k9R32XxNdGjS26nNpBJ0KvbqQNJvr+1Zq9xb4QSTyinutwLhjR0s6seNTBrdvN+i525iHf
JrPDc1CiZ1bh7BTKhhdTR3eNkxD3TBoW9oYqkIv1OPiT+pqbej4igVs+LPFcMQZfWiL0hjGInzix
AMnRJaIwtKITuu4oENXdmjjTcBJJEwDtoSE4srwbcdWwCMR7gdH1JVCjY/aJ206Hkvyh5dTEGcqW
ah3R2uBDXz6gebLu20Y36aZd3egTWW7NSN9PgEUZ51bfzP4sYoxFGlLz4kcuEAvkqC0LWqLNJlGO
qHe1XxDYZY38t+Gc2vmhtZfU2Xap3b1UbdnKENlE/94f2s7etvgNnS3J9SSwZF02v8x+Nd4Mtfam
/YTDZbwdxxmiBUb4ZNin+KUwX0ozwPnwfHEqGLVe4WBFhMn/72xkzTSWn6T+5rhWXx3slvQ+9Pii
H7Z87xR7NE6G+Bj5qX3SUbtWV1jUkmUHS9I0F0lsidAq80AwJaWfvZfrucVe2WlJh7RfPEVsdOzd
6CLgX3htT9fLeBKJaOCP7Qilw0a70iSJb+8nBKz5RaoyvDCJWGhq0muOwoyiLj44JVYlgJ5YKEKr
W6bLGb8jHvkmi3vE22U1bgeJYxZxlKyHUyBrL93bC8mGQSCmG8jH4DWY+rYT2GMB3ynX6/jomHaJ
oJ0aCvFyOuvf815E5S7yxvq5yJWdhqrtJfwvVrNqr1D3PxKClfIztD3D2KWLwAGtaQ8NbAB9uAPS
G2f31uRAUnLpel5aCLXLQ4mt3b/tSSQaTw5nyJtpipz4sqHcepg9B4lNUhMIhc/EivwH01ftlVnn
xgkDhFBcoZ0WH6TTOACSLBdMqkiBHTSui4SCg0awRomsojtVtF15pIJAJ14YZN9bq+kaCuHSWCNW
PE/jQZmzng0Gm/mTRJH4nv0sw4SXWH60cYIouMOIi2TUg8iMtrQoHGcLaxxLaBYv9SvuLPYoKlSB
XGcKEMNUVtaMZw1jZt3bSVE2IU2OAk0L6QkHp7bMnvFlVYZF2tY9t8MagrvFeE1wx8EHwq7pUsdc
T1rPD7hcJD3o0iJStZUE8dhLXn2e85TRVj8PY7Rz/To6Veks1+1MyXa2zkrNv85tRhFjYUn4RsRW
iW0UOXO9A48+LGFZF+6E42AaUTKxmH/JettaQ8jG9vU5ODnYgXVAuLfQsUEv6Vu3fUu2eNaldwm6
TkJWIpf0cxKAqk2CtwWkUFG5AUPyTLbPRMMjkO1NV437MTdofP1G98ntYGSahigeTHKRl5PpES9N
vOa4IgO9X6qx7raxXSD0dxcjmSmUgXszIPFYnvIxV/BqWGzqQ9YDdX2nXAYLO9gAYL2Qe/tfS2uk
dZt6HJHD1GtQd3ktpuk56/BF945ZH/pcgKvxCNjZEw8oKtw8erD3iA/JbM/RHFSbriItcWN0YqwT
g7rstmJ4UuyKIoghEVlqeK+tVlvH2Bqm+4BIJtIHFu9DWZWcsPCiMUTiVBThMi7sYeONkUjQj+Um
2HQUhtgpEWg2Ifp+VJ/LXK3ebiwFgT/RmJqVfWeayq23pNVTHkfuEqZRhd2mzQCi1uDjERyWPbE6
pvHLh7n2FxbQxZMPGm3V5y5AV7WlQKRv5rUkSeQL9eSp9rp6OeW857C7sUzmh3Xox+6kghwCTp1o
9nQIF2xHfhp/LeO8QQHvW2l8wEqin4DCJv3OBiDrsDAuUbTRJN2vYEqwUWxMsRzmrq8uvCHCgGUB
k34wc43/rkvEdIkohOnuQgRDxzIwn1WUkY1ws6q1+NB26/qtKuHYhzKzPdCGa+Rvu25AAJlWCXPX
cmlnnF6GaeCeR4plKbbX7HolyaXb2FMkvsrEZZxscGaflpHYP9c5m/IyaVBoEmoq600iLPtCQawY
sUF0UbFznMjHLpRFvBhT57jzluqMnWioamZUjF6InPOns6sy8Zwq2qhyFPSzU4oO3o/Ffp2Soruy
ki54dRM3R+c8V8C0o7Fo9otp52w3A1YwmxwL+2ssR+ANNWF2M9Ep0wp3RGjvtrGhAm8gV4xuqM8B
W/zhQg+9jyayOsuku0jq+kusKCtCR9f6Bn1K99jPZf6CRT9B4JtU1m5FehYzjHOrV3csTElZpuJr
dsEOY8C46NdaNZ0N6lSS3joPdhpv+6BQKxaAEs7GvCIWv0r7BuZZtrTdtZLp+hjruflYLL01EFHZ
+e3DoqcoOBhsOkiJYxl/EQOpEQcx+DJ5Isgxv63XGoASqj+i3hAEMWccGb1/Xmq1nFo0i14YeZFT
Yq2Mg8eFxxpVcGbhJ+u7c/NlzfN21wKb+xxFGf4AIwcGzJ3vAVquR0aR/eBQ+kC6gOY1UcIBwBmG
4oRctCv20xrkF1Yv54+TWeyj8UEIMwqfKRYKfvByZxZA++Eo/RgIpMYmilbCkHgUya9Rb2EUqkVv
ph3NteBuRsaXHFd9lvJi9oG+ifrZIrajgp29o2LyL2osRBZWFiu+N6rg1+p82fIMQXeQ1570um5f
DOfY1bV1gji0KSaGrSpkFR+kJxK9m5XjmEshuyplkR3tl5pALORL88zqVXhtpY6NLRWh77zQ1gaw
yZLs7SE2ywXe4+D9VIPuivxXqknlXDvSTWu2KtpUTi+w+qykZrizeR7lnOIyTdd4E7c1rqzeaLwS
I6PeJ2ENdajG1H/E2Hxm1zTRMl0k1N9fJgpRGkJeYj8iPY4fl6nqagr8onxeTT2ZLxaN4EOg+tXZ
B908l9ckBWVneDRI9e2KwhL/Vx03wELXJLsa+o44gNFFqJVF/mj2RgPl2fgC/+1phaJN7ke5lHg8
ShyWdU7PaFOMDuqOxQVXcdGu2Cq3njZ0FsSEOnmbz2nR7pOoF+VNO2IN2/uiA2M+4agYwOA1s9k0
XZEnxyXOJvwnjVLlqTD+SmJIicNmSwNu+ljEbqQRmlctjN9p6NNj1gYrQCXM4+t2tX1sSktJmgpp
DlW5SXHxXyItsroDoVwllQ15KkdCcByNK4dBLY6cxDmKyanZ1qcuZ84pZfcqnEF+Nn08UhfFkbdd
U7d1dtNQrcF2TFSJd5rRyyNhkyl4mFUIsS36hFd0tb67hlVcwBEED77XbjPdiIb8183c+jywOmim
YOMqGDqbxE4C/ocWZPXdjPA/2WL79BmPL5GPXRU5yH3W9KyJdiOro92xMR4N0p5xw9GTa1aL7X/p
U6UXHs9l/kxq7ACovW1Y+bSa+nSXmIWBIm77moozSUk5RIrEELQZhaXQFegJUlSJHn3T6szBhpRm
L2NOM+iAuyIFPjoE1TWskIAAP6NTMl1Gp3gGW0Qh2ectb2jqDzqnUzXZJ8TcxF3nDHIjykmpGoyU
3qA2fVti51J+0wBU7XwsA3aWJyVV3NxUFMJVm538VeqD1aFm3zgqd/vbxV/9bKtMnxqMtJ2gCpkm
qmw35QzLWMOc07WF5e6avs6fYbKnOPNaHMeDOru1hTQFkFMi7AbwXtSZFzPQJxXalHrTxlC9bsBt
N3dJOejHeLa6C93PrcAPE3HQ86x52tfKFRaD2JYaEiD3YFGcYUncQempQidoi2MlOnvcDGLASUFP
BMuiNoO9zYzwxkMtlcsPym3lwUSBjI1gXo0Xmtgev2QT3ccLJUAvXWJn7ZwvGB+WoxqDegizIq1e
/aZoMCJEc/k54ynlTYG6xV5RacfscoIy4JYKdjpIUhKvXad0gZXF6dcDvtreDj3ukzjgeZLldq7m
bF/ZQyF2BmPOSSxesR5HXYrP3FPc/K6uMnJwDGdfksPH4GKpZ9x4yhnYwNcz2lB5vGVS2HOGwysY
T61dBtVGNoDXG9c/Y2IaR0xHgZZiCosMrXU+mp6z6+SiKnEHfg/k9Gdtk8Zbc1u3OVRTjl/TE0lv
qE+HZgkyPtI43EkKj/dYVYAejIyKrE1NqtH9oKAYbauGHTNM18ZZ8fWtlL7JHJVXA80DZ4sAVT/l
pZXymMSK5Y/+7rDhHJPaG7sAdAOQ0tPtMSicHjnG1FPSJaZySl5BcBMb6Y/2THkOYrADLkNy/YRf
VANEAvLhpthGy4aSwYfV+EROcbwbm7j2w2HpxvWgok7xj43oLrqUlOOTn7JA4t604B+7czrve5O0
+yGe8dtZc2+7oXRmP9u4KX4lbHbtlG00mKEGOVK+HrPS6xreK1UASg4q+eoNczLtm8TWD6CFqqtU
9Ut5b5WJH22TJMMNp+sFrJAt/d7eOTpl13Noi8S3zKO8RzWsgIdFGzvXqhu0YmGzoYRRFJQa3yyN
i0tRFku9UckQWXiNRTKF9dIjOjNjb26SQKOFMsae4v256dOEaedVPPKV7QMlbhI9HFj0kd9U1Vyr
Q5l5CTkLIFJC7mgUPSDCyc8HVMTQ2yErFbBQcAnt7eCJLv1apFkMlccdWKt3GHUS5jw2xsxwKBdo
kExG8wALrY6XTdsQe48/pG/TbY9GpAlJAUczFNeU1/TdjP/oQTFbyQOKAPPV/rC89618sveujKZT
RBwZOifwIh5m5XT+tNpGHGeZsCJ5ccaeZKVm+Eoax3oVC7I/sAa46XR1RgqRBpDYFQ6CvO7kLqXs
mK9qW5YYMqHI96ElOwbftc8yDA6/jkCm+WCwQicfm/sIWBNiFHYPaAqCHRyZ4uCkN73QSbD32cgw
Yma2jo/VEDMSbaBGNPuC2niEGhDodIcpdbGQVOYlpRn8iP04LG6zE85cflOF0GAvIFLssS3wk4Aa
idnxx8bbeRyxko2M6VCfmVt2suEx6D5q2mF+6IN2WqCbTaPcOUE/2RdLtDaf/FVToc0qEd4TUaOD
y9HbloQ6rLG/zZhR3+vFiZOHOVFQ/VwcU3qHhgdnYuXXdJwDb7Y/Y8RVEVlHRUYYkqxhHs6yIOuT
v9POVz2eDrmdazZzsoYFoF92q5LTLxG5nCh6Ez8RwFCJrapQNO4In0Mf6eKwYwi3Tn5yIIIz6eDo
+H21iRvAiNu1tES7W5cIs35ecIbkaNHaMQK7HOmSpPQ85Q5/dYdTDJevsfRKGyGa0h1aXHfeSVNB
yFa+XdrAZ1JYiEz60pfZ7oabhKKWF/Wc1UDVPDp4fnv2Sw7ShD9t5LLG72WZclaP5DxftUWce1tj
JfpqVaLPz1yC6FvKyvta9p7/1OKBUuBoidPEGjcyccEu1z5wSYSupBPX7506aREDeUn0JVnaej2a
YBH2MeEkyY7SEZW6rUyjb6kQ1+XojWk533XtitKe2aQxu0yV0NUgL7asPasP2qzI+u4GXFkCgRyZ
4quWJPKBWCvar2Ip9KvVN/UtloCBrsXs+1TzldeXlNR0XS5rGjcJYVWkKUAc5NzXe0SpnJrGWO9b
tpxnNZaYE5d+yp86nVpfGi1n+wbXLi0yfMW9s7MUf/G0FlN8qE0Te3twH9lRubHN2JpeGXjwVX1m
ZHgwbDf2doxx34C3JiRswEUQbeqWwn4zC7neeVOmTku25F+cBp8vO4OQrywfQ/OOGjrxjl0EcHPj
aQoItI1+zvPOcSwJoZRSjdAaWugsMoj6go40mrecmvNqS4cMhnzn0LHp9MoPrQj5+ISHtOTAHIB8
OeilVfVluuLX2yhrRHKL0rDfGRom3Y6NfMUf2nVCHRcrsUIzpPjvLaeYaSc6BGO6aUmvgd7j2IWm
tDVH13w9i4ZT3X8oHWgbW6TYVbYf5Wi9DoFih6CFyVjMRYnykHmKdAs0zJO/sVUPNUhmxcQTG3CQ
vPRQfe3jZqiYRPQxEltwELjNW+f8zsLMHC/YmMp8z7PAbK82BU72yslvC2edqWOg7AGZjDs7Otg+
xEXYBAHc0Ex5nKJG2sWfWOqw8/M8xDd5HsRfiaKCS7FaXQaaRFRka42NHqaDYd4EPCXmddgOIHMY
PTSLqJnfl7wwIxXGEDJRr8Ocn3FbD6JsjrJBD8ocsoyKsBn7QG7ydpAFR+ymwSBcaIBazVjDf8nU
uveicXpX6XJcEOesRMeRiYiwVifzfJJ9Cc0ubryyPOYdfTyu0LEOIWE072OL2ReucBb9Bxo2bRCW
q8LdSYqeo/YgjNwOWEpPMKEK6rze5xIJ4oFOCCd3VgpJSJ2qaySZNhSWrRcNDQeXChAWE4FxLA48
dP2tdTbMo9knbxWMULMP8Nf6nEkAcu0WnJR0bv0VK3xK2BtJJ7VX3iRmSGhFJe76nl4OwzPAr2Ct
14i+BkbV6UOnGjoNtpc8D8EwutCbvP9i78x6I0fSK/pXDL+zQAYZXB78ksncldqlKumFkFQl7msE
11/vk72Mq3vgtvvBMAwYAwwGU6XSRkZ8y73nDska+isqY0x/GVjDQs38tpkaRysfgB8TSaSc3zMO
LIZKnjPvoiVDMe9Jv8Xc0rVP/HSsZm0bRXK6sD2DFVwxffJqSiAsCniWORDoZIYRzNC6KQsf9XG9
QMGi48MyWDQBr6PRYMlm3yK8ek9lYVJaLC1m98lqmLxXlM90NH5GlFwSLygKrKUkUpMNKMpsnafz
jZFGUbCdC4tsOg76ob4yaw71nb+gVNxPg0m4poi1n4eTTDu9FVbTvjDPzemAcGRA0h6qFro9j8t6
ZDM77IxWFI86w/u7lzL29gnyHzBLtH8vOdNcBy6nqe5cu5P1CdllfOZnj9UiQ0JyE8na1jCJojFa
N3kCcUzHWcX8WUXOVTpHMTgjmdJ9wV9M8w1TrmRZaexp7QqXlhusWlFGDhlUtZ3grojz+yAu4fyq
wh/fkvSC1kiriATJYrSH5yn1jSVcFuBY08I2KGy0330jAId2e2buEG1i9pAXuoasUCTPYwLB28XA
uAfDWLx2c2fRDg2qqs46W3gKcWKLDzE0CdhgUfkfbt6KR2cBrHkhv4LLicQEJgzzLPiHObF/eKor
hvVc9e1Xt7P9ndv6jBKDyDDYb3jA1Lgg3SjdpolNTiG7bPvi3R2/oW0Y3qdxZE4SpVEdGmpsi13Z
LjPbEbBoziFiBGKvEh5LmJgBKJVNXdVJvtEGG65dbZTpMcdbINdBvOBrLRX0j4DOCP676l11m9Ap
W4yDVHzHgHu5l4HKQKk7CViT2UE9c6b6o2MpGMhFJ8euh+g+ZT+hLu51c/xsjTwoSHGYUPU/sW4J
ZFjMrCJ3dcv7ejLmKUvuROmV9nU/TcN842dZE9zXosu9Kyd3U/0q8wAQeW5lTJfZUqpbS+ZoZVk8
NphY/npt+k/7aza0aCKAHHo+HsM/CyodeJREljlTaEfpeJi07d7Ay4UNUA72Viw8lL98vr+lyv3v
SW7/0qd6+Xwf9X8ENv/2+f83A5XxaP30o798JX9IVD7XxXf4lH/Q3V4+4lcnmo3b7KLVCFDQShOF
0O+qW+ECoOT/hFdueZJoIT7kd/+pj1QXRSq5vtJz6LDQRKhfs5Qd+QVQEoIxD9OYhXr1b/nQLBxn
f1CTeCblz6VQueh70Ylik/6jvGKie+3I2EtD0x1Ow2iU48aB/XGX5bCnYfZbLcuqBo+2cPyVmXnW
Js37Ye3BgbnJHbPM9nXqmmqLLcSv2R4kWuzlTIxw5c5H2wW9YfjDd47GfqV11m5NorIY5JDXE6tJ
PpvWxKKha06imQ3wlWOwg3OZ3S9D5YRe5ZylawQ7srvU0VQ+dK7S+GQVMJ0td35wVfMdYybPMzZ4
BKYV/ca4slQ/WKuobRfnmKSAzRNH9E9LXcbXjoQb7cX2aN4yMKX2sOIhzcPMjIS/9Vu2xFB70BM9
5otVJFsmdO6euwkLNz3R41LiFKsb5sFaVCQzLRYFzC9jU0JrhsDcW33N3BG2br8WMbFgcGNnYF1u
PZ+xsz3TYBvdTog5ugeOgIVnmGTUs9H1HPDsU3qwILtFKzcj1p2VQnyTKf0kykR89ePeuZpcBYSO
M4w/jPGQxXZFUoWlwBpTp7J8zzt2GcMbUe2SpXttwp9qK++mGEqOLW+K3A1Qg+hGJWXzjkB2BEdX
CrxULp5dCZMqruxkOHZxIJ9kiU5zb4DvMzbcGtNjYFjyTjmguFH2S+vDlFUWupSSAXOjVpGgQAJi
1eUiI4c5AK/S92P/JtFFXEF6kEd2EpDNWdbBzw+cbNP6zfCBfiA/ZH0NlqbrqlcwXcHKj3P2NbKj
nS5dQ55wychTkpGwqfPGJaMiiIYTuFG8tCzRnmhc97p33bWOFSw7SKuEeaJWv5+D2zqu6e+bagjC
XMvsVXSKtCoqRMh94pwP0wwco2nTK5UFKYVBR1dFBUm9AZ9bGlMaOkDcsaXFBAPyOq6ECRKjvYx1
I5UGW91NClV1PW9V2Z9YxH2NXV1zKTAmmk0y52Q1bo0x7beyc8K4nc8u1KVVGpAZU3tIk5tR7gIj
ikK6KoA0PgMpr1jh/cO1RJHrKzGuW8OF0STu3Cn2sAM1IQ0oEeC5l21ygAekYmNHMcyFXW+1vADi
EmFa8zQkyzzvGsdmoukMW0qfcS0JHNgO0VJSIEgnnBozhZYPzByATpDfjdznhzmi1DRRTq/sCz+m
irQ++q0Tb1y7N45asLBM8+BB0kLuoKO2K90XAlzFpPdyKp4tgpwcLS7eRauAYHhJ+DOI+kpLg2qU
jjsOJ/eCtyriAVOgd4FVzCfDr2/UDCxwiq6iOkLAOehxazrmOoZ7ImuC+oziKTCr9Gmsi/QwOhmr
LevJm3P3iokEW3//ksXUMT4tPKnXiZ1+Lhmz/s4f35fGI8Nz6J4E2C7GPd7d7CXf4mAozjWyImyI
zI1gLOHj496+SyCM3FbtjFOvzEOidM1t6rruux4yhkI2WtKV0UEbagy9bw3ffObC5w2sKvnU+VY5
rOLGYyLdpmvF6/Ypibm8YIboRst+mMS+jE2m50Q7E+Yli2HbqLrEBZheLwuv+sWjCnybAZyTbPx5
KJ7mpWGXJnrVAN8FMXtz4f3TXV4BTY6u3HmMLuQoSWEH3c8u87Xdi7sF3PydsRg+1PH4R08ZeywA
2ewNK3V3heka5moWbrMnLGG+ttJifLMjyz21sHALJB/MmRsmkaLu63M6wgRcVTzwz5I+ughRc+QP
2kvJpjGqiTz6KrfjbVZ67cpuHVSfMs/ueFDY+S5avDjm7B9qHu7NNLbOXakUYJZSN/5RF13z3BhF
xEGZIDpjoDYE/qZsYK36AqaaQNGrVpNX0EWPjHh240LgTcO7sWU2aB3AcIFkWaaCx30WilSsmsGH
Vu5bDCpkuzTg20UC9su7eBEjfxGrxatJxXEMOMwbhUXJXBdlTbpNFJQ7c2i6TTFMxNjlPXOj3LvM
G4LmCjyOWicgNO/jwXCuACZFm8DkkGuGMb6CHdqFcef0rHgdw75PQcXXiApSB+8jttNXgny9m3bq
g60py/zMYDKC6MvTxmt4Vnn3bZwPQ8FXLt1ub1vVJkGic25c97bu23rTmfzdqBiWU26I4oaFB1C/
LuqYgdXs2Yqc9WPrOmXoA1EPUdm4mtzaZaedhqxabXytotg4JqbCHBZbcmtlc3TLUtdfpTbxXjxN
otcOk6H6Km0lz2pZ3ZTDVGw6akj2JPBmAf3bwxiaRcF1ZxihJBthMyeDvZlBGMI6JWK56nukWpki
09TSR1cV8X1EI+158iGd4vcU3eQawKuxJwW328lJebDw5QCpb86CYtMk4jawefTmpLl2fe/WNoPm
iLhNH/rJcB6yov1UufU5WFZ91TDB+JiXvgppV0vmv9eePyW7ts7dveTJu28NvukVZJ2HagDQtECY
u4rZAOPIFcBJ3ay88pDg3FZumR19OfWHgtHgRpRYHLKqbG6xW/O1q9J6t3zSBOsqIseqxh4eZM4Z
9/ljUM31i7DaZO8qh+exF8+dsSzADhvurzSbyYFBnEKOWbTvGf5ytjTtXdt38QO8ufgZfcZnn3LR
YM7FNleP0XXaXHQEwI0woaNKQ2d0P0zN5Z8kgp2M5XTH+MzeMNot3tmbMUmfjO7Y6tFct45S50om
V3aJig8B2ry2k+QtQT/4YJpD9pDnY3Nyrdrmva+WA9hfyiUrG8+2JFyFn4fcjoH7UqS8B/ySIrQX
s8WRPQn/Kro4lRpzOtZMDq6ArZNzhtj/QJzUcKjxZn2oUTjsbWdzBZ7tqam95yyutkVnj8fBQqWn
ZFDdekM0bVJ94dEllfc0sjm7gfLq3yQFRAI/LdhXgHpkYLgyuNbvjTmCfRYP9b7GCX/qOFYemCJO
p6VhEJvWMTRiAXxQIQfw0peWOBIw2rwdckfQAMv1IKoetMYULedc4pLGFXdCe1TW2NrzEfBUVbCb
c+vijXVbkoZ1F7wtXVB/s0YzPdMi+uNBFwnBxHaxvI0s+HyQyKp/xZEv790JEWihp/q5LKVzO+Oy
XbmJVEcpaQ+1Ifc2t/nJguC66qbEvEOBMZPhpZLksYdD+DK6yfCZT3G1abQCVAQoCkBjYOTXS88A
a/Gn8bOxqoEBZOWd8jZjbmQE8ybhj78TFt0eQSInn0vs/sjKPloT7wEBsS9dGvFcX5nx6N5rG4iE
x8m/ZsVZz+GANR9el2PGa8TNYj87jByxEvvGWSdubYTsybzHjF0xu4ORQ5BZY40Lu5LhoALiOxVW
kY1mJ8x5amTZAV87EEqNTtZTyfWU9t3e9TkZDeZ3nE962TLKtK+XrhUfudtIviJisiq9qE/eEcI9
HKQK27QF605hGThHltJfpxrBdZflP7TkbK4L233W7dCdeP6a29HX75k3xIeJ7KCrzEMtZpDGG7ZG
DQ4D2PoT5txiC3z4BR37tIHn0m99YgLjxH8i65tFrHmAynGULiFqfu1Fu0SohiEjbvIlvyp7CNvx
bKpH9iYPrIPXBLacue9WGr6bqXp4WGS59GTF+0ywsPJrbxdjk1wtUeLupkrdVr7ZQ7Fa3mrfuE7x
F4HeZjx3WXZR2ZZR6FBT4itHe4vIY2M4ivpaeBvlEJJcdjtKkPRQqeHcZXazQ7mmDpfMmCPPcQk5
2x73LNzTtcXfPxlASal8CmtrzGzRe9Pz70jAqBitACAoAd6da1jtBGcEagtYNdin7pCFCLkhLEzM
H5lxPsuRLRSlDivufMBZT0mXLNZHPsGPjgZxB3C32pTt3G+mCTiZW2zsady0ppy3JtUGMETs3V6S
H9FWfVpZcwQOERwimog1LIDyIVna6DCPBGlNQdyFZT4UR80ObqVRFR17kBzbPEuNsE7YQixL1SBi
hBOIniDdS8s4GhPPt51HzX6AR3cVo8tniwZRIDe7dyaqDnPriV0O4tJOVkMoFgjcbW/DQEMVDHbW
ZC3SzPBH2Se8YZvMziXa+RtO4q+VbruHKpNMqbWg0pqhAXqzs1+Wegr5S1zoBblYA+XxVcMSYMV2
ojzGCLB9QMEIHabbXvnBvh6dxyJBmMF0bN8Bra3tfj360yGN2iSMumzatpD9NedJYBvuldWx5i4d
krslkHtWaDEccuTqh86eFIImgwO0xsAoE7DATVC9G63LSpD9UYgI3r+yhBPd+P784rvMJaGiAUEa
0SzYDMS+Gklylqi59qmy9ZZuyUPTZte7CArHAvp+I1l6bDu2nXvUIRBGRdDtYVU+OfZySTVk9x4g
X/eDJHkqjLx4DeJzCimC/Gt3JBY2gtRe5fMI0xTldZQlGq5kdM8dP2xnp72yRv5hhbJkFtE+iPmV
WEO9Gojma8mzkFb1JNuMKy5GoNW17b5GbrAxx347dZh1XP4erfWusPN52+X2c4GIj9dvzA9xO/Yn
o9dQ/LUk3jAXXIpUGB7b25xYhMnLtiJnLwMkvNrGCfDEMigeq9jYGCZlflRG+25QF0WPzkLmnHpj
xc0xHRnzGaOPGZdxXdjOotgaRk+SbdYTB+TwxXPmHwQhNSQSVcdsvmAxzFTuF5IHUJd2AIit6hZU
VrfPl54Zcanr/ZypaI/XQ3Ny40/FPUC96VErLxsQi/Mhm1jqpVlK3K+RfUc7dKucbanc7DaWIHvH
Fg5PrvS3rkGrDg7steV7Cwsrd8ORo+EqKG/64cdIr7oybKS882UXkQFOhuNOcf0tdwmVdMvXPGvq
/SJIEilGJjkD3OLK/V7r8tXwMPEEwKhXouyfcmIP1jU9RK4ctlznsQ+uU9/9irLgPYqDdDMrEkML
6Z50niHwy6bzyKxnHSQW0EZihgxBhg5Lz+VgY9Bhls+mlhudfIXEnE4ZwJ4tCklgx8Jv1lgfaSF6
KN64Mci2k/UMPLFDWN8LSKHVUJ4S00RQj7pTuwVcQj1ck7L+4uECIGRofECQDReRTDi6SlI9ArZB
lQkcFIQZwqXBv+O3o7b8FGCIMjfpkzzeFP5yYMxPjGvg7D1La+YHyP1JW4Nk6SfWHtFlibpm1nSx
7vCNN+I6jZGlwRfWgl3fKAKUWaADgR77HuMa3W6Qhw3rrFSnQj/7QZ6TI6XGW8HcihNv6ULngqmM
pIugH3aSie7zMNelcRnu1yernAAyJgbljOpoVNxMkZURBw5sbjJZEBNZbevjh0chORnt7ZCom7IZ
b2LCqGKHe9PHZIE0ZETc7Y1Hzps49Mbpl3HdaSgy3gDUl2nM8QsS6zG1BSwmKn5XJn1oMPNbLdgF
1yyp/I01187eL2WzFkN5X5FHxXtC6gMUdKcZ8z1sz5sgwImfgEd6bwQ6H3to0uupyZK9YWSfqUcT
29tNc2gXsJMBVtNVbfC9TRJ5tT1zZFbgLWBKVa9DMtJqZPzoYDUZR6zq7hGsPqhpZXxYJuleiwNQ
AyIAGn10lqsUIg5KKMDhqWQzmrgWolVb0QGkerqJFjNgfSraS9ORnynjLx2p/cCTe+f7/XbOI31m
dWYw+oiHDWFq/GimjI2VJR69JjqP7BSiWn5ErdrJzLgv6cj3rU7vie+6hEsX912i7ZMo5sNcxnd+
TWwyOKgjspYtmOtngL/fzZKcXQtiUIhqsVs7JbCTUnQk3QqOQ1ZGOSF2d51XlFSpE1VUWd6JCpCU
wSkhA7j1k2HusH2sAltnNFT+2emLzZh64OmbCtJl+Rh3LnxVny9lrC0Cb+kR8t7Zwab+OgQskpue
/ANUWgurRza7XtuGiVfc4C9GaM52EYUAOenN5NzYSYZSLX7yxmG3GPWALD6+LRJbH9hUk5xiBZ9V
DKGbNcuQJy3lxfDCtHbfRePNYg73Zowl3ah/oON/Uyh6mE6h6sMRRRrNkN37qJwy8tkc5Zm7sp69
0MYOuk99O9j2Q/xW2Eh3E34KLL+OXWfvEKzk68Eh7GdGmI4QiX1MichWpYS5tr7xAkb/1XWDW4bT
GGi8AlRh3G+x8oSzD5VQJGjaMn1n6OGZsQQxtQ1L7akiedFxY95qF9K0gG2+LpY82uVzdaNZfk7e
17muPztsZkwIyAaMkvI2cFnTUdgVt2AwjK1tFcSHIwRdLQKtVoo02pwVyoO03LqKMAZ3tugxqPCS
bl7FCKDMVJ/7AhW8lbc/JqGf405tp0y8zWWOcj3yaZccwZgw9fYd05jQZhC25jZvQ9bMy3qY/ZsC
RRFLgPekxjdl51SMic4+Bg+KT4n+LwR3rSm2KTHZaOfrCKrsuhIaJmHhI7n3DyNqZ678/o50JMYk
ZhuDaeDBR7zxUDBquWTF1Wgf3X5l4KNhxgkAdrIYDJMxBZM3MjDvFu2TMZqvuUMxFSGqfizs5pm2
LQh51MjqzrPrtjYe6sV51br68Cp07hYWFteG+GrNBJfmDGTWjSc6dJLed8/0CAfVDVtt3P7dWN64
s8a8esntYGRN1q9V3Rl84JpcPJM0N3EgReFYyYERKRp5dAGg2qsqm1ejM8W4g2ZrA3xCUquTKm4v
OMuW2cd/gBaDXAnjuxOxZBcpVK3KZ/nsQchfuXWm1kPFOCUR+mtOhh+aJhpz7EuiYdrg8tmMlFut
KPx9zEu3MgqPpOERIlgXCL5Sc8eIiZhlorMagmlROEQatDo+r3kO2nBsjE8iFQ9Gm//w4fyboBSi
KT90Xv8W++jnWMM9p56o146d3Mzs3Dsj2feTPmG4LpEUIkIuND9Hhtv9TU6wAvHH5sTlnZFLNfQl
6sdk3uJQCjYYlEBhC7yAmcVl6k35PTMLvBjs1Q1rj7Tffc6S4jQ35jvd9bhLzathGnbkedzCvX2a
8tk5gYO7jI+jI9Y8Nsw/Ziv9sBpwRnL41pNLY7VvuEq/+mX/Sp6J+1wi8Qg9b/GOlsldVDvRQbck
PzrKrCDp9/kuN8FftpLcSeVVe8tfdpN2n6Vw3rW2nvNMJfuLUoyflo/8m3Kg/uFTZzUJRFG7yEPR
za+6U9wXmfhGKwk3exIyNFoEEAy5ELTHWBp59MPRtY/KbT4arkYkDnl/hNnOF2AJeXDaUaxoNeTe
tcabkUHfW3YZ+rZldzeTTS674tEf7Tu/Mb4hkMNBjc14IzAVbdqGcggK9vcEOdM5Ggx+D/2rXxOs
6w+Yv7D51OhEonyT4BrgFzi7xCP5bO8x4Z4Yr5+mImCbHFxVOKzXqbe8IHkAhlKjZwRYaK3YGOcY
yoz2B2LXaSZFNdl2rrxxPJGtwMLdTb1mN+NYK6uPH+vIuS1753bKOKgtYoIGZUIYHpd9VUqMdDjw
8WO1K2U2zroYXIgPo0bHeLGaGDi3KJKo1SSYmwFBGp88WdmoAMI+VaFEPcbDhYeJxXUeJspDOe+O
sKB9FdxjB8BKWI31DYyp9/9fHuv58P3f/pU39a+Wx8cfnfojvfiXD/iNYiq+mNQMNmAbZlPwQk22
s79RTMUXjAaQSgNUIEAvLtCb37fHwReBUZQkbGzaHvMlyAS/b4+DyzLawVzueXwc86G/g2y6fCd/
IBHAR/b5FMHFt276pn2RIPxEismiHr1Nx2nTmXyBpOeQGrQqyFXdzA4vGUqKKudpr/u98GkCEPMh
Jl61FrZKcxyn7yof25epy5IOg1b+SBJJSYPZZ9XXDjXKOoNP8uLkgXfr49P+pqzR/Rxb481hI/nx
/8/fr8+fy2//PwfphnUJzOfjrfqX+x9NT6AFP7cflSby6PLsXj72tyfR9b/ANrHIXidk0/bFBQDx
25Po8ZSaviWlDyQBNLPJY/A7Tzf4grzBsQBzkCGFXIE/+u1RtLwvHGDi8gCDwWZT/vceRe+POgYp
XQs6BHcs1hdfeLwAf3wWWSOJbLaLcSO19L1T1ncmoz7NlHab50X2SOOcoZNzFGrRJVLZsFWe7sjm
UG1xUpZZI3In960+KlnM/EX2O7uefhWkbZ+kb7SkYPkB0drfkRQ2JVzHfsGl1jj9U5WB+0IREWXW
ChkfYNC6Tbvq4Exz7YbUZf5TWlk80CbelHk9wCvlVK58Olbl4XVj6zsbapW7yqdrKZgur7phROwX
9F6UMR9w5nin6swzIEcyTM2Fls8WfSc+z97H7UADaSTrblFeQ//iDT+CXrKckqznHjsz9dAt+j4B
MI3jOgPJ5WUfh9Gg4KUYQWK+4xqKvmdVUvSo9bVwwkGM+kHFSKzOlaUaLOFk9J7HAJ3lMdOLmEnv
UbzJZTeV5RYbk/C2CulWgkZTzeWatGzRbXnZ0/KavG89hipglopviKm4ZULfsUD8X5KS+u6WiV48
hoSgZG8W9JKKGp2PXndONamNy1CAYGc3MgTz0rQaw3rSffKa6Mq8YUtg0sssPiPg0kEAeD3OPZWN
SsfuKyvRARJiUGmLAX7qt8G+bZr8UQRT7qwH9hxXdooGexWl2NcibzDfRs/PbhCQee95FTsKZutM
MTnV/UgRG2dcwHM/ZzeFE+hn9oL0J3aDRZZsUYR6YULoxfviTSyU1ZQtT8go2LGMiCdoEl3kMdSh
YJYvw2NmtzNHJUDURjTwWe1WencZDAtjhfdjkJdWrLWPjpMkIhzxEA3r2vVQlbbSUvcwJQiFC4SM
zo0cMGc4Tef98OkCCwQunrjXg236VxldlLtvetL5CF+kIgEGGuVsCcupiLdF5HnlqfaFOx4qo2MA
AtuCUCvSdpQOlaZDpvSMGVFmFh3w2hrawNkyuEiMsC8llVmT20WENNJ3zgheM5LS2GLwewOPau8m
yxTlltuhRhBfq/5eWYmHPIP5xAc5IciDXQNY3io2k2S4qqhxX1DAzvSpKKmZJ+mEDQTdgi/XRj4s
h579FmMFdzS9kOaXihH2QITzY6raIPS7vH64mGYTtLMXhEEZ1xiE0KAL/6VH2sJcw72U13LKja9a
dVSXSk7Gc5cO4ximpSef/XE0SZkYGZWz0EWOYcWsdXi1om6Drp0mx5/aj6BuiYp2MpPur8pSfIpl
N7x7VT7cGtM0QcYdZvDClirLz64kAWw9I4kBsA1G7oE67MfM3rbfTe4yT9gA88jCM+lnOyu1HHpj
lgPropjIjICxrz70YPp6PZJ8c9Xg2aZehCiAqjZJp8ekz+U1qdYzU7+K1VKIBBB/YAloer3Es9du
VN3Eh5LtQ4LrWl/42qACSjjCudGGZWY0NRDvjq6FfS0435KDGmmDA/F5FcBLiDl+FjVvQNB6584c
UPYSGqJcHqPApckc0omEOLccGYgwraSWNs2PUkQ9ZA7sXUSeJ8iTfAf0NpLzpbd2U+plTw6x92qN
GNh6kDyE7HrHJK3Y88n+q+kuhCrGOhCopsQ8MSxFIdeEKZnFEZ1eQmiV74xxxwAjM61QxnH8HkeJ
c4Yty/iTXYRtcHbmtELx5KJO8WsDSjQ+OFFv/Z4+9b9g0/zzrWNbthPAV5OEJvyCkv+5AnLtWLPE
1+MmWhprEwkAi1ZXLuFPd/Ltr6Cbn9G1F2rnz4UWlxsR1ewNLzZQ7rZf0LY/FVqiM5NeTRA6Juj0
YGi7jnhYU/My9D1W+ISAlrUrsuh1zBN5spYKvyfm3Gb7118H1/+fvgwphI0E2sWyInz3T/ifREEm
aF0bckFdWke/z4YXyS72qQU2/GtB9p9CCP8EFuM7BnHlw9cKCJCEwfSnT1VVUWCpIm1I/epTHHXO
hD89t0Z+ywHaEUD45FcxVi6xiq16k//Qd9epufkfqwv/74avi78sEY8Uh+e3+Uf1c2VI0/yP0tD7
ArNVgueyyVIIfGrDf5SGwZcLTtYNHEo/XhOX1ITfS0PPohVhzM9ON2Dcc2lFfi8NPfMLJRwtz6/N
y9/IXv+FhfYzOArAogOsjCZFmlSh5p+hWk7cKAQrbNfdpXLXMDDiQzZYzlZdKPQJBxC5dkMKdrYj
VfK65RRKT+ZihkCK4iwuGGlfPNlxZHssoFrJeC/RY0kr7SSYQjxo3l8Hibt0Xafe+Fpgiva2iY7I
y5oyE0kDFyET70zEjApsbmtsMQsDWtHYt4AEpk/r1EJiwMamVjaop6DH67RbhOW2xDk0FWMKveBu
iLL+QYM/01SKLLpSZT6NGJ3QalDInEb0f11ogwbaqqVl/m1UWHo3JXrH4+jK7EOMy8GXwIDWmZji
I5PfCY2+2/TPIEDRsIJ+JAc7Hacti3Gr2CGkReCSluS9CvKlJ1QujHvybWWQAbrJIMtsiYmziKuw
GBaUDLVXM5CJN7YA+pUQ+eayDcWQqLHM/I+9kP/HEk84WX86jf9JZf4wpnr50f2Z8PzLR/3ao1nm
RTXusMKhtYeD69Bs/dqiyS8BOnLMWHCHSUgWlz/5fVjgffFNiAVcqdKVDm/xP15DpOa+ICQF6B6j
Btq6v8V39i9K959uD491DbhCSK98ZejXzT/fHnaq4tYih5th/5J8Y/2WwzTLYhc3eJYQYNeaah3k
lJADTRTWJa8NrdHwbsu2iA4oCLC/XWxgjhWra5bTzUNiT6+N6uuDjnoS5qc6QCFX4BWFIXSOfU02
ouBSOFepcWkTXOc8AB7gmhXIXgOXQdmghuNEAwEcNKbZMBqTUIfBGk/SNvodobj5Meu03lqqXl5Y
LVvhNEgfNUZQz6d4sLlrswnoYZ2eJz56Z3udHfDPjvYqVnH3TUcSyRNO061omrtCsrGGyI9yuRjQ
nhhlEmMAHJFMK9u+dJQcGB2LyhXiDLlrhU3UAnbK6S5rwCt47D3WcXBRuTits7MddBae1uOuQLi9
vZj/PsZi6red7TB0IgQV25O5rpnerEUeZEe3KBmXG4VGz9QNZ0vFw5GdRo5infPzMA7CKyGi8Pau
LOqa9VSo5JuJmv1dGERwWIwEV0jJoZ9BFzoSVejoFZ5M4wXmiXgv+8zba21T7NZuG7zEFJXHLp2b
B9UTPILQqNgPKi8+J2IM9zlMqCmyGZYn/bwf6qo6JDXby7Cq7J3uzIodZNM8jdCB1n0n4zNkUe+k
EgTkK6zUw75OFJo6kRbyRMKpte4bds4FtLVrOzXTYOWW9S6ozSyc6wx8RWqX1O00Xu6F6p+sahpY
9sryE0iJexq6fkS9Uy/oZh3JOk6kK7cpka32NjEOLar9IFDqNADuWFFFukcXBQua4qnaI0XnCuGX
+iQKYwwjRfwM0w6xayuFjCX2UXBAtwvhGViPMJ6R1lxC5kSZxixgL5SpydvN3cULbi/V9Vg2O6Vz
7330kIITJy/50RUmkg/vayDKdjtqcBS5FylWg61HOu/onCsVkU9iWglLoJSlAGJR4mKldyjhnRzY
J2kEJDJbubgrymEwnylq/UfHBdGGnQBpQWBGrAlYGW3Q0g/oTzPnW12gOuy0EXOOx6I6RUGFWcxU
M/qQGrshQ/7M+pYUCTinbBg+4sEh3zS2uX78kf09BEXr4Cup2xXC7WQXF13Ef6FHg/lH4shiY0hM
PRmtg7kpCG7JbcJOev4n/CToELOLNIoMdRZTspgQ7y8Ejetkeq9EIskAHl9zw+roEAr72iJNGUU5
0CxGojvbkNZN4HTRRhWzsRvdckCKnpjb6t/ZO4/myM10S/+XWV9UwJvFbODSk5n05AZBC+89fv08
yFJ3Sz1xb4S20xMhqatVRSqTCeB7zTnPyfkRdYMunep60tgf5dVWn9C42FxoGpgfLYqYm8xZ/4RX
DLd2IIumF2j9i6B3y6OMNoG5iTr6bZn74jSVK7JDcmWB8F1dSl9Ks0WorBrBM7dqf0wSM7vkyKuM
wDK29KGKR5HO1bjkjXI7qcldtmI7sQquYKuUiI6epFWAlmwP0nGiHKHx6D2rTIbUJhojfdLladoq
JGbedspgfNdTJB1ms8f4DXJI4XCnU1fqYIwcaRK7IwjGSfDGUJBPSHyRpufhCAVi0q3iJkJQeABS
oAVEhzYbVjeNHfTLB7b3+RRBkMVwjdYe8JWOjwDVojOp+uS3JrsLApmsbymA/2Hx/TZCOhN4RAbG
QU6RFWTS7FdZ+pgK6tq7jUljoMTt85GOgU7uNi5JvsLB26fPNbf6TWmI8OoSoVgupVCcTKTUtMKh
vOMoiwJbnmpEYWO7LrIMtXiYSl2tdqIYFhu2Li3GdHlax3VXk8Ee3sHoTjOsmU7jcZfVQ7XQP8qZ
Z8bCU9Z3+mFJc8aBve7n1mgew7ERbKNh/If6i597GUEKJWUJH0LYuoNghTsFhsUxHBAthBgaNnIF
tcVKh0+l7jixgE/slH62fBDVAAlmrqBo7eAzo7UcjcgYJ26S5RTrZEFjqt+UeRv7llpgpWxeMwJf
DWt4MTJmN2J0rwuxFdtRmPS+Xuj6KiqSeozrEylHafU+BMp8EuYyPGrIkuGzKM2WKrP1eqVTKnre
UNpWC0/KBHXibPXKi0DgtBdmar6PTBh7yhRUxJkY81tMqh3ALx2rOrnwTt0P7SrGRNOc1S/WMN+k
o3VrdjygmqH5YlLKQE/ue7amlcfTYvST1JhuFkFVnZCPdZdp7aGDBeHMqnlRiDD3ZWH8KEZiVrB9
RK6SQroKi2Xh2CZ2tl19mbFp9TzMoh5zJwpDNEymdRcGcnhLno9KDHlqXrIsxjzcp8c+DTF0axzA
ZBEKIzTH2BLvq8FI3/OlJK0pM0NQxHEc7EiDXstZbeJp12fPc5BOe7wZy8bU5xrnbRw4gWmUL31V
4jJLJITrlVHqO4mynITuqvIldv+rfUExDtrcal9llMm3Fnlhl6aKjMRGF2jeqmE6k8PW7qF7zfvR
CIMnSGVacojLOjtPQfApjWO2b8g9Yy89XUJDUu4FRTY2AHiIDWw73ERs8ndWGo/kMGnRa00+DZbf
ShFeUyGsdoUWQAcSMeYYaPJcnsuQWhNN23Bhim5SatNBkyf9Fuk16+QQ+/UFCxDxxnJ2Hui/EK3X
IjvGKG+LEx9xgGHHmIvzuMz9E3KC57bkjppMLLXxkBHyvUx0K9DlfFQeEC7yXnmUkQBsw3oAP1RQ
ehogmcTarRuKiFWunJErXukvVYyhAH94cwjEOjjpcgbkpUmGO0B0eOjblNkeW1tnhiKBUUIh34xR
rPDJa4Q0JImTybkymMYNFHrpgFZX8C0yJRHRdw5jKpJTwzw4LpGubKJMUIifRl01wdfLI6evA0KU
UOsJbVVsyyE/jSaz+BS2argfVAN+0xCJjF7nRV+VMqkHhzLFZdSkgTcGPaoFE6SDLZsI6YpEShG+
6MZXIQPIMlmHEoJeIQUMzWU/NVLzkAxmzxGCDsmGKDc5oySiyqqFqttmhq65Eze7to0I8MbZkgXS
Gz1z2mEkI7tcFrCilxi5fSMwhft0Vb+wcdcFtLB69bQ0CUF2pCSIRwzewXem1L10HwXFpNkRZA6/
BHgSMDo03hheLvj/plgF9xvGgtMaNQlRemI+qmX70yjCD/sP5R7HnMnUV0ezxbGf05VV+bsFlEt0
xSypN+CxrJtGJd24VXLzaQFAhpyhE4W9IUsbyYwyKpKovAeb1WwMWga/HrDCEC1Ejp3JDrkb0b71
aKDEuUlWVwlCnDKXcwKS0Pt1fOC3tMjPKrWkjwos8PMQgeYyTcm3mS+Gy0hB2YE9AjOhp+lW7KPK
45NAQUpY3iMyps4b8rdalbHrBQUMQJHPhji3I9zWvY7EmVJV20j5K3PYGFx2fFS15R69Bmr7Thje
yam/SdKuOQOEC3fUKZdGhYSjVzdNE33LgNvNubirReubtL+7eFI/FWSlAmrz7Vgu8pE97MOIFwDm
0znImPNNs7QDYtNCK6rY4dRgoNVI3zWwHd0JWbrHgzB1Go2aHvUK2cMbec6WjykJIh6b40yJZnVJ
4qMXb+/mqZasbRCD1Vu9kKQjlkbHPkBI40+DCvYiC0r3QGgPPpao01eE8BxehBCjjSFCXCwNsO8L
zq/7YA0ZXKxpcfu6M9FiZ6E3LuNya6EwFtH+sVWylzjQDyYYEp1TLwyZoQrjZRT7cPatTBTcCM7o
XdjzRwJGbY00n0RkLFtQavHWrBa6hSjjdM1FNdoJYSacjaVE5o17eblZww++RbUJablKFmdaU95E
QTg44KO0syo3jWcgl2JhIi1Ee9MvbnqqHGhWmyxrDX6eRHl7UY/s1R76BjyMivVpyStUsGNQeFkA
uRerbHxE4dCQbtYr9SHBlOjAdZxOeQcrYoxf9FLlB9HC4NoVc0YFkesb0gwBevc5Kjr8RtIZczyr
Ddm8y5aO6L7+pYDCx2HS3+fAEz2D5d5WV4LGXxMLwlAz9kWO6BhoQUfyeDZcolo+Zmp91useMa8e
1s+i0Ch3dcpOoF+hAdD0opNeL5Gnjlh0jQTFXwNxCu+BEGywtCxsyfXglhQ09Jiwbfw619UNLIYa
4ZZRX5Kcy3vBHrTr23yksphOgxZfDG2Qjmo3CruRjc8pmFfDJqKNxNMjhGV+FyPcXLrpC/ixtB17
cXRnSGu4OOArUXH3QnHUuO1GTKwtjNVoih8NFn52GYbWnTSP6XM/ZansdcEQYt8ccUKAvkZaq+fs
BfgGuXEMoQQewzQOL3FAarAz6QVLf9iJbgQ+1BYWtJshJCPEv8VLyGjwRhKg9SDWE4ajVhBM4YZo
bZrSTLw8R6IKk1Xcm1K57JdhoWHNFHaWVXHG9mHQRiJ2WdDveDzh8jvUOJ0fNeKC7Q2vZV7o00dD
ehsJewKX3SxW9VdV5eUzq+AMkfnEc2iNOMVIFcORHLVAeZpqU9qUiZ7eDzVJGaNBTGS3NNluMpb0
xMr1gYuB4qfHXrFfhBaESlOpuVMiwN11Pc4kQ5xLzmcQEmoEYAI2GTxA3gsEk2CabvO5M++bEEA0
XWprvuRcGIcW8wrzjqo69coKz2rm+cFcENsaeNw+Aiy7TovT8kcC6fSiwwvfpWI7PfxXqQHC6CxT
tmNNita7Cz9iFShbzRpXTZH4LpnJePiv3kiwvbI0xbdjDVuR7At7Dq3ppkr0G9iF+A51K6RaiC+0
nQkB6NJ8/vsDuv/IcDaVFcV/L7Q4vndD/FdGxPoFvyd3svmLgR09IVlqpsjA+p8TdFn8ZRlQGyzV
EGVy2dZgmz8md5r5C9WFLjHUAwOjoVH+5+RO037pjP9Y0iAQYtjw98KK1euU/F9T9BW/R7oKWh/+
ZsWlINX4i84nnSgZ2Y2j3mWC9ZNbnfWKMjxe3DLsMWkI4TfzHLB60AjN12DJcAOZcz+dVsa66ktW
pj7pIIKrNbmUZjBIAON5MyzuDSo8jO6NaaiTo8WpIXoSALzWLtUsK9wAbtkrvmQNiCXja31vTb2B
JrWHpuDxKEcommoBPOweu70P6CKQD0qXYuFPxyglDpHcVBua2vQ5qWUjbFjodgh8K9p0mw0xKQ3C
OFLCo41YCeYcKomHdEPy00gV0Q5PAXrbgMfTi5Kty1FVH4hfb+e6qTxFiRQN7bugvKPRrakbJ12F
CVGqjbjF/SzsQdvMttaOy3nAifgDCVfYpzFm72CopzsjW5pLoKVG6IqL3E5+rsjZe57CF3yepR4G
p9KL1qmT8/lGQ7EM9BgdyNM8E1vqTX0V7SzahtyPaWxeZ5SxbAArdbD8ugiWlyYK6blSq6jep7RF
uQr0HBB8ijCgczl3ORWjQcCZaSad8dWMAlToBeQsTrUq1k5Gr0MMrutMDV2gVv1PpIXxU4gNcPAy
BSazU7SGsKairEdKJo7CSYLouOCLacLHuVIbBaLvuDwPcQaouOgjnsC92YIewIbQo77u2vCpEykh
HdbkVr1pBpN1rZHozWoxKklQjkG0dQDTNFX0iixC+Tmnklg5AWzE3Yh1sIcOkEhfPXbsvVJRVtuj
1MC+HIa0v2kzDMWMUHk7fLwKPaM6BpPmV8vQ7+dc7vFGBz0e4RQ6jupIcg5Ev2sNIm5B9mHiGcpe
erEYxVgY0BslxtoyuH0pzIZHZkSOf16tAeSLctsfe6yhBbrZgtcwGHU4blFFzx/MoYoXtUmQ1bdA
DD/USmQwJ6kdVqAecUfsdtBlA4fjhEsJO9h68AESODaiEERuFLf1RRWM9JlAGPS0wPrTL8ogAb5B
bOiP+crE9FIzQQRTg8RHoj9iqBwR7b90A9kANtxgNvUgB/noWeMDOFAsvC4ekhbhWcW6rW+HrA9/
RJOilNhqvKPuqKC1v51EpObAn+SidomXnjdRPZKLIgWyQscrN9FTsIRW6yRqEjSbsKkwvyadsjxV
TcIEOJ5l+AcdJT2igaZhHsWi1oh8gRl3hlZHgj7UJyN4aHBz5HJfhzBMjbu3qa+V58BsmsBVpEWN
HPT7QXtSzJSMU0lJjXxD+EqS78scOswuDMu+2aFXywmNy+iOnVyetG6Duj1ObudR6MXtCJWb6Wq7
8JlLAl5Ph9FgTdZJZi2aM8frxKip1ZVmbrIQdFByTyRvyO0y7eF4Bg/QdrmTxaUcIzeu4uFiNmYp
7WNBzbTt1EzqeA9LI5Xe4kJRc88gN4iKKJOAddSIsl7oxFCSROWI2ojJH2NKeU5Q3LC4RKGPiwhj
DxguNP/VbcwCP7iAP8ZviqIIhrvcNdZ47Mk9kRhnFGp0kypW/IOyDVdMlCLK4tGThXy2Mf7HzaAv
zHfZxJqelVbJZ9pOBmNeoillgCmlEn6oWCfeAECGX0PfKV9NlIuZFxUop45xP6xIatY4T8UqBGNq
GlZeo0uCtjFlNX3GQE5XpUVDYtmNqYfPRi639bGXUJl5RaV1zwXAPSxbaqOicZumFFz+VBCpoGmJ
mTpqCZLaUwJZDy8yiHF6gApnKdk4H9Yg0X03o7IwatTHvncrU4PYAERaeaCmCVunFyHsuBkeyBop
DN37Rs7EYN+BLFYgJMztc61m7Ycypl3gNWUNYqALSpY/gaSWzJwoD+G9ar1pugGcdQlntF7Gfo8F
2W36TEp2gigYP6yMp9WWFzBlYFmszLsA+KyCokXieRUHEfbktk3BsptqbTB7HIjnMak4SZKJJuZ3
WqSP3RaGu/kScwBI5E/L0kcjVquWiFJMxG8pDOD9l6BbtlGcNtZuKKvus23o9u2pq5cHQQqChxYK
VLvNTfNVgFvBLFaF65BFIX1B0IwfWl+Gh56oYGiBbY/aX0NTBoOofGhUszsBjsx/VhKyuRGjYt52
QoRkMOA/8VklWvUzCYCqGdfi3N1ZYwYhU9IXTrIxS/KJPUk4vfH4NmgUuURftE6Vxgchkcy7xdS7
Z7NmK4aQburPhqqiTYFDMT6ngKiJCFF7kQcxhoyNAQWYyUM8Zzs4qjWRO2TklH5T6+sCzkgmYDrp
zL6AaRUgFwAyG7XJtPuyz6bQzYe0DLxIA3+3Srugw5OZYr0OVQ6RVbWC6D1te6wAZZWIGRkCVtn6
ZmBKKPyqSVFtHkfLD+8H8zjxgBZwKWY3JDqu2SzuXESgNk2AprdRE80kfaXSBF45tFhCiE0BD7GU
mGZBsy1SCSJQFGG/GYNZd/5+zfz/KDpNpVb8H6riuIvQg/17YczX/FEY679AnKnkvii6guZ4VZ38
XmmvhbFmsLVG6S6zS9b4nX8UxvovClUwhpLESOg3WK1l/hD97/+lKb9MsnwIatLwwa/f7m+IS+S1
7P1zWSxZVMUKayi26rwEiar9z+IvNWC6H1bsOAwjqLBCFTxl2HWp8ruAFy1Fez3Mz9Qhw0MzTW8Z
xEdHZHCX+gu8V8mbkUSSD49I4jC0SV55S5sbPMZLwcT+PIRd4fUxer9zEUKdOEyTJMwuVpjp6U8/
8vPvF/xndZli/FXFttb3vAVEPLpi6DJCtn97IwQdKQYwaLjQIxkS2yWsox5cJsbdfT02aF6MNIu/
YlyMByMX6++Y457+vh7XsXG1mmMbYP7cbdqC1X2QIS3DTI3PmO1yxUH/nx0mWVISl/CXDs8gSVuU
QZYe7yZtNlO/VsDxOIJpZiHMMZ3JX7uKQW0ICfiQKDJx7s2gQ1+CfhT3Yz7gtjbbVW+sNMkon61w
zJ/UOZ7IkWjFjKnDUjdgTMsu+6zMiPXfGBpT5kYZyTXoiEuccE3cDbWdTMj6sB8zr/WK0cwZb8wY
HZ2cCXNtDwRPGo6aCpjqYnr5M8ZI3DBWlcLwb43BrPw2DEYWMXzIR85Z86KbGYvd0FDGAZ1MDHVr
KPFM2x0EqHZL8y2Mfk+wzBFA5mzu6aeCaiO1cLZtHSbQlxkb9b5eLO2QQKRyUtSSDbuVoXlNjKRR
AcuECj8koa4bG7NyYThI4pdt3fThqwaDHnNwB2Y/m2Sw9Rwcww3kbc4UQu2pXljkC7onZQZIKmTs
qJQEYGUsoonBuc3jQaF+tYrlK+hI8bLzaFR+ag4nXHJkuzxIWT+QTKFE8ncI8YeiLm1ir5sFBgm4
EuXbcirkYz3qowpgt+QOGHnFWCJZj1ZGQvCEJo7LQ6qEynhn6Egn7bgls82fgLjcinlsAa+F5cJ6
XhlkxVVqEtnYIEukngXlCovN+5wgtUbVnopSNj/j67OYPBWey8n1GU0JzvNauj67QVDwHNevz3Rw
FzzfrfVRv1yf+sL1BFiup4FwPRmm6ylRXw+M69nB2JxzRLyeKVyJnC/Z9axRhzF6H68nEM4d63Um
EYzfUwFGIP1Yz6tQgmiBQ19T72XOMyw+nGxsSTnljGkcYasFGacfZQcnIXmenIqozLId1x9n5bge
m8L1BM2upyn5MuMzzTlnbJOb/Rm1LyevMADJxnJg3oFQXcYHBa3LS3I9r2PQMW8q2QYTvhoB4yGO
fIIktKLQo918PfUtkN4/7GClz/5aFSxrgZBXpWluiP/Kfgpt7k602OWDTk3BIUt1MVwrDZA30ODX
8gP5ir7XrjVJSPyYTW76a3etWJZoDh7mtYxJI4Grb1yLGyLJK2tnMehfuL/X+ke+1kLttS4yjEL6
mJGUUi21tfli9f3QbaNrPWVdayvrWme14WR43bX6YpxOJYYjfQQIKwSG4qXXam1uKio3Zg9UcaFE
Qddea7thLfPM3xWfYHQrlWitBMWmoSoUrhViJMpBZbfXynGxwpYqci0oIZq1z1qBzMZW1oJzBQSn
m/xah/aKCvNvyELqU04k+QEcLTfzfK1giyWkmo3GiMpWHmkJ00AuCy8ArpWw2w8vpcJmzJOoVFNm
EWudHE9jUnrDtX5OBC4adzEb3Kk8WvFhyMQ00Bcge3cELTKACceIjQ4ium+vjSdrT5jkSG+vB+lz
TPsz+ySjD7j4phpQcNUD5YpYPQwYR4ByQZAxi+Jg4dGsGX/AybfV2gpiewKhrLGkAyVnN/rUwiTQ
kaifQwrp0I/ymGEPFJW89HV6DLIzerZsfpcCrPcZuoQ3cbMgOhHA9TMNNzBWHHOmFRkLBVBzMv3j
g4nPH+dLlupfcm+pk8cecBiObB/G/EuPyU2IuMd1mz1EB1cMFXZoZw3ohT2STIasbaLnqlvJBUKs
UTZB6Jni9J4SP3CKp65iOBCMwN9VGS0PVzVRQoHFIwtYKcOf3urke4uQuAOQ4fkxwjiUcZG3xaVs
S/MWko18kQMIXTR6RH0NxdTgIlI0YOxjn3ZkJrSoc1orlS3uMMYp9BmdDjyOB3fPgRXB7swNjopy
1LAX61xdMK6DUDqasJ7e6fRT2qXeghOHH35loFRVR2pCZ3SPTNZpriYClSEIDoY2b2GHoH0pAUnW
PkjA7q2OxATEJJMF5GpRGk9eMGopOE2NzIGC5WRi12UbJC6pL+pDHMz86SzvBpB7PVsAR+X+OOtK
jjOF9Q8o5xoY/wxGiYwtdrjaENkhl5hrjGPLrAZr6GIPmqqlR7kprfOIJO5hyoldJkRhDM5zg6WP
2RI7ckeqiV/w/n95/Ntgh6j/T7Xa/6X5PMbfn1H3XbTdd/xX+fX6db9LZOsXlfHKA9Yw5rG/1RFw
/i6RLQx2FLmWqsoYNUVZ+dfsWDV+yQaFtUiRhcUHT8E/Z8f8FsU06279d12tGn+nRl7L8L/WyDp9
m8gYmiWurqraKgr9k3OB7ROqcJo9JM954/Y6hezSqbcl+Bh3DLoebgb6LUCw4IHVevI4yhgzF3Pq
YrHRHwwiiPDZq/1pKVuV0c9AplX4IajxC4k5DcoAwlNzzNIAyUcwqpDIu/Q4LCxh6KqfU51wrCYz
5V1aUVqbSYWiIOMR41VAFWS7hpWC4SQvGXDCglNLgPpTnkG/I6nlUYAMGdupbOwqlnfUZ5puF6FZ
sBPM1FsEzwmQixyMuhidIZyAvBAJ3cGkMNgKOshNVxSRb0lFtAmImrlT6179bQz5W8zt/8xlC1f5
/9BW9tN3/sHkL+Qu+aebVeJS/uOm0X/R5ahcmGt/yI2gcNn+Qypt4I/GlYpYmhUcjeW/+krxl8SF
TDfKJy3TevLt/ugrVe41MrtpLDFDrw5U8+/cNIqGHvuvdw13CvfK2vMaLHnEf3O/zHDAQqUPQZW0
LCyUfpq9LifcFrBd81lXODLBXecoTHLpAi67crQacWEiJkj5pTxx0GdQDwS0SawHIGTBGn+CK/mh
tUu3WVAluSC9GdGH3Xuc6++VgXKpUV+XiRTcWjF8U4t/8DQ+YFgdgRpmzGWiCrpKg8isK45dpFkw
0sI7QzC/VCCsqHSqGklEjXoSCaWrm5ReMoLYA+qZxq6j4KOerPEVgNjsEEwQ34NHnR3oCIghQ9E4
dVJAUKs+s4oP6RMGBvQezLyU99li5CvaxTdDsmAjQjVvxUBEMKGP03GNAGXPTN5dS0KzocyPZhG8
hfnQ7VM5vUSBgvmCMs10LG2oNwmGzn2PpM9GAgdfupfeGDEQzptMG0q6T1B42d7qVmJSW3qTFBzM
aEIWGSqmX5T5B7lNyibu6IeKJqz9RLZwpbX64ovg9B0+nBrp1tDS8YYkM+UamgvdfEexi04Ieb/L
vL7bk5YYHtrORLrehJBnGvkDlcfEWqgxtK3KYxLcNQxMRl6yHY7GY7FuDQohn08EcgpQBFe1JHJZ
htksSxCWIPMVjmPcSn5G23szljP2SLKLnXiG0MYM/y7CPmW3i9UypMBGSoLZCb0eRsGyQWweR6ii
0XM7WtU8KbPMho7elH90CKet+lFJ5oxdAstpsdee9L58IAAKdKKG0gQ85hO1S0ewyXwCk7RGZqBc
lQMQFE03m3hVePBm0SzZsQD5JwhZowWkMkXS8NyNpemqcn3fSjWEQoCHnQoNDDV46YkNxua4QkqK
uF1bXwFq2vegIjghkI5a3ak4U3MAinV0swwkuraB/CHOoe71dcJPryr9ShVfex0gRiqTxpZHOftL
BUJXuqDo4CAgIx3dAO16Viy3Qlg8Mtf003U4IE9IelrtOauFwO8CdK9E/tReN6yQ4QpifSMXspcr
ffMwVuLWVBB9NoH6FUJ0dspifIYJq8IvEIVdRDymnZkQS62mR9kVPlTkvtxrQj1sgdOT7BpFG3hI
OjpveS+35pZDnm4xqPRdWRsy1uOcjSQuarJAMxZ06KrbnVhIoNLj5pU6VGXlQ9rp3BjBNulnNmrd
sCdKaNriNN8BkDK31qxsKojtm4Hr61nsmo9OF1NXKsreLdcPIYyU0ddJ1fHjwXxDDfRpDvXjwFwG
AEg4g8FmAdXymmCJLdaGMbzuRAavMxuym8qaIkhd/KDLFlBpLzHNxtd8nFge7NsCBxFCLctNtBLL
97q1AFpFDRvQGZl8rtEki0x/0+fGbDI/VlN0YO14r2jJaxyPHjbGxTXlQWGK3mRuECG5GiS6ZZ6N
8kZtaQFLDVAOMLmICZZE3J4pdDdag76GnQV8aJKnzKJCLEG+sV8TaM98RqSUN1P1bjZa7YHgZNNl
CZW55LNJK+AJuo8kzYccEFab4EaXBB3fE1p3W05b5nJDfKHgOsjFyFNFiCWneFfHZbojm3UXKJXs
QApaYYNsUa1FNBArdjfIGT/gZqUboVtQTGkBQVzwD1e1J4WI8WhZCV1LPXL5hUGHzmZ57AvjYyCQ
MBtSbtESrwwOYMUPgvo5GyG0MNPZFiQneXktfuD6VTboD2HZZUlAtjF3Z0PCbyn08wF4gOaSzkiO
d8DrWWOY0ZwZ34QiwbDJUkT7ynCa5OmrZEBgJ/RqCprrnRKy2AEsadp/v6b/j6xcNIar/33lciqL
98/yL1XL+gW/S32IGdi68E+hdcApIikUIL+rFn5HJIOdiThmrTUx5F8+S1X5ZSAG56tQivwB7vhH
1cJvySq2TdFAXnK1YP6NcTgT9r9WLXgh8IkxcpcV2RJprP+tajEieLCE9AxQDS+oE0O3P1ywrziL
HzmJO2xP8N96kWy9e9NhjOsVLgy8jXG7zP4CiWuc7cNTyBYqL50NLiBv4HR74fzd94wc3MQfX8hp
3A9etx/Drabvxd4FctjePLVea+fbfMsuzl+aI/2oXWF/1Ldy/iQy1oLTwP1kl8Qq2jkiursqtgde
GLWIP7gmgk4fsWP4prm9c+l5FRdCiDzLzTbRTveiTewiFj5EF2Uklf3YH2Isx/YTcsyjeCNfsp3I
2wEH6sv76qhv5E3laq8Hwc34JoIrPqvbZp958kfsB16/fUJ1cs8gyV7/C+z0jNsUuMAx8JXYiw1b
vBte5VPv9PaFVGlPuqU91+yn/eXpybJPh/X/zE5zzHat96Y6pG/ZzbE5ou7bpxmv6gAvz37xHx5C
+wPgx7Fzey+/K/mX6VNN3iGppWxFDyKbU7IICYp2LFI7nyIfdT42Db7dW2w/8LOyk13ndvy7yTU+
LVuwdccw7Y/mFVHrXecy6jzyHMVkgL/hUaLGiFmZbhLK1Z59ulEwm7/Un8tG3GFdOKyBDRDCFZ9E
XY2vO2qX+IzgctNuiVS97fD7YMCLck++Benft3v+0s3b0Tg3L4ufuaYbH8Md18HT5CGqcfW3bM8M
SkGpz8nPAgb69bkmSu4co9RonfRSfahoY1W7/65uEXSr38iWL3j6NpnbfcLaa1L7UMR8bIq2e5vY
TwvMLtyZz5ot/fI9nDQmtpt1sboBLPpMNKINTe1R4d3wgzsNTiB7zRsU6sxNox1P2Wh3LqLdazPt
op+eJ2hv65Qofuh1B3HHMPvYvM5vI3EGgOFZmOD1rbeRSnxdCMPMlcZNjcvriIFoGJ4XEqGzG+uC
0cCtNuZzdYqO8km5b47jpn/UjbPwYX1gJHZFM3Z4piMl5BfiPr2JXOGWJRR2mtM4eqLTpOQT2KLm
5/wTmS56KBlyIC6OzXg0doD60EBIaBgt1qFAd09Ku+t1G59c/0PzC6+PQmNEN/PQv2P/0o7dLdjm
pkSBs2dFX0ZbxQ320TnZJUdGX/1PcOFbuh8MjOzz+bjn9eO4uCdVlEdASXIODMIXkILVA7ElCokA
nFY/+pt+gvW6ARltUsM6gqfsU1/gAls7GPjtnyhNuAakjQvYl+2ME2CfuIAG7QCJAC3Bd/PCVYc5
MH6Wzins11dXgKR2L34mvk2lZwPz2eL/VBxKBM7eT94Yugk/8nv/PG8Z4zlhemDEz0+HGgtY+I1y
GzwS4Oyud7CoPM7PUeoyOiTN+5iDMiyc6kXjuWE4wwuBEefwMH3ppld/Cx8QwmHCYSZqFb+ettqm
CJ9rmILzA0sNaTufCl91/Nmb8QPZ3W5xbytfO3wAfzlx28SH5Cu90fcCHsR3Eors9Dtg2uuhVjNf
SfsEcLGVX8/hyXpHdoBgKznLd8o5tqjTqbtel3nXOdJFOcmvYENY44SlzcrhU9xJy8m89RbH2Jgv
gS2c8iNhLXb1IZ93yt2GSfpN9KPcmGf02t58r+xv6h3pTj6LMJFWL92ho1Cf1IY31NxU7PS3qctj
2Xt/j7Zgfq2daN9H2/K8TzzFefYQits3s+vhp4y8T4Ip3NBpv+Qjv7JFV30p3l8VHuY0OWhU/c7r
3dGP3mGw25D9bIJcvcnLtpqzeOPxRvYl5wY84lMbuertsuct2PHg5Lvy2LudZ96WO5E/wojHruzB
0Ql5snFu8nem29mNth9dXhB/PR+JgANMtqU/sZSdWjjpSX9Ndyoykh9Ns/ll9vNqbK6v4qZ7gukJ
1HdDC/NksI7FM2Ljo2uP9ZE9Hm0danh7+EnkPYJvzBiNjcPFp1br+Z/Oy3f88mhtBqopjaOq2wua
HdxmhKDanbTpZ793+RoQ4JtM87HSLKYzcXmKJ/UzFFHCab7ihWdt84rAjvdgqS6bUJqnDVela2wk
r3TflffHxE729872B8F778oHBP7+401BEDfyRdPW3jUH6CTnpnGS8HU58znmR9T7uHhcZbP+jSf4
YqDVeuOM5eUbGwr/8KF4T3OntTbtkRdlvlDt34xHsmB00JR2dLLqtzlwhP9D3Xn1yI2ka/q/7PXh
AYNBC+zuRVpmea9S3RBSSaL3nr9+H6r7YCuzcjJHczAXZxoYQK2WooLhPvOaHyixWqAK/UWo33rr
e2eF3QAF5y2OPp3v6nh58h4m/MggcWZgvr2BUCA710GXRgUSdGFiVfxvCS+3P/Obb+nP+n/vuc79
3/1f1n/92v/Jt2y+7f2CGkTYjPftz2p8+EkXqfmv+Gn+L//Z3/y7RPU0Fj//z/96z9usmf82dLH2
S77mSXmA629J820vbpz/+7/iRqH/p2Hh40Il+G8U8X/FjfwOyhwoA4CtoGwlbSLKv1EU0gRerEnV
sTSiOeDiRHt/x40SYQAVoACChAZlZF3+UbWLoQ7iRg0wmpSmbtloFCEQwA/xsUas9n6q+DEZtwHM
MrSttdZD/oMYnJntfVbQex+/NVLeieQb1kx2+9zm2wZtTHMM7tU22koknIfoCuHldV0/9tgn5bVb
gYLTNReOG+ZTYu2X+bKKSB8n1xb3k4bXqvE6FdcmZkTz0H3xpA1bbJWW3aVSvOcoVytrMbr+sznc
q8nWqshmgCNZ2Fdmu8YviT0WOeB+eKKrHHF1zCp5U020Y5Ogusj5Vxa0bSAOdpoC96IMhehuWP1M
0miFlQlE6rvCxwBB/6nndyaEFxgtjx2manHxa+q5JZzXsUBxNS2/C2+8bdRxhw0J5HcSV9+tDHkd
q6B/FdSN01c7/k7JcoknCs6/yNRyM5loPQuPrpGzrkZJG/tdK4qr3HjE624bdN9wA3gxMLHGmHRj
jNSbZJ+7qffidNlGFP4mzYNLcCBrC28naAI76tt8RJCEotvk/mwyQFRsFTCkxpUYfg09WiQBNMr7
MaT1vOuCAbrF19a/DBAnN/AnhWW8HKsbeodLScbqAe7tvXfumXREj1RzE/WnmN5tkG/ON2Hi64ST
AfxDZGS/zzBArALuwHs9tbhGx5ZrVP66iuMtfHRqaK9qiKC6UiID0GOnoSxao0GrtYYdvvUgDiNJ
Ww9i5WTJ0p/iLZLRt8P81OolkuvDJpYICARy+9vj1mxhenRrayhuJMlKTSUAgWSYVusAM6oeITqo
t+ug/JYl/qw1vcDoaale9l1wEQY1iPZ6WWPb0I3hZaFqlNge5WwQ8AM04LKkKJdZPdpMuwH1s6p6
U3GZ05AGpN+OJHO1VLhcex8BNZoL+LLiRuwv8WtA1l7Da73emfVMTFsNTrbVe+sKavulRSU383RC
EpRj7NuiMeBbrf0Qgx8tufDNl677WkwFkIzrBAhSG/AzcBLmEX3jTbSUKjMcubKv8fzYQepT5S6C
e4bDR1GNqw7hwJLTZiN475fTquNdmmBPjh6IAl3Z1BQk4AK4WQBixEHxzgdKLoYViuyrTL6ncYgy
LcYnQzZipOojMz8SFQnitgHNMg2e9B2g76WCHLF4LGKYM95fXZJ/qCU1d7M+ltPJRLlgDFVDLAWw
kzoLon68YCSkRSdoKFNryS+YtladPsdE4r2Hcne/mrQ7X1IMxz1oquwrvYx2I0oYosMcdho2itdv
88TbDGax6aTYdFRhfDR44fIh6sYfAzEsvmfDA2TMyV41PwONlIg/IwCiwL/RcbuGndBHBJexg7zI
ZR48TOUmn+UcZ740tTu9jxeWfENtT5MDbaQXZ5Yf5jTPnsydzRmnPjNdmfqPAHR1lCmXZn1ZYmSU
1Lso+IbmSD1CmaO01D+hFrfK7JryrEn5GbfHh5TWMlzoD3WJI6gxMXfuPqDfPn3UuYfxsbNnQTbL
59r/lDwjv3an59Fqrs1NQ7xIs7exoCimvqIOPtlbMVY4haVn1nWWiPr0I6A9a/6uedDiPCg4ZB3I
nX62Y4yFtZZQI+GSxEiP10jYU2z/jkVASjU+sNZGtSb7MbQH3UTu8LW0doO3jnGn517SXtTwilOv
jMDRLn17m+AXCTtQNd1CRRW9vT395Q6aO/OHoxtLeRAlN/qss1zWxw8n2DEhnBgMBZzvLarnrYrP
gXU1xudk4+a/6GCF5rYveq3IfuvCOVwhv03ov6YtQooQ6qjhov+wtIdtiJp5eWYtbOvTtNDXQtWH
OEKFYCY0fX9aM/xC0bygXZTKlZ2ZD5YndmHdu3RX3c7sVpk+14HRRozka1/AIkAmUhg7AOIGbIq4
v04s4NoZJZp4jJ5nio6Ikw1e2bQ4qFn7ysrnnQ9muIKaukmWP0Y+qA/5AieTO7j5gSvjmvt/6STl
LuyoycyO5S1GVv5NX78LnYasMd5NYlXbPXI91cVwq6v3pd2uJdmgP95XgUDQxlg55q/RAJMhkdvh
YMLAoHNMUoiSuQo8nn7bW5fKXa4OV0MC9VdwlfTD2qoSV/NfEvLLNih3ReXPph6uD9Zn+pUqd35c
X1TU+msLvW5k2r1hNfuZILmfzz1ohNcFTRIeRBvD7MZ7UpNdaBfQtV0LXIrE0c0qNrR5FsKqQeVw
Y3zt/GrTF18U42V+hlFB3xrkqbq5kPh5UH12nQA5Jf2xsACXhAOupNfoikAl/SHUq9guV+YcyCtP
Y0QjJfkx2umFmq4BQ16MLRIyzi9b/LD4BDh1KxA6+uwbis8U/m8t8RCltwC0WnUXNw8dL4fZTSz9
Fz/uVmr5+wWAgdm0GF/YiNNgU9EqxbLWrnqxkhFoJ5BuKYKnid0u+mDcTnJcmUGB/QHAboK2mcCM
80SNCZM647MgdemkXbrK1CliTwDUJ7lrpvTJTpptgJz+IgmNlY5NITIh7oCjcd3QKMOEh8lLyGcO
T9vUgjhAD63k3CficiKBEvCIQzeAxQJ8JfIEikzvEVYX0HbQHChXMwgJXQNkiJaGf5X4zirHmlMn
NmO4LDDp6+hoynlgm15iKFC9SRdni4xRHRiotlALMF+E56+7tnQt8w7KD1e55c5PqgQugAEJUqrc
3BlSHnimIbq7dMwbI/wBPel+iNcenrMiarZsvY0ao/P0ipLFQjP4Y63vykHf+oa97HDKRWooHoML
I3J2RkrPwUbsANWfYAppTuGRWj9MmvGYyOfO6K6ljtqvZV6IYuv5z3aQweWXmBxJJJlg21HVAjiV
eg8xM7GVu8ATYMbuy/YdHymiL3CtaGXp6kU3EhIAGeutTW/XF7VDRkgUq8E86E3iEXMNhOoh0wFH
Ff0OOdWlVvzKVddsHoqqW0QSnCQtVgB7PQK7MRZ7jv8KiI29GuErqyzyXNsFzh3hX2//nMx0iSco
ZlNLeOfUq15K+7Y1kAKdXIBUNGx4xFOHh1p5MsIv7fCEKOBOsVmdPniME0TKO2BvWUMH79ZTFfjo
ldvW70rOeumvPVI6gROsxh6qt+c/ziElzlDr1plJKlgUBd0mKN6z+ksRF7D8eDPiW3AGm6b9qobB
s44f54Qev4nLBvGdrF3Fu66dtW+/QC1fTFWwDP1fWkGoadBNDfGXEMuZYU7QDRsBKSB1kRvkFqmJ
X5fFVr1LaIfJgb0yPkACW8AOtLRrn2u27r5AjVzoIfsSnGqjT2sdGWrsLVaj9pqrF7WCnxhnvmtp
m+8y6m2e0mykdidcJFdWWPNqwUupBBd+zR2bxy8OmOUerR07NGZ7xWUrklvLwvqXtqDMpm2ZguDF
MEuO1NPAsqRBslKQCBoS2FFefVsKe+mbgxs56SIxd7IibqHbbJocY0qlFQoDabljtTBHfWmjZ5H9
yoiVFOTgDRNnURUZmHHWu36pIYJOuVhFj8nwwyDtKdGQH4DI8xUUxdw243QRpJRNgD6oQXWv1BDv
p52nEfMCHzYrfWmGbjj19BUpZNBTBie4mCRCQdkjTwNqxAusrJ/U/jKo2KXJrrMvUZYXPYVgfpQm
R+9MuYvpCFrkK3SL1wATlwqGPraB57Px3vcGIiEcWxXhRXYrhYxxKNZwdRFpVjZsJBjqFfBTrIF5
h2IyW7qba58Sk2Z9McbHVM9Wdo3bXZxfRPYPARiaK69F+4SEfOvTYggolKPx8B3Vkc5xe50ijnFN
2+XSa55j1W17Kk/VNu7cTv2KU/kCz0dkx0nBsp2h38LYGnAT7u8rZRV2ro9ViXehN1dyeIRLWnoo
lWjM4MpC00prUiTAHLemBF0rP+vh1SP3IvZxDKrrscZdcFnExiIyt335NmUvxTxOmtykVfSmAPHs
jPLNtJ2l12bL6AXs4cqmyU50v4G9Xln+FUgETIT4C1VcUCJKfr6KdvNtjKQliMqlhdr0WFg3Cvl3
05eIS06Lqsvf7NCNO22FFshlM8vkTRudHDZe++rwJPJdbt508dfOehNa8iwqc6mLX7MGxojrZJSv
xgCj7IF9SgMKIakJ08sJQe3pbYAsG08byqoeCVEQot8EEt5bQ7ZatLRt8dIdVfosFhd4zE1UgLy5
n1iwaKJwJqwVhnALOHzLoa1pFmOZbC4iPMgEj4zGGa2aTTm7glDaD8RFxWVqFNu0kW4nnidsvbTc
WA92wGHBn6RCCc92FijpfCm56vscBz3Sq6B4HOqrFjEI9KEWiVdciQQpvW7RIMBl98HasV5J7m+k
TZ2kfPaGn4oy3qDgslNofKABCZ4i/oVD3aJs0NAIdpmzpirBwnxVJGA7x1lnQB+QVls2anbtoHvt
0Wvz4hYbENL5px5IC86mlBfadS3JV9jWhYnXw4BfEvO3R/KjwIfIgQ2f2izz0t+2WfSE+BG3yfzI
xRcIKqycBqP5zltHSJGZKtKkWLs52hIEc8r3wbh8DQBlEYH2GPi6khkaYM3LKbvWtAJNC2S/eGKS
jn5Mx3sOpD930lWmugHWvY0KsLYYacHgTYcdmswvu4zHN18msU5wQq0zNJapOtwonOWAukrj/SoB
29Ra4gYZpunWHajpwoRNIWdrc+YiIaji9K0rK4uST6wZ2xSUjJ0bKJFMV5KMX/Gin51qwDS20dkr
thVdIb1ONqlq3wRzlCLr2ygcaBapq1B3xZhuALesioTdoxbXup+vsHEhac9XcfsyePiX1ch3eOxU
+kGKXJnRcJPEhJ1xel00t2lM+JFW62HOWofsmxaVN23l77Aq9GBpNJihE0i0P2quzM5MLtpO7HzT
36CVTbpaLYfybhrDdQ1JNjIn5KagHgIfQeDJMtMfEmIuAJplmQmKLm/gVTbagB0B6wjleOVZvA6p
AHtO9Mk3svFQ6nAWLdaNeinVaQWNcOEr4UY3v6b2Y4sIS+fz/GWv7GbdW4pR3epo5UQNhHTFBGcR
rBLvrQYyHCioeI2kyvm06vOXSps2Gd6USf48Zc8kBVpRA60yNnoya7htquKbn1Ca767TSXn1K7Bc
Ovq50as/y2vMAPpu24/XcshxuamTW6TsbqAz76am3IZav6UIZ+jJRUfolGbhw7+l4vzP0fz+B9Wl
dfLAf4xn4PJMfn4sS8//+V9VacWEpwcwAZzjTMT7G8mgIFYx0/egs0hTlYYw+AN/l6SV2TOESg6Q
TbCR8O5mOem/a9KKAaYTJQgH2oGtU7lW5Z9AMPeT2ZnLhyqubZom2GlTg+W1n8xKK5GRIobpUgRG
DdnLzs3kvuEm9561LM3FMxJ9+fcPX+ZYRWW/nIEYNk4pqGWDI5XgS835U30sDIQDgs6en9gX1uLW
Xzx8ubp5vI//aoz8w1rYvq765zEOJuaMnV6YRkxytXh9AyRw5S0uzkxjvzD0eYiD+gay0ojV4I5x
Ua/vX6+f7qLV3bT8Sop/ZioHqvifB5rn+qECVcITJoxmoEtU91dPwYrJ8DIsz8xnv4zyaRjjoMrk
aYFQsSLik+GvW+QwmvF+mKj+YamARcXSk+nKAWNnPQoAqyrtQYUn0iO2m5GGUr+IUyAWRXum4nJm
JY15N32YvU534K/PPG1ub53l9oaO9n9zCG1/iJIgiIeBmaeLt2D51CxuiNzOfN659vr/i1QmO15D
rtqyNMuBKeA4B2WjwvdAHTtWs80tnXwqRvjCDKnolD7Sz6dXct7bh0OB/0NtCmF5WLAHZeBC8TS8
2Mpmqxhe/kTWfJFNAy67NJ8uMKNHMjQu1TOb9OAiIRwXqM5TfdZm1Japz4flwyphqodJnWmkblmL
ejOpPUkL0marVNOyCzQxwjNl2Rm5vjfJeUBB347LRDegNx1MElP2Uqs0jQHTFiQhVhxrPSM0zpGa
WVEeK1cxTKRtEwXOOmhK9C2NqnBr0QPVdQA1+zEO2UWhYsPbzNqjXgE2MqF4FC6gjE3E4l70oJgo
ndRG6lxbng9UJA1RiKwKe1sMXbMOoS3tECZKL5UoLte0H4G/tGWJuHxtI0eiBmtzbrlQZU/WRZca
m9PrPG+Zj+uMvjmdTsBoKjV/mw7m/jfH1hg6XOv4GzmL/jpJgpol4ht/Ogo9VUHb0jCliskATdC9
lR0VQ3qxSiF/NFPMiQhaN5XSVmdG+bScjlCh8TimpgPx42HaH2WqFALQMdU3TUN9qbAz5SIpjf4R
gRnhnv5sR4bCOgudE15lnlnj4LNpsYcZYOzpm9G3slXMyM9j2iDlNOntw58PBUUcBhJMfCmMg1OR
p6OdhxiHbSbhG2ur7KeVCEE5B1rgnLlfPm0GBzFrnlUdbrvApeXgA0ZaNhUeCPeNgzLnerIxh2wS
JThzzA+vFimp6UvOHluB8MQ+PHU1HLkGyy6Xqrf2KysEtM8q0cNfiedwrU21VTw6deckZ27og7cJ
ahcDqhC2ZoaXLn93SD5cL6oWqCDhO4S1UcKBaNglFWF33GPVoIbhl8awqq8hsVaJzEetnXsfDi83
bjdCMepbNl0YDFsOdkxK+6roSHxcEeMri+1QLhDEAZHdL6lFqw9a5/jiD780UmTafOSIAB04Wr9B
qB9mjHtVlTYogWy7Mg9dbl3/tTB7YCqVJS8ndMnpfObNmaNxuIlg4wgeDf7HxTIbMe6fQiP1phQA
Dw3ybEbfqEZ+XeZBeP1np+L3KA5RLC0tXWWS+6Og9eaT+Xs5ltN1ekmpdHbeNaBW1IPyh6eCoTTY
TwTYCEhbGPvtD+V3hhgHCo+uOWs2opCEBvY0des/npCGjgNXsQovESLT/ihRXqKmGGSABPAYJkiq
pyTc+I5OEaYsuYfONNYOLzCdU8CTR/NJ6uQN9ryKH7ZGCwd9wBtvcHsVncrckMGlLaGIZJTKbk7P
7POGQF/PIA3h6JkmOrj7Q02t0uSBYY6u6nnVjeEl1VaFBnEmlD42igM/jYRGn/1rtP1RkCVQfSut
R1eko7Jp+rBylTL7/sdTQQyF58KZIThoCe4PAsGsTh0l6t0iF9M6opGUAf8P2l+nh/l0V/C1VOIg
Zw5PyO0OvlhuQ0HXRdK7Cnvy1kKy+UqDGHpdjHA36nEY30+PdxAeswssw2J1ZoofpUf78DDB5/Tb
MR9cM4Nnb8YNcB4ZVxSasNcunR7n4KLR0L/zzF0jw/zM0h3ZixbCSRgizS1YoR7cGDH3pRVoXe/W
BgBWrwiBc/YB1c+kNLvn01M9sk1g/vJwI96J4oR+mAeNappkuJa4fhYCAh8TymuOr0ItOT3OsTlB
RMJIAhQF7dmD7egVtYwi6YzuMOpAAxvFqpHHrkOEVBks350e7beq5Mcwjihu1sOcHT1VCW3nYMfU
YduEeLErbuf3EPCCxCztOwRh8pfMV5SbacrS+isiuYgze7b9kFW5BH8bACdboDjjRGduZ/FpB2N8
hsAl7W3gcqzpwfXiDyZqdwiBuD7fgfpviIXlVrEyK9loaOXgJt2MmJSFGkHviutdnXUkza5Y6pFW
WNvYG5pskwCFQgVOmUDgBOjVvgg/HO+0IZPR6vT3+3QA+HFpFZB1CF7pT59vMK2oTeU0upEl0Mv2
FIqhgYb2YlBpxmWv+RHtGLu+nuUZ1hry8Wdu48OQiB3C62sLdgyrZx4mdlbTFoaelqM74khB/8VB
ZbHvwq1M0+oVF43wKmPuZzbNpy3KoFRuJNJMsM65bPYvs6lF+FjLZqJhGHVviONhV0PfHXGSTkAi
PfOKHh1tdsQl/AP44My//+HBKfp4qDoThQbMELudFVk1To91aS21QFPPbL9jnxP/XK5OjaNnH8Y9
HHvskRsOX4KK3aIl5eKaHsPWxXyoXyMCDl6aZp1+5sz/Dm32TyFflNeB91tzuLwPYrxAyGCy6mF0
p7yByTvhErvVGundydBGODPCqicZu01RoFOp+n1xqw/mGqWUeCmDau6/dOG1IG1JoMT5jXYmMDt2
JgkDbdtE/sAkSttfASVEbLFXI9UddWBvQVaPTwha0iFRmqaiOp2cy1yOLYNDUdCwCaHmusX+gJ4V
hbD8U9U1sMtZxmnmXFPtz58LnZZvW0l9m/emcnn6KB8dlIuQ4qaOy7Z5MKiaIDNrBBoyT0kPnj2L
6KYbnVY+augaPQQSE1Uc23OsGU6Pe2R/U7yQUptjfIq0B5WvoQTDZDah6oa9g5t8HDj0lBOvs38A
Say+nB7syCQlMalumDDoiRQOHmxlcLwktqzRDWJVYRc1SQJ+3Wxv+gDGJT8HWNuirf80kJvfsd9w
pVll2XQO3k6zw4VIVubkqtRFi0Ul9BK+So9O+/r09D490r8H4jaeP6TNE7q/cewAmBKSoJObRvDW
SKhiNxlosf75KCbnlEkhS4fEwf4oOG9Yg0AP022mKu/o5PUZ3FqcYdMzAx3A/yiwMB8AbNTsdBuP
qMOTl5lgM7xYEW5ZqeqwnqqxLVeFo/sTONX58wnqwE914+NY0k9NCOWn0tCLU4IKBg8yarBQ1cIA
HRqCN6jO/HjHvjYRumVxNVMQMw++g4fgMkYDhXCjxEaaL49io96YegB86/QHP3ZEPg50sKzkqomH
krVwjWyYHcayUsHecSiTB1GVMKJPj/Yp3eeK03mukQ0gbaO8tb+8Zdm0eR/T+zQUYKeQtpUv2IBr
O3p26WNq1NZtWGnVykkleIPTQx8JJ3SMXyGXYvOpogO+P/QIcRk/Ze6CMXWyJwjXIB6q0gH2mjez
NFPjqFe+4o0X0kHPfuwSyIanf4Ija0p6x9xNlLxN7TBRsbS8LR3Um1zcphP4h2pd9xdhWxfO1R8P
NEMzuYcAztgIcexPFc+IKc7ixnIxJdbhFBbgV8bmbyfLf9iJOfJ0kaEQIfG2qnPXZ3+UWrZ9g62x
5XqYo1C7T/vBWSETkb5zEQXxsp48/fX0xI5sVmsuExG9s2dhcOwPqWFuVZRBYrm50uOj7Vs1gBr8
DUgBvTP5z5HZObySXHVzzEwFc38oIiNbJI3QKUM3zVsa+9mddDylWzllCpyiyq2qPRP7HfaD5ivJ
IWmYEa8OZdnDuq+BZdEohK+7qYYSyaYeZ6f6oEzju0oE5eXUZ8WDX/rtL72RPbikKRT3eZeY+ZnI
W5hHtirZNOVG4gQcOQ+TXYrwYFqnCHltAJAQTAaikU0jmvJeUX3dvBFqJbOtbRRNtA1bB6BUPGjG
e+ODsN1oMS4vnKCsM9ZmaMcvkR+U+armBcl3YaQhqNIkVWCvu0g2L1kWVi3gTk/DXqvTo2SpZpP3
mGsi+SKUML1Rg6EuX+UUV9J1EEO8TU2rL5Z2jSwNyL0JcxR0GrwC+lkEIXPUwI9c4g7X2Gg6VGBJ
MAOzIiCrqfhRVV3ziwC0zK8CzYBnm/QavGIlgJXopI1lrTEjyx+MWQ4O5iy2tIuirq2Z5dfo7zid
9+BQVa8B2JQJPkk/Ks5r66TWAJVgiCvUUDvF3gycDFjSXYTSBtgH75b+UJc/RNI2PESsOwe0DjU4
yHFRCZdWJwkUi7S0NW89ZfrwJppAaUBgtNV11xtgFkwEpt6iggAduoFQvtVertq7MQ17FFUdY3xp
uqJ9KhBsAmhXT+JJhpHyc6w0/d2u0aXa1p3s700nKYBUDRGCDZOnOePKAxTBRNHkl/eJMEH8dqPm
3VehCvt0nBrnDu8zUL0i8733IGsGa9FFXnHTqF5nucype85bmE63ZuvzehhmpJbAH6r0ps1EUS9T
6lkDQOQexXiU5NK3HlUAuZW1nTwPvSFAh5Z9+0NXu9F3W/4OoPeixkvS8FTjHcUcAKayLND4C1JQ
PmAmsfKFEBrTEjH1FoSn1/IDberUt8tNmJGV3qtTn7cg+EsBiagb6nZpJ1L1dkoaIYPaaGqvLQLZ
QbL100Bz46rIVaBmTg7ZSEtruULCQo0XQxfL99zwsTOLhegtPCurLr2wlSL5BqRoeCeEhLNjoV+/
yAS6cnCA8PTZVPbgffdtNf+uyyYVmxxhbnVpgdXM1vloK6+Kr5rI5tZJdV8QRhBFtCo/BvsM0Ina
9GjaKUhXsEMG+mw4oqb62ueR/PUfXTz08GpK8KtKPf/VI9VPgN8haPTTF+2RdxrZVcMQFpkoBLv5
9z8khpEsHJRjat3Ve1mhNatis7qOhyF4rfyhb+HdVJlbKdInpu2QXTxzAR27frD5NXXqbcIiGNwf
PpWKl/VqobkN1+Rs7WWv0gRKxOlJzlf4QWY4qy8zP9JD2jgHkxxG1ONzFGJcrVY6INrEB7z8ttpi
j63ygibLVibW98Aa6/zX6aGPvS48z/TFJI1cXtH9Cerons+hguaOGJjhJxUa47YGi/RgFLYFd8r8
enq8z1NFCIxOInUfss3fyl8f1xPVIZyvQY+5kwfLcLbOwBjEKfuivUTtE6KNUhtQhYJJIfw9PfTn
rWRhhzATNClrfO7n0nQSYakM0a4Y/QgIX2PJ734YowFVqr1dgqG3snbdatytaEEGzrnc80gZbpYW
5BEnaSE3O0xcmjEw9dHE5BJGYeBD5bCDcpmF+JEupE+cvW5I6VCRUjDscOkDFMqm0yuZcv+rzTOm
bzi2nf4kn8MYWnmzMhoJsUG582D1YyUs5ZCE8a6savrQTo0uNVYTSINUof3t9FifdxpjcZYd2mxo
u9kH+WHhG2WWo4+zy2zZrgM8FtboirfXgd47G8OGnnV6vM87jZwFyACfnMo14iz7O7vrQt0OoXC5
dhjFWxBBNjTAKb1Gg0tswzpG50mV9ZmTfOSDzgVCy1KZI3CMg0GlOoDNMKTjcnMjO5E2oFpHc1r7
raqemd/nq8myEHOnUWOievypcVL5gWk1Ru24uVFoG1SO44sG05jN6a94ZNUsmjOORrmWTvZh/CW8
iWShaAHlqJHCE+Ipj3UAuj3sVUQGJhGcqSJo2qe7kEiefhq9QY4K1fj9ZYuGSfYDWRu14ZnNKTFb
Rf0lifGnG/pS3udl1pu7volRWetxdvC2USCC27qvrDt8RHIJpHegtYibivLkjVaNIghY3uQ60vQM
MrAMp3ZbF0ZzH6lN591Y2ah/bbzReZ58QqEzn+/IfgAIQLZH685GPOggT8C9hdASOWB3ULUBUKjw
IALDEIegNfoGHIfTq3V0uBni4DDkXMrb/3hKbTvFBPLHLcoWGg+SxKmCPVRZPenJTBE6PdqRHQjg
iItoduGe79X90cpRVIoVCM9t0prw0u9MROLS6gzW6PgoOk+FoHrKW7U/igOXDOTU6Lk58uQEI7GM
2md1MIV9ZqAj74ONrBPdVd6J+ULcHyi29K409cJzJyu0phXhMrRcD/5nVbegtyt0EteFPQRA8Ccw
1qe/5bGVm8sBpK9se8TO9wdPqBej4615MJea8ImIqNFe40hmz1hi68XTnw9GaZAkjxwWwNhB8cOv
bb93hk5BVrpRFl0ZOdEiL0t11wknPHMCjlwgbHzqu7SUiTI+wW6GKYt1Mc7sPcDmSdc0K9XX+g3S
Dd9HjseZW/HIrU+zAtwnlTQavoftZENtmsFJheLSGg9uNbWsYOaZyVUdI72JAoKyq0Rqntk58+Ls
x2/gVCjp87xTzlEPn7YGp4CBt1txtSIFmO8j6OwtY7TljXVr1gM4vLSHaifDrP8Gs9PeanU96n9c
2rYotID+Y9bUlg7LiDGuaalhtopL4TIVbpDDBAM/bvT9RiYdzozIsPuQmb2xejy9nY6dUAuc8V/V
JLAz+3uXoxh0bZ0qblJO5mUaTQr+yb12Zn7HRrE5m/S/CFcpme6PUivFZCAizspCzYOTRx9OIpfu
IJR4ejrHdqz9O0Cj9U2D4mA6ONPpeOHBN0UBkC63g9OPE3Y/dJ+aa+Wj/nR6uGMnn2NhzFERvefD
4Rr8QJMCu24QMbW+0mVe035qTJxLu3/hcNBDn3uvv9V3Dw+HbYBD1drEc1FeBx7W2lF7rwapDpIR
PwgQqXAx40VUOs6fXwLcpw7/GEC6ENzbX7spZ+ujHum4rddAwhVIvk9iMp+TjvoMxdZs/cfflG/J
e2vRI9A+xbVGQlF9TibdRMDb0/DkgMJkS4qPdX1m+Y5sS5osXKMqCHuKnAcXN638TIqkdFyMoMKb
RMuCi9bsou2fT4gQjMIc0EX2/sHm94EG9DmRvOvHyXBp11GDhIjwfzq+ka1ODyW0z7cZb4MzKx3y
f+yU/cXCbrwSGD05sA+RrdSpr2yGUcMiplJNf6l6erJKGhhfid+C0qs7vMtNx/5Sycnfeolin6l/
HnmWUYimtQQsjpf5sNSaUNhIq2F+/+siplFo58UWweruwqeOhrw4rPCwMon4eNDOcfGPnE1HShoF
IJ3J7Q/v1BD4mNWmjE2vpYquenMADmVnOqhcUxmG7sxeOjocOSrXDhf4p2Q8lGHRZtIgWlScYheY
g0TUVzf7u74YDf/MYEeuOQd1+rnFZesclPmH+VBZ6b3J6W3c5wh3gFKLYVAwHtAQUwR8ga6e6pwZ
70hRmciUziAgZY1/DmNhU+n6JDMayJE4RU+LtNEkdC0Nb6T16KmVsjFzz48uKfPXWIL4dZfjpSdn
dbF0GJMzB+p3sn3wZvOjUIvAqJNE8TD1jXq91iNb99w66lG+dyjClBdVjljPbZVXlFuDJLK9tTcp
3QA3N44vuzQafpqj2b4GhZ03KJMlKHXZQxhhpOqLNN2qTWtdID4s+0WLmZF35lY7tmJzdPG7ND93
JvdXLPNCf1CnwHOdqKp+Fo4Mv6pxnH8FL4dRYBZ1hnbmLvh89kjF6JQTFTuktIdXgcU5NwKR2oAC
JvR59boTXz3Dg9wKuiJp1jX01XgFKEd/nOoaG4DTV9Hnu9VWJS0yng51znMPno3WqGNn8mKbuEpW
KLVjLmVtYozvxZn36fhAOmBHYDZcNgcDBSB/28a30RLwUS1RkGnfwb4bzkzn8/FmOrwSANYotrDn
9tcPE3m0JhB2dss4SDZiQu0trTA2AJd4TlPm6IRIgSA/AUcE+Lg/FG5IbQBO2XITDxCNAz/ALbSu
XZ5en6MTIsamcEhVh6hsfxRAtupUj6blBlaVrWoHnZ6qQ/PIUtAE/ReGIpWmGClmQNLBCmnSN8Kh
6Cn1c1Us7Uwd14UTDMtpzMW/MivkZOg32Tx/h5se61m0fkEkulMwfBGAhQBi9/XWjov+zNP2+UDP
CCsLlRcJ/IOK4P73C7FvjydzsAB25c0uFJm9UVNUBdGk0uA6SeOPLxDmRHIEAFYCJzusrXiBxMWX
PoGb5aZ6kavou5XJVK8zWeNjNDt8nF60I/Njt0sOFdo8NvDR/fllcRYQODRcH1ak/j/OzmtHbiRZ
w09EgN7clmd3q2VbZm6ImZGG3iQ9+fTnS+EAp4vFU0QLOzsXq4WymCYyMuI3Hzpa3R95t4nmKch7
6181KBN94yW2siPhQADeBLAnCVGLIxYObZ2ijuJeMMuadjGK7LimGc5hqqZqIzauDcXCkRyQamo3
cC4HZQPwY4Z7mYvZfcDzqTnQAkKpyyz6jaFWTjNVQw6yTIFkCng9j6knDLvl0kHqkSptWzfpYayV
YWPfr63Wq1F+39+vEgIDaZQKo2H3wtEAfOnpEz2/qf8yuXGLZIRt/8FuZNNTEcfuRSY911+FR6A2
0c1lrUqkisyi9D5O9oiU2lgi62om2Cbf346rK0bBFAVvsp6b0qLi9g41vtK9OD0qMk7jdScbQB5d
LqSH7w8lV+Q6u6AIDPdVttGpAnuL+NtZSUNCUDCXtarv24rGFIbNdHbyOd3Pg6FeKlfaecBUOFhJ
rf+8P/xKDs/4wBOoggCuo99yPbdtOaeRYTO3g5OY1SXWwvSXJ2akRtLYdTCO1u2m/IBvdT2c3Vp3
BAmQ0XzObb15qCiR0W0e8ETZmJWVdIJYAMITnguYqmXOVdRT0tWj4VB3spCAAi+gvUvqwPkbcYZm
2NN29pqda/Tdf5qwaAHfnxRzZU3ockF0ocQGk3Cx33IJjRYeCa9dK5gTZTY6z6am+PdHWdtkbC78
L+DxgA9ZxPQodMwxVmg7OKmYnmt0HI5JP7kHd6z+vT/SSkItydncVL8ZS7wXFovMkUKDx3IvQB76
90MBWGOv0eewkYTI7B9m0SQltiPh4Ksqj21PG+j2Yqq3ETdW5hWKpIvUBCH+tkXQGbEBwWbyLmiS
pc9dWuFvOBVvhuZjr6VymdCt8kAXLiN7bZupPtQadjVFEmNxQnUEFPbkttlGlJCztji6EpgOxYIu
gyw3Xc9qlIcSVxEGF0gGKJJmjWKIQ53V6dcsC+z4AflB8c5Ab3ereL8SfxG0AziJ6BuX9PJ2nmo6
70WZsT9RKnpqme2H0YlCRC7qdl9MuKr/wf6ReEOgfcwqfefrL3VKnRwx1aiSmEb/I3UDRFybCLsa
g94B7szj0YrJUaG7IlyMUzyKpe3W5ln7aNoH7B/kAUx9WT4ZzXaem5guVoeU648xKRFJtp08QcYF
C3icmMpmTo/3P3zliJKCI5dAw517dXnxUPYYjNzjonNbp9vXmCjtjNKrTkk9lX8wFGNRupFhmCz5
eooNa+qKzoq44wAyvGSxZ/5qCM7WLsotlG/vf9dKeAWr+n+DyYP66gJX1WFEipRXjN1FqrlXyMJ/
YMPS+CPwsQL1slD7ANjDddB9CbLxcn/0tTDAc0M29rHNUJfRSKf3aHqT4l4UfSifMZ8ZkCElj70/
ytra8YaSgUaXRRn556+/MSWfqLqJ8DqhRGkaMcZPk22iIouf0f2h1j6ISiktZICit6wZMwrnWc3I
uoIuEX4azDEO50b5B6MAwZSva9nIvQEFtAkcuyK1L1GWR+c5RYp0jkW1sQ9XKDe4BtIWJC3GUITy
+fW8UcAeKyTf7EspsgqundZ8mgzFQ/rdpKZnpva+CqboXOmo6DZVgLoQVLcnwGM0Lc0OjXRlQNLR
EcgOJ8jgBzPKhveney3uUiek78vLC+2RxS8MepkqRtBevUTv9mqJg7R2OKpFpOIfhuT7/dFWL8/X
wy0OC1zKPFbDEGXSvtf+DlrT+MlR7fNTV9YDjma1mV6SKiq/QBQwqwfAM7159IJZbMFC1nY07CKC
mWwSkxVdr0xp6uh82L19UYak/e5FWrwHvxWi6FVEG7tgbUe7JKW0qWD3gMS4HoqVj+zCnRxonYqB
zzOSQ2EE5vH+1K6FdAr9HoUqCvA39xgw6iF2CTOXKJocXLtc/WAA1qLMURYfhNlHG/2alY1jsAEc
tBrw57kpEEN6q9rKC2zS+rl7DHrkGOo5V56ZgXE/4gsOfhUTuvsfubJqtL4NUmtKOtTIFi1UPfWC
0FUY1GizYJcWlX4YBsW66J0Vb4CoV+YTDgLAGdk74fAud2o098hpRKwabvGIpqHH2VdleI7cBqUm
rNkPf/Bpr8aTn/4qxGZqh5l3kjiX0I6xxYh1/dkpm5EXgkg27ozVWaSbgRkT5BhSyOuhqtHBEjfQ
bfyyE7xsgLy+H4QyvJQoeN3/qLVJ5LKX7FxQ4mTn1yNR5W8EwK7QH8oY+cZ4EMe6cdvHeXCRQgN+
vZFcyV++yCIN4CuwLpF/kHTS6/H6GN97rAxDtBsdJ/PboC9ekkLTyn1aGsNfrj162VHqR+CgiAXh
Y4vwmH//k1dOO6UN0Bn0pkhol9W5NhpV7l8Xs5+q0Y5WxeOPO0hsnPaVpIPQBRsZgRCJBVnsFkvP
4kwIA/uetq2e0Anp39mosr5zatt+wn2t9A7MUBvunNYLP93/Qm11cEnAB4JiUZKTq/5qq7a853MF
/Xk/ckpPkAmAu6YblLvmU9cMQIw1UVIfHCtek6jFNFHwYGU9nc5ewaH9oAedea5H25xPUu8B1V03
cbrzoLhuerBcdIdR35VIZWcwxRaFYO23W3BqmDv532U/uwNFblSWBzCCMm6E/pHinIIuij5k8dw+
eCpgJTfFxAh18P+1gf5/CRNrx45LgE6TBHbddBMDpwwytx2Vi5qrWKF0s34Ocgyv03IcNjbh2jkA
JCSVGMiibt8YHDo1L+YYO5Uo9c4CxMe8B+mctX/ZgaH/5faG9mNUTBAocWS6T6nGC2iDP7v2uaiQ
6fI9R7Nn2ekyMq+tkVePfFcb46Pn1sFxcsJ/EXrf0glfuYpMqsYUH2WTG5mZ6/2YpEmomlMMsMar
OnsXxSE0qbhTajzYc8CRu95GxPEYAzVPNs7hSoCj3sMDiuoG3ZplwNEH6qJG32AHQ/26e5ejYYxv
aF/y5i/5s0+NGXVi42ZamViToCohrZKdsax1jFGsV16SKhcw0i+ZaIsXNctf8tbtN1ZwbV6ZTRJA
sERIAcg/f3XOM8fqFLwjkFrN6jHaqUrOawYu54MYnB49caAFBaiJMt96k699IWxGngEsJ52HxbUx
qVqLsPxA8zlrI5wtK6VATNFGeX3njPW8kQKvhASwgqyewbVBWFjUjpxOybhKaDfXY6WHZ691oKPi
U++2lzKx6hJlL9f+FTlZ+LlQQvw67ofT1eGpaEuPB+rZyxJLqvQRx9UNAGjoyovm5fB5QqfBWLQh
zRifOpi85cV0k7L2xTz0ytf746/ECqmAQ/WenjtnaPH5yByV2BskkZ/gDtP/hE/RRg8l+6/HWWKA
+FC5ToLNlJOix9WB/K+wVGuqPyjsS7g/zC4bg4sbKB5AODGlFXAmZWzCR1TVcezIOqhCTphvHKAV
TrhrujSEJcWBnb18zpaFm6Wz4iiXWtgKRmSVEeK+hRgRutCTYfqlU1YQEDsFd9pTZKt5883Lw2Tc
qzoCnifRoxt8duBLPlijonSPg5SuHTv6Oxtbc+0gsDKENqqKt68UKx8q1atDBTT10FmI8KXhX0rf
Iw8dpDV6Sfd3wlowYxPSeiaYshiLY5enARpaKQDFqLB5GFkCyVjTjZCpD7Hb/jvm/Eyn+0OuZEvc
iIDFdd6e1IQWIYYcB70DpD58c9LyU1M55WkebP14fxRd/vJFXkiiYqMBDeBLlsGvI1nqzvFYuhYZ
S91G+U8Rplr82FgahiWItqbjLjb00HuYWq8Yz53qzIpfdoMFuwXwVuKHupEl34RpRmgz10Y9PAZF
3z1HQ2y3+9boK2s/zYkzQeSwu+lBT1Bl/xTzWrd/KWRhWOzk1UhWAwViS6dlhd4Aw5NDA0qXbvDN
8UV0fkwBuMa+4mWG52v27IyUEYC67MQ0eeG7LlGreq8HKKrsu7lhhnPLbPSTYSjS+jiF+nZ/ttfW
lFoRZxlpVJ5pclO/ujZsTWnUwcA5SnOCyo+FjetFBpzv/igrR4O8BnwymHV6WcvChRC629e2G/u5
YyUPKunwhxSr5bMTF9qP+0OtfhDwBv6xCRjL62jOkzquZ6ZYD8PxPAK82GvQDzembeW2lX83xxy6
DBniYo9mqkhVqpax33bguhWnFtluqAETlBV8scrU23chLvbnP/k2JhEdLd67y7dgNvdGIVoOoB5q
Yb7zJlPB51K42cYcrtxykG8ktwDVCSgN8s9fbQoMmJvSDrPERz6ZJxHfSJEydnQDX6e0CMazF7hx
9UzVv39BdSV5OyCa9w4faMGpR3ZqGWgwfqpGM0WvxZxqnmWebu5FLqrnolaDS9G20eX+vK7EUj4V
rSFIIhRHlrc6mg94bphe5OdWm5xmYMEXc66MQzxF0zd1xF31zeNRz0RyGJABjd1lhAPV5UBCEKGf
p011zKIEJfYkLs4oN40XVRR/cDOhKwyd1wVfetvWc4wBod+gCv2pr8GDtFl1mgjlJ+ijW+SUlZPO
UNyAJgADtOsW1xKhOxkikYZ+Y8ceQDlbfxRqpfkVemL+/VlcHYpyLVtVAlGWLwnUVLWs1Hkd9gNs
U0yds8dAhO6DknfDBuVm5bijuUlNUOoO0pRd3Hy4Q+RD32G9O6MBXDz2TWDgScCD0MBxdoZhPEVJ
Eny38naOvt3/yhUUHl02cGU0Zcn5bjanZqVCt+hO++WM1tMZEAlETkT8y59N1OqP6UjieepmEWBu
YqgTQsBg3+yTY8cRvkdJ1017xajMb30jOdii65ynzuZ/ONpWEj+HqmVGG0nq2sIAsdcgeNHapwJ4
HT5SuEmgWqSNhLDCfQhx70IVKHvg5bMlLbhWowY9gE6WbOHfsocUEzgETV1Pwpj157gWJolwORx7
PSz3uUDQf8ib8SiCOD6IOlL3oo23xJFXwiXqJ3TNSf24EZbhqsHiqU7UWvZdq/6/shz7BzQyzEOA
mOl+MuPhEzL2v4JE9Bt7Y+Wu47VHfQLMKE++JfhvjqwSrVwavmkftBekQewPGOltqY6sISXIWDzO
GXLnt5Spcao6Y8SPCwyWiWdB1ShmcJjitotOem7UP4DBJN/aXOm/WW3P/8FMooK3ZoQDxEnBvc8+
O+3sRRvZ6ErQpmgHBV1D4o/5l0+lV5dUpmVNROcerGxdp+9iJ5z/s71wRhJpwhpyCqrv9w/iyioD
Q2OiWWH0nG/wggPWh7ZNr2uo6btg2+Vo8XsMXd6J0P5Wa8bfZQFc5f6YK3FHEk8d7mEwwTev3WaA
FFCnIwDk0Ch/NEGOj4+LkGA4OpRp5+qnmtrmRqxbOb0cXR4WHFxJyVvMq23g8UDqC9nCS35QaWr3
DcJTCOrM9eH+18m/aZHokwpKMDfNbVoFiyTKri0boWiTxnZs9vFeaXVklxo7qbDbEpy2XWm3Vo/t
tyb+CesZ9xQvr5W3w+HIw5ldlpT22TJYlXWm9LGgoKBVip7vnFS1nxvHwoGqt1t8XO9/8trkIm0l
m4zUnG8SYasZgbSaFEuGuMtAopTh19rCMDQ2evEnH/ZqKBk8Xp2PPlb6cMQL5RI3SXEWnfLDqJLh
NGnp8AcnkYIOZDnEj+A4Lm7HHG0IPcFA7NLlo+JXeqQ+zTXBwZ3KFgvAxjz/wSSSc7M3Jcx1ma5V
hkExLcNVyFBTRPAQeFa7o960+S9Dm3FXvz/a2hnkbSRlXuhx3/TO4kIVatPacD1sqwl37RjnybMH
ViQ96NNUUWBJdByeEJ+It1rSa7uFNBxwMkFetiOvl9AzRhu3OoXj7yb9UfpIPBdlru6N0hTH+1+5
NhQVPNrKDiCvG0yWMsb25EbwnkQZzqeOPuu+MUP1onXuVgV4bSjwwVRIwIWCVloc+zbq1QqAunNJ
yyH7kKtayNmbsLafK7HF4FgLMSROtAVlu/Um0x4cr0hnlcZgZXbOB4Figt8FGDECzUc0QGuH5h3P
rMaHWDr8GGjNbL2v124NsJSWFD6WSdwiFwrNVJmH3OJhGAWB6usiKLrTTNnkl5qFuAOhad0cwiEz
vpEtZFt4vrWp9n7rVlDY5xcsNxA9PNoOnnNx8il/3+b2eKrcBlcAMOTf3r6BKD8C44HjCAJX/pRX
4cYpRRRbNHwvZdcHpzox5oPo4/RBbfQ/wGjDpaR+z0Cs6TJkG/rE20phqMbDp7ayDZRiALntI5GM
+NLWWxt2ZRMxeRJMAw7stjkSWknRxbPrXiT6twH7Zc0vAhRjTSWqDH9MVsrtVRdoKvGIKB8mvYl/
3Z/clUQPUAJXMlFWMp8WR2YK23o2SoBDemU5+7rByLVHP/94f5SV3QLjjz4lCAvoTst2m+Eig6hH
wLW70cVgUZgRLAKMypM6tTeC6u/UdHH3k7ajDQZ9YEV6IsrdrrQ6z7v0nYqrnDXEqVFgSmdp/yAa
NnjftCoL8ILouqz+FSqt9TTjsvmsVYFRfZ1NxHiOZl85A55LgzKehlZM2Vc8mZwai9DJ0RB0KsP8
Xa5F+eeyou+ygxA0P9t90yn7aajT+amvNPUzDeC2PipIh3fneQqmn15SobMRB41unPRhEocOTGix
H6Y2iv0yw0JAlp01pJygGEcP0xDsai/zvmvOMI0fEebzmr1uxKZ2KeIm+6zNDZ4VDaTx/qA3Xvlf
Y3Y4GIJjrNp9khc6Gnd23P6tlEIPUEnr2EquwEfZTl2syis7NQs/a3vR02cwqxjMn4dbBk70uDci
DCMGfMsra8ZgyzWfE29K0m9o5OGhen9vrGTbcPt4bHMK2IDL4z3V/Zx08sxR1VL2w5BUvmIkCGEV
1uz3emG/PVFiPAl0QtToViUkJgUNrAF6qjWozscSf4+HtgJ41avextla2/XEQChU6EyibiD//FXg
ansUXlCaDf3IMtPy5HQFnuJaGrrNSY+TYguBuJJOcPNJ+wZoWzRbl0dZAHbg7axcOoBBJ67H8Is1
4YCWIN98SEzTPFA5HjaO2+o38rdKMVmwTcuTLewaRxgV9n3RD43P4gXPaGjZ7yE6t8f7G2UtWMI/
RyAXTSgadYsLr3FGTNaamr4EgBUMBB09pGhh1bGNak+duAcjw7BvH2eq+QDdCjG2JHIMcbn/K9Y+
GNyRbLlCOb6596Gm5xAlqBZW0RC+gJYt9uZcu19zRW82durvS3QZytil1M5BzIJNXnxxHteO0aKu
falJBKfP2LeWf9EPdTCDzmIzOmXZPEynTg+K7HGOleQpbGmg7ZIutb+n6PE/51nltb6RWUpxQDTN
pntrgWiCgqSYycc4tL1ij1+XE++UqKtfRFak7n5oWhX1sTZV8n1Bb+RvsBvJV1LVQjlBxtYe8DnK
ot2AwMljHQbxH7DNpNi8J60qgGUu9/FITU7RbF1B9QaD+9TwztVkI8GsjsbGWq5cflKDg3GQ2uYK
lifq6oAmuodgAycmbTPU7XNib1nFG8u4Vkmi1EyrkcYM0WDZoyiryvTq3GQZY3N8EqWBLIYltbw9
jSlOCtP8p4KLfxzt9PvQYwEZdtqv+7t2JcjyE6giAdpdUYvROgqZhadwTFEDuChmmg27Mq7mI0Ah
7aSlRbgBGlg5JoQ9Cvxc9qZEX19PbTPbuM42KI+kwNuxiOyzvekp8blTuHvvf9vqKpIDE/Z+18kW
p0TMo5FYnaFcLAx/Lqh7TZfBq60NoOPaKDysJaBLqqoui0JxIXCJGQLl0oTmhE0LwHi9BcN7/1tW
94oEySGkSkn95k1YukrsjhMFfDWoHd+DEnspRsN839tUvi1vnP+jZ63il9x79pORWzMulELYH+//
jJWrBEEVFzE8Ijo1jMVVMnpDjrtQTFk/HaPLBMt033d1ciQ1RfnZG7szbcMtub+1QSVWCfgB2HLY
GNdbRtCZys1woMsdhWivq0rwYGhN8S5DxRPzhEJ80jvRblQYVi4VVGPYoAQCaeqxCAF1I2J7HBE2
CaO4+qohTnoMWwFIcTZiLEHr/HGEqL6PRm5O/Lb/gIEh8SaYYvHAua3aqGhUSW02ziVNzndFWxUH
zat+BbjSoq4Yj28+KtQ1AHeAQ4eJd9P+SrRWq3S9CS7R7OhfHGOKJN112jj7Ny9TyYIAimVKoDP/
yKP0KqxOumhFS1fj4lWN+7Hu6+p95+nNocs651nkhgMJrwKUCH7pzQ8NhoZUIrUcKSeT018PjV1a
kODngMs2Ns3qbrYj8VcTzPO0cwor2KLI355WKR3O45uWFO1a2hLXw4WTa86QbHGD6cmjESUolQwl
zmQO3/fOKOyDVlEI3c9FlU7wDSuM2zN9KMipLStJNvAsK9POA9mjZ8npkUI91z8mSVpbDZOi59sL
pGVTgPs5Tt34dCeic7+7qsDNO2wMByvoyOIxcT9mrAxPRVleMKRH3KaLMNzNqKkOdPgvpC3Gvmwp
LO3a2W7wno77p6YA1VllmfOgd/m3t48M0Vm+LLnLb5oVHo5JFFnqgQsgwBHbrbJHtTDFuDPzYjhr
c+g+1rXoDkCrA//+0L/dUq5SNPSewDaScNMiIl1Z7AAUyvAA8azhksxO/5DWrZkepiLQD3ofzedR
a5SnKumMH97U9XSN4uaUqEawE3Yzyx5mvUMNL/q3C4ot1Z+baCqFqLjw+RfIIduQGcGrQ1jidO9G
id5jsK7YX90CCayimp0zHIT5S+1FxktnZsPL/em4STMovlkUM2Cc8/DhQr4etAJcE1qN3l2qrFLV
I/KW2aVxovj94JVKfYKsaG5Z1t3cy7LeZyJwRsdG8vmXux49dz0Jq/7iFbx7LT2ejipl8OP9D1sd
BewQYhhcFjdQsbapzSIImv5S1531D3r/1XvKC8YfjMIbjVsIvIDskVxPnzAzt6hjihb14FqINY8l
ljzeVqdg7Vto2DsqKFnkI5awt2ayzGrqh/5itsq0r+opwjkt2tR4kaF2cTLoZ2NdBaBLI5dfZICV
oFJhozVwMQfHPXd6GdaHIrC1D0korPhQAY73dhRArOc5LssP+HyW7gH1K2wVpipzt66+m60JewMc
CSrmJDR0FGT4en0eHDj8jiZmKU6Q6jujoOqCALlaRjvbK3WFxvc4/XzjrpFjUl7DOQ6a502Tra3K
qG8AgF0U0tMPndk2z3kVDBu7ZvXLIMvChOFe50K6/jIsKC0LvdWZFAbZ3tLEvjHpYvGJ9q1+1uLI
26Ly30R6+uEcNfpqJGlkTYtTHo5ocLPq02XOzOToAWd7coo6+TwaUbUbtdA561opLmEbh2/tIMqR
6SXwH+4YasnXn2rHNINAgagXRRHVycyN+KM50UuwPaXdCizy77rav3Is7jNWT4Jil49D14Cr2VbK
fAHabB7rwJue2tqOPg+1mW+xHW8TCQZD9Q6eEckvGcwiWo90CJGdwxpnyBTxzRj06JF81I1P+VD3
3q430SDbtY3V/juEnvns9t74PkmoCG7kEDexgTaNVPsiNkDnomVzPcFu2FY9tifzRRd68QGyRnsC
CYZW9FsPhoasES98XeffMFeuh+nztrQShy3LBguSXShQvth7Wjhuvb3Xvuf1QIvbIdX0XBGZMV+0
XDEfk7oXxzzN3oy6YtZejfIbd/oqtuAvSn6YTPMFsnGzi4p+/liZyb+BPvcH9OfHjUzr5mqXw+Gf
JTk/klUqP/rVcPWM1GOETMQFPaz5WGKY4semOZ6HZBa7QmoADTlF4T9YsleDLmayKCbNms1+vrjW
qJ1RHsofQjHoG/vv9tBpFEg4d7IgzCZchJYUax3TnjkHeFxPHyJ9EsfWSXBlhuqwMdTt1iBhR6ID
KiYyMjdi6IqSRG1j9salUNLoYEYgeMyu2aK+3X6QHEUeaSrOcIwXEUtWLMEcotWPU7XY61M27Adj
rD7HHdX3+yt0ew8AWGFjwCAAOnrzlE1MPQvSWDUuE9TpnYur83GaG/fY5nl8GEDjfrs/3u02lBaY
JN6SMwGjSb/ehi27O4Psjk+Jl/VnzMTEX2WZoN0bVmF8TDJsuHdAWdWNQszajMo+AYqArB71peth
SyjCDjoR5gUgZ3QAqdfvM41meakY6saeX5tRajESTsG0AsG6HqrgJSdUbMouIkuFH7Vd+hIKe36a
cS/55U2UbDfiojxE13cOWDOSJm4Dbp4buWUL8dy4imB/Dlii/Y02vCMeIHtDSDCqvEQRGY8C65zV
Od58VPr9wtTLf++v6sr0yn4uWRLpBJnu4iYK9KHJqrhAgCvATbfzHIwf00A7um7yZp00eiKcDjYt
2eFtY3eaIrpUIbR4JEqjM6Q4+zAzN8f7H7SyiFBjOBQAVKmlL3GjUECtvCeMkq0Ih9achZRGZXUH
iKPVGV8NHE3vD7gILHRiudjQLiHHBPlDAeR61zigAAo6TJlPZcV9sgLkqlsz2nrfrYwCBZqbBQQJ
AOPlaz+rOyxMmyyDr5MWz1hQ1oe5dLdInoszLr9FxzqPMo4Oz/OmOeeYIk0roJ++qRXdLutS7Yio
xT9Or83VzpzQntmFICE2ZnBxDH6PCiCGRx01ZPq4i4y2a1sNlkWd+YMVF1/wpWke+gDTVnSHk9Lb
lamQNOIuBjWO5I7xIXXpp/3Jb4AVzd6UHIYl9FIxzGnkUs181JvdT5ZBwoXLlbMTYZDs7Xiu3ymK
J3b2lOTfM7OuXu5vorWJ561DO4/HNO9N+eev7vgqo/Xbl3Xp02ZG4XIajB+BY4sd+Vm71xW9eAc5
jKj35lENKPXIB9CnR4VnsXXnoR4bbxKlP0M2+xi2qn4W9th8bdTRfZdU6a8YDMb3+2OubGT2Fx17
hybXbfVGK4usneu+8L1SGO9FqYhdpKjZ5f4oK1sK+AEXsE6tBsT9ok6DUhMAOaEUPsq77l+uSJL0
OIghrS5kNqhd5XpYlLgahYm9S0sPeZOqCer44/1fIefvVXyXGxscG6V9Mn3aWMvW1tC6XqdZWenL
YsL3wOz/nYrJ2ilxp3+5P9LarP4GHZIhEsiXt2SkVTNuhXnpiyBoT14WWqfZGNPz/VFWv4cY9/uq
oLQsZ/3VLo2aOKrNei78JuHpSQuy3pVG4PBSUd4Id/o9dTh7UFKA6CPdsK+HaiyrTApc0HzHGfWv
g5HBCO0Uzu47xIBlBqyXve2HSZRUBwqRVv72o0FphkoG+FyHcv0iJqETA5I2bit/7lLl0HT95OPJ
2B2H0swP6HeT8YytsZHrrKwiICTHUKmiSx3/xfwOSRni5dWX/hCqxskIunLnjcOWHePKKsKKoQci
+/jg5xafZiDMz1s/KPxIy8xdGlfVuTJ0VOgUpT/e3zBLnppcRsaiIGLyqJbLeb2MaUbtXlU47Y2I
6vFs1IFodhjh5B+yAQu6UwXw/Cm063469OjhpE86jD3lWE+OGHDp9YotscC1KUabB9N46HH6jbzj
mEdhN2sTH9+Pxb9CH1rI8PiFbrzZVofh/gRhReHtRte0G5tUkO+Ufiqa+mM4pI6PAa1yuD+9i8rM
79nlrweRKPsgN2R7EWd6PXqi8K3eS41dQTHTPhh5l2inNoyGB3OKUJpOeiU5lzoSkBuru/KRnslz
gHo4FCQ27PXievi7hUoz1z6tD+OLYpXDg+Z1+sZUru0h9JdJyKX4BGXSxTB0GgbeJXnth4qpvnhK
HbyvatU5K7XW7KvUVPYVznn7vp/bE+aN3l5PR/HFUvJ04wm5cnDo0UKYpmep8RxZxKR47Gq9jcLa
BwVSPPe2VXyjTCRQUQz7jUi7NrVgTnitgiTgH/lTXkXapIrnUUts4Xf0tI59AXmOPfTGFqwEK5GM
Sx0oSCdkfotIAN05UHgpp77qFKi3Zuw0vmbwes4o16d6ohTffAj1YHijr/Dvkcl0JDYBEvANWD4r
SIUSATGQemX4yWjhfUNP7TaI1DezyPcBHuICoRhLXrlYsMCr28LV0gQOmdPtCmiPu2ISW2f9doPK
YegWwH41eKAuN2iehTEZahD7YS8441MOCWFn1blXPfdpPgQvetTO6sMw6I1x6tU+BsyeW4VypAMw
p+4OQY5E9++HhqVcy+8Zlm1RScjlgbLM7YKqaHQnahK/qCZj5N5SSR8nM8zpjY5suKOaB5Nf1eXs
7CI38f41yH6DHfwwNXkMolg2sto03ak1fpy70TaaH9oEOemEmVz0pamrtEAQKY23mCo3h4zJRAUC
DDqEUVKMxZqZXV9E+DilPiow42NiF7E/lhnulFnubVy3q0ORXICmRkLkJn4pHk3i3JtTHzZSepmb
SN+NZepc4jl7ub8aayNJK3oevwBVb/i2YV4CYQvbhIOW27vWqFs/C0YDYYVMOd4famnq9Xvhobvy
jJOFKKLmdejoUSwOMRBLfXJN/Wdp0ieDumZ4LwqMrgnL4yz/S7AGfyWJmiYPNqxbd6eFnfoDklud
7UXdmQa97VTp3llVb31ss9ZSjk4WO+V+1N3iHzUITG3XN6PxtXTxYt3pWQ7adAiNaetrVifud2Ue
dNFt7NcFSH4a7onvDBiUgSFOdkKtxb6nsbKR8a0FC57wiHVD+OYsL1IVHC6jAtxy4psxBsBzN8VP
QLfC0/3lWRuFKxucm/Qoo2R0vToAclsvc5zEtxPPPSQRskdlPNmHt4/CyeduBuhy616Ad+1MMb+L
fSufrAN2c8YJ3uEb7VjkTiOCg/2QYFfJ2rn+lhi+SlTiZekPqR5+GF1UuS27y98exBmFPBJAOSj9
ZZN5UuyhMLqQUdSpPsJDSk/oxBsbWcbKRqMPQgVMiraTsS7CTq14JdW/lFhQiMk5OmHaoLw4um6x
syvMeza2wU3mxtRJNokktpJDLe/3NI+QYGznxAceMl263i0gkWSw8jxsgr+NWoQouJoYf6tZsvWy
kjvs6lEqh+bhbf0OezdqaU3k2LKgkvilVxuH2giFAvNJm43LiH/tOy0ah68FULf/UC92fgrV+nl/
b66NLyWbLR7mMLyXJ8AOrLQoai/1+yIvpxNZn1vDHs4617e9NA0xDxT1xwb4XXckYmF2YMxuWm4k
WHI9l7OA+CygBQQFb1PnDIlQA/eV1I/UPj8bY0MgNoFufWq1pPgcpUmsPwiz2Soxr2wzg1Itzw8y
SXbZYpshiD6gfmthSzpYxrQP3EJYu5jqN9hbaAxvv+B4RBJoZEmJd/syvzMc0BhWUfilGFR9p+GM
/Um4Ivw5GpO9ldKtzOjVYPp1NEjNQFhWHfBi79L8UXGT8IBOv7prkhclUb+XgVVuHKJFqVfGH+QB
aLWghEtIXR6iLm4H4VVm6lsoRve7NEuGL02B2jAO1LHqSiWlfHx3f/cuOcy/B6W5b8lGP8WBJdK1
bJDz7HG693NXzB/ReQ+RHhunC1p3mEjbxXDqsU0+jImtYatZ9nvwD/WR/LH+p5mKLfrL2qRzMYJL
x0UNSNSizsXuicdGd0ksrIQPVvvuYfTc6qkLo+QQ8G4CLp7icnx/ElYuMRkoSasp2aJyu7jE0HFK
C1spUx9P9PljWwIAE6ri/nN/lLXlpRMDhVAKpNjL7B2JHhzVWxKZOXKVU4Ez9QlFAvG5Bn3wKcUm
fePSXDubnBGOJeeFo764zuyW9LzxFObSoN7cz2N5tMIOixo73xLnXx+KvJw6KJfOskmhjvaIcUae
+natWztLjP9UpjbvJ8/aMlhZXSpoL4AE6bDehICkiRUlA7TvR11SPKmOMjwE1NY2yq0r15lUFCWL
lqyyG2FlT62bzhl4aGFqP/fvi6AJx93oxbM4xqjy17gwh4Z+8IJROA9FVEb/3d8qS20veSrR7SAS
IIhEbrV8Ncxm4zjNTCqfFi5ijiDH1UuooDXgK3OdDt8NLXayb4UosXV2KaoPu1iZUJ/ftZ5Tvkxx
Ypv/w9mZLMeJtG37iIhgHrZAVUmybFm25UEbwiMJZDInkBz9d1X/m3a5fiv63XRHtDtMAckz3kNe
9/U4ZXtQ++2hxUkzPCZ94rzkO3blhfBLE8gB5IA/+U/gjFtPjHw700RX08hKvWK48cKnc+0inGPW
wuwyuczFUV4Kn+kv6OrbivX9icamSYPd9C/MQ658oOfekkMMfp1Z6UUyQ0GoXc6yoLfBOkbvnMJU
D1OwVV9NH8ungVr9JbuAaxc8ayUxL/hnY3mRzyIQjZZQS3lrdd2QzxVamvNWmtextX/xWH4f/n6q
/iktL4oEKnV2oyBdzx3+xeSpL7DrWLtF3M5q6B69cBd+CpVPBDk77/a9sxZL9zou7BCuIBvPm1Xv
C+N9fzV3odnd4OjpJq7z9rxy+1rXylPgAmph8nBWi5fapimLbK7bzc/05jpgiR1PlIcwqbyGqXbs
MYeB42OlraodK+vGskFA9yzBc5S26o5JVFvj3VDE3pyOm6y9XNXRyNYa/GV0HJ2tq/57jGQgTkFB
/qO/vHwindv6MTRWNGSMbw5rjIESZBsvL+bJvHCpay+brSq1OJ/1eUD1ez0h+aOV8Sr8gC0xt0Xr
th/muZPPcBftrGos9385XcwyEQJBM4rEfnGcC3gVvioxdV0dHeVl570pHZ9+Eye2u323XpI+vPaN
svBk1k/wOrtS/X5/u2psDXgHD1nbnvLKC8q8x5znhch8JdOAk0aK6ryh/nM7baNDXg5JaN047mxD
7RqcV5Map3cIgjTv//65XLuhf1/q/EL/NbOEIIY6c4yM0oRdXeZbjTpFHWJU/8NVYBowFAAygYjS
71cJw30Ty5kxU8pxTBvm4ie2eC95gF5JaCwNAR0i/XZmMl8EUFmJTeLjUN4WkYchSONYB+jg1RFa
rXunwlGcyljaeSmJeX+/v2vHPvkHlefD2UAb9Pf70/bswjviC9ObqbKJT/7ULdJJk4bbXRcVZH+/
3pUKktElZpFnLRGK6YtTn0ALow+NkCzzjfXoT058bBj/HU2JwxwaKhLirHkJEHj1omezB7ZC/Oty
RjWzbJV1EIvb1XGLQ7PuS6ZHEdwiSRPlSxfMNwkz1Req1iufAvJOmGGiBwdHNTmf33+dz2gKh8Ky
JvRu4tZ50zfhTLMb6Y/WknjHvz/Uq5eCRwU6lzTPJ/77pTBsDJdYkn/bqoqPOixkqixVvomH5cf/
cCV6PCDkJODgktBUt4kKVI8iWxwMg86cCgMFFmyd+qKwxXwJe3wJXD3XWRB8KPD49sjBf+gHbKXo
50aI22nW+t6PreYYYXfvpXFchu+nFTW/Q6D2XWV+MfnPfucN98Ou1Evr2f/PDzkvv/hYWC1eHNuy
H6Khk6iRV87g5cIZmhPGX/q4uj1Wpkti0QMOC4/C6eIM1SyiUqHHw98f/pVv9RwdyFGw52jC3N9f
M6yedg029NinRiOlVkc/lOdOSDo1AYOVMPofDrDH0o/JLkB+Jnu/X052q+8W3dlK/jzfy7tNV9AT
Z/FtBh/9kjDllWjOaWLPxRSZgfXlUmPrdlxeut66qdS6ZjDzxjvT2Pbt35/gtQ/lDF48q7OCC75M
gkYNoQ4k5N+tr6YlD8Br3ZgGWle6zJX35e8Xu/q66IPQ3zmLnV2uu8Rqh13nwjgU0LeCrJ073lzh
sAWpOydfd/qCF97YtStCQUBwi0GX/4eRVu9HG7kFDjtMBHTyY19pYAx1WbyRVmjmPJAqsl8I6Nde
HIMRVvhnUOgfENSht2jUpC5v66rmM1R+AkkgfOkq1yI4ZRl1BZOHP+fYBdwiVnuU4mNraYAYIebB
pxHC2hGV+fnVzBYC33FPBKe/v8MrB+a8akZfE8YfZKeLqjBZGS6J1uZYBrVzJ0RXHRpvjdIC2MAL
L+/Sx+cc7MIzcOG8ioLVHJ7f7r8SBqrfu0nqpbpdRKnsk6uKechVK4s906s7Wh+LNRjCo6dcVd20
YWANWdFOIGPcvQAaY9d2/N6OBXvUsvG6m0ar5UmqqQ6PdVAE9guFw7Un8+9fexERR8vUcp4U2iIA
R3LfLIjXrbObYqn5H73t/9+DAS/motaOW9Nl4yenmv0dO2rmP/vywd72LutaVseeNQ0Pne79fJpn
/cKbP7/Zi2bsTJKiggRbTbd/0fwhvTwO3UjNELVJ/TivjklDyxGZxkk7i0Np5Whg+F94PXa+6EQ9
/v3gXfmUQeWchRmYNZ7T4O+HYelEOK91KW5Dt/XavBwli9M4mJV7KjeMOVJjR/qlHuhKGUp7AAiK
Qpeu5LKPVwiSAcTETSGx3OqVo7vpGKxrk+6WdDhEjFgdLACBCor/SL355xVTnFElsXNhSH5xu1vZ
140LBvPW6ovwoYvsnoWfcDK3HqMXXuy1JwvpBs3DMxiPtcjvTzYyIVg9dd6F1MW5pB8856TCxj2F
PZPL0h72F76Ua08VLgVdEfADSCkXF6y1qj0QgvWtKJfy0zo1PYCroT6MgWOiu2rSSZcSMpMj3bul
Xrj4P3/7xTnGrZRCm54PsOvlqCrQTsFWe+DJalFriKOWP+QSHoe48xA9GQ9l3S3sO5dS5N5My8sW
RNhuOnpx+2CJaX0qRwtYbFO6U/sA5XQMsr50irvI03PzWBTV/JiM8fgaTV78UPs+7vfjGAdd+8IX
cSXRQDeFxkSExEbx8nBuoxh8pEjF7dDX2wMmo06Zaiyojn//8K5dJmFnQn/CwuiPKRO0pwYFQilu
28Uy97FGVKn1o5dEQK9ET6RjkczgCKKlfFlPhlOw63AN1W0fwHrJPRgo6GJbPQg5n7Hw89/vyb1y
BGM0uAD4sDwFQXWRxhZMnvrmvCwpvCkuj8XUb0sKQst9Xyl/1Vko+rZMOaazezKu6esUfc4EhvW0
Gfms3KDej9xHJXNTG/3DQ/Ntz/zNHeVN1EX8BZuyUKDXSVxMp24vt8cVasb64NuiXN/PYVg2md/i
55HpoSitOxRtBzLWouUrv9TtI8ymfXjhRV55xDD5ENEBeseQ5fK8IISidKQ9RbXcqj0rhmU9eaUv
+ltd888XyqBLqvY5guGRCvgHxg981MvL7bKdF9z9eMTV4sQZOlfSybSyR5W2gSx1JtxZPc+YJ/b3
NtRx+9SXVr2mYRkxYAJXOsWptYyOZj7vocu47qof8r+fg2uPBEYcuH5qeoQwLqJsaztq3xbw9m0d
8/7tXh+tzUxpIOV/1Lr853FAGgX2CY8MxPfFpWa/EwJHF3mLUKpzRAxt/l6oos20u7e//vtdoR4N
1+O8XWU/9HtAL8/b7R4JmFt77uKjabwwn9E5ycKm/fD3K137jMhPAOQYzyKpezEsWYtGN/uk5C3T
mGepqviQoD6Z2oimPPrJumRYuTT56vT1C63ElaD0j/vP2UEWENxlMVLMQWmrgKfZdXN/8IyJXhvA
X/99f3tWhWEqg9AXqiEXUUJOvmynceJ4YNd2szdWfxAbfl+Wdl5Sdj9XhxdZiUsxjyQzAVG6LOmq
2S6UY9fcUFyKO6HWNhtDOrJKG4cEZIkMin/39PfXd+X4JyAgOCHAEf7EOxfz2QBlgTpTmXECDDUV
r2oHw7Yuql4AkVw5KGeeIQZK1Bh/6uzMlZuMROPmdt2sZb9NXOR67wTBtM8Gb4Pdsdfdtr1ZgJqG
78sydouXwtGVKue8jSEok2D+hD3MZlR22dkQeGy/+l5YzOzxkhb1ByeUckinKFQfEOtiUov0Xx2+
s0wP0Wak4g1THfjVgzvj4X1aUGR4BcYLY9l+LUs/lQX02sPf38uVw0DTw2KSjAgz+HKoVEX+ouuG
bVpPSXZS7hamnd3sN13g7ZlU1PdFtS0vkL2vviJAmnSTzJfYMvweNeK+W+0iWppbHUnvi5N08sl0
7Upf7otTPc3NveL5kt7s4Pbvt3ttmESFwVdMOqZjvrw00yPTYgbZ3LqREdh4K6jYKUyVvc4kUuxD
TqaREkGRrm+zZWkcD5u72IOivQzWu7//mGvfBBSAM3Sc4pBF5e+PYW49eucokKhPhkOc0t+7n6vS
H87WLfa8vfCmr8QxWDKQZJjFnsuf86/5V4tLl61E15OAgP5F0BwmhBjRl8v/+z1R7zKNONPX/tAh
KqlXGBxqriKd6BEQrZcK27SHkrz4wg1d+8woRhloQ8M+j0R/vyHcB5vBmkMYbEHRnCaloirzNhF9
2ppVeOwLdPv0X28OFi44IvBUFHNUNr9fEVFgSPtJrW5diXh7Gvu4GyK92M9B2u1Ywf/9aleGElTC
bD8ZLIeEs0tiSuszBrQK4ki8xKiK665GS7pVQfMRU3E6GV9N8ZDNEAT7x6RbRZkWRQJ83IyBZU4h
idgwHy6X4tCuYS0O4eCv7WFo3blIsaEY/P/8QlAsRprpXHVAbrvs7twJXZMWmc9b6OTjoUq24A45
FWyRY7d5mJN5f+F6AY/790QGS5jtJBgdqEN/mHmAp+uZu3T1bYF0cEbZMWZ1jK1D6y3RzQvv4px/
L69F9cGAlGEUNI+L/IxyGH5pzixvCSpmyoVeEGQPz7LUKSoS9oeOtv1LIaehO+3RWOnMQNfYUjiq
dQlXeuibdJiVCF+BSt/u5FYmPwAxjRoh2M2Gx1Cua5lDdQ3XfKlXsvELv9/98/ezEPlHXxOYKMvU
349utKOBGw0AqKrIGd8WjNu+rQV1HVRPdw+zsQj8nzSOCSwolRCBmsiv36umUeY+bCUayQI+TfVC
0fPnF4xMDecbYAyDtz+0ynmeGqe5c6p2uv6DU1lh6q1JcljU4jz1evv094dw5XLnyT0BlxrrT835
yrLXVS6VhDlHPyJQLX+j6x1AUxIy1PH3+iXWzJ/JlU+XqhhAQHwFK1P7hHirCcD+VHP1bhVgsjfb
NpD3/RhrUKNvkDuvX6h//ozzYJoRZMeWiIKVnfrvbxo2QAeHrVlu+8YeDns8ybPOdPRCIj1/Yn8e
KVamNLVUOfDnLjdfoaoKe2lkcjuVoyeOISyW8k1rouCQOMYSqVoxN89WsUVfnHntpoMItinKkU1Y
TKpia/mBCUvrnmlp4ed5C8qHvpBCvQmGCS+10VHLcA+rZJ6ytd1Mx5p5FCWQHrecToUpEDsbynlb
3k5rK8O02vEZz7amkLgPa1uNKN5HydfRltZnfwjUW0WWLRnjucXnuCzFnoaSsioHdmj92lE2M3m7
L90bR5XzV2M2qe6Tfdu+B86y1FAjgqXNvAZeR8atCJmiuIdmIICx6eP5Exbpxlg0OA5zIEy2J5Fp
3qJUJj/YrWo+R7XbfXa2vR5PwpXTRxEz1z441b7vqRzXFTcgXTTNTyRiRHermQ1ZaZxIsaZ9gKfr
+7VoZwxE4EY2/mldQ1YniaVN/7WsPGaExgzBO8vu4m/VmgzBoaIOX08uzmwNMgrNPN43FqvSewVd
qsx1sMnmlVaWsV8BGve8b4tMKitFXGndvxPRGtS2BukCV3f2tsiqxMjXyg0tMt449s5b2RbDexVY
RbnAFtkS+8e+DUl7Y7nD6r2uvY7dLFbAm+0SmiOrleMtntoAU3+4sdBhBg6r3ah3veAHm4U2fEUD
b06N2Ycp02evnJuNidNyI+NF/hCFqz+zMKZSUcAZnrSNBPfNJvkfUlCWa5vXs3G3FIXFCOMgMPc9
XnhiHTIAROWvuO09P4PvWO+pbpV87ky5Qu5W5crSYojjdwgbOxJEmBKfhqDoByhmo/wyo+gqMzee
qMkNyS4B4wZw74D5iBpS0DzOnqpdAtWRY5uAuYIx/6MokV/LHAewB3D80pQ5OLVE5ox7t4+FEc4b
ypj5CyCiuT2IfmrGwyLLdUxHvO50GiL3L7M4Qeo3G4N9+sU3HuQL8IpHMyVtlVZmDu+tVsdA7SIW
j6pzGiejE2myuuhDnS2JqB6taUT2N0BPWafQ/PWrpo5lh9lmN34sh0a+qgOvPVmt6r8ZL1TJyW2M
0+cTvhkySxAhfqzmLqxTq3WXLeP4NzU2iSi6pOMeRD+dxSs+7zjl3XX1Vm0HWDV4g7W29GQ+2+SZ
ezEMLuSSpvfvBPPqLrX7dXqlq9qA3I3K4tHZ7epzQgqVyKpX5fuuKeoPdjDsz8Kqpz0LKuGYrHaL
8jtOSMJKK3eRVdbAsixTCxsykxdN1MY3vTNvHz138N4mvfR0WnVl83Fr9uApKX29ZvtgwjdagSzN
RRWv3zvfMm6ql4755RjHnYDBpT2o/1NfI+AdqcrORbcYnSbdvlj8d50c6liPBU4TXf2AQGvpcGdV
NNS5nrpgyD0zVeY7tD0+5SmpApF37P/kjTUP/r1iZfawFyLJFQx1lEwwnTQpsEN/z+YF+m/esdxT
qUK7L1NyWt9ZXjhOuZlX98EvPck/gnbMVb/HKtv2NRCZSnT7uWpG+QvbXA/acNs7vF1TRjOnsG3f
DgZX+ywwlf4kSjmV2bCVak/xP+EDWcZtRhk6aIdvTYDpVVoQzFQ+4VBbHGcRhh9Du15/TWEsP3qt
brbDHC5zkCVTKN4GvRWWJ/DkEIFMO+gyF3IMNBAtBoE5BX/iUOWUxZSupeWe/KlR5dHrWCKlSzmN
r7fGtRsinVqfCtdl+NX61M1pF9Xe98quSnEwI4JRx6YxMaMdti9fvL2tRR4zKsOuFRG4p8kShc5U
FQafmO+N86G2yrFL4WXuvyz2vGca2xbv6e5Y5hPG2+2YJaWlbkafpjpbh8ZBbAJd1iYPOTNJ6lh9
+xaOW/0ZgAUYsGWaly1NEnt+LstiwDyp7eyv+EXMnyRYCyQMJrd5loEJh0OJrF+YJuuM7mNUca2s
rqozxwK2WZDWRdX/WisgRPkYhLU6LMsWRdkQ2/LBhQ7w6MBK2LJ5E2LGdE14H2FyM4O0Kx33T8Vs
hzOItKX9up8BJnyOjjUe9rLFOtGNcBr0HTXbOU5v85jFkdg+9rB0KE2xrA1we2qxqG7Q1kQPBRcD
J91HF+FMhrZo/IbtvkeH2FojMDiRBXwBnCoiqj76gbedXQTFaer6M+Mv8iseirsx8c+CpnGtrO1d
Rx3q1XI/Mh7oBsReVwB6uuu8H5NKktewj6AbRgaOSzqoTrd4W0rz6G1Lfx80YopSvxwBN5Eimwfj
jubJ75r9qZMDZxWhsPBXXFDHHbqdcprY0bh3W92g+SrHMh6O/oZtXZr0ejbAKpEDTa1a+fLeGxb/
tiq1+Fp2hAXcEYVoMlMvw9Pke6I51gskl4Uxf3eHFM8+sP7xp9utn5yvmA/W2GP0/A0atfeKMK/t
8tCO0fqrX3YPSW2IPUyT1UQYtKcueQ3JoShzo010ctx2GjKvCMI2Q/Nz/hm0hQzSvbeFONZmjhRf
WZn8gsQ9YiFLNLHSvSNbZgoYoMDMtcIKlB20+qWrcNmpLUTHLLqTvkkdYAVz5pRjKVNnbZMHUQpE
U2wTbJmRmFulvjfUnxepxc+ud9clLyIVG6baVvhYenbH9x9YfsvGSQYUGKiaAlAisTYD7zn1dTs9
7LGrp8xQMr8rLOhwx4nYf6vDrUjyTRUUxz2ZyGVWaHQMnLpC+RaqHlk3DIvxk+t37g4Ip2w+jGZP
5KHtAMCmuEnFDz16A0sebQVnsnPnbbppYKv99FqrfdtYLYY6gfLVmpVx3DfZWifLlpvmHLXYYpjH
reyq8KZ26+o1UlXYV0zY9YHnCMblbYODhDmZDpL/kShhv41xhN8oChxz6LTqkze08PUj9hb0vqM/
RCpvAwPUzVhnuAT5xhCR91L2B7uy5Zz2pU3awbFNRAjiSLu6t6yy79J57GSfrZAtyI/L1vOJEu1/
tvtcv0Uuje7f8QWesbiS7O7NPrfbj8TR5WkK2yDhe5m3D11oulfCePMH21akQST32T+0wzQUaecS
YTP8JNSaKt8m+VtNg0xKHIE7CMc1/CLjmi/M3kfvrqhVPHMHjD7TYiQoZ45ce/zzLLF0ael24Wt6
uWpLIwRs+9yvPW0f9qZz3WwTA3Fx9LYgyAHpACOSqDO4fCJJ/AAICGeOqBBFk1qrKVqOn7DuJ0Qp
VNoP08IfVkvy0En2duSZCFfhYk3W9bTM7AzZn0kKrxrXgJ+9G+gKZj5FLHBKhVGpnFzOSmF08wP/
261AKlk475Xqyycr0MnnaLJJ8qUkpusam6fTKkQxHkdcMpEmCl1nZELdWx0uNltoceBbixVK2Haf
l8ReeiZ3jb7B91W0N3KrvA9q1NKj/3AqL+1HF0xjokenPdqD5QPoDsBo5Gw1ED+017Z48OOzpbLw
2RSDRQqQuqTDkph1GlesR8GqZkaDzEIGeoNeplMrDJpv2m338ab1hfVOKRuRogmg+pNzBohkwYiA
WlqHwMdT0BHuTausjf0dCrBYj22rfp9U/WBnzRwvz5PtlPcCLxmTNaMnhxv6ZKfOoFSQSSyanYby
UPlvRr9o2Q3GwrlbjeWsJwXsbkplvOoPyKQE/Go7kBh9mdB+bvq6vlvDYm2yNkKsNJuHfvs0ANqb
U+FM4YoRsLdtmdDjMqfIwBQ9juNrIw6OphDPkpbOJueoOm3GKmn8Lhp/Qa0oqaI6JctY9mvHAgjy
iuYgkqmLbBqt1OKqd0NVdVOK9I/7Hdp5QAmStIhVR0OvDmvdcsh8jFrWFMGP4W0JpLFLUR4ovnna
mT/uvRq3fKP4aHlO505gVJsa88U0M4PzeGvGtGBpCfpmGKr3U70nDxAWyP97aMb1OFEm+Wk9JOX3
efCKr6w9HZUF8WAvWVj4PZdFRvhNxx7px+gHVNjCDt8pBAPHtLXG5k3Z2yxgTRtsXzEUQhk+ceBB
Z37XT2tuqLy++YEzfjorjFnHlXrks7U7+heqfaqBQ6rjc5BWZk4bqpevSi7cnjuZhekyPIA3BfuY
9ehasvpOi7b9kr0UEwsByRH1VT82dBPLsKa18AnCxRbwg9fVQbRF0mOoiRFT4c2vQTQEfta0vfyO
edT43S8Tsob0EXhLBzHtVT7Xlv/Z1/Rmmb9F62caWgIZAQucZEx4vm9K5VeZcapF5JR5/fn5KCRF
5l2a52ALhz7FvofeMnB37xmiKJWPVS3zljdBIkf4S0v3uSqq9UegFVCOWtE6pYBTrAcq9oD2VQ+y
OC2DctZU63njNctgqA4YzU+QF8BZzmTFzXxRFSJ06RyNtpWR4Ou7AjMUos3YmG/WWlavOneb6sfW
AQrUWSr8KCCKN8d+NQlkhK5PvFcIoFd9Hk+qPMXFODc5dWcPgMUxS39SC/IM6TYar6TOLroW2Imr
6ZyV7/JZq01mdhGeB8aqJI3jzDL+xDQ3btLV7BU9ILM/eTgn7efd8rc5DYEGNTkxunizDV71Kwxn
v86DyZLvFteu2vx8qF91eKlQuA+hPWTwClwsHeqIQds0g55bqR7fxybUYzat62ZnQEIs0p/V6B9N
scNJS6y9C1Ka3O2mrZPBSSmtxqcyNvGWRTUKFKk1jtZXSdL4Vmxh99x45Y7qskw0sT/oAjrikKrL
8TcnJvz1VpLVsp8+GRkFFbY62xgdyfvmfW131VdgMsMj+kvqeQx3JzptizPMWYIYfJlOoenJGKrV
XSZ2FRH+FXDgVNHh0Bw3wv+q9Ti/8Squm1Y4gvzY+kZJuu59LdARqD1SDbk6yOxhW99K/uydrKzE
OoXKMV8KpZJ3xTLXSV5YAK/4EoaRzOwzwE//oQilAljD7VIXu8gsqT3gYPEeuPm6ttVTQ+17SlSc
PK976BPHk7YOiHfI1Kd9XyQ/0fwZmpRicBwPyVj48oguQlxnXiwIqKZY1SeqRud+RT9dp34fOLix
R840HTt7iL9uRW2e/dWd7wLnrFGHdav5QbjmrMRzwAUTpVuiJIjBMnUYAfyYTRA/6Ggf9gzx2Oob
9VHipya22jtIGXPElEKDOGAeMBS3ot+ZI02Dva+nOllrRvZ2TfYI9zFKaGg9darpzLebEY8xC1J8
YDkHMcnpNbgVY7JqjquOxDQwgmqtkrdfD3qU6eS2knTmmTV+ZfWr/aTFqB+gfFMM7b4S9xTNtGtG
yLIFJTEtGFIvLgO7arc86kKQfjIVPfr7BxW45aONb8hN67rdu3WfJgszC2xn0sKJty5fCxH16R4v
a4tARBxXmRCGr0NDqWBctrjmEPtCftsXJ3m2rXms8d1LHBayw57odImNW6Z9zJA807r3Pnj20j3X
c7JhcjrG68rweertW/pGvVKxrmOV4W5nO5lgsFymQYzsaun39BvhMog3tpXIIaOiE9YRYiLbDniQ
wbtahE6bS1ejpesx4DKp74QIntTR1v0I5YJNX7lEO7k+iaePTb0V79bNK4qcJYP7c+Ju3jSJC58w
cmT8uFXzxm9U9ZmN7EbPBZAslTY1TVk6FQy1U39Myq8zco5lprqhJ8OUIh4OPV37T9dbY5EjI96R
VubF29Og96CFdgCL3xSeIqcODGimo3Nm2N3N+7A8WLJWAjzgnLztw1EToC17Z7ARjd6cW0xb28Me
dBaHgY23k9pqd+863YU+P7gIP6PlApstlot6tHxHvMYeZAuZ6G3dp8joyc/ssNo+rLVb8rxKE95Z
Y2dFd8CPY4fFki43RG7LKLzDx3z71aPNhu0D+LlfvW8Yy5S+jZy1Ao5CvTJL/aMPVj2mZm7ceyoz
o0/qTPVLk4oZT7a1/fYwUsY+t0mo0alhGf+UYBcnaMinukMPUsfP+NbJDwveCqSKDZlUcJAxvViz
d8vbJOlqQafduc7BV7sKoVRF9nsWgtZ428701mlSuOEbGRTeHULDiZvGS6mftzJQ36jg3F+eMuwC
BD7CmNP1HkI+fRE1goptd8ZT0Vb2Kzik/Qiwuui2PF7L/mvlaROzQkvKCRGHJJwO816OHxdmbS7F
e9n0B2oBRouR3isEo5UYfkl7sCd2QIX6vowl4VMys43zNe4svrx9U2+nxhG/QOjQY7uDXj7szrQ9
GF+sXzgf3rsQE7pvgilnk24T6FCkMYvhWaEX8bosu9I97c1SfjVUjHE21oY9YBLRjKV743afynVp
v+yNY39eWqd/P6IV9NlS0xieVvCDD/D1o69VVRY9soimqfOBCVyb75azncClgSqkyHR/7qDAv0yI
GH2W7aa2DKkjGlcqVfeHMsz5c5SkQs6c5iPRsdcgnGc7zYfQL5DPa9wCUIlP/rfTBGnmJDVKJmMW
2Nu2nZKRCQtlSzd/ZHHtPtZR0r3XgeheOUMVNTezsm2RN2iD+NlKMtnSWXg2LiguPompWf3yQ2EN
pmQP59af1kRYhM1txcKh68bgZ2tFhnEqK5/Pe6VR3BSy6n1G243dH9j5rHd9uG4RqIdo/uiUrhgI
aqUXnVokpOOUcwnkmbtDasBo+55ARHiriq5g89o7yy+ghEQV2wj8I1kuddaR53Xe9nHMP5g+2ugX
ZrqcW6/f1iA1HXvEtE+aLU4pPZbnAdZAm0J7iZnF1dSyqWQr0KZDX/kYm8xEmFQBwK5YmWgOlle6
8ufEgIF5tmMDxhwnrz36YAudzJ8xXc+NGKHjQhMhNA6WpCXee1RV0oBBock7pqclUBIp3+pmwLJa
rCrsyLldkmRlPYx3q4u8Gz+xXupcYWD+Wg4qCTPMmuyPxTaGvybWF+/bcqHGmBvOpwbpOzInDDqf
8DRZCX59sv3kzoiVp1sVVU+L9hbvCSMX/90AlKxvj3HP0vsTO+vppx5cixg/xRpn1NNErgtO+AH0
rxs30fQzgxrvnQo8xw0CfIs6mKUrnjWx45bKcFPHugdDkclw7n74VVGjm17IeES/NWT0jNVdQuvc
LfppmFbBlJWYLU5LNOvXyTzDBccFfvklhvXcsdEgPgam6d+ayolalA5Gb6X4r9XrtXfct82y2dVh
gKBVpXE3/R9HZ7IkJ66F4ScignnYJpCZNZfLZbvsDeGhC8QkQAIJnv5+eTe96OhwpzNBOucf9892
iIMH2ST7ezR53Y+BpzQi6Xg2r7sNlt+ynePvI0Q7CJqIWTfHoF2/9cit5WNCb87CRtQb1srZZ3je
Bq8FEtq2iF2Cg1TMzxPo6uJde5kGWwcIE+1RALTv7lK7qJkSf4gBCxZVl7ACY8KU0+5M7i7C4K5s
Fq9i5/ICcT/R/8e/HqlROzmp9dxi4Xz91jpd8JqCnDJuIMX5zxAC9GPtlPOx8Fm800iG/w4vpDzs
iWzr/xIdhNArrMhBjuKgvddgWlPRqOmGA3LKPBMs20tcWL6Zy7bi48Bq2Pgea8QYnt0Gg9C/3sOt
fAohvzWpc9XGJJMxUJLIxUbP4YAMTZPhVsWieo5s6Np824fs62hmO199onr3yzaQ8noDF9zp6huW
uDLyB7uVfTDWP0YHnSzwxQKkQ41iE+cusa9t0ezNoR/cuG6r0gZHkhXjGKf6JNSUmEIixUgZS/T4
hmNjbyHm9xkpdmL4IrpsMV8BIqTK26x303+N20ewgmmzuPdq9Y7olHB7NrmaAsYznVZ9x8vEmH6B
GKIMQa0sDnM8zUMxD8O8g59i3SgDb3RZAEXtksaV7Qg8ztTFWu+VNpwN6SZ33A9/r1LA/zG6pTpO
YTC4ZTy09vuWrDorTJBoHMwxVNYpRHxxvPDzzX6uYxi3Qm/p9MClPXxsiwmuWdvPfztusOa6oczt
zqnZh/Ycz3P2Mmxq6ApeFiCE1k/mhjUj7rJSerhFT2KNGBAFAPt0vl2P3l1thEyeWhaFv1UfUl43
b8FPqZtdFm3vjePJks4i86zHq0Lq3OF9RmPIZHMCDtPxxUsmX7/ukViPD0APq54OIPC4DBljmlPV
m/o/XHz1fvGg7oaHgcojVoK1SYbvkgxS/+zNRGEUgILhfIe0uK3PW7I08jncp8qeanMk450BTl/Y
REOawnkvGIJBo8V+PwSh8j44tthosgkXgjgJs6zxqRfcwc/W7UX06mQEnwQnJ9utLjGP9u9MVVV8
59pBLi/SvwnEujTa/WJw5fFPCqDA3+vNvHnRPGiaV96FuGuE65UBR15bihq/X75pKtM5dcfBO89p
vbKb8vxApXqGEDdBdLDmv5RVeE8aVawfstvQ/Y3ekNT+bXtnVbzBHD6njvWR70sJZZ/JXl052qTb
LmT19kHwlFgbi3u23aHLsUe0AOnGNCSHVtz48V8ZR1N2Acof6rxPFfxIE9XZVsJNZN+bPXPQAs6H
/zfYQ2Xf+ipWaylN12V0JG+MqGqGyc0HTwr/YqZ9Nk8EzDrexWkFpJ5Dm4o8c87NnzZwFpde6IrY
Bg0Xeu4Pz/yb6hYcpKt2axheMu9z4w/fHoHg5u4cAGLqb0nDGXTZj5Hlke/He5Eu7rN8wqHAhEsM
T5B7xIvoR98ZxXWdNgr2iOtZHz1aFZd/XCypyWGeRu/VqeY0yJt0ypzXkAFuIqzhWLfnrDIpFCXv
v/niyXUxT2DVSfjhEQiSlMqqEKZF7r65b/fU6CfeAU/nbJkTOZ2aF6IIJS7507apyP3rwXMvRSqA
5u8C0/fTHbAu6QLo77lENH4ExbnFZXFdIj01RRQLoy7+ipzohHNl99974CF1GjrjAu64QOn5vEs7
Po2J4i7o2WNVYZYRgbolu2Y49SRB9yeEEu6D620toJMIlj33pzDTrEYEpN5nAG//jmmHY0abrnTJ
4loF53quSAKsOS+2xzGbeY6guA9baEYf+bW9mSe4qwSxOHa1q1NIKqU7PuZatVmJJiC2eSX19svv
ji3MM4zRx4kHTsfXuk9afVbdEbNFZPTVl/64jTpfQrprC0VD4V5WJMz5RaPDef/RpYPvQlaGa/we
qclL7jO4VZZEcg3zwBn54DTf6W/LbCscLtRUy3zDZGpzRbfzUYh+2yi/1bvW9v6W670X9ghFW+Kq
8flrxQd+msZZjHzOzBi98YdzQUr+ct+VNsorDr1mxFvA6/9jk1LPhCDV+xWSr/kRVrfriGbx1H10
G+ua85QZJovIMG/C2DmMeU1cD9N9W2vuxa5xjrhAAXLAfuskmPYcGHUO7ukwCr+GrLeo71pNwN0J
sLIbWRuq9fgud3ceThQvphX0wgjzK7O1qs7u5obTN4gIxQ+ztUP9AJCBCkAJrcGY4bfisrcNQkR0
Zwoqu+697TswfFOfD1uRNopTIp6Lie4fdN5Rqu3zuCbOU4S8Ir0DToinkzO5wnuIwD6+rVsVAZY2
CMLgUJXDCbZkI9Bc2IU0JCUoD/N+D4jGV/4wgdB5Q9WcdVLHw6kVbJP30xGRCUwroPcGMsuKMfQL
2Xo6G0FSh6VSv5rQk0chzSGqfIiPSVGVJ0NRtCP6nZ/TMDD5BtBT7SkJ+rG/LlIo9yXr8FCeh21I
3SeXvDtO8A3IAE4TnoSpB2tAEJWMEIT69JWJ9YWH8aCGfVFYe5q2B+T1UP46z0GF/PxLdEvk+NHp
pmkggzfY2nJqK/beEOV19HWKhbsV60bA8L9WV+kMWcA52jOfg98Azro86LPLEnYJFyDL58P3WlE4
CF+DUkcm09exDtV6ztAHNl/XxS6ME7jixrN1SBKf+m2XV0Mb8/tAHvXDQsX1UvhCH7CK6DyKoPGi
8TEJWjndccsNKA2tACIRWkEULiLYaK8PxPAB3lXFuZjTqqEWJlo/h0PHgoCAfg3vpnohlGnDCvJv
mjz1YiC/PvC22//jJi5EgNZ7cAYqdnxqhoAH3iluS3eq28JkLvypdSqyhBiJLSHIkF6oC4LzOBId
+E52DZL1hC7C/9pV2eN+5BA0pWNEigqEI48c/AnaxvC6+W/oL6R086ED/v5P9qZvLzhOuyFf4LGT
wh+TeDvPITQ9tjLrrLM8JUfbUf/tuts2PdXEim/EFQPRPKJ5Fds5buX8Sy9oo8CoVgGymLkj8RlE
e1aciDV17Mo/MOj327H8YJsYtpclyppHXMVLfWmWfQvOEpAYlGDr4G1VdngjMpsxqCiw6zqax41O
UffEC6Cgmt0wOUW40oaTdQLzJODss4swHCa5p6AM82iw/k651sI2tzpKrOexm6eLRmxV5wFFVc2j
D2k2FNWKY/iaEpCFCncfu72ganmdcunv3lHoOpJrDsfAjc01LwJ47XB18j1K6idL3RBB6qNJQfay
rnnWSDhREjVrxF9MeEcZC08Hlz0bl5/tuNTPG65ltDCCz+0RCDycD/ao700zx887n3vMsypd2b5r
IX8Y2/u/CUHo3sKon37VlTegvNiO8Hi9KW/SJy/YAF3RLilCbAC9J+r8UnmcDAmyv0QXTc0p0Gmv
gEAcqulqFWfH5bDO+J8neLHPva30eKYHMYouvIw6Lf0m2fozyRGIpLTc9+niO3FnLzGKApUrUSfR
GUOQqt63lWW5WMLwdiGM2v3BH+Ytj5qB1ftN52wWXaR0PL+QjTma85TGKjvvLWUmb2u1iW9hG/Lq
CrlUP7s0UyAYNgx+Qfeg42qJDfuqdwDD0tYm+rXUWEhOMwseXDFDC688B9N3BebW5FWzzJ+G2t+h
EHBDzyCCHbKaWCevRAMsiBvSaGvPsOuWN8lvKvfkBlKgN5KrOxIWWMcg44M7fmukzb61ezx9ohoO
+6dwdwXi5QHng7/JfsgT2YCxRa6Y8LTNfLKvOpplc0W6Rbeh3UCu39fkRlowaa9fYjPvfzy0OANh
kyk7a+rI+R8EXSseKUXkwq/iWIUPwa6V+jDoJZNzRS9XeFkazpd73wHivdSHCtZiVsGGZsY3AxbU
isWmBVKyd6tI9FeieXlEHSeefg142f4YlNdfnIwk53ysCZnhjaRN+tpa4gKKZt5oGZmOyg1v6qyA
1lI0seOlmrbt7dDbwD69TITCaBj6rPDTHe6odnoNXNcIugKmifUWMYfZ1RUh02oKZ5vdVyxGoGWy
mRdyRdl3m/PAOvif3FILObUnkNFLzaP3txvtUp8C3x4+KOZm5ztEf3wJDBLTSVERMpyDRntNEVsd
/mS/QDIAiLYP31epDTf4unEnUUQLq33CGyLJR5581ZQrIGz71MlWfG9M13fFLDPPLbtkXeRHMldj
zI8WwKIEtOTqq+vp0JAsNLh/dGUQ7iDGjw4kVWb7o7RzkKYwi1VfUQpRmZBEEW3qqaGNp0j8Lnpx
mYfNv54e4vC0BtBzuXEVDuJ+dBqJwmuJxbkJW7JlMzL3SOcLpum78Um6Pi9moUGXM6kLSv7Zw5uw
wo3wOh7Ps5oHbfCjiuPDa9pqvJDwS/YZsr1QlxUPKrAvSvtvbV+7ydMcVzVahVp7dWkbDYbuZk58
vzvrBFjUJHMPh7PcJlRCMaOcKjgEIzXGc8DV2q1QJEHAjHdjTyVMsY1pbQu0b02DzGQCxtqmWtOe
O6Wgg55MnO/7OLBJ8XX9dJ2UYt11wkYGsw/9W9itgSZCa+kiguCEpuiz5lcujrVPlquAXP99KAF8
loAdb8xxdcegIZr5fdtEtt3Zxnr/xaqJq3IB//7SHgqREVdlg7NiSuIbPTmsJbbsGEuJbcICPjF6
n5HTxCWWhuo/sgjR5txCdF6P2B/aS1YNbnLP8bl1BeN24HNFTDMbcXS4aIjY55tzzdiYXiJ++E+X
72tmvtWJuPQIlfvfaiEp/8TIASd9EsnoX6EF6nuc8c56h6k06246mGPK48Gy3/tAkPObjEHTT/6Y
AvKpNvXsA+dma/Iom9IyvXnHThpGwbtGBLcOFxajBrdf3TX9PcrlziLKjBTG9ASk7cwTPnZPHgLT
gTcQlKPEsF/dj8u+PDWan/98xKv7FfJse8vSIPvljz6sd6O4HV3waZeHB6Gi+ymWzOlOGmKzKSCC
vODcZRZyAxS+RxFmAcLXWSxviQldU9CaY7F0ruOUnjTCOYNwWRm/BHXvIP084aMfB6MXDx2dJgt2
OU/XEPngWh/JGEjnUQQMAkU2QwPnodsRV+c3vnN8QbMB8qbnKosL07vRU48GrHnbJdlGLT3Wg1pz
VCniqdfWG1+CwyyQfGpvskvgCHFL0lfem4sPk3A+R/j2y5zJGvOwO+n/rNStebBgwPKFkWS/ZRqk
FfPw6Er3AvXKOBLGevZfQaakLh026YnTNW1/SGW68BRUfrS8H+C/jFNdDTbMEG6dH948O9vj3nuw
cwfmkugZ+KvfzrQJROE3R/ZHUCDrskDHsQjS25Zi8G4gWmoKxWArTp1ptcPXNGWvLQsa8DXEqHtF
0Jz9DFB/t2e9hjw3WdZbpIxBsP9dt2znDuxmqOcaJQ0PVaXrT2dasu0N6TjEawituryGTbqjIgUs
Mq9HsG6/ENR2C5JWlHuneTvi4RJqxFBlrTNHkeq8K5VLm2yvx9r6G4NsJX9qBqEa/4l0fu6Tw7DY
Rz6upiwYNvOe4gPRf2NAYaTkodGYY+Qx2a8HxSHuqwYwQjLhr2E4X4XZuKBqFHFf/GQPQ3CQKPsx
er37e86W5HuAUn+97Xnzz6Hu2+yrX7WIx/1jaLNH4051/2qP4IZYpSKdLz6yWzS+AbdVPvmQvV8O
AbL0uCzznD16UwK/EOqt+xrhM42fHb367YUJqPJLv4NIoako2xxwLqda2GzjWtjHNgKPKs0ab38z
rtotV800cVQr6Y4Uwc6s+pXnKbB/8t9eWjSJwykW04r8YmQTft0BkGRB1tdYnZg0Brpbp6PfTshi
F9IxqaQDu7e3NAP2ro2pZTroPV4Yxm4NdUel82TZJVCY9Ncgr/neia5aZyOZLuJ0yl0O3NsIi2+w
kDvcN8A+Gsr7ilcwy3cBhpl385BK5pdpHnNikPmEaTa5y+dh28BvbvrodS+XzI/83AMW/yk605sT
HtDAL9ekScIntUh+x1AR3vxErgUS6inzJ/Xeg9Ee552OktvTmAHK4cxo+/yI1difQ6QqO1JMtpuW
JA80UdzXXIJbHH14E0BTzqTrDZfOUdPyYLZOvHvLNKh8U+3uFKtFpQsjG6BZDsGvXw4aOJwzZedD
UI5TXU/3xpvb5iFMp41JNdjQaPLVMH+OwuzPI6EJRHzNvSRd1bayZelUo2L0zvZ7/CBt/4HjObmS
GLq+zUGDfMjO0/TbREn/CReZvtNOAyS++hXyewpQn3w36l56nM+vZpR6KS1MBQrPdfffegZhOG/o
7rdw4xKC0yQCidnILDqveh/5s7uq7WxGFWSPwJReUqxpo37xNsxcpUAAUOOeodVBMoX+HNJtwyyx
L8jh9jpKP2ub+XXZCtXZHGGcmq5ZMwefg4O8tYx7RBUsknTuEZ07t1MMH93ZPysWgB9WcUfcOO1Y
ncNj7twXb+ecz6Ex/OUuEGt1XDok6z9RSWGC8PchffdoPl5eJkR6Gsgq8Qw4S1rJlzXdOaRVuhFj
t9k0+t2Irk0uQB2wZbJW4j5I9gxTAwn2/ZVLXSM9TWq3TKJkGUo0rYjnFB7Mh4PJckdpR8Dg/eBl
3heplbxWo0TQ5M8Vf6ldmIpBRrrhfZoMnLLBItXPbXB895w0Lec7ezuHLB+SJakTfTz/9rhQvtkm
VkveEI8TlG7UBOl1EAz4JW6ocGLKGSOyoapaJvheJpRlbWyGv7ZP1x/77szrvZO45q7T9Ra+pfpI
9xBiWRz/3Mlg6wlHHyrAkCX2c0GdHz0cHFwFAvN2xJU7zdn5WCP2L7Bb2wxnz7GewMJg1tfGccZ/
JH6wD++uu/ySom/lGakWeuV224D25TjJiPl8dH9Qnaaad3w45hsbCp46m+5ZsR/cm6gmAhd3zcI9
vDOq/6Hq0NjCkSsHGQXZyLPcIEX+PLBiPrdoLr8RKgDdFs7N/DdBq6ZPaZdND0kgadFOqxUwRx2d
eAD64Pkh8daqPG386BfF4e33XaQiOSkIk+a07Mg88F6LYzuFfSPQYd3Iw8eU7hlbepVirky0h1Ic
0zVSDhM4PgiK2kn/0iRpvIfHUMNboJP4m6y4ne+SzRz4qN0jXs6Jj1A8r1wbzJeAMa268fqZyDeI
jHJ2GqYvEuzlX8GL2NzrEdsaYKLv94VjAg7Y1ZHhwsXMSPs4DFAaKPlntCUoChHQjz4LQdmr1FHl
lNX2meQkE/85+CbJWWFidB+mJBxwSbWrv50bka1BGZtg7659YsOZ7yvijOiPXuP42RorCtYa8utP
lkFS0XkCFwJIP8lfZG9h+uKnCEQBN3oTHE1u9sedUF6dUI734vlwVT+XTpyi7WIiCUO+3HDkbB7n
rVrPC2YZdU0dQHeo3APV7KI9MGaF9lUVNIrIDMXNjsRXMH5j3KupEStJ9PaRtjT6uUvM9JQkWtVF
0ug6eYyD3fsTWLKLYVY3E14Alux+USIz0+9OJcrPxYZG/v6mFpsKajHAQID40q2InRqXF6NFml6V
Z9r26Zg9+ZfleH/jPOvEBSeNeHJUvE4XY2sRPSASz96JpxJ/R73uhJyhcg6RBY8L9V9yFA0rJRHe
pyHZuJpRVY2CrQTZaY7ZADsS9G0NyCRZE88kplHnN4uAqxkhXnRQqr3p8BVjlSfOla/bR2KYD10q
Rt3uWbFhnMc1IHcrc+aF05IKxE9KfML2HuHh9pGFlXgO2TRsgRxR/1fHbvIxBdiuntPMLPJ6LK7+
kvQ26H66IBDHt6PezHBN9V5rnlFcJMWYzFvGiNAl6q6tE+4WDj/vm/VIvc37sOeUY9jn2OUGXMkV
ZWtSpNF6Y3hxzBo6BV6F8Q0AW3xKZ3P+Tsj42OtW2ESkg+vw2xlGJsTEo7vgCmcUizJq+o7xqbVN
SbPqjfJKA4FAiWn2cQFRGIvZRaaLtz3owrLzEicCtT+SP6NtIO+8DacQ08vcHYUdcZmWfSLQE27E
sAXX2EFBcmnXw/+ZrCiqCg9hdn9x46T6Exs+6rJWK4lH8HEvuEaQWq0WWcwtDQctjx7GXd9FYN/n
Lt7tjOKBZ2nAEDcuP5p2c3xonlsC4RJExl5msM+ZQ2FIf+MhDr4gr/D/cKpv8U1L1dVnwMa5+eo1
7jqh7eeO1l+azkgYHFSmVdkOdjdcP5Horp5f+8zZ8c5yicx9lIUDPP4h5yZcL8HOqgWnVcvhqfEp
UcHbV8n11W2iSRXbvG+P3daN6E0RR7I6BTCBTxgvpIssVhyQ/0Mw0SwZarHaq+MBb59AWL2rP/Wx
i87L4u7BtKHagkCg8SFqxzl8oXOiWc6xc4Nh1JaJVz7Q+AudMd/P6YAnY17bvQZIgabl6WtQWUiP
9dg0Ml8i7XHFGLmr+zaR2VBmLgq1Dr8dWnzCytMLZ5y7XZ0GASviiExxOgKWvyNQ35mfo9mvn+pl
HfWzyY5jxQeZHKgXXOwQUBcaz4tasdpfwPSr5I0PNYLfYt2pclO5wbdKQuzmkydYd5OmySrEeCOH
cdYgGdzdFdv5hnzgsfKdKDmPmB4euo6H/kvikpx0ZU9HoM+OhYgunj2n+ug7u4KHjtJ8RggRjjvW
rsVeHGje4B65PINmPHbBGal7z4PUiu5plZ5BnYpG/h33FOovnlPZvzF8Zn+RPHb4hpN6nXMsXT4b
KwGhzXs8N/VvdEbJfp6I8ozYJOjmw7EVJv55Hv6/dpKUF/Degbn/9c20mBN62vYJjGgR9zQ9DBt5
XJ36tH4Dyg0YhO5/JjSQB2ge+bUFg/txdqN1Ou4lr3Jd9KEQr6IeWhwaCa/yd27nES8AyoD6qUEt
nd4jLBdBsXbYURFLQuMW1a7nh6EP2ioHwUt/zIROdRe8g0wy69C1012yeF1z7/lC0q5JMQQGHSgm
0jOpPgebreC986UP1fTDyI63zPdbQi2JS6MGIRpdrUvQ7rR/QahL2n5sd9wpuz/VL1THSW7drbcl
JEBYlUNrgLgnJ0i/0asuUaTMu6meeMmQWNyWua9uHXrrtT9SJpcqSTki4gijUozZNy2Up7j6s2CS
8eNqE2wHCTAAh69nkifTxceHWCL0cgpQPsuHoIJ1yzqXncZvt/114P/Dt4JTQfACT2winZ+MIneR
D0RlQPOGKYcAX2A5eiEIhazB9U7rgtIqj2s/7C7Icbr07It0CC/WgSwlk2tcLm4qkNfOag/ENYwr
EZ430QQ3/VjUvmhtKonGrYunl2NYxPiF91fGd5XnGHuHkQK4uA/XlybBSZvLqdkQjPIlMosTX+W7
k7c+kRBk0/tsWsbnesfQfpftpI4gf+kOdgixp6hfqvbzwOm63EFvsj4BSWXCfR2cKJ1ORKx1IU9b
e/TFoJtIFgs06h81QOWXiXLkks8JGBIj1lF/UfgC7O9ZB3BkgomtKyvEIfFl2mC7rtO2JEyO1CN8
BlyReDwS+pkKN/bb8bKt4WZetSe7GHNfv39PDDn+/C/iIcWwECwPqbS1e3E1utfTetTQE0Q+cLCP
NX5FcKiZm2fokMKcbBd7fNCqhfcAnOuRK7tO/C9rknrJa982Ik+XffbKgUjrO5txfOaoLYk5jQ4/
Xri/7KK+qa0+Yngq2pUkQxOj9VKv+zfVVemXGorHY3RA0l+4oabT20OYhN5ZNtieR+KbcXX0kTKn
qErm31Ah0PbZmAXssGGD1JAvR4BZMBd2V8TkXlf6QXIA1cRrKGDBMBWXxOfUydlbAP/vdqQ0gFYj
8lNGsM5VgIHI64o5McLJ205xt1UkP4Z39kBQfo3skP6Dc8CMBRzU1mVgZxuUhxz2b7zF0ImYMfdT
6u3SuwQjWbQEKmzh+4z+UD7KzOz6vp6j7Tsv+K2hb1vrcsik/BfoYP9EritwkM3OjiYsZXiOVxSf
XBop/qepBW93M6lhvDHVZRfHqmPJbV1VR7kEAfsTj/urRCP1CYmeFWgAb14kkOnl49i3o+XDxczC
hnUDa8lWzy+QVDPjoUXzcsfkblLm8mVJT7I6OPWCjIiHHOvNKEtKPCL0LzOnUWEbYuFPDLX7jy2L
9Ndg9tRPOyT7tSemSNzP4NQPCUlpNxOrwXzTU6SCjjch/x9Mq2ofZzRwH36zpCOjpfQmZNgc3Dzy
yWxLMq0qEE3qVpJrapy0K/agwRqUGZI3mhSxw2VC6EekgzOnKBLSenylKGz+Sdxt8yb2zvnprSPE
zpBwmzySjdUHJUDlFuUI39PHpLUYSWjcCRFCuZT6BV2CQGKofHO9kaBQe4juwdVR2D2p0E5/XOqP
TbnakCACAhXwjCeprOOLpb8jAxFEcvSm9zhjwePuObEsZd8VWjyBb6ZaY2KGqug9Qs3cQtH49j0Z
jvlHHHbUTgWebH5rTj1b9uDPf2YHxdcJkXFtL6TSu795JEgOZU1x2YsSY18ImAhviXlHFNIjsnRd
qbJVqVd6XhZE1cHh/Y3nY2QbgYcbC5mQpl3URzJ9FaT/BOU8rfWrIELqH5d5EhfO2u8+i7QXoKwd
+/7PCFNnkaDPCXvNYUJUdkEHpbVsEjnRETDMHxOeVbSxaRddE5/lLG/Q3QMe+WQwn+KFfIrc9xoY
jdDWGRkVgjgjDUGzXrpabhXXvIk/aGI3+FuCIXqpk5pdyGuz4GOrEt+/rDKxX1rR1/1DjHDlM042
8aGciXd54N36P0R6rAWJd0OSE43UfE+kbLfrLA78GkmdZFcnC3zzjD+Mnq8tsyt6Sl8E+30aozpl
eNxAQ2RHh+mp0zb+uRuLTMCuma4uHbT0g4dpT5wn2lNcRiN1g40xRIaXwzn2x3XWZr3zseBlRdyx
tOI4NFnyAEuqBl7CmU/hrBIgGp9m28GBkilRRJ5up+exroi44Ol1v3WcFuMFyRZdT07Q7eqti9f2
tVP78dfD7XBnPVyVN56cQnq9ybmmNX6PDsxJKYB1VsWZn4cTU8DdGM+hixTFIXMuFE1XXyKyGSDl
o1DWhQ2ZLy8g8o33yypr3mW4OeqMqTF+OnQ9LJeYSIifYmWzAF6dhjcEnaM5mYgvjseApIKcG5O0
DVPFx5vs12g/ASTsqHcXhxy22otRs6zOzsrDtr/X1xqMsvRdC8PfisELGVy2+Z/2U5YEjbRAn7SJ
bci2c1RfhnUInHOAgeCv2/dBfBcaP/hvPaZoAFqJ3dfq6AYk9zJdP24V0ohFMP4zKoRjFt0fCC2p
eic15GUkuwopM2TSer9PW3ScMZuPrykAOLcGCaS/DQZ6QPM0Ur+zeGicuxV47euMP6E9YYkWzxoV
cQsHNIWvHlA4T9kewAX4uxTVE/5Dgc+zW7IX5fW9veDLpITXvzEyKGjmr46nAabc0c+aMtL9zOvj
LHp9yUxt63I3PVViiuR3eeV4YuLKBo9CXx7Hnuogm3Y9z1NClogY0Y40NewYJ5FOg8vkhxH6nf8j
RMPNGQq2wTWV7/i7HyJpN564ARUTg1MDE0OGy4o00IOz+tMtTfbScr2RDsNF8ivG3rXci6aq/dKx
CfgDgIQJyoSMEVFgvU3e/OrwkLwHUzNQV7Ekr7qZOeXVypDnDDPuWCJx0O0BXEDIneAT6qA4umoC
X/On5OzCS6FxGpsgyle4F/BH15VvDGkMcka6HlY3xTF1OaJgf+k9ztDTtkOjmagVtxF6AW8+trgF
GZOiyYVFB3zaKsqUHoLJ7dXNjsIo+YedJklIBIn8F75n7pIocmkMw0+/fwnJ4/pRyVkRvtAE6PAP
wQlyJrVLL/cuG8xbbZIOG340CSRCGKq2k2yRoz8BOwCE1VKF36u0q151fVRPLkxN9RDK+EhyMjcc
U2aZ8YbTsXvx/jDVIflpVrvDJ+2D08//kXZeu3UjUZt9oZ8AWSym25OpZMmS5XBDOLSZc+bTz6IH
mLEo4hCeQV90A0a7DskKu/b+9vqUoPVeR8SjkxtD5PpN8SPE0CxDArEjq9hBBS8DcmOa56R34KHZ
dHXZBT/gGQXWGagcZonjmIwm1x+wCK5iFeUHLyg1MvAmF6+jUVHq4zMEGX1MhunpF0tBRE8/vjmh
ZqzKihpEbmsHmaXlPsZs0LhQFqNUgTom8g5ysmzEayid8d6Ikzb7SM9D+zhGbfekp3nNNo2gvUaN
HwyfKznfT+gf6W5gMSAbs+PU6m/Z4zz1mdlII4U56lmHZM0wtKPvkSyhERT92o6L6QzeV5v+1rMH
tJKGYkDLpHiX7k3b11R/F2Ox9F9JhX2WrNFpvCNp331tNRsFOPeU6mPQFEj2oeHc5qikjKM3UoKD
2+TTj+bpfvjLL1ttOCAZB/0yMzPEbkLy4Z0M8i4NwADd+Wx4IngF1Z4/x0PIwgll1lxGM1dVyjCB
vKVBxxe7iEkD+p94JzoasQ5VYgxV55w7kX5HVbbJcOMmzf0haxM0OSSqjZfGsbt6V7R6xUJA/uOR
TvA5MSXhY/0weWHp7HxgVca+1rK5i9snrjkqvhZ9MeuonE4lhZb2kZ86fKw4nADzK6VDBtU09OY4
0W6AnpKzy+R1GVQ4UznVryCfqP4kiV38rJ3Oqnaab9ocFUlL5wYiDjQjsmpQAvqzOcI+0r00PFfq
gNIHKA7WHWSD9PpBTE74QqrfNB6YiAnMUGG23lErDc40kv+Uzv0WtTVJS6P0j2rcQ4Thf+3KI/hj
uAWRNYHCo58RyD/vlp4r0kckXkE7WNGh6vomOtUgbQMuWEH3IESnzhABO7ifJl2xn31Pji/pvBhJ
T0TccovcMV9UFCDgDYwivvUrO9Eh7Dj1l46i53BO6bF/SDkQsFPLsIX1KTvlHA1t/60BDf0fxAR5
J5VUgjaybM/e+xIR9Q2dbCoE5yIfXOhExk1VYbm4o7EFVcREZMV85Z5vfNNIiH7WUGgSNqE5IqFJ
+6b1bIpEL45d1ZmQbjiQ9zVNRi4giq4882dBvKv7geabRJiFetDpLEpPtmzHb4nVk9meusDxD4Ib
cPqNpKx9pMV3TunoFXEz1ztFvyAobG86vSOPpNilQVxiGc53qmcioQlfC+bzATo0/RJJr79AYlOf
h1okPxXmydc6HfL7QPrj3DbisYMa3pj9pFFfnTuUNdJlDhC7/4JUwcyO+os57EbOr1uHmT7eJjJN
HpU4io39hC442hkWUoMvkDF8ut3wIaY7DTwzefuJmyLnDMXmQzMU/cchiqbmY065jr4pp2peU3KS
SEMB0X9BYdHbZ+RjeokKKGOnxBTSMnZlycXz0qu5Un+jMK5me9GHZXFHXiO/yYmvpnOFLEYcA9VX
aGlAwgWkJx2CJ+IQ8U3zPaLPbEI2gma7QQM3qVHZgNPB+WFXUlfKSSvrRXSeJmekoyxLCJ4LU3WY
c0EmCZPZAIdTyhWOXSCvteIDMtf4gWaaKrrri8RACqSmiK5iX89QC0fSPxrkkgtCyG6ug5ZQGJ+g
oNG6bmihnbmoZEx9jy7L+w6By48ei9aoohNWGCI7VsLpEWXaonzAwLksd1qo8qtptBHiRtjIv1Fp
28k50dIkuCFBmhO3YU/UocqqR/VLYxfKL27jGW+3z62n0Uwl0ssxqswd2Mg2fC6Rfp10fxjbYyIG
bvyT6GoEsLqXn1DVRY8apCNQUXleTA9hWerYztJqgwEc6ls/ffgflIGm0oRN75p2F9yA5yys+06E
nrObrHHQDv8jPL2SiGJTd/I6nLK0NCsykDsyS449VODhhApdzfmrJkQJeVSMl6IaM+uYtJxYY8uH
o3Ei7jfonisgUZMAB7wmdFfuKPOf/4XGpfg5UugpWhdgtLrXjFxHF4J+V3DP3IJDz6DNBUgUSAg5
VhMUJf8sQKLRTAulo6d1WzAJBw/o0TE0hf0wAofZkyGyvinexH3CIQ6kpo32LCcapxEw0jfom2ug
SEvHOp6ykIUt0wIJqjClSZeprVtbU3Nq4WGCyQ6783Xo5goD07SAw9lCn10d9AWOUvFJ445cQ9zW
q575gP5nHYX5XFtUXPIHXKLKhIbs64Nqq28ZAL6GnhnzoKWnSUYLZO+RdHT7rtMekTHYZyk0ZS8p
yJyIuiAXoa85prU5HYo+LneYmzr7os+3THnXphbYrv/zQ2Ym6V9TC9pSZVUmL7lLU+h7yKxsWwtv
aRftNixaVz8ncg0MoWaw+zvCqzmYiSWr1jWpH591WzceTLBxG8zq1VEsafG2dB1h2+JzduhTWg2F
qCtwZyU7JY1L3lfG8fr3W500f42yIGPrjW+iwhpat6Ap2sWhwj/aVIc+Q+LKbqIKISUxX7exHlY+
FZY/KiammmrhK7x4NAzkHRKNsnUteIhHoxibhzbuPeBttP1df76Vt4gWFFWNiVwJWv0CgN4CW0IP
ErUuRnWC/tnGtE9IJSme/+s4gtmg6rjfaKBol5tNkLGdI2Jh9kW1/pBPAqnoNPgbc+I9V5dRCCN1
adEj+Y44C6wRXbjBzPPALZ7svBSfPGdQhpspjIRLHtATG9bs8/d/u4niR4WlJHuXBUB+OdcFVicW
PKLaJURoXwODa4YSJfFxyEwfpPLM+o/NHPqbJ8QG+PaPUcdibAvTBMeEOY7fqjV/279XNFUXGsHC
yW06xdTcGKEv6CWpOFyAi0zkbmehO3SrlnjsQlXALLmmaMZN29KdcIpVp+Re5dFTTI0ebouRWGO6
pyXCMy4Z7bSICFI4oFRabce/SS2DKnyBvHuX0JKfHrGDQiGbwjxBKZhM8sWqJr3Y2D7fT08o1xwM
EsWMxLtm4T6oOUkehqEY3cCOzRdAUegYpkB9uj4536+3eZR5vrBDY460WG9VrMSSmsZIqQrMQKD0
Dc2FgXD7YqrP14dafSDHdGxHglAEy/T2m6m0qk62bzEUftnHWJKZnaWDG6t67YEwucBBTjelSaL9
7SgApJyqciQmg4iJ9mNtgD6YuNTRs7DlNriyAMhsquRWufVYVOXeDoW2OaNv0R5cnwtSvkvSHj5U
289IIwCGIrgDsxp8750W2a1IlDHY2Fjmv3+xCGyG16RFyyp1gcUGRjY1SltZDi7pEoUUYkq9Nu+R
6ZFxuC1LNTqYer5lQr7yfm0ygAZOZWwzODe/fejCK8LIaqrRjZQQSw+zT45W1fZHHezNv39Khpp9
EiQOHhhJvh3KNyMg8jFzM5LDFymGlu4uar2mLtONkVbf5F8jLSZNUyogZNp0dBuC0I9ot8yHzMlH
WmNE55ZQTqjJ2ubp+npYHdShmqhjpKMScbx9PPrhuEDbNHTUiDd+sGL8n2nB5cXOhHafaq34PlJ5
/XF90LXPJznzJC9V2uqSF07bmk9RJ+5dnx6XmzKlx0qRdDyQoq42XuraULYpJFo8RxMQCd8+H+xp
rqh9Mbi9BArey5Lmo7D7rx16Z+MkWnmTiCdUg7IHZwEeVG9HKkeZZ51m9m5Ud80jFFH9NGIe8onS
bnlnez7yxVD9ef1Fro6JVRA9Z5yBKDPfjhmOZBS1uTzaIQtOqfrWyW0CYv4QDoCTYASo4H9G1OTy
cn3g9we9rmmcB/jRquZs8PF2YLRwWQwXqeTQMwLapym2J3hg/MrTNv9PB1Lib3zH9/s2A0rV4JzF
6MNcmmZVLLw+EHUJy16puTPCkkvjsN74huujENISPAv27sVs0eoMuuPQlG6aD8hHHGT7T05kio2H
eT8peRi8aG2OVvH+s2mkTmXnNZVb9fDMUO/U09kkn9gfAujFv69/qpXBzPn0xpULpK9hLz4V1a3R
KsOgcQHuKLcN9oOnYPDSh1EttgyX5in+9izQQXASDZnabKqwdOZyesOgoODVblHUZfMLXjO3KNGO
yQOAQlTTHcXH7oYmH+8RB6OEm67GUX/9cVc+IRAklh9nO2Zwy2sJBMjJi0mpuoYXtHdq0yJ3od/o
9fooay+VaMXhNod/kLE89exwyrGXyls3SEVw8qb0O5276dGSqI2vj7Sy0ua1jdm3xeVVLJ+H4kIf
aINVuWY0qed2sP2IHDYwaGrOXXsGudr8u+U0d0KMfFWuQBx9yzOhyDFT0EETuGqlDI+cBlCFzMm5
FTTmnq4/3Z8AcjFlOMA5d1jSs3513uH+iqHp9AvQwQBFkvR+pjezYV1FxZz2nB1dFfKmNqr8P1pj
+++YEYgj+6D6IsB8b+xnK9+TCSMEFiQ6cdvyRELZPIhSzLoFNL0vsGspU9phrVzGFHn99Wde+aKO
DnCY7QxXJI7Bt49sWWlitmHYuiHqrlulL4xPXtmmNPzVJIrAQOIRc/jXISUCcrZOiUAFI6HFHoBS
J8uSMKpdLCYgORjmkdprfVDBnu+zno7168O9X4MMhwkj5ioqZURrEclMPemuoLErN9CC1gV4kZ8V
nnVjlPffjFEIe2fDMpVc3eI9JuiKpdd7lRs2zvQAbsc+J76DuHpGvVx/oOVQfCnVMsnVcfKYuGYt
zgWllJD7W4UCetWVN3Wu1yhVrfzkG+G/Bix/hmKx6zbMQeedZSMFGFRkVaK6OIlkF4KWLzQO9nNX
lr/x/pZfaTnSPE//WnoaAIc4bnIMKoKiP/WtZx6kAr7j+qtbngnzKLTQqFzTNW5dy/tJF40aJ0Wr
uRrRCMRVw3zVdcdyidmtY9do0REqpHOPZ0p9HGAcbiy2lYfEqUtnbWvEKVzF3j5kjFUy3kUgIwWi
i5tMsdtLODcbXH/I5ZLmIQmHLAQvNDraJHLejgLMy5QhO4ubxQa96Sl9qCEYT3xkQlTd2MH8o7PP
PN7/jlEEc5I2nLfjtZNCNOQpqkthUO326RRHX6rKgkd3/blW5j1vjjjIRiWjvjsJOtQ+o5KZgu4V
PFzpmo4mGEsNiVx6bOAbbAy38rFQnvICSYc5tIMtDgMjL9GN03/AtdmgCamMojs+ruVefyh9fjt/
nzm8PTZ6rh1CtTDCW24cojEjLrOo8FjxtfMa5llAgkPm9UtZKGjAbNzdQnIqfnDKZD3iflEKwXE7
QclEv9qJveKHGsATu7XCk++o1YW5rdX7ynZQOJdTMOKCwLZKWzr1vKe8yhrlAFDHfJzQ6pC6SRRd
nsw+Dp2vgJlHaCiF6NBf008gKIphdHIzeGrc7iHIZMEelx4V7TiKz3Hj/F37wDZObZpKzcMiYfF2
Ig2+gDsDtdQNVDtyJ/oNd5GS5CQTaDa7/tpX1ghpU147Vu4rqaQoAmQBT34CmxV0ny0cbFza0fpD
K9viv2HsNtyW5zNm8ZF1Sgc6C2XOjywvDHbVt9mkMhw2fXCFJj/9jdGk/cnHqWIP/FZ8gO2B83OK
X8n1B/0T/L0b2uCqwo2FNOjytE0TP6rLErkVuV3fuC0yGX5BD+F87BTbmL1WbZh2Qet/mFql/CLS
tjyh6zdfSi8Xn3tICB86UobH679q5Uv/yf+iUOelvEvXp4Om+WEssUGlQfviV019A/cj/4SCLtp4
AetDUdqi+mrOeb23k8qREygDxeRLNyrMyLxCrWOE2X2uIDD5f3iqOUsvSAKxvy8O5rQTJb7qnJaA
TOhdApLdHBIlCD7Scd48Xh9rZQLr8/3JJMUtMZpePFY5EoJEtT256AOm+NUntvs0ICa4bxOgQD+F
GJWNw2t1RDoZ58yTzr8WIwZKGvpanE2u1hcWPfYgJVG94fTS+uRhE3/LmXqZTmBj5JzUDaoERG3v
7m91pxRWGTejGwe+OAyCrseuQEmFPCNFKer/VB3d/MfI+8+YzEk2YiIeyo+LyRKg40x9gw04s/KP
iEPo50QCfM77JPz/HGo+fv4KeJqc+rXf2aM7CTsKjxnmA09pjDZopySqGDem5urLNLCWtUwdT8Nl
TAAq2LQDZCCuU/fabQ/g/9zKJPk9i+cv/lQUr3Bxi405urb0BF1ckho2ZaXl0TaL8oq+JVtp0HT0
MAAYPDdFFYJDoof7+nJY22BJ29sMJm3TWq7yqK7o886cgTZ9QZHCz8sLbYoa7ZIx5K+e6AdbLFxK
EeBuZGm2Rp6Xzd/fEfhppIwZD4kycV+mFuonZwQqOmTORQ5a+6sLajQFlZlnG0Nra2PPNVwWG9a2
9vJYKY2iowAf81W7qso5yRuvQ9E4ht0BTHBk77EaCYZDxrWo35tIjN2RvtYIBL/n3MDRsrWdSgNA
sLcz6YO4pjsauto4ePauMsoas6JJ9PRF93B/jtc/2NrcIAtE8ENdQr6LxNMg9bQR3JlbJnZy6h3F
OoAOSIgeVXtj7q9tXAQUqiCOY99a3pfUDsSz7KfJ7apyPPl5UF+wy8kPqj9Od0GQj+frj7a21kAF
UgYkyDdI9b6dEciBdd8H/up2jueIk2z19h5ti+c/dnoubDf1ZqqEFtfNx+sD/6kXLc96FCO0H3DU
EykvRjZ9zjkVwIWbK4MoYEuE8nvl4ALjNlZpV2eJDsI+4dQVh8e+igPoBiXtL+gsB+NLDzYh+0DX
SSxAy4e0M3m57O1DMYag4m3wAvGppvdbveRlF31KIaHNrByvaGngCCr/Bg3+9CkqOxWN0miYSEhR
r8lvjU879p6epObn1EwTvAgbidCB7pnyZewjC0WzXQ6o8luId7dQc3R8g66/mJUZQLYWRpjDaUKU
vdjWhyirTXp2B0L5dsaYFVqi3EZx0H9Dbhslp7ptw/L072NqFiky8vyk/JdxV4GnRNA1Chn4nN76
Q1lkI9OOneGI4NXTaFbtSHr8v4xJBVoajk5KdxGAVD7Z4aFizFFaHh9BQ9DcsDecDGUYnjvV2Zhw
8xm1mG8ILjgqVZ30O3WNtzMdQKHeeUDoXT/Fu2HnNdjY7A3A3VvCmZUlJclNG1yRTJO4YPEBHQix
NJ6lgyuhPQQQJlRNge2T4lYKqzUG8x9M011Uj9H36290ZZuSEsQy8TP/oij89gmnPqpN1aC2J8CM
Yw9hhqNzxLJH746dMMRG+XJtnjJHNUNq4G7Ix70dTaYDzFoaqdyymVrYRg0gUBkqYjhYzQSvxARg
vrEPrxwhlDAMpiiXV5I8iylj54Hf6EE5oUiCqnnfxHN7sBnEJpLH9LupKPdWZunDPrMbb+PMnmfH
cvZQLp3Df83AE3gxNDS0TK25nrrsKeWFzT85pg0CvcqWkYujrLyY2FYdsipSpl3RldXG2177tqbD
5RqjAp3c3WL2kgJOCc41doUme7KxEnIxPPgx4cJyvj6JtLWRLBjic+7HIf6a//yvGCHWoGplfsl3
JUwSH4LIIKlK44GSHaD0UBHZOVNa3OtWS28wni/Zt7IuswsiLftVTTMdFSKdjT9YBaV5E6JbaVzQ
yuSRrv/OleXMcYVriBREUaTH3v5MNCqN5aTD5MqA3k3RNpDAa7qQN0aZF+viu9MvQ3c9eUWy3Muo
RREaDoJgIV2NUz85e13aFrfIrv2bFn8gGpW7vtLpq9GiWwsjTmhPfjZ9JY+b4046xLS2IKDPzqoV
Ivq3aCj+VasouyEpCx2Tk0lYzR6iGDQ/eD20mHDFxOrLS0faPSLHiawfplIDtQUJrYpb7ofJeLHr
EtNlU1pxD8g0taAEF83IRwrjAgB/w2Z9141j9GOQQfEkQ9//LQozbQ5er/l073oYsO0xK8WoBlJ+
daNDpfMPqWKOGQ45vbjR1TrNvl5/k+/khFxXTLL32nwTpBa5vAQmAGOBJfgG1+g2FD+JCor+vxbY
z2f6q4P6UZW15M4bdmZ/W7YDxNCMDxPsSaSNvy1E4unGAbQy0cnos5TIzxGULqsJtgbgMik16eo5
qvedb2ifuOXLR7wHh+frD7+yV3InpN5lcx/l0eeN7a81pTpV1ueFgbemwt4Cyq0pQelEFh7DfkPf
6EfKDMG/X2hIo5CDREbDkMvN0p9CEYL+16FBpKZ5IWxwwlMv8KD5MkrN2qq2zettsVBsVEEGAL35
pr8MIYJ6pLg4abqb6vRw63QtnCsTCwDI6+ln5Nv9KVWLp+uvdeU8YD6RPDYltQxtKRbi6mh1TRZI
qtoW+lNARwJrcTvtH6vSIXouO9JU/hTf0gLtbwmeVzYgDOkROyLdYUt2Ft+0Tyd67vFbRJUKoZtW
J/BZINX/fZvjIEcZSKWURpKlUq4P8U6Jx8x049bo8aa0sNkOtC2/+5WlYM+KoFmySQl/mRWPGsPx
JAGZO4C/PziwvLBaa5SjnlM5vP7N3tUt2Qe4AxqgqhxH4+3N7/WvtYAOn85dLJrdqrPoLjdT407a
TXgMFWO6WKM1kilOmy+y7fRDoNjRYcL3ZOOtrqzHWXHClyNxyy9Z/AaTHgSYUpHlGrQdfU4iowFq
rnmn3O6Nz/iE+1uF4bWnRlQs57yeQBxrz7/or6e268QsaPYx52g3w9DeoF1mymjRdIziQC0J374R
e5y4H6Cw+mGPOeNkbWx4q09tE+UTIvJjlsslHtVxCBLVAs3pyFNMV+4etxx4VUgKDrluRVtX/pUl
4qgkrQV7/qzfXmggaXxPzMhrLZeep8gGEOLEkGpldmhsrE2sQs6213b4EeED4ChbrbG1J98/GlG1
60j5HuDP2+cQBs3r9Um49sPIe0p8pASUGHURPGg5CPpeVQzWri0/WoS4O6Pt/I3nX9kSedP/d5TF
DmEASMIMPcTuIgb1yrH3DV968Xno5fcOAPBN3Tf6Rpj6p9Cz2IY5aKhYU9mlkcZZzGzQ9ITsNqds
UaWtsisspa1OeTYU2KHgCLxrsHGhTycBGvAhg2dBr1IBYOheRDCF72K16b4Cax0vuNx43dcwUSR+
DyIDwDNCSgESglILxCLtuv6+6vv4o2f2uBnFojP35EfnbnklGV6p4Sg4IPp+beDOZ9TWIUSxcg7i
BgabjvUvHYdg/LGMqSLNO+BMYngfbW9Al5Trc17RR4rvH+oetgOQXUNulXBXF6ROqo9+VBocVCne
LkgLOBYc6dokFZaPzimKCN7OVWmpwUWL8Xzd1ZV0lJ02htZFM9sRAINA/UpDVuCZ5+vTcWX7nUs7
zEZaSBBjL9aJE7ba7PpiuhOVhmNk+tijRQJzLydVN/aAlSOTociMz1LzuWL49rFjI6bNyBacWn4Y
/IrpcYJbXOBP6FfjPY1vw6WFQ3BDSd/YCqX5m5czc1Y1kD5jU6D4uhg5Bf0ZjZPp1hPwt8wQ3V4O
4VatbO1VUgPllkiUhe3XYv6DXxzj0LYMt58GzBJ9LWVni/TPgGo//ftHY2ejpcFGLkUE+fZ5cMvA
I0ZPOZkd/J7jOMy/I7nV78MGOcX1odY2EnLFGErPwSqFwLdDKRmEwaJgfqSDpd/4hlK+mGkq7kIu
3XdiALdumdVGbLX2Ih1uV+RnWBxsgW/H9COgaxFupK6l+611VAjC0n1odMURvkq0cTlYH4x7AWps
glaxWIyycsoU+x7DDXEzZ2fIZ365Fl1APMmNBfB+KK6tKgEjDXmEx/piGo5haMSyY1N2RDLdltUI
rtozpudiCrZyufMrejvj5xuyjikFCV1CjcVQ8B5iNlVhuAZ99nRHc8inQA9P1yeH+X5Ja/M2hkZ3
Fp69S945XeAFoo10t/eN0jkPVC3Ek9HmfXCL8XOWYMvntLfzvPqVYVMBvZhjFVhYHb9gYai+OBJd
4b5KoxJslRYJyubg2iywr3ip4bVQN1p1iLzGfh0sk95zLRDZ74nehueuQJ9/8nJTkqEcPO+nmdDL
uFOMwP9Ep1ie3tnQ0Oxd1JJ73NFkoWh7u/PMn0kbG/o5BBL40zJgLUDJVoz/cOrVf1YY933AV9X+
0UDXzfdcYbuRvnRRYHxYWvU5cIrWeqHXjBRXPE1l97Eekii7jXFoeJoyo49PXldMv3BQrNKLlwPv
P4w9kiBwmqV46emOR4NUovLdo+zKtBM5OZxfZJL1+s4HE/Azib2gO+Zj1EAKIWC+jwvFxEQvLRv1
Bh9GmICamqq71ppx6ompt+bGMb5yWabwzhFuzRdGMhyLBRE2qoprQqy7RME4NIK5cvwfahlwGmJQ
rcn7rtB7dBRxhKFlYDoJPE5h9Y8cWdrnyS6caiNi+hMSLyYzwhmukRqTWbOW18mu6XpokSqFiTR4
tnFjBvMRASSDZz1U9/ZoNUf8nUFfRJSuckU6h0AGEcghXafGpAAPIqv8cn3qa/NrWP4oEuV0ZnGX
oAC72IOnNAcrmeTClcnYxmBDbCW7CzN4HMw2x/9sTWhYLkMWQmSpAZ9H+9RRJ+WG3pwmuUmLdIhO
MkzxqNz4YfOOvPxhFJUJ9BF5k6pc/DDKX+hMxxxcVZDnHVQyr4iOydiXzv3oqO33SXHicdfVsZ3v
wTmq+AFQyMJrReIj9irSZlAvCqwn/aDjlFuAhWia75Tnxw9FqHW/rv/alX1KoOuxZ1U10cfyNmRg
7oklaqVTLE/V5xjH0mE/6oAcN96K8/6lkIBHWYz0l9HMxTHWtTRi2YGqu2qfOV+TzsfAARHnB51Q
FbYNdjUpiOceANFQJ0CPSqwUtA1hwPujlNMF1T/wEdKHaAX5jX/dwxR6v8EElezJ/Mczn9SGFpsK
cCMQ433QtqNzSZBFblwF1l4xBwFVHcTxGvrnt8OGBRSnuplIfk2dwII3jW64OIiNRbpytgmpIwfA
YEunjr14wV5CJz89KdKlCoBNPNQU52frFP6TRCEdnf551nDRIJQkIU3v2XKLIqrvhgwotpsXqeGO
GII8TU3kb+S9V14cl0eLHC+1V8QOi0cqezuLIOjqLmGlf+OpIG5o5iofrj/L/LcslivKDdR6wiHV
y43g7efJpsby9L7s3Sz0POe30wszPtBXIKFf1izA+4ya9caYKzNR0stAozHBwft6eDaZg23ltH9p
pV5/69VZnQJuZGeB2TkUsAPvxhwnv+sPqs9PsnhSjAoMkh/0n5Cwm9foX/O/1rGtDge9c7sYS5P7
VJRo5UDzUztBzlQ98npwssJqtJkBsj41bohfxtE36qCYIfH05vRFgHNImKaRdvAhKvofBrqLP/Xh
RJ1rFmrcW0mZ4VsQB4X2EviEPDvE+LPncsyG+13HXCX+WnBUfVeaQMsvMRtGjZBLhNapT2JAsSnR
tf8xsbvU3AX5dnPm2rtnTqHLJP2j8uXfvgUrcHRLlk3jRpE+PnsYumAUAlgQOUsjTgP5a6xRtLL/
eP3tr0yzuTSHWp/6HH238/r96+UHWQnATaJf12iiekx86Odwgaw9La/2E5tVs7HhzrvK8mOTo6QW
yQV3bhJ9Ox4psJYAGiE5tqrGU59p9U/AXcEeagLg0aqZfiK0KffQn7KNebaybLlbsgcZXB1404tp
ZhSiLryKGmgrazBoQMbOhm8M5+vvU1t5oYzAKpp3B5hhiwi7nOyoLwuTHrWwBVnSGJ5aX8xIE65Z
9KbPhM3jaYdZkaIcEjBE061RMyeeW0xI4x2Oyl7zq/IxCDix0XXAzUQl0P3kSv9JYEctN37vyrRj
t6SuNvcuvW8owl4E7+IqoogH7oHysFk8jkkCfL9r9LjdhZWXuPnQJM7h+ntaG5ctGj0BkmchlqKS
ItIBxwD5d5XcKi5J24RPssrxBO5i7QPHZA2QtQpfrw+68m3+5MbJ/M3tkcv6ftcNENXn/kHdngoI
iSruTnZnH4c2f/XwmHKvD7cy4/D5ozjL+apSlV4s6SqLVdlhXenWdQv6w+ocbBhkkWzJM9ZCc2qw
c7RJk4HDRvF2UU1GSTkQE0vXQAs9HXpfD79nZJhmtG82YoscVNLV4Pd2SDXi8FmFty7OnSwNjM+F
HL9ff+6Vb2sR0uh8JoI3xIdvf87gZQo8WbV2Qyw2sfNOQuupYB6fm1bktzGYMXHUkiD/90TLHCmy
LPT5276r90xxrIaUJOgo7ACBex7uiUns15eOsOB4/RFX4kbQy+Q/uNuSaFlePUZn5K4aFrWbT4G2
N3xT25WV6uzVKGxOg154Z81Tm1PIWjoFmOm9XB9+JVWoMamoJrGXkqNYCjqiCW17KIrGBZ0xeQdh
tSCJMmwKHkNg1XSpW4CwUCox2496mEiyrJHmf1YDyL8bO/pKhGcRQxLB0i+IGmGxrw7cskE90rkz
xO14MNHomDupDG11qLu82qqxryxhdnA6GFhXSNGWxyT3XaRbTU1vV5+j2GuC9sI1q905eOgcQORn
G9fetaez2CBJZvC1iZTfzuUAZ7ZCd6LGBdRM03ZZ6XgJDdnof8WToxYfrn/XldORoizXMw4qptZy
NAr6BRTFqqGbrG32raIB5Te03G0jTTlZA4TgQbOMpxIa1MZ+bAge5O3BTLplDpt5zLlGu/iMyFsi
L09oIKLDL2apdoTqGD206bQjjaFSAqN15GFK7P7ZiQKMFHNpj5+Bfyv9AQ2fR5bdtj3z6E+TbUOC
LlQso2yvB6DXNzUmD1M5hLsRDwXtAA2qqI51nwCvq33EMmc7zoeZoj5BBPV1T/udOnjPwHT0R2tn
eYX1rBW1kuwmWGYPXqsZv2NLU4KTMVA1cHVyJi+570EC7qqsRehRt89OD4Di5NCoAQawMRSdjzdi
TtlZvdNB/TNjxLyYkR0MuhKh6wRe/zsPANy5NO011h7fFyM7VLAmvb1mhjjF7YwU6PLeLwPT2Jhm
7z88SxktJ+kyjTvZUuFiRiONfqDYXNjZhXyeQQzOb+y12uAMHx01SZBW9JpE7LfejpBNbEnf1n8A
cRFpC1V7J/Er/QBLN0vhPDZlE32carQ1UIrr8t4nmjtTM4oeEHfUH0Y6Sr9cn/Xv1zTx0lzyIP5g
U1vW5MKaWtsU6xPMZc4E1YIzqmIkt+uBqJzGnrDo+njv1zQBB0Egr5rrDrSZt2s6ia2gxO2HPgNZ
Z8cQgvnRqNT/mq7t99dHen8Svh1pXnR/RdeDEFmIa4XqNhihH5vBaTFg6oDgcyaeRIAFkDGM5fn6
oO/DDgZlFdsa8TypqEUE2kQj/egBjyc8kqh9qNs33RBXG8ENJeL3OwZR9J+cNfXbdxt/lo59Q/5k
rppHWf+qd+BuvzllHuvfC4umiltVBqI/022GmXoTVvDFPTjXYOITGItHWQundAlVYlJSiNeiXWGO
zXTAjFdg+Zunk7HTtaYodwnGYDNAryii28hJSIr7Zly08HfQ1h7YaNrSrQuZdI/EFpOA/293vwrp
0RkbhGUDezrwJgX8v4Y9ZhkPVncog5q9Vau1BvJ34uEx7ONm19FFM+rtoxJYRKGIuoPhBUmQ8skM
I9iYfuK3/q3R2ZjKYTLv//ZMK7YOsoBWeyjbkMqjNIN6N/WQB/cT5tfRmbx/8UBFO0yOc3ZpAtsS
mh8ktZIA7EiT/cwJEk/S8LQnG/H7Y8WPvxW9g3OpH/gqbpWYhNWHaSIVAY87iso7GpoNEs8w31+1
RrPjfYAH2cDjNeKhb7Qp+lJP2NPtyIw3ZNo9YgGOx7QqvtlRa1c/miQnKQryywluDciB48OkKtFr
M46BdyjLus9PIE+dcycyvfmJKU74DDg0jc+mCR36YmPclT+qOUvmZ0ZOoOJ5lcLHltGsUXI1k3iG
5Q/Lq+7bKDkWQ9Hmj1FJa9peHQw7/C5q0qM3tV1xtCi8GH2vpZWAamhknXMB/O+FLosXesiE3QZd
5EUDfD6utPEGi1jb3mcBLXgfkgZZFrroDBMJG88P76tZROZN0wh8vEiOk97XSfd+UYyq7kiJa/Hw
kkyFcA423S/6By+MZHGk6yGN9xb8Zvu19xEQ3k0lKsJXEwZ3/t2PY0Xb/S/OzqPHbWRdw7+IAHPY
klKrpQ622/Y4bAiHMVMxk8Xw6+9DLy6mKUJEnzkYHGMWLrHiF96gO013bzTor1HuV53RN1NUQh+V
LowGfxx7oquZlrX50MyJmd5HedmQT7UgyX1EgRUNJ+zJTvDcnuv2DsFEXj3hNvQA1NQyqi+yTZzh
S2spre6LWtd/RLURtw9lUuD9EbUxgkYj9696P+EWOuImsoRzXmeU7yzL5pqEfOmod1hSqAg62gj0
jjkg3wMLUTSHjkp8ggCtrZnpsWvwSQeNN4uLWuJ9HMyVpX/HWi9EVRcDPdCyops+YKOFt54bYUrl
Idts8Ed7fCrzbKqR1iziPsgAWPwMw8amNpTlafVQuN7422udhDdqqFh2ClUjluixYylnp4Oq4As8
WhNcRolxjgJfCNsng8COj6dZF0Er3U7DUNs1fjYWOIgjnR86/PiHormUx12bHyK9UZNDMSpJfq/l
vZYDVwuR608qL/2nxLz4wcbPjaa4G4oPqtXZ1tFNwapf4PXI6VJ5WtLeObMTnrmDs+EdmUTyhNeI
Wp7EYHdNgG03B8uJJ5qLYzzl0aOqdYNxL4Q6fBQoL/2C/I6rrikQIA1my+7jwzDICPOcSklRfbSb
PgvCFpHQE34D89PUuPUDs8ak08GmlVXTgsr9yVUL7TinHiaPgFHs/p9R7RrnN3SPHgvatsfui3ch
xKy60Xl7J6tYTPOAhEDj4sn6XeDuof0adVX+MyZd8V4TuvbZgiYTnZJYJOdhbHPtMJVYm4FbrJvm
xF9hnKVL5uWXjUXLBqGgveB1ox9DrXLpYC75tXdVfnWzykpSkbjnsEuimmgudu/MXDd/mAjIfczM
yfheWZZ4aiqjeUqSyL1rI90efKex4u+RLMbwiCMoGvXYDGg7OelGjIFkEAIDkP7161a/Yie6O/YK
VPUwrAO2fXU3et74UKjN9KDKwnr7y48AIAeP6jcYaX35Pf95+bsIQ7uuYi5S8sIPDT4ao88rJu5D
9nLsF4ntfZrKsP/nzW8/+FGNhNSilnjVlsdjCIncbHLOHqIUB5JU+RjSt7u7Pcp19ssUUrwD906d
S1u3DnrAyZ0Xas5ZEYYnfJLCEDvpdDCeC3zm/2nquHgwrUo+4ik4vMzNXP+6/QM2IjgErmwKHjrc
EGNdgkfDL9W7htnFPKY7tAY4xCoCIjvijnV/e6itjWOAQSQ0XvLbNehAhZKqjr3Ot1Ic80MMu0nJ
eBSQmfeeNShQe4nYdVS1FOBtiocIEFxFb3rattgWGM5Z0+MfZmTXl1l49osIZ3XnyzbiRI+jSisX
dArVqSUl+M8WpUWuZ1wnYO+imORIDNqzJYfp5fb8XYfAyEXQv8CrE1oVyjCvRwknW6+lNrpnq1XU
hzSNFHxGY4dJ7Kp7OgJlMOjsntuDXu8P6OILRn4hRizUjNeD2jPG55mkoKfjmoQgI6YONJAtQOlS
O/4vQ9GzZYfQw1ufBUw76lAdGspcE271aEEafmxa0ylPw3jn2F0vGCUnoEr0RDnbV8BbTL2SmMDO
PdcxAPsFkP5E1Fvv1CCuNzyj0ApAngawHlWW13M3C8A16WA6Z27yUD0C2oyEb0SWgx2UguE6Ypao
db99Ej0Q+FRLqUbzirweU01bTgMWbgia6ktMxSnQAh5iJbC7etjJta9vL2DLNvqiyAMhG7luSbZt
G3e46FjnfrEs8JGDieL7AYN2oK8DcObDOBou/uJEdrjrggI80PEbm51z/regsiq4/EXI8F6yT2m3
vf7m3HFKxLxc+zzUbqQEWDlZz/RpLTOgN+F9gpCQ/oESaOHOCHK88hfSRhO0zVDYOH0AVfRpJzjV
HRqwSnmyQzloB1lFaXYn3R6TBwydG/cQeXbVvB/yTu9JKKao+BgpUDiepnlGngV+4WK+RUUVtwNU
cYYAeIJ7lnMz0QJKM+MXYJZe37m9r/cxdQ7UtrhyPBgsa9hdXcp5QgfLOXd1kd7HuHk+zGrR70zw
9TKjPAK9jroKpMWr+fW8RFaewkVaov/80k9N9g1bzrLyDb3TDOw0nfhS5Hgi+HpTlyd84uovt3f1
Xzmv10tsgE/hMqcDTkFhDblQ2yRtQlT9zsbgFPoB3IldfByyqukf3IISaQC02ssDQYr0SWJn2mIb
pWIPDXM/6b7FaMoOh07BkuoeQht+YSr6rfVDnQ6OcZyUAZMiDT/JPVr09fKwJjSeqUMufeD1+RCz
o1RsGpOihTYfk1TLcRLDQOP25Gxc0ctuRvSJuhfHfvkV/3l9Bhw/vSbxrHOxOC53GU0Cv0rY4XMt
9D3douUsrRbCQKOPW5Oy8UIreD1Yiv9KF6kQIxRy4qD3xumrnAcnxWwlnt6bBKl10MeO+pgY3a6s
xcZ8GnwhjRmVaglT+npwQ5WRkdng7GuHsl002VnQTdbe47BBXgbbiWQafFkEH0C3vx4GTZTWaere
PaNW2z3Bx+PzJgzTP7S6giYdecmkUFhTO70mS+dQwH7JyAqyQjEGiP5qpGFub88/IHEBbKPyGnFK
ylQrfQQWuhwfnbnAPoSavji6Wdpcqg5od4BpavJU00sHiJz1zTdbEnHgLRW7vTw4vP7qETKe98vV
OtS28MY1nr2cLJ/0T1fKAP0enLiNuUDpFtMI7813zSKFvxQ0AaBTElvfsjIP+Y+pe3b7Vhwxrzbu
DWA4b3+/EH+kB8LDQvVUXwU5paeGdjSSXSTw8oOxczKcBgp8lepp7/Xa2k0wmhAVU//qe6yKl1IX
vKK4WhIftuqBGrh1iAnWd6p7W6fzv6OsPoiCXlqbZsa06ckMaqfK76IxlJ9SDIV2htoIEIlCkdVY
YNhEHqsVCodEVFkUu+de1QaslycMJrm7cbmkNvTo1TTroco7OxHiRpQDg4njuEDcXX1NYgrnDvsx
jeKlGWNCY4l5uFMHvCJpKIzHBiel97evu61lo63jYCPG/rqCBeZqM0pzGJxzxlw+z7hrB4DP3J3Q
ZmsulxYcNyuhG/v49R3gCRBDiUSQjQqk963E4NvDspO6Cp5nl6odlDMGUnJPV3xjs0CxMxeqHUHp
1YPhUuITDZHEWYxYfSSVEp0xecMrzovdnWh7Y9m4vWnEkeRCP1tnE9zu4PQK1UNtKi7IOTNL/6UY
yvhMl0c8QanMd8B5G51WQHJIAIPb5+Wg6ft6SkfMHSJ8CMMz1d/oCX0t5zdASeML9Snv0wj+8VBk
HRfinHmHTM/tD3VahuNO5H8dywD+QZIbpQ8b0MT6/SKYLVGEK6NLaVNax/M9HR7mdBrRKUGj4J+Y
gMrDsyrO4sDTi4ggXSuqZOeS25j7Rf0GHymiN9QuVzPhxDlUakDY505T58n3VCWfQIEq059iDrlS
Yzsud27vjXebko2O7heAAmS/VvvZtBAQjUdPwUNnTs4j+I33JV55gUym5j6J69EvvHj2JRnF6c3n
FV77gsqE/mJcLfsQ5VblzRQvLadz3g82Pmpe4Ymd8/r3clsFJgi1IZhEtrpEiatHO4VIGs1ereB4
MKoaTusoUkkNt08/G8AY+MC51X9Vxcnep/CiMbXypuSditnoD12brflTHmdp6NsEhzFZkzWPz2WS
l7kPxBxp2UqrbS3wFNnhzBIpiXbXdZoT4teUqvgH9ZFHoRNz+fkoIbM+tnAr0SvphTZAcBL4g8X2
5GKmPiVD9igFfQZfglu37qso0j7BZPCGew10Nb2NSBov7dCGX9DpSV66phD6IcOauz3SSom70wQP
9sOM/hUGS8PiAN6Ru4NUn2oT29lscRiWiTl+tDP4+0GGBN+IbXqvvcNxwsauzMrFiyzi3D7gmlp8
kkRrODy6FZFGFyo4VlkJsNKgGfMGOGbdOe0hl16VBx02dLbfRRpucxb9oReeGQm6H8mV3o/7saaX
U47FB6uMcWzCiwHzcLcQo/6+SJEcAjJuYJiaZu50KUhG/+RWp//pIwDe1cQcH4eoz78jSpl5/kg5
uw1UGtc/4Robn5o8yX/S0gy/9U3U/HIF3guXtE/nz3CrMMVz+dQG6Y3efYRKC5ErdRRxh10YOV9I
fQhbTESlBNS21DU/54pjxztv78bNvUTfALBoPC808NeX29S7raH1vQLfPPkyjbpNd6DR3KNpFsnO
A7g1FDrSiGQQhxMlrSKKGoNjfgaBiloU4wfkV8r3BS5blwR/151HYuOtXSCNOsUfyAFXby0NvjTE
RM49d3RM7jNMPp+nFMOs2zfExnXoLmwIa0H5kcmu5s7GWArjesc941iifGUB64c48dQEporhkjKV
bikPt4fc+jBwKCB/QFWpBC+r5UrbKKXBR4I+IbuhOFI+CR3u6u1RtlaK2I95ozy4VLVej+LGg1Yn
4MXPQ6vNh0zm48Hsh1/AybKd7bf5PdywcNYXTq6xPHv/yQFNWxG2HfM9DnbU9/hPYnBahXv98O3v
+f9RzNX3KBBBC1EARKPYKYIM9YsTjaMk6ODA3t+euq0P4r2i7L+I3SBz8PqD8Ld3M8z8qGNpuNS3
lLt+t4qT/nzzKLy/ix3eQk67qp/gf+wKpYm9c9TK/Gj05XSnlWXx9lMEh1DlUQJTR0i5mrYU+Ycc
kzsPV4DE1cjQhtC7x1V66HYmbWN9yJgoMi2SpYscxetJ69Q5zPO2oWdR9f2nbEgBCugG6ml00eto
J4jZGsxkp4GvAtN1xUfQQ0n5pSOxgYwRHmDZg8Jt5ejjKrbnCbcRvHhAgfFHo0XhkOm+/q7ILohc
dHoxgvKHEuDvSX88zNzU8KdSqToAAdL9WcS44Wnk3R9ub5KN6wmFZJaOFIfQaX1XxAYKVvlM3R3z
6txXJgVH0CGuTFi21fQJXZNoZxm3Phc0IjRcWkL8b7X3Z0GtNQWccUYQIvsF7hfDW9mG84F2n3hW
BBhMGBnqcysb9PFuf+zWqkKToEGK0BQV//XYqJMl/ZJdAe+dL50tLUIdq3GegH+Y+s79uHHIoXcZ
eJ2QEaCptRqs5QIJZ6d0QOVF9rExvPzZzXWxM8r1J6FKQdeEBsZSI11PpzR6zBXbNjx7wB3uQTa0
ft/G5bvR2fX/2OCsoWiM/pgFS8ejML76IgCmGl3qODwXNYWeA1n6FB+WslFCGcNwP5NSNEOAcaw9
HNoub8egzHE9983KLLDFNU3iw6MztvYezPZ6Ty0/jCIxXAw4a2sREBWFIbstkiU+maPojrpn9hOB
UfMOB2KtQmav7cxAn6Im8UWJLerx9rbaHH4BUtGZ4LJdn6HRLTHcULXwnPS9lQcYZk8SeSPQn74S
teWDHFTjC7hIkRy7AWWzN0cYpkqYR2EEzW6uq9UFUjaYYuK1ESIMDuvHVDzvUKiVPBahZ7zkUbbX
qtvIdXlQyKtd1GPId9fpVtPUNZ3VMjyrBv7p0uxglKJ2YJ+mHq/TXuvUo6WluIBU7vAe/2LsJc2h
erk96Vsbn4QLBAkFU+eq/4TTgmxbr1HO8TgYweSNkGdFVxz1wrF2ztj1SV4eUEqm3BkLlX01wU7W
2lE5lMpZH7GoMFPyaUfPjf9hF9GjRieNh2eRKn/9Djhz11dF4S6zmk53qiawceyK9DhmSEn1WKcc
RDYYh8RBxPH2VC5/8+vskvcbl4hFTBPE1LrIFfcQ88LZDM/o/tpBbRvmU9TXReCqSvFOoQOx97pu
qGWbML+Xs8qY191enN9MjL467zwDD1nytjzTv6MQFtUvlpzt/K7I++KL03XG51YWpggcHO2doAjd
pMSfumz+SKh7H4yypbpzezK2bjnwkICqF10LkNzLaf9PtGll7izUpgKSIawsv5NDln1U7VRHrBV1
vi/DpGrVHfTx4ruqeJHpI41ffDASR28OQ++kc1ArlZbtbMHryg4QVMIRTp211JlWP6rNFjWUxnHO
aaK+TH3+WCJDfkq81rpMkSaOhAe/8dieD5GoxdfbM3JdLWQe+IccBsGIKz9Au9Bjw86pFkaa/dQX
2SGLmwAgkngWZQzsDbXN+9sjbpxt0EH43vJsunRDjNdLEEUyU4y69s5eGAMA91R5jIWm/q606e3o
Biq7BJU8Z6ga84K8HqqvJvhedE7PiZPrgaE0/QHKV7ezfJsfBNNk6TSiu7UOPLLEIEilBHMGpoeZ
KYkfGQZUw4/zYJBsvH32LGju/DV0CgnLX38SGlS6GY6k0JENqBDsaXFAEsfC5zncywGXbbe6OQBj
c2Hx7tHAXLdN1BLWuqv03jm3rD657yQUMj8cscbwMZ0ay0C1E5DounSjjyqWj3uHdePmYnzCLHIC
/m8N8KH24RJicY+orjIfXIgBx9no6kPpSBFAWtvT9954CQCC88EODVvoLKs7Gv6prk1LMt+31vBE
MmSiqp/s9Ty3vopiCyQtAnIeuNV7M0mFPgCJyTmaPDu5WJFWfswTg2tYrZywPyI29HasO7ewSzMX
SYINZMWApWSrR2RxzmD8q6tt81jlc/hEJU7sUTu3zgL6sijCUHjB0GQ1h5OS997AHj2PlTog74re
cUNNMlARN96pzm4MRXcQ1W7a+4su6GoodQYBY0y2cY4dUPTHeaDzQcnMUv5UcZvlx9vnbuvloDQL
zWq5uFDXWA2X1do8zCgXnUF21n+G3EAMDNyxmvmpIEc+TXNZji9GM8yo7UcNAjHSgz19yDK9oQrb
wmY9jmqlip33fWPXugBjKEGxl6jWrO44BFDqLI+g8AtTab7MavRltArl5fbXbwziLWkd6RviVFed
MjUODQ2/ZvusVXoUaFQKz8oEuv/2KNdHYylogcYBx877vA4927DWenMBLvZuWX1Q7N6b8OxKbMAv
c/ojmSJz5zK9vuEYcNFQpZBioX2xOosZSpdOq6G3B48v/NDZZn43Jl71sQQa5M9TLL/CNSoCL7Xa
naL/5qcuDz41PKDZ62u81cLOSFXpAHIfpxOosYpmkmEHOoRbOpHG21URUG+3aHLybtAIv7p1Ms+m
w18Dyw3leCrHULtv5OC8+WlH7mcpRukIEhMDrvZiryO0SY3IOUNehuelGtFj0cw/PV2Wb58/VEsp
FC27no776hk0nV5m+gAiE9Vs/VnvPWDRXYvubKNod7OaWDtVyuswiU4jRBp08+gYo7j7+tltHJnG
NswrIASIn6d20hxHlCYCqYTjRUnNKUC4562u5Sa4oYWVbfMa8QyvO34AMzx9bit6qo1nH5ISexA2
VHVcFOA/3z561wcc1CLwhaXD5pGnrKqwgH16xh/D+9FO4g+yHZqzW2nDnq3W9Z29DMMTi+Iak7hm
BU9Gh8Yl3L770jWVKlA0rTxAScSDV9WzvRbA5mDUvYDQLid8rZGMRLLJ1ZiH95Nqi1PbV/gx2XV4
H2v1HtL7b9/zVayEbCVtfWISiuXWFX1Nw+zMze0mviiTCy4zRp7DOap9hgxSM5ndrymvhvFQorxu
+2oj0CLqra74UcxeWhwjxypQ8B/H+kthlfm/Q0HR6a6f+6mk0iDKnzHjwhWrhzoMTKt3RJDONXjn
0XAV550RsWa6H0X41fpiTk0HoaOkF0FZlCjs5jrqaIe5z6LwwGM6fTHqsP53mLIUPCHArh4FKQAd
3OwT2sYLozXgrnewS8wmNlvRO50MqiGs31nKTIkrn6MYr8rZyL/MxYBI1twU8s+cRs09uCJLO8SF
p+HUPvQCwoc6Zy/j7EKDeeOGXSZ8MdGhM0ulcZ0zwUDMixAHpEs4ttGBVk9xLnQADrdHudpCgGw5
gZxBMi7AoqtrRo0VJAq6UTm3YMI+m2plHMSs9c9xyJt+e6irE/h3qL9qEYx0BVd2Y2QgLAt0htO0
ydGQjf4wF/keiGBzFN4B6klLWWAd08+i7230PSimDcI7oSKpHAv4azvfcvW6IdeCfMmi8wnR4qrq
Xc1ek0rXCs80F/Vj6HQi0BQ9+Rp6fXoxmzHZ8zbYWCeq3OjmLsA3HvTVw0MrrLVnPIovGHsjWduq
zikEi+fHsdzLiq4BnXwcVvN0KehiLtr3r5+CUpv0Glimcp7jsP5MZml0h6WY9qh16Sx9ihtSHhLR
iwGq4zxwVGK7u2AZGL2kejq+6MWofhwto4txpBuV3i9LPXWPHNziJ63nZq/1tbHk3ErorCz3Lcux
mhttttOxg8p2dvIi/aA2ffIdcqW6IxtkbC0BQ9DtoA0KPGf1QmpRpoja9iBWuUpCEz6OBo832SDF
mBq4cveZHN3Zb8MEidYJ1yvlPqJpj0e41rk/8sQz4g9GESkSxXdpfcUJCMZUjFSUcZ8VWTP59B87
5zioXJ4PEsWeLLBiq4k/aOGYWYjF5HaKjKzeWSclSZQ2gHWQ/ShGU05BKy3wiihjFtxwKAwaR8vp
6/ouNqywpNStgrUAZzT/oQpcw30LQ33PIXprFQg1df4lL0Jp+vWuUaxUs3AvoI6bmjGXbT1djLCG
UHr7FtlahQVWjXoQYudXt4hs9cEq+iI816ZS/OotI36qNDGavo2A/ZsxX5wEAGbL04oWp7dOiTSJ
yAfl+fAsUplBO5x139JF/giSTh5vf9dVpL4MBRWGShU1w6uuN0LqfWiEdCemZDSDwUb3Ic+Ee5zU
WT62FLZOSoGVTj3a9r+3R74qzjHyIkDH5UIB96o+LGPEKhV38M61B0TRr6bMuk9yygJoN9aB4iLJ
qNsCeF1uzUdQ+OVO5Lm1cUBLkLgjCsWVs9o4gzarPKetd7aKML4MsT0HqAHkd7e/cmt+QTCoFG2R
HoAh93p7opc5SytUvLPpNEjc4UcjT8KKxbeFy3evKMOPZnDaAFDemysGzC8dp+U5ostBbPh6ZKUE
vIXTdni2htk4VY2hnkZQTqCLq+KtFQPid84yJ4NeGrWXZar/U/xtTYnC37JfQ7fJHgtdLR6Kunfu
mkruZZYbq8ZWBRGyiBlfl+mmpUSH5kp0QVG8/ac2ooXxmcsd+b6NVYNWteQltJfJFVZzZ5ewOUYT
ATpDutmfSJfDqZAwbI9VM3jfZy03uNesIj7lWRXu7JitL1yIOn/hukun6PVkOpniuh1dsEtV9tYJ
/r0xHFQTxtXh9s5cvuF1ZA3QmVoACTo9KWrVr8fxujkraBtElxl23xGc+f2cy6OXdOM9niZ7vtob
M7pQ1aCJUupgN69mdDKmxNTjKLnERlUfhXC8u6qfbEx17PSzUev1WXfz5msHR2hnc15lmAsPCYYK
x49rjqbf6+8cs9JDhLJJLsIG4zdq0jp1QmSfYMwaD2Ju/sCPD3cKLn9v6NXkAuZEgAuTChpT6xt8
ym1gho4QF6gJVXiktqwgIeSWUes7g9uPx64t8/SuS9LSuA9HrZWXHEQbsDUZR18Efr6jP6ES9wsm
v2750kyK6kjZH+cQ3estX7Rl2/mGZJv6ralEJ00ZbcNvvMZyucYs9d0YG5q4NNLuqksbN2Hnl06H
aXqC+uVvN5/gEihecpZV3+h+VXrJM9ja6KuN7+7XMFKHP0mkYtMV1WC9/Ljz9F/gLcS3ArOC6Ggj
BhQ/WxZ+vF1mmS80aOdnhw0LWX9W7SlAa7n+dHu/bq4j5578FsTqVX239gqtHwSaBdTI6Xvls9Zp
fq57g+W3eVTZp2HCvC0Y4QQbO0dy46kiqWZgfFOpUfxlh/znfkOvJUHKPI8vqdOL7iRkFoFjbCPT
eimztnliww8/FfDS7wiLe/0RbVf6Wrc//7pOyj7+u6eWeJzLafVeJZoh+sFIksuUZl32QVg82+AZ
6dhDJOFa8nsUVedAwT35Jwz18f2IX5F6gOPbxoFWO/LjLI1U2clIrtva/CzUDcHdI/0HRWZ1Xdnj
EEZtx1VZFm0rjwzUVoGsK5gtI01IzfdyLbFOmiarLmin2hK+1dpm4bvC1Hayyq11AlKMoJRBJ+cK
qWL2ACYoB0QXHRbeYWlzHtNqCp+FAGMV5jb+rEpRHJIRwmFG0/jX7SVaPnV96AEs0vdD7/E6gQkn
WQ6Nl0eXwmxq31Um6zEkqN45BxuRKALjGJmAUmNTrvvqk0sGCNGKUSIyTWBPaKIwyt1Qz3tX5/ZQ
S/OU1i5o7VXwQhraOqGX8URkunfs+tH8YKTacEDDot6JQ7eHotjOZ8HBXefPVdQTxaRRdEnzocPZ
SjUPeTHPfi/7va7w5pYlncVxCwvMBWz0+kVoBhEXJfaHZ1Fk9gO6M8VRCQ3rk6EU7fOYlCiEqYUI
VBRC77pRg+llhOKf23tl8ziD+F8olAsjcJ3t1jiLJbFGINNrk/ONNmdCDFw31btWFSlKJljG5qcx
M2Mw3RnX2xN+GuV8KCNj+FaamuL5ul0Ye4bUW5csO3gxpsBp6Qqeqmb57HCLRBfeNvkTKfYRKLuI
1M9O2LUPSGrCqNUHjOBuz8bf+uTq6CAaRSZCPI4XuWm8XhI8JyUdRCW50HVBg77GOOVnCS79RzlO
6rdC7+sXOTmieNFTWaJcUqu96sP2S9HXEQ1Jqdd1zgsKOOnnGRld4efOrPzAG1AWQTH32iej8qbY
T4q6lr5qDIoZoGKj9QfXjieqCkrV3MnS1OF8ezys9VC1sPH61PmIJ4KwLgbcP6ym4gbf2niO2++0
LwrxkGN6+BvLX0nmL5zqiCPcX6g6MjcBCkAxsPVJpC/pVNe/lTQph6CEBwBAHr0TtJHyODWOWVGG
LTfjVP5oXa3UfATsa3TZUiN/T2qolF9b1yofAIi2xsdoHrNjbrZz+1C3Y/qrjoX1bxLFw++dBbm+
yl6tx+qIVNHkTpnB7hys7IcuE+c4NU4dFGY23795JEj3QNZhcdLgXN8x/UTiNBAHXSYT0Jsl8e0q
BukcimS03t8eavnRq0229DUWr0zaQ846TSnaGgFmpUsusvTKh25GGcEum/Jwe5SNmwz1T3Ih+l4I
WK8fRAcQLJYDY3qhJN5/McMseS68MLkrcM/ZCTOvtUkBShJkgmwBTMCfVhc01Vn0fK0ovQyKV/9o
B3X+PsEs/EdF++VjX3XDu6Gp8h9aLZPqPlHjAZ+lweir42C64ffb371xdfDuMrOk9UhrrDtHsQXC
WNbEJ2Dfmme3m9Egwprljo6vc7TKVP/qWcLeWdKNJMZ1Kcdwa4BQvRL0aDyhFHWpxZcara0jZATI
HQggP0d90wV4mESf/4ePXBpxlCk3uGIIc/VzxFde0iShxrSolX+MtMLhjyIJv9H9H2ffpApl7NyQ
W3vXRb6SHgigkSvEDXch0k70bC8x6W7iG4U7Y0cduy+3v+8aY8aOIl9ZcOkW5jPrd3jCl7xz9Cm+
NHEIRRmAoPykmgLR7i40kT2rIvFegYP5qy7C8dzKSiC11uLOehzyoQ66Tk21u3qW9c5Cb52qhZsI
kYHNftUnjHSoEk0fE/3rWvY8KM5wGkLXe8zmbK+XtjHVi+AeySJxyFKdev0WiVjaRVnV8UWPpfrd
aXTjrpthQd6e6Y3j4iEwC4+BywLPsNXRxcS69mbPjC61zoMzGvMh6cNgUtMpCDMoVz0KFm+/mYBz
8MxS8qPEvr5qh7FAdbPDyrSwhDiYdqSebI2GvI2Qy86tvnEuwdYiPI/nAiOuiwuIiaWKKobkUk2t
8iBTt3+ek1SZAkHU390VSqn3Oydko8JAUrgIFC/oH5rKr5etAtGrRRonRDVE81QTeX9sHXd6QFZU
vcRJ3D9YdusqdPhSpT/eXsyN3bkcGvpZy9G56s9LfbadXLUpI1ZGfjKd5JuslfK9Xtf/3h5oa2/i
KgE3BfQ6UIDV3pwyUEZyOZ4lWsPvgAv9UIEb7KRRW4MQ9INWRtyDKuJqJkNcEY2ZQsRFa/HZGVEQ
jY+xYTZ7NNCtI8BjsABgQKFdbRLF0ook7viYvpMfa8rQJ3rXzp3ZiaSByKhWQdLArd7ZJ1trRa4K
Uoy+4zUO2y5QYsGpj5tEMcP3TTXkgavhC2OX056J89/bchVxLPx3SnnQsLhYVzk7jA2jjexKXCDx
juGd3rd1+g6Z/P5PY1ooP0IfQaFt7CLzYFBvdHx6GN37CrUJwLNz/C1NJWqSThJWP1qgQr/UKOo/
FqJDczEvrKr2B69y9oLx6+W36Mss0QRyxcAy9NcHiSNktlM+iUtluFgR9aF2RGu42ikcbI2y9M3U
pUJ23bdxvZ5g14mokA1FckjRRTlOdVa9+WCyjQ2qNiw1RO6rS6GPx7jraiQZZ1vcseHFqWm06pw1
sC3eejRp1kAnWZrANG2uErrGTfV2GNKLo4Clr0RbHZsy3xOQuj4zcKeoAHFcNIrt625gPnV9HnVp
elE79F99vavnLkAfw3kXdnRmfb0ateYogZzsQTH+5mCvNzMdKcKCpU8ESXLdC7ZJplCWTPIL+CBj
CURa3Q2k3jfjocIWJPZTbTa9gSQrKtsT9Vjb9hV1VH9UQu8/F8iDysOQ9lAqeU1tmk2yzX/Veadh
IlVHaBrGYAKiR69MYsCvwMT/pQw5vrPQT7UDSBHmO9OLk5das9FLqXWvAUlR5sZ4mDtNYPvXda59
RKvUAFIeR/p0Yr2KKUjEjHK7FUpXwGBuzQaGtpZ3gdss0iyizc0kKCvV/Gc2SujS0rO4ctJyIgE0
ReMiJmTxn2/vles7iKm0iNupnaFkuO4vAIsHT2noPI9Fl54ENt9HvayyoHQyb+cy39owC9ce/i9Y
nSuBnCqc4kExxuQyInDqg1i1f5pZA87Xkc1HOCk4tI3tm7G4PIL0Y7ljqcKhBL26QmTfaUadESaD
HNHu2wnCi1p6WMKNunIAzlnvnL3rwh9wFRI6m+QOTPNVRadtOpSOivSiuaUlDkkWm7/Sxg61hQyY
oRTLC3TnTF4xHEG8OL/0qEam/PaaXscfi9kG4Q6GaVvCW2mcKW0oiT+qtAgDGU7RJ2rR4qGdhvzR
7tT6bOpNj6wMv39n7K39RLpJm4Npv0aUNwCxJn1g7EIIL1jwj4uGsokqrtgr+G7d24vTmU0eQiV+
PdWZUpPi5OynEBHh4+gW1X3p5d3OvX0dPyKvTTCF6gkVIZSdXr9BYjJmzq2dXXQlD0qR56eQ+ruv
1ki7ALvYicW1jfnDc2hJWvmkaymMKBWZYpVgaCK911EGmCL7PgX99smNizY8LrfBeLCiFt6xK6nm
+E2dKY8yB1XUJIkICgXrwnt7QDYsCCGqP6RqtCeW8hdWt7p/qSwvHSwgoDycqzkZI248dM14yyKc
AU4z8BeQMHQEsGXqkAd/1FAXVI91X/XvonA0uwCclyyPSV+JTyoWjH+wAs7nB1tNyrOlq90ia92Y
mBQnqXO0odilB1UmLgREoVblWVD/Ui745AgZuO7iBxUixDIe89BuM7CZqWx3tvHG3gJohCKIs6Se
6FO+XnWbSkYy9SyDhhrIJzM3Pd9AR3pHg9FZVJzWE0l7FbNOmA4gJlcTORtJxTsO0Mhzm3G6JOjF
a35p0x8DmqcUzQOATjS3+6S2tA9WVZpKYGS0L/zWWqhsOrC8HDWvaQiD1FGLj2E0m4h6wEgf/bFX
O0q6rdkjbCjd0texPcjvvB5wYpBGhWiCaPw/zs5jR25rbddXRIA5TElWaHZQtiVPCEvyZs7kYrj6
/6HO4KhZRBGtgbGNLcGruOIX3jDbz+QjQBhns5YXb5Cz5EfW6wOtyMX8XgyL9tGo5lFzFSByiSt3
cZKeMnWyTT8aJKPzuxxK10kZGlP1R0F7lyqLNf1VtVqhe2Kco2tVGWPvFoki/9PUSfhfUYfmi2LO
uDhYgGI/J2OufYdCj0RiXzq18xiWiDe7NYXP8Dxni/jWLnEhuVziKC3kkZSOp2KAUPtkRVQH3Woc
pdZ3sFL+QoQlZecFo7GHOcvln3ZYWqMr6W3/vWjEzPkFuxmhhYIquktlI1GeU72Z/lJanNfPNgR4
g7hg1o7S3Z3qGFkMEC2+giL7zSs7mzFORGiBP7TdhDQztVI/1dvIi+RierfWCV+cLq3omPXlcyH1
g9/TQ/Esa1APbrNfmfV2x4F2WhMqcFy3APxI1YpsnO0HREs0/eREIq79Ju2a9mVxpoaTpcZJ9Jg5
zpheip7oAIV7KUuuXTq1htv3zuhcgGmF81nTRjToCwtplQwdZMM1KM3bT7RN5uE/WWmT3kMoibJ3
wXb5Ig9Gl+MAu8RIxkct/J5JEnL1sR5sUZ+rPhu/F7mFPQC650r1bNuL82wus6n7bWy271NDSr/a
NQavkDH0rOCvTR2/vC/m2ZM6a0xdCTWBb0m1yNm5sOQeuPickJgssV6MHyGVc2BmhNHLQMxDFYxd
MmArzAUz+bkzK+9kbcEuznLYZweXyU7gQ3KxQns45gQG6xPzW9NWNIjnLFPlPKgyLrmNWjSO25Nj
+aPCHpCyrvFjIt2DUfc2HcMiUAG3nAbTtj0XVitgt5Xshxh5Ajc1QW+MWVH5ST3QzRqq3LOLLvT6
jnBUVuvxEdWt9qJ18xHEdice4XkmHeG3wPS9wZGgsZ7S+uCHQC3zxyZbXiR16k/0ooyXfpAnVO0L
62wYR4XgncdUXbUtEIOUVxXSzS1ugRtwtHrd7LJTnsMulb20cfTzKtV4uR9z7ZQreajoGVIJYalv
ShVTSatVxwfgwc6m/gPCOtj+pjYYbLfTFnrAZpEtH9JEILlvNTKdTAhhQ/J5GKXlH01FPKFBnBG2
kxsloVy+GWEG7p8oZmVIkknfFGsmLFfGVUrEltr8lCXFEmjTWByMsrfP184Z9xskkRucF39QFDMk
e7wNU4nmFsDZz3PmtOvrMTjBNGQWjsxGnBxFgspO1L0yG+i1G6BfbxB0IPNHq29i6SEK8246aW20
iiYWjgF2hT/SQej3NbrQhpi/T0Yy/cdd1H9k39BcLbNZwbQ31nrnZCqh0VyJNjPVD61a/D0DNKOZ
Z6XS2Z5a+vcpOenHg62z++vXbJZwG0j1tk9DOXlU1Ah+er1wU4EjpadtpHkHSEAp9KdZw8YC8md0
ritFfpzCSG1d8mLDgw+mv4x4pXidJKR3jjZJ58Ue5E/R3I1XsCjSV03vpkucS0eaPjthMYJ5vGjk
zsBQt9n/4CxW58RAjrlH8od0KeLLWOvFf+k0ZZ+TQlIOJmnnKEOQWZWYqJ7clhvjrIFT0jMe9Kn8
Rw7DpPEqMbTvIx79I+bB7mAUxC18sFFk2Jane8T7Ma4zpYd5GlKfEhQuLeg0X5FiM873F38n0ISr
ztW4IrRupRwr9N8QieG7aCRPnrKg31zNhnaQle6t1opxZkfzOazb6xeILySciktyhBzoSd0s+Umn
RHSJCIT8uFKPMHZ7E8hrRxUcStpOPRUqSos9SPgwFebgG0RWJwkfdRc1jbcXUbnZVxEwujEKVtyb
wqYehtaUR+unJXP/BDNVRnrZxvQrF8nB/bb7VQB1Kd+tPLEbaEA/0mYdMulBr0XyPEjO9EDVsvun
UGLLvb8tjobaLBhmM0o8RSnHC1GWsyXblNbgEn+JwuTNyvZU1nkWTP6hWwq24fXesMAAjtB8w4cU
S57YHWat9TB7Ga+TxSVy/7N2XgjKIighrAk1/bP1JvwtEpLaXk3BlMA3z4bo1OlL+hIXIvUtY/mn
GeL/9E4ZDx7mnZn8fUh7EwOM5WJkk7E4D4qZQA/D3W76VKGdKghOuyMIwd73US4As/IL7bwNuZoV
YiPj9/FQ22b5IuFQ85g1nf5Ymh3qs2M08ggu1kFdbe8LV3uMtepCXW0LaOX/XPpuCG08VuUsMOOB
2mu1qOfIGKuDbblzj+CFuQpr0dxC53azLWf8W5WuJ6SshNT7C7KM/qj1GOfpSeKRqpun+/tlb7xV
lHXFsGEcsO0Bww4OB1Gi7pANIj0n/bj8HDvjm973apCYwjnIx3dmkuyMSg9tUMLVLd88UZJSytsV
axLHaBIbuFYUGO9ckJY88hvZHYq1+vV+3vJopyqBtwjbIODyHZ+00phfqPqY7wcbrtH9SdwBeBno
oCHYhRIHLfVtP8Awc1zPzHBVH3WU8zQXkldPpe5P4DIukmLNJCILxFoIai+tVvd/FWNWeqpSS49R
RMX7/s/Z+3Lavia4BfbSTSdKaxi/clTIVaienmYIcFdiOukUUak9QKXsHEf0Z9g567PH86e+vm5E
K8LREnD78EKbn+quiq5KIsnndonyU9sZ7yepSg/AJ+sR2CTYoAJ4h2jXUz/9VfL57YqTuyJH2H6W
HtKujE7OXGYf6EW0B3rFu5P42yibL6vlojLxf5AehJkm5OPYWrqp0yQuutCAl+6v2F4mCT4f7iur
tbp5b56IIcwXvcf+7QGah/UvpujGw4gUhS9CGAKEoo72vsGx7bEPJ+cvpcl0y0sWDShZE76Z5U52
AeFi7VaQZtzk0lpL8p5qhGb1LOdBb1p54ETOkanE7vQicbfK10Dd32askpxaUVrUUdBpxhTYOSAa
24j7F8cp/qBZx5xCCSBMWvnSm7kdQRSmTQOI1p5iIJiqU15zUXy6v4K7B2FVfaP8QGF++0QgROC0
dgg0OsSFw52tGTcQM8NpMEUGV+RJ5w1ZfGDFtTeHvy5u4Ds8T1udEMBJymQhkBvoc9RRG1QrzGGZ
zSyENHz/83aHWkUluN/4n20yUnF95uiXoR8NA8+b5wyzjU4uHkLk2w7i9XU5tscbUAci3RBIboHd
dNDaSm7I1RBozS/DYMtIrgzZGRHV1C+GMf1GAmZ86aPpD0rSgBNNgk+QLCub4/VlNk4I6CAWzS0e
186lQnLLt5JhPmhA7F1fJFiUSwin197Z61FQ6FdGw+aoAzxGC6SV5IdMVbODN0DZ25AkjqsSAW5b
sP5eD2MNCu1WB8kyqTWWyEWiqgFF24tZcU0sqtpraC3afzTIaKS2izLVftvNor0U+WKsdatJ1C6d
gN7xLccCTrvujdit8qX4KZdL250ob6pHraC9bbaKKJPXUEkhhH39o1V1iScM2aSHUshzsNht/sMp
Ve1kWpPyBwfWArpPFw9Rwhs0ITpZ7SjXOQWNqrD9FUblJqY8XOq+FOcsm0u3qKr0gGu2tyi/nP3Q
bqNKb292GMhGJ25l4GZSOAq0HxUsMDGCOGWG9MG0Z+gKULL+4OiuZHiT9JQi3bYy5ajwaFQ8ywNL
ifRPWdUmHkrc7Y/ZWr7dvyR2Tq7zq+jNKGSl251dpItSdykwN6lEKYl2gt4+akmkvOB952AvaUTF
J7PX6+UCtPQo8dk5VuSmXPBUIqn0bG8oK8XfCgfYKDAmwLeu0spgNlHAlQ+mc3ccamBUwlacybZy
oVehGTedAUu+zerRFcZonUds27+/fS5XB0iwezLx1XYu4wIliUUXFDFRSgpoNiNqNQMGpd8bBsjO
954TQRPE8uMo3d/7QEqLxLMOOLeb0oxKs8vsQsqs7VCIjzS0Gugm7dGjvBfxkA+jX44AjcUZ3FyD
Ib4o1txAWY3jVZJ1SZrO9iErrBq79bxQxhzL2joVqVOELtSUcaJ6G480SxZtsDytLbX6IJjd+/KV
SAuGAbTmTTG7sqfISCvY94Uuzy8d1QcYAdNRdL775SR4JAsrGJTvf33JGTkCiTVklQfYEcp1ojId
YItW+ZEJxUPLJRU8aBG9gL6ZXCcexIPcO40/jHZzUG3Z/SVr7x3bBCCGNzS70RgkwaG1H3IJJRO/
iIEwwAs3ksYvzdkyr0gQDYg4yg2O0yqJyqlGpKU9a0ANbDeTzDE9+Ek7D4ADmh7oypqL3iiSGEAr
29nIwodsTvJzC0rnSUsn5byCB/9gtcGkrWoXAPhvdIGLpQoRF0vY55Ycn4y+SU/S1BwRkHbya6QT
0VMmnEDYcPuiTXMZal2DL4WZgaCKmzq6ClnJgAC1oV8v6Y/718be/IF8Y+pUqvU3DD2HZLrKq9WZ
14TiL7dIQ9SlwEFGZPnb37LVqnGFGa3k4m3lgPpEgzZVJCFiloSXTutSydXNtn4S3WJoRKKxormZ
ES9/3f/EnTeUMJtbkdAEpaUtzrJCTL3HIJdUCR+GSztIbWBbc/QYpjbWF0gQBFOnHQUm2g6OwIFQ
wsXAlU+6tXm54xp6O0aixPe1VOqnpEZ8yUtitFjof5SkYxA5h2DA01tzUy1ufwytjVWX1QCSg4oZ
8tDLmS75kFCs+dpD1cjcARZ05TVtOw8nO87HD/PiSGBP2gykqJIMU+pixZH+S3lxorNeLEVy7pE/
+or7ZhZ58H3bb3IP8+R95wiByxwgqGtat7blCa6w6CCk3HveubLQnUXMEgTS5t6ypLhOmrqm5CzF
FaLyk5U9NXPtnBsrpfJcxF31EDuZQ/+nTi73F33vagZCb8PP53q+UVjNDUjkpdIg4q2qyWlotP5S
JOERimDvsDoatRCwVetQ69b7rbJQFfTX5ZGnT2rS/GrIrQxOFdPnsDawOKm07KCu+Atdvcl1eGT/
/4CbXdXWuCZCPED11KpM6utd4a0C3e+iCYAg/+a4+owxUg7gzVVDdL6shE7J/and/WhKgNxS1BtJ
Xl9/NM7i6KjAS+PKqJt3k+S052SJVE9qNMONnOqoU3p7RcHfoZlAPGojGfir0/jbJEtNl4oYzRj8
SwQG0kJH+QdWwskM86Mk6PaqeDWUuvm0KgVg5KSrbLNtld+XYhk9BzUlj96d9tLRp2aOiyOpoLXC
/npN+ahVupmW3WphsVnThgib7iZrOqUq8xk64CEBoZzsJMyFm5td9SGLqP45UocBVW6+2fd4ZQyD
KFU4opDHt4lf1hn2MqlDHGhaEb+Lp6V8soemXh5SwK3hwQ7eW0zOCfIH6MveSmF1ohtVCSf7IIui
/EULux43lXB6n1d9evBe7w1FVohi7y/yxbbUOOnRrKdtDrjVdGq/T21MhpAqOHUZ6tf3j8TeUNS/
sCqzYZzd0NvktqzlqIcZm8yJ9DgrUv6z00TvW7M2fb4/1O3powZGrYEQbBW+29aN8qGQZp4dINbk
nlLHa2FoY3TOwjHzKZIsp/vD7YR8jLfar60maMR+6+/57fS1XTon0YhmLlKJ9mfRlqE7LSFoZKlQ
TmIYZhBopnbGkWH2MbrKnmpsrLwpU7SDMsjta0KpBeYBlRAA5rijvP4hZj7Gohb8kHDs0/dOZTie
ZpKbIltgefo0G27SSGC/S2EcGHrsVOtfD70+Nr/NASJHuSGGOQuaRZY7kDpd3Rsn2ciy58VGo8+t
2yURLqVnCMSF0mrBgKlAHQx5KJ87Huae2Wu0o4tj5zXAigbNC8QPOcI3kgbTQBNLkJ8HaoltRFl2
5qWXluSciol0r8jrR010qd8LYbNobXxJq1H+g62/qi/ikEeOe5PDd7qCXQV7JMh6w/LCspW/KcPQ
eybuZgfrsLf1qfWs7tiUZW8gJUKOGkpIEKmyevkbKYVS9mzUaHypq61PJZWEgwtkd34JYAhWkZ3G
43XzHGixjlaFIcVBmA75WY0VKlzJXGjuoISmX2mhfjJa7q1KVeJ3RkPNFgui9qB+sPfVRDIrppf4
lRz79eZDp94uuwi2nNKk9j9y25vvxJyVZ2Q1ukedCO5IYGx3QOYXg07wQTdUDktJ0zB3uDcVm61l
FHL+cZbS4tEapfhDjjb0Qai29+iS6CC3gMIDN+jmhqniIdNqjG6DYkCpwhpHXAbLCaO6ckhnUlsR
+m2qax/vX2y7Xwm6Y8V//irzv57WOCLyTwWaQ60jpm9THfduKcXpy2iENGuj5KhKvffK06r5xY2B
2rR9ZdWmLeS+tOPAakzc90akYpRCfJvN0ECTv1gwDowzbyZbdst8/nn/Y/d2MipOSMrDLOE+39b0
DFFRpnewsQzpU+EuGCmIXCoKakMXqTeXc4FtVqC2qnXGKGB8plymfSzFElsH6fp6U25iHYV6LOw6
RMEQf96stdkYU5xPQxTk9LPdHIGFT/UoyQdBxu4oZJnAuDUOzRa9ZTPDdm7TK5qTRvtJZe5LgyTh
3wdzuvMgkafjnEWbnzridt9q1D2aYbXIkUtpMVzKRJQRkyXpnwe5xsd5pkIQyHZsfeXk5hnYV0RT
3VKALnXzAcyvK8Xh0rqzw2Z0sQ0dIm8x8RzHDaIxen8oxeotWWWZdPSor2/ldhnWUh2X6J7xV06c
7SSFQipu6o3jSWO8PKVT3NmXZEh0+ZoS41SEnmr/NSpkYfiWPcmPSpjV/0b9ED6ZVW4XPrFA9Wb7
gdX+nCgKwXeAZTdlzBEeRl4aEqAyKRrPU9Nr5xgs/U81r+QPU7kcCeHtbRUiFwqK6CSsvO7X1wBb
xZIEIs+BCi89MNQQ8aEBDu37+5tlhx+HNj8BFCglssWbfhh6P1JMFSwKijzNbReSXPxvHJr6l25R
G3ZCEaJmCDUp+lcdLGV6lmatuKJZ1Apvgf3avWhzlVkntVhzEuid07fYMkEI1LYq2VfLyO0WUSEx
fwXlb31vRdrLF2XixPumnTYIHyxF8amyQwxFXXo6dn8dURRzTtVQ4fdmQEO13QXzifE8Tkg0XOfe
nhd31qvqEXSfE7mjULJP5Vyr5rMcp0NNGXaI2osKVuIfi/9I9r8+hp8OtLaNrFNXEyKd4Ms00aeD
mdzZusS/Kl6MwOZubjJLXbJqmXsYuvKsBaC3zZex68rr/VF23iT6hlyY3FYUx7b3lHCSCgEA+i51
WsmPbT02j2aZdEG+ZMUL7MMvThUqX++PuZNEkBZxlYALoZ247XD3ou7UomLro7NQe1OhFw8NPWAf
BklycAHsPH5AByAd00tHMnh7dfHop3mzABqam+pH7diCNc3mT5h9OO/CyCmHgyBxZzx4O9QM1geQ
pvd6lf4WQM+hHQEqKYAIhNoMgXKFDJybXKJgFUlaO3nQLeX0y/353BuUpsQaMpFw3vQGcenNm3kQ
4UOfSMppGdXvVrx0rjnXSDPWy5ElxM7ywd9gLmGOcrFuq/SNlXQQlOhPDG01Em9H6+3N3zZ0r0q0
9GAFd+4twJxUbnknf8WGr2c00rU6kpsV/1E1KETImOKBGdQOHtKdKUSyExws6iIrmHsbAOuQsGuT
9mor00Q5NyrViU/m6MRAoJ12qU51W0Wmf3/ddibyF0KIXJNyLdiI15+GYazRoSYoPTSj3qB5uEjn
rE5pD5LsHszizlD0VYBCrFwIGiyb78u7OY0RLQOw0ojqbJG+PotaiwuvyQ8vLnVnydYwl+RlFRe7
qX9DATUlddHywEJ3uTyJUIGOaS6yIVzDEK3pJqSRP9rBSv5JimIoXF0RUwZNK9f/y7K0eebGrRdf
a2Eun+pMReN5imL7rM+28hdcHtv0YqdWHYhXAxwhaey774pQ5Z+aHZkYplTp+MnGTevInXzvuwiy
VCr7lHRuSq36NFAhmKQsqBOnRex+rv0QK5GDG3lvlF+1FaoeWK9uj5fOS2RMETm4oS/5tR6RuHG0
+agWtjcKqEZYYQSohB/ru/D7RRUpUWJrIg9AAvZPCbwsr6v6I3PFo1E21+HQMMyodnmQGEAJtMmM
z6rZyH+wudfraOUdEOJs3xPg+TDZIZcEdSFL3qhRL6L/Vp11wKkH98T6g1/Hk2AFuCQQw/1/4lav
pw3UyNR1S5oFShglrUc20Z5Cs7A/CsUsIl8bDeuM8u9Vs7L4IEm/PcJE+ZRNf1UusVvZHGGHuNCU
Jz0LllIvMXZKZFfTxRzE0jAfJC97XwlqkQaWtQJtt7iwGPG5kqw7D7QYktsl7tJuOLfWZEdeXkKg
/6FaAr0CvdDCoJ9mCLj3L8bd8ekzQ3omkoS89nqWkzYb6UQzy31tlI/6MkYv1E9l1+6M+FrEU/oC
jU0+wyjrDkbenWRErcD0kzTc8Lp71eoTcOKMvMjK4uERb383YHxGrq3WR/v29nSgCsTxw2CGIW/i
oHKs86FDyT9IIGPjMT/HTzDzhsv9ybyN8GAMAEHi3oLff+MdkmrlSJ+3hDCNpF6Jet9kFD46BF3l
irDhbm3iPnw2KbwcNY12SqorWQE9ENTrCC63+6iVo3LotKwIKiQovoRVOz3neWrKpwK1sB9xb4gP
fVdaPgr7w2OmSVHmZWVe5a5p4yr2B0tL2Q5WNRiaWzJ9BKI6RVMjp7ZZf27iwnqIjVj1YR3Hn98+
44AlVpToGgduZZ9AGav9YMZFADI9R1vYkT/MUNZdJ6+7z60zlGcLFORB03mn8oHADspPayMAGcHt
/dCJhtptERVBKar6PJsRGhOKMb0fqTT7g6X+nJvBuWRtjyhj3pUnah5HveC9Dc1Ks9Oom6x5y+bc
SmOIXoGVBS0F8svQ2JqXgus9uO53vxRUAlBSkCi3HWdJtyNFDo0smJw2/4DRqXBcWZ2c1M2VOl5R
5uP8VPVRfLLNpKjcsjbHLwsOhkfg5NuocQW0rjb2AK7tm9siVEfo6tjcBXiqZItba9b4vc6gfSKd
OUWnUsn+5DDTPeNSVoBC39CA2gEt4YG4YKUQ455j87g+jh1Nfy8bQ7NxhywRmdeqojUOjs/e2v4+
8vrnvwUMlL/xNerSPLAraXnRx8YMMC9uDyrfu6OQ7VKioE8H+vn1KBMF0qhoQpa2c4wygAQYonOa
RIPj3z+ju0sH6ASRJ8B/N6K+sTySbTg8caGuNmdD+4kS1XeMvlSvdJBuvj/YzhXMbcA9SA12TQ3V
11819PIUWZmWBtmoquln+iTZ3yqOGeq7zLTCC0YI1YMsD9P1/rA73wi1j5YW9wK84G3Jp9dnnS61
geZ7N4CAFgvZgRemlMASNese1XIQB9Wf29ov4qUIQ6Jgi3bgjeA7sE5RJy21ZrMcqa67YzOqzZMt
9RKoWLsSHxdZFdq5KZM8/l+HIlV/Lsao1z+//cMBy67ChZT3bxYXRSU1Y+gksAFEP0NprfxabQUw
uSp6iq3hSBRqp2/GdwOkR48avvsNV0hwIdIaQXnG1gZMsuKw9kUy60+tvfSX1jKxDokzJJdmtfPw
ymk9rHAfMylSvhHWiYNl39tt67sLumoFb21fXUTaB12nsBNUcUZFMx90qTgbnTP/1bR24otB7x6c
WoneLj0I3hm+FPiFFWi1rX1EqLiFWUHXKorCwteXMvdb+6wUwP0T8SR6572WWuXBs7dzYRCkYkiz
1gZuG9IAhUAwCIdWmRwi31L31ouzVEdcsJ2wkFFQAVwlFFbVvNcHOHbUwiFRQvDUkBIPckZ7XpQ5
9OcCz9r7e3dvKIh66y5ascnbkn4JoKWyFkScnGWE/9T0La5PWe+EqDkLHCTvj7Z3RUBRgmBDgX9F
tL/+sEaCZdzFUhoU8oRTWwK6pQdAcHWW5PsCrurtty75GeUxwEhUB7YxSpQulZ60ahqoXdE80Oa2
/XLUugdSxOyUhkZ3EPvuTSZFuLUcTcZ+g4grEREZVInxxNjFQTyGy6lHVcevkBc63Z/J3aFWZCYd
+x3KSa5Ms5Qgkx5IBUFJvZTqKZs65e8eH6aDWbzd8xDK1LW2jsont9xmN3Zd5DhpPWUBqvTEl2Se
J7WHDnn/g3bCLIbRsZfhBdmpGQHBN9n4KsMgMOxhM5td1nTmVDuRDa1fs98jH9ZcLCRNXUmZdN/U
2/bg5bx9UNbfYOH4RWaP6t4mopzSHimhmYjSMAY2DLf4dRLS/JSy3t5YO5Phcp9XLq5faOvM6REX
ev3vv873GR+tQdRp2bE35XG5j0wUBm3iEbVrU9c028fM7tpTRH/PG0D+uKJe5g+9lSUHJ3N3kTmY
lNDwbmc/vj6ZvdINyKwXzH4R96cF2fRLV+ram3ftr8I43dIVaALb4/UowEnLpMkQsppiKfQq/pY3
torlR10rHVxse1OpIHFJP5TI9QbcvfLoJaevGSrsq+toWf25N6bateTFgTc1yWdQlOPZ6DvjiKO1
I5DCZ5Jnq2RlMH62GVnX6L0iUcYIGlFaH6ZKT38UwgD9u3YixIXSJOYceSwlz3Te6ubq9FZy4iEY
fHPqks/dEoM1QdzxzSUdfhZtFwBHhNY3OI9IE6KUNIO4MDKbGeRWGn5ckIXsfKltAQ3fP9B7OwpW
AfBxdBggGG521BTVuYVddBqEiGdrLvpY9ufG7ru3SwDyVRxWALEryWq7pxKLxvuSVClZ/9CKc4qk
4xcbcWCBXoc9PVZ9QW4POTmPUCTUwoMMQlV2jizKQ+jNAtm8ldK3dJHXvVOkwbIsTfZRLfoJzTIt
WiJfWZUH/y6mWiDlVCoJ2mJjOqqzr4Fk01xVQfzNTWy9jvFFSMvKlRKQgf5kdHZ3zZel+9pPag0l
Y6gFeo5zaJ7rYp6SqywLLXSXWY+1gwvw9llBmW3lXJAOsXe3tU0D1duiKrM0aGW1CIpsmvzeNvJr
v2hH+2P3wgc7zjFBSYcS2OayVUNHaToh0iAGTPWuErqGUhkqVacZfbZT0iTTs22MyDlBcPvP7mMQ
eQq2SW/fpWgYIUkHR48+0+ZGSvtkiAwDAVlwhv3LtAjJs4rCOrj39s4CMSpedHThiRs3xVQkieOy
t4EtFFkjHgyrla5ohtlHBYK91WMMhDBZPPQ4NjO6CFtUyM3RXW0V04/lxPS6Hsamk0fWASv7NpKj
AAEyDp0vYOg3iltc2iPElJEoZ6n7ZwWBeCzbKVlOQhH+otmzf3+ddncLWEm6ZtS5qOJspnDIJrQX
VyemfNHk76gBzeLUW6XQH3PFKhW/pRjeuDnqgrnrlFllvU+G0n4nZz0Upvu/ZW+a0eRdy5wERDeZ
BzXbSLJnJN1jSEK+rbdhEKeOdU5xqDv47N2hyOHp8XJOblQTdVAkkEGB9VZgBYWv5HKnPI/ofHmY
t9D3vf9he4tKXknplAW9BYnEWKPIlpSRUvVG6U1Amh6jFOyBk4T6D0CYR/De3UUFHwLTiHwHSerN
G6HWKKpTcsP5JhzV3EXjMH/Uel2vr+gcL5k3VlQPUKeKPs9lnDanOmyjazbV2lF9ZmeeEVdei//o
menEX68Dk45ZGTX0uiiZLJNXKAuOMsCt0qsox+bgydgdi8uV/IBWLAyH12Op+cBS40UTAG9Wr6aT
tifHgk+XKZBQ7i/ozr1Dq5d6E6PQQt/ObzS2egyNmO2DVuClKLr6HMrhER9l7w0k1sFYlGoMT+Gv
Zf6tWKfNE7RdCBSBiVqr7iJIOf3AV0r5B2CT/aIpZYVVxxiq5eNQiZrHEO/B6V+01lPnhFp7/aV3
Znk46cj3X6u2j2R/rNMxU1xNmbFFVXRUq72UzLt1MTfJVgCPbZ30uc6dtx9tIDAkw+Te6KJsIzc8
x+kwo14cSKaGJW9jK25eRNk1M3Pj4GjvHDaG4urk2QGDus01CpFoQh2TPKjQF39WpKG3vRY60rdk
kKazpoezcnC89zYeFBdIQ4TEYL7X3fLbMsX9glpHQfSNS8X8PHS6fWmkqEc0cXAO0omd6BsXD0Cn
xL9gMrcfV8/VIqD10QWyo+S9VDrpw9JmZnVh8vVnKHNWQF+zwY4SnuHBGu5tepIY4hhQRsT+68T/
9ploSQHdKBg7QcfjNAPGPPVG0h984d5krspYPOlcl7y3r0epNKGE/dpNc5qiMV1gTQYa7VL6P3PR
04O6wt5WAUcKtp2c6ZZ0haZmisx9n+PTZqanRI3rx0mKPtaqqPzSsscDbaC94YBRrKE7pAB2zOtP
GxEfqkfgdEFZFbrf8dr8FQ3QmyVdZJdCM44aWHtTScmYGAzNKBrrm7DFSDKr1fUiDxZ06f1MHUOf
LVn6pSa9vWWETwDlIEqHcPxvMDDkK2ipgNIK5FCEj0otmlMaFUcN5d0PQuyBpgkgqRuVQ+DVw6Db
lLn6ObK8idrsS1U7urugz/vl/g1/W33lg6DiQOCm5n5TKsxEBTqqzrPAbvvlLHEv0gOL7XdAZ4tL
13XZQ96E8puroAyKnAXxMvfkDUK3BMHXNFHGRdIQKhuRInjL6p/3v2xvF0JKoS5JpEXba/3y349x
gWW6CmU20EDxQkFv3cpp5nM0i8aXlPJgHo9G2+xBvSk7ngVUsEWVGE91XvybNln2vufoeXU3Z6f7
H7e3QwCzEatT5kFrfTOco87wKsooC2YBz2AAcuBJMezTqOIE3B9q98sAJQPVQyH2JoTEh3dB0JjN
qEuSc040Nb+qXdR7SZrIpzaexPn+eHvXL/seNjso41vanaYujlXaFF6cTMnPhPJ1EK6qyvdH2ZtA
YifELXimb3tctY6VrzNUiMDZwjkZ0HBPM5XKazSo7R+sFR0GMlTaLQSJm7WyKRnno8l1GKVqcq7C
JNZ8aVqmE+LPojgYbG+1LCR1aexQJbsptlbRYrWRxl0oxTIkRSUevcRCyFle6NdZVXeEQNm7P0Dd
gEyFNAiAbv09v50yUCcwT0qesdkpyi9t0XcuArrJOak7+Qv6MstJTaQj2OrOoASJvDBkwqzeNspi
HxZtttbJmYAuqHJUk928N3tvNvvIM6UCM+Oh7b7e3zK7o3JHrspQPNxblSbJUuGYWksadCVWhwkZ
9CWnRXTO29h6RKanPC9Lpbx9n66CnfQmDWWt1W8ynFo4i6jTlkHnLnsZyiX+mCpJ5hfqpB+AxXaO
BHk/xTD4ReQW26VUrVh3RIgv4WTFin0Ozbx5F2UgJx8qk9TmILXY2ajcJyv2A1bkqqLxeuNMuHnk
WhySj2e59U8TN+FFDE13MZJR6lx6rePBo7O3fDQhSNFWee0b2DGTuJRCYPEILU7ykgQvEVWPo6sW
q+JcAo/3dBkr7Pt7Zj3bm4L8mg6sbd1fAdFm+dTGHoSJTXvQlEr93lKmF9JY85xY+HJacZNc5qic
LhNmXZ/vD7y3mIxJeoD03W1dSinbIQN4QiEOYa/Uw68H6d9ihMUkTDP8g7VcQeuU/bm3b8pTs0rI
gDp8EmhmFfceGvl159VaHVMMq6BUvbdLHvqDd2nnneAB5F1HsR20wjbqw3O2WCNe6HBrr8V0yvzZ
xoPrYAH3RkFHjASLiI87fLOAqdlAi+qpeTeFUfvZvJYba1Ee3No70DPOGy0/C+IPidX2Y9IoH2uk
swHyKQQRniDv++o0tfS+5RimXoZqRel2ZVPWrgITyI8i3Yj9JQFoIltaf1Bh2P85Kzh1JU2vVmiv
DyfkhKoAwUh4oYH1iERVeCX+GU/KUpp/4xJefy3RKcc7SiquOX03f8ia/jmaUI28v433fwmV1VXN
bYcyFjtTzslVSKjzzGi9edKTJyOVEra0+X+cnceSnMq2hp+ICLyZQnm1k9SyE0LmCO9dwtPfD92J
iiKK6L0HmuyQsoDMlcv8JnUujR+0T7VS64exMMZnlJvlx7DGUx4XnfbtPFdAGrLDdmD+jObR4q1g
DWxOeUGvt07CXymaM1RtceMiuqoeh1iq/sPWI+si8hP2b3HCQdoAQTFMUkolnj4YVpU8h0AVNs7u
SqDQyPwVXB1msbxlAxvxDXMM0E2/AD4b9o1m/xqbsD2QKpcb98tKLITxT5DgGM287fmo/Zsq9L4t
rFyGjF8X5Q89LGJxzuwmfZJhL5RuE2Y5mJcK04vOFqZ0vL+T1lan8Yu8K1pNANYXiUow2WWT0q64
SPReGQADt4mrpjgotQhPSaWbxxrfgb1KINv4jmtvmDYkM30CMXfr/Mv+ee4uCJRxTDNa3XIy7mNL
sneh5SdHOlXFRhxZmT8DHgAeARWfkLjcoSi5EIWbIbgkU9NeZLmtsRHJMi9rAvFqoeHv5tilHa0Q
r0iXIevbWYIU4PMlwI1DYF6O+rGNGDDv5hOPfbKHoTIdpnaCZ9M20Y4vu/FiV250IiY/E+oBbd4l
GgTP8wINxto/57GDGpNk9A+2FY5eLdfjLmFuuw8HOXi9v49WGIMzAxJNZ9ADlJXLZmVD5l0EKTeC
jGuI2E+BxVTYnMws209VgcNLD1oM9WotKRR4w4P5ITbaEAq+Yfq9J6xS+aIoAbYFtj38kYcwrXZq
ghWDV1eZ9JCUfpDCs1YRqK1xv7KO/SSC95EiWh03obZ85xfJJLvIcgTxoa2b4qteF8p4pJZKUpch
fPuDcVEVHhh21Z+xqI10PjqKqbsxdSL7lBvmGO0yJShecuiB3a5DGjL9RXuc4g4th2k/tZ0enERV
BMoXVW3HV/xnmy2kxMpxRDEWagrjXV7mcuqaIJkIwTEKL0bqV8cMp4ZD36GDl0pl/L+4ZCAz+nkI
GSeST/c/4MqugY5AAwfFOjLP5dgw9JWqzgeGXGoZFhd8JWFvirB7T9cDfYw+qBFETbaw8ysHk/wd
Hj22IqCdl7l1lWKZ0zmwI7MuKPfOlMq7BLnsL5Wqpaj0pOVRBHnvNRb4s14U3bf7z7ySxdAtmE0L
gTHN4InrEFRYfZxACyVBQ4j83ERWdJDTqd5QAllbhU4LID7yGJwaFgG+zPDIcsZkHrH1ReDi49vv
ijQXG+3F9WUYR8ztCBiny5SsmbgeQtCLxjDlmZuNQfYjD4stZ4uVAgVtIwI2Ae1vhnn9zoJZp4ad
j91j6BiPpY0fUdRoqtsgmLArhmlrnr36WCSz6MdA2mGTXK+nDThFOTlJdN5K5SW22/SjSPutWcv6
Kg5zUIe7mD+uV0HY3+gCrnr6faj874JRNrwgSSP17WkFfsfAOrnvyMKX6A0rhsYOEgnxokFvA7dX
CuqtwmqgLQ8SIPe3729WolsErUoGnHL9VGGhqHFWgZlLc+zP6hJEdlhvCg2uxSxYNrCASctApSxW
MduuKysQSBc90KQnjpO1ixF3e5jspEHZUlg7IkruKYp4u8j2X2sqeDcqShw3LaRJcuCKJcBGlYkB
5ljI2NJNUvce1uDX+29yJVlhQj6jguFkMMpc7MIhtDVRZ1l0Ccyy/1YYecWTRc2rACi98dHWDtis
tA8VmKHSjbN57PSaHbV4OuP/yRyidi6tmqaemU+f27D9cv+5Vhfjm9EPnrf9MleAcG9LWqJj9t0F
7aNjRKGbdbJ9KHHn3gvexcasbOWczY+FuAAtfJrci70STbqaDlqBRE0WjwcSifE8wSXd3X+qla/F
KuSz5G7Q7ZapZdSmgxgVgRm3Gk3PosENx2Qa+NA1wxaKc2Xzm2BsyCw5YbfJlinjHYQBSnhh0OLo
l1hO0nhnTl19KmzJMfAWNONjzSb97FSTuRHy154T6CikDWZK1KWL+yvXCnxj8Bm6iCGtk50/ZMpH
Px7icieH6ni4/1LXak7wBCBTmHLS1FyeASkN/NyszPySomG4V0bN3yWySN3YaqVDb6n+KVKcVwpF
PJCN3IGUrIQ7u0s2juLKlp3d2PB/4PphVDj//3/qBrTmK7+O++ySqkVwzlHC8QRY9YOROSRpfbyV
o6x84ZlEOAe4GWO0fGxVLiS9iqz8MmhCrpEWicKvspDUZmcp/kjmEpnPTRJGuxFC4u/773zluADy
AzoCVoXx2vK6qOyBy9zXs0uTAfHjA/vGSyBb7ZaG0kryBziNvA/gP8YlSw67mk2tIcHSvKRDH6BM
3EON5T7e5w0gvwpJb6+pm+z0Hx6OjiOYH4RObwrfIC7RQ6uV/KL7cvMu0+vsXA9xtVFerz0aNQks
WNpw4H3mz/vPdgGHqpeJNOYXJkPGr6af1JOvWMk3pyw02DQBUk5oDydbmPW1LzePlGmMGICPl7q4
wFSAL/phTlc86fZJbUWIbqrDBlxsJQAw6YFmwEQICYdlf8yn8Q31KC0uslYWsguMR/tWx03RY0sZ
bJqarZwEGtKcPHrTCsYri+BdtWRoveRzEnzT6U62NTSPTFv6r42jhPnO0oBOevjsdgr4y1EUxvH+
hlkDAPMDIEIxuqRgWNYouq8k7BqbKc4kIKdMnZ7ILjix+kcTOjFGfJVRTqeesBG6VhJkvzVc6z9P
YSN+Vq1qx/SW20BxJbjW/satvfIluLE5QgogrxXIFf7xaAia/LQALVU5sMeDpaX6icpH3ngNKwGQ
FIQJ+N+odEMIk4Dwm/TAUnK5qtwZU9E/YI7YYY02W69Dud4IQquvnUhLEAL6cetILhlpALsY5Efn
+O1TE5vGC7l/ZR9wWx3tQyRkacI/UCTyrkHy2bxoqVl/RG0VFXerk2L5PGWJdgKDj5zl/S2x9tqp
duZ2ILQ0DLavT7dUhkOhCHZEERvZLyka4bZLSHz4g6G/HebNG58vgNlG8Kb5K6l2Ksg30CfQoj+G
rzsPdt31B43mw6e3PxSzLWgotCBn66rrhxIwhvxINdJLMibFbpSjiOoKgblMHa2NeuRvibuYxDAp
n8GmFOG3KTQum8YYRlV2aVM//j7k9fS+HdLJd4fESc7K4OhHkw6M6epxhvaOXRj7oaV98+bj4xBY
GLHZFMi3WJVYySUnLrTsUmnKoHswC7tkB9ZtBrWNar0lE3q7bRya9WQQc7k3k/2u33CRdL0th6DL
rTlsFsmYfh5N8wdCr9qbLzlWYkJJPgoR9qY53nOr5z7i8xcVBy3XkP3pXBXpFv7m9pJjFXSYULXE
IfcmMNImH7TejhhMoL/7iX0in0jikl8aeDvLlUOz2/cyGvMbX+02EgEHw9WJwAeu76ZnlHBnx1Us
ECWczPQjSsAqjOaieTJHvQqOvRYp6uH+0bi9VlmRYpaePLyAG7iyVdQUaIYeXYYowGl7aLOdVFrK
RoRde53sClgWMw7iJu3SCoJdw7j+0lRpcKqLQtmPWWc/RXirHSgF2o+znOfbjyJje4Ry/xZ+/LHI
VMKIQkWZqGajOFfdxOfoTU4XejQKx481yrZ/BqalZ6Wr0wMihIFbwhnPNz7p2gsmygFEmqc5JIXX
J6O09YF3wjCHTnp29EPHf0fystUGue37MTSEF0mnygShvAzb4DtGBeuH+FJK0tgdx0h3ThKX92ug
ouV3UNteluG/h+kHALhR5zFJrV/evpNAGNJpVdlJxJ3rB0W2L2gzNYQ74PfBWdMkZTcglrvR+1s7
IRxNMJv0rwzyo+tVOl5y12JQc1HtYPLGTHQvSa2ihx4EP+MUsMv9h1qLawRzkx4WwOEbhFyOigvO
PNAHZIXgJtWahitNaJ9bZMc2NsraGcHFUZkRcnM5ttgofaZqbD8LaHeYlrvOMYCYo0UKw8Qyw1ll
uQ1OUz52n+8/4QpJm64I5N2Zo8y1v6x5u1EqB7mg4A6MSvieDdDGE8KXHwIgr3+MrKlbD868cjSC
ZHRcakXd31fTZD/juSUx3skD+9f937R2ZuaPOzNwyYqXFWmGAqJdj314aYZI+5kEdv6i9//B0HW+
pulCAbEEQr2sBSVbgqlRMxqwjda/WAMyLI7aj49mLW9J5v8diF1nBXxYJPAIgIyrbvCc1MJITjkE
9jiJUsxcUXN4qLIhG91JqxowGkmATVpgIet1iLlCX3ETzIKfdVCEsEfU5ktvlt2z3LZZvWvNqteO
tsWWp0XXTqY7hYWuuEg4asxgBKjYg906xh7HnLI5Sp1c7svG1lPaCVX0tdWcYfS0pmcOoIgJ9Jaj
RIXlTeB1NVcoUtNvRP+VzzlLdtEvRYnqVigV0WlyPQkEhSicV6VLzccUYfaNsnTlpLIIexifD2Lh
MgIGWqq2SatFF8hF7Q6/cGYC6lS9M/pB3rgzV2IQ4FwwIfOnvK2a1DApx2rGvOiDrKApPw3PQ6uG
j9Y0qT9yWfQbkWF1vXnWyT5dEfLqrRzJfIs7WkoRSYwi8ys6nOmpp3v5jIKvvXFvrn0udDmoC6ml
blkSUun0qGOE6NTVcsd8ThF7GOrtxipr34vnQYuYTtttk7sKJqUpYF5exJjG75TOLHeFpCoe1LBy
o6ifI+fi8M2S4SQAs3Q4N9T1nVGgx4gLCQCHsDbGXwlak17H/P4kurTzSsmOHyycol7aeNO0auUh
UU2knpqn8rTz1euVlVZhuKghTubQBjIO6HomT1EW19/SWGq/3w+aK7sEkBJ9BBhfvNKlypBZayPS
yjOdQB6jAzYORet1OjPjPGmk2q1zXd0o4FY2Csa8VFXMXSDYLQNoomlTLqIyu0yhVHhmn2vH2XNm
f/+51t4hdALaE3Pn+cahyJQMOIlTlF3qRqfDHYTRBaNe0wOUtiXVsbYUORQwbvILeuWLjYLuVedg
NJpd0OGafuAoGPgeAznzawRH7/f9x1q57hGEAXRjMC3lwl+s1ROc9djAMLVQh/RREcNYe37WqB8j
X41yV6hKgVpqkW7E4vVlaaJhFacw45m/6T/du25mJ5cjONraFnnndoSV0u3D1NiHQpcMr0a17DLK
g7Nlt7f2bpnCgPoER06WunjekVPy/zSiQXTmLsJf8DXXcD7NhKx+uP9q15aam6701Wc24jKTkhJD
FUlmcRW0uYHiDALzrlXq6T4bNOAO9xdbCy7cN6Bwwd7cqk4MWCSPmYkfhzwY5pcmFQr6tlpjnc20
Ns7xVGonBfbQY5zH+hYpeO1BaTFDz+Kl6paqXX9MHeTsqLdkFYYN7aWo9GkvV1F1iCI72Djra9Hl
36UW+ybthjQohcLU2M7iQx7bzWHg9vgzaRGeQ1Xov33UCgIaV8G/zb+ZXHH9bJrUVGWU40LQKcOf
SO/9h7SJtsBa3DP8M4u7Yb7o2C60hujFLSI0QigRYwZAU34ZGvprRnkzFS5seQlebqfKh3SKGsv1
fTVpPcR0jM4LUfCnXIZYgvVKnmeepXTSeDQr2yy9MTDk97jcaF+sJgssF2ZNXOMnkAljJ+tpY76M
U1L/SaAoxa5t185rkBh5fnJM5CaOml0pwb4J86JxJQS6L6mi4OruZIkve2Euhj+mnNs4sBS2/FUx
c0fdBaAk3/f94H9IenNq9kOm5uXOVAUC7k4c9A+ScJr2UDmx9tXOJdHv9KQLKi9PtSnbpYxpnF1j
VH3nYqIrSRiNTtOTULXSPJdDB9Z9kIDcew40119GQ2H5wafTRszwzUQ5qmXdQH8cJ/q0PZJz3hgV
Seq1vmQJdzRaRvITsEU8Eccsb54gHOE0XKV2WpJdFOJnhuAgCtf0lkCm5IH4LAKRfCJKWdNz41jM
pVyw/qnxG7FJgRREo4TfmriKhnNW6s4x6+GMnCV1aII92bwSe1oi2+nel9PE3MtZoOMioQeqRlyL
NMkrtDh6msALpDu8npr/ET2E+U5NRaTuA0mqwUUNcd5/ikeKnN1k61n+MhVV87GMK/MReb0gcydz
EPXLaJZh6aa1OX21jcT5NZjTeHAEHlZuFyH0c5IUs7aOuVxlKBwOff/UJbmaPA7N0A8u/NPA3lFX
DqT3mZEEuynr4Y4mzqBPJxlvvMANZG69PTL9VrpTxk6vvXIwcTYs6U01p0TulcwN0rLSd3XrRO/y
cWg6jL8T5ysaZIPttSI3PlWO0eSuBVjHflSlYbgYpTKkKAvD+fVkLhpx6sNirJB9sDM9wt6kyRS3
dWBOQfQph3aXgo+qzkoSmnhvcVlUrt0H7e9KR+bP9VPJrLCrY+LsNbjIy+/KdjI+d5IfAgAz4txL
uxxRRTNhRu2OoNyCl55isnEz26ykz7moVdMLoFdfpLKZPmoxIvcvOTa7k0vOFvdsSmfszyKq6k/9
2Bitq5et9qWs1Ek5ILRqFn+wpFQzT8VMY6uBtHJXUhfS/2OSR96xrIzLRAQw/iBiGF2mvQDE9V+d
yrF/ZdTmH6tG+V2Lcty4Tm5C+kzAQAKKC5Jk50YpvUnswapgEGCnM0ZeM2PtykiK96Nk/Lx/cd20
jOjwo9ZMSYo2JmstLmRBW182Biu7mI2afrOFk70PtNYEc+TE7dcSfc5jlzQFJ28Un8HrxuX+/g+4
eVRGTtRRtB9JVxklLiK8iEUzpUOFbnTlFO9FKEYcGv2Bsq1ODv9lKbQzgHZzpSxREnGf54EjQwT0
B/iaWR5M0BNK46BK/pZN1fyrlxcK2RyjQxRsbjkKUTgBdrRz5r3VUP2e3bp+KR2Tsrc/0KyNyw05
awYtu4pBhLYbYH6qJ63n2NaTiB3PtmPjxywfO21syrVLkoIX41MgdzO4+Pou1ttSG52cAiqBqf/g
RNpw7BkQi6OpCdLWyonEWe9zZV/Iitg6hWvbBOdr2mJMmwGhLDp+eQX4jhYRp7DBOjJr9Vp2VdY9
51Lbvl0NFxANuAB0eYGu3cBpcjOS23Cij6oqcP4TlRBlt+LYYEay8U7/Ik+vNsoMXeSq5I3iW3tT
16imZBZIsjLQjtN42M0N03dj7TQ/Jz23/2eGOveVnNmJ6mZ1nT8mZh3aj6NeatKuDSU7Pfgijb7J
fi4zsh0obO/vsJtvPv887NZgIjAbvdlhWHaOOnal2SX069zDU517pJkGbZeWzo8+sLS9bYvU8/18
i0B1k2qyMpUC6PIZQopM5/VuK5QoHIKqyyhDfLGXtDzbp2XZH43Emh7UyBi3+is3O2xekIpvpu9S
NSwjIdLDlV+FLJjjanwpRllwrMoPUFLSjSbV30Cz/OiwaClMGETSEpzf+j/lF643Iwhdi0mkOvm9
qw4BiG2hDkaw07W25l70K7twyVhmVmWVV0jajnH9XU3i4r2MidOrakT6uJtGGPGnvkMs280jowlP
mlNZn7KmMQeMIMrkO3CB9Fuq+mCXRsHj7Xu1UKb9UGnTr1xIiH2WvQ+4AcFVJcU6r67Vz+z5rnXj
ZhL9+zqkU7e3GkilTNlg2LukPSZNNVB636ogMIRLOWBFHg6jseNyFfatGxS4vzwRtpKPNTJQvquM
9vDl/sa8CbB8LXiD9KxRwIMfqV6/wjwPTRHmyNpHPOvenPz2kxFJyVtxdfMqdMEYZ8LAuQkEshXj
fiWn2UVOW5U4F0mPdVZtqVreQsBYhvkU8Ysi5HY6FMVxaqZgSi+T5UfHNPWHPfmOvBNR3PH9Fd8L
U1V/DqM2wmXOmL6HtaU9D8ytd/ff6k2uM/8QxoBkfpAIYUFdv1Vz8GU6Wcz9o0Qf95gREeylhtm0
rIldYkvsSYLjxnFYizEsx1HQ8R+9odZx0pxpBp7QAwny/wVG1p9jKbAtl/rSOvh6oX+HHxY/+ohy
bxHu1g49ej4zshv8ARnw9QOztUoOWZlfzG4c3tVy2oM387FG650t+d/VpRA5pqXKajfqNrFUUu7N
0CXEqG0anFIAUwWxAJFM9kais/IZbZkBK6qsNOXo918/FVVEoI3o9VzGximOo56UlzKxzL3CqMEr
q7B4J1t+vrHoyvPRUEIdBtwkE6RlMlJrlUlmPmUXpLbb7xqOlMeo7trOjdTJ2kLWKSvXA/0ypIJo
h6+YXtI4o4Lo2TQ1ZaNb94ZyNus6c4smRZwwGmUXuH68r5PO/jMwKtyVEZi7xJSbUwyJ5ijlk3Gm
C9bOapWT61fylprRSmbNuJduEEJNMljDxQU2KwcpQnCfRIYFfAqBx4xgiUjdAWuH4hUzoObrBH74
IBI0olDbSMfT/dO8+o7mMSlHdp44LWJkZQN3qSm1L5OamO/kznjBoAJlziGDKYXDyUYus7Yccx2a
wYwtb6UNS7PKJyZO2aW0FemTXTQIDxgZyqNln+4na2zFxoK3KBvakNBbMJsEo3Q7tGz6MnfSrAWz
6pvlEziiYJ+1ZYjukpHE3/AmGg5p1ZaWp+XO+Oq3cX+G61Rs5EhrG5+WOxR9qqhbf1BVSGmd6YBs
MrOJ3mWwn9Dt7Su3lbJoIz6vvmKcs6jTyMUAj10f7CyVp8pOhuxip2a7t4LIOaKXkp6cMrDetVNt
fbu/g9Yejd6+DjAORArPeL2eGopyGMwOPmwQNt9ZyZg8lJf1T0bf1/rG51x7OLYPh46JE3qriwPT
YTYdYGGVoLWEu3aiJNNRqdTqWCBM4nWWCP/Dw1Fl44hJS5NdOz/8P1lYquSJ5U84JZSclOPk5x96
R4h9hCXq57e/xn9Xmp/8n5VAlSjBRDp0aRky74CFJfS96LvhH7vVMF37YtQTWCPNhEhjeebVBhcY
R6EkHJuycAtwfI9p0+IqBfvt0394qhkzSjcUftsyWRjhvWLGCzoqlvP2Elkc9l1hE98GbNikjVJ3
3mmLlHmGbGtMDf7qnS1eYUKrTKZLFF+6MOi8wdbGd2FpTxupyNrbm4U1Sc2NlcJvaMxIb4HDolM9
aZ/iKUz2ojWmQzk1Wy2etQeiwKHcoLKaZ4PXe6JPHfpJFYO6JkhRJaKdfAG8s4VgW8mt2Agkr1wD
TLuXQxAMuM1YVLiNQdhEF1VuQle3x+Zs9Ga4D23as1HVN0cSwq1QtfYqydChcIADvOWTZ2YKqoBL
DVmuOIKvIY8nulCJl4qkONzfiKuvkhsOlAgD2xvqQmMKTKZCM72QXsN2Hls0NXtrC9y4etuQTcH4
oiZmPri4TtHXDkVjzSWH73T7uIknGqVy+HHUpvhAcpnGLvpI7V5LJjp1Q9dgWGwVG9yUW9Qwd97M
SoG+wMV3k7H6HXqeFD8pXuKtGuxj1TcFvfRYP/QxUgSASuwMVrAE0d4tcqfujkWRoWicJDi2Um1n
mQuUoDuTc281vdY2GzGHX0bP5BasXfdBnPsqQ4AcuPS7wawYYpiW9JJFxc/BF/IPB7G27z0jh42b
Y20DEBooHqjTbum9qm+bkuaU6UXIvflotUP0BamSLWmqtayaWx7wDnw1jDwW3x8zCjVPyiy7WJEV
/Mo6EXx1pHZ0FQHJHQiRcB2RbLm7rx0jHmnW5JkBocsg2+pY6Ngtck5GZsiPmTJmpes7Vqu7QLLU
n/cP0toHnBXgcAax6XcvEdJm3diTnLEYPwZKrRYN5RG9CJ/8uA71I5pA4ZOo5GFHd7rZKLXnAL4I
8DNWmfoSkjsdn1m5+p87MizTAFFO4iEDJf1DpUi/E5E6f7DiCqmBu77eGGWu7Jmr9RZfsw59tXfm
EXibKn3q5mo7/nQmNd7df6Wry8CFhkdCSnOTgxP+oTeGWgJ/v5AepQq+MkPcjUxmLTQhwDAzKYF+
6Dda6XxNmbklNmZ9qPb9CaEhWknYtZs7M0pNZSeZZqS4Rt6ZqhvWbZ27uOxE6S7Db+zN42gEq5Bv
BeBL+clBWdzUspXUBD9yxqrIvmtGgouw3ZkeqNPi7bc11iZYIBCTcQVZjg5kX6+1uEVosuuy4nNb
2HSt8gJ2YDqa/yEzmD8igpbzoOIGwNsz3Ne6lEacjc7Ex9JKjOcwLv2dJXpro2xbawfNTUFCDU0J
Tv4iNcAGJJfMBlU1o9E7uCej2v3JkrL4WctV+SBixT8oaVNB4sdDbQ+Fsj+rWt4pLl522sb+XYk/
7CjcekGeoULhONfHcmzq0pYUkmTVDIMvXT0qnjEU9SVNg3F//6jcXwqg1PVSBTbH/eQAkwpHP/KK
rqt2iFZlT5JG4Xx/qZVQDm8AJUP6MM6Mv7leqtEwA27mhDxMFDBLFvwEEcbR2RFtcqxQRj+N4RZ2
4jYSgFwCLsh+pYDjBr9eU6hR1cZ5TStd+Diw+YHxSt0ob2kC38ZRlmEz0gCa8/JlyaaFgWVMDr3E
vrfHfRRE2mMzSPnOl3LzIWqaLSGBtfVUpA2hBLNp6cheP5aaVIU2KbR9orBU3KZU/Ed1CJMnVetN
8EsY59z/dGuvEcYnQA2GsnMP+Hq93BRO21TwVBu/tz52kpI8tbJSbaxyuxcxicJ4gpGkRkazLKMi
nVreRBThMpD6/0Iz1z8kXSgeNTnZEIq7vXNZiQJ0Zm9T3SzrgERnnjWGwOeglJS/JgfXJM9qZeNo
+4KhALqlZ8Ng9hrZGEZuHIO1d8maM/WDigdfiut3CY4DtrEGqK7AVuncCKE8RKLcQpKu7ZB/VlEX
X0z3wzAb1ZwdabTyS6COyaEMx/FgKt03CeDz8f4GWVsOf8XZvICM8AYBGXck5rDkkToey9bLB8mK
XQwsgneR2TXHhr+zoV+29gWZi5LxKsDNbibYZqMp/gAr8VIrlXDN0AJig4YCUn/C/yiB3aYp2cff
MHZ3tuLYX8u/66yJnhO4KPbPXPTf1Hfg+TsKquwyxGMLNsQig3Jb3MAVr2c+8lpWiUIUlUGiaH53
SUQnPYDax8gKM8gv5HPmDyRWk9q1RRZnCFX5/cb+vmUWQMplmMqJJaWcLQiuN5mtJsbAsAGCH1iQ
D0FSJIeh7v1XNIz6BzyjpxMQL0ysUyxFqsyWXTSbNS/oG/sxLaxw42D/3dPLNwagh19EUUw0Xvwc
QwYNFbU9bFsI/bnbmZlfe3Gi6ZchG+za7UIjj3aYH2bjQRqKstjZAgVQN1K01PaANemZa/u1aXuA
eXGeDpQ2jF7iuG4sr+1j/MisbAJ7FYU2HX7R1qq88QjzqVw+AXcyOQghAdjofAD+zZQrOywix8wu
DrXfXqeJdOhQGIITatePqo+6j5MiFDeWQ44Ga72lZbtyvgwMNtHnnwGyNxUJJrwOfulqfrH7Wnoe
5L49KEZqHOtidDx6QltyjyvJLYdZQ32RwoRO+jJCcrikPAgweKliRz6P+PR5laF90YVTVJ4xThM2
SWUBAgGydv9UVUb2GR6UeOtbB6HLKZtFelDAuLlXi9zEJ55p5hkn2a9VrWcv0N/NeexqnOqyzp61
qQYFJk/pjMcyzveD2k3CwnxqpghDyZ014pfDFR7MxCpEmGdHggtSgBt7ZnbUPzJ6EIdMxeKU5ukW
+fpv9LjaaQhmzwBaLigLKqKxqMmE7Ux2LMfO2dGRHXzQVBOSSjMkevJON4TzGblpG5GntItcs7ar
l74rZdPFtT4OdwmyXs/08mTp5Dsjk8PJT4KPOZv3STbRRZ30ZnpH9qBu1R83+5MfjSgBYst0dhHd
msP1P8eDRrUQaSHZ574Kv8QYzB11K0gODVR/r230aiNrXVmOvNiEcAr4/ZbTgylg48+GqWfUGsUH
32oajwkx/t9jIP20q/r1rRsBMirgBJpqs3DnciPYViD3Ov6v50LLNQZaid89aL36VUp9/SVDtPIE
ErTduFJvsiEcOfCdxfOVzq1Oz/L6lYqsrHpqI+cM2Gg823ple/qIuuAwIG54//luUhKWok0Hy45h
IkCjRXDru0IEfiPYciY6fjsbdbngpIMB+X1/ndvPBlUBmtBMBuGFLhXheoPTRK/KOldDau9iPZXO
Vge8x5+i6NCWlbKxTW6CNvpUfDYElZgp005d7MpWHewqUxv7bHRB/d5JivZUAag4BUZZXBTh9K5k
FcWTLdA6H7Vsq31+Gz+Q6aDYQYuOvvYNuKXSU0eeWsU6Z5rsPyPtkH5jbNmxqpEb3xE25FJ2rCrY
3X/LtxuHZZHj4rIgQbpJ1ru6RTUejsU5tKTpmIAv9pAXdQ5oiccbG2flg0LQJAmjecToY7lxgixA
dVDrJY69/AmAtnoeItk6YMed7/pSpJ/vP9nKcrP5B3I9wMU5+Ys0ArXCrJh10c+xWQ+ZC92r+TbY
SfQkigwh/mF8Mx4KdATMOT4iY/15ont9BscGAh2dAOdsD7n9UapK2Y3RfPwK7JzpjlL/uf98Kxtm
FpycS3/CGvvmerkOvz9qVcU5+3NFN8C1fRqTTnnWJKtya0fpzpOsdYf7i95k0vMzIlTApGdmay9T
RWgowFOm2jm3me4ExwCns9J1shn2MYEySs6IOErfjTRXfhRZ3W45Fd/GHpYHnjGrus1haPFN0WLt
BtMklNc89GG0teTk85AbXau1VfjXkWflHucwzjvrn/vJjjWt81vbOVd1pX+p0BC9FFHw5r6jwWZh
4GMAaoHbv2ynZkEjAkeCPGtFOW14qVH3XZlsZdMr5/tqlcUbs2tdD+jzI6o2Os2+ckpww74mu3Qd
tq71ldcGTpg9yZ3A11kG7KBg2+sBirpWO1U7pRvVs9bZ/kbAWl2FTwPUW6X/veR+ibB0BomMnvls
Np0VkYCVD6Y3+xbycZhWWcxxIFZwIVxvASVQlKyqEXvU4vzz1PrpMauVyKssc9jIWqlA+beuczjy
9BmTgfYdcXEJGVCzalBFhGVyM9jWs1VUwdce/YpnZZLD2O20BImhKI904Q5FhsgauBA1/Zz3BpR6
v+9MkJBhCK5XH6ITgh44Lug0JZ9DKY3/JGoAB4QjDdx3ZpIlj5GJetgujDv5l1yEZudC1VA/WK0F
SDSnrYezZNzrj6GdpaOb6fSf3YSUFhNnCX8PC9Rt5Dlt1KuHVGkr9ZWkPJNdAw2efo/8uEWimWZy
vCsqXAI9jF+ZdY1WYb6YU5LL1DySle6lQedmczrF/q3biVzCXgi4b5Ja6C/22FEbNcHkTG44VNP4
RJJrvDOaGsXIXtjyj0I48Z8w1Kz3UHwDfzdI6M27Js4n/9PrNP+QpkjOHXOi/zMaSX6xG0wL/KXc
SYnm9bi+fImlvPje9F3meINhZPYu7Ut/wAHTCl8TG2bNroV+t9d8e+hOfifMx6qXRHspuqhOd1Lj
a1/jFg4GrXptxuyEibQfOk0ErokOo3RIlKh6yMTQRN6QSMn3CMGq6JQj+yVcq1Fq54Avdph7tiNV
4EcjxB7gvwjkxjrVqJ7xN1OqnS9atfT0NKv089Qg6oSeU/ylQBe+woExhOIiRVNXuUbT2qZrJmEv
7WCUWZ0XF/zn2pJRPiNaLCW7yocs/H+cnedu3Ejato+IAHP4S7K7pZbknMZ/CHvtYWYxp6N/r/IH
fLDYhAgNFlgsZjGqJln11BPuENqkbSofyVboQPRcwG+WFgwUs6LFeHBKZ26fFL1cuvddbKi/K7Fq
RpA3qC74Y9OszTs9yvNLZgvcNWJ6VooP1qX9X813HoNpzaMsaLoKzojpzuL96syT41uZ17R3iq43
/6JEUCT3LUvyKXTINL6Vupn3zs5qXX07jjatGQqT7pFYi4QCSLgaNJZTOD8wR0lySFJjmX2I4JWK
A62K25Aip/yShEhEvlXEiFwwUSYiyvdc7NY/Yxz1X7hVxtcGLniHgK7wViJ1vkXq1MmqMATHLQ1n
oPxNhoDUdye1vIMs9uZZ5CrELjI5RjyA+58HrnLMlchR7Pw6EnpByrTDFTRPcfdyGnCzCuGR1gKz
doBATD03qY6dNpoKHS+9Ln08PWhGF50su2oPSuq9u8vlIqZKJDW94fUs3Fszvi7owgxTGsKHWpnc
D1nYRtORydDeUnQMaNVIkTcG5M9fG6aGKI+mBWrwq4J/ErUasJI0v1A3dgcs952lSEqhf9Pb2pls
qHonJitrlPso640ga9ryXDd2/Gj0o3eENZJfe3O1wFPCLYDbGK/T7dXSWzY+coDA8cQwh5O9qPnJ
ElbxQynj4nHCB7E9yPF3NgaXPzkagvNyJrVJSguowroYq+h+dbo5LHGoCBsC01HHcncZORWSCv63
4l096OoCu1gyNHLPsGgGL/Ba3NtdxEF8e9LN/1ljm9/ZS2mEpR2Lh7FZfnI4izBe7epuqvUh6Fsx
HhyLnZScvjUKdVQbgBC2iSMzJSxs1ti97+wa64LYS0D2N+qpd1zx3Vxs60IGe4St2dlPLAomXNrm
3jJjI0L4WgDEvh/oMocR2iHncY2BBQyKcxAob7cTTWw5CCGJkeLl8rP8lRgvq4usoFXr91ocF4Of
xHOUfmlVqNNTlXTpDzFFR5oQt0/HdmIqz6yAcSu9vedLxhVc3Lkbtft0ntywRTfzFOng3bOqOQrQ
ANq3x4VFKKb4j3zIG/xIjZzz4jbMlDJzdJsTjtH2WVfjyA76BNEGf5lr59+8woz9nBd95vqqWTru
2RBRnQWo+TufdcZ5cUjzL43CeYrhlIIVmrlnhSP83NC7JkwGbMxxohX62xR6/YyvsiDDQx7YzM9K
N1nvvBbD4UtRLf33Asj2by3Lyy+Wt8T6xaM7792rMW4CjwYhywxKhtFcqN6s/7L71urOOGhM3xzE
AZe7GlUg5xTRCfynwvwnhbdcdOu5N4rivGrTyDSwFZZzL1nj9VnzssUN7RExkAdl6EhVYsR2zNAy
i9QLVGUaEKrABSY6JWIGKqyRHX4vIQ0LXDLKJvN1yANWmLpKr/ut6bUfuw7CM6mGC5wBcT9HC0Q0
0FxAFt5wUP8e28QnrRKRr3j2ovtmEefaP3MpbAEIvisgquRG9tNK2zQKyALy/8VMw8xzlXreN6V2
4bB4cVU8dJoXtZeWTEcEhWl3yXmAb/8zL7WoOA/W3H/Q8nrI8D1IxexXkNIKXxiD8Tit67Q+GLWX
xE9errhjEIHn+mZNqU0emzjIT5devj4k6jIVoYucSx+Maot3uTlE4lePHy12fgKJwFBLo1yBp23U
j65X5GOAwMxi+tkcG7/Xoiy/531vPOCtIqaTXsRz5ztOFjd3Wd6pd5huqr0/eCUYkKlSfuk20oeu
1lrfl8lT7vJRL34Obdd8ayvcGeA+fEA7RwxRat4VkeF9XHJjyU5dTH56ktEQ5rJdZpWfrNn4m4/e
PGXGsGrvEPm37ZOrj0PxHvcrTExH2I9t2OjK8mlMZ9hGZTGOFyVbUuNkRmWPLkOdem+ReVIa+OdT
ygzFXvtT6epZcl8NRiQCUp76e1FAivbNtLX6c+etan7n2JH5W8y114RUjQqotoTMJyyGFQbrnFvR
uVHjugr03hzSsOqGmC2gKnO7+JM2dx8iaPzS+1sYzaMaUzj4fdVZTjipkZH72A1COp9Xpb+zx2L1
7hhNINw4YwD7tlESk9NgTx9WEXlPnTDVj0vCbPOujvsi9cvRLj4zgysWvqYZt6emd9340jlG9x1a
C8SuGjrj+CPW10kLS6/RqDzyxWouSQoxoEy7NvfXvhFJkGhuPYVuPZZ3c6rVbUgQ1j/0WmKtbzxl
7v5phe39dPAjUB5wg1f7hySJKS+UOBUPU2In7inuswm4z2wUmg8Zon/b5kYBlxEauXJZFBS14BdH
3mdM1+bpI3JSvEo9Y4dzPgnybwUpRP8RMdC0e7/qVRcHQ0Fte+Wr6EDq1/5rhFKZdTGrtf5Ui7ZZ
w5ezwZtrj5xTookY1QG/uckG3RKlbhhmDPybNJihOyLGOpinIm3h5q+dfRrFq/kzckmiCUhjKdO1
JZc5gtkgGAZg9uU0nfsUm4y6a5OQ/kR776xOGo5mthyU6jdZh1wUdKEU7GSwt00Sq1r8EaWGFDh3
0ZdBz833FHdHGmQ3N96fVaQ9L1AN2nubG2/UjBRr4xjKxNyUAcNQLYCC33wYTHEk+CWz2mfp4Z+l
aLBKzS8Unjb3OeUOfXBklK9cK2PqT0ON2UmbA11EZCHye3yBwDaJ4pwbafztP2yaPyMr5uJ0PzZr
i5Q2XjcAocI8ywm6unfor5vzqXB6RBXmNFcCLgL1+8ur7rxcsItMKBmX0G/ZArfKMkFvY5IqGHXq
PhaYZPuNo2TfEUA9aujvLcWMhA+IHREfc9N5g/rbV7N8uetq5sG4oLStGWUVDlhSvLZhSRsYFVT0
D8g5b0dOhht15lxgcqFX2tuUzPehRXjhIOm+Sf5IjoDzyEPnIfV5W/OBSa6kcBt6axC1YjUbT67F
LCZtKtP3KOUPaonbF0iDWZXSB0zS6cZuaolJTXCa72Hoxxk7oldU4wHh1TWIYTofvMCdZ5O1Mi+P
1PZWTdkZIwVGLP52ZdyUd01e5ae26PtLI9Q6QJzkcG570/OTzXMCFxU0xSZw5edpLegKy+7TKb+a
fVosYYO2o4JTtVG8L5VsbX/rWk5ulBj6xFg2T5Z31Yzr05gsmuYvS4b0jcXmuhsc6dL88hG5jXKE
cMhanE0pjLwNCpGZlGNiYiWsFG6HkZUWve+iYfjwX1YBIc8HZvC21fPxjJZ2SO7S9Bz0OlTQ2X5D
xjL+enmV2y3EwZC4LSkVxuhpE2SsHqIbtwciD10S4ZoYxT6a3smnfpjbA9j/3lL4IxJIaekj27VZ
KsrxK8ihTlyjXs+elrmw3kflOs1+n89TenA0br+RtEmlx8OEGQDqFmACC9bw4gmlU93O1WAykvRs
aO0RNWXnkbh/pOoZNxG6w5umyGLnq6CLn+Goq3zPu6oMZ6XU79EgnQ52w+1KOJNKRCTjV5QWtk39
cWisoa5QjDMtsT5GzfKrcBYM21Pj1UbZcsfB8JX3N+Or7XTezKa1Q6I0R6odEvFY0aGFy6b4elIf
wWJuBspyKR6GZhyI5Bs8Sg+mS0UOmttVoM8YD63zjwfj9FygsvlVCNv+zCOP93UaQ75VgKEdVOu3
RBT5AwAs0qtjoI2F7/MgM46OJUTNDbT0TjNfyiq1Pd9oVK8+OXVURb7BnM553+K2+Nvtay0Pe49p
A9aeERIFRe6iadMntuPHmmK9mtfNj2O2Al6HAHBrgoHYlWd0Fo1KM860a73a5oWGvHIRGHweRLS9
/JT2iM5QFhE2NvTz94Cy00Jax4fAeRdub6kVb+zKzv1pAgLiJxFTANGtR5CMvc8PYBTkiZyX3rCL
e9wCkFtHNh+fdOuEzAKRfGrsi0E9fumZyn1G83oN8im5aMmRbdPthUZKh8MILTJgxjdB3DEmPP9q
8pxGscRnPNMUP0bK0o9KI8993HPUg67m3jsGzQy3C/gJ/T/5Nv5qDeFbqEZKD79htqzoy5jESoBj
TuTn/VQ+DXW2yr5HfZCQ34YNnvL/L0pC93xRyPmEyCwlxUKq/GKhD/4wNZJJ3hwqo+9EXCAPwCNl
4IVDvNlDYICbwYXZex1nnWYIvd23apQfXSLyr2wTcumlIcU6pY6m/Kx/vUUjGeBJRzwQAzL9A0a3
5bkbrSpAO8vUfDGX9iVLpm+K1h3NDXZ2KzpF4Gy4JYHI3hRUDUjKZlnia5Pr488Y5auV9VqNub4O
XtdHM8xr3teV4/zPWCq1fUDCNDsCBu+8ZB1mCr1xaT57I26hjUYDdbqK8QC3F3CbSXw2FXHEe9xZ
BSqKBBYRgLSbvLJfxUymS68/Q6HgwZvmxAqcrHaPdufuOrQR0Q3ypFfAZsuAyJh7G2072NKphp1u
Eb8tYAQenIGdLQPgEVMievy2nMk83zKam9v6VCrKvT6UVcCM1sPWW1vpGTX6G7fO9CBBU/5dDHLs
9RkP1aH9h3EDFGN7aetWoo4p4sbXNI6QqrOU6IQyuxsO8ZocRJedV0lLlsOO+AjOrlvYSWyMk07w
xjIX4YJ37eRoPyDHZQer7MQwuhj8RJb6Q85+/irXtEkHZYjiq3DxkzxpTaz/tnLbQ+1nLlr3DGGl
nu9FTK1zUFvtBLL/x8ZizgVEaos9K6qxFa4OSqOf6JZ5Sd6G6bLW4Vwpyf2rU2LyYJfggq4s+KFN
iJm0Li3AsSEjX6fYnVI/VGAU4/SMv5H+Hx6LC0EO1YB93fTT8zFH6jxyYtQM4wFnlSKx7xY4qIyV
02o6Mujce4kMXSinwCBDepeb6K/gObWW1yppl17zhsvdQZ8pnJrICt1UORr07O1HWZSC1XPIWLc9
GlfXerfQV2rhKoqfaC8uF8WY/n35S93CqnGAB8hMxgKohuHR5oGE11qTTdZ2pTqqT5mRt+9RjMJ6
vZ2M05z1TcisFxfSTLFPUTpZKHMurwbC8BukMAJ6bsjvEJ2fv9QkdYZMjcjMJ7Vs7guj0S7GhJp6
E3fLwW7Ze6mcbqnFp3EB3OxMJfXUrEJMNS+S/s6ds+Uy5256wCrdfavwkEGPMctCvWXzRDQUmYDC
ILiqtaaHidCds1jL1XegwQeDOhThhKBYIBCh8dtlKN83kflq8pJ8q7BBANsj23YDhUyXZSxitU6h
0gpxTmmAALgUkw/opTh4q3ungjqe2AkfHuD15rwnuGDXQ9fi5z7H2IUNi+O389x+X7pDhMPuUrC8
gcxRW91kL41jJKYFx/wK6T476aiihcacwoNOjVfDVlFXAWTJ4aB5ADdl0z+R4mKGV2glHPuh/Qhw
xvmCMAliCZ6d2AfFqXxDm6RMwilYjhk6OhqbG1bhdDtmhaSLUvTjWVXVwV8lBVtvM+WiVrX78+Vz
v/MaWY/l/mDQbo69qgxZrKto5gz1WiaID+v9o0E59g64VnSwO3auPMRj5FISOH5D0B3NeoKzICmP
jMmz0CLXC1FI8CqEE/KSf2Dm2QWBW+fjy8+4k7XAT+FGAA8DcXXb/1ItYdSIx5K562I9tXqdEt/U
4q0xdioat1nHYGpQ31ZFOb0+a6GRiXgrhBXZqdmch7ksFU6JhQRCP82hFSdJiDdicZrLQ3/gvVDD
HsUGUYozUj1sQk1nLyh5FbiKM+E1G99J7flU69p8zirbhr1v6M15sIVz1RWAV6GYm8F+aDxj+Prq
ty1TQ1qONFRvr6tasdK40BXsDaKhfUqUvAvovTHrzaPfuY6br4pzTTjPsMxeXngnpLOwDTFG6p7f
bGWc6Y2ltqmaklL3nqCKm099naWnl1fZOTA0v4noaDxxdbhyk/918Vdx0XBH0b3VGcx80tRhOuvx
IrU0DkVOdx/or6U2sQCv0NGZGT9e+7m2Q09bi9BRh6PO0c7pkM7EJhWZ1Bf+wyn864FAuCZ1J4vp
fJrKH9B248869J1LTc5xb2ZVmsEgtCrmtvZQfX75Ze5Eu2drb86Hbixjq1LaXs28rE7IcjmMn2ie
Ej00P+XdHmyRWy695OvTnqE5I1P7LWJNNFm3dAqiUgA/4wQQQVzcZ33ufqV5hQvgNCBn5XdAfkJ1
iWKe3CuMRysW6xOqgeURCGRvL0nJAlrzaBAjlPJ8L2XmytfHku/K1Y9Wv8NU9ckGy1D7pjENn17/
rqG4w3E3LEBDf+LHX9+ZRuBseMAa0BWqv1fM2M5JhrAyJMc0LLT51Ugh3jRKJfJeIdTfzC89FIxA
py50w1Ovviam2QWZYyphEtvWQe9xbwdTkZI1UmA7N/baetJEU2Lgpmu0oCuAi0bJ+0kRaKYnA5CX
yYkZYbSpHc0hSKP89XuY7EM2XQkLtzkPeIRltpATvKrpagPVaX6rC1I3ll4P7zMnKw628M6eQZAF
OxfuUGLQ9krRJsNdCpDH17Ed+3eoRpn/NvHU/FOPynAUUXfXksxSGsr2LcTMtZgGDTZCOr1jzY9V
ZFv3GlC0+8GCXvny7txbCq4HCbnFAODmpqwildmDRlhN+jF5syrTerbjcvyUKY1+eXmpnbBKjkvk
hsdCx3ybzuXVZKsiYk5TzFb2bgYYfAfg4z98J9JS3pwOc2rnO0UMnRtXlTOnJvln6fom6AHsPI1D
Zxw8kL5zABjwcd1SzkCJ2R5tBQm5LELl4Tq5q6MAXq6d9oQnuumdZyA2aWC0ZTYEcM3AWemVY/+M
KhOB36w11O/9ijEzpYlYwGtaWv6pK2f+laSfbMxRlLFDx7eI+d+9tVjQOScSYacsXUStBrTD8K9f
sjHwEk9JQ9yG2PCxKI3f+FlP2Vm1IgwI0t4FufPyV9zZMAxWZO4PCUqO3Z7HTtBcgzeXEBmQUW1O
MLqWk4fg5Nukm969vNLe28UwEjggShoUUvL//ytwKm4edS1y5uiv6Cgbg8e8uLOdX/BoEHi0lWVg
DPGMFx8WeC+vvHM9AhPmozLXlxzIzTMOTt9GpS7wFBuz8pTxPvwmz6dL1se9X1bqePCkOycDhCvj
dpMb6RZzwqx7wbQJDPRgm/FJiGj9BrLeO0jH977cH764bODvwCL0JFnBMKbXaIWfl4369EGZECZD
ePco899biuE3/kUgSKnzt5+OPqEVxyoNhdYWYZPG7RmOSOHnkPUPvpXM+zaFG1NFiYKHZ8VlLt/t
37tkgXSv6hHuLGamTBe7N5pvuoKIVeCJKD2Xc1a+h2Zax//hHEgsAXpgJHA3s+1m0pw1zlzWTQAG
wpea/ymj+c0QOc2Hl3fj7svk1gGWRAZx00dgLgsg1rLSq6PEGUpzsRmgNmoGiyaOkuy9jS+3IL1s
OhY3l1w//Rl/LCnaP0sZ2HBlfxRRoQaWFy+PTkMD5eVH+2OKtP16aPuTGMGnZrtsThpeYjbYThSA
nCmxvjF00L82IGffq6Bav1p1mXyaiwZzntRpkxEl9kj/V4Cd+OhCrFEDdXCUJSDfwaPTGZvqHi2C
YfHdDr+8CQPU/jxkzvhjtDq3ZuzZzNCcZqspw1YX1oO5VuaRkd7OhIXeAQ+CnhH/tW1PcleMJoox
2bUa3JFBt1L+qql7fwona8fAXE2X/k+rz+HKhOizMbndenAp7cUSZIBk20kyR7fnobPc2WkbB2b/
aomvhg2yTOTxfICl2Tt1oJ6YbfPlpAL081MHSagfLYnsUNqlAqiYdpc5LT973tzcARZuAw+75LuX
N8veOaDpKnHiTLBuCu2VyrOLTMAXo6P8hHKkPdV5ltzpRT8cNEz2joEr+cSkYDSftvXBGtOgIOEC
HbOqyndXMbUfRlfkMbpmq3icuupIa2zvqvOA4/wBHMIQ3LzOxMOvw7akY3fS1m85EkvgpXhN1Ypr
+mo99V+MTllORcHeffml3n5Ig2YWREsg/zugqM6AqCIEkbr3puKEA/MEaNqdTy7WssE84GfZlFZy
sHtuH5dFqeOhQ6LkdgPQWxsymCzDs1OJ+upOV8yfk52bQbHGOkZHhfW2i4QV6lhfHvSFdtASrMzJ
lGLVzCy2p8NdLKNNJyxFTFHn3xi4FpY/pesKCxFbgROUZPjOWZsjPtB7ykTcsbwvUdeJNw2eTrrf
kcLqQTcWyVHovRXoYe4FHUEyIYwdSBb657pOUUg9Y2XOF7AcFTgmZNSj0NLG6jcGY8KCXaBkb7ul
r36W8UpCZPa68U8OaHT1mRyWxcEldxtM+E3o20D2paqko/b8mGtiFkoxkEyr5dDfGSPypnYLJ/Hl
PXh7sGkrgN5CnmBPnNGpMkbfgnTLi0rrOiq5mwR1kSq6P5heeeQqs7f5KOFA5NGMkKpbz59p0MrU
HRRCdJ6kykNZWKrvqcV8ophUL6VqLOchFuaDibzPQaqy+5wUU+CTES69Mc+BdgLzcQBqBSYFOsAI
crptuMYUDc2ll1/p3kNKPW0oj6D7bvotjdFlJUxKcr04Ke8TCCBpUEWeYoZuoVS4wS2R+6WJuvoh
W5FsPdg2t/GT0QvpCqp+Eo+zzZ/jLLYzky94bYylC5Yizd87sZP4q5iyi6nnycGd5+xFMaaqdLcR
R5HKPM+/KZCnJW2E9Kgejewp1ftJwAGuqx6iRYv8O7aMZcvHhVkRrMKFnFowsfzh5F7nnhx3mMU9
FI2l/YC4G4yR1XBhzyZTOr0ZjbV3v47ppPQnemZZ+bQ6uiAqDqBsQuo7S7lr7XyOLjgPp7nfRYvm
hYmJ/d15brzOOJUjGFekXKOq82lVDAakgrF5muwx6/GKimxUv3QteijzEaqBcFf7K9NoN/bVpKkk
XUaYT1E9JGoALnasIfX34kPhpKiKTrNiiBP6S2V6alf4Eb5TtPTMYu5FHC3MYpQgJAOdsZHBn8JD
pwLSDSB6LLeGxZjRbbLHnxaoWz2crNlhwtmOBYc8dRcnqLoVK1nd6lt4bp1STeGqdj2sjHnMbb9e
rVEPiy6y3bM+pInmF7VazpzfxKyvSoYb/HlADL+5I48zPpdVrQ5PJXSPOmzmUX2nMuFP/SGyxyRc
+0kzPrx8BHY2IWUB6p2yDcCekHvmr8JgrvFI0Wvu1BxLM79k1hIszWS+yfjdv+zYGT+9vN7OHsQE
wZItTk9HjmEDjio1sfZKk2bXQgy6EpjeY4miZeFHamz8Giu1+1CObn1wk+6FFClNKgXdmFRvN/6A
gAXXM5iCJYuNkN4V1ovkwJdm6vuDTGF3KenNQtBE12l7qHsm8k1qF2AKvLU8E6XbAFGZ6KHDIP3l
N7nz5RCPoQhBmEHeDPJW+uvLWTD01zIdGd6iZGH4Q2tnH6i07Es/u/1Pq1GPUPzyDz6vQlAboR1M
I5NWzk1m2TvrCDCqgelcOpXlK1HcYFupEC8OwvLek8E9pxEuSZw3oliqPdjMSjAPX9WsDSZmzuGg
Nb1P23GkglmO1NL2vhnzN7gsNLnJLTZxcY5MxNJdrIIMda0veEY1ocjH7sPAAPf08kfbXQrFL0pH
fDFoDT3/aDG36ahWSXa11WF8iNFAv2q10Z2WxTb/w06kCqDIMSDDalvHiGoBSllkM2+xqsyT0uWm
38RJe0pMKAuvfyrZ6WL+assWw+apetuejaRGLXopZ7QGlWnO7tBKiyKKTNTcX15sJ4LAuUVijx7Q
H9Wt568wNbUFVQ3p7Ge4eWCsnjv4wJYHHxmK+tKjkv2GPsYR+OO2ZGVmCBPJADxL1bqNW3UhkFVV
yYfK2Ux/MpZqTrmpNa7fWjP+4UwvIuYxNlQraK6e/TlWBu8w+b0l5YLJ4l9HJZmpBfqUzx/dUVvu
He7PKywzh5ZU1ShvFG9CarVOmuIRsRm3/BBDWG4R9wedH2DjU38uVbUkv0gRpTn4FDsHFVS8NImS
DV6G2M9/z6yV+minApXwWaD2h8Kk32ZC962kzU92Hx3xMXYGZNIWAlo5m4zei7p5AR43Ezg8UqZE
z3S/X7z5rhlW18/qxAlzq8nvbEfUZzNe41O+rhnN5iG6ri6GqC9vwp1YiHM9zU/A+pIIt/kh2mip
aelybWZFMdw5kZW+90ozOr+8yu7z0kZmeMTYHDXFzcFqGXei/IxBSuZKvIVbemeMq00c3pGB6Ua3
une8Gv4+dVDQWuinxB1AHpMG++XlX7ITtwBg0VZjAsJP2T4ven1COGg1XOdljkPkDAkmVr4GuIgf
dbt2HxrICq+XKYic+T7fVWWXRmkJze5qRo0x+qroXAumq97+Ikes38KgzD6LdLDurGR5nFDGp9Sr
9Psu6Y5k/ndCjRwT8tjEaoDr2/2t2yQna81TW50CtzYpxgemW8M7e0iHC8V4+4Wuw3wUuXeWRcAA
bhnXEZzObXss7ns6dHRU77VqxpBQrG6iBQYqpucWulIVwGRHPqirXeQbX/7MOyvDn2NaKHtj/K0N
SqN24s4e+9y7N63eOet1Vd17kzNfFBOKbobWD+Yy1ZEu185ZAjIrbVckM+SmG2igN+IkFYum+Dic
wcgUJ3ukx/Hyo+3sYNy+GMnQnaD3uGVZAVB3mROiHJ0BXQ2VJovD1jTOHRTq18cGXPpoQxOLaI5t
04l4XROgigTEGtSFPxut/q6PM/1glR1EDZLAPI0EI7LQtkLHgtXqMVVB4xWzsimY+kb5kGluR8Y0
xanir0Ntm08qyHnJiKobhGeTTsSPDY2d7PVpDZ+OCOUhFsGm3ewbtGUjJ1L7+BpRLJ4FqgWfp9yx
/MRZj6QFd55bso5BJXMByERAFvV/5b1kvQWYN1DedoW5auVF68I9p2k/O71cmyDTvKY/1fUafUyl
NkRQZd341utb49fLG2r/h5AtciHBLrmZa7rNmIwDEfqKRkOEmZRIA1xvjdSnURbBYOy0c5fUS6Cn
+hKW6az7emTav1/+FbfbmreBUscfxiZqR/Jw/f02GmHVGF8r94Nao+/M70EoyrURHbbKgxO0+8Bs
NCIENzBbTn++Vi1KMxljS7nPpVFZYMRNZvipMHCFLUBP3CEroPcXkahK5jvRaCXn0orbKxrI8Bpf
fuydSwKwI89LYxTiH5qoz38Ly3l5b1kxs7MuAbYtavtjhs7bmzKux/9lipHi4LSaH5aiXe4Hgcz1
CXNQ0/CrNUGj6+Vfc5scPv8x2xejqRTPK4wRvVKrD4nloOg1aYvz2GT1FBSL5iI4BIXMc+N3Nbpg
rw8FpEIAWzmB6CcibvT8ZTRdbQwjyndXFL1RYDDJ8P8go39i3kDqV+S192YZRXRGy08K3CnelXeh
VAdR4DaQS6g52RC0Qkd6rT3/GZnJZoztIb7mltPflZa9KMFapN1wsM5t2snfpoyXuEVGK9tvL3rH
S5RJg01izpC5nAxcpiWG82rZiY8omvL+5c+7d8aknwitZc/kVt70LBKU0lbTm4luZa2E3VzPl3Yd
Bx+pEe+Ad7G3lOTlAZ7h8ajvn7/Cyh3jyp2IKZmlpH7MUC+M3RWBvgpxjoPsfXctMJkgBaV/yx8x
xr9Ch5NZVVlVeXzts6SDDAwo0urUGWyZdTRu211K0gNcKlKGKJsoVeUACObERu+2UJP3iMmYn0t7
Gt9g9uV9e/lj7W1CiYd2JF7Hph3//A12kYL7up3B3jLH6WTWkXJ28qI8yMzdvWUkOwYoKckEPZHn
yxhlbIloWqJ7Lx3m9Oykpto/LZDS43e9pQ1f0zYvtKB0VqbPY930P1KYO9kFRb0qDxLhCSvgglhS
MHxe9qlc5i47xyO9Yr/pF/XX3HJ1+nU0iw5xoDbN8X3pC/PSklms4bgudC67xI7/Tc2srX3uIlxo
EiOds0C0hTOGfafAcVwdK00CnWbLvxVEe0oDy5rfYU80Rz4domJ+20SC7ayih9kHk6dX1IxZ6zh3
sas2ZjAmiV1xpRbGGc2NskHabrDbcOzn2TtR8+cjXgxgiZ5UfXU/Z1o+l4/Y+PYIVaOIeVrMDJvF
Do+su8KpSvAhTp1kd2tuG9/tAjMAP6qGODrl81iuF6eYlO6k9QLFzlqtC/eRdH+5i2O0On2p/fLG
UASY6GVShi+tW5TRfWK07S/KWy85KWqdP+lN36CyNJUI50CH7IdTD4Yc3acoRR2yRdJA+J3axR8p
mNCfSGI8Z/1Ox+rNryptQTyqa+mbpYopftD7T7ODi2LnHIAGkkNTVbPogG5ylyhlHKyjf3OfmVPx
wL2Om28RA/lY6TYnB+f7drpBLSyNYbiqkd3w5I/563xHbSuMuGrTq2fH6Yl5wuyjF76G5ar2JxQG
wqos0BJ0kqOFb6sIkDN0IGQvzYJAubkHBl0MRuu4ydVU8/xLhvPC10mbMnTYdbe/x1WYu7ivY/vg
eXduYdzYLJo0Uo8dqs7z53WNJBqa3KTLm4jurctLuUN1/u1kuutD5pn/Y6ypXNp5pBEvhuYgcO/M
TGnn0V6GGASsAF2Q56t71qqZZT+kV2REKw99rbG+4MtEX2ro4SB2rTmKK+qQeucjSFJ+B2c0vBsM
j2ISudbcn7XWuKTJMN29HA93thydCjlocrm/bgDUThmXa9qqoKYELppcndSP2TCHM0Oxg929991x
NSToUgVwrWw2XIr8mr5mbYISUWpDKV2HoPDK36oRCz8bPO/EzPhoMr/3eIRgU4ORIuFNmwszyZay
mFyIijD39TMBRLuPECV7zBTtSPB7bynkRCkiqc6lZsLzL5z3wM9IsNjWGuNWi9lPOLbaiCV2tVxe
/mg7GQ71MJNkKV8qrV+eLxVNngs4xeQSy5bI8EXhxY/TIMaesXvWX1KoYerB6dlZknGknEdKX0oa
xs+XjHFpwXHPjXEZq5MTHgPWJ+ZP8dlLEEXLrVk5ODA7m0UOeRleQMi6bW2JzJjoYCCRnXo6V/Qw
f6zaQnwHl20HK2HSt6Zl+Q+RCXAyb1aSpaCZbiJTARzcsWeP2jFthqAddfutslQUz3NXBOgu98Fc
1682b+Qraja9ajSsUIq3N4vaSBi6o01ON1sCocSYlqQTRBwI5z98QpmNkKNSkwKDe/4JtbgTKL2t
yr2BKbXPQCMJjEy4odSRu4i0UE4v79KdHIimOJQeiSSmD7xZL8qjMnP6Wblv87b+7rjVELi5dbRR
5F95PnaSTGQ670zT6Iptj52Sjmvm5K5yX3SVfpmWoQrEWrlBJ1rr9ceOCSH8HJtNSUm/OeHLvHhD
4bGUqcfiaVIgfJSG9y3LGveEt+eRqtPekftruS2hNAPDbDMfpnZPvNRPEku7LEbVh1ZS6CfQaUft
+r03CRiNy9Gi+e9sdcZ6I+kWJ5q9+8VcJx9hOnFFt9QMhlHpD7C6e0tJ9jFkZ6mDv21OLTU0Dg3h
y/tuyeWziPrOrGfe4gCb/OVd+GeQtdkg7BAJQGO+e9uH6VrOVu4keMJVenVnIzU+ACrIpnuX4f3T
rEbkdVPeevkJG+vsV2sO7eRPtJ4BKg0LJ9I0Fne96ysDNe+C4tn+qKbe2n9Ct9fsTyY+MmqANH3U
hKVYVesdpmn6xa1y62tm9mIKLLA5D0lR2R8dsVpfUUMld7f/j7PzWI5bx8LwE7GKOWxJdktUsCU5
e8OSE3MGwPD089Grq1aXujxza1ZzR2iSAE76g7vV1juacl56JMx3v/raahDVVL64T6mFsh8+ieca
wvvA2atYAJZFi2nkReyBYdfDWUv9IOxtIPIhMv/C/zFtSugHWKzZ9wKzkjWsnVm3E39s9TlKC119
rcxyllcI4Tif6ccRpKhQUMm3csTrbM3IqlB50wr2YPXKPw2tcyZHb3+MMzknbQj+2etXAsm+L/6T
c26uW7pFj6JzblbubT1XabwaKK3vAyKKD4pmDZDI7xqK74Wze2bH0XSFOQTBHqmZ02tiMkigdJx4
8cNwuuPMvxHX+US/Z3WWp7cf8lwjbIcRkOKipMl6e2z7z1OKXhPgzCwt0TDvu16pbaGIadVKfs0O
1OpVCwleczTmrv3ebq1ntG+Gx7d/xOvnxcwFfDrjCZuhzGnjr8EJUTotkMRG9EHkAuON0tHbPlqi
2i6E6tf3/C7esw/5EFeGLHVyLTaN3XqZy6h6ZjB0TXarXdfVIP+8/UDnVvERZ/JZ4kyXxdnA8PQt
6TumjsZdt852goqteQnzZby+dZFbQpkH8Im7A2RPEh2xDGgRgbMCrefLRwOIy3Olls2NkJGrVQTE
mhY6yhjiPdWs+IS7wHa1FtBii81wnyGvFj/LeQwAK+v5xxUbgeuZ7fzp7ZfxF73x8lKjzcrICRU+
kttX/U3aNbXpt3N+g4D1dNPRq1lDXebNH6X52TVlBUKDJtTAu7XNFHVvs31stmo+9KXmxY7y9KPy
pPte5e6WvP3Tzmw8pjVIczCuYcbhnOyGXG7Fgi8MQur+pK5wGByvnRR7m9Y16vjfl4I1AOTXpF5G
qOzlOfM1nzFYjayK0KQe67XEc6Ed0kNtVRdl5M5sP+DoMDEII2A5Twf8LWkBiDjy0QzS97OihdqE
HW3G6iq15Pzsor/YR5LiNQsHJ5Xvgb8oFYL2Ec8ubQ1xJzKkLxZ7UjaQMLo98bIF5o8eiBfuyz5k
mRAZ1m055pkuaO1p3VCFg7Kmj7g3Fl/8sZnz0GLMe72aS1nHZZYae+ulW74HDmDcWHekfOh3LHZs
uRui6pNmoIraNAs6ZUbm9A7kKd16FsxgaP/WnTOGihjyZ5m73A8FwvouA4m1HCIT75CUbnRXfBjy
LbiE3zmzQ3ZIJRU23WhGQvv//p/rUWPiVU05uiqNX6jIXLb2YALbflys7hJ0Z99sJ8dkH8LjisDE
AWuQk80og9qx0oDyb2vL74a08qtNc0TkN9YYm/6kPwSwIWLc6PWwaMV6YX++rmHgA9JwYNyHGA8D
zJcPaoA48GVNY3i0Kj1uxkDE0JCHKAsCjIXhhQBrHC5J85x7ZIsMf3dvRfjw9FBks9dUGvLgN4te
+oeR+Usi3GnH0sk5fWrTdAWUkjbpVd539BUGOQIRfvtcnrtDd9LSniczb6AH+vLBkcqZ1yA1U1Sv
RcW+C+omYQyUBn9WnBuMnwGNJhkqBh+JADVZXGPuRFDcGKNrh7G1zYe5Kv3P5tY6f+y5m5FT9BTN
+23WLiEXzr0uhhFA9+kNnenLDDYoLm9Mk8bd/AHkBHgyRKoLcsCe5pUbiqIwPbg72zJe926W65+M
YrL9C6/szPUClpqdClwGXLV+kjK0hU5lVI2kJ1awRrPp1g92K/p/pmRQILEdYQzsTNXTikxUlTeh
164la1/oc+xoQf60ZCiCRt3ajeYRfe3+49t74Uw4ZfN7kJMg07zuimQ1OWY1iTSxKlw/41Hr3aup
UWtwAKcTfPAZ7n96e8Uz1wtwVfb/jr6BFnWy+SYjBXo+ZWkyciEOJNUHYdEvWOqqudA7+9uPPble
yOVRFEPGdB82nQQgpxrSqliFlsyLq93beVB7IcXopkdFvyw/2HAbxgFgkUAg922zJlVpFD9mejdt
rLX9+IxGvzWEsO2C36mLfnRoa65x71Sz84A/yDKHkzGURrQZ+oLwZaPp03FUWuvcrGZP18yb6KD/
Nib0XCIzmxdygLTPAtwMlvFJzgVepua6pMDeKrP/5BQTTVWKpLzBTIVS8qDUoIAgpFL8YNyCVJK5
aPZHZWwMl8Y+aB80JqVJQD+LgkVodvBEVqLfYl5mGLGtbLe75/pexCOTKlDWviybLU6NGty3soft
0Sbl1iK/DSpouE2rjddF1aJj77eDkceaOdrYq+GqeBVAR60fSf0B9JjdilbE6AeLE+ER4ImokKYu
cb/u5ftBF2ND99RjeJrX+icJl+SDRNZpDLVcU/dFPfQZojNcydG2gG7smsD/YFkUVAC3lffOAgv2
2Temzgc4g+h0XHTeYB9zpqbg3Ldy2eJ225YhbEbFsAtzy2yMBO9FhVuGI1M4tGnux37u+txHTVrL
GDuaUsawIfQaQZYtgGCydDW8EzPT9NCr+vYbTAl8mZBULT+/vdlfhxg8P6G4+zDdkE89rdnVKByf
2Z+T6DSTD0Izi6816sxHvVEoSi7OcsSe4FLedabA2Z1G2fXUcXCKT2NMLihmHGd0kxV1MVSS7MFG
58ruVoeZJAD/0LXG7Hc9Wnid0Z30+SRmPq71LYSlarrwCl6f95c/Zr9a/5NOIEPEx9E82P1Vk8Ut
doSHzh3Mw6JfdNQ787bBOEPXpq/FiPmUaOm5DQdrNu3E4OaMgPfrN9Lp8gb3yi04bhyUe2GhLvb2
Nz7zgOBKSWK4ZPaByX7F/ucBYeaJQjbKShTX5lXq6kOMtAHcjPmS0vyZlSjMgQrwH57yVP61EC4q
5SUWMhLsdjwIp3wSeq7fDtLJv779UK/iwl9VPYA6zg5jIz6cPNSsFb0ysyDpTe1p47XeGPP0MZgK
NAQ3K7sUFM4tZzJYIyDwhK/GvkZrd8CSSixO8ag5bLmwI5IJIwrK1IrsZrtkv/nqTe6Ttb0yIe8E
EXkq8opTSO6k+gZGL/WaT6kSKfgqDYvTvt20S/ITr3KYfTEadkgiEI1eNVoxCMycGlnBxKmKIr1u
wRE5Ud2azWEw3UlG2zrgt6dw58i4JfP6/SS39oJY3LkXTL73lwXpEHhPvudmMo7A1tRLfMbW99lq
e/WVAm06kNvX7W3PFXohs/ir7fMi+vLYpDMWGvtUnK9KMpvbuwHYEyR55bvT9WBM9RZbzNAgBkNT
UICq8AxpjcKBAxfI1ooNodJfUzubifAk5OXcr7JPfZHP4Bv6qZqg1tfiUs/rVWrHz6QBw1gXhCy9
/pPjq/kb4UfDCHYAxvjRRLX5t6esf1Yg31dB+hCqGNBPsu6X5ykwYavhs4Hfazss3/tmdcFYrcz4
MxSSPr19ds890U4TA9JH++HVYeqsYE435hkJaifLgZxY3hZ9YcZvr3LuCCF0EsC32WWGTo8Q2V3T
UKywq8u5iiq8cK7or/ZhGtBTfXupcweIoh5cCLQVIulJHufOE46LANiTyWj1LPQcZX3tiduPUjbp
lxpUQo7dUTaSuqYLCD6Xscl6oQI4d4AA6qE8ttP4eeiXH9DA1AqjrNVPVvCBux0obQPIYJMqaeS2
mp5gRnrpuc98SFppnFpKAntX/H655oqoOam56SaUNH7cts1wbSH6n7z9dv9CLk8OKhUWeQqXExfi
6VjNHg1fK3XM3jIIVv0Ud9s0jwfyi/JDg6CAOJQUsn5sTMMksI5ykfDEc6seH1AwBUKzFU43RDig
aM73EWOkB5lihBICEc+ySDc2sb4LkMXJ36Ve3n0VnSO0200ijBWtgZf9UrbdkGNr7XZEbjeYIt3B
HsxONUy2JP4VmF1NhlUn/dyln0Xrlb98WVUfcMG2/Bhln9W/Nm18gqJ5HNR33VvBmCz2PP+chd1d
Qref2fS7ADLQj13QgZ7Byy+iz8r3qhnjMs8fxytDz6Zjqyzt2ImqPb79WV4lM/RDGM0R5VE1JDCe
LNXWaz66GibcK7l2BBgkCCc7L2NIIduVYzaUTMiIHd5e9HXjcl+VjiWzTubxr1AYtHCr3kE2MUGi
RztSl7eUA8xvPnSGYdwUpJJZ1DLTu1/U4Lzfpqq512hovBduVSauCuCQCNt0vwfI8eYX6rkzx8Hh
raNXA42fX3dyDRC4nK3s6QWYmtv9TDVne1yzZfh/3jvlBBwVk4L4NHkurckTxeAHidahUVciENRF
aZ3b450HoUEmpTZ1P4eyQlD87Xd/5pYjFdkDBAXBTp5+ubdGsx77sVRpAjCZUU8ggnhbgjRa3bI9
zGWn34ilDg7CyJYnjHr/GQXLl6f9QHLJBrdf7Td8edcKZf2A5NKRSS+CItLKurmuR9mjZmXUd2PQ
yMMkZ/PY1455YUpx7ukB5DGPCUjJIES+fPrVcMvaGAoyQN8fP+9yDu8dq9N59R5qfcbUxoNRTyEF
5Bwtnn4RHX3mfscSknC2i8LwC/aT/58snudd/bSt08Te2bvI5U3tQ+nXpRELuZkPy2ZqLRXiOPwu
tzln41Xet8HJ7VsQHbOBaPJmLdeCQeb3NLVJUlq7yB4W2NH9hW1y7goK4JzvvP6/okAvf+g6Vhhc
K1LXthiH74tZeoAFypU6fLay+UKQP3PkwLpBbmfquNewJ0fOy5ZFGzPKABNUK5NS4fxxF11+e3vn
n3n31E8ABIDp0qw5ffdtbtS6pnUEoGpzr1HeMj7lqxBHPbU1PRLDP9O/IPYyD9sRHSjuvsr+K0uM
/TzmQTJXbXo1ISReHrxGjs2FyvC13AULgTG1TMBbjCb+2nT+Z1NtJlIcaUni0hoC14zaWF2fHoS0
vuOppXUfgnRVPybTRhyXQCCezbqwcXAJbHrPXlv0N6XXF+rfN9CLH2W+3ED4eno4XQ4+ZpnjekQr
Pn00MQw+DHq6XUjcXnci9hcAWoFIBhqK5OLlWoPVemPX636y2Km8mnNwTwXk3NDrgv664baJIFpY
IUemwJl0oUkl27q6sInPnBguNpsu/94VIbC9/BF9OWyV1k9k+ITbe9vV4KONXXqDau8lN79zS+1s
MyaU6BC/SvNbuY2r07CzOltkfyah5AGrcvHZc7uPb5+ZMyeTjQtWfyeQc2OfpAeGQyetADuXTM5k
H5o06562KfcuaMmcOZmssQMiwS6/bg9vPoNLZyTrRYpq+6znorye8Wt6KHjVWVQF0v3x9mOdCQM7
BWnn+RMKaUm//FaibISX6a2fdBMw5dCbh+J7vXjl8jU3GiBXdhfkz9tYy6elhqIbKTRULx2Qc7t2
J8Xi6IMQALp8Jz8C0WZvGtrZS1D+nL8zm0uvRsyJp9BXVluGKSVAHkLmazcGEuN4C0Zgu1l9rE4u
nJ9XeAwKjb21RDzep1Sn1++6pWhfSd1Jgpz2ZyZ9KzScuTqUBirHTV+Lx1VuWuQgJXQhHP+NtydF
AWwJzuyub4JC4Mmh8bDc8eZscBPf673tYC+TfRzwSPVDU5mWukPksh9DCzGI6y6w0o+58NKPZeBt
79apSi8d4TPJMF41OyKZS2QnN77cFiklVl7XqZOYzThhdMT3CWeID7GLLMrR6Mf+4Dfj9vz2Zjxz
xpBI9FASBBj8miDNhQ5IfmjcpJHu92Eb2lu4CPmFzsyZKwNFaTDPcKKxHDqdgVJW1hC8eTRRYHHf
6MuAbvgq1x/41bnD4e0nOrsYIA2mLwC8MVo5eY9ltjtsr/Sjy6ZLWqRbbnaD2DiYZvvfs3U60OA0
GWnv856TTzbqjZvW7uIkdHFAZzS9OK66U104IWf3KUkrbHLCIiKFJ1nzojfWnK6lk2z2MlQHX28b
lH+aunxKB6MU0bAZ5Z0surKKcITM38keaFPYLjOOyK3eoMj8728YuvfuN8r0/NVIO/C6aarXip1q
dvmtorHUhTO8uyrWlW/LC6Ht3A6FvQK8AsDb69YivUp72fzJTTTGe5FglhThA1xfKInO7RpItwBu
IRYTSk8+pY3LkGo7VmGMD1nPcuaosof1CPpG/h+vD4I68WzHRSF1+XKDImXYO33LUvABqrAO5iUJ
yiWI02w0Lix17t2xNblB/4KmT7POvBi1rYcgmuie1two1gPpuFyybDsTTNBb2Zt/zAdwaDxtGQS0
Snz44By5ogl+Cay00yjdhJjDzV2ROjaApv4iR3LROGq2GrPurq1iy55par29NV8Hc37JDu7bZWTJ
tk/e7ZQxMfcLw0k8QFT3qqoUyErhZgqTaK+5M1dhXqofzi25w5/2k7D3l052jgtitchIERMTpto1
vKVdEQbK1THDAuxmseSlbu7rrUp7AFg6H/WvLcNJ6KaJrhrLL7wEAoGKy2bMjvSTnEM7gih8+3We
XYqGBMJxe/P4dLpsLboFQtJxk1pzG1jTOp5tSJYeh6nUL1BE99f0MhjzVMx8yKY9cthTIQkyMAbN
GKolVj96Bz1d1HEV6tkoFvtQlR4t0dxPkc4aMGhYy8ugu50O92p96r+d3++6oLlfnkq9tLQc+I+X
LDgTgYHIxg84Zhm3ukrxAh6M+Wqzxk6GFc5LRWi1+fwO2ZpLWIVzL5y7jm4YkJXXZaKCKlc6duYl
+mQ0RxNyRWRba31tmMzr3/62Z/pgO7iQr0ts2Tmq+2/5b+XWgTCG8+0mgK4RUEUAzPxZl/lK0eJr
H2sQDFea0wQfxnFxk2VpsbuX0DTvtlqfb0ffGq5koconT1bLn7d/mu2Zr78G2xsBGeQEER4+Pcd2
6fPoYD6TtMoC9Uz61duPs1MbWmRpljcc7c1FwcxDtMy8g9UjQEqv2rqGu8KacVxyDDz7sHUG5LqK
CjSg+9j3Wjv1d05lO9UDGf9UHIaGPx+qcemKUHnV8Acsm9/9XltXZMfBAMF6J/S2NO+GgOnuR6eg
Igglxu7+jdmpDLjQqnfbt7wOpjZyJxvdOM0JVux0XCsrnwH9DHOsrFVaV5pnNca18A1hRUGfunaE
vrdM/3jYbDUgDhbE2CIm2Vl5P6l5RKIUevoSKzTjCUd2J59rNy+rI4h8MFx5gzBdlGnoi0StLxsR
k98yk5iQ113f56WpaNxrwVSH01gON3It5jQs4CQsITL+CNghh2Q++EXHBGWcBsRnqmo1msi0ionc
E3i0D9JoUT9Gp1NuVJi5zGN9kPw/xyLNH5DOG+RNVQxGep2lg24ecLEDtz1lwTx9rqTVmG7s0Rz3
nrd5NLJja09eeugtgN2HxS9WrCHA0G71F+AZfn+3lIXR3s6ls3bHsaYk+DF3zaJHwNtdFbWLaXeH
opUIRHXIfo6Pet1rNTqj2/p9HJzWjmF61B8EKvTaD3y7u3dZV1l6DKu+deZk2iajF6F0M92+r1e8
aqLBtpa7nRsFmkIJ54cnTSd9MNyJbjcKd8MXxx1UFSMvDHjMEDkoLJjVph6ilIbqL7ojusLwKjU/
Q+vPfxuWDMi4zGW5awbImlduz/Z5goDbPDPi8IaQbn2Vh8jDGF/X1NSm95C1FiMcDVy675jzWO8c
5W4zalF2+UsiX9p/zrO6Xq/oN8936EZ1zcNGSMgPReaYZViqap1C4bjLDSY5Kj3OW6c+IwVjBvFq
avOTkTrOra5X2udg5R80i9eVGFx4TSTXPP3WUdY5oT6mlYpnsW4oIgRG6wWhLLx8i6CZdM8Ns9ws
su3eehhpcqhbF/k9BA1XnjG0GmmtUW8NWG/l3C+fvLkVz2LypRkHTcnkQgevI2+rdGysq0orLHld
KNn+hmrVz3GLWfiPJpDVEFaBM1phTzl63IRbPBfIhnxvPHxsQ1evkdDKtDn4VEy5bjD3qgwZZkou
j1qvkQuWZV9MYeAwnAvl4BbG0QbYGRyROcTzRaMMj5c0ZcaaK8+gxiuaNhF4lK/XldX0KT/SLu5L
HF9/idk3htgw+uWTzFY3j3Ho8R9c9ONaFbvjYnmPi5E2dmQVqXSOTNehK4x2nwuqM2noX6wJYb2k
rt2sux1hRKRaNLrCW2ML2jTAvtwBadX2Ox5xtD3q63nKgxRJjNkh85OWpT15dt94t/TbxKdGMOd7
9teqxtBzkml+b4yl4X5eyrW6JlkFTl90+QRSd6iXWdwuVWal7z2zKMb70um9LkJhMrhlUi7KQ6YF
630f6MsPVW70wCAOYDpQGoP92OeV0B82ZJoCrkK0YbhJa/unwQikiuCrBsuN5U+2umIQOd0tNALc
sMZJKws7dF9QkQTKLR6KcgFJmaoBR8QNkkiYWoYCeTaW7ZcZr0YID7bcZujl9OYeZD/V7zR03dNr
lfaVOkg6Shmbrlkd5N+K7qnvWgPc8cobG5xt+DANVTd/NnKZ1oeM6+X9JkXpQXfR9O9u7w/vEdQV
NvKWk27A7e4ErFbaUmuIuvXmhb4Q3oOHMJoN3wdlsjujR2XjEQaf+LqNGufDyvzxfnTZ28eceABY
dKz8SHfh6USogQ9r5Fq4b8UtsobrF+yvqvWYWcDZbrvNKPCByZai+5JrkzCubBjqH3K5tt6Rb+sH
7wj2q4xwO1Pv+7TLlghM4Dzf96sHFA1VGE/EVjFuFVIRKACGdbFOTWgPel5HXler4VhXppsd+5Z0
mhBnyPpgmQjik5AY3dFpcDeLikyB/lKV6fyU9iKMsJVmjQA8VVxII4/Nu2IbFnpr3T0tIF9+GJos
fnveaD3UDdox0Bnb8lcxjfMvvfLcMu5VNnnhDLNAj2e52h/olJcgU41NhyTD/vtCQJ6aOJDd+i0w
hvSDcpfptlva9c/iuwtT43qVnxR1N/dEuwgR4n44fJnNrcY0t9a28Vg3RvvJs6b+W58axQd6yTmG
N1XdH1C+NDDEKJT/3anoGWNw2xZV3CLd88f1mQvcpHquusSQbZfHs8r1952vVUOCvnPxbpP+7EYV
iPI0FAqfuQhBqfwTwtu9R1HCro5K3Wv6RAD/LGPm3u56JzrX+ZIDCUoxh5CeHiLivfyZfSY2KGlh
HOVDJrwfEUC2Q2d0UBmuXSe7s+u2r0JYLTk67asY41RN3GdO5W20goWY+GTAAx8b5i1MOUW2bJHW
lsXPrU83+0BRgZeQLezpu8o6o/+yLH7zmdnirEFF6hDlaZ2cmxZnJc1L5NrniY/TRMe9YQXfZ7X2
P21cbOwDV1Gjf1vVMjjHdEwNvBryVbcPYujbd6bXjN8s1PcI8rMp7qU2ml/pJ4gtcqxJLqGlqF/C
zuTvXfXdWrjxMC3AXkJRb71/48GVtuCGTWoMq7EukIVA9g1Rc7drH+ctWxxa300to3TS04RU0vvq
UuxVES229KPfImQb+eswjQ+kkCbxpS56WLtBGXTxqmnbz9ZTuhN2EpOVeASiQO3ouat1swjTL2O4
+qtxWLR60a9M5YzXkyE8J9a6UuV3teltT6PqBvsKD0n2OLCn5fNYg6eMpDA9GeV+UNV8kYGCuxqB
5gJFcjDLI1/o32Hktq3XDuqh1PxZun0SWc5TBuBqn5qumI3Idme0E5fVarQcTm66ub9aMQ3jl7fT
3tetULAme38Mmc9dn/WkeFWK02DnlZE0XmMnlVbKORZ6BZjRWimBwkxPs9sJSei7UnrGcKEAO1N6
IBOFQBZZJgi10yIetrheE9GMJKiDPUnLigfYwE3Yu+UlbZIzSwFepNeLQjrTsNNajwu5qTXBXYxw
9Rxn5FGRl6bT9Sr6f1b84YEQxKepYxt0l08r2M7Ssy6fBydpJ8s5pGirH7O5yR7f/nJnegC7oBqN
W5Mu1avJbicaqctudhIwxNoWQoTpPy/cSR+sdB6PLtLBP99e8NwbBNhK+QZRHEL1SbWq7LFr5joA
kEleeTCUMO/m1kPJq64u6Yqe2ZW7oDt8DqwLcLE66acuCqIgtoM2V09nDIcNTelD2q9pey1SbbpC
jc/H50jMLbGxN/JLThyvX+0+nth3JJ0BtBtOnrSppqLNug5AqMjso6cX6a1Zg621A6XHiOmtF3q6
lL9nak9MkOkGooQCaO7kGDak+ZvyTROJwVx77hE4TPFu4FeE7jZadTSOUq8i0SqlIrfx9S2spmm6
G1JLB5fV4gJ4WDNot7iYYA7N7y79Z3PCAyksmXGUoZ3paohHnZhKqLA6rIgGPXherXFDn22XqIpr
r8owtLVN8cXOlLZ8mdvBrKLebp2vSq9sLiqtqAA2b72LcHNK0qajKl7iwN7AqNlG0ZM3KURlKAb6
QjtUZiDSG/5Kut329n7Tk9kbY5z3TGYqRHBn/30K7mR9mgbPLw6aanr/ahnq/GHs9dX+PhrWYmFk
ZaKTTkJpZFFPww9FmJwAl8V1H2hNqENQS6/cbJwpjlJjegqCqdv1pXe3rHdlY8jlGqiFicBH0S6M
WYZGcyNdF6mM7cJCUNMvdc24oo28VLHSMsc9FsFitDFJUCsRanGH7npYPFLuzDTL/p1yDYQ8YDMM
5ScPnTkt9NFYLW7hLQ/9wevtHtEhbMKx5rKgf3yyKeHfbwsY+6h0hSWjXpbbFmUWCvKhO4FvoOez
6g9L46v6Hji382FzgrKL8gDW6kHlmdEcjCDrsPtG+B1QOcMB+7pX3fa8LJvxOUXZh1Dc9H12pxne
1IbMt4g9dtM16KoUTTFegeMbHmSwQ7dQJGkC8iRz2f9FlBgPJlY4cDxpdufhmmqbzxQw67WDUGMh
Ig/JKHoV0imnqO2D6VGz/IbIQBwTR00MvIOo6lbrY9u7tczCJnBnEYpK1sO7Ji2G8U+5je0XVy9c
ygfHXv3bwvCzO2REsY2klqpkBHInvRnGCpvXoNV8FCj1upvumtmcnOtVcylcoGo3n4O2HlxoHKbD
OQAE8EXN0r3p+8UMrqbVKCFXN9l6I2pn7MK+cFJ1NTelscXC9euvsoD1hxChsvOwXirrg3T64Btl
TvlhCQbzNmMQqUUyd5r6rvdByYZj12rBNQx5eV/bK3TLudq88hq5/CmNpopBwVHUJYlDAxi5i/Hc
lH3IUdXRWxpM/12Vo2kEKLlFS2wasraPXNV0z7aNWx5HsA5+2lmTz5ybrbcPJFs688gsg56CLoGx
RSZEGAfVxE49Sb21qzu9RqIBHuOafrGbZmtQ4feLr+SIXh25tbN9DGiL/1HboG+HIauXj9W29PJK
g24ukCW39r9ZLkV1rEblPmWb2BkbuidoBLVO+65X9dAx+HSsX5QAm3a/zoH8MLcou4YKirN+qP1i
qKDxrJ53lfqyoN3TYE1x7MBq/NZqt19huAAUDJXVWA2mAs76hOTd0EY5PUYztLAxaJKgb8erYmqC
IBIocneRvgaZHpHCN+3tUgBUQ3dLL/hYUkA83gJpdWGuWemhqPo0CHXNHaojFZ1FdYebNB9Vc47W
nEumG0a63EpTyTJi8LA0MIJ7RtpeJ+aPqhh9RpyBOX0sx84zY2AFrhsZDtUXk6ca52ZMo75mU2ab
V86QLXFaqh75MaY4eSSySU+q0VrUoRlHTUbVCropWcwMNwJDpeUDNbf7vTFlPl4IEa+nKoj6wa2n
Uw2UiyjxsnFaG7DMEWaxkm1voTAKnmJTZcGl/uz+Z152pFkGwBZBj977KykYw2spSobSTkDGyjKc
nWl6H7RlO3Ke5/Y3U/X2/Tq1zlWVIy4aBm7ZuzuH1EQ60Sq/vZ1wvM4CAM8iZqoj+UdqevrM/obB
tEcPJMHiqLsLUupTzTTlDX0/75EWX4mOYiBD326qq7dXPpcAAJn7izg5M5kT9TCZ3jRZyTSa/uMi
F4MaY22OtvTbd7ORahdmZmefdPeABqaFiuhpamXnqBvO/WAle6oXdoHoYn+wimOddt/ToHG/UiI1
9CpHdXz7QV/ndEink9DtQHOoNqcJuFYqSImWayZunW1IYDkyXszKp6ulrxeWep3isBTtKwTQ4G1g
V/hyB9PaqMrSyawEuMMW182U3Qsus/eIc5fHymLkqVzPjd5+vjPHZreaJFulrw9kf3/x/5k3KHed
OrmVeiLsYUgCmf50Vv2SfcGZ3QINhdeHDSPuS6dz3F7lXYHAvp4shnCHyJdz8wObXXGP1nswHCa/
cC4wWs98NnYL1B3+C4boFNNauBIB9MzakrXiBtWdvEBGqS2OUvObC4iV1zOy3bgZpEZAHkyz9+Sz
Yb1oqs6RRoI3yHbYRtf8sUuLXcFps29GFBki6rsR8QFJlY986oUb6cy7RSbKRf0C1QfwFSfLF3lV
ezXjmkShAncYFRDeyi1T0tKtjORs/x8HAlzKnob/Fdw4xec0FZOwRuhbosxRj/qt6pCBLFTiOKq+
AAJ7LY4HeIDNuUNveMFc6y835+i4c+tIV0+atONk65o3Pe/y9UNozPn4M6jxykEYy2r7sCwDrYwo
+RYBU3Q03kkxVFAdPV1hk7wE7T8Xl/w0qkqEA/cR++lrsAcxuZLcC2nSwnkaLWv9YailrOLZ7+2f
vUHj5MJJPXM9cNODi0L4DIeT08ngUMPyc70KUgZoi0Tp0xKvm4Uho9PLm938MJLQVt++HV4fIzqb
O4lsr/MclPJefoAuaBfD2TYrcdJOHIy5ZaY0M2YIEAX896VYCWQx3RacjE9veHCUbpHWRBSjdVKm
a/+j7ryW60ayNf0qHXWPOkDCT5zuC2Bbek9JNwhKpOC9yQSefj6oqqdFUlM8dTcTUaEKxRYJbJjM
tf71GzkWe9xinHmbjxgFfHAx3y97LHlI3+jWWZjQpb3+YviqEwSneeK4TPDpwQ6d82Ww7A+Whve3
DBYbHFQ0aBCtILO9PkpGKGdbtLGOrZGennc2NW4qSufMnpETT7rehLNZGE9/fc9+9dUQ/MEhJLQL
r9k3B8VHMnKtVNePBASWp73V5sfaHz8yjfvVV+PthKMIwrISu15/NQ8ZjbBIjTwiIvIuBTQHhmxD
f5XnsXXXtr4eBXMCU/WDOuBXh2WRg6DDE+IS6fH6sANLT7qko340zEa/1tIMw5rCTncTQzArNHLk
CVQH2dR+cNxfsGkQpXBBeRkwJ+OheX1gHiRhTeiYjsDX7iqB6ZjMFp23POKoD6emlZ0dbXpK0F2T
KmzBjKEsN3nVux/Fubx/JzkTxDnM59cs+rf7jTagPzHKlgp0XvJdBKB9FHpvb422/4hD9ItDYVQC
SrdWBu+3tsodhrRcxzNW21xEqTdc5MaAY0mlie3ffWh/bCkODCzCA9laXl9e5GZ93RNkchTMBdqN
FtnMw+y6ND54I9+/HIhu1wjZldTCYvPmsRUqKdKSYJejrbL6DK5/tZknoX+wlv2iWqUYQAiJqA0G
69tvA5ZZaXZj6UdHsRGgpkFes1Nzlomdl7XNFNrDmH2dQdAYJfdV/tHL+YNO+aZLIVpnRQcF68C7
ZwRxhjXGzmxQ1QFDBj12yahX8oqen8lj0dDRzlIPoKSLGwwsGJOjE7W+4RHnf/Kdxvym50p+iohF
J5qHWevF2ALZhypZ7cQl08svuSnF9CSMETypY3wf6CM02qOJwcGlSUP0lCee/bkRadJuCFrX+tDt
3fFLZ2fLqdnng4Z3HRqPTTOD2Hzwsv6iJIK0u25Yq5Hxu/gbO/PqPofsdzQJNgBrU5iTazFzX1rt
EJ3ZePjrh/fta4IkzFsHBDo3faV/rZ//VEP3pSkqz0GcN05Jx+CMSb2lFU2olUlz/OBQgt/18539
oa+FGgyBEJY6i87rY2EoVnqAkop1KGPi1wPoXRSaq8TFkkOkD/1ODac4LhBWoMVp8hn2pBxP0I7h
pjcw8hZhJuuu/pRZ0exetFCAww4u8pOKCIN/7uzCP9Pl0Osq8NrEcQCKpI2B4WQb+QbjCju57BNl
MyXvmrEO1ZqpFcaFE8XIy1398zL7C+mFuIYOO1XoOKOKpu3URuudog+1VW0VkC+GpFpfujY+jEpX
j7YmEliypcMXGkrPizdJJpvqSkrZ72w1TPOFFZUAFz3Wrv7Bkn5qXrUizthO4ynH44SitDkC6aXx
vgYPcQ7wcmbS+jxg3vu/vgNvdyBuAPuAwSyGdNr38kgsVQqN92A8pl7jYfiAu9rejKKxOJ2Ytk8H
UEbxya8TFX+kBH63B3HolYm+StupkCCHvb73hKUIS9Oc6Wh6XZyHXtKQopTIOv6i17k7hQmJIdqJ
M+AofTQGzXjg7cTRvCwW2PF/+ypQqPFq6YxyoLKur+BPj7w7ZrDgQduPfR9NmxoLhSAzMuebb8Fg
cJqyCS23jz9YvH98wTcPP+McmHFw5OB2v2XOEhQA0NfU41HCi5toyR3/0ijB4TB5k5iaZZYC/U3m
qNbPSxUjnGjjdnA2Wtb0cHSMOPvIFvDtq+/iJ7TuJ8yzKIL48/V1SKo0S3GrnI9WVfuX8ahlR0+X
5mZp+/yDVe3t1sWhuNrrA0AHIN7xeQtUozS7cmHkM2YHayiLkwa63f6vb+yvjoJfDLR2/Lmw/36D
B5S5v0SamPTjUozlJlly1MZd8ZG+5BePsglu9SOLh4v3jqRvY/IkvZwlOiUAfXUW1/EF9Pqt247G
RuRrND3ymjptT32tdS6MqpIfLNrv32POAMwMtBB/DCa8r+9cLXt4OtasH0dZRAcYdumhRYC7S93I
PeZmN4e1Ey8fFAbvOtr1JoKz8Abjdkr7+KbOMScM7gqJuSIxlvBxROQSS6uhaU52Y6X049TkrcWM
AnjXEHOPFZ+lt6fw65IBlz9mMYkbay68SHxSPji3d3L8H+eGswKiBvaWd9tYEft4dSTDciyMQpzW
mXTW4ZHXfnUXUmogsUylwh2OQc2mX4cUcID8pTrqU2clIRTruAphgWIJNTeySgO0TKU4dAPVRagN
RGUGDiZfXWgO9CVhlEjn0TR7RwVdg/XMZhRtf+XQVKtQh7TxmUzhvsFXu50YmIDkP0ne/ktVJlkX
RGv5EnRDW1aBHuvyOzEWKdjn4GZpYA+MB4ICXv2VhYv9Z30cmo+Cq94WeOulQieAYwy36b0ZqOU0
UeoP/XLsbCO60O3KPSuzmBQNa8n95woW3ncyjMdu59adc/fXb+gvVkFgZzAY7ACAXt/VyijIRM/7
sxwh66b11p2F/T2P8aYIrLx01Uquii7bbMyKsGdxrDZr0fBYDIrsBsMaQMf/+oTWXvn1qmwKHCrA
ZtcCiN7s9ZukISSw/GHQj01Z1+muxc1hwg6LPDbDxDg6GJKcWZABw6vczJaZwtblIfqg6/3FQoz/
PAU3ixe4/NutQVlaFUdzJ49N3WVQGPR5q2t5dEvh13ywRP5i5cDxk/oLMJ/i+K2s0+qjiOJ+UceF
mcxlO+SMlsu2CWXc6CcVK/+mzLPij4v8X9/U/4pf6qs/rmf/r//m79/qZu5S3rQ3f/3X5fTSDWP3
8o/zp6b/BwvC89OQ1tV/r7/k//zQ61/xr/P0G9SZ+vvw9l+9+iGO9OeZbJ6Gp1d/2VZDOszX40s3
37z0YzH8OADnvP7L/+mH/3j58Vvu5ubln799q8dqWH9bzMn/9udHx+d//sZg/6cnb/39f3548VTy
c1c13z5+Kt79yMtTP/zzN8353UC6ibsscK8FuuPwoMqXHx+Zxu+k1ZhUDTYpQj+W3YrflvzzN0v8
Tm4SuQyYxaJwoF347R8g3utHpv77mn9BB+XYvG2o0H/793d/db/+c//+UY3lVc00p//nb6/fEo4A
YIofPYrWVWMEMP36LZF1VSyWnrlh3OfuRZIt6fXUR+2O6CbMmKu0LoLGsiJenJxcnNFJbn+6Vn+e
z8/HF6+1FJwA0OGqcMLWBVRI/NiafirZ0NGnVcKyFnKm2j2USC0YRmFx1Eodpw4vFBhmxhRYQ59e
2KUGVR8Nvr9dvMlLgxo62KmyneYBC6HPUdr0kLSVKe8ow6dlr+HMMO26yt2SPdl/8MK9qRbWUycn
gLgOrhv281BeXl+71plrphc1bE9nVuVh1lMDT9q0YYgKDcb9NLdiLHa+0gy+U7SI9FibyshPZwXF
I/zr6/h66edcAHvx6MAwni0Sm44356LBSYDpolSobBt2BZH2hnNw6oIA46ZGExDkVSwynHVTX27y
RG/qD07AeL3+/LgagqWW+EZ/xRZ/UGV+upHtDA81TkwZ1jTpy9afRq8PmL3n+k4ZSfaV0Fd75xrI
NWDgl0u9q/ppig64aAz6XjW4X53UKAjmndDsaA4LTc+KbYHm1t9baZ/2p0KXsv2gungjbFmvGzgC
ryWo5Jqk+fbxI40hB3rIZIh5RVQGybRUcVgqX6HrK2CVBC24He7akTVpV6U1+xa82bFWMRqB2olu
clHIfjtYiJ62pgEBPdCyNh0e/vru/uo0edwcXC5AD7AwtF4/arg5Oyl+BCMEGD9XWAB5463e1YzS
Rx3luS7awQg7MdbikC30rRdsZUm2V3HTRAEcpVZt+wVezsapWg9ubQ9O8oFw13z3Jq9NAN6pK3qN
XQvr0qvmi8dczF0t6pA4sLi7LFqz6cIsGWp0AjPF5cZukGyUk2+lVAclLHe4HRM0JMDiA/wL7PRj
cpVOljoav/YQ8XaELOTytLWLr3B2NEAilXc3GCa1HgRre9I2REZr1qbTEJpt586Pre0IA3G67KQd
2fuOQim6V2Mv78k0LlAwjAyHN85Y0st/cINeAyA8RxTsWED5OOVwugzjX395YjwFKmXIHFOcNRRc
nogJ8tb1iOxEvUTCUkdtIQgztbKtnIX+mMBZOeuGLo42U+1UUdhivOp+cFqu+fatRDGP/TdzeKBF
SjPrzU1p/UGOnjXj5tnVhXs0atkekXBQLPuybquvGQryCG0UipnTohxwURnrbJtJE6B88K78So9W
ioSSR7cpVDhN2q7Puu4BDqO8m4kT8SvbPBZRCtXILkcDskXZuNseIdiZP1QSkgGYjSuqy9SwxnXQ
MFQnnVcOe1Pvsq1Xe/pdPVXPVRVVTCSLe+bZzsXc0VqgHUEepUV1Edq6pDZv5XbW3bCmWrxtXFMi
/5m/T63TUrlVX8C+Z1Q4Zd2c4rvcR9sSqPMguqTYCLcrUaF1nImm67uqHZYcfClOnvEwhg83wTVe
H1XX2wIxkSCmpa197s9Fv5sJwgyhBY8ns1I32MjZ+5hx2GFpVHMLf/i2XxoDKr7QD4XKlnMLGkob
YJ2T78hngx6tHO9Ja0nPy2IzOY/KlEayi3CE0v2T3uws4qeJ9pprPT7YJH6coEXtAzyeITFBzMf0
q7DjqQSsFPYjFHUV5q52u2Qt9lcgHTRFc7wH/S53Zep2m3aGVu0OUiKKEPd+1OaXokFSZKSoRmDz
zGFXdnstrc5mGrZPXam0L91Ef8WzmrW0Ldmw6Ce2dKRN0Fo+vqixbZ/LAb6S6rceEOm+L1RxBYSl
tq0XlbdIWr6kwlc7HbmOqWiXtj7+jd5G5bBog1l3lmsNNcpXRhPNEqplmOywgSONHUjvPrcUzVe+
NTqPnYq8l6ZbiO7THTkFzpBoFxYBHPumP6fuwBZmPBJgXR2SupZAxdWpbuNi0hiiggTHfdjCTAXj
AELwN5nCcw0NQ3oth0Ee4wWfLJOAxnqPdVR3MU0kpdCCd1aw+BPEVFmTM+SBycxNtRe4dz+Yc7SP
q8U8xYNTbn1fWicx7BkvkCXRhWCqaIOmuDgsc8O4V7On+p6u8NuUxx1JYXbVPdHSdl+FNAUPqLSW
nUeexq09+NlmEIXtBJLKJg+Xuk6e/Cqe92OiJYgA0gyOZTM8aq4rQjZzWFLQXtl3PKHp+Kg6mbzy
/FEfQhAM2t2xaMpgFR1kvEmMdna5ctwOpaZK92NmWcFYpp/Q/5m33tBF0DXn9isLa36Qlmi/ANQV
Vy3U4NDToy4w6JI2XPQ2DYg9QxWhaXekSwsY7a6TbxPPQtyHfSYGxiIXmDRPEulDzFruKF5ZPzfw
Jm/H/GzO2+U87kATRhsKrEjS88ImP85PLJLsbEc/NSe3ClOlW/tWjl8bfRnvDcETS+y7UCcydbrd
5PUZmQBWcYIx91Upp8/DCHVA6V53xKAqsTExcOwtIiL5uV7y9NqHxxr6MjeuPWklN3E/acxuJOMU
Z672Xen6h54Z/R26B52GyM2tA0XNFX9LHzLkmwcAS3sKKhx6j3FqxneF66KD0pzs0zAXkSAMocyC
0m1qImgJwjPygT9U0hUMJObu2ajhIAdkuFafh3wm/UATaAnSaT5EnepyBBLIOVEEd8U9BL9rs8jK
S6U581d/iTFnmIevpWW/+G0r86BBZXxqdnpxW3ZtfjGKbPqu0lan9iUI60yzYux1My059B42UWJB
hRSYufTkJlKyCiP2ufuyX5473Os/WdpQ35RGKQOrML2TVOtUmCzrRVBcx29lBoLnlmUS5jDM/I1b
wV1FPTaEsR2BGVqdNe9jA9NmAslMJMZaSv7ilEpoMu1QPcA9Mi9zO1kC2y3VmQm+fzD0JD8RUfOE
2dN0XQ0qI5GVeM6+yd2dg3/8BWJhfdtIQK2x6vqHqGqis0J2AqPmbH5Q+NBetUWfXyJcU0D7yom3
E36WeTnhNzOpeetGRbGHiFSEVGDyEbtuZoEdYwGIxXWHtKXonWU3Iz69JLOnCPDJJ7mCHOf4RU+b
AaW/zrqfl+mF09NISGfwt/jcHfi/v1NL8YL95XRe4vq3TUunuxrhXYXJ5JHX5WQZ7tHzQ4M4cWPX
A8n2vXI+rWjAzop4nwPs1nuEZZGsw36VjAe4UBs0VtN1TKTEuU0c6Y0hRXfM6iivAxBjpw6hqqcY
Etj6Q0tjdhbVmnNWt+x6SZSgJefQYs+sEEqNnboHNMjat86dXlK/FscoFd4JFf8MpjXxhxuxogWR
IbuNDyJ8QM0G6aRt6i0W991OdZ64a5SBCKEarWeIgP6Zl5QjlN1hnC6xMceNGwqL1oz3fVkZe3vS
nbumtsVugJt6hGMjvrh+uevxxOGyDIvxAi+Xx38W1VVkxd2eIlR9VuAqF0i2xovUZvpQxGl/dBrZ
LEHb5Dqc2Eadwi6dL+nO28M0tNaG9BURsAKYpykE3ftJNY9YvJHzbMYaJg3uXJ81kcVcJimYUnpp
fpoWdF0Lz8m+y2R1gvJwOpRq0pAlFnVH2SFeCJCXt9oki521ri3eVGah1yrvziZbJ0arUzh7qYSx
Kz2rvuXNLk6Xtht6SPx5HHpU4IEVwWxpNZRYc21rDwOktAsMvNzPyizdQ9yiS9sydfHDOVJI6aac
Rqg1Ju9Ohyn0AOXC/KRJxSrvmpl8MWhMr5xq8TK4uGOM4HSo45C3+UlM1i1xI32IdmKv3MG/jXLV
fRmnIr6dQOG/o+DNX2K/Sa6R3eY73O6dg9dHhRdEfYLqqvEmsm/Jtjk6ztAEaZM8k6WXHPPc7jhD
5iJp6jebukvy85VlCzc91gBTK/aqHHfcQ4Z5b5BnvCLmrLe3dVr3dBYW1YWCdbGHFE9k+qSMBjFY
Gl8L0a3aBBydnw2wi1MheuhQDfPmb42eLreROQ2oy7CmeZBTo10nTD7kRlsY5QaNP9ufUKzZYTmX
+e1k2u1jCzMPumzpPScCl44Ng05WACvpx0BV+ozaqOlptcvGPIGr4l2icOC7DxXzrZAXq9j4Pm/9
blRzclZOeX0zarlubHx9fsZJGRhYlTMJEnbaup+JIkjdQDdq/qT88+6J8kXQl5q4bW94WMfAtLts
2KFaUOokkRlZH3ZdVTsDyy12TAZCvO1yBedYtLvSkjvacb+lYJ35AMeA1r+e0maeTZ5Qp0kObTyx
nUetaJxD5BTzFU9HHp/5aN3lLmuJJN1IfZ7snUihnYex8OrD2A/+PZrW8hmpWnOYaPa+x61DsQpt
cThX4xJflQuCDm8a13TgbEFF2utQJ8MEu7UMJ7nqPMFHGkK3ARisD94UZIxeN1rstp/ZeZOzhsHa
QU8zPw7hmq8yXp157EbvB/YN1AvOPsIHnV3MbJKzDBknw+tstMJ8oL7ZsPPUn8s2dtUWPnJ073Qe
2XW6tyxNWImixt4AVTrPPhxwwjv8qXgepOndQ9rVLhST25yWukXD32W19hSxbRUhJWadB0TQxXc5
nnlP+uIBJc+mVu67qFB1WHitdy9TSM77sS/cz1Xe5X2oNHMY9gZa9m5DivRCBFaauE9+huKyLO6o
CJ0vBIug6EdOqzMmYDJ/oY2JGVMk25WNIZJIvJ2DL96NotimJvHMde6gJXq1kS0jFFQKAjlhPWkX
8CwR367bNbGbMpXyBOMP795oTZSOIO+2caqNY6PhCo2I8UtljskZr3Klnei6NhKAOmFbtseGqhZb
AItyxPuv67BPSZYhC1spvSQcu0h/8OAPIP5WcCxYRjWeV1ExlqV2b+06xHNGI5YJNQfRS9Qt6amp
l+4DvBZUq0Q6qHTrNaMtd27rURxXsky6EAKdT1WuF+611RjpxSxlsXVQscgNRlwZmX25jTBatNW5
Nirvc9IpDXI91mvbyqmcm3pRJzFi5SvsEsVJIzLtSWBNh92AtXDBsiLrtVA2jkb8lEwg/efq1ibM
eb+UjhEHRmf5j+hq7MAjBaHc1mruTscxNlHIcGXropm++2CRFq+RVh9EYg0seUln9UFWlvScYydk
s88dUgfCOVkyfDa8cbZ3nLrp7JQ1IZrWeq2C0oE8pN/+ddv/htECYmTDuxI4AcJCBLu0Vnj1Z9Ar
T6Z+guwQuC2qpnBJ6H7SuBtYOv1mj7UByqVi0XyS+8bMeUJQb+LgiVk0UYkTOqvQLYZ4uESVpVlb
OJZxGSD1sIettAXykiUdxs+jUAWzqlyWp/ocNy5Px4QFfM3jbzG8EoPA5KotTrDwsrQ9SwuSTM8c
EYjoxGENQTsMpIxRL+R2mJZF/xGv5R04hQ850DagI88didHOGwJAW6VujUyNJIQ6i79Zul9WIU44
mKNIN77mVOSajGJc47xOwc+GvnKBF2MIBzs3zgtnzi4NVNs8tamlPmAEvANpOTmoVbB1Ac5Qd749
Ob31JAI3qr6+RPdFDBmNX0fUQcYT2JbTmYy9jNw3pafbYcnsmuD2doITgqHXR+ZsKwb7n4nUCi8y
moMdiL0d5GEEtK8flrgRIsmmqaTJmptNO3WneFqobeyYw27JM/uDh/P17OmPw5keX5kJPAMo/c1t
sbCzk2mqlxg0Wk+DppoHkrWWsB4c/29Nuf48EsNqBv3IP2lLX3+xMq61rI7JG9XSNWhk9vWTFnVU
OPiTdfzxxv2tgdNdXfLf28nRq2nT/0/zJbEOXf7r3zOcd/Olm7p8qlLuyB/DqnUi9eMn/hgvCf93
OD8M7hkgsZFAAPr3dEnovwsAYx5/yL5oxC0gyX9Plzw+4lXAW5q7xqiWR+fP6ZJl/o5f2Kq7wGb9
Dyrrv8/sfzBdYiD16plfifIMJtZ59MrVtgznzXzJqzU6ZFcXYRPFS3vqwpKtN00Dt/7gQBpariaj
oy8KwG/i8gZ337q4KJS1ZlBRyEdy2CxjnRvPSZ635ZH22c8gsU6GH7Y1iQtbP06jAUONLIk2RAmx
itYeGosnKGApg5kiNtpLd0GTdzbratEOOKoqTFLGuIuTu7yIRu28LkfLj/GoKep6tXwiQYkVzThM
WRM7YHEIit2jIEjzRm/r+bT2xuraHFPG7CkuQ48M9DQUnmVjxzvqt/KStqv1NoRyqpZmoTLq8qtN
b4S322BWMjoj0bCT+oahl9LvdcrX6KL1dKwUktKvnO2MoYcI2ggqAkYUUBqoWpPqs5WUkbMTxTSp
Q4UGzA+GzC+i7Ux9P4QYLgz5hiCobqFhYwvEVrlyIGNphJLvSkfG2g6HJaSoVd/L+LygwT0vTQV+
l6cLI7K2l2gUZS0o/6cEBl/rpV+GYRluZkcWIphTHB5CbarM3dxljrctAVmtnZXlabKhAjcI8zKx
2kHVrBvIYS1Ry09N5iAzw60EtnERd5iC2aNm9ji3jtYLSWTzA3TMTRz5c7npkI1z2Ni5LlRXn1E8
uGz62PGBjEOReq5KCxMGfHJuyoKUg01h9f1TVEQF44a4DH3egrOEouNx9kixaluQITduToDFbdIY
prY7lXpqiU0qluh+qKLs2DRecS4Mf7x2S6F2zqTfoQLUH4s8K78i0pk3fqoA9Euz+AaXgmoFYkcJ
AMvefunmtqFYWWU+YAM0Yp+UqexL0Xc8PW6mIhU25dLwtaTyvqMEGdsQvMi9GxMcy4MqtRW3uMIy
I+9gSW4A5+vbcqoTfdv5U7O3fQsrzjY3cdGKeXLPF9g44MxLgqtYgsKTAamtjxq0BgJrqM9ymTLC
jeft0jaJCHRr0Nqwook9dPaIdrkQ5XBDfwkCZ6Re/YgOZZHc63y5tyhHJmwISZ4BRplyI1CuU13U
6ephRT80glxicnFXtWn67ImURMrczKZH7Kth0Q6NOd+Ra+YW4ICRYwSybQftMKeDXcID7eJnlO3J
fceXTzYiUqLeExg9Zhsl5+Z728eFtymjLrtGsLua+ja9dt1WduZuMwp+mnsomjoXeio+S1RE2Ddl
NbdCkE50WmLOlAQVlfBzVIsBV5YklyKAh+lcGxlhORQGVrciphH2dIn3hBjI9zdd33sP6VBhmtvN
aXKje7E2wctos8sidkHRpq6rvpaJFoNyjnwW0Fkorrg7ybMYHv5dWmT1TTe64xBAKBTHvPIjkrMn
q3/U2PqHMwhj82GqLUsLjCryz6m7qNCLvs0g/ZZjp28RQOCZZMEuvfQ0pLE7pAs55m6zRDcjWkvh
WDdq/XMjNflSo/cvjtWQ+/GV3bSEXZCxR9qFP7C+fV0iW3Rhb4sKc+bJAs5xRnM5o7vWIriwWmeE
iVnm37y4tNQOGL5xwjHV3PtBTSU0VZqIEZOwuiOBaTLye8PR5miDaKl8VL45MVhcMu9bV83VlScL
Y014aeN4C53dZJ43JkxuCG/VOHhEXT77RXOHMJnOVJeeXuy0SCTfhauqdpuXTf3JieOhP6H9ZKpA
ixSd4dmgvF1jG6jrGwcAY9vPke7tCNFY5de9ybzPy+QcEUNOe24KzfeRsc8lNFxjKi8SM598PLYm
cYhUBncgNlR2hXsPYI2ZFtF1VGhlF1pm1V61Qxt/csQAv21VdcYHDjqpcKbRjY59YooZfr9lDZuJ
ZEtc/4SJY5DVRsVTCYHSDTvJurdpebmtsEm8rNi5UkbA3zophhszbvtrSlvonlNUO91GJXA0QyvD
fjgwcJA5aay6wdKp6pdvbhR797UYh5el9JbzwhUMuXo/zr/02WQxdaudOgq54Jy7I7UFr5syzm97
1JLjphP4TW/IcJuIlsmb+VaOuZ3tJbBqERB/UHWbTC8zWHzdlK6ZplVU7szag2yVJ371wF2butCO
6+jZmzJWIzToEyCYyWIb4oVQ3zMdpBUjNa4PSrVQ3A3SyxKGMbmO/hx7QCymza4KG0j9Ryp9UW8c
MU83SOxlR0pjRpjeTFrpY6GP8aULCYoeeRYrdOv1nQc1r14urV76OuhOLNl0YZE+F3EsT1IX0JGh
MTHooaHmYQznpRyuqRcEqcW55X5qK2V+NrBeNBEt+P0M39jr/MBbfOtxLGbjRtMrQsREn/K4ulPj
HqRRgWzimGlCyyWcyNklmlO0ofQ1zPb1ytSfdNdiStZbyOYDryqdq1Usz4BobK2eeVnRmCD31nxF
nCAC/g5izbipY9E/jFYirhmve9qOXQ1nj9lMjXu2rjo/ISVesO9107JNk9TUtn6XE6hRlf2oQ0as
m2ZHZuOcbDBvGfmHELw/wW0Zyy14pXbhlz5mdbL0eGpgc8l5AyHd+87giRlY0taLFpho7aPA1vrx
G78DzzPoQ+JzbCXpFeyA1IRE0Qjer2QxTtZ4ZZSuTYImL/Ls9NZfBswc7Jo7srUoIggaXqr+lNxd
x2QQ49NuJjOLZoBpXf51QZ9y0SohYpznW4xAB4u7uGmyarheQ+vmkzI3pn1W9Ez3Z+W0WHF5s8OG
HAlIzl4m1rFDHOWfDDNS6QZGaXtWwBz2g8gFvQ3LQWMBn5mzP9oIgCd2qN68r3PfWPamKxaQmUFb
xl0v1TpymfvE2lpLKudANRwpxLcBHHK05mo51FWDgaHDS9NvKKbsOwcHDTPA1wkrQBIu/SswgnTC
+WNMrTPMTWO1JXNLjFu70wjMkg41cxAtk/hKWmZF+p4XeU89bitfBjXiqZTbiEfY5wvCtXOv124K
Axxvk5C2iSfnMKfjzsgza/UumcbrJCE65GTBxsQ9lgw8p7Nu8dZXaTaaTcOWkJ1BRgTmxCnV1sPa
68gY7pky3WCqY95A+8u/SBe8CiFpn+1twr6yXVN6CBhSHB+dq8K1cwoOveorhsFeQpkrARfscypW
z9qZsCecsyWdqvnStFZkmjwb4X51VZKy2SyGBqdkwZVlqRHBGLp7FjM+Sx4omLNiH+lRJfFEXkwf
VadW1zd91/Ryh+hNriZ6XtTvkswwEGqnXZ7sbDV63p05V357ht/HbN0wTzVFOBhMDz8Q5K7civ/0
1fQYaxgYN8amB0KA+pYcE2UEIDVZF29KPj63ujzd+LVbfvup6/oFU+0NkvDjMB7mAvg266tbvHhD
pfA7jLixTck3jaXmiiqjULeGO7B2UnJmJv4VojlzmjrL0E9SIuoddKXITbu7v98C/1/721dd8GXz
Ut0O3cvLADXzbb/8/yDTEnrTT/fkXSd8C5r68rYVXn/kj1bYcH4HhWM/dSHBgravONUfREvD/B0m
JXNLDNNIb4BN+J9W2Pndgy2HPz1/QKb8uRW2f0fmjegAPQDcOlIP/g7RkjHHa0CGJpd1FwIox8fN
HZ3f+vlPYKHqC0wPRzsNYS3mD2PhRt9GvZbs14sN96IwrRRbXujr6c7IkvZGT7pF7m1ltAN+qwrG
eaJJAHRrTJIDOrbB2MZMey67xMXVF3DN+drHFT7pmrtoF/hrMXZefdrEBg/NVuw9UwDMznBBMGod
Oib8Zpyc9Nk6phTm3sIjSOyrJE/vY28w6i1VwJDsZIlbVWBPqXfjOn12KxqsqSiRzaJe7SYUv0YR
O4ENYuadL5VS5ibFECJj/IHX8v9m79yW5ESyrP1ElAEODtxGABGREXk+SjdYSkpxPp95+v9Dre5W
ZqqVUzM3/5hN9U1ZdZWCCMDd995rfYujs0BglE752LqpCNLLPmwJXIZU02r7CMAwVYgTaxdlpVjS
1Xuk+IGtdvmZHpnhcTQs5kjcPv1ZSwYW5bBIMo6bhVOqh1ozYubcYb3YKGZQhW5nQq1PRhc0JyEh
KqQTkjSEfCHoY7QXDGMCfWT2NS3YOv2pH4R+aYZrQUMGtGJzxVaKQawpuqckDFFt4pkYwj2hVdgl
IR9PT/pi1Dei4Faiu1Cxo81zOjwFvTByeBFO85SHpvHJ0kLzgbCo8XNaO/VlIOOBKnGSnO/MhnRN
v0LzUWxrNlNROVtIty2L+kBW5LKvmAwxkbPLbVfaD04IJDNKNoCsyZHWYoZQKmNThSbDUz5dNUZ2
DCp9G8yY0xxjz1UUcJZqIz6g0oLJZLhzrPusVM92VFyr2qnEgzxgD16iFM1AuXQXS8JyGdYbaF0k
R+fw1EX+BQ3hvc08maAKuFf0UMyZw/rcn2tmt5P5cjn1PUNN5wyczEPWviTVeFWHD5mMX4y6Q+uk
PsV9wegt3jDfvOy79Sdml4mDgzYo6nY0xC6I2qc6zVBbcKYY511j1Ncs9Bs5IhzFrLmr8xm7SemN
1lk5wf4NQU9OUvfzBt6VHUTkhFcnMJXNThepq5HN6CWBg+Mi7PQ75NPiVmZL+TVR24MAB7mxRyyX
EUY51HhCuyNfO3OhjXnDqFq3qQnndFsxeVk2Cl1Vb9Bm5QloHFPfuv+up825tJMrwq2rY2EiS6EH
P961s71trNTHVXEWhUNzYQ1IlUMoW0N96JxTo8cux+EbIpK8WCzuwrjD0Z7V+WKGjJA6rmag0Fcf
UWZ7WjDTeyC8qOFGWpzZg6sZ9QgIdTw2DsdHvbuVOa3pPt84KoN5tdx0y2dpDNcEKNwKi7ljIrcV
VWtdCZdppTsmF2BHfZthJLjwy5YRBeukayDXSrvaj215tCP0uZwT0K0eQ2hRS0FTITFPKG+IQYm2
4Hv3pkh7z+BaqDn2ZVfe9sp9lH3V++AorGQbzk+6TJaNU3+1qDjU+AgywaeTt3WmPb2brxHoqyqM
UH12pMbF7fApMpAs0dqxotvR0e7qqSh3CIO+KIrzzKN2HPKZNwLXvFnruauk1yMasS0k1zsL4sRW
ZU5PQ19sLbuClWr5gSyiTS1HFqriSXbdaTCYhM6SQK0p8fOuIkNXVu5QLDuUMJM7xYGXtOYlZfBO
BuOLCeeaOPte16/jxhxdXcz1tgzTq9iAYDhmp2yIzhdVBLsAwqzL45j79EvSI7FL083EHz3Ww6c1
MplD7nA+J/JCLOkjjdFdOdB+sXRl16b9wVzs23yZtwNHJ93RwV9dqnF85mSLX2bKtjR4egd4x2oW
f3Eie9NqS88ILjaJEajBkdH7mR2/tuRZOjTSXwJe1/aJGv1znU97q8iT22Ksd+iUXSMX15UVX6r5
yYzVU5jaOyhhd1NpXVAdGsS+zxRGW3ywt/Cdb3RlPBg2NI32SpkZE8ThzbieUev0DFT3MBTsQW3f
3GYWsi4WfSUMH3D83ujjmQO3cmhoJ1ScjYibyQPmvd1uGlOB8mCcjuFysphAN0rOxC+JL5monoD7
nDA+7w2DtxFD7VwjCpjgRCsnM0c+ThtY31NgnsbItuDU5fG2LQAdI410rYQOV9JZXmmpgJBhnUHk
cxiJMzyvbFdUM4sKalZiaYXf68H3djIJUkz38WgFx6JwmufclD8iaPZWRYN4kByAFUSh6TDQDwOz
F9U26sXFDFOvTCV1+bibEqaWXXXqkP+ZiPTYV5fukj7XqQ2+Npl6QmiztYvS74bcS1PW+mTyGvA6
caQzBu6/1LF5Umd5RZWw0cXiG+Pkm1XGyvtl0Q+Y1i6tiWZQuFnaKzXX0QAcDYb0UrSuhmoARC5q
YqkY0bNYOkiMCuNpymH48AFVQ0bjcVbHZzwQJ8MynhZsesbSP6E4PfYzIT/CWJDBGeh6cUN1HWvr
hBMs5/BeeNjy74he0h/tEVyjbp2UItuCbLukV8ViW4r8vm/MT/bS0JqWX2tLob3QfVma3h9bpfyC
PMxtrYcBif4OnzJSRQrpwEZPO1N5ZLTXA9zdVECj28bq1byEEkzMlQO/ltoPeRQvWQmiF/mwis7U
yvciX1gFAbzL5pmEcG54e7nY+rneTfuaxVzTKDw7adDoDU+ho9BwH519aKkIHB0Ew/FTo1jcr/QU
jrV2rWT88fODqnbMoyeU3BdLg4iRwTkS4843Gwdso7G21k3eVJPA0SXbz+KppUlzbHBVoYg9n6zm
u8m2lmpL6k41vGNaB+Y87st1L00pMuxLrVkBfxv2xwfHss/CMmciPTvXXXBlh9YjLJ5DjUQsD7LN
NH2xiTKmlJ6OtVp5ULxwx0c7CGJnaDDukr5KNjpZDzm0zt6gPObgV2/mYvSaRH3E0YPJqnLjpNo3
TQtaiGRQhTep7A7pjBNhEaD1nP5bCKdpa5rxOa6Bs7FKr6SIJHT5mMHJrN2ZsubdDMb5IIgIdhmf
nKDDH4TFfkD9vDR7jlvRRcJ3k6pLD3LXa4N6xZR7m4h+E2veknwrCbdis5ZuuIrYoACDpH8G0Yfj
cXWB3GYJKRkMoOv0swCEQG7ypwpVKYkFNzbsLTF/FtDp4wXp2jJcxy0adKOEivDJLAbOa/oG+QJj
EgbLiC5oCMWy2Kr2Xprat16Ge50FPh009BgcaPOQ3yRhpzO3tm4jDRYIfQrQ55qnMY9IlOnK6U2v
ozsqCFrokP0uRvkAnXqTxJ+W6jFKWtARTZxfxgrdMPrpozT8cKa/gFAPUjmjbqW8GPPesrcDgSLc
MnlmR8ioDfho+1ivD6B8YHjwRedjbKO0rs3bUVeDR7NiP46SPacSWvMaJ1Ik3lLxomX2QgoCoyXK
rhj8iiho3XBR8SB17HCSg6pgc53E7NMPQEddekUwbFQpeTw79jp1uWc8iDYU9K3dXI+cu69jglHc
Icb3uFQmemMz3HS1OK9S/WGoX1CQ7ubyclCPedV5TlC4DpGyY2L4WfXFniZPRidreJ5Kb3Yw7bQm
j5e2yzG6FC+BORzS/LKtojOzK49gP8OnoYh27TC5cDe8lHE+cq6ARV/HHmPcZg6HrS48yI6InGzs
XxjYs+50DMKzzitNCmgEl+YmLENPhFQYKfUMQtxVlJU9iVrjDFwQHTBuilrvHlCe1kB+bHj7idtw
CfjrVYSDWl9urE7c0r7j5OQWab0frQ5Hj7KNaq6vTMxnq92ZigNgfltMM2ph61tLq3ZW1DuThr6z
EAFHl6hjF4eWoVsdPUfadTDG2y8x3dxJF98QSI7XBX14gTZoDgwmf8GZYb0Y9vy5bs7EzJk8VaGL
HhM7Op81cw9pzrwuJhw8y5HJyktucYIpFXdqEM0GHIUKhxJC1XnJeYOCYNkDMtpaau3V+CTW846O
rmeVs/aR7o91ckfakZ+Z+SGavozZtM8ScZ5Ezc6qQKpm5m5oXkiO9MwY00/wlQbYZYdlIsSglWCc
T/psG5bFMbQyX9I5TSL0bMNNa+3z/IZrBTQLuCyPzAfJpkOteq07OeWZti314jzJSSa1rb0Rpv4y
fBcxRYU+3zWtPB9C9WSzWF4g19/RsXH7sbnSoOImeYIxQiReFgnhtppyTW7Gs9YrQDpBE5iNlkIZ
HQDXNgKvgoOWCc//raDnV1nmCU3s52ke8n2YWPuproJDKkOiEBbl0rF6jj40GbXkKbNuMntws0gF
u2S6lqLUG9XMmueVxgau+KoI6TKmZ6QuXAWBannDYgl1k+VhcVZkjWuHxTm+JdRKfbjVJKFuSfN9
CbWNQgccd0FuzqBCUvUi4PhTtO4Yc66HXMNk5zwke5KRqlfTL94RMoDIUre0DWj2z0DlwztwVPuF
o2JOWRyqzytXcZ+IjJGfLklJ6Dn+iOJO503PqT/mRkMGSFDiJoqHswzpCDk/zklveAe7ON7HZt/u
HbMdNuBRbvM5CWpPKrzANkXqlpA6d8mbzMcsQ3vbmb9ZKTrusgqaM/rs3RFPi9gS3KS8KI7dQKFQ
TozYv9ZtsGPAYnL7p50zisiT4PTdug6PiQiMDRMt2qwouDFg1tNJsWvParJiN9DrXF0b/SSO5qIe
jN5x09Y+743msZjJiUoL2mRkJy014R0r9kZ32uc8HHZWrSvurNWOx4xrOyc0o4vG68IkvapFAgJI
57Q+bixrj8/BLRq5m+1Thx9vY8l+q3NONQpVHuLqumqxUFTSY/QCCu4g5/77Eh/We9f7i13xhyRG
zAFGbxJy2TnyTA+RA55022V2+ymucUFs4j7ovge6Eeh7pHBovHFcN4HvkDiImi0lK4IhZqXKjTL1
Cqcv3CO4PccSCUNK+/ayL3NqqUzvcr4/Ino3j7LSucDtj1SUVWw673Xou4ecM+tTEGhTuA/NKVB3
spQaob91XV0CNKgUt1wy7RQUNbtPx9sab0ZNg+08abN1RTgndYFehfyggLGdp3Ghstg1nakgnyxt
5gEJ+jt41gjc15Nfj7SwlXqJnDCy9auCDhqXo1ipytdM+2//16Hs5h9e8DUU4D9rdfbP2HN+Vepo
67//0whuaX9JfNYANjCB/2g0/rSBW8Zf9JPx7tETZMaE5OBf7UlEPJgpUQ7rOFQdTV+pCz+VOpr9
Fx3FlfYD4Bg1mWH+nfbkKlT8dw8dEQT279WBjsbQ5iLeYhyhEwsFnSlG6QEvEKnUcbmLU5vk5jnG
/h3qTnlOb0N5maBkXcqpCRP3l1/qN/31193Rf14ByQtIMlAlvaWT6ahsy6Ymzy8s8LU2tRBbIyo0
T0+DvzUv+Mcn0YClaaLrfJb9RpNk1o0SMM2VXq4R4qRWi+lGlIsffJ/3vyi/6erWhVUn6Nesyqhf
ur2RnakMd8laUYZUvWzKWW3RLJUhylW1IxdRZ260r+tCuVibwo/DVOqx/+ef9I35k+/GoGxlBNC7
Xm3ONMR/vQSH3ilWJH3dS7DlVWBMiDQLHHciimc3kRa3FWqg7P/8obhK3z1LAPPo5WOnRvLFJbz5
WD3H66o2pkfyE5PwEp2IelCMjIiVJdIrxwPT34SHrmEjouqqC4sUFnOON06VlpchSWD31aIy0xvS
zDytdHqsu+D8n9O4o5LMSnKhNknjiGOtLbSxq2RJGQAuBc1DRyxrmzEid2U7I78HOc5L1e0aOzLu
VJukuB3aG93aNEBZjG9J1KKTsYn7G32MMsF9JOLkiZuV3ICvNb7YKTINf1Y1p9vDozeAtdcO/PXZ
iT8vHEnkdYf2O7830ikTJIvB4N7bvSI/hSanwgsq36i/T4052xllgs7KLlINY4ZcUEHR5B4eLVQ0
hadNhgPKsM/021BaRbudGYHfL3LptR2OcwpqOUZORqKdIRev0IP+maJN+ypCU3VVmY/iWA6Q6zbB
5CCgh+jQ0QVWBw3gFQqBczQ87cxwk58dc1rEPt4nHcVAYmcccXMeCuEXzNxXaV6q1O7AgJPTXtfp
KOSxDEduV1bhoWBiySEjzwW7tGXmNBCtRnONfkZLhJbOvLCZJd6FFaX4RsuXxdlM2WKfrJEoAwbm
sf01zyZCj2HXNGCHsQSvEoZkp8ZpwJlPLvO0lbwo/W7MqhfyEbXbJdWh58CwHZ2tDrL+O0A4aosQ
O27MlD4dropm+FImMRUbqhw0ZI1tRsyn7an+GnRBvl0UJg2NMg6WF3AYus46Kzo5rXSemnCIXkbq
PPrNiopU2rIX8USCeo3MIet2FoedY772yY6J4hifaLxnVyAJSxw1rW6cFT0B3xtrEvr5NDEdpp2n
YfVg0tSQxD1JTF1TiNUhLePcLSGTe0E3058fC5WzPfnH4wVoBKRhRs58maFlT1aSqSvRAzln0XWV
pZnixcxlepITbbbzrM1Cz07sKXnIB360YkNCWirPesD12G2W2sBAbCTBcoISkORupefOTWw5NbFG
Cmr0LT6HZddODccEfSb+wu2DQmRoLLFBu0CgZLlHDhZ+MYa1U1Q4WVLRh65sue0w8Gxqp0y+EhdH
c0tgFEajYA5duQUeq4jLRIxdsJ0LMCteOrXlRWJg+kPwHSw3M4Ewn+xu0b+GXYkeZaqV4Hou6SlE
pBXJjWZW4X3dWzzjyai1L1ZpF1dODNcHjF+bXM+x1oV091WO6HqcJ61Pn8Z8MBQ1/9wQiPHdQRdg
04HOhs/tYgdftJDkcBYXLUJTQd5Mja4jzVXGK9IMLgcE+LhqSSoQa2O876mJSiIWWcszlCnqNK4R
EinviWYlzpUczIjYzKHQHoM8EOkWLQm1fpiDAt2SOaNfqF1CQ04yNuvdtJ+JG5W1ojJt0HtuDPAt
jSmMWlaGS6KWZWyH2Fk+1YrECjZkXfGMEIdUDz3qysQvoEVLFjJFF3456KsSJrEblItkQEdYL5pZ
o0tPL5/aelm5llVLwofAFWm70q7GHHMyBh3ag2pBd0xnI9phV0cv0fHuIMrRamRVBDhGLANqjF5K
kqHyPPU0zNy0tCrVU1FT5NvOEngDOTcg9qqTRowuAT9qdGYEq5WgGiFck6thF892aJA4ydNLlB/n
VWQyDdoe0iMQTVCNBV8dOlmGz+vWf8K3ot7VipkFvBGrj2ZCRUH/SdXHZNsmlRa6ACbRB8FTIKPY
wXxHGUR0wV1e0vLdF6VIGgyC9lCejT29GwCijbzvEf+TE6oWNqAA2abaB7vaG+0+fmRNg5FjmZo0
jJUs/HpPs0tWoL7ITE+pqeOz9rokNPMsWbLqxrD4rf68h/7u01bRPqNpDmScCl9/2lLi72PWanpx
VipXo54vLroz2x9EZpxHSffy5497C+Hh23F+tEGySqEy7v7x//9yVkHuSCc3IoxmWEKUKjZInk1k
9ta0VRuHSsNMCkFSdZQkI2Ens1rc652toBEcePA9Bm9t5tbgx2a3q1sDTlBBs6gMBW0NJMPzeC6I
wSElLlNaQopnwiZfCna+jwCzbyQaJt+DfheUuNX4vnKF3lgeEMP3caeEtpf1o8KQu0UB/8XAo8NG
hBFLkvUjJ/1QJ/lqfNZUWuTzQrXr16zW/T8OgH/LqvBf1Gn81wha/18qNjhT/ud66Pa5gArWxEX5
a1EEj/qfRZGm/2WC9uPpQxvBTH5VZvzUbOh/wW4zVf5Ca0N1Qr3wT/uC+MuhJOL+cqqlXFpJMz+L
IuwL+GqQWUBB+ml6+Bv2hR9v9b+rIosLtUn2kLzzpvGjPnv9HnYJSA45MiuzLDoGBYiDnbPaq00A
PG45t85OjwRJcclwqWA612rSaJKu8lU9vSNeyOuL8ZbWM2PMKapPTWk+iJzdT+RzDwW2zTxOv8g6
B9FADQ04QxlB5rb1UPpsi3SuleAl00djow+cuCqJ23ZSre9WRad8cPK97RSPFrpEd5hsGue9djtI
da+ge9/Uio6OOeffMVs67f2hqD/3ZThutE4yUDWCu3z4qcP6Ww/8/8Sb80q7tHspV75a+79BtrSu
l394CYbn7Mtz8+3VK7D+J//oCwjBK6CR2mDD6YGBtgqafr4C6l9k+qgIh1TiCG2MVf96BWz1L/wL
EN+lucaIgIj51ytANwHjDiww9Ms/Og3/Az4cuS88+jz57H0Y+9YrfP0GKLS5lrRVNW+22vFSQ2PJ
gVfBCknGau7YJ43OoO337eoeL2M1607EwWnW4y8/2G96A2/gYv+4jBXsy86Lsgte0OvLKJjztLhE
uAzAQHj6JwqmQ4kqItgAoQg+x8uCcz2BUfREsLPOOLTBTe0lEvfqvq/q4NLgtydEMuSno68QtmcS
9k+1IcMX0HdiGUV49cE1s6j90lJBj6kbJtA6TYf3vWYzvSmDk4TSppCl8HBPkLkninkXB1Z3UaIV
Pw74NrwuDaKbtmMLVXCHHnKVoV1SG9oxHDAeNXR0rY0VBXaz+eDS1n3w3+vaPy6Na1OFygLLIrde
+i/7PaozfmxFE545avnRmsGdOuSse1MkBr/tlms4gIIYTL11F/Ki9vFiNm6m9fVPfiRv8u/xg+ux
6d2FEPgGrBmrItrN1xeSMsVZj6OriNdRwIzkQfEyN1RZZq1QkWNCwie/gGiCw/QRMm/9/d99NnwY
TCBrv+JtVkQTxItmBxb3RwrSd6dhCg36v2Q3pJyHgfBUSD02hNf/PBj8xy+9Nu3efvIa3gQv2uK9
gn74+lsjowiwRlRYqMNQeLkyOTWaI92G5JJYCUL7vDlwkoUlO/bGzdhz4J/7Kb+20sD5kNu3ftjr
n8G0VnMemiaDo5N885hKWn/moqu6p1dKp/qxpXC+TjRR07lRS6LWwq4ok7Mm0QEKLHLKnitt0QQ4
7Tp8/uC5fH9LaFWtDZm1XcUS9uY1Hw1oGEHaOp5dGzPD1KGtfctwgvOwT7FGj2ySn2IIm9twrLIL
GpPz/QCr6w7BtJ/JQkXFRibxp8aYlNOUxKbLGAncwtIFj3++0vfP7Y91Ea2pqa5RI2/uIIwmdIPq
CC1mjnomlxyqt7WcEIc04bmOK+3CoPV3i8833P/5k98/PBxvVIGhEsq+xFG5dt9+eXfLesG5Ubex
by+wzNAcz9G27IkZ2oxKpQIobvVHQr+X76kTTfuptKPjZEyxn9pW90Ej9QeN+tWzwxXY9FHXKFsm
ID+u9Zdr6ZMwUac5nDg/xwj50nqSvKoUztGpE9lyU+BonM90VujLZYaJRyJcDU8DTAuMoY508Guo
lSI+wvHThkctCN2yCE0QcziOKshYPfFKQp21E/QqvG2lnk/dri2A3W8MK8tQd80TytkPfuF3bwTy
GPYY3k7U5AIK2OtfOMmENGONvp9hdt1+6Md+D+k7o/4ZY3eoS+GLVMzlptCTrxM98b2NOPejNfp1
CcgSzUVQbYIV1NiZ+JvXF8GSHMaynHpfl9W0bNquhl80qIl27nTWfbEyyP78tX9zM9lcQRkAEkUM
bb9twIu+mSptdnp/MubxkyrKEpFgZtzpalbYbk3+4xa86nSql7I6OdgPz2ZzYfyvd9Y1UevfoHZl
D8NCqwX6afJQASr3oGkdI21GChjlbb43kQkMVJZ5aWxjhSmVZAb19c/f40dI0uuHku8BkoBTFQvJ
OxQjUlko4Gkw+F1LheE2NEM9WfYtDKwQaLk2mPvAwQsUw2DeV0uIcikvrduxra5no6l8JwLdCOtL
3hhsewzQTXJ0UkHobSoGWmryI0qj/m7ZMwAosOata5+UgCRe3+ve6VKFMPjRt+sm/i70LEFyNfaI
brP5egU/7XVemENv6vmNpYxfHaj+p9UF4rZhLWP0N7NysoMF27wtu0u9FL3boRhWsGEt8+NSTgxu
kWZfJlN3D6k9BawbnCsiISh8tNhiVWUYaEUu6dWf78X7h3h9jTSWCPZZnRvy+ovRJKjtpNAGP+jV
+dSmSg/AaygvOcnNh0AYyQfP8PvPc9Z6kY0Mugds3jf7B05XYSaBOfn6NBVPolO+ceiIW7duxi8q
XYe/R3RYX1IOo2uJyD5AMWq8+bymGnIYFj02GHza9/Do0hdlmawjnmOa02NtfrDgroXy680akz9o
U5MuBx59sH+vf1ArTQo7VMPZrygmt72wQuTgZX4LAadWt/NgXSgR+07dY2g1RguLct8XqNmQy2tX
vdWFd2i8IJB0k/xgX3o97vrxU4Dao12l4bJYseuvr2xEs660cTD5TibSXTA72kMYRNhkMtlfTJ3t
eKjBtJcOceRG6MVHJJbffbxt0J1T1+acfEsfLuscD15bzv5CRtC9qlTaZ6YHO8XI0bR2bSfcSem+
oW2rziLiej/48j/Go6/XHJ4BEAvkbTDc5fTy+tvbdlcwC4St05acWTZ275h3jVHV26yel95NlvaO
MFTrqgutQxw5xqFRreFSzKadbhNboNroK9JJJaFdO4Tz4f2f38N3v45JBQnFTBgaB13+en15xDvH
I5Ag4UuOAvsGvMJlSdb9KdPr+mk0xVcbl8dNxFvlF1mr3v75098fWTDQ8L81WQIcLa/o64+PW3yK
wkGGlyC/UG6Usi/vR1U440XS8lYBbkD8sA2RUXdem7bwc2PwfXtNw4uymZKWscKfr+jdgssFWcTk
QOyh40nD6PUFhZCUVRQpDGEngLyboQOZHaglGC0wO9g3ulOvFD/RJf/x2P+bm4CulHSvtTm1OpVe
fyiOYaZzQjP8NGwZFiTOoH3vTHPZzbm0doR1518tp9D2nZ3wz0qF2dufv/XaSXi9epB6J4SNCMFC
M8AP8PoKpmiUesR4yu/g2AEo7BbCOFPQvcUBJHF91pRqkh/wLTLwS/lXTpEylOOVALjRugV82PXh
DfLS+/N1vWk/s3ZwXRCEHGqi9baYb25HLGe90/QeGT/MRCRCEHjMLaquAoSMOiyRZ9tmiUmbH6Zw
i1LmAmZW25qMUTp5AAiHR70bdHveO6iCHb8g3xmaEEYTy62WyLyN45EhohL3S7BraadDYIiUafzo
913v4KtVAPMZymYqWZqT2N/f/L5NmWdapXX0Q1JcVdAZ7RnXSVLTcoiGCPxbUISGxIzfwvUKHHty
y7Kw1C0YUjP1ZoAY3W6Mw/ZSK/gvtxW2tMoVM0PlD670/aNIa5O4JkIEgMbQWnr9IFil7FaIpOUr
NH/cNJvNQ9erj7WeOed6PGd7u9bmL2ZV7mb5oSrh3SbNAYcDGhMVk66XFOvF/VI0GE0UBWkcWz7y
MuUGLv1wJSNHRVVN8YDYqv4AAfXj+PT6tmDjI3aXdrIOGMV683jRYGilFgnLj6wC0Kwipl1GzUv+
kqGeAqEYJYNhc9yzpwIaCB2V8WVaHvSMhchSuvyiXCxixsKoPYrcrHb5HNeKR6J9tsnDxX6KLJLG
x7nlfAX24oOl6m02Dy8HpkEbmRnjp3XC8eZeRegISfOKwVbzhF+IxnHutEJgCwu18CGfqHkziJJM
vbCen0ApkmkSzp1bTRUERziTg1/LNCzcP7+zPxKYX/+ohL04/LVyv4D+r3f5l7vY0DIpqwUXA4iP
DB0k+x60G2bF97E0gvJxMiK1PKAvr6KtAVC59LASyFO3COusg84+bBSFKLhN2ycNqG09DHAaKvN4
HGtnwPHU4II+VWB3/jsXjpKKhRY1Fhf/5sJ5EvRCDgrKTnvCTFk7Of6HtJfOVWHJ4FPR1VgjAi0r
aB+K3tY8XM3j574tYqiIdEiZhikDnPO4Rd63odlu7ftgKjlrY5zDsQ0M5jpCOaB+dOHvV292K13y
i7O4AJl/s3+MFbqFWdMWHwawweRfaN0zoTqw00R4XWhTB3HcVj4bDQSVUI/aO7vMEsxlU3GRdLzY
HzwAv7mctTQFriaMH1G8rx+ATgxUHZz5fWmNsx9C+MRFOsVnpTTb86CViDXbyDqzy9E5K/FcXWTa
kp/zNwdLn8MPwgfeH8BMwYoriUMnAIc4lbfveFYmmFsnTjgI1zIM5+lWzavxBrdMsLYh9KMI08YH
hYcVSjb9/YRix0VtP3gLoAkmz81yVRoCz1r7YWL0b1YgKiDUUDYEOodF6M3VrdZTq1HrxW+CQTHO
S9rXG0cSV3KloP8GDCPAUz4qs9LtkH+Mqm8rs5g+x8BAYrTJucJAaLJK7Zx2Pb3kwJSVdKERqDNc
wCXKzxa9EIh3rHrV05tBVPrZEnPMjKlaPvqpf3PjHaRCnCZpjrAAvPkyKAzA/2C28DFSIXGO9IYy
VNo+IXcKen+zXc6FzjliHMI7hd/kSjSJ3AuEtjvcnuYH66P+ftNlI0OARS8bXhmKyNfPoeTuRT2V
gR/hSz0A8S4uio674WqmuoAyFprXzaJFX48QLoAmQkepVa9sJDd+VA/qvusI6dsgZ7OoTEIHglgE
dRswk5ltlzhHCkJIunJnmcPqOYySz7Vew+xIui9xOSWfstySDx+8W4Jrfr24UsKin2Pf4vXS3pYT
TZLOCqoGx0fAqF1GWirOJWQp3ymy9HlY9RJhWlce8c0zg43AeYnD8Qs3onLReUU3nYqU/r9xSRRY
Jivc2hl726NICCfS1xQ+HAR9c2pkW51inldyvrGV6ZhldzLL+ieHXemCdWHGHzWYG9hD0iOtT14u
amF8cE3vT/G06WyGxlQ3dMh+tFV+2YIGwECTqlmBj/paPs5JHqMLMctzzvSDFymlco8AIP+g1PvN
80bLl2eNudiKj3qr64SyA5zFpnaI6hB0fRzr+67IrF3Soi3Uojw/OlzEU9wkybFqVfl9FOkzcKIl
2cgCvmQKhf9cyRzEW7oojqbeygsFZP0mXTSEbQVexl2ZDxp4DiU7LDDRwfrryR0bzQlIefOxaGJt
Gvz6tBnc1vVFtmhmMGd/23VPM4JS2BJVr41rfHBiQnjodiA37hJHn0lJHYhl2HRMJEKXRRiXp+h1
5zDlXUu420zJucmwEy+bJRdj9VBA10HEUyCy96Z2UPWLWUVcvFHVAYb1pGWTNzCO2C3F3LTbAX1q
iFRe3plpND8FwBsYvRTpQznhbyYpd9jWlVkUrlJrXeX1TsbpPRE1do6A1wQYMefjnrObMV6lvZbS
f44sYGgyMqbPZkGSwoZgAI2uZhpkZ6Jtw9EbykED2ZQjY8N8piyuoU2Kg7fALFcXsZFlh8BQxwtL
z1aoAPySa346tGJJ0qQvTR+LBMTz1FO5DqT6HQdOOcFex9QLXljv2pYvqPTpgRNCek0jp/kOfxxJ
5MyXc/NxxpjEeGC0t7WW4esu2/oCkUqCDaVqS7EF6t5O2548WYxbllmTHYJ9nVpBzMoRf0KNccCA
4QVoGyb5ooz/j7IzW5bTWLvtExFBn3BbRfWrX5Is6YaQLJmkT0ggIZ/+jNpXtvyHFediR+ywLFcH
ydfMOSbe2j53024/g3d+qkBbw9MBAjaedTQsF91YcO9BUmEJzAsRHlzoDc9QkxziLXt2bIfaNjLO
ZJEMcAmH1s1PZpqUdwpq3bzx5XEcjkRBWJKbCnfP3Xin3vWx+NEOWI5/1538IuNhnXJfl7p3ngsr
VDgav0y51BCPiNMiD4F26V0rt+6Ojhi5XxBYPAYWUONuWxt19HiIX8M+qC/0j97lNyfevbD+x23B
kXIftt0X37TN6Ov/UeG64WgxTFoQi5WaLk2dF9euitxDk5RPxWw6cpzjd7A/JdPUApbrOkbnTaQg
eCsyGoppi5kDlfrnf7+tX7snPjbvihoniWN2E+4v3ZMaOP0HWwD03Vrzs6lXWEazGF+WuWg+R2Ch
jv/9ev+qXTjh6NR4wGJdcHnV+9f0t1P2rkTt4hHxbJKu6QNMzvo6urL5QpCBvy+jgXujCLsnO7fF
Rdu2JERGLvc2yyO0Ia498IRLJe2neBvbN1Q71XvUQg7aKxE/gsLjjBhqK7BvA0IJXe25v3lKcCT/
+5ek2UQVRtXMo4Jn5j8/Ar7eSBHFlh+UN9v40IdiTC5DM8TNPiHcDwHkJuU1xzGuT24T2PeB6w+l
9Gzd9GgizzwSaIMDvDbYLjNvoakFLVqSBqorA9gNE/UkuzpAF6rdb0VdU3cvHfbp3ZCMXZ+Vrpo+
jV14I0C+aE+5MJG8DlpDTytrMplfZXu3RmEXQDJsleg+y9gaDr5Jk0bD8A7qdwFHnwgHU0z60AOY
bA7LvPT2UiRNN72kALtIsmiT6Hrvr9PMd0cvOnRj0ePTtEv7XamqVEeIT7VFhSzkdzEPXXNeNcLV
LE5HCscmHAGRxKVnQ5SNOQIiLxm3B1szGsvqgt+Lod34gwOimT4whBm/y7GL+SURw9JOSeJFCJrs
OrT4C2u9DD5c9NQkAZ7bBJ3pCmPQmm+hu7X+kUhk9Mk9cz9zmuP7ggmlS1dcWIuRcRSztg0PDRGQ
mgiatIGBAJQJC9RqI4VitkzM2VNl011Fk4bbYzW2c5B1xqqTcU3+6Psc7RvOjvt37b/lfUpBtBG3
hK87b8I/OYCSF+wTs9pPFdrsYIU+yb6xAi7itsGZudjwHgZT55zz3tJLBFVUR7uIQe2zcVpYbEFU
g56cUzesMuyA/pekdNIXXRXwMCQpMOA8aovlK4f096HDqW8OuFsJTuonuHsOnIHHtTPTuC8DPmNv
4k7fA6TQsOa9cMYDYNqYzDYwdv6RPwXAFkkGw0iBQ9u8i5HIEup8Ia9rcvfQIezv3rGVglC3uDuG
DxgPZ/0iRN8tJ+yIZiSxQjo/6ore9YI5AYvuZnUYHyDwDB+dAlTzESdGB4Oi9UfgOM7UrNAmQqZk
uA3HG6C6rT80WwjLI/RriUCi1yi0d2WcmuEF4yYZV0G5dR/TiunSw5rwJWQCFyyYQbeaTy2NPslz
I5CJk0JIujyA8/T4w7qeEfQyj86PlVMm1bG3qnnreMwuWdCVWxaR4NC9aA8eJI6F2WlgBxL6BB+B
S9c3sygeO6KfYAjYtXwjDLMMMV0m+frg68Cqd8eqGG0d96a5wKLFXepbszmntYvAK4TJLFiPQfSo
HizBsCAwloS8gylQa3Oyft3IkxcvS2YY6Lc/a4gNJWRLV4bXVqG32zMdTYYzcQYptMLSwVbpl4OH
PY9JJ+6fRNXz3jCQtc9cejj6WxPidQllMx4LErnIwklGhFTaS9QZYufAoU7XQpNn0q/GD3W8b70c
KTn5Xg/8kJo9ez2vl7l2sGnmSZm+kyPiiRcOlGXLugnPAUkL91UMEeDLh8YQMdPAp9NZUcyi3i8e
z81H5UGLA1VDKYtHdMxh02yANPdbESI4zAetGqCxjQczPtzSd3CFoXft2i16n3RpfkTjjAti6Jc2
3eO0CvTRN00rzy0WixocaBiQcj7a8Uvok8G5hzwC/nPRyut2jtcAReBxisN3clPPXFy/mueDwYnx
qSau7qcRbvAprEfk66j8oeuB3y2iGwCU9p5mZZLoUGxdR8k8L7rbhyWUg10g2uo7EetmwgPf608x
697xhHgD0l293v0NS+GEyakBDScPXlNM9Qs2oXXaz2QmTK9C8kGPiF2oGFcf7uChEitghrRu/qxA
O7bonLGpI3WIbPjqTmq6mjCn4mtC6xm2bXf3swwr+dVpa1Q8/lxyTtyjIXrghN44HYYobs6jLgRM
32bmVmeSbdKsWCayvKImmV7dYZ4+Wj3mE8jieqoe06HS6jAxL/A/poEO/+LbjbpbS4OFoZMi6ZOz
hTiY0KLZB2O0/hkEo2bcbJekOQTinn9MRCoGZUtqAsalKEW2jUXO+Kd15dY/rVTEy6Fq1gLCh2oJ
YmBrF1yA86wXp6qa+VLPQw91NHXxR8RTuz2uUCZmLkoQKsfG8XD9FkAq62wQE0Va4mpIQdDz7SFi
loade5GYTZkhTSSyjckKLzrqo6zGaAQqYXLhi+TFnLhZ2CVcwFIX4TUY/ba7kuHMFZC2gGmnzqrp
tPmkq+xi5fofatHr8p08Eh7lc2PS8Ypl207njtqUim2aPyhAtDfWz8XrVnOPQsquvJdatvHnZRL9
eiLnHaDV1uv1XQRaQp1tobI8T7U1oCys8KtdrUOOWImVFjbWQIIV+zwYMtlUj5LajyQ5JFGDizKj
IuTqCueoNTyjS/8POc+AhAN4isGN64A4wj5qpjdMSLndk61jErwXfTNy6K9QG7w1UMkru4O1Jy1V
pT9lldwhV/7AiJL5sNLYOQBdElLo8V+Bd6Au6xKtN4tdc86S++m1GxHvB9lERQAtZQM0Bje0ZPiW
zsy+N4OkLqvNsBXHiihuMDX8o+DcLOGS7tKx8q6j3w1QJYxsPm2KaLKbYe69XcZENJAv/Na0maE0
vZZTQ62TNGEXXfLYov5w7vSZdO4wtmMpdp9qxIXIl9sAKGxJiXXbBFF31IFilpltyB0jhzD2btB+
LKvPQq/rg1IJu1nbgJRRUGcZkK0MmK8EH/Eg7NiEUBWUDLwCbeM3ZEfTso+jxk0/tI007lPL2kze
5mKOv6NdSxUrb3/CxYC3Adb0UOA3I9xo+ianEOZHNAe8Gl2+BdpEnNthWVIg2ElvdZSF1uhpHwS2
wYIIxP0NioadDuR4rD/mVbjfhNe8FtwtvK9h9oBxOJYB00xg7An+Yz3v3N4NXnOsBQBdmHIj6WMD
5T06lQvIKS5q59HvHOblIiXlhNdI3fYMDrol2i7sIRaUSSOydlhAHudbklwnUNDOueoavhvXa4uP
JdPXHfPNej6bUMviEfAfkgOfqVa791RPolM1oWq5MJNZL7hO/enNrp1ydsIO4U9BUJJ3pOZz3Ffr
jKLfc7/H+bEN5PRKfsi0HUBtc6VSUlAddVZSDmudV3dTuy16WBoTaVxWAUpGptp22YoSdjl3bieW
I6dGrA8jtMNtL9IUipwAH5Wcc7Mlxf4Oy3sdhgBIMO8fIn9ksKcNHOTA3YxhvN6oUGV5pJLwQo4Q
PCLS6hwWgglc8XlM7PSNwaf7iEPGcUAM925DPA9Iv5eijef85KpYstb0AgAcOvJaIqxU2dFWY4E7
lr2z2lPSlBMDCK1ldMqxhLUHh7UoAe0VU9m3fq78CwK03D7CpTPyGQpTNCLr8xz3VG++9xdDp8Bc
V9W4zj50ceUvTdj6BzFhQs1aDV85LN27WYlE6JZ7tAy+1XQdBDI5aAiyCVfk+GQc4IF7PGHFcA51
PYJYGTzRZ9zsPWgrQpjaYoaM0xJ5J2PZfCu8Vnxs0qSDTxbPUHX9kMxnMlo1Zzp7NF1Ah1rFF5iz
RfKiVFeNR5XXnEOJquRyLgdQOZ9dVmVkjZpOPk9z6w83TnDmMFBu1ieTtGl9DUyoULexIgRAsg6m
OtYQMPDWFnY2D1XIjfoAgUpTC6uwbC5lSwjDwWfT8CIHEIpQB8YEQAgcf/bakGjNg0xhJN+GkvQs
5NDom069nmMKDF06GakKnKllELRvXPIoWkoksWiuwkbQhJVD2B+9fmtunk+jmS3RFotDKBQ4Wi+n
ieAZDPa1MO6SM30Jkm8TAaHRId/c/keVg7igaGzVJe88vBa4MuLw7Lp19DYEg9+fZYhg7EDDkoOj
7GQLn25wC3uP1wnumEzDO1mJvjT7ra3sd0yXDn1IKYsrelMCfFZV8RU6A49seEAJ4aUonAbYS52D
d5MV8MF4G1S3eiqGn0W4sPhaG8cET5UTB+fct+33gLzs+LAaQtuOOQ5Aue+cdvi5jtRvl75s5v4U
yU7Q6A93CKjp+1IdHCcvWnCQQHd2QKnn/pgIoIGhHjT2wjoHR9x2k52vtb3rYqM2HD/c7waSrtuI
sKTKFOoT+8rh3eOKLrPIqoqs92o1AWdzsrrAQWjFdm5SVhq2RUg6QKWD6TT1a0lWjkQZCJGi+MvU
I/l7wzzA5hdBEFynRsAIckOlyqtTpcbAq2vu1MEEBUjMyeVnjaC1euB+nl8K0yWg3lu3g/Cpa9Je
S/Lob5y906uhlYgPRHZEP4bOeE5B9GjgvpMq097KqejOzLm7PfWJ17OADFwSvmCPPJV4caNd24zr
segrk3xIJ7R+WWIV+woNoNU/MNHX/V/xuunuoLWXj6fSUUVzmJPQfliKWS0XNkr5Q6viMd5XvkdQ
r0QGq48gA+hnx6JskkNczWLZYeUU1bEsuB5ganfy2yzUAHrKG0es9j5/J6h9PnQrEonMJPHDH+Xs
lFDD2wVsaqHWd+Z28m0cevdProqamFUqpG5HiLWyF0r5ST4VipglQEeEpmlP6nO44U/HMe1QHwjY
hVsWCqPX15zaws18n1ivfdHKtt9H3uD5JywPkJFqCjjxIHHKY8oGLdLuMDGBSyv9lJnBKNiJ7GPf
ENAEf0zo56CNU7XncVAtVB5gjLKVsd1biKZrzewCVAVW9JAPDmxAP29fqILqhy5MnPlBEvN2Tqnj
/Mdgm8VM9dym5Qt478nP+sVZ1p1f+uZtcEsGBkFY6O3U82gRH9nyAICB+F1jzCicdIIHtQ7Bs6q3
CAjfDIbddeB8nrlj0i8BOtADZGmcwwVFi72kfh0xQSckAAt8TjbtR0kQ8y71m0JRYrbiKtNtJNVu
6ItwD0LczQ+U115/DeVYCqI4bMrxxCLvTNacTRgLMwUC07OET7onrXdflSiT9n0VWHMMdSqJ5ZLu
NzOJxNnPVDpXlEeuITC6B7TE0KF8uI+lQB+SsbGRmuw38VsK2PvQeLFBraJ8Tv1IKD3dIjdf+pNV
QfxMjTU6h1B65pYLKGyHsJ+95gip4j71RUUZC7wvixF7W4Ac2SH3K7EzjnVydzMzeobbX21DfVFb
nTa3SKUuY/K0mxk4l3n+SkQ2jtI7GP0yGjFOWZXny1dpmS8cBxb+WzazCRieZZ82/Qcs5E4Kz0Ck
QGWo45i1o7/mKZmYL2Pa8bCixqJq6Nj5Zh3wJPqaollgsSuRkxvhUDBfxqrL/YvYQhBHztbxSBk8
LYfzau9HptMMfUf1Qb98Seo5GuUO3Kn7CVYnUa+TofIByqqUPaqq9syOHNn8G2GMHINrSzvFygHh
feYkefXOMyaOz6ye/fnMVeXOuFeYmt2cqAzcZ75k8V06XZzv4zyvCMUe1EoIGWiCJgNb4P3Zegzl
9427AaPLVV7KQxd1a3eumjI6iRoP8sWu5t4j6qm5YnSvPbz+NiYs1Hrr59LAxNyv/UqSD0FsKAdS
ycW6h8mc4v5neJDNCfKXrBTwkWwsS3JRAz7ybtUDR0OPHX48zQhr5XFEI8ejCaD69DTNFtE7uhrI
fX7vlBAJFwP1L5HJcBEj3fBz17j1p7Wvq2/BUhPB4g+VhI9HZM+yb4QbD5dFl/D7pTbyM6spGP5B
vPDyGBs/2K4p2CvQdK9XGp2ZBV4/54du7UF2MaiSV1JDFycrZ9KL9t0AhmsniAXGC+9W1SNOnfxW
iVGoB7cd6dvzYVHhNeK58QWgE4A/JU34PWXgVxzairzfxzBgKHL0VVlse0mKHdNjW4P725hOrrc0
XUP7quoUVbrosKnsNQP5z6YV1XjjwoQb6jnxIr4Eemw/e5tkIdlxi4aA+4Bq78EtzObiFX3/SHR3
m3waJx8/fxfL8dp0tYJmRiVLetCiGQXGMQZ1fgEmPHDsFNYXKAbNz0XEAmtUmFR/0df33QlGhs2f
onVjBdv1Jvi+dKs7Imv3kieyNRj78tb85ARom/dTFgQO7HzCr19RAIbjickRSYwiySna1sa4j551
k41gIvKZ9oFwgteOWQ+5qKZIf6KFm/0DsVKVe64gbwMWA1v8IlUEhHBlYNzQGJqZetfO0Jhtt9zG
1vqMu4SUPM+2NCe51NsGs3P4RCQt9yQ28cOwVN+x+dbwDEvR/kRoYy9JM3vfmQ0iY2ngTYAosV7m
0G9tu6rX3efN1rVP17SV+YuVyv9SjWsssxg9IwlYsyZtd84BP9Lg4+2g1nK0vkpXh2UGfOYvRt1G
vJK5AHc0SowzvgU8nOLDiDykO45WYGKFwQKPgplEGl7d2frNvdRN1n3qJK18DDpyHzLyigonc0o6
nB2/tblEOc+vDGaEQl8+Waq3lWb9XW/MM67JNKztVcnBfZyCvnw3gaIh08kGFzjo020/Abs+jf6Y
1JkoEyrMLQJ+9uCrZc0zCHd0kXQ18qUgTsLfKfJ5xx1jDPGIebgcrqynY7IPArczTyodxfjkii0C
oDZvCy2NN9TTN9JnofxtiRlPvUQp3ijX+drGMIoRXJriRIXYTUxElHpEm7qllxxZakXF4BBlmS7A
KTLdNOPArT8t4X1mAXiS4Z6NTgNya/HsdjUunMn2BIm0Yt3iP5hhKlB0Qd8yainbYTjziaF5gHL0
4ZDgs1qu+PEj573KA9deJ9+bgco1dZxe4AGTAl8QCM8IotSJ81DqZayPkTFQecDUFPa2dJSogYoW
Km2cqgOVRDv7J2frfXjywEYa/1kNgH+oKyemqdYfnw1Vk3c2rS8QsHspNTjouUR/HTTKmSfTBKa5
rkT7fibqS3xHDezLvewmCR2tGQB2B2PxuuT4McASuJqWYayr7YbJc+pOuggikpp5psMTVIi3toE0
rb3XdvP2ACqv/8O6Mc8mUwSVn+moT9gux5ZPyLEW1lnI3OxLaofkD9Gtd4l8zgQqa2kINyaW0HNq
quHvkE/kd7efi6/5UuntnDhEGu+duC1/MOKbL6GZPXEc3RxaYJ8OwIllWs3v2IXA0FHwwXAx/DKM
fKWfoJ0oWsKa8wI0VDhE48WvPPHHULv2R12O03jRKiLmpQBcUh25n1V8Kkom5Jm3TAEY3Lo24tan
9+kng2EjH73VX3pQorlMTt0yuj8Zsob5ZzFUffyV3e2WP9A9hvDDK2/2jnVXd8mbQpMESXsV6/Iz
9rd0gbBSpEHmmRDhasWVGLzYAZjgviYuZcko5nR4JCC6edT1wv6P9XD9rU8lcqNok11Gfp8gpNxA
a5U2GIPd3Rpy4svgZQYvp8X3CVSm3lQpBoUq3/S4A+EnmycpYtMfLTvpr8uKs+IFp1B5zzNYanGj
lJyzmGfOYQy7Eko5czaDmZ6ovPgcyaX9oXwdScztZLL/gII7I/AxgBF3FvKIe48VoK/fQHkCiCKX
MH2UDK5e866OFTsy9B77lDXIH+EwlNsDPOI5PZMKU2Y8ongiGCZt4feWC/aTJsxcHdygas5pBbvt
Ws4T6/2gLHxCc5pw9rO6Gt3mrzWyVb03yDPVkZTo2N4qEjKl3TMfD3PESqM5lz3LMjgqWv2gm662
bPN8h9DbjX5KOYQaZyVqRfe9IzG3fLKY/Cpu4lSdyxKq3EM3Amhhh8rAnjDZuk/BObWuAo086Q+6
67hh265kjlpKBY+5nyo/zaqSPB5owqsqdutYcwnnSQCv0wGwtey8fDG4YlFLQxdvh+AKtxuCfOnG
HXFmLOezaKsCQsBbF92pi2pSZFXP+pssBu6uz2YE80XHCUX4I/u3/hm1yBTt5DxO9W1eFBG4kHNg
KTTAhJ+xjcWQk4rYJyh4Ksb5wD8AkoZr+M8EKxMsbruG55qEsT8MmXl2R/hWTTyxs+Y5bZfPocZs
2cWfh6LjrZDsnMGF5cHFaQyhaxhHA/LOdFA8lVM7Vsdl05M5haxEiG/IvQ7+dILXjhuMQCRG3IXS
l3xZF0Lzwo1Bp45rdC5mLmekv+EWxxmzQ6diTYQkPuvZA8+ZjUdmc4u3DgRDRWVJpzG2/StuR4/Y
Lccu4tvqxfrDwNH3GdLpTE781g+gwMopeJQ+AUyQclb7aQM87l3RA8ualQLYB5SwgescAiWkviSz
km0GZz3xzhFpRn8yZuC7UpIsyIxvd2mzxge5fmrbJjlpyWZuDzKpSU8TOmbaqb68ZxPofP2kW9H/
CdPXsE9laSn2QS7ys0FfTBIXTR5ph8C9qiwwSXhbBmXZxDrMy3YFzmwKOaElJE7ZzeGNahWfnV6i
+Ced0LDup2TrIzqOxiRXDFhISPK+Yt8mlrFnJl1BZdtWb64ObJWS+1jU954bxSW/R73JQVnGEpHB
vQF6dNFuuwdlPHhLTaq2o2xyIsRW/pXXtiVpci/6ppYX0zfywRVkV0K7T8efax22QGkXgj2uVG4N
Ywvs+Meak3iGsERy2xmCFsgvCQ9KZNIa0z1L4aJT6vmc8YkUT5jPScMOkB1COT6wPmRO2G25/1dV
3DNFdgKW2XszBnlJ/sCEfIEUEHv2SlLhp50TML/ejyTpuVlMzwoKn5igYefFTUBPBbXgMMwr33i7
RvlVr8otDnqI3a/gQu6s5s2sy++ka/8SekV3kMnd/QH6EK/nL/6Eonbp2bw5PfQ5MyXNTCWblmi+
uk654B/six+Fm69sqj2hjww+vOPaEwNGHRZctxi+mTTWv87Wxue6H5t9t0zyo+KepYAvii+eCx8p
1H3aEgHQ6I//LUS5v7l/yHHAUJCukfqRjyTejX8RcTTt1sQL25Jjj/0TwqpfXqQQKWudJbgARmOJ
0hE936cs734jIRG/6jHx4t6VllHosR3m///y2iypbBLWvT0uka+f5wiJWj6Fnk/KQErCYcwTa0Ud
zva7OoG9N3k2xvEWn1phguCIuQGEQwklDeS36twIpXvCaJ8uG4mc0TVhfwFFdnnjQVe8atOaD5Xw
jX3yyiqBalVUpqaIVwiYVy+fc/YZMZDzVjCiO4SNWsajXKDt73yWPyxYWNJEhzFfW/VETKL8o4zC
u0d7gIa7Ogvy8G2YzMcSc3aw7+z0I0DOtGeg2/2BCHZ+YdExHtykWmE0ygVGeaEnEXc7pKWwsCVZ
8Qd+pLh8pUSxwzdZ5XGSuRNbOHJJ/OqbXa3fbzuKbaf7zNAZZ7gOI4ckuaivf7QkjLwW3ha4LzOk
XjbhyOmWN1kQkXfyQmRXnNB5/zVaYdzudW+cryhXUJe7hYTul6jQ9AxZG4eBdgA28Nguw/ClimFa
/E5x/y/d0P1nB9Xq3wERd1vjP3VDIbNepu/kqpQNGQGcscmuxo508fn6D8HUeJkRdvk+pvUX8JRE
3+StOHaFfSQ2hnVzGy7PpuQ9//eN8C9HyP1qhEcEBCAELYIG/59vSzIz8RkdrkdEKOqJh5n7KQUK
dgI+bt97VvengasBQHcK7nGZ8+BTFBtY94h2CfuUS73zTRv8Ri73qxiXN8WtwXfkC6Q4/+Pe/l0m
NvmKQCRM+kenUcV1hGV47xSG6kLUi90Zms5LhOLmdy6E+533z1MhwsoXo07DDQvz6xepYCwmCidg
10etGGqXo6byrMPxCS09chL8zmzQ6J7fnaEpr0O4/MF/pntuEvIBi1i4R2ja6UtUEzphx5pa6b9/
qv/r3YH34KyNMda7v15AHmLomi2od+SEfTY12cu7sm6HR+U38/IbIfy/XJZUe2R6w8oid5XL41di
gGTJLIO54NB2pvD7rIewwH276cMEKvKHv1GrDSUcaICS22PXu0zEGyXYTuf28P/7sYlg4yHDuD90
Cc77xWIzgcAyoSvXY16a6a2mdWfcVKbpPiFE68d/v9a/HwuJjxDSc5FpYj7+9WhmODmjrpD2GAhF
Yy6Qh5IaELAT7DFWcfDU8vOc0PHPFAO/ee1/aTFR6Kf3bxxhJM598cv5oNckZ+vENU+ApHwzLQuA
xF/aYAfaSx+8SIB3/O9P6/u/Xu946Zlo+1iucD24d7z0328zb5aEoCgvP8xz1fALAjgiKmFx+8MU
tNT0QTkvF9Dm7oL4rx5IESOA/MQAixaflsi9dElIRdK5c/8/SfcUvbhOXeu951jGlDXlAFcNmwCw
ZtSKWd6QOJ6VxMXpKzKyxvmdm+TX75Aka4+dRBLdETRcNL/oWad65SoaJA08Uufv9Du223W4Fj9w
/He3oYjMlyEZUFm2G2daK8hNi+qUaQbBEoqS0I12cwCDXQ+F+zjPTvB1FUX18N9f+//1Ju+FB35F
/ofW+5/fOo/6tW1Zc5/mvhfekWz5efvo9o4ArT+tnr5ifpunb//9ov+6oflquETh26Hj9hN87f98
VeRL7hhC/Dmpfh4uTH4UlVkYvVGj5QfLwvwxiPPlPG4sT3amuzeMRgTFmWX07+x+/zMn//2cjaFR
8h5iGlN8Atgt/vleCscve5f10yn3iFHf9agDb73W/mNUF1Y8qNhvy5ul56ufuCNy74QDrxKXkd4J
L7Fgi7FLccUHGU7GdHlA8MoSAw3Z6N0WBUN7vzWaf+KOmmPcqXX0xH6FVKw4SPRwMT7HGUBJ6cqz
r1X+kJYIOIiK0YyN1eqX42OLyEFc65Bz7loRJZE/RJYBW6YN852dDQ18hJLJnM+eISBjiQaUoFNp
6LEe7oTIzxEome1LQS5V9dyPHQPdVW/2pkC1xrcgHMPgyZ8QMpVR5cYPBZdasyeJET8eoeo0xshx
448Cj3eembSNzAvSNrnuGV/ijBgxwp5+c3n8ehTEPG7du2EDSz8l8a+n7AY3lnnj6p4wHrg5jIEU
LiBzT2xmhSsgWgUD3r/9ELnJgvFJBg6CwCYx+zQv5+ZGsrtB8zO44/KbUuDXpx7nsB8IMEx3FATy
+V/qE2yeLvC1YjvZZoIcPRUKY2rN3Vrcnaq/OUB4kHLp/f3SBL6BFwXACK0N9Ye4//nfBOqwup1W
EwV9QrkmhrsAzOuf836o/2oDR22HAFMEUq4KddjrTDj1p3ROyuQ6MyAsnrcFQ8qpngFpfy2SmX57
jRAbvTJ/k4Qv3zNYirRYwluNJsn70pOLtX4YZDk0h4EyeT0opUlzjxJ2HFlkXMp9vcFCesx75u0Y
Wf73hfdAwJ6smxfLfubbrw4CwjChurVx/IK/FtXep7ks1u2sddjYj8JD/r0zA9TMHTjnyDunNYGI
oYOlLbuvRz8T9Jz8nHpClE+FJwDZFUzlKOy6aXMOcNrar35beCfXi/P42ngbKlxMWrlLABO+JYz2
EE2o/QP9jIR7jFifU1ud2Ii1MtNymwluoivQhzlwlvyjZml/ipm7N3vS+fo/18BduiMapDFBl6yG
D+noY0gZBmf+C3KwAEWdmuZPnhpMfNo0mNvPrGn8YT/J0vuwrWVFsHkNU/YPVUfFpaB9aokMiZa3
oFcxj7U87+8JVPn6I+Bk5YjvscjDOJ7nD0nQpeZi2B4GGVtq/fn+sEp3AwpTSeSa8QhvCaHv7+Kk
Cf7yGt9lFFtO20+iScP3oKlH8aOuE+Tojhxion7mPK8rnN2mKMB6exVLCC6Wh42BZL3vtAHGLBK8
pQfkNs2AACufj6FoO/ar48pckeUPXQzSn5lQk6R0oafVbU0qSNAPPe8icgMeo3zj+FeSqjjFNKx2
73pz9yVZmQPvBChO5lmxyr/ygLT9vWyTTnXqVxEd/ArpzblYq83/hHkWx7Fvp+UaemN5EYtjkwO6
vgQfNes6zrO5Usm5gXbUZpFM9M+1Wtg7tl5BHzlAc3B2CODYOyBcm8xt4AEkjytBQOQ/0v/2Z+YS
orvJWRU3AztxuDJjFxiySiEJ5wtk+X2qukphNTYw4DyvbNt9PXo92wuSdOyeM5ufQXZRiJR42To/
Y31ZvPgl4nfmOlFTZ05gKn1wSNJR+yDW7buL1Dnaed1a3pKlDrEPDHH001Y+g36cKQkJmX2+Pbf8
9SrrOVaTZ2bkCGEI3Hkhz3D8Rvcfp/fJ1MYV0OrvYW0j/0gZRa8jcJzvVRiuhMuErRIsiOUC8mgh
ysnvWsonI3MfuPhI7Frs1V596KYFuZ3Tdh/SuNouHTKCH2hKhktcJyVrYb/+f9SdyZKlSJZtf6Uk
54SA0g+yBsBt7Frfm/kEMTc3pwcFlPbr3yLyVVW4eaW7xOy9lBykRGQ4cWlUj56z99qFtZcmvJSz
2uQJAjAp0Vzik/FkpHGOXUPSyxYvYFJoXmTC9tmlxxohsLJ7iVIHfyzFN2yF06i1RGxnUL0vEyXn
O90gFhhwqzQukHRqxFIpt60vaFzCi3RX143vJrGm/nk+woeOULbwknrdKl5rQ6ejBo0crwANNW53
jWwRT9mGQo86ylgCvYp5ZngFqQ4cfxsXN1pZpstxmWltIWTLBfFXCZ0OLDz4FILSjhV3w1633Fk/
YRXyNzmPG1s9sQzZMu2gXmYmnWitvkW1375YNMncoFlt+y4bZ7J8TS9pztfNPR/olAhmBK6eGNd2
LqbnCTlAc/K8kdwurAAvFTVpTWqDVq/Rlhwxn40EFJDBauszCZCrlYQrQxmCA2jAwHTy0x1fBS0B
8u1hyxh19loWGF6OftWS4/anhSb2E/IwRbnKpyRHFwi0jdiGEEw4hSRZu7zb/PHe45RlWcJAKM6f
mw7MELwzey53K8qfPcG/FTFHVdHisAMaH+/rNAekzracL7fKqjp/R/yddVPLhBFHbaWko8eOLSLC
2Dd5yIpWOtxmOSqogNJk9O+F9S4L6vbdWK2uPDMstb5MTkoZYva8qRk0L+eZpKwCuQmSpTyihY8r
USiNj3ycGOA3i1ySsClMsV9iWqHEOfrgyfkLTehKF0Fuqtvtu0OMMgrVJgP0gWjevZ2KmeWnTlX8
paqY1YcDiCKWH89H6KgmG4/Jkq+PK2QvYgytTtxTt9V56Ix0Is4ghW16dvKJs3C1uyYCbFxqtK+E
JoJZt8h3TYXulufMmuanfGZayjo+z+mdnfTFt25ajVuCUdr06NQQOFmwtjjbZI4N+9lgriIDr4MS
dIK/oOGrdBK2I6Zrz0ZR49If0fM1O0adTqQvjHqS0pjlcydTMUadV6NKZ5li2gxifIbvsfjWetPW
erLXfIRL4boStnpcFKVSgJDb0PeaNCsOp0wBxKEcsflN5uw5+9RSqbPPG8MjQ6AXzQeON3L5BhKo
DLSvaCKQ25SOhyTR3WFhOhHWNSvclQPOsFVkRAkA72vfPYawOi1fQeqas8y2exwdUrQeZO+ZM3rr
YTRuZrF6zmPs8OqFeH/Z1EA50dvyx7gNXBsBRpTncXIncsw8OMDH+dBRPfQs5Fi1yEzxc+6IovXp
ymFNbkrmfld+jwAo4tYOX8yl0AibLBJtdPcZqwT/zGT4MPASrdx17ow3VJ8FQPTcb7v4bMy0MjtP
K8t4NKbFr85o2+P/ol2v3gt0WjXeizbWbz29snbuANgnQoyUdkjAjLwODNk+KzsjxzglUcTZG26K
22PxAGGhby02h4dfMTwrk+SuYFV+R/udZ9xE03IOU4+HA/lune2XbB6e3FSP321jJUeYiOt5lxaV
fCs4KK77NquaDzfxEPl1fJkVAcPor7AsNNVAVne91CxOBb2wacpcHbUHexc+DFsRvIGxcwimqZ3P
XY48TIONdZyOmtaB5VEcfjkNA/S6EiW4nkdwvWSTDNrcuns1NM69KvIq2TtWzjpWOmbPP6/75aO7
LlPP9uOvF2NTwOcEBlSflaQ9xHx4A09N1fC328Z2LmQMSzLUPQwP+3glxZyBhofVz5sF0mctJ01i
Z0u1rLeY+STQwZ6kb4IcZ6uKuqJamLM7PhGXBiDFb2QxtV6wZFJYh3wu3I73vKepv+ou2k7l8R74
ibw3qlwkyNGG/nGUS7lSMdpWWImtQ5TynWVhskjG4VWuZnRntM7qYPXbud3zpvAFJSZHvqpYl/GC
cU77BuAK54Ex66N9TXyONYVethhXK4I6lp7VkHNUk1ieXtSqHrqAKO74iz0m9kfLcmIH45TbzXm9
jOIGMxwDHszPqnDOtdqs5yiXhKOfyCFoiKSoWKwv4GJIuSFOc7ljP8isnZgMK77io189dHPjvPMV
i9alxgz+0pBLbZ8PkmL+1moSDcNPCszz5BFG0EfbURoZSeqN5JjoKMv2Iu/sC6rkdYn8Qid51Mwb
70VL5lRncUICEdSAYbxjmhQpDuAlWzXKDWBAu0VD3VsHLuMa/yqNt0AeYrxWLyT+uF2vC9uZG2IP
48HbUVWr9UiBHvdDlDYDvn/QD0aUC9QNO/SSpL6Nc0mhmOiYVV4kEhJ7X45Na7BtaRqpicJSlyCl
tepU0dB8W/VB0AYe2uw9dnjWIe6aQV00BjLZ87YyS+ca5JEzfu/teBx3BTL+8azOV+tWI/3IPlBR
9az6KNzmIVjQfmzBxZb/aqRWfZzTjPBB/hQLj1MP9OYm61OPEcQoan3n0rSoCIPQcLdZdq6Si8xK
/PyudCYSxR1Wr/Fs8sokfXAxY252SGkmu6zIdVJVV/QklxW02HKPOySZXowxkRzHiVMnhzJmKHXh
lmk8HhjiNcldCR4be0A7msbA0Mfpl73jVHGOxHAuPUazKTEtIVJMg6q/RaWCkF+bbuCzdrS0SAW6
TVSPjN2FdzeF5sTsilRg+qXPVmo1t6gf8bqvKdIAysusetFJqCBR+tfn9Z97SFT66Fi2UA/Th6Lx
4zGV3EkbeUAyHJCqNVdAIL5IDHwA+WdM9zKbfwfn3RpnPx6LPeYEcEQ8gB0Qtz51xn0O3yVJscMh
X4rxqTezLGQnyO+mVA17phXxEPr19AJnZrik3v2db/x/uzwNAOBitI7oVH76uYPn0GHumEro2YR8
aWg0EBe9ZXWPk5X2T77RJ99L1aCcarL+QjO177++3Z+vv01s6I8g5gahQn926578pStA+3TpOsxS
B9o1jRfg4KILQz12hvyJfCI7b3er14ybGg9NPbVlG/36X+BzW2LrgjCfodgx6EoL69MNkFQTOpD3
BVwYanIk18lJy6T+7PPTSUgdxlebvfg3nfef0AnbVWkFgQtzGFdS5v/4sxOseaKLU1DzWvHExCY7
jVOtQoFWNYv0HJNDknveeW4A1yiRfd+Blqh+0//56dZDwbP/xBSAMBamv/39v9x6z5swC/NkDill
aHOyHaBu5/o0jFMIALFdz1vIUfVd2lrdt8pP9GuQKqrf//r2/9k4/uv7T1EF1AR0AXNYhybZpzsB
l6VuDAOZeL7Yi8U5Kqb81js5rd86u53GO2Qrwg072in25pFT3wWVeLYvgTWpS5X3RnlZWpPQbora
b/rvk5IlJuDMcZPzxHKL9UgJsIxEWCsIMKNcy10cS3dm8U7RI1mpw4KrdSR9FC2ymFBTRqmfr7OH
oHZu02baS0t34mMOzKp6xH5hNS/oxD1x5eUDxgs7jQfCQTvEbIFwwFMdS3eYrLBw6ILsh4ZcOCzk
OA6DWbNqfcIwbDfPDN4XYzcMovqGdVRXwdQhHwwl4LAH2u8Gxx2oKeV5Uc2x/Zsu+U+DSddgsAxA
xjZh49iu+emW64hoF7eYcJaBdY5mlDH7uPHWyG5F9pQjBLmwidk6kZHaBA3VNTmSBBUXcpudD0sW
Nrpsjr9+DYyf3gMGYQzgPMiXLl02yG8/vo2KOOdEg0O393sPztOE00w7qTo3tCe1VHABvHjEGYmO
sg0T018JpXapjK46+mV8IzWs0KeZhIruDFnboh9Q7xhtYI00Pb7hre6fPGzzyXGJaRjtplprX11i
HlB7zrP9Igfbc6hd3fZZ67syP805CuASUG67Typ9jY+WwFoQDK2ABDsLEuWIuGC7lFW8UBsmtP12
ZRZLdINDMbrn2DWm+kT3w7ZuJzOf5b60oMvee8pJ2jPKTqUzvmlS0rZcc9ICpeXeRQH/0IpA2dvP
ol27EqFvO3c0y0l/e5WGSzzGoqyBky4Aj27fkHOL2wsrHEfkkdZTaChlo7kwhMpvFgpV98Txh4E3
4Ok13y1z3g3XjuhqOoh1291ZudTZUJHnLGcOICDnaTDgZiVabiKeQp/hPCY8qKdpbMy3XrMHed7P
tF92aQqvDQmsiNN9vTJeQSHdo8tNRbOu+xJ5WXY1qW7igEzK24M1WosdFjJZ73o+rDpsgIg4UU5t
kO6rWKOrRkrhlHGeG0jXpnPlc8bvGYYxJ/THK3vM/YYEwo6OOXzIbsdTWOMIj+FS7HvbG95kmVjk
dIBcOc1Ggih2SMmeG+Yld0KqOH5COqQOCqYJXicCAYtgtbgytF0PVj67HnMQN6dGr3jNbQRFY0g2
TzO9wztFvR/wAsBmhraqQPMwCNPMi6Tzt/Or0WtcK3HKA/pVb7mRRa8TOqi5/QtHMgphpC8o4fpC
pPN10vutc2cMTXlCzGSgHPecMsW2kw0HRE+NQbRlkaSHWpsN+xwnID86AxKXXQE0iF+wusNA9wvP
6kAyQKOqOiP+sFKFH6pcJgRjE9TGU1/Obn9atA4pk+bU01NV9IMb0AnWh9/sYp9LJQCH1L32Fn6z
haeYn4acEM+lnmZrAl0LOF4y+93t2pHyQjmzntW8aH9zjrtdjzphg3rxPAz304ZFMToMo+B6ZqWZ
9/CL3xd8LmmI4uRranfT11+vST8NcbkeqGzPh3SEbgEG649Lkqv5RDsWJW4418Y443bzdZr4+w4f
5GteQZYBajWW54M/EmSdTZYRKF/MB2bt3qtwkrfC1WsOyI4VTasLYhZ2NGlRdTxlceSjlAuph5qL
Qo71RYotGr9pZj3/+jd8HrtvP4FfIITH6MXw9E+rKuezOB0KqHvJDPYFt4GxJ1DViBx3peeaCIBo
Om3AiwFbwuHXlxbb3POvOzt6HIIZSD1i8u/DYvs0jW2aAV3kEDv7OsNyg3yxAJDbTzUOMnJkB/+q
FiN+IuTGSF17J0HroU35+jKr1h4ioaCAhxSNkJ16ztgY9cxBHDlk4m0Av7W+O6XDu+asNCZwenKI
CfH3+CmRkwNi5qQ1tEuZuT7YHPpPY/DrX/fTu88QgHuLaoQlyDA/ly1aPcYEII8Sd/KSRw79nu9J
Ds+V8O8cj5Sh/S532dzGcT/eTkiDQOxRoVExUjP/+DYmsAbBDyXtYVp0ut5xQtyMN1RQ6nBeshFY
3ZSdu7QjqoNIOkcEOYWVGeEAMoedrrKCSL9Gx2ACncNnruN01VPdl5ZCgZBhGuA8hg/ZTU1MRivD
6ieNgMvHRLRZcoaUiGZ91qRhyalYP+LmqzizEqJ2VqDheJecDnfTNj1m9e2f/rzVfyuv7Fp+1Peq
+/hQl2/yc9YYaO/3RhIplaTqP/9tlN//k7F8fBO/SCR7w07yHxfDe4Yk4aMGo/RnuDlv3n+FkmmO
/geZDXwFm5DH1dEu/VcqmeYYf+jkJrJ6QSSGWLedLP9vMp9h/YEShxgz3eHcyQCYT7eHDJn+8x+G
+QcCD5+oMiIaURJwrb+RzPencup/Xlr+xcSW8Aj/EfiFQP/1af3pFlvRtdjE8QvL6IKsftfPGsl7
TXqiaWW/V47d3k+pry5Ko2O8BAKUOe/SnGe2W39g47OawFXuclvj+bA2f/T6pryE4BqUwBero+fE
4jZtq8i/TYdrMXcXZuVbN4Um/Lc6zrIbOtzrnZZlkOtJHG4vkUdWiKbpyga96TSI/KtF31caU7Cd
gsP3tHr1bVboA2jaMq6Os0r+deT8Wy/0v31Nf3iZr///TZzcXrd//2o/Fh0v98cPr/X2T/wra8/S
/4D5zCmA47EO6GDbeaePXv3zH0L8YWwHBDZjMOEWzMr/fqlt8Qd/h/caJwN/E/n0f7/UFll7rNVs
09thk3AR/++81D/ua+5GpqNVwDeFUJDy8HMZUqXIJcXQTcyPhX9ClG+diAr4XbDQ/3oV5IH8RNiK
zE9/XO7dTHpVJpn4aBDDNQxoheJVrJavf7ntN//6FP8DltZNw1rS//MfPxYI24/Zti+XRUDQAGId
+fEyyq7QvDvpSEXQDAFGsCaMq0Q70l7PTqD9+0cNNNp5Uxj5bwWy2znzfxaHf12bTRT5CZIyHSvl
j9cmfr4v9bIZoybBk/kVX7G3UlO1HlMKgAnVulO0y+cDE+ZyRk/hJ0/K6IzXWlRtHJFUhFMVjlc5
h4nmMhquOh2uJoIDAl5+s93//DRQNNOd4CI0qn7a7iGLjAxE9TEyUlPdidXIkzNHX0rzN0LZrdv0
4y2x6bhwNOeJu1zm0+NgCO9NW0kTwe5RzI5MMdvXQlXtdOnBl+sg7A0gal9Sn5gc5+/+SM9GF0zE
0fZf1JJbzfOXhtBAwqHRmrkXub3mRDRa3XOzZez06zfup6fuMRgj3WRrOvIh+5+u0poLYzJgBxEZ
ej2CbA//h23KJ4wyL7++0vYn/XAzt6LXwaIlOJuInzSn9uLLijrKiOC8zbhDnRgn+4iNxJtn7bws
bNTvv77iT68JSxXvsrl1E9Hgf463yYYBU5mTIzFaLKYQztZKcxrtNw2cn16SP6+CzYLSHv3Wn8z/
vzwnG9UG2TBcxdRlfJcDKtqXbqZH+UwapNDbJxMMy82vf9nvrvnpxYQXai3WyjWF12KTJiw+Mor2
XVaO86y8Ai1t4rqnv3tNliR+K7UNjneOED++jxg5O470IDkEIdanMV/VjWGu86nQGqsk7Hoq1AaZ
nOK/da5lXaIXbjmwVEmcBCn7eU1M6kkjDQT+BVO18m6EcPDGVMwJWH7dIRixr/0mL+qnT4IVkP8Y
JtGtnNU+s6obOF992dp2RCiJvDZ82cqI5JsceYOXa2e/vqsbm/zHD4NpAw1vLkQgIu4E+/PBHVwb
DcC2GDl1xcCwEPPm9Unmmlqfc9UBUkz4kSDEcajXB6FK3OsCTFaJjtfxj7bRtcbbXM6klmJ6Lcbu
BIXQS5iuu4u2B0LduiEQZEnLc5Zwb2iokd1hdHbs7OpxQ12yrHFWIKt2No/DADGfYS+KJqQaQ9aF
Fcxced31RPGck5Vl1KdpTU3z2SOzqwWcVob9ap4hvvKNnQl0kX0LN4c45qk/q69W1s4lk+xlai6m
xmmdI50PHz6xE2vvRldNeoQQRr40SEzsMwfYKWoam0ZNYKMNrYERkPYSJnpjG9EyknQTjJ0/HrKy
I1M3rph+BmYph+Iy1304rEAVE3FINDu/IRIDOeDqCm+8IaAoNff4COULYA9N2+drbss9Z1vLu7Bc
dLpB2W2aKQPNwrWnW4Z5dBK9fwIQ7bkcdhPYdYFbIx55Z3W0ZmsnRYJqNozjvuXWykkUE+mzq2s9
Kn0maUI2C4BeQc8ULBK+aLHTieZGjDPU6mmZqzo5+GUhjADgCUCYRCA+OV9p7RzFjEx2ZxUu0u0V
x+utL3GrHEh09L/EnqsGiYxlbB2mA1PnAgksZ8+4n9gujFurhRvB8ARa7AFmGZaCQAPtkOw0v1AT
zBB/FaQijKN2MaUzjixNQ0f34DZAbFAgJQAo2SagfTdKORgoDViGAQIap7gRRl8D1mmR7oSY1vjf
cUczPxpods27LbHuOc81+o4xGrjzvue5Eye0arK/iDlpPJCv0uCKykGZMbUe2ycv7oSO/ktlfjgj
8CiubObUyx6dbAxKnA0w8MExwPBW0rnvGNDMQYw6oTlnXafYqKRPC67uelGFTlfbbx1uwyZs0Y/Q
GJSwAV9apayPGDLEElZQSTZLSVlloSDWi+iRfG6f8IRrD0IgrdqbJhN5EFabnobpn4E6OcmZryLP
nvJtDKh9581HwuM04DwCs4/jJ1iaLeRLB5cu84YZC+sqBZ9FFieEeqz2lIbzqORtPRhoQCD+xS1k
eBcVIPqnwTy4IFyfm7Lu+EMKDaVVQrYXnBd0tl/NBLXdVZY3G7VOOIsbzl5BRFM+YJIK1jV1p3Ca
YuObrw2A+iCMLTOvFzSpkOuod7sSqx7CIWQz6i002+gxuqWBpW5mcA/ReS/HLDV8a9/D3ZL7BYeu
H9LtWIdrSWFFHziFKrfTF76bh0pD6nnHJphne4bj6RCyv7VXS+zjLMWQW70O0MRetLHNr8k8ta3D
kM3o6ehAFBnJbeVEXLKvCe9RmKZ+4tPVX9UEuWzXSU3c132y+l8KAexuT7SxraUhft3O/4JntEpv
TMTasD9Ho175cyq96CHUydhuU2xbVgXARJ+6ZwNVWX9jukPXnwNNGO5HM7HTM73pBDa7QTHi4xhZ
sCnviYoSyRmpkZtKrqZBfSEZ/Rb7Tiy9uGmTzO3vJrcRVhsydcY2V61krpJhnxXdt7wojPlBa7O8
PvJt1uUOnqDlfYBGyOI9igDQImKIkUEMizZjxZ+mFUZwLfv6Dta5s00rrHI/O7WamaVBt16R23zJ
PGZS4WI4WHN1uy9uASWQE2LEsrijiNaf0tVS4Ck8iYbRxZUd6QwUTp5j6K9NZcwfzlAu32uqAPNg
d216LWcvkzfAmduvuVbLL3ZjTreikD7kBOQvj/qg7Ce9U7gVXUIRkSewLmJqcb27vPS1b9Jv1pd+
QpIbLRwR851EiumeEFC3B6Rb7RjRAgEV0Ok28uXETPAH01WojqYs5ZWGJDyqUaSuoQfye9yDjWrm
CAwyFBWJVoBbOAs0x9KL5QW9wu7BLRJWrBF4NemL82rtGAtODipbu3qa9IllFQgacWQKGkYfeY0N
/Mcux+Fj8hEhh8LvtKekLcQNjALNDGAfYPfpO1Ngbc7tei/IoVUn9I/jka4Fpp0hafjaY+WVRxAv
MfCIQTlvU+FhQmJKMLww0MQZW1nIiyKZL/PVYMn1llkUGQdDinoqSGwn1bCbwgPZEQKAusyANtXw
uPPmgxkGTCGAGxnEsz4nVJPxbh+VtlVO4QjeQz+U+mAm2CFy79Y0yrZ7mHQFGcrAoPO2Pdp3JHMm
BZaagBcSCQGl0nCInzsshGheTi6WhBBjiXWoxtpUYM775EbHPujSclzSl8Xm90ceUvt6xy6s0+ee
u1bA3+7Q1yWAHG5WbW27SPVq8Y4jlFw9iH2rZQd3Jd1UtWba144+OYpirfGNaEyn1NkVi1l/UcKN
/StiBQrkYxZ7yIO+jJYWVICdL+tpMAwEbR7AHz0346OLoPUDxhQJYTVDmSQ0a1u+O1t4x74Ycs3H
fJ+433HvdloUw3kEIujUFk/U7MadjVshPswlwBo23+Uax7A9H1rXp5vtE11nBw1TgGeBMK7f17Fv
j5ENj6IIvKKGyZgrSuYgXw073RsY+Ct4y1OcQxNtspu5Q5iMDawx3voE73+AX0dnmlwUMLDFqnlv
JTPNl0ZXngiKqREyjK3ZfFwnQ1t4sgZ+1RWd25sGH6uMMJ8gB54Zhi5ATGd0p07Xz19gmMXJvvOz
7i7J3TWNOLvIIfQKv5kO9eT1eiglw3BQw4K8D2ZLaC17oYgQ9uL25PRmtew6Y2MjW5Q8XzMWxTuP
zRnkihWTNjJ6E1Sdri7SnuHHrAjxXD2WTQO2Ix4cj+nmvrdWXZ2NmnKrcPAK67X0RvSTBYioOegB
Qwy7niBSsjAwS7GBy4FAILcQ/XEuVPeA1ijXwUKWA2ItGgZz5Ger1K+mpK1BXMmCp1oold5BV2dA
TPCB3Ea03YIeD7bzzuwYUuyhuo9fc3TrlKzQFTAvOTladEf5Nhl/maPBp05XHxx9NYyUVV2RXOUm
GomjQlIJ6gg3p4n+RBpnGSQ4akhZoMVL43p+LVOLQIC0qoB3Tlhd72IAmOqE5sdmB0JH8ySZhKyB
N1uAuDSRmtethMJ70CcncY6uiZZvZ+abey4z+ux5Avrz1okp93Yo8zw3ssbM/R5XuXRoWcZpGo4s
099Hu/bvyQz1T/okUVrPveyesFQWT0okpmQ1wbgClaMyDsrvYfk2vhsj4m0cR2KJWrqnqa0H9nh3
kF/nJm3ua7gxj30nkcWNnZRHt1H86E5mthMWtgeW3wV2lUeL5XvRWlloyubCqW/rGcpO2JoALhCi
Ge0zwBkJWmTW61OjOSuZJYOBU4uEGvdJS5l4BZB2vA6yHgaU3eaSlswPO2pTm/aGHjq9gB9jdXSm
+NKYjUYuCQZDAEHPPRcVBySAEIZ5CavGRvPKTNgNVqamSzi6HIUDNOdpDDdLJ8DCs7FWnJj7o6wz
0O/egx+wigNg9frSRr/90lHh5TsTOB0Mhd6noBMZkYOhubbTmUtixHO8xOS2V01VXfE4WwEh2VN2
KICx3jqqX8Dx1R2Rl2NZ3SsCYu6FWOpHdqAKPvGk4g8koXSok2wZiICYsb62XtFpvGuLd+XFihgZ
HGLJk7+2+BaStgQPQ4k9v49pVV9Z5rydOXiwY4DGf4utwZ9FAZzM9kCtmHqsWsT+nEkvg90NpAQk
tnQ0k4RvdxbPGo4d7DOowBOq45ybP4JHO7Nz8gbDmIL1dmWF7HglxibfAwKO7xdrYBMBqpEQEm6J
FkLqIL8b/GXUH1AevyLHHcfASc3uespjjgSz61eoEPt1gqKsfHSsApiO2xDQE5TDSgWSzb3ZEV6j
9CzMZmd6TRJbroFft/Ylwg8TZGw/NfeIajQWZ/CinDNQhHRBG4O/P8GOJOJrZilCF5unXz2/lvOx
BGR/XY/k4pyzRFav/WJWzQEarHcPZNDxAm1uhi+qc2z+ZzKZSJdnu4qspomfPF6E4swSTfXs66B0
AhXnBtojZWkXsiXqEI3t5N+VFafXyHIyXEIUtjbnQeppqiY0knywMyidYHKyjOgyYjopTcrEeHF6
MDA2HpE8gLLbQFcvGV/tFg6LH3nHSQubBQfX3Zzo/kx04cacWI0GKxpZA1BQCqmaaNQ4ygajm1Uk
tMxWySnInSs9XBkEbWCclESK3ps3zYntpgdoa2OMAtUwHwyrYXG2IfC/UrdYIjLsXF43MbbUoBuV
YjzqQksJBJXAOfA/nd0KbDRQ3Ql1/+0AMbliQjhMr6Pp1w9YESA2snfVVwMOlfaKtiDobmoJao9O
ioqKCgQJsU8cUZEuJT1eSgXVdqYt1LRfMoE2l1/mQ6RJKzUAoMzRh4T24FUPRiKtB33QSUnwlGfe
p0VSeIGRjxyhWo+ikdN57zsB8NzsLcWXgqrHL9e3Cv4nf37lsaQPNm96kMU+HIEBZtJ3Z7ZTnhwA
xH3M4PlLa2fjB+EyhMmhl2Vr4nloYEp7SE60Hy2eakOwVYGGgigwJ9eX5rpeTExO7QjoDavaAOo7
5tAKQwmof7XffukH9q8RG1WelgdcWcy0SI4ln4sOkhmWnC+KLZUh/8jIftr4TpTAQWWIFd52YhVO
6PbU9oFAlHJB3nfzMgwl0pJed7UQNhQHztRzxJswKu1i7Gb1OiZ6Bhq8YznB5JWru1YxK4a1oafw
koSR61Fh2yU3csErtneUjL9SHgzk17j6wllWc/j3yJsEyLve8T0EmFe9K9ct3HvNrrXHwS3btzgu
V3Z2MFkPhAVxmsnjBvCI1sXOPdoSdAt+BU32soKqYh78EesOXemCrsXCoeSb6K30Rdq6BColMvr5
6KLUMSmYEMJwQ3C+nZ9ADGO1XdUZh1TKS7B+Bb+joOo4yElVDwUPuiIox7aPWIWs9jRaPhoTXSXq
fOPnRyme2XOGEki7xYJ29ciKugJNRuKqhYmQ5t3kFMi1geCPVoDKvL0Dw4YCvLRM+AOtXeUU0isQ
wsgdLJK5ljahAMVj392iJQOCwKFtaSjUWYd3Gj4aGTAjtJPDgDfs2tI08eorJaZQSI3ikXXZSZjH
D7SXJD2Ui6FaGo1cG9KJogE8LKFegPjpIXSwRHF1xJn3VjPnEtGwMoAMZqydz4CXiOsgCwM47GTo
qRFMpp1fz4Nnt2SqGYgXW18RzdBWlX9GkqzvRB3i/CECcjQ+KRfsbmCp0XgbqE81TkHLSvwNlqbm
RMiZgencz5o+EKNWII/a1FBatkDgRfut5DmZZx3/j83H5TGdeJkAj6HBAHVkntmdy79DbWrpG4g4
LlODsfLPu95vtGPXzAxVG9/hxbLGgStMi/Q2g2Hq2EczXrm1MC5rkhs7vHB7ToT9ZaaTRXQ24aVB
IYWQgYw4iBR+oGS6aGHfthNBnJlq/J2V2B5gZt9MooTHB7reaklac3relZ0OQEm+EBJhQIqsyQ4O
Z21WXjAj+3dChETw3F0Atge41Y6D8BybDotWLLxIVNP8yBe82nuynuUtYn87P3YcoRCtVDHxbJ0t
9SnscAd8YFc2kZyPy8JSodZ3Szn2SRgOJqKWYM0XG9bzc5eL7j1BYEF+i5UCO9bnyf6ge1xSjlhJ
1kV0YsAqupMYvk3uDL+LQr199WvHuPaUJFQJqp/3yK7VuIFV8J4exnFsbplx6O6l11nyEYJErIJe
b/2b0q2LF/oaMUxMDcH4rm97TAv9husNWnfb97XZg+ZltkanBTaAfZI/OF28r2gVAY2ljDEJcs+Q
yc3EM6K60RO5H73E+mrmenxPslqXhpWLYOdy9cCs7tEmL19ccwHkZqBcp9XQjeZ0LLqizG7QNQ4y
giuH48x0e1cQHNLienY2YJ6aTFnb0RrXOfMtvt8bsQq+iAGw3/ca0PyIrsSkimBLLbMQsxLaLoAY
Y/WoFXnzuLTMcoJsVfMDehMrJcnBpWpQNofQ44hIoOUjsm0UrXMuL4D6spxb0+izKoxMGOj7STh6
jt0KKiC6nxeDBXaMtkkqsf5oZIdx1s/AJTl0zgNrSNYxUEZMKmQZC6hxfIRgczK7GcNZOt6zXvko
YsFbgCcbmmTkwk2+UBL0aGOWlTjvI0FCGBQ6O02efY3mDtzpRpAdlja03Hqowt+YNXRGVLIaEE7S
STwcNXHArxnedQrMPocTZcwG2X2NWAuyGcp1fPGq2kn2OOtq6m+d1lOQVAgKCZiucbzZcSufsTQ3
cI504z6vPRXvnCGdeJi0r7BG9v+Hu/PckdxKs+2r9ANcFugOzc8bDIaP9Lb+EGnpPQ/Nefq7QlLP
lARMD3SBAQYNCA21SqXMiiTP+czea7ePnJjjlTm6Aq4wjSZiIQ7ob6vo83cTQzSFAAyAmMh72p7Q
BoL9QiQaClOJ6BJ/35TKs2gJKCAYDVFjiFmR0YlWC3K1B5aWOBl1O4r2ghEw066y1oiQWXIyphfN
il8sq2pv/EKDVclIICL4pUJ1lBhzduPPBE0ytqvMXWzlo7+xjbG80vKl7ImdMiKQdHbkPbrZBJmr
663WCwD/0X3qQ2F6m9qJ+oQMF+Pi7XXl4oGfdKNTorMiD0SMv+SQlU39EjFmbRGCm8m37iOD22Dc
AY88k0XzYLNz5YeWCe1nNAjEtYoPod40jP7i0J0KxNlW7Vc3QHK8j8m3SLVPoFs/6w4UuXUzGvlj
OtaE4RB+xb6on8fSDUDbu4/jnLfc+pwP86awjPyDZTNDJBJRYw0oaiHUqc5zgQNCmNXPalksaqRU
t9r3sbHRwQ0t7tYVJ6Uf39Sj0Is92K3pyxJy+DRasrFglyadJPmFrcyq1yaSNOqkMK5tCzQnWRtT
DwMBk/68blsf6KLJ1OLccU5onIty2bm2tIYTet3+WQdvOQU25crewhMwcHh09ge0AbyWbRsxt9Uc
r3rOdDyw60hfvOvMacTdwqTnQ2cUxjwJpex70td0SkA7U2+L/H9gxGG4zTdUwho2MMTKq5kLw1qJ
3jJ3LLWL5gC2y8OXKluc+01DlTowuv3yfaVxPkmtPGkgG6Kg7AuBb39Q+Xs8ddnM+1RXTPdxJw+r
Gl8wolc/pdKeMotjFneBOwbTMOBEom+D9NZ5+OF3teW4Bw1w7WcmULNyjrI74NSECBaWoAmMDXRJ
UQUVI/OWkjcy0uPC/MwkvMtNX7Ge8rDQsUE7o4jnLYZIOFxj2F9+zvg/aPUsLIArSlGsyEzx+3aL
YFqH0Kkv3UOCG/DLrBQZalnTE77dWkgVdWJLAEGkF6pmm2vGnZUQCbKKbNXjy1+SkZFHzGOBjT9K
x3BknbmsFhrtbM+WTVxP1jD2tKoWCe3xxGQxdDqPCYHFyMYMqR0ajH0m9ybfSjLFAeRA/2EqyzgK
oAJfopuoGZ1j43SpWEufVJH90HviCsOIfmNcnm1KLC7cdTs0BiPZAo89+6QymlgNNeI0zcXAyghH
unaNCc5MQjQmEUkJ+cIbXXS1idEMfz/bs06LvG2SsKbc+BAeOJ4qPOdhA0cZlh6ECHZZXt1l2yhj
pnGCA8+wcDC5Hs85c1FtTbZzqtalM1avwGo0LWj8nJyMiGbzlnpEq0PKTaovF6nuI3p6cXGji+jS
UDtuit8th+TfKwWte0LrOIVeifIoIPIHU/4SNQxASJwskw2iDyI7pNeAXs+wTEW4+BzYXZcXBTCg
hvgoqColWXpMjLwCfpf/7fsAGbcD4UWsQevO3UcgUKs96YbO2ahT0ySKAorjSkfe2OPyHK1iW7EC
6dajH41HmTeOhO5natfMToAQpxAx46DTragOfGTXX7bqyn6dshK8ePToqzd0no4XgPXq8JrXWQbN
oOuWB97bUgsxsHMpS8WpgNZTj67TwrKv9Nqq30eWASqYmdmQHJgBXV+BJszZ+SpKocAoMof0A965
CE82O6mNHzXawhm3RHeiiPxu67dJfjnFs9qCNm/Ruuqjr++ohmd3QylDF60XmtIOlMEuFoQx1ZMH
nYH28JHqlGOgGpaE57uMPI35Dl81v64bsCdbin2G9DVTz/KIbZHtJ0YuDzqGWdT2qlloyzbN1HdH
DxDiM3fmYLIQaLlvq9TR+w3b/CLbWXUhrw1HSHlFmxC1d3pOIAcOF4e5Why74wuSAKbIijWYpDcu
PAM6YgYSb11wS9ublJ2DF6paWhvK/dkIHL24oMYrbbhDtZT+7Os0ZSxbMK5dQfqdOM1TqlVJNtp9
Ofj+GcnLEp/t2G6aSzmbaBuYtgkmCKNyiONrKxDR8I3o3S2hZL6eaeHImMt8QlFLfGz+yoDzNe+s
pERXDSCgfNVct9fXtTQ1luhqdF67ZpQFm4OUtLrRrAkGAV4OpJqvXLz6o6aDie3Zzza5nn37S52/
zCm6OlgwhfzwhWy6T7oYxFibREd++VpzWpXtasLYrtqgHmDWhgWS+f5ZFWT3rZ1iNprAJ2RtOTAb
q2XY4ZqDvOlWBTGlPoqClTs3nBBWwTZxhYHEG7/bMkk43PqOwatFKFL0wCoiGeippu5tsl3ODw1M
ULwywVba2ylhL7Oi1yS7o/UjMgMKRAW7WAOkxyTZT71Q7xAvhXBU7PuKjDEmXkqT+9l3IcCQbFk8
qQS+xRo9XN0fUYK6Vugro00DkpPIkl1Sw0K7n3i89lFkZKRNK40cM81wmuRQd+wi1wNFUMLsFuTM
utNaPd/kBeSdfTMJ/8aj2CuxB/dkSTEZAwe0Yy4ztnFgxpRYb75PLMRTExM3sK+dpAE6TlPPB9W6
ZkP7Hnk4btsMzILu8m5cxtREUqz8LmLiOqqSSVjXV2AkGldikUssh2tFVLWmNgZQmeQyYnKmwzRJ
8s7GMvc32Ny0iD2RPUAJzh2ahnlI+ouG269rkx2hknv+p2KfDED3ktwsGIrwwS1Ixlfg1uvLMQ0m
5cDHBc4aRMlARwNHmJF5xbJg1ZAX8DlwTRHeOUX0hJq1jAE8rcYOyCAVe5IXBzfUhlYyX6xAncJE
Z9bIIFc3YYL3xrAQk8kgPyghU/dHUXXedNQExNFg8geSYcHdZ/7BYMl9VssAhSdzC2NTtVBCAgdI
o781AVybgNllbHI+EkhEH5kxfpedmW5R+xAKyKi6Vo9NnJPNm8DKJdfDaP2OoTPP5bxv88L5qN3a
/zDaYQKDiWYBUPjoarVzpneA2DOgXWihOOguJkBm/OQM5HPRfJMw321zXMslYHxWAPuReSkInZmd
QDgQS3jNiAknK3MUaGaGxrwuBkdQyOppoX2tGZKr3t0DQe/nu8jEjb7HrDDYW25z3dmkHfKBcDY8
hv6DFGx27RQ3zsmILUp5xXxL31psFJPruUttP0xst21eTC7F6sbS/FYLyL8ga47RBVNAK3Xa33Vh
/xNa5n8l4f/fKM4X6M3+awXz09uQfrxV/whQ5f9Jxnz5bb/LmA3zBwHF9m+WDRuLrYNA8XcZ8+VX
qHnRYAkeFsdEbfeHNN82flyk/CjwXQcxs2Wi3fpDmv/bLyHH4d+nJkCp+bek+fZFQPyLOhLjls/Q
QHhYA9BNI5r+s7puQAOBuZ6UXZ+TtZO3qX0bDQz/WvT2677a4aF053vdIWNqd70pmzs/vcYYH0aA
lISVr8hX3hCtToZECwzmoUJ2iIhzeUymR11dJe2NHNp1RlVQrbJ5S4bP4t069YfnXsXzCT6SMO5/
+/z/1qP4UJf89e9jEPlXT+D/RacUy7d/vFWf/1i9de/y8882kX8+hhcniAOV23J44kwcbRf46u/P
4eWXQG/iA7acC6PQs1G0/tMk4v5AqeYDBoAZ7ODL/c8n0XB+EGxvmT4yYbB+/Cf/jp7+N+fSfz6J
ArklIl0ed8wmOm6xv8ofpdmwsc/I+irolO8ByvQHhAELfKRa6e9W4wOPEmTlbSZobOdKeSVL7mlp
bYiqibs3Z7+9FTNMHHgf9rNHyrGPq/ICRsFmq96BTMLwoxgA/zFX3tUvn/nN79/mrwJ6688qY757
0J9o8hhf09T5xm940F/UuBruYAbFYmLHKZY33ijzPnfEZaLrX8iVvt89GSP4OGReab5CJrd2UrlZ
dAqq1cXlsO9mEtdWSGAM7jzMNGD0tNx6jBMjhMjhXuHrW3iZrOmFVfaChFlZ2s04p+qyXlOhg4xP
rrISiLeKIcZex3SqyUqvvOWWEiE5RWaV78EsMFObmDzQTy95u+1TfTT/G/nzn3Wsv38UMLgN8+L5
w57xlyPFkPZYFg6KG9sQUdAMibuSM/N4rk0n+Ncf+5/1yL9/KaiVLmIxHXSlj3fkV616WgM+GkoG
GY67sEeuGv1AvCZkP3+kv+8jdxvL6vbvHzD/9r4dl0/yv7717r+697+40S6/4ff7zrR+4CjDuAMb
g6h700Ak/sd95/3wsPzjUrsI/hnW/8cpYzs/DAoW18XsczlkLsTaf9535g/sOraNxZwf82/X59+w
oiHd/os63wTEihHgcp75TF70v76prGhT342JZ3K6bDykSX4JhK3FQXPj+s2qDfls4llfYRonbWiZ
f9IpaEFiDt21h/LyhALKfme4qmh2Um8PkS95TjIM70Iq+0TNmYIos133hQ643zYFKtCjcBkU+kio
kSL36fdE3XsLt0vsfTVoV4whujutn9orJrzTKqeMv9Fp0c/IO5unXmlxQMxzFk5CMvpinBbmA2F2
nW9qj9nQ2usLu2Q/GMilccAyB1b63N4yprbvbVQcW4u5+XvtepKJVzrtiUoGF9SUwy2xFeo4s8DY
0RGYJwUeN6x7VW5QluWnup/OptBvYtMI49m9K4wIipxp3EfI9QP80iRaDjNcGiRWb74HsEuvjXAm
8YCQABTK1Oqf0USQM0FSYVogJircQ1e67ZZ5MABAhOQIOw4QFa6d+HFa6jtNELGdAJG+kUDyNqWP
zIQggWl6rrpxOVWVh3LSksOXNzU2Uuyi3BnKRNVbIjPRl2l5N7JEv7dl2e5JWn8AUDi95pGP6DW2
tS2xJGCkyHLl0Noqo6tuo7Kmn0DY9ThV+hK65PSidtHGh5jpPUrVJib9CAXpIWlJGQdeL58Gaxac
oAk6qdhu/WtfJh+yZcqbgckoqdgIYyvhh3joASp3iD5kMiZbcnmGW4s7jAyKWNs2kUSW1NjXQovs
tVkPN24/IGElzyRprWBaTBEg5t5X5EbMNnlDImFaIeenuEGtBAAyiHP57lrpnSDlKZzz/MzopDkQ
GkYWVqmSjWVnNQNwdRzG+dgiaoXgGRRN954AfljFMoYUWY6Po3lxWfWxTE5a27OiGdqGb6I3OqzX
FaMeN/f2HiukJ+lm+dFAZHKMyN9h10CDBOuPoKGltDY6Y6l1nAFTTatwaj/N1itXjAynlWVChnTb
Q4QOKoh7qw/bmY0oPeraQxpwkSdFh1om4QxV8tz5kwxSHxc8Q1SiXCyay5g9lTFp9qZu7cikIXW9
9WgY8oY988p2QLR6FTe9C0VHxyInloL4U2GtWHWxFRw3BcNDi5YRCa8NvqGedwBO2oM5+l9dZ+zZ
jLEZzIYj4oh5NVv4qWP4fOdknMmuEjEbdScOAaAdR5NZjJKE4yLaG5He5kerSY0DiVDsDDR9Izqj
DwarsvYpA0PyR8l7GD37dtaKYZW77UevdY/uSMaS4YnbykQCw4SUamAsBZ+5rULX1d7mpstP4LWz
u07HbZeRvbF2gZyZXNrBTNMI4dZZmO2h7ljxInRvarCdY5d4NpZZxCij0IJ8iOJrnFwzIcHJq0nI
1HYsjOkJ5KENjqaV99IU58HTLlGxGgDP6uCikgK8980eYt/ZSXp24tl+IkHcXDfF9QC2Yu0tFwE3
cUcEDU0fpOswn2h160mA3FyzE0qP9JobK0VkgHzmhdGkvgFsr9Z6lzxEqls7Q1pvq6XcuWTPXoS0
qXuC5dk82Sh/AoZHH0WS3WJtkuDLbMom+6xZaO2W4al2zXKVxhnP5NDcw8P4rBb3zZUtYBBEv27K
4sYpigKBVrRLijQ7YIK3edSdjmwpoFqtVpZn07OA6rqAL00FIjBCQfphkSZ/SgG8rJhYq+8uq/N1
ZRV4EQonBiXt9luWkxx3PetlxK3MfBvDBkvTkPDaZzOpaMCHSZdv2JQwxd92ZAcBK88EKhOf09CP
kjW8Gffij5jIfowJXC6tdzXZgJunyARtWs3b2Da9I7sedWQ8l9wtrmv+TGtbsNRNBuMKL0533Ufp
gZDD2whhHKiZwk83sa3OBa7+iKhxa1UZTvLpaLmzM0Y/e4lFuly5Xd99+XkpvmZ+bERM+7fGmNkB
ssb5XWCdeFuavGXbRBxoUih3XbDWiNuYXFcG4WMrjH3nxcV96aafw2AgRKxbaw0hqXqqBzXeXZQ/
T/1CcIjpqH3S6SAlYrO61erRAGOW+SYBYcp50WYxrqoL2qWZfy5u9RiVDINhPYBh5Ri4Gtv8g7ku
dIiUlM9Wc4u1nsCk491uzbcmSQlNk5rZP6UeCET+qBehe2rF1oYBNXI/k4jTu0o5THou2QdEai2a
vfe0WXu1xqY6UX7k3joHiPNg65onVkg45auLhmPnK1HdEHA97n0/r09mzVqqtzNmNWZamtWKWTCO
chTOMI5xjzyywZ5uxpR4ljBFKfoudW/yVhE4iB1+uOYJq6t4sFksNQBvEhWv+qLCMwUCXHtrySa7
G02zu9csr7ozm6S/pxQhD2iqCFl3ZL/q2cGsIgPpHotv+P2+mK9p69SZma08JHnRAKhR+WNtG0/s
uHjEZFkf/Wa2Dqnq5jc+DyZFymnrr0Vh8mmXRH7H/Es0V2lvPbrLHI8se01OSLwmCLs7C3DWtoYV
hrq2Gu9MKdD7C5DAvp6u48i/zzJ2iZl+BXX0TiNecW/VUSAHQH0SnqazFNF32k0Obg4NLvqyLcSn
51VrDZHaYI+kWhLHbjLfdAEEJakN492PFhYPNSmHOTECaMH2bHnfvFGbiaTioGD1pTXvl3LxaBHv
d1PG/cByX0V94CWsVInFesPIqa0XIsAvjy/LaLn1Xd5RNtNrYuzGraZi8WgbclpTRlhnveA41vM5
3lREcWP4UaGhu/3tmBnOY8frhDAWJv995lom1iLbv0niqn9LOymCVHLNREAJQ6lyosAJM94nAslv
alH9xUPTbQZ/cr4ct39fClexZpITH07ZbRtd2p8CBm5I7dVzg7I6kx1FWt8aR1Gr4h7FN7zXCDl8
N0NWrZXcuonxDvzoybcGue56UV3VfsewO2s51bFCvNJJ7vQFXjLvpdCqU+zVWzMCMZb61bxSpq0/
pfyMiWtExXjkEqq+xgwxU6kYIiuzibe4BiZrlRVZ/Nn2+Zured21WRphBorzZDGQvxONi3zCNpMb
w9LN17Ybx2MFmfwR2pF1Pcmh3znFUmEhZBHSTLgB2mLIPsbKj8IRCflK5Zb1CD6fZEzW/d63VRbY
WUzROlsTOwlvGkh9nF0JNMjcGa+X+KDnsl5X5VZMGI3Iq9mx5UiBVybFTVx3yUHVZrebe8Q9OBvi
awITZBmmCk6ty2J4bcQoKgU37L4y01up0OPgBSexlFhMFF+Erq5SYGGPuOF73BKk2ung23AJc4yn
FgY4ZGAZwHLBhEvLfk5LvrO0IXSN6N4vTqmHHwfKKEmT8aDarURNnq0IviAgshiN79zu+11TJkdQ
28OB5HnrSMQSMpwuXXZ5spT7rmvkXknXfG49owxGCmH6flY04PpTBxlj2UIwxQOfhtLtCngtNuqR
kZUbORY9MetKJ5MvNNOIQAh7HvrQVgQzr9zRzXlLbY3izFxitomX5zyFPP2zm1MtbMRAIGlVv0xD
YfN8LOlUrnnw47WuIzKkiiInnU/ZWJt9FR1LXjTo0nln63QeiRV2M3h9OK4QgVlW+BoxAhqEJzZP
MeuApfIYEQpr1/QMz1dFPyNBa5R8njpA3K1npTjFHEggKzeV+kOF0ARHb58SBqMy9uss1/SID073
noyhz4GLXZQZjeU+gJVGiYY1Jb+bM6vcEhnubsAEsUdc7BZ1MxpnfvKlGYyNZwXNkrLJ6Ot8eSgm
4MCOlZXXnP/xJosp5PqBAAiFJvQ6wkfF6FJ0byYgXiaYWV5/mwQov+U1SoEhdiYS9dqHsa878PV+
R+paRaFhD1RzZL+abMlb60pLdkItzqkU3ElW3pVXdie7Q1Y1xYNJG8DBRFPHBQK+1+IbmICU/eTT
kXsWpUjix8JBv6sBGGxccQJT9tpYulgX3kBAsy9TgdN2VHtZRhx5BK9W1yhgTXivcsAkEfvB0GWU
KiQ/HAwu50M7OGqLqIZ0I6Kaj5PmoU4CJrCRvacfEWJrIZo2C7AsWe6ZsLUwyS6bF/ZJ5QshzGKf
NVAApcf4TDnGsm7cctnxj7hQdewA9rafcuPZmUaVr2lY71CgvWPeqVeo3dnNEcs1DCXGz6EtAsek
Ty6BMKG7IniBY91erpHJWEGCZmXl4G08jg7E5HusvXdTZx9wbIFwc4wbGoaf0v+0yLUzsZaOckLq
WKbUuCDZU326q+n40KdO/sFPLHc1R3a65/nIg2GYhhe+0ddorAT+m/qZDEx/hbx/eHNy+2vKEgKR
Ebuxol0Zpdow5DzP7ayRbstSuXeTb0tcoBI6ykGc/DQMPsHJblY+z17jnmZbPvm9ZoboH0l/KKNz
B+wxoL0vrjqLNB8jLrydWgicWtMXizOISYxn/L8qF/PjsNTtKmKBv6p1jYd4diOqQ2s1VxXbTqpe
fNik3MhqC/+bUCWzCCzinGdViftOldpGi2q1bQ3xOpIc/MJBmO+mNP9pOxVyG4JMPP7QKcBEvSKw
sDFrseVHX68jsxe7IcofJij2BO9mKeWFP9Ar0NCjBW2quzqKNAI1FE5adutusY19kuLDVh/dixU6
whLoZFt+IzhWf75PM/WBb3JYk+RuQ1bIgJ+PTXQD8pt+p3WfLPINAPeIKNvbfibfs9HQA2EM2DN5
dUKrmTcYScg0NWcN/fHo3zG4oyvqIu/c0hh5cjineVlcE9LaQ6Eg97WFy4yk2Q6FIM5kYs+1nq0L
ArpfzpAbC2TiFJjtcOW3/kcmPYfipxpXJRFfs2YerRQLGuJxf7147SOKp/tOqxHZtOzREqN/xX08
7WgqeV4FP47WR7zZjs64I58NrHTGhTTFV2D77MMoFnVtzMVPZeugAq3RBSxKA0rzogeyxJ/Rplem
1sX7i+zdbfhvEDiyJa4A3+rC1pHhihlmmDBTx1g3gkk3ykbkyANffeyNt3RgoosJ9meGyC6spjTI
CGhGWiajAClAFfLTw3KrFWimx3IIPa/NmS+rW8JK7luj3bOiviSFLP7awoQYtLbRbIzYPnHfIgKP
7nPzXTOncYtDadnAdEzfUT+S0NBHh2J0f7r9eBwo11uD0J2p4zKG/3LPXUGoZiGbQ+nWjClQDcZy
so9IctTejaqd6UQxbt5oM3bDDVqGcGH1X07+soOJyVZ9cladYXDgxFW1T1iXBe0gxi3WboHo0iZo
OIqWjT81y9rJ+ucJMcJ1n6PpqlLvBX8gSaZ1ts0jibYvj8459fiuiUhQWBSrX6vsHwmt3VhddqrL
7pMYZTdkWU2nyp9rS5qNOlR9+2IZVXdb9u4D23yEJAWeF06YYVsBebkqmBeg99N20m77PS36xfNU
g8S3QVQXduxA3XTwiGTDEsrSvPW71OUs1Yx32rd3oud+C200902Br93s1Rp+QHSRZyKpycawzBve
p5hMC6RZGBZaIYKE9QUq7KpGlKrvDYe/qVFeYHOKry8qHAvPebzqEO/kZF+sM3Y15wbfC0u47HGO
rCsdAyE5a5J1SMuIxx87WnpiDNYoZxOkNZiNUTMO4i228L3nSXXfmPPbYLHPRkVOsHlV8hlhVlgB
2yH5NmOK0SEYaYkfQdyC5LI3tDvTaQ9x69NuYuMG7wDztmCih7c5RbpG9YpuZefUCGpgq78aXDzX
dumd4XTzHS3rbDDaINfz41RVz5hIsh1ss3TjiC49GR7aTFuGEyfKlRlB5rg8J9UO3xPXRRn5W/D4
txQeOjpWH7+GJYnKwbXIm36YF6xuY02DKS8GIUrA74Si7Mtbkg/slXAH0Y6uJtxmK44o1GS6t1y3
rYVhgJeTeirdtuSCrUGQ3YmxCxwl+2CJxHBXIlb00+KFFJh2T6IJW/TEY1VqnHStuXUqZ9tZmvPt
oSWz02ibN+q1mygnCDemiCttIiYuMhZ6no5tvv0yCDP+6fuI91xFzKdZnJox+XC5FFcSYgtlXGa8
GCUf/IhT1SlEoIxxvGWXfzThLtsNLtEuFzIYZouZQRo0yVysY7eqHmzy7rezPR/7uPe4OJZpoxbr
DdHHAa34yYh+uiPPlTWnXwVR7YF2eQLtkWHl0ADmgHW6EqIajkISE9F5Vn5UiXM7j/y4/KkL0dRS
OpXlNhqUChMXgyXpCjEtZxWahHs75UPq+HsjJ12nLuj7EOc08AWGhZ7e9BfrEafYN1gg45Qshg1m
SlgbLXG6kwQ4fvL6n3o7vmj2sPbjCzynaz9J0xk3TT8UgaQXDE2VletkavwESXf1zj2LbkaQ2W5Z
3S7Hgzkrt1knw1ytu/ars80QYf4VQ2iMpMWH7OcXMxPOanAgyzplYu2yLs7O6ZSok9Ga4kHFHO6a
bfO02M9g7N9qpHg7fzzLUsld28QfeQ2Pamn1+TQt/byW2YwW3oooW2DJuuPJSPUjep+WLnrBG4ZW
VDUwWkvnnOB38pNc8ekhgPbJBdqYwtFfAa5jCSUvSELI21lLiXHhq69DrJqrdr5heR+SkrU18+9F
PUn9dazNi+uUxqrAfmvlXwjAN15TUEDC/LhxFJg9SUQqmthyZISVPPdZoe1jlCQ8jyc8EMaDrtlq
hYmj+EwAFa3LCjCCa3bqlnEmkSbawMZSJz5MNRpEGEuPThNvFrlB924WXQ2aM21HVJLnAkBugGD1
cYqo0EVyTOKYs19qGnAlrUMqFL2YdonSkAypWhEnZ+dZcebjnzeaFLtI2nyjdVI9dP7MSYXM8UVq
LyQwbcxlDimrnJVulWMAh+biNzW6exta8HryzENsqH3Om7ilJPlwtDSM8viodybi9PGTqKIrSOMR
pJX+E6XX1qxbEpJAemt1vC38mE8MFnKJn9rynVC7eO0z/KXkoKqDo4SHGRjiKxa7LbHfxjHBYxni
2LefsfBTFnhALWySnwNkliSYKV3BQa693Rz1UA0RoVNoN/2tOcLtSdkYYFYrKqa3zsDV7dlfvSDf
iumKMc8flsu348J2ec152WlAskBN90ssdk7KQ4joqABpke8NglcGblzEZ6vUfW3AHnEdbVzpyEM8
JctZsSnaIDwnpQgTTeoG+sJEhbE4Em76u1LeSHzYi5/ddxJhW1fF5U/gaccs0ph9TXdAGVrEwRO3
ctc/VlRN6ULd3HXtGJQwtg4zZJx1RaiEjhP5Yy5sJ3AoJRa917aZ24pj53BTMQTrjjYYxXgiVdip
GSC0Li+C39rHlsGsxa2X1jX6NuXgVGur2sZaU0F9dJS5yJUcXUhAjP+a86y67pjro2JuMnGojEzn
SAjuzwxIvxGFdoEWEYy1Mqj8QoXf5XoYdSckj03DIMA1iboX2DcgDVBc6sFFkL4btLIlPcYgQKox
qHuQI0zkIk0DFpzaP/ftKPFKobXcZJVA4Qc4pghaI3Mf8emIYJKYwmrKqf3oZuRwqdZJEsK9ZXWO
jJqDiTsoDnUseUQ50Dobbb6gcDf8m4zZ+7umtzh6Rq/XAr2+WGORHaIVrfU3u5YnrXRQAlfpHjdU
8mwK4FOjzzE/zi3OE5t8ZlQOESYdvsRijPcD9/IXP9w2HCsPy63rjdhVcaQ+a0Wvf5IaJYBMREXy
RYZTSjfJRAxzWhPgbMs/RG/rp6Rw9bcuVc4WKMj0UpP+9JQzew4K1MAbHKjFIXEY7qOQFIxDU+vV
tG3jzEhIbAGJV/eSg/A68tPHUg3RaQaBfpv0pvM+6n1LzBB9wlr4WrNGLZ88DRn+StIdR3VVtWV+
LoYh3xhz3waZIdLzMsnmRbrKP0zofy+BxD1VbTGsYd6Y52ruujWB5G9x290Q991j/2OW1ItW2yd9
5l7xQMgNIQJpww9Mr+8vGsWjTEvxatYL3JZExNPTjA7/INENMGfCNbw0mHaYRU76AeiIfSTcUd2D
SE9PDnFV1B1kNHLVmvG1W1APF3XsbDEP4CN2O+95sufucxSYrZAr15s6cpZw6nS1gc5nr9BPci1O
6NLj0rizc6/em2bTv1SmWE746+pjnaroszMZnTADqmLDYY7Y2TzVZYUvjEG2fUkCa1T/OGgGFrRe
i9WnRPaw0lIj2jIqtY41yV19rr2RDRXRGTnDDsyQvO1jm2hGNbOTq9JiC4eEVLDe7459RDriglkt
QLB4eXla4DRFiXNipC6ixmvN6CaNyFjSCSo5GjFwANKwKioEF8YvH8BBVaxeGTFAkXFH0gSJxMzv
Ojr88P/YvMhd6TG9VdlIDvDoV8dI9YK5popDK469daHFCUeM3f1/iBD/PQnBhiAV418JMvZ98fWP
+vsf57fqVxXiH7/vd12GBv7UQMTlk7EAlxBpLRLFPwRg9g+PoRJhwTonom8gpvkPaYawf9gGSh7S
sy3bc36VIvJLF1sl+cKujdWftJy/IwC7sAN/0X/Zrq7rPixDGjKH00O/6DZ+UVB1eGcIy4yBuFBk
MKh4A45yaeeJNRrqVNwSFE3kFjGC5JWI/06y9GcZpLh8cWiuHnetsPij6BdN0y9fXDc1vzQnpqh1
w0knGaOPu0qRjUUeQrzvW71gkDc5w6EklOlWkzQ/WHkMIDpTfyAfLk+YJOf9bx2Mf/GiFcdh4h8C
x3sZF9b4SZK0+pFPl20qEUCsnHPeMqOcPyboNjPeKTwMJWCVMO7E8P+4O68lu5Hsin4RJpBIAAm8
Xu/LO74gilVFeO/x9Vpgz4zI6h5SrTcpYmIU3RqyUDCZJ8/Ze+2nSjfCceEg2YdsFBrvoeiw0OW1
7IINeA5/YWqhka+JpSzoZ1TjyfMC9yYd0/BLMxFpiM2ewROT/X54nEe+tpZYr5rOSrCImCcweKYR
j5S+xKJSGSr/NjbCOjtW75p/3Nq/pcf8H8ql/o9Jg4Fqz9DN/yyTuuRVE/BNvn2859nPeql//tn/
VkxJE7IsXxlJXNAT//VhGjraYWmjjYIm6lroMP/9XZoz6BgqpbJwuaCdknwv/5JMgQPnX4JORumE
ptL6O5+lclkWfvgwlWEaLiHqKI6RaNCOmWXKP30bo10anKkwiau8cxg5BeIEyuojLC6BPz5HPnSL
iOMOZfMXURfP5ILsbbu3XydNG7dZUL1bPtKkzmmvTcx/dFhtsmsl5C5KYEgN7ov0NWOTxoJQaHEj
xnqFrP2ajxaAACKZvG+Cb1ZGc4tSlJp/TvWmyh7qS558kxIsW5HU3johx/quaVR+NQXs7ft6jNO7
GH4Zlv3IYgINeWlO68XId5uX1ZoqZRU76Ta3oyt/4NA5h0KKISehEwvUOaD2PRMWRwOQ+BjiOTGQ
NNlDklePZTqd8VaeBX6ULb1/BsmQHe1smYYMHwmwlutR4dEb8ty+spgjnRX52jr6S/hUy7Tx9m2V
PDTk12xr01iGofkm4ccsvapCfJL60VWdl1gd6QOmNQmIHnWuaIoT/okTTbd3YpnfS0fbFRbBgJGe
PimiSdlzxX2JKnTT+g5CsMy8kwKdA0xH5KaVtkmG/qlCXTT6030ZFx/4jroTQ8H7OFcvU6oOVsq8
SEbGe4ZVIBLYI4ZRu8lC75hnbrcguXBcMNXA9ZEm7oXJlokVJqNvVoSrvvjwKnB/xTeC5zcAaOoP
glX0FcETjJrq8jzxh0WSBvfSRvUgiZ5dq9YyFk1VriyidN7hysULu4/UbWAk90F1m0CDwHTncQAC
gIIgGLRE4tb3ypCv4BxAOETMZ1ArRRWXmoqGRj7iu6Uk23ZhOSPN9LC61JXREFEwmatupPoNU85H
nrALLhUHn0FoU1AlNjOQeC3zBuRmieuMkYe7DPVEbIceztYgTAMLkyrXBrqBhZbhjNZL7KpDH3wZ
Q95opi/AT3p1TY0MzaVzjpqjOfSh0VrxC+OPm4yFIUl46pzUXKU59r28SL+SmLLvxVTv4gIaRAiE
g55yC45vQRrydiyx2fmtt+sjLED2oOjr2/WySlnfW1oAupGj68ucFawHBuBTBrAphc+xNDrPfjGc
+kUFGmnXHDAxCREH0W69AbyBuolqGqtsAYgMTPw37XH05JbXfFXpJSYaFd2j1R75PhIIfqRo0f0E
3+RbmvmiQTvhH01isbQ7uoR4guFADsYC0CeiNvQSSwy911Z+RSbgS475y3NRpmWgT5/a2FjBZFqT
usNxtiWLE+fpxQqmGxIoxh0mSO8qqnaUJxmHlWk/ZuFadyukeMSH4r2DacLzWCuEIFK6X3ylI5Mj
bcPSGHqHL1YXskj5NNF4KPTwdHJN2e9XcUOYeWQO4w6ZcLGzLNVfS060ZHYX/iqtQe1g375DorFu
XRTbQbDLBlvHS6a+mZM8u0buX+JoerVGT12CwkIHQChg7LNjowdY2n61Mnt/M2BR8gjc9A250yOd
Bj1Jv7ft9J35ibiOky7KrrjHso5iaukO7ir25T7HaU3CZvtWol5qTZgcRWVhky4xLlKBL0Askhdj
FAQRBRD12rpZJPoHqNxDGwTXgHLMHVEJTA+GVxdOFYqUBGNup1+h3UeDrR094kubuQOLr9DKKz4Z
P2N4qIktSbtfgHDTgTIm2NjSaehykc+CgQDlWSLjpVn3T040naKeOK520rMFeNnD4NFBH4KtPotT
yZW6pb3KY401goIjseDfhscsN7aOPQD4JY9ymcR0+BiccloDZu+q6YseI6GS6suYpsdBJyuqSrNo
ray0B9cyvohQEf05nPwEjdpI9CzZc4vYzJkYkXiC6AmnPrHpCa30Kidzvamvw5Y+h0TAuiza7l73
OvLDpmVhf/ELQdJxAWJK2Vs1ac8Dvj9a7tOuZN4V6PWrU+LPLbv7AY8wONMngIMdp/jhZWy7MwMv
pG8J1lNyB6dAc8++6ttLYmbagd4p1JdZOdhlUCjKPlxbWZa9oX3SmHXQ5q3S/pV4pADJ7HSjkMYA
/4BBVopvopPN0SuJXUfc9ka0rlzY/mPvj9EZzNfwJSzjdAOg7imzLbHIB+/a7u41yzcPrZEwQyzH
8OAVzBanpGyunT6gO0YSsh66/mp0/Ww/ALyMEgzWkBfcdWayFdp2ecWAmr/ta2IhLGH+9ILLuVwo
9cIAkmFQyIDNAbrf4NuFPUEEux5eQlFcY1s70kr/5hfluNRJmEbMZR7CiPeZFjzpXxEzbuZcb4SN
I64CiLHU9ODBV43Ylrb9NjJ737izLFmfBcrQ8epF+121LMjy2MezlFliJ35IZnlzmxHMNZf6qwhs
wLqa3zTXDIpHZm/Nufbi9toi33oxhWl5sWcJ9RBE2sVPkVXnXa3f+L0TfAMhnJwae4TT8F2Jjf2u
3uLBVM9wJoDV2LNoW9T1tElnIXdhWGrvzuLucprkV3cWfCdsI5QUMaoy1OCoXRnfzQJxMr3aJx+y
1WtVauYBg7/HqIxmXD0fhIf5SOzMh2M/m8/J+nxkro0ouY0nz7hyNC1kyOaAkcrGJbpna9eGTbFx
Q2bsCxkQYUhqt4snPwJJyHDhFeQxvAZmuAczTWl0kTF/nOT4qrle8x67MVS0KC3vgVG3QFN55t6A
CsEe+1XJ2PJG9ycC7/QUQfLQe2h3HVPsy7EBZNWUs9oF0cdZ74PiiIYBSYlV6lc6QLWDz1fNul4x
zLMAPp312h7AICTo3V8tZ1h6PrwG0oQaoER5cIXNv70aIseK1yTXlyFt/Kq66QdXAw/eTIsB3elW
TAEN1Mg2+wvjX+g0MZoudwr9g0bXwl2AbaarGgGjWXiQVtZtEtrPzeCTvBWXr1iouxUGz/5rbxkk
+6I92Db+OHeoM9lHq4ShzK0dFdMBSmh5G7aUdBzGrJe4NBBpsyrWWDO1aetjYD+qAFdKll8QpiHM
qjfSw5nD4ly/dsQlb9smfUtGfamN9oqxzhGfCUmsRrLPmq55gI9yIXVtZTn9lyhNjtpIQ8pO+j0W
guiqbVMLtaqP4taH+1lY329sAz5c33pGYqzQopzygBHWFBiHAqDvoq9iBiHRimZOfqMIzzoWybQ2
k/q2lQ2NU0usnZr3NmGXwMncb/soeUd7Rdt7UMnD6BEeSwYiZmqJhGUKUuaTwU6SebjJc/eY+yLb
lGgCrjD/nvPU2eGTeChjvNPUVuXd0PfruLNv3ODYG3yEk4cx2wIuVmeZfjHhdYBYLTapM1yXZbPU
K/AFMXVo762I+J4z75Kc1Gotf7A05N70cU1j3CN4XBS62gDnDbeeFt4SiG4uoF4y/qfvlobe4zRB
ulNFgwZjtNODGlpGdm3u3gw+4i7b8LZmrK8xID9KuypPCoPVokAzFi3abHzmUPHMJn3Ew89MprF2
hvOttC33ijRjxu85MJie/+2rlqEHGJikQ7ir6UiNq8pu3pCnTIfWvR9i/4QqZYNMp167Qw30U8Ou
HlrrAP8S4hWETxOy/rh+GtwsWIbUgkntrjjXXRvIM1Y6R5o0L2dC7EE1imla6YUfbo9hH/f2uWzm
zaV5FEGpnaQTnyEgTOt2dkxH/tmqHyQyDWaN3Vlv4hM5CwcJtH055fQGjSS+c2c4tdscxpJTBvHy
q0y4h0SM7I96Qzv4I2nRs/TD8IW5U8hUfzqKRJtJ6xB0HV6jtiGfkpxdDOsp00l6egezo/Zm79J8
hBJ8xGus3KCLKkK9ff4KDYb+UNkCpIV9qYkpdM3pijBHBmoZl+k2G6ItwycM1fJUjSVSju/n5b/V
PPj/2dLDHGUSK/Gr9sExr/Mu/7Gf9+8/9M++gfjH7LLCsOno9Ix0lxbAHw09+gY4hDAjEnRkCMxO
P1iL5T9m/5PU6bSZs2kTF9a/+gaCvoGyybvGa0UXnyimv2O1EjQafu4c0Dc0CWrUbTyRNkf7ueX3
Q1ctiTwy6ew4Q9hSVrfAJ6eD1tb+voSbAueXI3KerIIMxbM/5jpOizp5VFbx7ufJl26UB6NtXqmj
3bWFunxdjEXDe99JZiw2GP1JSYbTlC6MZNgQjPrVD4d+Myr2DjGOjCAZ82plf+VHnA1l5j32qlv5
NjVsVqc3mpDhLnCAzPWcecZZSqf74go65HWqk28Lbw3dnibOAFWMu6o/5I4gEbbyD5UWPAxh82F8
37uwa5FhSCrEnAa48tpaLWzBlIOyoYUA4X0Vbk8ITHnJENUOKn7G58Z3l87BxOjom7TdiwLBXOfG
mDQZ7Ld2cWvoRrrNogSkXzsku35KLpyijb2nJUel8hNOjKOipXQO6Yy2lFTZRGoDQfT5cgTrsCnj
6CrSxmSNSsJbV3l9TVimdjDZsNtq3EUd2EvCJrKtG6VrJ663KldwzMsaur3PwdawH5taX0yVC5ur
5iygimXkUswPUt4R5H4pi47FIL/V3XFdtsWOIzo1WrUPB6qDQu6hgp06Xa6dsD31bH4DBE8vZeiQ
RjRJo+I+iZkZZ6V6cOsUMqUnH0fl5kuaBsSM2GKLbvrBGIwNZy5t1xBBch5NM1lH6BcJ52XcK7mY
nol8xZRGTdtirmXiLDD2QVlQV9WEjwbeHfGoFCfAtMx4kksfskxWg7WwzGod4alTKTjqEVIKUJI9
GJEdJoJdadnnMHE2YRxtM1XmKzCdyH3j+liU/rEvPPxdEVAmjZM4ZWD+LASnkDgjOELryiVs1A11
8wdIrBoNrLcmZJOCu+S43YYKhFH71pm00OaaTZAbuYgNtSzSeGuWqK9yxFa6AQYRUPcuKrtoCer+
NdHHL9jhtqjW6s3YknmXpI9aHV+ndntF1bmK6+4ePwV0qIQYXoY1BsWWAYm7jsQ2LOBOh6i6V73p
fC2TdEuiA01hcGdLXWQ4b3oQnVGbH3ql7zzR3A6dsdelfZL5sMdOgtBy5DwTtygFC1PCKdGsRy9T
F0pEzkYtgbZOxi/S5ydotT5ZkuUOXCy0ck7B4wRhmIBv6tzWXaWAwGDzp+vC9O+KLN6QsbtWo/fU
o9/iVjRfSzrfxRS8mYb2OBJRfJA+ieCd+TYp9VrVzdE3EMzoIExwlNwb81SqtcM7eon7QYmTZLgm
0TLFY7kzvg+vxtlBF24j4IpVVmxVPNy4GhJFZ3RPeTI8BGV045fGGtLWXWn4NwVDMErJpU8VaszT
MdfO7o0ISIIXiw09962tk1dgJu6TJKKgxVNo1t7rNM/UJlneVKgtC685N8Czp4i+vh6Rb6HpO3C2
swMG4UORv6sm2UfOu5Gw9ep1fgfS/cCxBq7VPLmrqrbbOBmLxGyOsOaxXtJXGUoIE3hC1e2VqdJN
MTxK3T96fr6q05QbDLAcH4xxzz9AemvVeqxhiE7GC6+oxyHcuKTKTNdRWVoLwYJTatqBM8sGrnJy
VUYi29uVtbHz9r5k6Gj06VUHmXdZDfU2ztFuNXqTrjyhW1uQdz7iluCBsAgqZgA6sftEHbByjPzc
YWNfOV24g9QUr1z70c0eAueBunFaAhbcFCJgKt7Lmy5sWPwnaglO6+lgPMZVBafcW9XO+JZTa4PL
RFmDy38T1m60qxnFrgWS6XlQZA3hRY+GipceBiJYkyMwr3NKdy5HN72UfLpYQaYVQ5cHciSvlcXH
hhaFrwTXDVivxkadB9S0bV9CZd2ayUSfBVOptK8Ns31q58GuJ2kleT4U0BTVNN27SzDKaFlM3Xud
ywLuSioXMo9u2qH7ks7j4b7m/F1VzkPVZ2ToYLYYPXQbtpW+9jgMFoSF3OQlYZNk1OCEYMmFSvbU
t/xTbfoII7I8pPR0Od5kNIQw9fR6ds1SAOdY65/seULdDcFjbWZfbd8+wc5+Azdz7afJM8v5vvL0
fdK5E8TtWdXSPupVuzNaKP9eW+0pHPmame9SaRubpEBxwd5BrWojsSxlB153HA6c3L5qNmEUdsA5
f1I9HsDmPBrOW9KhrqJbRbunko+ZnapVYCfN2gMtPfQmOxNSTOG733rh4AYy0pZVXrSU3ZCvI2V3
p7z0vwy9/uxEyWEy020F0mvB5oZtzFVv09Ad87a4CqVO2MycD1PgxKS7iJlE+dlTJqJyY/vhdSjH
x1TXPjoBVsHtm705ittmJNCzshVoXXXTq/hsYq5NwRnTFJ4D+9TCQd8JmACfJh6hph6O2OBCoMNq
l/cCF8CsOUgHvFqKrnALd6un98HQzHhXkXHN43xg4apOcVzsYjC4dOeJbyqK9lb1MNUdQBBzSuMS
4ht62Xb4GHxxB1I8XzbaLKctLmwd8SIpsK+Mnr6uGMunTU31beSbUBtvEiCGi752yo2Zx9fCMQ9p
4dyEeQwQYmrhtHR0CSeTKWXY+1/rAdZg5wLYM+O32nAOGA6hHJJ+cqaigY3mCp6hq1AqkHDQTDXe
jX5c50EVLoowvw2L9FnA8WZzT3Zdl0VLApuK9WRXa0d0CNcou5r2ZCRQ8+hJaK7c5VOZwGWT32A1
rbXKOXZOMO3TIuXbIi7KNLtuJX1Bi9poxTksXmx0I+3EeQkdCflG+8bSL3HjboOmL1duMw0LJSaW
h3rTp+MmmcUnyDD3FuTPpYinL6HtfB0FEH3lt86itfSrUUGUQWiZezwnW0T81TlO1z7ikcSvtWEG
RzkOR6ZSpI643a3EhgAOKt3KwgFyOta8zpk8YfI2l6ZWyIXbIooZ8rTbZt+FMqn1ik0+WTVhfyZx
Sl93Nu2FWBJxhWtoaXZoTAF/PlhOuh/L7A2JuFhWbngufXxQIu1BvTfhzpZZvxFNYNLDiu+1UD8Z
aOG3LGTt2utMtN4D2h0/R4uJ3o4uC4LGTQXXHBIXmpjGMk9gGoHB1awakTiMXeURNuE/9bMgaBpL
ucWpQEIdQjO8Fbq/CSxOfMhcEEsFKG1NE559BByVBkemjFdRIGpHVVts6rG5sM4dO9mdWMlHlsTw
rJzsVSHP4BwPsJ9gEA17N/VWQ9qWjiVRaxqOx3GYIeEZMAjWWPfBo68Ty3lojPHWbsOXfhrPRhqe
6jp6Va1qFpXCfI3sp1sbATM8qyH1Y3RJOLDLglLAw+GkZ2T8CF99FLK116yLiInjEYClWCB6mlXY
2AE8fVF3/ZVmyGjVl/KmGWYBHW2JvprtxrRSnQHKGOLDO4DOKL2bY2rIA+MAukitfC+UKY5q6O+m
wnmoTWddaQ7BWqa7BBM/m+M32DM3gV1g8rbSHCER6TedptZoZRmSODnG/CweIBJjTCXwi0Vn7F/G
xl+2pvIWgdufxkr3FiymFfTqbhXa42wK8257oJMUyWgg3Sp6jYf2JARNfDkrz0CMXWxEG+D9sOTK
YO5E+tku1lEYxGV7w9vHSd0z3psyf/C8DIAfTdtUrgkTaZYmqjYEFR5d3vKeKKtijsc51sb4DEiG
ww8JQAvaHPeGV50wT93jpLuCkH5bZ+2Rdzjlsfb3wpnHI8L6WqN0bXQ8DmCQDzJKdqPVH81A7n0E
G4uuiai4lLUeIwoq5GrXXYKJEkn6B+pKOPAUw1ORIMyO3CvfalKEix1C7zxeGrN6b0SYCmLUWiFF
aJZx7O0sjcZJ4e6b2v/myaDdWtD4EnYVEL/ZwquBcpRp/xQ7KD8SxIoAcdZW5e5Jq3JOukPEORDc
9hAH9gV7SbLm7i1YizZ+HJ1p9jODcfGYBLOojVVHx3IFqbHZkR7SIYjQZ0Wvi0NCD6zZyNkvSeRp
d2PLFJAAq+QwBo2+bjzwDxIt/YR1xyuJIpT0rsrQfe1aCtc6aShw3XqllHUowNICeKi1TYgrgzIF
u7gVMqokXqZa1g0ydfr6G8fEUqv343OdFJjIdOs6IManHeuIYZfBKZQGk2xSXMjho1Nmx9Bz5NrL
paI5E7/Kgq/RBOexJIVlM1QkpzAiowzsCHWQWbWJNKabWoQus6yS6w5G5TIkoGYp+jK8qYLoqzCC
6UgayCG1pL/sSpbEQWpbM/erLcQB9IU2x1FyuS4ySK+DwHptrEqiOY2Q/hK5WVb5ZgYEwh5GE4Mw
R5WLeHIuaHmptxr+EsxAgBHXupM/G+j6OPj5DOEDemeR5WZUz+MXu4PKkYYPfK5vSA+umGlzvqgA
aTpj9e4WaPi0Kbizs7dRJk+2rNJNJdONSW3NCRYn5zgDYhu4eJs4nsSXQBDX6AQFkFthjLyImMpB
TScnYE2vgvSNpSf4UykkUPouwV0zT2SQb0wMT5wVeh19BSaWA4RLEz8SsALDVWGfkAI8RwFGEWqF
BK9uJiA1hNn9hEOdYwjNXjJnJIN6QcQibsZ3J19PIyNy3ECeJE2wuS66GdZcIFJlUBd08a0tr9ws
gp88ZyEYCk3jWO+LYjzgqz/YOk1vzOmYgfGN0HA9ujoDO2FUz5lPmg0dAhbFFp2hTXokO7p50+jP
Q196e6MwNxmH3CmVezvDHmg65dPQgSvxyumxVDDcJCYpVm+vHy9oiaqNpySGX2vOBNq6WUqrtL/J
Yg8ZchNeyG88hrV+Rjh2bijBAjt7wAt5Dzf4Dpf8o+jFrg4CmNCiRuJt4tkc72kjwOxw62uFlpzK
xKAKMnpYocaLlzdiQcpoxWG3fY6iC5PXhyq19JUf1DG+ofG9mhik1BxNTSowr5+P8TS746LFCGUF
YulNtrG0imGZVNihdJkdoBzgIK1dBu18xwsJIIE4hoXmvUnjqWdB7KbyJuzGYNv5yfMxtd0zg/dz
16H/HNAy6J13FVRdsicE6JDxc6p0lEsAOB+1Kk+F7jBGxnM6jy50i8YzAHFToaiww+cpxct/bRWv
SO6WhPNkUKO7TVNQkzD9XbY1EmNUmvu0QYXQKpDs+e3Qtijvw5TJ5RDcjVJpR71vm1VjjfGm7Dpq
faVfRmXeEwdLQ5jmbMr/YDEiDdnN0RaAVROZv1sTwTQqmy44j4DyMAhoq2Kn2+JS4NsUXrezq/oe
eUG1ycZXK7JeVanUPh6+Rcmwj+gkpDDCyqKdLhaJbfgv3gVX9GRi1dB15zkrp3zXNvF77vFbON3Y
XcYRVyw6wKVhB0Q0lmTpNGFkrJOZHFi4ntgQ1rHymQNzzEIlAelt2eetthX0+SRd9yVeb0XST2h8
q2be9NDM2hqj8bYGnutzZznawapVdLQbCUhI0AYg3TRemR5E4rq1/hegwP+fwrRZwfWfVWnb6uMj
S8AF/tRZ5o/80VTWhEDwOYu+HN21EIQKGsT/lIkq4x8Efugc3IT1B0Tw33I0R/6D3Zn0CcuBpWp/
V5D+s61subSphXBAQpnO35WjfVKJQu8iAlqf/x5TF+RqfFKJ5nYzgjKM+nM5tCUKktaZ6dQmkkac
P0btS805oYLMNUBMdY8rv2ecUz56TpcWv2H+ifln/aBY5VqUaSnBZejCZmz46VpQ5kW1aypxpmlk
GxEfph7g+efQoD00qSrss4zz2kcd1ZBCgJt2pJ33xMzQoVZzQoQzsOvyvea46OTcLpTOTa2RGbj/
4fFe/3FBP7IJ/3TLHGkaVGiuaTrkPDtoCH/swneDrrzBkslZg2VFy9FtteHMBEv2T7mZhSPaKbg6
ODxRCC067KnVqq7ZZ5/+/mUgPebJ6fM79PnJybHMsUQnyZlc2zD7WskOLatB6h0Q9hSbCP7LZrCR
IGV+4R4jvUuaAzCO3Pn66+sQn7S+s/LZhkxoyZnVyLV8uh9e1EAAc/CNpyRuB+Jg5w1eGrtpU1c/
FiEZ0vdNGPc4qMpRMxZZRlTdPsLWuhw8MGG/iXH/q8tBWmkxqLENxjIun9uPj2dwLd+DPa0OBSFd
2U3rywAcOaZNQBX54NaZufGnPvaxIWoIQrFTdDAeuoWIaQrc5DWb+u7Xd2i+AT++11jweEoIuudJ
kM6H9vMVJRI0BJZStW/tOsH2mmO48LdR41spJBufWQBQ9yQZawOVFhFK36yGpNp48eurmOXoP1+G
0p05tpx4eylIRP/0eRGQPFU4osl7Ht0gw7zIJCKsTpZeu7Nbm0Ey9nsmSzTnLwpHEzyawHSLgKAn
m1GyR7u6L6NvujlY+jIbgeCPy17TZug1806kq2ts5+N49AHz26/BMDhA9RwLUxBnHYLRX1PUbfPv
6Gp5/Mp5nf8m2MZvnNWvf9PPrwA6XilID3HhqOL5RnH78w0nNZxpBwn2G48JIEgLlSbdmO8lWbxc
ZVqLjISayS+7+f+XdIlE1lnCVwCoH1Yu8Aajqhp+4V9f1qfXQMIfZv030CdiF2AY+OnFLCxAXmgn
uk1KIlO80YymLA6amEhebwLfvgwBX+/C9APIEEwuMv93X8bP40OLC3BxJOiWYQhDsoJ9ui2oCnq6
lZQwQisFOERnwlkKQ8t6N41eT84cKOrmmukc/5qmfvMY+HFBlyBLImvfpFB/iFFLw4J5ip6QKEtq
6PSCP5Im9K/v1Cf4K/NVy2ZcyqYp0VsziP35+Sm6NTnhpUzDC+JQNhQ8BjG+ZVDX51kYQ9YkPczf
fKR/emkY6oKBFuw7ijdHWp8wq00iB031QQvObdKdS6dPof3gRbFmXZlBTWoWNyD375Bdm+UOrLuX
nMvKMlExE9HBef7Xt2Cmev74tXIPWE4B/rsADPCDfAZJE7fXxz3RQRtcfe6Vk7cIbVsR0o+e0oGZ
lj8E3Y1d4OjbpUFJagJNsJs0qmqb3Bw1vfRp7NkfrhbZZ6MmIWJtYsCidWDHEhBcX0g6L0ygcSz7
YaP9vb1pvngBk8tAY0/lAsz45wcomC/02ESrDVgBp7uJ+yEiW6YJ8d5Z09AYj6i8p+EK53iYf+u7
CvI+di7r4zf3cP6iflh458vg6+eNR7nvsNJ8ugyzgc5S8p1vyO4ND0MsxU3bS8MhaYQEgRl/1yuB
0F1YxSkJm8g/MsdEfOoO3jAAmYQm+Y1cFQI0f7dCff4UuTJLp7Lj6iyT5erTWgCIr40wLhSbwLC6
9lDUfQ/CICGoYCVUAPyRedoot5AQmcTEXtCWHGms0N+Qz5DAWzMBVjH79cfiLsmT2LoaIKTFV7zZ
aX349V38fi2f7uLsb4JITSfHhq7+88Nkvk0PuXHaTVGD6W9oQgZrhhJdRSpJXcSHFHgkNkvcHTgv
vZ5BkT2SiWcUbSme1CjTBjefTPH2pj1ygprgZtUL8hR8D16TaZZTRksu0iBDeJN6jTkLDochLbpb
zm4l/YPQYfDiW519CMOsMUE6FIMWISNWPm5hIl7LOyV7wkXswuQnqCznTyGlnprXX9+K+X35dCcc
C2cuzaf5P+a8wv+gv/CpXypwMPVmEOCebvQ6wSSaILm3riUPr9yHkxWelK6lD/+LH+wg+sC84lBt
zVv7Dz+4cXI/5TDbbposjfuVa9VQX+m1BRs9zcr2YBL1QqZMLZrm6tc/+S+WIUw0vKo4uSzTsucX
+YefrDLOkwbKOPScdOzucH6oJ3eo0o8JJ6f7okYF3JBuRixW5EUoxpFelcS/+Vz+4r5Trgh++e+y
HOdTAZVLGE+a0zcbkmKZ10NuxfClWRCBEQEKv7+h7wiJUMa45X/96//VT7Y4t807EfN559OWKUoi
chynaDZCCnS84PFS71vNN70MawR3eCkcAVygcNzqd/sRwOfPLxsHPMlNZwfEr/RpPyKyjNAmWqEb
ZbXQp3y7HubzDxq1qmjTLW2sSNDuNphz+UIBY687DZ0/m6VXH3Nd5+b8/XuhLF4+g64EJe2npxDV
NHqyoK9ZBwihOsWOW3wkTuqeSoPsMAT0A05WB5DWb57+57rJmU+oOLIMbFvYJj/vhFOR6Qj42Qkt
M6GFNUKbv68Ko77vC8wly7gnpWlZ+UY+Ye6wtWj961/787GUXQSqtaQu4AOYGUKfvvpwIlvGmAri
k8cmQfLvZyXpYLFCUG9GhNEKPdbpvEQGzCHIbJZ2RUpifMRmNdHqZh266mhi9YgdyqpeYMfq7M2v
L/HPb+l8e0z+w3CC//PpCtvKaQvNC7jCEFbsirR7Z3wmuVsDv+mJ+lnrwRqvmNRWv3k0f3VvOKrD
dMRoR11pf3on0Mcr2DFTtSlkX963foMOIeJj8pY26cvJKjOz4SmGqwSxKUrsY4v042QL37jRU5gw
jFZFbgUnK4+DV6Nl9vubzesvqjp3Lum4MurdOUvg5/WrCAjaMXuv3DThFL91MogqkMYZvW5G6SiV
Q8sgF5IHfwupONonvpN1SwnFrPzNrfrzQoq11sApbNMBYgn/dCEokLqiKNIKv4VNQpUFxieE6JEb
GlzFnGy1sSchFrZoVPfFwTc8EtVM3Ze3v35VxLxV/LyHUVGaYj6Hzm/L52XFLchpK12t3LR2PqWr
Mm6BdkZdQqY2JEIU9GD+u6952adqodHNfcli6qDNSNjSOR7UBK9sirOHHlRQ+7slb74Hn65NAVqa
LdC4ljkp/fywgjwF/W1N5YZqxJbroHOSE2lR1aXUZ1VOb6UPbRNlD1qOHW1laU0FLAt2xFbkffpR
hRg4frPmzQbUny+JA5MrpCWpxHE1f158Br3LC+S85cbpafAjJMirB8+tUYVZYs5pmQYw0W1ih1+d
PhnONNRxC9m2zvE9w5bmUMI13L6OxZmYr4HU8YWZReO6idEMMFpI9U3bGkAofvOY/7R7oF+11fcn
bSMZ/dwdQj9ZI0q0k43Z2wUTXpX283RIIF/H5FOP6rYZhmJ4b6Sfxa+o653gOpPFUL1AbEA2bqRS
gwf4t6+KOtzmWIFaVhryc+vMZFyu/RdlZ7ZbN7Jm6Vdp1D0LnIID0NUXe9bWaMmSbN8QslPmPESQ
DA5P319IOqedTnRmFXBwEralPQTJGP5/rW95QZ0f6Pe2lP3nvho5Z1su2KhbAkWi4DyOvWWxui/s
C5+qdg31/TqN4KvQFrZrMRxm32/ah7//YK6Zp/5051FQZaW1md9jB3vub/NYE2SrRv+Z7AG/KgQM
Hic6Kp9gJkvYfXOohX9q3SWDwK7DuS5fGtudqB4sKfGUODYFf1XYHRWNAhzXDb83i1PnDGK46vJp
8s/EdvlKgImbi/kEgLSw/8C7L3kr6KSzVf/DovWXFSEi5IhsCBsLfgAg7bcVYVnjnOKtHe/XiJc/
0IiFjmENTaL2ZTSpnBZ+4iEYBQ7SNpd/P5gor/88mj5jSLAEimemGTYM9m+jmbgKMnZcF8elk5j4
bueyXxmseLJm/lNwxiICYia4XmPK8rQf6ouS5QB52bIWzW1AOsDwdXqrGRVeT80pQyHCfeKMmSmS
jVCO5wgz1JzaxcnuhnQej8imUXyd3JK5+2luCA3+6YWdVX0GtLiKr4VkPcYo6OngAVVYgIgDxLyE
++7UHMUQtq46SbBggNFbn7yFd2h3cUkWX73v1yJO4n0NT5185qAk5KlCC6IAO23zMF74kalubYmJ
uhplFR9xGZX8+rKokuIW86V560SsOX+KGpn0EYSb2NxMDueqMd7ncWVuHego1Kc62GX84FwgXltw
cKV9nx/Twuq4WajgN8F8X+swmOZd19t6+QYbcRmeHfLnHQwIAcUlJnHAZLzUbAcSJ2qiLYso1zSK
3RpEetX4tJIyl7TvbS0bzxwuM6vsSc4pE0ZuN2q489W2K4M+uFEiz8zfcbxzxCkCbocUuPSHNQSW
xGDP1S2cnQDxIWqm1LWPhRwWqm1dQFZxgRnJF50w1yfnZHc5WS5P2J3taHbPNx+fNpfcSM5hXfHc
hIdiHjF5QzrqJ/S0K1rU9SlZKLXgJiZTw8J73oiepzNRLUC7M7cR2ZCXGNipMYo81shsEvxXHVrY
ER7veHYIl+TGy6iKMvSzV9iMOdCugoHNsJqMnPgVve+tzoaC1u6aQm9uCNAmyhGrL9ep+3j22wk2
J6CXumZIEgDpXJOPP7XLqhmgkAAHvn3gyrh9cglBFvdR71XrE0BQBUYTmuPPgNZA/1hF69S95LqB
ftY5c42xnKPkmODyxtCFhCGf4oxrOZZ4hIct7HuWqS2Jr+GLD1/TwtmfmwrmLBdztdRYMpM7VWOL
x8Cl8HrAN6in3dhky/gUuFXBR67eP3nmU799IeioQcGpCsA13afOnawyPuLRcXoEMKSZQowkbTji
qRha28zTRB5SOELyl8rghujgPPYu3GkxFdNySiEunG2/iYfq2m3jhIRXXMP9Ag6xqtpLgBgB3mmA
5VN/p0WhA5y1uT3Qs09jvc5XUlsDyhsqf6ssdgQpW/oIu8NjVsgcir1iC1E5FJ8n3Pc0y5WDfpMc
e2YgA7gviQ0I3bX1vq0tRGMEeDxLbHrnNlhLyJadnurxzGGJ73gIJcCsZQeMReh7G540c3wjZLk+
ddFA7igK34r7wCUSgh/DVcB1PmS+gFh2Fzk5kcmbyuXR6g4OVKzO2+fBUAbWTYXiPr9fu8QsIXmD
DulUJOnAzRaKsuFmEyB0+U+J5pPh7NEGFj/fnzJv0OaXfA7PPLfuGhc6f1g9RMzxhmJjV76MdZHx
OUWWLzwrTDHmoud+osy01iru1UIVXvHFsRLU4vGKcPCbZuoDcZpNbRWfCgIvkvtGuzUlw5IVD6w0
OE/31SYvE/3JnKbmuZhFx9yZ0khANJ+XQ6AJVKi1We3gPVrRdiyoIX6KJVCnp84d7fLoQOMGuhQT
ik0UKbHeS/HADKjje2fxVv4lLL0Vy3zGdre9SiRnIGIW36/TKjraMRt+2mZqr2fNgv/+hYkSCuEk
iNyZ4utxGST9P9JAxx8h1sXxGWl2Hjo74U00Bnug6bO9iWTbQU90pm7s9jgfhfVHqxxpXTtKNSWe
+XCM1KehjwmuDbo5yMiVAAkHq4lY08tyGFOd7aKq8OqTTmmb3aAad+hlJUk5FPDzLMK/iezOk/QJ
0arLB8aRQ6H245Hw4IP9u6fB+OEHICbFTefHfA1bAkzXTCnSMNxFmedoIrp0uZSxHPhD0qam5zOm
5MES/acjZ7kcwlyhUIrZLC07YuiluMA1IRZ9ACxcx/c4fHt+ldbLzDWlSm/6GhMQKga0FsDtKhJF
KRmPTCzrEFBKRsJ95Y06z6+4YRtJShrqxY3jwNenPje1UXSGCBrxQPtTQdd3mwXgvzEp9IPLMuex
FgEjxKfcV1RR3xc2Nhdi1ses8+BkUqZUTnZHJHQyfV/X3qzXH3sl30nMdP2xlpe4mdhgNiBNzcNF
Kjuvz7NvOkQfy2+RtWaj8LFIuMTE8mgqxzfbpfeNFzp+s17pxpP8WjgEZhKvRzgyycZeHbMWFzI3
i2oz9Wb9bJI053JVKIjNUPmhefQ/Vr3WgwE/bunvJrn7r14dmm0zb4ZQW2NkKs2Et8Rm1FHZivcm
UdVMb688IAObNjFgUV4yFYtpPDVRZDGWRWWziRnqKeWlEKFznbYKRy2dPmh3fXq/2MlaqccC/J4V
bCe7bOUBBVZJPKyCGMBTKSMs5x7Jr2/7UvrjM19YpVPcLDuI+2XknYuEP7eXwyAVE8Rs+S2/ENIy
YA2xB0HTa2snvdlTOO9LXxnW5r5hX2MevbzxA2vea7d8a+W9v0NY2o2P6Xah6AATJQcYEu3Az5Sl
fYw9cA+cDIPWLE81Lh85PJausrrqSanRTFZxklt28S1zQc+BLVxDxXS5xYGVwBLeiHWZlHMz1uTG
MzfqwdzmXuuYZblv0GB1h9ZrcBzdLLp0uOh2GZtvwY66YiA7bmn/1NnaW507V1Y1YlBidz3l3KaN
wDsDDk4L20I2NVm8erNZB5u9H25VR7+NVJOF5v0zrOzJt9wKelk9fWwLnLzMh+9dv0Tj42J5Hg+j
n2SDKVRXJsDYrwczDedZSCLAzut8syf0jEJi2AaZ79FDzU36yxN2abzlJ4T0JZfjY++Ru6rl56Xj
my9ZZzE74gfI/oG+V5FMuZg6rpuEIOLKvGCi6pGvI+C68hChJrBmtlbENfQuqrUNE0brk1Xverhs
0XPZOKcSMMiAehdzu5mXCGs2u+2F6gbSs2+E1w/85JL1oGeOFsnjvAzJ6TCQdq1XSKWv2/f7uSF9
29zPsW2eog9BSJfV5B5vvdpjH+Dl+u3tUEPwkiWlD9olQrZN8VP1mYIPzg4/XUNzh5ivWVRqQIoH
p7F0L6sq7XMIRHZe2vUeS12Y3rDvR6kZaks1X+IsieRrGPN+2xFxsj8QSNJ3zRe4vTZ9fVkYNSsS
q1oBBHdm9LI7UVcCXb7y2XnuClo95TMxZhLj2lznKxqXTFLmJGek7+Pxri3XdXmGmunVDZlL2aqw
FCnSLe2dJk479q6zgZyJHqahaImaXFsMwsjNc3AI1eOcwgaoYDWqWgZg/Uiungn5StA9buSo63kv
Z5pMhIwhGEHmW1bcUHe8rqB0kQ0VoJ6cdPVBbWXmrqTEMjYlpqtBR23R3UeIcuzqENuVFsOtH5eE
ax073SYOk12eik+OQ8FqOJVxb97fToNohi9vteZPfgVg9ZSUSwnlunbdsb7teuLhwarKIerJnw6X
AVsWG7kMgdjaqzJPthDMfOkc6A0m8F26pmiL09y3JLtvMtmgTCA8ewahDIPcyxpLXau5MRPfxO1t
ZryiZQFP3nfNH1N2l7sxshj2NlbFTBwEZo6nnRM7KE6jYile+r4TGdK8pJepsx84DtUPRb10KOFE
WaUC1GQv4ufCLSOu7DQCsh2wqa5OvVwPTjUFG2GFiJGxO3ais7dRmE9D9BytDvdNkCeqd2msO7kg
gW8029WaXHWznr0vcsXMOlNt3WJZ+Are+480duoDHu+Rzw/VjlasOZRxAOmZMt7PpkI15rX83kb1
oBrB01s0xMfPd0ky+/2BmzZmSedGYTO5vh1Pirh4WxfAiS6XY+eZtd5bKIsQG+OZk65LHBWjGTCt
jfkuXtyknQ8UfpMiv/mYLhBhNKwIY9eZWZ+NX6Iga7Z0MTN11dc9WtN7zokJRqOg9AuorkQ8mPOK
CrWZ2pfeMnvMIqrNAoyunSeV+SpkZs8gQCTDt2QJsCDtgrZ825MmtRmWD72EHbQcszyYWIxYNI0h
a0avbb5hDCWGMXWbzohFitrqgE2Xo1+o8hQQ975ExxhV2bxvR7uRn7zBwyM45CPDxqzBXSPspHRZ
V50ObMy/lvEmKGbmyEUEb+Pyfoyx+j51JPCVgOx51Uc629IhGpjZ7DXmLtuuWbzyW16LiOvkvk/L
OftWDkjvG+chjSnZKMszgpwmts18Vr9PeUNWxexnPhZXACo5F6SEMPLGFK2pqBAXFK3cw937zicf
EjPneXC5GWU3wjjGOep9u54mWAfbC6Ip3g4UC/pt+vWeKTU482xWugicAwtE1Dtmo2VLd1Xtvsot
w4zoloS8ggWs0LQeBQM8TzvukCh+sH05EPXThLGdvo5pP5CmoxdZntY8sxIgZ4WFFWUTc//gYvUz
6S/blBKFo4A5RGX0SpnA/izbRM7fsskzOihIjHZx9GuddxeuTpPlqUtKmMxrsHrAPbrBWz+ztVql
dexNhFZ+hjrugCRRxMCXT7MsLPurm9QO+HKdublFcRmPLX5EZ+yhsMiJIKJ78DJrUGzAQefRibq3
RQRevC5LCYx59l+cpJrdC6sZZPG9GFyHbsLahsfGg+ffnIdq1cHFOmhLP9R05JJbnebmueybtGDQ
Z8kG72eyagj0OyIPG9SuSFYCzixV2YnT0jJjkcNdd3bj7Vgm/SS/Nkez5GiDq2saamSMHJtHnP6w
S+g3OtWVyGRP2tb7jfOxy2YbYHY970WC9/OKhViam8kfM06VadyxgQ89Du/omInbitxt1uF+xir0
flBP+b4tjihz/8/veyj3/amal5Vy40T1iNuDjBZKQ+9H7jJZzVbzY5/78UiEQptttbRrswu3PPAz
XykbdN+lXvKQDotvrvth9aJuwtGK4pp0TxctEFFBkxtxh+2yQX9sR8zWOi+kmS36ciXzYaBEVty2
5FqSCVZbQJbPoYZBEJASNpspg5quOQdZHBB4+9jvwOZuwLon5jADhZMDriwdyRZ0xCCLOBJ+Mq+O
ciHhmSnz0Ul/Mi9VTF1rtzjxvpRzTjIjp7Kp+swjFQBJQeqobHI0BUoRTABLPd1wAbvpJi3baAUY
aHurTfkkkHjLUF/O/asHnat/ZS8xFt+zSMqC8K7YwIB6tQzF9wFPDNChIUTbU7JeBMqHFLDa5jyV
L5PRPa3N2izfuqk25a+5abvgtUBCkhfHpK81P+cvtpkE7XQ283fbaRtn43vxKKSX35IE2qBwxMdt
dWY4GjnbTKSKHQN7I5kL/qD7SAU3g5eYlQDuTMOl+pjDeOIiyhNZrzF62DmEqxK/nwB9snGEwqlx
J2lFcsGC93VotL2aj1O9b+eV7ZnTBiRvM33FpGKtT8JyeSiwxWHUW3f/WqRN0Ylhb0tzD5SOoAwS
TO4YqOMiADdMFE2jzr1qBPQoBkfaLde7HtlRJxvsvqagIYOu73kzOnstrP7Q0yORowLUe3OeP8SD
FIErfKkWTupg165OFccbd8QdSXbMew2gxrfmnxwn5hBtyZnnJ2kcGLrb2BmW4SIatLaf1w5m3wGh
JTkAYd65DFtUscf6nPoOlLKPNdVuurfi6YTQc9knYdIt3xMfMs1oXE3QsPdBuoyMNdB5M2hsuc0w
QVe0mJlhJhSi3fCrkPFYAs2qqbDBEE9ChCrF4G1ouTWDYefKOM/6cq7GZj/HXmLBE+zGZp0uP6SN
NGPNToMCRMnkoD5qedRh2TkMA0DBYftxWEx10nOkqMegXpGVNFM0i10u9cwNTBJOsBxD/MQR2+Rl
SZhOVC8mUx1KyYpUp9ztJq6LM3gBVnxKoxHpLaUuzH+aqOUzUcyTgjilpcxgZmLMaEzdgSADs8Gv
84brjmPf/IEgC8ERIA9zcnDkdnmv1OSlDr0rxp0c1mqg3ve65lVqs/dy5vXGz9wJuAJwlWl2n986
Cv8jbM3ntuZ//9v8zg8qjxwUs+GNpvL//vTfcx8cX9ubl/q1//2l/vTK/f95++f0td29DC9/+sO+
GeDlfRpf1XL/2o/V+6f4+Mn/7j/+r9e3V/m8dK//9R8/2rEZzKuleftn3nRAB/T/7zy4fp3zH38C
2jjmFz58B1Hwn6GL5RQujYtkA/XEv30HmAeA3Qo/QpvnoGjyaR+h+xyy//oPD0uCg93AaJwQW7Dx
+TfOxvH/U6DHpHWN3BwJfBj+T3A2vzVWbRIfYWOTbB4g9EQraHpIvwiLaMQ4OVJweZ1N7Ap3ku6a
c1v6snR/WCpxaVNYCFopgbnCOhBHxPbpl7G6e2/u/Srjfwsm/6Xnh7UC5Z0fImsTUYy0iG/66ycg
eLzK6OVgoO8lp1RXqyB+8FO2FReLiLPOhOC44g6K7NzD0SrmwD9XtTe0WNUcZYqWQY+wLfunJulv
HXo7pGfnGttHaCO2+cvncm08yKxNzpU7DVW/i9ogh3qYR5PelkWZwt0vVtaMnpwuFB946ylZelCt
0X/pvLgDsFESnOtnFgjath+df2gtOkby9eu4xSjBjIYY8wPeP26WP49bSRHW7TwkkzmdmXFntwBV
Lr3Oiu6s2a67nzOZPcQ/l8itQRChw97MPlTV78w7o9pRlFX30AciDXeEbO1DJXSc302NzsXdP1zh
37q6jm1MNxE3bewgu0DV++dP6rRsUK3ZdS5XvGnzhWbCSy4kfZeZnGVkqPssqJvXts3GTyWZVEhX
Jkmom/RnYjz+/rOYt/pl0JBboL3HKxLR+8bI8ntDtsEySta0M10aFPpA5afuq+tpWj1B8sxYdF9x
86MC/4dr9ZvoxLyrETMHdkgfFizHb41YQh2RhBXLgB7MEXo3rkrGkClK2+awswr5eRWqsCEt+fl8
bBHE2NvFIoHzH0Qnv/WD+RhcB4T+AaYMn8xb8zF/edY54JKfK7v6krJXSbYyTl+TNCmhvs3Hvx/n
325O81bCx+MAkQsO+190DzWCI903k6QdWLjWmQUzGC/8upjJKu3avP0HTf1vfXYkib55BmiccmHN
1PjnbyYTKi6p787nEjrUuOveh9DJAu+yDtnrPKqGrdbFQi3e/we1zF/e2vcpx6HF48ryMXwzEr8M
qhX4lRfTSDkHllPMoGFrzoZl5wa3pGAwrlaBFHMv09FS/3BX/T7GAv1fyApgtMBO8BfRF+VPdLde
0517NlT2Vg41T/r7dJQFE3fS319SR/xuXUFihj7DifmXAE2D87uQuydCLSGJUXPwtJZ2n1r98pPj
6KJPXgoyjQTsBLsyrg/o+3ER7ImO9S/rKkwEmadyufVCMvN06ccXS7dUu1DCzOZcFV0mNK72k4uZ
UmGW2nRq0OfKr71nGRNcKG0ruJ/igKQh1Th7bxxuZpFkD6aJ2fmbKk5QUh0kx5XSP9sWynbwKVXV
b3u21D/jIVHfu7HXh9RyqovMW8UNt8P3GrHeUdjlcE29Mtp2glgEzunOqQIEKPA5uNGlQoRzjNY4
+gyTKbrN2xgaego3Ye5wdtkoxK/UDCuJ8jo8g6IhLz213AZJf/7oBY66z0A1bhaSiw7tKIoz+Xfp
sUnqx6kr1096cud9sLZqpzlDwwfqg1Pat9lLNw4/wwHHwWbyS0mqVrlibrZIXKHBCed19rcUcTUH
bUF/t8n87oaTJnRttKiYVjvnNFA93kzC7p4SZ6IYFMxltFG0vl9UObrHZBHhocG5+zlF97Jf7aTZ
sTw7qKfosBuLPfUplAvX5LTf9eCHPolooH0VDM6nCOPYvW5t/ZN25byNjPf9HGPhAk0lQAN5xHVs
Qj4JXq6UEKWtaAIKiCMiuG8i4WSC9TiWYAAWcZ4xIG9FlgxHsQTxEUQc9cbGO7dZQH3Kl9TFWon/
KePH4OkNch+gbrAu6dvDbqaj9jmJyuxroZuKFM8oLm5LKvwPTpR4t3ih9BOBOKS/ZJrODSWASxn4
qJ1yCFnw5HxHbWQdOUe699megxz5YApCRbCjhFP8KGdx6Tp91Qe7KLTTgn61JQtRP8jU4ua6mTFg
jec2WX5QKROEYPXOpgLCQtUknS917IdfaHjkgJhVXZwy1FSgS/NwOIGSR5FgV394Cxn0XdRPx8ID
IQJvSN/I0AJhQ/y4HZacvm1Jy3UeCHXqRPMIPDPfrTFXSPtreKjcnBMgvc5DMYZkM7q93ip4Y9c+
1SYKVIbH7FIJ2lDVfaDFclW4JqAL1D4R6slm6lIQfUv9QMXyeXFKausRwi78aMCtgcTCqo6OWtQe
VKqxuyKO3Ca4Z7xNWj0dkfnOe68qqUqnM3HxOJqp+iYLdx0mROrWnMA4iKymRhsfXZiC5Pd0LeK2
pX8I1qS+yWWeEsiTLldF6sm9wvl6aXUBorM+1Cgs1kmNEsaEw3PZuYSD7EVIxO8mXCogfUmWza8e
JW1c/mMZ00uaq2sH3Uh5GWVTVX3JyqSyvuaklCS8SDQRzrrEYZFddzHV9D+cpHB+Sq4cJpjGU/fN
QuF4NzVyGG4iXJHBc0yXLHnCaODaWFSAYednHdgE1kWt1ijj3KUPHtD+2X+oiKYX28FRrXfgb9L5
6OZRb4ML6p3q8L4xa6xgBHsVcHr2L+bM51PByPP2M11GomEtGFP5NurBnx9MYyNjj5mxq+tHunQE
ALRudjH1VRJtTeSTf6FhNKmNteTldUb2aUi7tBujK6DMq7/tgVKVZ7EwBA3hpnMLJcWpfE0WbcKi
spct2FRETwQ6kr2XlTPnzsQNiSJFeLBuvYpI+r3PPEqEc9gCvxJdJcprlDRyvfNpYJFCb01r8rou
PB/XdVf6L65i43juln59bGJusRT0imJ7HAQpqxJKj0R8maXD2ECDJVi2t/DBrm7becSZJcAIBHA8
fIlkQFF3q9bk4DkDxei6lmkJER6L1d3QzFHwuQ6iFgqJF0/xuOXu1IKSZtRFmPW7BJGDZKVvXhsg
z8hqXdQil+Rxq+zCjknLhkplRflED97mCmX7sIHJTLJDGDTXwTC53qHppXePbI7rfSXJGoYMYOEp
Keprp+pRhdD+q0kc2spp1sxdzPL0ORZvgu/IFZbNwXdtYCC5Da2bZ1+TULRvIkrS9LGgayFVzahZ
UwUo7fAPxHkRJAi4niHBybMewBKFRa/Do0hlhV4wS0OwKNovocgE3gR/wMui9kqg8EjP8Rz6/lM8
oyR8rZuJy2JFdqf7Hdu8gtVy4v/mI8fPIjI4JrAGV27TlOO3YZoaVM+yteFDsjwlrf/qk3tFHcJb
SQclLJFTEQVBx1PdJ+qP9nrBJOn399TRI4PNZdt+arMuzR+7wUWdpvtlZaQyR3pIldXSMGUlIwjk
e4nNfIG0HMjKDzcThyq/2VQLcMKf6M1sMl2zqtGSXlDiS7jibb+YYhI6krH4bMk4eyYhydlbeTJv
qiiW+oiqX16kqgKuPcrEp2on5m+C4vGjs+j43DUZvXvoZihIHBB9PMoQDPMLvl5zID8kJEXWo1WF
X+sSbdxUHeRoL8mmq2GqxeP8IjX95Ur5QJ2jIrq2hjpBorBwn7ldfxHMiUUEW9IcV4PfolhOJIMf
trzlbMNYJNEx7uPwNg9BwcR5HOyQSwqandLZqBDLJdDkcNzLVbcHTI3xeXGtcd/FKYiTgCjCbdTO
oJo0aYv3IkqrHakto7sxZVJA6fCAzlkUEdtEGmd7HYq0Ki8QGdkXLsLJU07azMlzNKL1Gt9tnk1P
kOhz0K1xCoq8IRXXrn1xqWe1nH3URgTxTkDyBr8iO5y7WgyMdda1AanQTSe+u2lHikSRoLSaQXz0
9dhcDE0kP1E5hNuHxOhCgeLZN33x6q+1upepaDY9onRqi6g4nLnN7kkVjvi7NHwU1WhCH/you1J2
03ibJevC22KCxyoaT8CcQi6yjdXg6K2wRv2INE9RCqdGz5qHbWABf5gTC6OGyfkZJ6gPiSP0ntAs
Y/2smrba9p0l7U1sF/lhzPsBkj4CEQnEJRFPJcVDcSA3pI6++gpN4Y2elgK6EpMvp07RF2wBYb/s
GhERAN0RCslmyB1ptgImHdDMEhD9kLNYn9M0d797aZtclt7kXrhz1eqtjlNtYGxOvImEu5xK+O3W
TrV4QsnnVeN5TgfoBINq79DnsKHi20fIh+i/bLogLD83iEBmSvrafc7RbT8CJ5rPxFa29wMo2QsI
/HW385e5v7DlTKlBqT7fr+jYyO3KhX+wg64L9sgNCeQkzCv5YxiX+Ek4uQT4MnaDvRmpWgIR9Tn0
ATOiUbORUdbCVCwgSAEyAABHVDkksIFC/DyHg3MY1Ziea3jNm87zWLd0gXF96+YqH7f+2I1XS67U
Nx3l5YNToYggNmFcnz0jy8cyBPotxO/v3URIGvHd2LWc4NxARoGdJq1zFC3948CB/xMTOtldBGYX
t2pOqtMwTqSgz3icDz1dknyfFpISvIVTHEKYDd4zrpf5miSatD8VcTZNjC9FXhrjpSClYimqS3dJ
rb2TrfMLWt1wP6vcedAjLBnUKs02K0V6gAoujgrW6KFP6vxzCWQEyQ/tylwJvcU96z0ztFLsFsxH
O+hVTrijNRDgHM8WYPs9Yfacm45eMKY76YUeDQRVZfomZn94J3N7egzycGqYjpPpcfaa4RwVsrwq
x7K+7pr62iKv4Mckh+Q6qGR0S9NuONjzIk64SxGreVNIC4AQAWK0CmpMJdlKCBbV1WoX3GK9i/mS
2YLcpKBWt4I82hdyCmNgQta6/uBhdeud7QXN1ypfuhcqz9PRHwG0Nmww+TpjNO6t1fNHtisTh6sc
HKmfcxyrVWTJHV2cVxkVwdmaeC5UQzhc0VfrcdEO7C/V9NdEUag91t3vcHWm6DBjgMU2q52HgFPw
TteA+jmTd/tmEa9itrKd09eXaTimBzkl8Sc7ce3PA2eAM5CucOtC/rqhqu1v1wgWXRKswz7XRfhF
EPAIZPKNFjpkRzJncMf7XXghbN0da78Xe6fObYjHlMotXxK8TXxAWyJxlPPUo52lpx2VQXVup4Rn
RDbOV8R19gHuJWDRxrcxRlfwsaP+lCSBx25Md7F38AQ7qpUPdIhycslXu/yhvDBDTGbFe02nnY3O
sJyaIKl2S0BOORkG6b6O00EeZ8ebfiyT/9j5qjyXfZCeRUFYF7us+6Dywp+csdoHzTnyhu683e/p
LpQNUeHWdJ/4bJB3UT92txjHm/B6qXm68Gik0WVWz3ZOABLq4nGDRVl4G6tdgru8EdZn0pfj6Bjp
JC9OBQRC0NfRkHxj7wO7doihERNFcG97tvtlUbI/tnmHiiNKSw5ljlM+RXMFvpvsDrDTibi3SwGJ
qoyri7x1v46T7u6nbGYfJRN913RyOuNyIMNEhc4lOaGopNgnPCR2pLdFi5Ynnx22dMKLnmWgQDZ6
lXULX+mpGBz3FGQLRUC7ygKa/9X1iKPzEKkhJFHX50Porv7BVEbrOrPm53aEOYYgMqwuVsN3wQaI
PgEdi7WvIj3fzCpcrni2q42n/fhqllmAGK/8ztG4+FRyDMFqIN1PDVSdnWdsU3Pjkkxqp2zKuE8I
U3BleVGjHMSUVuUPRdzBVGX73520vbhbXJH1N19a3ZdOSgkXLvK2IM7lqcql9ULhlEl8rZoDd3RY
niLXWg+UrFca/l7i/FSTP2xBPVf7zvfTfUUda09uKSFUTgmGjikn7DnlMTPu/Rbz25BneLXL9jkb
VHnnlpW6DwLQoZlHCzOzFoN7t8rrOGdvZiOrPHWd/iP3SzXAvuuDFukeUN4uLLtvawgbGOE/B9SG
dZv7Dz3Tnt3wC6oeVQPDzJ1NYTt3eGjbM0qXzOgf+ksPcvc1yGz/hlqf96nXboF4rw7dk86SS4Td
Pl6qtQq3nGoy6OqEqx2H3JpmUFnN8JAVUXM70ql9iauBBzBf7Z8ZBQ129qSSbCaTUkWhLnnw7cG+
aQPtulvAoc5V47vDQeWdtre01IMzjMwQ90c8EQxvXWibNGbik2ywFL0gdm9wVn/DEX14HamVm9Mk
cc6zbo9V68PB84vgW1/a7stKLQb/I+lSO/b7DFjUhwfFlnXPALxWfvwMWhYJfe3H9/7qdOiXwxya
bV2dgAzCP5UA5Scg/xepr+QWXPy8bFTvLMTNuch32SGKZ9uVA/j+UFMSEYKPEF5ypBWPllrml6Dv
mwMV4JqYMU9BcLbC7mudTstdJE3QC5kWAh5Ov4KTpNwIH20oq2/VWk39V/ggNDpXhxBxpyn5Yo1q
/R9xncLiTSq9xR+bXmFvK5Bu4kfaiGnxH0YfXw/aIrsl7yeEVhni7iRlLEqnXd7qMr+kZJSkV0kQ
oWcsqRx9t6HLhSePyW4EAR6IZ7xa02NVemrKQCZnsdWQZOMEg7yC6ZOMw/McOHqSdP997XoAfAcn
Grra2805kUEzW8N5ul6czHkutBtv7M5/Vqy017Yq61dqJWw5OjTX/l05OHJuE5Q79MC7LQZOqzjr
tzOMyqgM3GCB5CyJTK/yj1RgwFwHK1lQX6AEFPOldHP+1cXd2VzLMiKae10S/mbpwURa7BtxNPKE
2SFYPJT6dnyzjv+XvfNajlvJtu0X4QRMAgm8lkMZFr1IUS8IUQbee3z9GZD6RJPFuqzY3a832kVs
9d5ZABKJzLXmHJOm/AobsegefacRx6RRMutY9JVqfWszQ4+PU9+P3tqzEluuJDaJzEXHOQvEp9Lm
7xrLhCJiQKKVc+UgZzTvR90AuIvWOo14JvwwzgghrWvhFn+Ozyzc3vBDCYiVoz3sEaXypcLfY8DT
nfixNtr+9Ffo1M10Lyc8EVAHJ4y/S1wwY+VOSJSCgz35U0TMAl65W0Np9GqJBhBbD7UBPeB/hIYV
hZ2+b5cshkOqSn9HskIbbWe/53WCmWO6nSLTC3FppAYlTW/i8NjCAIV8mgP5t/cIM/ThRjdqDv4x
ODX9gGhpZpIZCG7SGXuaU54gOEDn+IvLJL3tJ6VQN7kUNVWQmL30rmyTMT2gmKb0rTo9ooKWlYbe
Ruf5w7PpR5ktlhpWjHxNV8ITrq01euOyNaVY4MeDqu3GEFQMVNWqIfRCmGO6VykvtCshHREf+z/+
MhIpCg5BHTv0HYloqCanVsWAvqDG3Iy/J82uppz+/GRbv6VpoKRcDm3NfNK0YG6Z5Tk33lAq/huh
IDIgUyWkMaPaOdHZszxRh1cJytXokGoGY2eSre1XFmPA2eyFooodslbe6XmifY8D+v7lIuW0VnGG
N6phHfocjXlzChoy3ryXUaFclmFDpILTV2brLQxHsX6XtaJ1j/+SbxKhNUtU0MfOk8XEtWgtGlPL
2Tyl0uM0UnhwUwKPLeZjDYGT8vAwEo8ppz7a63UgxabyIhYprWomA/gW0MtN6RV6tmGbPEZrQT6O
uSAeZwLBDqKX16rOCbtbTHoUZPsk9LWvXiSbcVgQtmsG7OPoki0tpsaWT2DvXE1sdZX13PgSx2yq
xRzcJib9LhA1fPU+RL8beMgrKHPZDjDTNm02pTpx1RQ7nINWtYO9EAnJjos56y8+QtxAsuY17Ag2
oWH1Kc2xKPNWfa2RONyXBXsrFr6h3Ged4O8SEhw/ez56bnuUhZO9Nz1MVjt2PF034QWau6Liz2Ot
DPwVD3rSOumyxLNX7rzKVFFUkAE2XSl1YnXEERZNRwZFautrZ+r67LqvS9i+2OCUA5NLca7bSuQ7
xK6yuheRFhffnVrDhjFKK3YpZEfFnqOmPh5ojLX45yrbyrYJel/1PkB0kq1YCM1p5WDnjq5R35G3
2Autzo6DyJwVWunC20xs9tnDZo7lgJyvSxDuROaRKkH9ONqbDTRrvAdO9fxXmP5XH0eZpnGW8TDl
9Q8RxZiiNdGVryPaIOj5PKIteseq/knmjojZlOY87taHCLoyDFN/lknK+4aqiMOUPvnFT4NH/Z0a
UWxsG2fIx401kNq20sPcg3HNwkD2B28YS7TNoX6LRIap0UTJ+Pr35WwqjTlqq5VTblUMigERt4g/
p23WaQjDA0unMIg9ZKr3epSa/SZho2htmopKIk0hlGzrOKqjA/aADPudYTTZKkDeNe6tUa/8G0P1
8vIQKVmCb2iIZktcHeQR58om1OxOW2X9RP0R+F64jpi4ciMbJ24J7lKiQzc6pb+TaMR+y5pkuN9G
bmoTlWfdsyJunKCyU0LjlnuaImn6lVRB3vlQL2fPbpXO6ldyfGjNkYnBxd3qesfCUUiRxK4+pb7b
69gKV3XSNTZgXj8mhtNsZD7uObHTHp4t3Sh9I2o7MVj72IqPZmdHiJJMlWm6of1LZV0xCyvbFJEz
PpVjNl7pY0xTnEZExfr5V3U1xBn77qjqSyLvHUm8mDlFKoQFAW+/B9Wd695TKAOzdIkFsRWNQjk7
bdbp1OtvEkFN7MYZYKlu7Agj0UZvmtBwh6SjnxWYAwbwZVLHCtdQpEoMrjbMk2Rfp7YiV71qR9sJ
Obm51YKkiXYcN5wv4JBAJPMG41j0bbXhfcWrS4jtVJevakfSxbKpQ83caJTEvlal7fUrEUeJvvz7
jfjbKh1SdHnrPIy0BxMAvn/kJpn5XS5Gj5IFzdTmqYBhbV3/XTElCQval65C4ggPSCUgA4ujbpBb
JEgVd5W65cE50qbxKwJsG6zAahZsCQadop3Oo9wVXSAi0nKMpv6JJdRrVlBF5ta8lVSWO7IP+4LL
2BYrwg7rl0KTKtyR0Z5AQsm86PWGyM3WYqfMQ1bZs/kocLeZbJgW2uixJ1YglhW3uJwonhDwNyiE
JoeDc6NQ+cQgkvut/Q3WvJkcxRBbPygzlONVrTQCwD6fxe6RHZGJlpWd73Tr6QiKH8kMKHl9h7zb
CcjY3VWS+ep0j0SQP6RrbLWUQZhJIdFKVSB+RJk1zj6ZmRR+MLBalL/4niQxHxQVaWuyoH49Kdcg
dbRiDt9T1S1MtbkgrLS6MJ0VR2hv6JdBh+f0h5dWPmY7GHlENlVQ5YN5mdKmlQIbewpW+aArGDc0
h4ZCf8iQjZIhYdp5j1MkNdJubWHn079VaWf2Kw+ADy8VzQGHFkHooENZaJTN2Q9XMsi6h7pKuuKO
w8SIZRMvv30liYQTyyjS03RbeGn0QlS8Bho8xlY417AHuhzbLC1t7Zr6U1quOek1MPNpmlJsx2g7
Pf1rj2SqrcGua/SxMNVhnPHpQpUhG95iQiKufTXufkLsZQVQLG0WCdpsKotvlak3gloAlufjbAkf
HuwCxOYq9FvmWWZnPDQw7Wa+o3RBXI6iKH61TMwhbh8mlT3NVk049Wy7SSpPNJrqbd+rY7EUYDWi
K68z4SQufasbB6Q7iv9LSnqf3zmzKtlXH5jZK8LHqPyhItTlHNgPgUUiQV8GA3sAepaBGi+aVPdf
MWH3wdfeGUrvO4lTzA2P8qbzmwbLUG7HJvC6XTVG4cqYlHiihh3QijgYGQynY+2zkSfPwarVh5F6
VkHmMzd2C61Saa4yzAjZtYcWA00ziv342aTPz0If45HJF1oQANncGGByBO1DNl0/gyC0OhvNfo6U
NBtLWopJVHOiqrXA576mtwZuY15fOTmERPOTCTBpQf1Pd2iU+azmYWPVr2nWViPCKr8P0ezQhWoP
UIiKfFuhsdPmJks4XU1Vo+vXOPjtbKGAlhxBj/Ycz4gxUPJm/IolswypjmRmf0zLJhP3HbkIYovJ
jbW55IQeHyOnt6Z91yUZeqACh7Qclko81uEurL3cuY08KeS1PQHmotXCjsWiKFJo81sP43M8cGZo
2zXE2LF5lqYSOmvKwGlbr/+lDG578PPlggQAj7ClhtJLReU0t/xknaKpUIob4rcbzTkqqEGDWao/
R6+RXSkFrPPPtR0nKsD5+G7iN5DQLzCGoWh5L2Ix2VNXVlcNbpenlvHQCIBXz1kkUAAPgUnTztHo
uN+SisU76iQOm+c/P+D/S0svSEtnJur/W1m6+JWE06+3QOv5//9/wlL5P4hwZiwWkjIEojr6oH8B
rW3nf3QifS1HBY8MZ5Y/+ZeuFMXpDNCxHT6BpjFrwf6tKzX/hxmAPM8EvSIdx/4nstITbRITin8A
0F+aFPyz0FK+n1CtzgHCMtQajkGwswN7FWYV6++0eXM7zohHT8RXf4fRKGiatkDN94ey9EZ8NU6l
4+jTWLvkLRzyRiVm59UzfpLhfZuI+IJ28JQF+nc0E3oVQ80golkx+ma0mEvSoPDVrl3Jax+c+DIs
+6+hIit8nSmRgqJYD7Fa4kjQVhUkH9A/3zQvBZQaHol+2w0cHCxySmGJvKqO89jUytPnN+QUlPT3
N9oClSO0LaqYJ2+y1huePuA/dTkbUrwiEcookOYUrEMrStYPlLseSyqvmLjvi1inSKIUwEGi4RZB
/ZWqDzuk8ZRJTHJ8gzKnvDykFx7aKeXnz29kjkGJUOGB2eb8VN/cx5ngMMUWpWeUxe2c973Q2mrT
EVy4gAGzxzH9Fennwqa6QKYeHZ5AECtTSncACFAFrblUlfYlqMpvfZY9TOTK5KhRFpLC6/rz23ki
3Pz7S+nmO4DvoMBbM97pzS9VZjZ8Irmbvk6iV0GiBbAMkqgMtDwx6RJbYWnIZqqMNmOvrj4ffH5U
b7Sqfwe3VMit0LgA+ZzINdXWJhjFK2o3wZZNf4H3SHn5fIjT19REQg5sifmMvhkp4ckQ6P1CEYAb
dlPVPhDVsg1NMBK5dUGeeYp/A//MOKjfDRiw8Mntk1mJbCwdoyyo3cqpfvmZXRxrGHlriJIZPmGZ
uCiP2D2NiU/qPFtLoBYXtK8WC9u7uzn/BI0qMMufagn+9f5RmmkmkyRWKhf5Ic038t3XnDc7FG/j
uGkwoipg2fvxOSxCZdEpnvbixya6hQRZjWrGRbAEKRb+6gocbJwncnvWngy7aUSgiA8oLTaWqdTf
hso7Ike8LkqZHk18ga5GNtgUTcWK08fsVMGH1BWaC8fypi2UlqQ9X131vrzp4nwzRJP3JZ8TRcDg
Xjmqbmz5GdDXqm5NtcLceNrgP4pGFcuBbiAFhJaYAC+/wRok1yJERWzGZK/1FRV2BC5XfUxkD7zp
XcP+H6OZiltT+kvM1MozFI14ozp+tvbF8CpSuOOaRc/JI4zUQtOp9/ra6BrnChn+hRfLOAGj/ZkR
QIlRCUtE4cz1948DxJxN7aeuALOB2KPoFGMO7IMlS8O9ZNUizfq+CRw8TYNNMl9RBK0rs0rsgtJQ
f5GD+NS2Rn/Tt7Slc2b2EvWBdOs0H+e6p0KN0T/WnbnwK2x3Cy5ZeR4q/rCofKxfCJG+UX4cSQ9t
t3xEzBUSNLiVqv37n79gJkVF6gZMQN04UX6PvjqYoLkrFpBa+ZLAeD76U/1IZfTX5wOd7uDm6W3y
6aZtx3+EcbKm9ogfq7wlpahQk3hLzgk6Ojp5yrhA3MKes+2bdVcnLxHz4MLm8dwiYumGAEWKZYLX
+/2jVA3YLkVTVG6NRfIXetIj6k3txaNJd2Gk0889F4l6apaxs64aH0YiWtlsEtUr3CmTt2ZbonVN
xIPPNkNMAi1h8fMf31Rr9nnAXVYRbcw7rLfLv6Z0XtbHKtFPTUi3jpoQFqtFaFrNyiu0o4i1ZZOk
Fy7yzO1kUAoMkoSy+Wm+H1Qh+iAZwr5yU5ICCRmNrkQPYkEXw6Vd/7ll2cK0Pi+LJvJ542RZxreG
oAocqqvL4pc/4ieXGJwdwpo7UBgrsx92pPj8LtU6W9Zp/OPzu3v2QlHMs5OSOpjJkylrlXYnK4d5
U4ElTU3zaCF8qMvhwv08M2ks5Pkze9wBeXp6tnGgQjYkzFVuPgH916fsKaySFSUJBHuJ9kjHwFl+
fmGn4L15cbN0yNTIRHFvWebpvAHENA1Ehbk6EWnPnOiWs3IsCB1W3zG5H8chWAFgLHZW7+trW6+i
F7su1n1j5RvT6qddMP7fCQsfHp63M1vl8w+boDXMZjrdkdN5ZYHlI3g34GF76gZ8OGQMe/xeOD8g
RyR0DgbY9CrBT45eg0QitvLzm3L2MTiYQegXaujc9PfTWnpGZFa9AzC7j+4berngDK50K7seqVNQ
O/ZXn483z923u6f5GRj0s9hxsCZ9YHWPxHOyYlL8TCZnr5f5c0lD7vMhzl0SAR58vDhq6drpBg16
YZt4U1/CRwvI9mo6EuHp8256bfyKrODQKhcG/HAC+XNR/x5Rniy1PoEhWCBGRswJ4I48pbspIE+s
0qz7XpsFdoJKZsADchtYEJoAk61ca8UvkD6uE6vYOij2XU/W37tUP/qzabmSxrCNZPjr81tz7t0m
aJ0vO74cDoEnG+eRbA8169rSjZXoSUJk7Y3y2iRy7r8b5mRSxS0daqvtShdmkLqCPAG8H/WkR13/
wipyZvtovb0g4/30zRNiUCdkE26IqIqm+jrtlJuktZ6adLj0lOeneDp1/3znaBiTjPLnTX5z6gC3
rwcigS0fGXmyyARSMceisqZd17Z5VO1kp8TJVg1F7iIAvf/8lp57bwCs41Wbkef8+/2F9kMY9mrB
FEv1DOWyZXevdToUX/+7UU6+PGiRBz1gZ0byO21yYDOjn1w4dJzZEdkqATRUIfCVcs/eX8iAKwiO
jVG4dBqPXd6/wMu51+roVgbeg1qmoIMdIFSfX9fZVdYmLYR1zobwfJqZklktIMtCFq4H+NtVssFf
T+M9pv1pN0gWP1RZS9WqNYqPCUGKmni88APObKyp+LC0YQ7GkKadnHOiYfQGfUh5foX2LS+TZ4X2
KrTUnvTq9MtQxi+iCH83epKtGyCtixSryOc/wTnz8nNWdgQlT34Gtsf3dz4PmV5xQSR9Tni9O1XJ
L8Qp9102yEUFIGjRgZmDgJHclX1l7FOiFNymwwUaChSanFNXFFPiu3r0ApCG2d6vqazmdZdsaEPC
+LLQQQ9xvEtgqVRZABogn65pG/gbgCR0C4L6QBjBEyERIKQw8QyDE7tNAxiBCMzYlfBBlprRqaum
V3ZJmU1f2zDkTOeDXcqUGv4RT8xSpnGFpS9bhFDTFrKIh8VoxA99kCQQecRtUckdZLyAHh5NDFIq
tGXQp0dSvporoSKU0Kdw3Tb+49ChziliYz9Uw5Vv02OLEYOT92JTL57oPNNdU1eC2gL9sqleR0GY
bMBUP1ghSeYjPfqdNxk3wYBHFQpYtg7iPnvRJkdfIEM/lGnVu/WE7LW27auOyvZmxC+3tAqUBbqG
2os+jraPUXPOhYrfqSlfwxo2cjbuQiVKVn7t4AXJK/PQaqDqc5SOn8+HM59JMnQovuODV/kgn7zr
XpQZTkp3w216grgp2fuLwA/u1Dq89Z3onr/rwkt4bkAOXDa5DTp8zNOjPtkF5JIEZeHCZxqXRWKj
Kw/UtafFe3vqKNY32YVL/FDS4sNsY+ylX26wtyIp8P2UF1WQjOg7czaZeNhLYi/XFL6ih5w+4KLL
wu9tyR9aXewg9Tfv0jT9VeTNFT8tO/o6Kh+vCJKd5kT6ygyH8cYEgvMqaENvWs2qF5Gd4N/+/LGc
Gu/nXapt6CwTrFIQC7STBXK003h0HL9wa2yMtiz27aDgyUmDG9so4GfYkMG9aMLPUOq/O8V+EFV/
KVTizFJhg/tm888R5KOjVPSoSJpW5nxt0qWZILHvG3MZTNK+cLXzJDv5ptoWka7s0rhkSsbvH5AB
dhJ235C7epx+syJzw4HjQnDiXLL4MAQVdZ0Yx9mPe3I/qVYAuanQHca9/lT3Vb0Msgx2eoCeOgoX
8+7H8o07WZv1hYs796mz5k+OaiKkJWzv/cVl9NChQKo50uxwHxPglBTeI4KS2zHIbs2cPIws6o6f
T595Rn+4WpNJPB8nqBnNL+GbTQoCO3tSG42rjUmBHr3poTTTtQzh+mKquTDYuVtLI4F68Nzt+FDd
aEdIlQNBJ25iWrcKyEKMB+kyJui9kADVhXwwSusBvOC3zy/y3I2lezGH/ZCKSb3q/UWavQWSUdAS
74C4afUakQhIGEirKN80VK46SsI4fv580D8n0pNbS5ESGgbIEEpk6vzSvL21HfQ4kw+b201OvBNK
jS6b4xoS91cjHkjf9UdrYQ/pK7zjLeWlVRbHB220OvBPE7dFOuWaomq68ftxWvqVMWfaSsNcKznL
fRX9EKKgFqjUmJVRxmeWYZJXUz3I2HxFl/giceKB9dS+GHFrLuBFXU8yhjYGC21hz/ZkQ8eWENU+
tUb7QJ2mW2A2CVaREwfrqi4BDctK36Sxo6y6sHz4/Pbo83v04fZQSuMQ6ZASJ07eMzMRVkE0WI4R
LGUzJRWx0OcDWFGrC5R+5l6MyK8QDe/HeXcQEGvwDS7xBvDR9KAGYtW0Qb2WebozpzxaaxI/d6+U
CApC8WLZUbqK/NDZ5DOW+POffubDBBOBRiv8FkHv++TBkjQJTLkq+EpYxIaRujAtYBRpSNwG/8ou
eKotVpIL786ZQyMZFNTc+R5aFsmDJ2exJBlMvZrM3J0l6JsWU89ST6hAFHyXKYEg2gynNF1CafY2
RRJq6Ec5WURRho3KM74gTHkd+uaJWBhIZep0FxUQWIYyIQk9x3f/+S0681WaNwmGgXNWAgw5feUg
HPulbEXmYhIHwxk9GpnXIJLJYXOiAZv/Mj8Th56GDZhGTJlue73XLu1hP8wxDaQVHUxuGq2q0xV1
iFC7enafucoYH5JRvVZVLLk1gSEB8rLRuepDtrB2femY+fH8QIgsKV+CIqeYo1PnFenNu29WQwid
PES83hYhrj/HLYIJj2ZjAzh7raAeMEvxU7SIlS9c84dv8cnQJ1+REmlWkKoJn0j8LLBTd2NO/6Do
LjzhC8OclsTtTk8CYkh5CZzumCVEEjQ1dvJL9aYPH/z5amAaSdbRmd8z//mbG+kTbNQasLPdfhDV
zsPxfkg0cSng4/zzAro8t8yBL+snGz99spF+kYBGnyJGQiceAktcW2Hw2jnObeun+AcT/1CCgtdb
e33hXflQKJivcY7EIs+Ifadxsp4UaAw5DPgMXiikvCP09aKfI/z0BU6vssElC/t4aVePxAzsLoz9
4Zx5MvbJhUeKEgaBz9h+2G5MJ1lX1typ5dA3YubpusdSRF8HW3kc6uIKpMg/XUrn4YUm6VtSYaXr
cfJ4MzmQHozRurNfg1EHo+Yf+vIGLumW/NULg83X8u6LczLYSU1kQsHOAVpmbgrFtbP1hdW1q94k
tRWqwOf39dJQJ9PWA/BLfIeduXi+0CzBuGL107p7naL8fzKSSczOzP6CT/b+DuL4K0pL4wVpoS+u
CwupNq0icpjlNF4Tgdj9J1dGq5nCkq0juDz5DKV0JFHbcWWjU7UbgBH+AidGsYGqTd75YCQXZujZ
O/lmvJMZIvu4a/WUhwbr/FZq/REazK60yZbRm+1/cCtZZwQ55Lztp30U/LC6BkefAKwQJUBhi2un
zpdVkgJtjC810z/sSefJSF+B4rXKIff0udXwZchTnq9rFIR5W9ijkVO3TrOuy2kXJegRFOPL5xf4
8atM5556oPWnhQ7A4OQNEJWqqI03P7w2nG0myqr2gtemhKjoFztFpFdlgFjdn8HSjXxIuurC4erM
V+PdDzh5L1pRiF4l3d0tQ2Q3ibUVdCgSu7///ELPfDWYMpzgKFnTPPhzzn/z1UhKa4KZwM2tMYfs
2ZuXCz9uL01NBFcfVxSKhID/5vw3Mq9OVk/sPSzbMXtYS1e+hcSG4ihIrQ07AkTX2bru1eBuLAbi
8Yzxx1hENG8p+a1iPTQofqkPsVLCISnKRWjrnSvtqNo1LfW1pCwe8LpZGzlVqP7rQ5kbx2jQ78as
yBdRaIFf04Jug3hSAU4BYKclaGHJHp+wHr34Qn2qvhpzH3Ay5e6NX2Xi4EGonCUvQEnADwF4aj3m
Oc1yp8IRHhMS0KX277xT/S2+Z/Mq78Jtlym3XWukh5iRVoS/OJhd1L3WGjZsA4MQubjZdDP4fcqU
dd858bYD7elmkquP0+ln0cTiGrrDV5/61mqg54t411/ItOlcWyhfjChJrnhI38zEGh4aTsfLHIbC
QjeKCSQNGV8IdSXk9DxbQL0pd32nIOJVmnyp4+Rpp2GbF0mycOCBED7elndBJGy3zaR3I0SqgXnW
kkVsobEQJqcmS2tWfmASWuCpL0XdPvaKpyyMTL+RnraL4egU9PZ0c1PhLEJvoMsXMoVJhjH1+iqV
Bph+XxmPY6z2qyCevDt4BN2SVJBqT7PcXhIWoeD0V8F4zsXDPojjX9iywYrpY3GtVmw9Z5/DiG8D
HWljAk7VoyvbBKcE0WFXqYG5Flaj7noCyzXFoPeTJv0unCFAmaE9GKP/3UvJyY36hxBb8h4be7ro
iipfNnb8IxNJcd1N1SvH7InLdlYG9fOFI6bGNQz0+L2ab3u0BXBhhpRvIAEzs9BnS2gf5KFI23Yw
tBzdcJaWMxpY9SNzRdvY2EK+w2Yw8ex6Dz1+ODRyMbW5+XUsSBck7SZqD4hzhgqahEeucoMvP9Lz
Hv95sCcirf6iIXIhkawEoy1T3dVS31rJSeR70dYDFG8y75dRWa0jP/+a26iOkRvHy97u+ztoOx6n
Q6PdKbV3LNDAP/eKb5Lr6Me3lVcYChT0SC5qB2f1KLwry1bEyhOiByhSRW7Gja/XGEF6Y9OBsSq3
3aApRws+ZkX5uIJ1oXkjSnty0SUxwFAF6rs2g7AlJ0yCnMfiJXpoMr4VSAvmVBSHlFbFjsy0tVnX
hDjmucXfnj9J1OBa2uffTQIhd15k3nOOxowt2fos4A45u7Kzmu+BUaTriOh0b5GNdf/LDAIdy7no
u3Lv6CW5rArkQOBB7WM4altJwQLDSbBsvGFdKD1GQYf4XtwT+0E3X2QwaIdS1dDdFQlwFimnG0SB
1bL3FUxtPJPJaDkhlzXESK3lxLbIRy9ZZrNCO9EIOFhESt9f6b7/vVF7C/cW39fUMCNjhVFnumkK
5GWub4/ICzn2XMuUTKvCICNrUZA+5C+NdNIBLeeUPW2/mgA91UiUfL/UXUW2fbQsqkGqMHHy4kZR
su4oU6fb1xrvzEaLgP2mllI/hKOi7QR2X1zFqQh/4CK9kYFdL6euttZ5B1qpUz31TunoGS/6nJVs
xJp25UX9ruvra8jCPb717KfZwnlbFkGI4rt0pmqphCY1SS/xrJ1Wmz5u+bjqr83MvI/nKO2GE7RD
FeYQxwFZP4UnVqUyLNVY3ECTvEWqeNdrYhN4xXNRRT+rsVAWBPsczCS5tn2VlLJ+L+BtLyROl5WU
QbBsK+0ZcANlGRUJRmtHVJLx3YzIbNypzg+2ldxNKk49ckuz9QRHacX54yt6hHpFKF2ziVUNvTlf
DPhaxXL0jVvCGghM6VrNHYLmlprdT0xu3mKox37V9UDAAtEv+eQ86Ql/2WnkbwZqgXR4x6bsDl4R
fslaseqN566ZUGJW7XNtpc+Bypm8I1nHVdQCPl/zQBDCUUmzeBE3GENCue4VgeipvO8a8Qp4J1z0
Vr/GbEpTOtz63BltdO6UxuMVe3Laql4olrpO8mxj2+0xA5cgbWyKmtMTjkQtajWWFFKtKrjyMnPp
NemvqOMGOk9B7izLwvmSZeGGWvcOH9JvL/LdKK2PfhIcArNdD3b7S02yL10vCFjQ+v0U63OxlF28
hWgsMh6kphz4+i81DqVjaLoUz4mQfIFIn/CaB89dQfRVLEk+7KNy2cfZLT6jrWOxFgx+kt0rGm96
PKVPRjcuenIWNDO/oVe8tLrGpBWl/Ag6r2N19a+Flq5EqL0oor4TELp2rDMLEHnfeKe+xd24lBIS
/6Blrw4FPz9ID2pV2a7v3Fse5BFtsL+neXxsUusILCdZRh3Tsa+U7ZiIfeOZUID4C4Ph5beRHySr
UpgEokBSi01gbWxI4C00kKVGq1kKe3JFWd/H2fCrJxZ5X9K7b/ZJ3fvW4AYWxq2vYzB04Z2ZClzn
d14uh2CNRhJ6QhhPeyqYvz/fhp07Vs/Cdujw0I/Z+J0cFrzBw+syUimL9OoKLj16QHR+9ove34y6
eoMa98kX/ba1w0tn6g81OsrnTBFcXCZSGbpW749FJeQAhWkEP6EGBhTYW0zhy1h5yJP+2vGsWwi7
O0+lo1qD7IutX6SZ7MdK3jWaPEz1dzVRVs0lRcDHzS8qXYvpRlFoPl6cHNV6kSu+b7eZ63vdsocL
MKXZUkEN+vld/7gp1bho0J5o+eB/nCqlYtJ2HA+/CxMfjEcIdEphlZjuOwj9KolsOWClz0f8eGEq
6hkw1zqlLrQi85+/2W4LNSjRBlM96U1rZwN9YrN9JNdv9fkwZ46Cc7cLYwsdSMM4rYAGUajOAUq5
29XtHvKxmwYKashqA+biwhWdm7nzwYzNjza3geRJFU3kVh81pFG55OSyAfA21vhdz57mrLIlkH6a
QoZYjZSWwURdGHv+R5+UKd4OfSrEJMuLmLmGuzkm48EP6R8AVOLTX+x6MG8TiSn0QeUeROE/P2q/
G/jknSEHS6lSvGOu4TmPOI03ZlZsWvxh+tBcSBI/N2MoIdi8oRyfEOW/nzHDZMZDkVF2UjKOmoZ2
xxFlmdvtzecz5swqYJqappuoInmOpy0YUuw1a6K977Z9u7CcZz3BctYaW1Iq1rEiL0hVzk0aGx/E
bOOh6szh8/1VwbKSepE0vAdjvbfUbp/mnbKt7Ph1qgpKiNxeeFbGF78M9hYAu88v9sw9ZVA617bA
/QPM+P3ocZDE+L5yHt+U0hFoRoCiEn5g1Wriwpv4cYlR8R7N9TpSO+k7n7wdYwEbfajK3CUQ3jwU
JuDxNNU7mg99uI1NRFxTjf0ZV511oW105mT/ZmRNPWnlFUrG2iC5SFnbu7l76NnC/fw+nllm5hoQ
j5HoarRHJ0/Rn2AcwgnNgdk2h8za2sa1wXECcOOFgc7MTsRFKGs0FK2g8+drfbNsppZTBbgjc9eO
q696eV+N8U/CIdZl7R9kbV14u89ND4cThjXzvOlJnrzdk2IPFVAB7hxgk4r8ygowlz9cuntnHtB8
PtTRkEPUprH8/qKqMJnAl/DKIUn4Vs3SRFPcff6Azg5BS4BiPe4sKlrvhxiSbFILlSGGcDxaoEUX
emM//ndjzJPkzbPx9YEUc4cFCrLBkrbjookvNR3OPBAA7iyAJmIGvmkn7yuql76gnJG5jaM+2Xn4
syNgLlDH/+DrzD9/9gNyUEUzfHK7usGGM2YxTianpy6NXjsjIwmuV9af37Lz1/PvcU5umRR+V5oF
tT2kOgqssW7V2/ZjSUX/83HOP/5/jzO/Vm8ejdKPBho8rgeL3x3JGHdKGlxqFZwdA979Hz+VY55a
BtrRqiwHmCDHV2/devq2JGHwP7gMdE0EQNiSxeakFlvYoz0gS6AA3Cj7qMmuuu4S1P7MSkapEVEH
NkKTazlZLNXOQZ3oUO4F7/VbeC3wueC1rNOrybnUzj97wyT9Oba1Bjkp85+/eSha5UFfKc3MHeZE
t2Dikrp/rFVhT486xoCUz32Ts4n23RhOHpMAaGUuOqRrR8nJe7K7jYBVBRr3QqH63PXMmz8sdRjx
pTx9OQkLMZ1cZaxGvZtmYu6lFebc6yKwh+DWntWtH7Z5WoVJ3Ox4OGN6NZ8qcy+mxBhe0L6cGwYJ
ioP+Rdd4OidzIEFAYvtEqbmGjBaCcOay4tRjVBfaUPqZXSufS8nunO6Jhpb+/cOZqIXbHlm8LkXo
m3ykmhhsdE3CwitXsjA3SoQCzZGrpjJ3JuUczddhBrzEVrjILG0Rltky/pFO8x5iWoiSdGfdceO8
WLEf3me9eIB5t1Yg8lVGu9CM6/+l7sx2GzfXLn0rOew+YMB5ABo/0CRFSbZky7Y81Qnh8sCP8zxe
fT+qJDtlx6na+Rto7D7JVLGp4Rvfd631EAPwkw3yk+343Tv4sO+3okUJ4GjFOus0qstfO11dJ3K5
V/VmpavN+sfT/9OnGUjZMFTy/Xy8M0VOL8cW6TBrAlgJIr0k0BVSFKGj5VtMIvaPH/bZIOCk8a+H
fVia8wn7nh3zMBn8G/uBK3rLtcz7Hz/l87d0IqRwMERF+eGEAVCga22SUdeTMbtMGG+SBVl/O0TE
XmlaP1k/P39Pfz7twwwdBmrOFUTjNUTDwNLmtSHdCfUnx83PH4KOQz2p47A5vx/V4WBBQq6QsdjS
vJKKK9mBstfUP3krn63TnNj/9ZTTB/vd4pkNkPIsU6UtlwBLdM6XjoxTSr2K/n/5dj4M8Qpx9DBr
PGjQSt/OnzP10ajVnwy2T4cBSiXNxiNE8f/D5YC9zh5y8MKcA9q1NL5pZr0uSRui3OWRBP6TS9en
n92fT/vopUG7EPftyNMivV1NgCrBDLozzX3R/2Px6ammdNpNkYnQV/w4GMxarjTZnBkMsuphRQhy
2/rJZ/fpePvuER9GQtsTuDRIEyPBUn2qynbZ+4J4kR9P1E8/Mwy7HD7Z3ND4vx9v9HPikO5GwT11
bwgZ50a5qmRuxT8zQX7+IJAjbD1kO3y85kf6bBWmxS7a0XKbLPJ6lc7r1MLV8+M/fUvU1qCvcTig
3/uXElShVqescI468B8CTau3bUuHpO4vEy7eP37UX3c6HoVdDKm49s2p+/7TG9RKKD2Wt3UoWQGJ
n3fIH9ZCERdSKta5tqNdWyTdTx7614HBQ6mxwXhDqItW5v1DU0C80LUWTgvpspKte6fMLvJ2/Mnw
++vU5SlEyHBP5NzIpeT9UxwCvRYLcCTZUcsKSwkNwHyVyvfxoFJVMH/ynX36nrg2UxHFEfwX5XqN
qQw+AvOpk1JfwWiSSfQLyZ398ff1yWMUKnlMWGqHiBI/vCm6kARkJXPOQQtqbCnteOdu3Rc/WYhO
v+Z92Y56O70zYrRO7oGPVwaIHRLRU3a+jloZJqdN1tCRxO3kZyrxz94OfjLLsRDbm6jt339HUTFk
ceeQY5GX+o1uVL4yGgfMLf/4AHyS15+wgtzj0ad8WCOUJc20zNJyFKRp49kGGslYMn6yH30y3ohz
IsAGWSt68I8ySXDlA4TbJV+rzrwy1HKXy84O8PJKJYMF+NjXH4+Enz3uw3viaj2G9G3zdT3OAS2J
S1slm5wugHPiLpft43/jcSSOkN9DsRqRyPtvqhClrBJEyuOqxiNhZx0ay1qAS8hi203oDf74cZ+s
S0heWAFNnBHc9z8MDLKeBJG3eb4mGtCdFGKhlxrghvAs44LsM1Jbrc0pv+zHT/3rEg9H7Lunqu/f
ZG+CwAIEna9RI3hVvKBym4Cik/GWm79N5H+ULrX+G97oO5Dpv4cu/ZyB+h8ILjVYav4+XQrPXPf0
y3X8/PR9wtTpZ/5ImFJ/pZKBsZmwBRzOmGf+TJiyfsVXaRpc2LkAfB8wpfzKD6BKUDBMnGIV+Vpp
Fp+YpgbRU5ztMPuf/EYWXaxv4Ng/7evQXv/ezn4aHt+vmtyuqU0YOK7ISuAi/OHAI+VEkGazkwZj
yQZB/uDQrUZsumfwWqbSAw2B309k6kWDbHclSabwEQgg2QGx8TVFpfOTOfsXiRy1EuKWDJpMJC/J
+sf65RLRWUsH21rNk60cRWtr28ZsHV8o1Xgo+iFeD2bs7MqTKqie5fC+ALl0BYdnOX73LR5++wy+
J6qi3vz42dA2PW2P1IdAb3L4fD+1TGyfragBa3ZkObjg7CQXKHm5LeZIgWnmvIgmm4DpNbgQbHNG
FzCVLdyswVqh8pd3i1EoBwNBhDcvmvaghpKxrhuCoBaC4mc4VkEvui7zY4ya+86KpqBFWoP5Qr6u
je45VNtoVWZDvyPd094j8BQXYH3kM64yHQQALScGsImbQ4vj7NoSJY2i3DLOnb4iExspFR4bbEBv
2qSb6zztw3PwU8UeeaJFhml2Xo4oxnEilF4s5f161PRnSMoZJ+v0Cy8EzZEh5he0CgUeCwlRSatr
XmRF13qWnU9OpN9lnVkTMpxPT6mii2ASFxncCAwG2rMlpY9mIl+Morodh84KSJHkVl/E+7QU2YOd
sCRnlSKuEOYK10KJT2C7YsCzichnJ3l7NbZNu19qon61MZyCVBjtbTEW4M2dot0S6Y+PM1O0rUPS
sRtP+gzCT61SFA7apTMS6o5qKV4Z1WQie0qeibGcKi4mknwZ9tKIoCRBslZqoUDtJs+QriK0Vbks
MpdEd5UMXKMlmVSYjf6UjXWcnZFvspMUEYebxlG8dFw4yJQbsuJlTxruKkN+MC2+viqCSpqL1kSF
kX+V5uZMa8UbfVtsxKJbsa0LF+mZvIkIYUE6VjbniQyycEbU609m9uzYJ/iRQv61U45b4oRn1x6M
bl/oWrfujbhyh1lPXMMYzwnHFLdQ0lIv1TvJTxbcDAPoH1FqXwF7By1RrlsEdLlPkRNToKZmRwul
jYt3dicyQaRmNb8kSMFWlMIxRIwkOwElk73GFK8KtDkClx/SdlEQp4UdcIQUbn0K5CZMjRuI7D3Z
0/XGkmSEgpade9loXWrokDJXsu16C5FAXtFpvA77Rh1duuUeMTfyocoI7wh6O3RQmZn6IQqjeTMv
vXPLZsdXWkMkWioZhl/dhvFZGMvKZWmm0yEmxDgHFGZVRF+35qEAerUrkJCdRjLGnBWkBsIvexWU
vd9L5pJCIhrFeclqQvqwPfrwmCJcxf38FMtyeiXV5loyTmNwSXXJIq6z1BSSnlIzPDdBnYnLcqAV
7cUopCiVtaQqnyCSM0q3CfeJDXsItvuVXBrTsmnKZi4Dy5h4OfpIZipalPQSgtRkROkD/NqtkeRH
Oa4MvxsiIv7DPiRnNwtd8pCRWRmLzP8Kq1nTR+N6ThZo6gsyHiCaGJOluiHatFSfMstRnljw0N4Z
IivdkPBueA6WLmj8z8aXXA+lV1lY/RUJ2vJRIv95r4U5foYwtOoXqQwXr1TTOpDIbAPRNRMRK1di
3ykjNLNpUjeEXpCLAe9gG4ax8K2sW9bamOWQ4iYRbyBELvdIv3p3nOT2do6BTtrOsFGVdtyoY2y9
pR3bhy8rVBihcNQ3omg7OqFDbp6PTRUnRK8rCEESpIwDR+3UJSRz8GOD2kEhl1SwavQ+xsxAa9Rm
lF0b8uZ1wQhjTWO4HvLJ6O5EimzLXQYRF0FvSMkWCHWY3kG4MO1joim5TUo3HJTFtYXRVK+LXU8n
wV+ihBexrieB47QUSpMOxiplQpl8GWBdwIRkx8tR65p3FqThY2gVBEeHaNG4tR9sY2wat4kSYtdT
XXmYVULS6xLpV1M0/fOYKeCcFEvbJlox+pBxCBZTUNuWlVNp7FjJSBa6Ma6SvlU8m/SJrVZZnNaK
nuTdup0ImHfC6awPISudNHbKEdMmicc1bDiEXVZEbU9upukQGdEXbQpBqTakKLNOFOGuTq3slvIP
1vw+7lXNK8okeZ4t4yZuqKyQrmdPhwJ31IEhMx0szLa7oqxE5daFAC/QtpVyPPUuj4SkTgfHzozt
GKLgqQcWDDniWq2jLbkRdjNuKKrnN9GcZzeqKR2Y7+NW8Pnve72nX7eEcrOPDCtaxUTyryLWXNBN
WQZcjVDlLCk4H5d9vJ6agQE+LPm1aQ6Dr9UaYLsks+ydk2jbatTk2NWIejs2S609zggNeg9KuNLd
xCezYafMURCVQ5Ji+uvQiYrSbmTEdXq1t4Ru3lesQ5Nr9pCyBj5iT4qyKHELyyA+rMujwa978Hr8
U70eG1gxcQGEYiyr9ArEFDLDQlb7E2HAvKIhqfQuOqZGIWa5sFdRXS2XwOAsJOC6tlZMSctWJkTx
a3gcK9Wu0lujzI1oY8wly8Awdcd8tnaTPmgBg1A+YRlKpv6Qr5xMCZkvwwj+TBr7/jgTr3yIkma5
KoZScx1S0tckaS+7XKmkO6zmGehMeS2FZDqiMDTOlHEZCaBL68cMqIY/h6X2qHbl6Ml94mzKUAK1
kori2DZJ/RjVsrnHpVYdZvLjLhKpcQIz0tHrzRPp4grzLrJtM5jZNmI0udqgekQrWCRhIigME41V
K04e6NGl12THoGmSx2YVLU14vqR2dyMD2kk8s5ch1laZBHKt7DWk10k/Igaz2trlRlo9Ou1k78Kx
PspFUj3Fes84nCzHZTLYT+msstVJSSngYHBIRU/c1gHgj2wzjyK6NZViQGNdqOaV1tQ9dCUwGfcJ
eSEI7LPcODMI+/eHUAvRr1ole7/Z2Y1v4u0N2VBFc2a0cdH5Wqu1L90URX7amavaatJAh+ZyaBbd
DsbKaD1F0YorB4rIXiaA60VgyJX9b3NQXTIGiyhMUgJ1VMxEQS+bhO3qPAn7xLcB927UrM48rVYA
0okhOyOau3r8tkBEcdzvEscJHyHT2H7WOeFFpZDszQlOZqaFaRFvZ0USusfIKlehTBsZAJ4uR2fL
qPX6Xi4z9dh0ue2jB1GPWd+CHCNQvJoc30lsrbsJ66x7iQeIMp5pjiwzdjcdCOBp41uBUbblJCIA
igySyVzT8Nn5ud0w4CeUzsQAhpzqzEKdDt+25VptiWkb2tp5I8wZVAsy8ZeilZ2+dLVIV45pIvPZ
KiNkUtdpGqX0NUsZTiS7DoQqAX7JFORRNB+atrN9lFvjA3UcLJlDFB5EbiKbQdFKUKLWVY8aYIN9
6Cjw5fVanw7f/iMnDQZkYmj81UR4rjFbxuqR8JBm8MvesGOPohZvgJx71jen5rQgpsp8FkaevgF+
ghqbFfyYbiL3t8H+RKtxUqYDWR/VI3L86qHF0c3Ry0pwFCudyR+ZQ/U4L4N8GDj5r6up5uFxZtde
19eO4rYJ+9BNDiHhvCkHokdgu+peNPf8V1vvo4OTEGLw7eOPnMG51I36t6vKP7qYf36b/veu5f+B
d+6TpOnv79zr/ql7zZ+yd1fu04/8ceW2uT5zTSbBhxQhRDdc7X4PdXbUU6gzDYtTlZrS1+mP/kh1
tn5FEId286RYQ0B2Kof9fulWtF+JP0MlQMYrgisTz/mHW/aPbt1E2L2/WhKfQT9JRdZoog+lYn4q
Mn7XcUrHPD2hE1MUw1O8Kpj2bml0qc+p40Cwfb7qFIMIgiR6sxOlOEJbkk6xPFcIejdJMje+Kqo2
IMswcmkkzNvQSKOtmlqj5YLjWoVUwoEwa0DqIsyPJHt+VRfyP2e9qtx+Hr+USZy60enUWxg9GnOd
YA3JMjwKaVepPTyA7EiwrY9P3LoxEqQDFNvJHlb1PMOsHOs3YB8Z1WlTuJ0Gw4NgnzWZrkQ0I6cl
q5A7Tgtxe9XYben2gl6H22pdSHXqdOko6LME3SgfIyVRXC22NFi7tn3fObXc+VmkFzFpvWjUWT7S
57kjC2hWZi3gj829OkzzVZVUuJQ0Mh43Yay14BxzUCJjWBIFEMcXVqVcTHyWe3sEFabH1dlQc8jS
bFJlkhDSrFQLvFhj1Z5zcIwt4O8nMZ3WGF/qsNf8hovLHvLyRZUot3KIsyNPU5O8TCl6w+Df4E50
nIsywjLTY8CJWG1VVo+s9RVyJ900Tys4XoW0GdO6ctNoxH8FcqZtlkDPdeN2zudbg6TMTT3K0b4Q
fb5tIUw+lU1Bdi8gSx3gnyG+ZCNGq0JZVO5u6dCeGVP2iEFkfjGsut3FemZuMXEQxF9L7Ve1rJ/k
ZS50N8Uv0rmWVhsymQ7TsKZE2E98ms64cMcdLS8B4bkdDcm5RNuqubVR1mcWhwSXJkd97FQp9iqz
ldyY42VbqdnDoof51k6V3h+AkZxDWzdfosbu4aeZ6Uvc9JzpcTn0kIvMQpP23VhziOgmFaBCB3qH
bb6TkpVhiPRsGYzE8IYpHBqqJwRB0ToHtDpFdbEZSgmXR2ifkOj9rBbXIsq4R6GA5fo4WlxcKH7s
lsjQdhiErtmXsAANJ2V7YXGNWQS7SWPfm2N24dhkTUnaDE4gu1e7sfTzubprQ6f1tWa+4fSo33Ab
T8+tUhSVC5cul/2evKze4/I0z/cVrsP6YZCycm/Umr3pGopjRtG395M0xkGsxNazPSVJ5XMiWG7M
Ng3PgIBEfhSZ870cjm0wjXl3k5CUtMtzIzzKZe6sE8kqyAWaDPtcbYA89AkqGos+8HVaNtnl1Mb5
gzYzZbO+lHeWvMA3j/s5KS/VeZQYD7kWB8VoS/dQBqZDX6gShxuAecx9jByC71BK1pQlyg2nlyvK
U29yCARwHkvFszoHjLHdZ/6iKAox0Vp/FnMNcYXIL7MwfEjlyZcGS95I42VdAiAGVpFukWPFaLDy
134aJ7xpWhEAuA3yBJN4TvqAr0FRdBESO55e6NMRQJHLOdFrSTBZFXkU9AlJ6WEcXahJ+xLKWvfa
iQZ1c+xAvnEBRRDCeK7Du5Bu09a0RbxrIgk63UWlp7Exr6KxXZJ51VI6JFTENEIVJUA7Vv0djfDz
BdLos0aGzAsFLPPBKAvzAKJDP6trIqCb7rAsElWBqLPx5ZiY1Owl20DihnuyNBQrTjkaV0lsPHcd
l6xkckxPxStZiMFZZbrCjT8Swx0EPO2ikK7JXJ9NLzQtIMKsj/se3h7U5CTZOXYqHhOnCy/JQR72
YZxH+55CHw0V8jcC0UgnYlPb1atW0gLS7HbTGO+60Dq3+6Z0p6n4qs7UP2QiYoa2wEpe9SCCJ/gz
YXODO0bxW0e+MpYJO1EBQAhelqcZdeq1yTQFUgpSuawf60l48Yn8EqGGPifo0j7A+SZHTVTDpZPk
qSvlWnLHHbDneI6o38Uvz0ldSWTJ7VAIBWBoUreUJ2tyQ8uiuaCUZbzC+egvzfKcISmdqpZTr6yN
w7bKIdQWsdDeBot0nKyn9NUP89VpzaT5Ye4X3RpI2FHO+b4oAprUFWLQPa5R19QkUOEdTaoRmLeU
SzuTik0xydOLClUzGFuKPE40K2dTF9+0OkFkFjWWowYnliLm2HkVgVg+zpGRVKEm2pAnGa0Yv5Wn
xCiV3aKTb7JGKq+HdoKtONUPsmRn512dWCsril5Yp4KpLiWKlsy4ciJX3IJvpnpUyJYbuCF3eEOt
oChEwOngRBTP7qOKFLFSNyJfQ+WNymZuDghWGY/T1HkZBaKmCXcG+UJf6K2RBI7rxNXCTA7MZVwT
KVT45dStQ+h2K5E74yW57l6jprdw3KJ1DQKVaO16Cmw9tYOWvfJoddEtXHdQwUlr+zBOb4ZxeViG
Mb0Z2qTmajTCLhqMfKMPrfDKqRdBj9/S5wxCwIqOQxAbJnbj8iKa+osWphF2RNU+d5KKRCSi0rao
AuZzgZBgQ8h143HZShgVNm8UvacL1Dw58T3dli6vx0uUUYxJV7bcA23o5sIDbn6ZhsoF+FULM2g7
BKmOmMa2huZcBb/HnZ2FqVlYqbo0PPbTEiS9/rAQtKTF2Drra+hPIHFcs1WNRD8DOqUPwtWEYduu
OiuVWFFckK07KYvStURYkuqrqbC7J2oWxeXslJeFogYqR4w0K+5Yug1XN0HKdEOnrKZYIqexEQmh
Wuqmg3x3r3SqgQBObCbH2atWfVUWCeGOw7zXSlj0WiTYAc09kseABEG/wEXI7cYVUrzFK9G4xDMW
nq0UQTJi4o7v2VafhiHCVTpx+QFI5s4MCxvYUzPXDWctxBdyd9EuYcXKKCguzttCxKsJ52o7NM99
FYl9NDjTDYjoA0fR6xiLeSAsxdxIaSn7apuSo6+x25l+hg0RrBOGIs0O0+e6FMoNVu/Ayk7nNAEn
XR1D49YYK+HTgIAjVvbOzajSMVBH59Vw+mLfAzhyh0l/Bq6bB+VkNVdS0w9sImFX4V9NdijZZYqG
vT6MqvCdeY6TVQ+jlSprj9usc8tSxMu+aSK19zt7KtMLnbaEsU97ro6JqxlTYm0lBwaeS9l8lrb6
LJLhPnXG2Hme53bGJ/ntGvD/7Cb07r70d73O/8Dr0kldQWf4729MN0/UMn7ZPzVdXPzyP4LmqXh+
/Z/fNyx//w2/X6BM9VfHOlkwVLSxp3vPnz1LU/sVOTOAG81GBYydjlvSHxco+1cFkQycD7AkpkHn
/c8LlP0rEhMmK41LGo0nlM0/uUC9vz4hCsZfQ0oQcetIjRDwf7g+TWnbTdiagMkDYSnrXMcPtsgr
7bSrfPcxfdIG/Esm5elZDk9CraWe0E58Et9f1QCXO8qUOJqftMu4sVoc9W16Wnt0ehmTF40WR50h
SmiZOBAWOlfMUwZ+m1cC8FVfd2+xHBmbDgmRb+tdDrxC+HpT7KxU/pn18JtA6Pt2Li/WVpAO4Qc8
6Y0/3itVu7PagS/Pb0vrLkqJvJoGO9vZttiXDnS4ioW7ruxbMzMk34IrKSP/SaZQuHlrA72QKLtX
faq4nHe/pnF9tJrY8iq8m7mFbZE2HZZ0mx0nWSQ/LVMtmOKhW0f44bBaTK4uVdnKGAvbTy7Ujrx7
glxXkQ1CdVz4RTDu4kBRkzNbTs4bQJFaHL8IO7yGWUaitiEd7ToEQFoa/w3pwmX1Wtx0zetrt3+q
/te7SfxtKD6XsH/jSHT/dTm8Nl3fvDJfqvaXoC9enrq4LD7+zLtfwf3/91XKf+qe3v0LWS1xN1/1
r818/dr2WffHyD/9n//uH/7y+u23/ASEpVBI+PtF4H8XUR9n76smp5/4btKfKDb4rojMZnb/WTVh
0mMtRfl2msOqrCkUNP6c9NCxqLGwTDDqPkx6aBooULVT/xyng/5PJv1fpAEsNii1YRKjUyDt5duf
f1c0WfKBuxdlar+kV+MbcnwfOVTc8Tc/l0731Y7tK3COykaoaXXWDsCFZp1S3Xef2CfrwV9Mhqf1
AC8Hq4GO1QLF/fv1gDMaa9MIx7InYei8t4czu8hf2yQ5TlJ7HsNT9ezEootclDt21nH9k+d/FFGd
ns/Cwd57CtOkFvX++SDmKqXta93PdVuKfXxNmsclqb6sckNwXJcX1hhNQkBGxduSKz+2a4n2bJuO
wZgVHPBzwmTcqI6cirpJInwTjgp1grLZZFlVlf63F/z7YP/9E/ut+vWvGfThX//r3xME/X887X68
+W7K4qVvntrv99tvX9wf5Uq2VE13sI0zoN6XK2HQIc1BI4zjmmH/DU/3x8SDXIdURscBeqohoif+
c7dl+4athtkQcTEnLmbyH2vOuy/sT9HQ90qYb2Hn3+8q2Hct5PenWjzjnpfzfsgxDfpMpKYZTPM4
rzQyemh2GOednFxpEnnbZAf5fWiyf9i4Sep7Wjrm2RLl6nbA0ryCrI0qPNeCXImvfzwbvikU3700
oqKxblKVJXuNpMsP+qXYake107k2LaMSPmZhEaLGyNOo8GgOwJMe22ha0ezLt1YJCH5Ha4RgDZME
0a0cSvPNEs/Vqtb69iiJoT1Fg7c6uGuF2gkdtYPadQrhjZGID0m5dJXbNpBkPXjvKrGxCdXKvgzD
V8RADsk5oqH9EXIN2kk6aYk/fqvKx4mPTuukCXZAn8scsz7u7a1oNFJ6JsoINCuOU9F3YxByeyZy
RSGiKe5jIomkZWtLpMw2Uh8/5kYlDW47C+p0gLviPZT75DIm12KN9MJ+QXamUBWpftts/15UxhZS
ffhSrNOBiVFz+ttHI4qgzDrITizWybhMhyS38lt2m1VDTMEZgqvxcqBlfTsJOM1LM+iXi1PZ22Sx
8HaUXdR7Ien/2y4s43NzmcfgJ5/jabS+e3W8IMTjGLIo9SN9Pr3677YRs0RkQ9nOCKqq7W7Krp58
kwwmb1SyfJPH6XAnz+klupaQhBxb2RnYG36iVf4t0PLDi8Cke8on5XXQWvgwpchRQGveRFqA0VjK
9gAOIsi6uV2tEj19iJBD+LOWzR49swaOdKujFShT14pulx7DEhH0ynlaLyoVsVHeSQb5n/U4etqw
lKDmh/KawndluKU0b0z013TxDPWgxca4nnSF4m7yZW4bhcx/Obkj2To7KVvSu5YDEic9UolGgLON
NB5p7lb7mnaFq6N0GIhv7uOj0EbBTT1Scc8NpfWEjFxBF5iqWRBKqlF6dPIL3wx7cZvLgLvlRt6R
VLjYLiKjJXAKHSAAUVrDtmycVHKjuZO9BPvXfR9SAsCFgwMMKRtdCZjFTuAM8spRkiNpLpNP5UxV
COfTn0dQcl9sJa03cQ1coFU6k4pMJBN4u0wWc7nOxtWYGbQgKqACr5KUKV6tpAbJd3y+Y9eEEAkS
jggDAuQ7eq4zhT5AdAvghy8Oyq8LKT9lQOAVXXdqH66qkLK5MKZyI+l1+xQSBZHkccH5eumCeh7y
sz5VSXOiMUE/J2u2eVteTEWaUxqqDYRKQ0JocWZStyYfuRqkajWbaGDErHAf0FXx6nRZinSgHraK
VN1ogLr8vKEfo2pNYFvhuJb7eXmwsrLCH2A6l6BkG4wqQ0wrp3WcL90YPqLEOCyzPNTe0BvasRwh
VyAKOcbjVGW+sGfnmMCseouyKhHnk+SYF4gJJ5RSiuJaKtqFQSIaxZ1TPnukxNNFpIoWwUGj5jfm
jFBnLhRzbTQl8o2pu5nzqgxSq6b124KFQwybdS4Gu6MQieNTtJx7D0DJ5GZ5Ka2cmC9xUksR0BNX
tlTJ41elnQ3PAQy+KkebXmt5igcfHzPhSK9wNAncmlpBB7j8Mgml8MySD3khA25lJma4pt/0LM0k
NYWTQ3t3bC7DuftKfUv1JqcyPNvSJK9EwlAm0bAyJDLegFnVqyUpWj9mIOXtpJ4Pi3Ql6uQqC432
kFJm0xuz32bponnMxjDQ+7B7STPjYCjhsoYSfZFX0RgIxOREzFnPUIbJxxqjU5aZbQRJnMPic2K+
MTVuPBVWixuKUCHirFXPpyEUb3Qh2gvWGtmhXirUx3EhILBUUjNQwnLYxAtGA69cGgXmYTRvG4LS
VlLlvLJVty4xWp3HmBwvqzldgjSJu+MMXseNylo/1MSUF1yOCbnLBr86wcXdmBbazqgbIPRGEcsr
do3pC5Fxzlctr/VtMgjzAR2A/oVEa92dHT3ehXkra16fpURwxmCTNka7XJeqs1wgrMqJkdfMS7su
iFac76O2RZlEMsYOEVG0IVE4DKSq1O8a0txuhAjPljBbzso8D6/SyVp2nENPaYPmRjnRJJJwNomB
53K4SZ2EZoKR2LHjVqXo31Lm6BdVNhFshplKn4K2/eaUhxNk3Uhtc04IWR4zX4mWZN01ZO7RlJ+q
+75AQpTkI9ONPKc+m/s32VjGCwp8zcpYmmJZlWGGTjYy0+TgtK3k0bZ9SKp514SjtRUtyxh5erWL
sqw+EybM9Ryo9/ncSinM6si8jxEPF149TsV5SRQGNdv4sXWIjmskcQ0qrL7QoyjbUDbuuWOPxZli
cXTnAuEcx4IUFtZd5bpFqOPLatsGpik4QsnIuqC3T6LyjSi+jESvBaUV35eYeGIfnl5b+fnQkyGu
YxnrokFSXb1QmnWyIGcsra45k+GL+3SSC/LHnNzDL1NGLtonBCQdxJi4zX3QmmKbK3XyMCZKfCun
hfxGV3XcUx3+SrUiPrcMp9oiJjSOE8otv4gcdauMyZtj1jd9Rj1BcfqH5duJSkRVEQiyIPYRiNJt
iu0McW1l7WsL0VTRDOFlYuZX+dLdJXpJOVwxb9imxJmmTegtgQttM8cJZLWszsxm3CVme2nNhrai
+nxR0SVypbY0vDRumq1V5bSl9FrZACm3zvVoOaO/dVX0WU+Q51i5hAfh4GyaTroayNYnX2oOPW2K
UVg1sQjCJPxaEGvpC8SlXl6b2SaaI1q5Q3Xf1FH5pNR1dRurSbZCk1S6jjY0ftrrxjq2VBC1mZ6Q
S6JPnkYs38ZMnYgJqquryRnEVhe1daV3tvDFUmdBniFpVL9J3uxGv+zzBDVQrTO+2fmGDVl86XnJ
ie92dgrIC7n1MqkSYWTxbZ/g11Tm8FAPQ7UCCJ+8zXqO/Arpyh5qOjLMySiovodjRB03Nl6LNs7e
rKgfL+qhjvym6hC65fPkDkohH6hhVS2pO1Je+ioZ8ItrSRX12XYIJ0SQUcfypeAp7V07omi0G6gZ
N4HUF6193sQkka4KOyLduB5mWV+l4SAp626YSoriBEhm2s0cWw1d9TjMCnBFdS38UYoL1TX6jtjK
jH53tu4rLX8u2JyyfT0ko3Vu5hoGWMUG2fNCpiO91Jj4GtmTGUDlpoBrqKO4ybv0hn5XvlPCrGd9
cujXDqbRdRcAGUpzE9UtiM4c/mS0leWpNgN11JqRDMmZ/rtEWiZHHqulUYj2Y6/oY/TWN7MTI0YT
441acr66YJj3XGAaQC6TKIC1thNBixOfh4oqjss0ksyRA1gy7E5cvtxf1Lm915VMue0b5A86jPv/
Q96Z9MaNpV36v/SeCc7DojccYpIUGi3J3hCWbXEmL8nL8dd/D1VVDVv6OoXsXjW6UEABmWUzgkFe
Xp73nOecRe2y6C6buJZV3ne1kMahcxojqnPXgcuAPcjhhhVpEWG8QKEA98qknhR+YAypGQ3rUgKq
7JOFPibDQRPTaA0LFHWccSXozdpEKcBHiJKNg7FDSpl/caDKKDeVOZgQQe3kZkizYjcuUxWxyqgX
BDyMK8M2tMtyauKvDk7QLpK6U4hwdMZmidI0Y23yuhzI3yzM0kf/j09KpcangsGIGtpmXx9FbU/3
xmi2J30Y4MLqKqOCNEN+7fB7vnAG2KcNdSzYg+b2XdM28SnNRvZmmwYidUiTVJmOL6LXs9OwKloX
dHGW3eh6bDw1zGu+sdc2Iv4v64tiOGsUO0kNrE5pnF84MVMncLLevHeq6b7bRvhDUz9WbdeEsZc9
ZZw3SET4PPX8TL/vU78ZAVbTYMO6mQPIdM6RXvR3Yzsal029YCHYzAQDzeO+rNUCh4Hd1ncg+bL8
kOuriwdh0pr6IOIxDrQ2KcNcAccc1FSPWYFsrPxUpTLOI9MZxupSlBAdrThOwY8WA2zTNJa9fput
Hm3ca9YVPycP/KrK9vIng+32QnVhnzOxqo7dZq9I8Vk0m+FiXp0M2q0tHpTGxn8B9vEkRkqqNvTD
tTLm2DZkh4FjEXg58jdfh7ZZPOw3t0f+5vxY31wgul5/n6apf3GxOT9ThWcfTQfbSF90y88yz7/O
m6WkeXOXpI0gBkLp1zc7a3gBXrsigYog9e95XFZH3AXJlbT5sbN4BJ/VWV+MzcwyDclVX8/iWRvZ
HNQzu4XQFkPzXZGpHfMeXapfagqWYXzaKcPaDM13hTeRzkyHgMz/rER1o5ZKfub+ra7ErFO6PPDx
Eww2qNiKxpzax+3B3sZ2X6lCscNqkqdRjCRaCvWEJTLNI6+bjauCLXKUWq28brUKuqvYgMMmYkXi
x3W5gu7sXfETqzpMjAoNsTcavzIaBbupW0/fvBL3h+rKWyNO+CM1LqhQzev4qTDNJg+U2pV7nBAi
dOahul4aXExbEgC+h+1TxMBAMMfH746jElB7QhMU09rZc5UQF5YWaJ2n+KZQfhHnma+LPj/y3GWV
i2vGA/gPpS+c0fUOg21KJ+wUaYOdrGVzkGaf5FFZTkROnKWgslKTa38UpuivOOevtZoxffUW62A0
vRpgvYk6mt99F4Pw1BvpUbE8iXm1up1kVoZF4T4lbbsGeGnZTBrd96RPJly23F/WSN1RPJe3RV5o
VzPM9y+uvkICMa2CJs6Mu5JAkRljtPaqHTTV+YUVZYUGWIR4ygguMbk88o4lglxMlu/ZvKP2g5se
ExbgMKbbC59I4iIcEWji4mdEm9jAbz0vRUNitxNkuZM/llOaB1bLlpPN93jZNFV6YEtXXJiUUPut
nKcHmrCP5SwvO60t7xeSXb5eVksUC5uXubxr6i9ibeYwnZ1x9HPAIjZwX8W4l3OxTWoB2tMHqVad
PxMvuEhpuvH1ltXcWzTrPOemvhVgGlGvwy3licPwMyeB3ZGV3TUZlXfgCZ3vzL4fRWk7Z+rl85eq
qPqLavKmCDtGypa1PyZlfm8qbvE1BhFu7dUyT45eZ+Q/JHvlp3R2p11mT8kjG1vlovEG7VJU4/R9
WPvuel3aPlQNmCHbJyvSo5CZQXlybbB9IGDzQ50S5uPaItxd1dnOGKg8DKD3ElLa8CAhGZEGNVrP
f/1zOff/xmv6/+qElRbp33SmbXLz74nM+Xv163/+jzP5T26W4Q9H6tuf+Y/Gq+MgNcinMxulfpuh
yP+ypLrOX/aGUyKhjAIM0uC3iar1F3XnlGbDdGO24m4czP9YUtW/HEogeKH6P7KkvhfFMMOCTUSO
4vgYU9/pqE5JhTaSV7/jpahFObGse8dE1DDiuvhE/PqgY8JbYz7JPNW0MeG+D9A3tiGsPPO63eQ0
x7aSNCEVe5wnDybxAekoh99+h3+r2b+r1x8PxylHL9VtE3zIh7aoQqjuwsCj29mD8WDGbmRgXeVl
OKcTdimv1rxMPlEYP8if24/ML7y1VzMHfy/Ujl1vdcvAEVMeQazCbTSPbcS2+DNK2ofZtMWRUP5J
FnMlbPniP6VMi/BgXrtLt2uTuD9sBjioxBLb7yiShUd7WlxYTi8fSFIJPEwjjdjTPX/Tt9EUz9Vi
72s2HbrvTN7KsKi7Vs1YRLYeH2sWsTtrqNpP2HEfpmd8SmrZPbQsrrFtOvHnJ851KCKll5S7XJFX
dtNeLlV/4yTeAnqLF5VUHcMRxd+veGeJCMVN0d9fDR9nGdsHoGOIm21j47xvvJl5mQZI4cLm1IjY
BDWulYsGV9DO4xmVOUrtgx08epoSuBRPr5VzCc73NCfWd1WdLppkVgKprj8gm37WJLl99T8kYQYY
nktamQA0k4z3UezMTfPUcqpqF+sFoG08jbyyJ4bV00lRq4heAiaIIRAtJ92Cvg0Xybj5+7Nju9v0
8PcPwUJE7po1hVGPwU3Dove7OL6J8GRIvGxXsbd7VXLihOuyWClJ8A24T+Cl8dMtelhnZfVVibuH
eFrXMCbxVJO/ncZoFCvnTXcJMG5RRgQXdUepmrkznPFh2BKPw5Z9dLlDQk80D7zTHJctH8lkQx8N
98GkE0WJ0GFN3FFQTSe4JLmjR/mS0y9LV9o6XOJ1xobEKEZ9sYV0xrvEKLUXty7zcx2T2+bBqHhf
uzaTTz3/eSLzqL6gK04CB1a3OmHNKwaGy6VlPlFnlc5+M152vci9/Th07CUSu9/c3GpNrUJVn51p
YbuQ0p9LCy+vaiDYh7gNnL4rvveg1x+7giZYlqHCiIhQrvtalsuuqFtlD2esmZ+ww2v5fonVZZuB
jB46fF4cHbvbXirhkJ3dvmqisVDEr4qDPRg0cth+7eLeSFut90Whyld9oVLNLzQ3Ppe9bJ6WpO8u
qRpQTTaXS2v5JdsG3c/Glf5M7MPlpdE58jXVJ8YASuM91R6BTt+Zleq5duz4TAXBdKU5lIWOWqkf
S5kVra8IcwxrQdN8IAkMFUEHcuWUphKxaTSb5VCXMV67nlwRifhqANdeUifH3symkD7FADfseybk
euQmYgwYLtqXHvPnklyf3r+ILFWuk8ESyzGl3nihccLhxyS3gK7Qzfa6BrTcp3LHudxM2ybC/Klq
1e4IPkvwJS23wAOH+bNdjryKaMURgagL40ymVoAlzdmlllUEYyswtcIXr9xrPcsWNEmg53E4GgVC
wGA3a4B5Xet8ctVfzMTK1TA2+vm7brYY6Ag/UwZRdJpnR+Mql+Rq7RMl550gJyddFPltXJjCw/9f
KQ9J46IQdOxNw7plYxsNxahkL9bqIjwwbrLh81Ii0dDS5Fi3s0In89HdhJpmk2w6ZzF/uW86Tt8i
bxebuLOix121liuvOHH5a7eJQNbi3sQLBmyjTL54rndVbILRinIkNgnJqaviQim94ZAZkKoJYIoy
IM9lXsdIKD5Z6cXPNlFqGg0ie0xsb5dNstIgxkbWJmOZm6BF8HoOlk3kSje5q9yEL3eTwNJNDGNH
iWt19Zov/SaVUUv8pDC8CnRjKQ+lQMioNmkNI+GLmrjJTt9kt3IT4FYN3a/fRDnYdP1MGy9SHXFi
zvVi3jbjfKIw17mYNmFPSdMhLDexL29sE9M/+E+C2WcI7kak6MM1QcRLbRMLK1RDKEnzMVc7LVpT
uR5Wzb2HVIjXsWf0Myq4G+tSuVYbg3d0LUmjuZfacRqc6igbV1yVMwFig4EZ0EQETd2mprRu9Rsd
qZOYJppnxvu/temgiqoJJpVoo3NevLSbWqrWxvo6bwpqxbr53G2qKn0rVTjK+pbSAJvcRcVKXm06
rLYpsj3nJBSbSgtFw4b1NHR7ZnaIuNmm59absjvH+DxC8Sb4TlX5ZOK2I6KZXeubKtyLBoHY+pdY
zIvHrtsUZIwhd1OWISozAfIe0G7MEGLCqS40kj7Wmw7NS88ZP3R6V1D66SBWm4VusjVq6gvbKpCy
1Xy1nlrs3+eYgtiLbNO8wYa0pzGVQ9hkvDopU+McjWW6FBPMirops3NdZbdThk/Ot99kdbEp7G4v
pvO4qe6p4lLcLbOeYchEi+qbOP+m0+ubZG8LrQy7pDxWm5zPC6uzS0T/k7GLE7h6115r1H3WvHWp
yh6v6/AqidN4vIxuc4J16UoC62wrfEGqheTf40w8MVLdeb00Z9u7rStvOWm2bGlrMPOTkzvGY8pi
sad3j4IUBJhLTc4ITEwyim2kMW3DjaZZV/ys651Ha8DBVTDcDg2Rd92YGQmt23ik3QYlicPIpFrF
8lwCJziV20DF7uT8DRbGGuG0ItedKY1xKUEX8PDMeK64olz2goaXm7ZhV5hvwxuYnetO2wY6blkC
0XCMPBrJLxDqZfgzEXEMMl3Fcahvw6EEl9ROzn0Taflq+LGRfkV8pRS9H1Yc3dtkiUcy5t7Ma+iX
7UhvV2UfuZlOcHKO+fvTdN1n25DKNNqXsV5PY7N+LwRzU4IbZSD4CsgI8UvP8hS5VX3n9cbKS6xx
Ywx6UKZp972iwWOftDrDW9EgSnRJpI1Zd7Om9jUT1/t6m6u1Qv+RGCRvR8SEKK23RqO4oBRL0wJU
H5z3o3CY9pRFUCnty7LN77ptkhdj8qIh52QSs2F2Fe/rYmDil/HcLu2pDjid36olTZl11qCPMCn+
0p38LqHqJPFAJwg3LSOh8Wyjnjf7ZbdCO8pN/8+81LsdYLfgfHdnGloGz8UhLU1y1hTT+KpgoSpN
e9jlCAM2GdQXBLDhe/o2BV0shOF1G42m9DHh/dY785ndhn1eV5WOoFHnljnMQ15+yRTZkm5i9Cq2
GSxhOONhLN2hhWEy3MTSHgQ19GYHUodRbpdAb0IuKe+pRh6/eZ2S4WnvigEiS5NlF7z140VZUu/r
Wqy2yZjRBCAiiYE/cidkR4JckAnIT7S/CsvlEvJSSz6vC5AVTZnmfSbixAmbCu+Bv3k8Y9Qik1xu
Nhq0mGmrJJMLJqNlL5EZ7OkyAakCjCzOI7pxPChkepG0VYCLUr+2Uqu5UUgSE7GouuYxtpVZDYU1
6y3jc69u/aXNsocmyzENgIXIG3Jkdv5oVDV1e/AD+td+GCCyTMoMycUo3KzxO6sXD+XmasBKU8JL
qYfQWktWIaFol0wKzHOG+GGeCiNxYkaJ+dzv7aqzrlw3y39i6yiTiDGlcextaVxSfeUeRGLKO2+p
gK5mPJ+fctaAoDdlfT8PTWRU5nwhmN50vq3KmiVLjb8uBVR2xpTTBfnC6YD9R1xlZPJeyBuww/St
vva+ob+6r2XVznuu8vV2cpL4UFOZpYWib429PgPVJc/QaDvKahbPZ4DjQA+oV+TjoVyTyF2K5SbX
E3u8yzx3ScMhUysegbYVJo40+Gv7fAzmwfEEgasqiVZ2OSIYdBaZRubFZUFfHUW+op6ftQmCkNoO
VuqFsZSq4XeIrjA4IY1XX9Ao5x8Or1a/xOAu9xqyrxfKUnR0hbSeFVpzgq6pd6r6khFhyQmTqc19
m9Ql0ftuWwwQpxYrYN3gKbw0Hr9lvDR3bckFsV9Iz5wx0SBDttVcEoCY6kjX0v5ZSXXvuefvTiPc
cFVoy3K81XhHOGVNKu/qbFX25VLKS2dq+6ceUkfGhnptCZ4w73gUC1wLNlUDZT9KstIo1YJ/bY6m
0SQm+87VWIMqnkf7scwsNmKUM1/pbxgP2jvsaFO9C5+fNt9Vb8gPpo0Lho/UAgXCCr9xQbI3SIgh
CAM/qH2Zlo9y44gsb0gRb/bAi1D7LB+LN+bIG37E2Ugkrb5BScyNTzJtpJJqY5YQ8wAhnACxWHMZ
47zOdOgmusIzsNuQJ0bpWRfJGwiFV/H2ft3oKPkbKEXbmCm6V0yHYhkOrbrwFrKRVeaNseJstBWZ
iQy0yoZgsTcai+7WaTgmXnO0N1aL2KgtqbJ2PpuH9AqFf+SZgNSd1F27izfii7exX/R/YWA2Iozr
woZZN0rM2zvkP/J7/v8oEG7BgP+99TpoyoYm+T/kwe1P/Md6bf+FeRqD56bj/DuV/u/Auqv95UBz
9kzDwZz9L1f2fxyg1l9QONDsdNq1VfRBDNv/VgcVk5i7x7+iSBVOnKHypv8PLKBvnQ6/6wK4wqGe
GipxI+IdeCv+1AWsUWdemjbVDryBvKwemzt5aT0nd9pu3cV72BYBHpSzBmX2kmVlL45rSLrz3H7r
7rreH1+Lh5aGsOA0RpSlRUv4ZQrvL0Wgh94eZJbPe9qRuVdIUZKvMpdZdwhSu+Lnb6f8v5ECNYTU
P9SNf30L/KJv34It0p/fYnLIeTYT36J8HiIRdsce4dGfSUnfbNCLR3uXRwzzj9WF+YlR9aPutJ1A
VwPQbyN9gWz889B95kGNg6u+0/frbv4KQgUK2lX16Gr74oKtz3F1g9LBJ3uuP+n6eS/p8KUxzXNc
zOI4HtV3IiFbnIk9R1/toLPuare4nGZnr6XzuRy1T77lh0OBvrQ36gI1W1hK3kPVY9Jfg1pYGVlJ
qgnxCFJonaj5oek+K+3eTtcf1+O7I22f5HcT5wQ5ae040mjcTeZ9OX/55FL5IBszzURQ5Q6ihIqi
k3cHcAf25FW3wWCaPG2fKHSz9Z2suXqe3EKpWuLlWmPtLGWN29dKuLNNAHzzyxR92fPwghmHBQaR
aekvRKXI8UAq03ECk43E+Fh5QEgik6fr8ImE90F8ptAEyRmOBfqmar9V5v52YtS5UYS1VPkuG8EM
3Ni569fiEwX/48nn/qFlYrOqW1xY70RcRmNZNfYcYxi5ayDtNJ9Bdv8bnZgLiVsF5R5rN/OSP3/f
wZEEKdc428WW/CnQgg0gDIWMT9SffmHA4hcLISUzDpX6k2v4owy7HRnhfjsyfpd3N6rKMC0ZVY5s
XyV3y1V8I0/Zzbyfnj65wD7eK9txoFmyrEOyfn9bWn1f51jpsp3hf2t9cQn2MJgCKDaBF6375MHb
4zb4BBa7xXTe3TYcFIWZpWAj6m/hn99vG2K8MZvXkhzsvjw2Z2Jph3i3nvIzIdOjdvz7r6jzPPtw
NHinpNy2xj3TerfyKEphobNCK5gCe2+elOvm3B3NYPZ/ARndIRVHazBHsW8ESKtR+cmXNba//s81
As4K+SPGWiaU0y2N+PuXhUXmxDovvLv0aJ9aviyp+SMFeaE84LyKiivnzrqzEn9oAlxdgeIG+a/8
l/LTuHHP9tk5ekfAHqF64Rw/q7p4O89/89HeP055pVCntefMwB9K0yjh+u4PEls+L96lP3Y+SkFc
8ybqV/f0hvT5Z+dme15/+ACs09rbXOwtz/XHuambOTcov9pVfnKArBIqO/ekB9PBjYqz8qw8ZxcS
2dDnv+YNXc47/UI5quF0iWB/053Mw+IP/t9fLh9XFQJk27Jl6XB2uDX+/LkG0Qi2uiTXZd/U6RWj
0u4u15x8/mQG9fE4PAPh4YPWZWnR3/v/G6WMUx3D5y5rhrkMMVzRo8t6l/1j8DnjJdOyDCpsNLKY
71vapl7HxAAHZZchxNjV4AYj98rmb/mstuDDWkIgjL472gSI53jG+9ERGwD8KWJhasK8wQP8rHun
OitoSvzsCf9x5LgdyqNliP9hSvV20/32fEk1uodlPyiR5Rd3y1leKy/y3rrorouTF7nXDIai9nr9
Ms9+/U19cT+5bj8weRl4mjo4DrIlEJDZ0/x5kdAy4Cm8BimR3Iljd8RjFuDOYPuk78QZS33w859d
lAwrmRXqtCews2Epebfv1ZCbaEDnPoEwHKEurlj7/v4I7387jkBCi5AX8SrdAFjz5zdKcX7XQ7pk
uyVoAvemPDSfDMDfX++cK4v8pUbLnapBkn93yhLwfa2zKEWUzLRTp+SZfVNOn4V+3h+FpA97TJe9
rcYGl0jYn19DKeyuZBaihYuyJjsD++cFmo78h98Fx/GWKqLmgyQa7zXbE+e3qy9XjImLsygjvVXE
Ve5o8V1S0an39z/Jh+/CPF3lqYX1grgVc9A/j+KVUz/KhfoFbyPfDhpEoNbt4k9++P/uKBv6i7cC
vhXcjD+PIiDEzB0iZgTUS0G977m/A+qu1M9Wh/dbQp7ztIJjucBtwY7qfc+hnDwvifWuikBJOr6m
A6RezWoKsko1P7s/eSXlY//+ZNkS6NwobAyx23Kzbu9gv/1ETkHRcUnII4zjpKT4uXb09Nrua7m4
WdhWgg7OzSaDJRCvKcJvkaw9kCEFurYi8+kBbaxYw7JCjtoVlrpiOksw4gedZyRLIJzJfpWLMK7Z
ompHqy6luk/GXnsx0sZJI3VJ1JvcNoixpg55qnBxU7FzVQd/Zm5aY+KbiDcL8RKzSQD46S69Cqkx
bLH90XqgFBu7et652iGp1qm8aFf4FaEnGXJGNhCmik3oQPu6TRnueuFUm9WqTvNkDfVSbefHvDVi
OyAkAMiDLNKqeT7VJIMMciPFyogsuzntqmqGnNwW422fKpqOYNTmN2VhD/NeW03veh2y6QEaIR9U
YNsBOzKbfMR57Mrv7ZAAOO3dspuYFMb9nT0k1hXjV9lHpVOZToCero2hPZS9tudkpiifdhlfDwNw
KoanNH2EpTFqIpTKiMBtqWL8aSQCe58HYuuMgXOsI/q9c1g4dWbfjiJfzWDNkbd3VqqNJf1yY3Ou
+VAigAahP8Ut3hPOY8KELW7UFj5iJwX2trmrtjY6nA8BQnzG+klXew1DbCouma9YN65wkfLTReI6
WrkXZ1+aOrKbWbW1OC2l4GgTaG7pV4MqoFgyKtd85sziW2ssVaYftMVR4auoJQqalfYicFZaw/zB
GQiVjXnfbFmkfCVDpJnKAlOvUxJWcyW+KVYZS7Aymw/5WDqjl+T7bhLt91xfKuZwWiWzyFG8pQ0W
3RAkMtZlvvL6xu3DqfXkVjU+5rTL51bjRL2Ze0rodeP8NS0gxfn5rJZdCDmCLZybE95LjKGZo1QU
GJV1VTHLUNQTAKE8I41ASKDqvjAv3zR3czBWejhMykumgeL4A6ojziVrGhFY05or0G/bQuwsjQHW
UgEDA/uH9sDUoh5EMHk1OSxFrsaTo9X1o2ZW5U/drazvAI2hVjVyqIxAWg3vVA5rz2EyMu2ee3q1
Dp2Nho2I61bfAXLmXaA4jvsDTpfT+EnvjK9cW2uLThGbGi50DyZQVciJmKneq/BEwdY5R1mbbgna
26CDOp9Lj4gAl9MSLk6vcb4mtf3qWcCWFt8TngKi0+3dLy3gHxDI0qoSWugLtT7orSABNQ2sbr4K
0dYNU330LkQZYxAe7VElV1aLbr0yxlpc5xafFEicLOd9osxdesS1Y/P6yxvKj56cHjPBtlTugY9Z
6E1ppiqh3jgWrvEVlzOM3dSF0Ez77BhIclPlPjPyQgQxkzlKvJdRy6IcKPZXIn5EyxRndr4Aux6/
YmcTQN8UU41IVxTIwbhR9jUgrLPrLCpBRE79pVVZOVxSQgtfBkMf71wwRADYatsb/LZSmWS0Zi4v
eggaRDN4XvzS56EFmgxR6Yyb2VNDQ/Fg0mMfn+d7cElKYodkq6302KY65NMcQM9rwbZXxetuTnHI
9cZTq9W9cQm1UasIPQ3WokOfSirN77K4B8fUNSa4eXVoRRhXFVNafb6nuEC51ftxYooNAliPwPJZ
vxKlNr2jKMy0O7hw1Aw/SfoM4jzbjjoqpV6SpK1x6ft0FejIeu2qnfU+E7iHiGyM/lzDYvcLA9i0
n0oIYr6mOrUVDsAeYVvHbtzBcu7aNXIbUTFaSGgpDGUO35hR4ZjWPoW9bD3NVOTD0UnjmLm5KLRQ
6hlZWSP1sm/dmnlF5JkkGM+JU1T3JXcUc4CpXdbAJWg0BfnYShbTpiKX546COOy69nQ45EnTY/HE
74DvyCyNi2FJG/2AH4GQdSpS99e0NVZA2eu7Iczz1s6xMcFMCiyDVsfdmNnrk9cLrNrK4rUUvxRC
XJbMl0lZVy7d1zmj3c5XYOJOVxOU7gKvEGirM7VjtLaT7hmVcMAFEZO99LKer66bzwmETyswpiF7
bXMltSPu9Nj1B6klxdGsRxcyFbiZbZ0clDJYEsaM/jKq/S8sQfPqt8ra4NNZZuOmTHNYgVNsckdq
UP9Ig7G7/Tm4VWYHvMsQcEjNyXJDO02ocNNnl6W1zoaEx55ZU8WQz87A+rSoSuo3fSnMAPW5ZR5U
ec1X28mlwcxJg4C1xAn8TmWwdJI6pe5csKCMXBiikqR6MUWDWyQr1Hnj12Qw5ibKK5cJUmrluAxE
3ELy7im3eG5kwcJDxKn5GQ9rQqp4qIR2SmfbXQMdD71zwF6k50BJS0wkCFIPzIxJf628AP7MvXq4
8LAwQbzLuaJIeRiKzpOgIoPuCqa1gqDQz5UOHbGfeDlttxyiN4Za1sHEmSvCznAOmUgpnUHhvGv0
U+EbU2J+r6za+bU4sNo5dDo4bGeSmQHy2LGBcNJ52VP3wD+eBqt58ZzVtX1CLmxLem1RNd+Q05aK
tQU81bQieBuVDbfuYa5XfuPAsEflq3S0NfZFT6PFLvVE/Y0szEDZMnY1UjZtlz9Ls2PlVe2WPYcJ
u+4beSzWHwz+7Kz4JuLXaAvByZhUfDGyNLEPkA1bzciC0fRqj3rf4v40Oz3oEUGTwCTz8bWrDAJ2
itJXBmRGfXgEaZdBcHONlRpufJP3OQ9aLbLVfLyP58FTceKZ8xrYK+ucw27xu5nF283h9JnJzVBm
lEwQ1Uj8XlGFnfiA5WtxJlU2u3uevk0PCFLPvtONosEz5JY6Dl0+WAELq/VUFmbGkF7K9KqV1eJB
APTWu4V4UBk4k2b/JB00/SDarneBVUiK7GVuxXdNOcdc3+Q4HzLbWkKKRdwN2llYOMsgf+uHNe5G
YnA4kHK8HF46fBtbTghBQtV5XVEE0qg37EoPwbBSkNKPI/noJp6Mfr+yVhiElQ3z0mvpqPCZngLs
FamVUQ+HrPDFk66gNEFJrOdikLwOq02fprums2PLH+xymWBmr+7im70z35SjiTEIiG37I1n6VYZC
2bLa1mzor226JFyLXePVkQ3WDYNCTghtIENOPnbZSOeE3FniWsOTFyUHvuBiHwmK2jm5lHElSrOb
kkJ6kVUa+Wvsis7epWS1oiaTYtkRjYhv1JHwUwRmt3q0DXfQbrIFd01ywG/Wta+yzZTlCyo2WVuA
tJV6GrzGqyIcG25PBYywirvVkCN8SDb/017R7ZVBZjP39lfec4R9TuNWTFdjrbribFRJXNyOcrDl
oU+lPu0LG08aXr14ek4zJPmodxXGBxIg7rJvO1DmYV5wBwZ52arsF6Z8pvMkK5zs1lU69o5LWasq
4waNUXtexSTuyW6kP5By3V/YMXky0VaSanulrQrzUTpbUK1yTPWrycdNjrVGp/mV0fK+d0K+x4cV
LLiUlaAgrc0VMMi4nS8zfCvYcCoe2pcrwhIbc9ooYIQ6IzFyO8w1q8BPiD3T9SIyfcvLqM8eoTY5
rN8IQZqPBnK62Be86OCKwGupXOU56+0BRh5YYhZw/GlEwHnaz6HjSh2RJYPkQbiQns1LIRZtOio9
y0jhTzin7nnCYoGiF6BM9rpYq+R6HEdjAk8AfsVnp+9QAD9Y+A8tQF3TyYHNMfrgUdr6ZPZtV+8d
XCEsQWbslaytsfcg3WHNnrHzLs+KgbCwjyeKy09zrag/PCy4rV/l6jQd7HiEK9mXVjf2vkWO0iJ+
nKjZsWV0A36ywu8X9XJetFtUr9E563XRehEDcdYSVXaUSDnuiLHOqUvNvMsrVWDW6ykzqXyvMvtf
elLU877r2O2c6liPy1OureSf65pH9LUJVFjft7mlW/et5XTn2Spn91bRxGCGXq9YxYRntiiso8s+
0f6aqfw24TpR3wZylLvkqlcHFuLWgOMUdtM8ZES7FLXYe+1E5xPqALUktF0TJi312kxAqC4pTUNc
2FNU5ir+Qm8o5yJSpzregGg65NF6aAzqnWEyc0cZfVMGGg7TnjM7F6TDSlHHQZcvyxhJThUFHupg
eL5e1KK/W11zJXeKZdQ9qd1aaQEgX8J4tlE79zX/5G70BvdmHkiu0QWhdj+sylmHk4WhtbxtcmN6
apPBU/YsEmSzpdc1pb/0ldSuBrUBodE6M1AoxZLJ9BVHsJkcilFvJvi8Q4vT3Iw17U4WWf2tavRM
w2IQe69atoryZK68Np17ld8udPh91ZNT6JW9owol0a5HOhPW44gNiM226vaFw3PWmpcqVETKyZLS
qqVvU+rQhBM7tTlg61K+aiX2mFMrYugG/rBOAnv9qmRKKDOT0lD8Kjx9kwWN5GwbnYR1ScFjy5qQ
JvjMJjpdrrEeagkunXQFLgHv1Q1M8N8amAD0bXY+oLurEc9rNcQn8oau+diYKk/Mkljnixnb7E2w
yj4CAsqMMPsv7s6sKW5l29a/SCfUN69VpWppCgwYeFFgsNX3qVRKv/588tn3xgJ8TKz7eF9W7Igd
RlUlKXPmnGN8o3Xlvd47nvxG6gTBAQtu+WcTcZDeEtjev5qaTwxPAlfhWPiplu+seJi/1Y1s2rWd
JfFPodtjh+uxLKw3yB8SVfiYlY8TWrt0M89pcxmks4nCEYIr0yw0JMPapqvw5k9CZQeCP9NfJgIY
bV0ljVM/mrVuoYDyYw+6QNlpTxolFogLRIPNyplxi3FESQf3VAHP5hU3BhiylQh80qnMsTvTEEru
C6eI66NBMkx+qEqRaatSl/73Fp/Pdxx/Qm45ucLuEI7eRhviOyHDS0czwbLothox0I7Uo67btPF+
WbLKayFdtl6za0ZjDZyEw8WkTHWBGAo5XJJBhVgXbDp8tz6XHrV/bdwnwMmStcYf/5brMSVAkju9
uLQN5aLE6kWVnvWgq8xjNs+iv5AaZ5RuRXRxEF80GBp/oH/1aLKIRroh0ArIHXGJyW+Fk3mutrXp
JjclxwhBtEsNKt5OZ+Tr9MSRuUqn07SwbUe/pRMkwdn2MDLMy7yCu3KCazGlr5RtebCHlOyj08Ne
uhDnneoM98qHiBjnLge82R1sYmamrnrtu9g9YzQpo10m0MxRk5jGL9oxU7tiRxTdzsb2mqwy9AD6
Zh4ChxWF3VewElgVSlVhoVAvW0sBZmwHtN0JmAltL6hEE+SNlDFQcUZJhgjUWySbHEjPk1l38wV2
RB3/NbJmN3ny4C7cTYmlZXsZa5y5Jl5VB/Sso/dHL0ZTDgIdTMmqMIk/ISWswhDpk4BFbh2Ea6Lh
s3isge46wTOZHBIRu0a5gcB9sB7wYc5PbmGaj6Ms2vjgexlOS0efeMG0ONPGfQYBH2c9bMviPKnK
5g2wehDxzowFtbATlyh5QgyCNT/6RIKL5uKZLWhj6IeYw5W1UqL1X+vA4v1FWhhfmulgwcSIKmMK
h9YU2X6SuXOOOs17juYkunWzKIpOdqIBkQEzlu3mRENGbg85bx5oDp9kT63pq13Hkf4Y2IDjj30u
kjNW9ASoyCJ0Jbuk0TZw6rlBnD04ReOWGvEcFT1dPjXM3V0q85rSrK0IsNFxgjyj23K+2dKbv0Ul
SJgVnl3gPybIHKLCs1G+NKSu/LDy0kEnT+tSrmSZ9rh8C7tA+c5LBAatbu8bEkyeCONyqS1Np0cl
IRU7svRI516lkxTutrP4gS78rugXYGebdSvTn4yz5VXk+mhZyzbZgzX4Nra1f9PFcNuJgVCwU4Se
PwaTpSueb1W1dJSTHrR3EnlnzByVWimL9L6u9bxsUyfa9FYVbo8LboxdkL06hwDPmen0kRntXqVF
JJyddMtE2/bZoEGcKRFcrMEidefRkWzuqtUZTc5K+5XGuLFJ2bJiLaz9yTQ3rmcX2FNzHNUI/Rlw
HKJO953QSQS4cdSBKdiDJKZhAwClUcAOrGA88vrMEzfJYGXpKxsrPD0o+8IZeo94HhJ4oKd2U9OR
BwaKY9VVQcLxoo0zf2dSRqA+d4MEfUYyPuMcJwiorep4b8+1m6z7zrS/1ZHrPQ8SFdAGmy8313cJ
s/BijUUvI95ZbEozohcB9y3+mUm7fw06YtfCEqjCL9eqJ5rXiC3vRROopzbRy+ugLVSz1UZHXCuz
wpLL/tT/rDpLe5LD2OYgzTLwWkXsOjc1o4B7pxEV50mjRA7amcPcsFNrA8uDOzpoCnE/TycXeeWj
oBGrb1Kj0I9pHrXAhQosHSszivzXdrShhKdpOp/ctkVsE6RNcCysHiVvS1kAFQbKhh2yYVN9YFgK
Hmng0dBFFVk8u+QELUfaaiGMuJ0PtD9HELwu4q5+RTVZTWuKMYOVQgGPXqUOHbCV57qtwb2cZLPy
lKwW83dwCGxbkvTks1zjSlFFFKLGrm4mtKy4qwWcvE3HATxFqzhSVFPuDAmkNdbVY1DL8pvp0dYY
MpcNvyV14S6L7fFuwKA9LRlrTggwRTc2KO45PFqixEUfEYn5lgCN3Witt+T51fFLQrQf1X+vZd+M
MjLDAqnwEbxavG1RwEKFkQyOICMFEeG/kTt+9yjp0IKOWXZd+n7wJGhM/GpgUe1NU7OGkIazAK+k
e7j9OHKGZrKNXXdw11bQjNc1BzWkk7K4pv0WXQhnQnNOSqp8Nm1aSVuPXRL+ofLegJQWXohWyapP
Nq54EB11Nt91vtCRgvrGJVmLjVhDJpvftMTnJaJz2z+idh2ewNv79Mzw4L0EuZoAR+EtAQlhO9kF
p/wClRWN53jlWMRHrTMcVi+kamHWkZ6liClxdf5aNqh7JXN8CjkTL5ItZj34YQvJi8d7R6CgYomc
N3PT18/AUot5bZDRLFc0LxKDBXD0vlkDZ1t2tWa4LLWEVDq7oJhY6dJzC4prH+30IOoWQ35fUVvL
rnzz9dZ70BmJoxKQU3mX6n11Dw+YxAnDVmW/8SYFNlniT0fiHPXkTlW20JmSkLF3JSYctBjaUggN
Ca7ZZygtlUfTKKLNYc1Ge2t5SfMjpn4iMKzLlu6FllU/Z6tT994UdI8OPCbeTDv5SfuSJS5i+lpv
ZGB3F5k+V68lY91qRThbhAcAv9YhM2TWhsRFpffgAgbIDLXp3doxKKhtOkeCgCuBtG0T635hbB1P
k6jV3dEjOcYfrSZsWsOh+E2pEdZDY9tvU2wSzeA1Qfk20wXhXYU3QqpAk8Xs5j42iHXXJRavUpT3
rwBnlcnnk/WlBygHPSLdfW2Dzj8meNY0UlIBoxTZjpbz44SkbiypNjl7ueZmJu+ca8rziHesJ8TM
MHj7uzK48Tih3896g6Kflyj6oQbGjSufQnhg2uUFHNswpV9PVuU82QjR6cv0xgCOPjPAN4yMX3Eq
rcYEOVutNIJdfU5t7TI6A/PTDss7a9m0+EID28ocjmYN1E4NY6qvMOlUfGdYKeWm4EcUq5SAw2kd
5DAVCA+OMPApFwI8z0sDBZ9RZDTsxUzm7dq3OY6AOaKt94XC5HcG/D9nk4u+E48tHXAncHHnfxyF
M/RyjLLFFuL5ocrJVncOc3ttG9mxt0mUy3bmJLaM+8PaxhISBGvN6cPBONGnuzLMaoMDwVr06a4P
mWvYOvIgaXl2tjqU/uWs5V+MU/80IoZ2jNYONiyE5Q8iRIkRqCa8ogwT02nvNSZgV0UVz//6KpbO
wNs2wDR76LQ+CG9agnIBeYkinOs2ekRM4l3ZnqZt/z5U/6hz8GiYweXgx3cdONIfZTdZjyfcmB0y
gEQx35EXKC/pTngHnwIz9HNn/Jcyn9/X46Tto1LUbcv5OIcW9G2os7KwsQBmkvpJ6Yog7otH6o/f
Cr0l/xJJDHLr99PugXkvCiA7CwkaQVJGFM/edihbbbo0+wY97BeigeUJ/ecTzBwf8DW+bYbsjgFC
4f31pmYuHC+3/E25rGvKtq/00aWA5+DAoVu7rpIi/uIrfhzoc0mA4Hw76PeuDaXi/SWz1CySgbne
BhdStK/Jil55onc2ll5VX3y7z5fiOUR3q7NN+eAhPkgitH6eXFdhDNdMgEh2i3u4i+l1KVl8deM+
vlo+QAsi1k0XPjZQ3Y+XYvFyJ8HX3WgRmRR42n1307W4BP/ly7Vcx0Z9z+PIC+B9NNQXE26VIErt
TT5a1p7wKpCOyjO/0MV8fiwsG30PiXe49zkJf3iFmwlzVYXOCOTNZN2yrHsUb5pZEpud5M9DAZYM
wJjSv3g0Pv+Ilk8cXoA/wUDe/lut9Q+tR1b4BlnI9Kgq6ARbejTGoXWaZPv3leNPVwE+jZZZR2IU
uOb7BzDN2Gq8ObdBl3by6BCsxpS3+7frxW9B27IEWgESGZbc91dxVJ6Y+OjsjUSzw3lel2vYu+oL
adHH9YKroD4EDILbA2eGab2/Sio4Og2iAZMFo5aBSWRgRyQul261syn1tD3/698OwLCNb8N2PdP7
KPh1xtYZ6XxaGzh1w7bTAnkLjUD9/PtVPj9+mE8WNSDgiGWHXe7gP56DuUYMTofTopfrmtep41m7
wWn7u4g8wDNeSYXjz6c4/PtVP68W9iLktJnrI+9FMfr+qgFO11jiemQtJKIriOnOEocLgVw20/9c
6l+Zmv6/h9gHvFj/u4Pp/FK9lC/vEPbLP/iPgcnz/osyxWTRZvFZojN5ff6Pgcki+iWg5GKmaCE8
X56O/xiYgv9C/u7w7IDChgXkGjxY/zEw8fcQeCKaXfwFDgXVv0LYm8vb+899E4MUssHlP6wk1CF8
8n8+oZVDuctQxQ5bwRRuEa9x9JxAPc9uuzF9ZYJ6luIgQSFY66gyg9ugIf7JAdp1YTEV2JgDDO5M
6DLkdXN29AfaflUqgeQH4+bOTfg7nPH9teep6vCPH/r8Px/znwijBQD18dP7BkWTjVYTZrn1YQs2
CihuQcQkqdBc/1wmUXoKCCnLUJpM6UZQv9dZT/OPkR10D/qaxwkU7MpqDAcGuJ0ymuHIsZV6up0z
fgTUZDlKmzI/QgkfF5bJc5/U7Btu++hhNFuRIhQ8A7fTN0ZmEVluQg9d4/FUu9ZK5CkJ9GkTzYJ2
SdC7oaiS+kqn4bWva63fZhyPtvngm1uC8ch5Qe32xXb3W+f5/nZS2cFXYrlBOxboH4o7UBZljKfJ
CIeR/8ykKN9TVU6b2k8VXPdoW3gdk6VhYbZI+aAB7DgSIvb69/vy+bYg2F1CFmwPDx52lfcPldPp
ZQ0c2Qr9rlR3RZP2nNY4vJyiIOlWzBTyx1afOUMNnfzx90t/XHHBFHoIsBcZLJfGp/T+0nVC05Xp
OT4KacHG7ciR1Mfil+b5D7ZZzgc+wFfJJx+XWy6JR3GBl7n0DjiVvL8k57RoEK0nwIrq5CO6/iMN
/9ve56D39+/2+WddjAAmFFXHwWTkfyhmqgZ7qjO7IrQz7MGr2ZnrHZFAYguUw94QVEaHuPMZFcjM
+eLQ8Ml3tHxJ0Eu8Yw7f09I/XDvioYqbZhAAbgVTtqZtQt+t8o3fx15Y6N0dEzxMiiS99sb8sJAS
/h++/PJDs5nyI3z6lXtEXbB1OxHWTvSoR/ULNNvHzMLpz1hyPQoDjpd79/cf/GOBxZdGscuajVGG
yIaPb1NKhrZeDakIm7F3DmkaE1ed+83936/y+fnhzMJijq+KiGXW4PfPz6BsLE8e8FkvJwFrCijj
pkn0oDbtdP33S/3hNnKt5bCiuxTFvKTvr+W5I8m7YNi4jfZpaL17+jM/taXrkuo0jeasC3FZw+UG
PEJf6vsXl//8dvomh4rlDOOxF348e/b27GNe4PLCMt+6vL7QVffs6eKZieHeiADSNHFEGiWSgcT7
pmvB85gRbenMqKUI/t2RzZOuBz9P17n39PfP9oe78O6jfXjAYTglEs0gd8EJjmYVnANb/ODW/PsV
mp8AgxElLssTS/X7O+BqJRkb5rw0q9Q3zos7v7YeCgtChT8MxJ9mxJgk5DOTFA1FYFqNitHN37/q
58eaj8DeADiYsoTi9/1HSDPoyFh8eAj8tg49uwk2Y2O1X3zTjxU9KYhchbKCgzmC94/HY73OinLU
JVfJvPt48u5EIR4qdttO9eHfv9CfHiteIJx0LI8U0R8W/Qytit46Qxdac9Pt59h7TLGXrkzI0Tvp
CAf6ufmfyvd/DXP509fDo8fi4Cyum4+8vKCjG6EQPIZ2M9zREUNtknQ/hO0BBLLe/v79/vTamhbn
ZAM3Caabj9larebOJuCjLgTKT/AFQte149flOp4QriH6HHdgUOVqFP5jHY9rHbbMF3fzD5UFZkzM
PjRtfM7tn1xoY6TprWgx+7j2ZUB1cUohlW/JLt+oafg5cVsuDCNLNyqtd9Stt6nstC8e3D9+CMw0
rP8cF9mEPtxoUFx1ayYVel1VP1qWfjsZ5uVkiDt69g+Udmf2LuQNzi87CVaoJynb/29h/4d685NP
fnmmSTdjkaK4Ie/tw/Ipy6wcAAN3oewlfDapXQS5Xu/g3CYhYg4UAz2oOjDjzOdhVhN4rKH7dBL6
NjizBNOGajKYNqNyYKqd72FXo7GpK33z9w/6+eEkBk1HhURBT+Poo1FH9ysvmSGMsnHZ94yO/WMW
+DsP4Odqltr4xa7yeelkK+F4CzeDwzQZQu/Xk3403UFkBaEaTi/f8jz9RiIJocfaV+Xtp1QrnGa0
YX2WTUgBhFx+KCyzLDJylaMnJ8QEonLzOFu5jda9P6Pc7uirk/wadxMh3GUFm9IMNvj+x31TFhv8
91gXoOLDPVb+psq9Z+H6ci9GVDZNVRJ/61BMkLR900nuj10QCuuYqts0YtpIa2D+q6vXGMrMv7tX
GJxMDmDcqt8l88fVeByqhKYb2m7UlehPndK/UTHoH59oeRJsqq/W5Y+r//9czzcsTp4cJBc2xj9P
fAlSF6ljDgg7DganOtOdmz6O3C+ewI9L8nIV2zB8er88hdSs769S2KlRMuucQ5KHwVU1yY9Zpc/C
bi76ktAi8p+/uODyB/958uGCFudAeokGfSSexvcXVM2Y4P7Pp9CMvfixaXMzTIb2xeyMV6MAXlVK
hk1ZbX/Vmv0EsFguTE1sLUUirjj7wzcljkVkwvdVWLTEHzfsQmZt3UXCQyU39tbRRMSSOdm9P/9K
XB/BWnrt+tVFRAVEXNqjSbILOUtJ/cVa+fGl5GNxUGCNWkYKZMB92OSRPhAzyrvA8I7MnkjF9gFF
Y7AOmqk5/P0J/mQ+5Vo+6XfLASgg1sz7UNPkk8aUBPkia2BcrLu5itexRQi8h6ol5pQQzp5JXMJs
vDhjRHLShIrUaLS1XduEHxRAxcb0x98/0x8eB1LaoBUs3kvD+r2S/6PzNjDj5Fq5CjOQVwg1CvK0
2x5UpDe/gGR8zAYEOnFafNWT/bRVgzhmk+QkyDyIBDPnw2JIz4b1XGVjOPX5LwCXqPkDDwj6JlBV
Gpp+Nl+MqCFPbmHReMjyzsPl0oq3v3/93/OO968DhQJjbWDxzMc+3ZKhaC0ZD5oMEU5Yb04TPeE/
vB51c9hFnviZj4N7J6ltkJ4bAeIXZpGkXM7IPILkRvO7A1gu/2JA7rNXnYc7kFB4QLZa3Z1aFPVb
fCT1jad1yXUza84ht2fjEFTzGNZ6UT05Zevsa5KHn0Uzm7vIroPdkAxkZndVuyVgp1/3NN3LqWEM
2svyqh6rXQs2EG0hJDUoduYBDuyPCpPVkf6+9QKZUt2KsuZDLjrWDGZoZZoP7Wip26lgaO2PxMaY
CLauWkIoUDYU9XXZQ4RKIPSGoGJBlGITjDbxOKrLImdiKZCiLXyzzj+p0cjvcVRkzg4ApTV/8TL+
4angTlA+ceah5fdpkdCmdsqcAQh+XFl3Tmzf86P+qL3meejRNqQL3XHu97ANw3jSXr94Fj6tjOzK
THKwpfOGMgx5vzLCDfPtvOggDIGkffPJ77s3jajal7P+4HTBV+7+z8NkAq0ZSbjM48haZvF/f70S
CYGfuIVkmBxHD4PRADhKPbr4nh69ptJ0U3La0XKahaZu0eSO3wvNyu6SovNOsVe7v2QmeRAzpZ1E
SfzeCp8ECo2ureEARstqluuTugUGZqKhRP8jPP6Q7vT6rrFqAzYlwvC//4SfVxObF5eh/++GAKG+
779S4UyoJ0YgzkQtEC3UdOm5C1L/2m8Uz46bROg9IFaguSSl5u+XphBYbtD7d5l9heEKdnX+B5v2
+6snRiRi8MQiZCJXpds8A8iKrAJvf+0DMG0at3mq07x3VxJtDcEpqAtWaKTL68gpqzflp+n3uHIF
Z0kMnQj21HmOHJx9cz7YJxCV06PvAgc0G/mrGJRxleE7PJm5UVz5o8HJqY0qxwZCThAHDkklt1o6
1WfVOk+VYVzpXmHsTbO2T41fo/JDBjYH5YtVEZiXtKI+WH1vfkej4z3DyGvWTV0vwY4WyVZgf/eN
Y7ZngRVqTcUS3OLubK5G2+x98jsHAksIJbEOWlB0+8TPzDuMmjWSFQ33APvtnrSg5ikRurHLIpdQ
L1hCK6tqkA6mbDOPSVmP9/RtsB0AdO1C9GPoMtuMWPIAamrAEFznh8BiWl9gz+6vFwYxupha1qeI
lE658no5v2j5oL1QZxt3/Wg5L45qYVVqQc6ujRaEUBVhNE+I57PN3I6KoBCk0eSjzQddAKssIn+6
wdsGTqXRIgK7TI8+eQYSMTE9D3zmADOdhHE9iFe+MzthQ8IJUeVt1V51Md3kbd6ij0+mTF2SXFpv
nESP223WkLG3jjQ8JfCzBb8FyLu7UoguwwShN0+EqzXbviVbfGVgkYRCZjSX/aAiJNao2X0LFgHq
Y7EtagCYQYyuxMd8h4MUylDY1cCcVw0dZQxXuQM0sUtHIl2cbE9qjLekXg0hU9z2OOVZtjfTNn/T
YzmcwRO6a3x65QqSX3JVlCo7TraZ7rwsHZkhzBigdDhfvV7yqE3gXJPGIBhI14aVVufJRsiA0b2F
1eVoFInzU+Fr7ykkdOw+MydeGJGCNtcuhftsr12za3dCYrU+TB2H4m2NfYuNxLBzaneI0NkyZCPS
HW5hmOUJOTSZTHHWRNbBL1s8JH46EDfopkf86v6+6GDb6pqZdBBAA9SE8VhMx9mb4hvPpWiZnSa4
yC3ggnOWfjPIhLlgtlvtRNPpD5jxK9jAjYMHaoq2facbJTK3ajiqLm83La5WoImB3KrO956RqEMF
rWyFTn7Ok7XKp5LMpmpme61ALGkSE52pCdy7ZWAeRweyOsluoTH5w2ZWrsZLRnQwRKjmaNde8DBJ
TDe4QtVtp1FfIKrz28tuKqJtLSHoyMnjFxHGlUBNB4vetC8jd0Kv2o9HXHbeVQ2QbK0wXW7cQKS7
Pi1x13dgX11g4I52FNMIL8jNum+8Jk+D1zGvhdm7WXw7O9GZsIFEHhx1XAD72UHdCBYEm1kuvFDF
UfCojEzdqsScXxvgBSxXo79tWDRvc/rLl8h4xKYqcv9qKgv30vMiedkNs/fDZBd4DSqNWxeV2SOm
KnP3+56Ofe6G6OtIKUsVkj+OavXJaIJE7T3MjZu+7Dj6TakUl5E9Mq1KkQvcAfqkaCC4aI8OIlin
qd6e0H5P11oO2sLq1XkoTXVbg/M6RSqrt5LG/tb0ognEtq+FhA65a6U7/okQP6CrZfYyugq7MrlX
2lrXyDYrULW62Bev7KZDJUkk8jnliHqu4jxaFMOYOFbmrM3Xop6ty1EgN8dXX1MsZrkDmdg18pQ4
ysG6dFMHH5FbjPeV1obA2edvKbmEV17G88slOvqmKE/dLCdjquvQC69/74JQlRl3yUFGHEjSxc6C
vpMkaLTqV0TXNU8mVsITSUjuG6JAvIHtWJ8sr0l3JZBsrASEUuNDxZSwHvkhHmvd5jNiYa2unHrY
dyKSx7YAbpz4mKsCv9uSq9sebdqJV2le4DjKoNRW09DeDsTAPs9dn353J3u6QZz8rRpr7ac7ezZr
D+BXemjGlTXhYCsyWWHYnoczRK7EOGixMUyXTYUud2gQ4OGVzhrvusmyztjPsvJvaaY0x7nMza07
+fxj5nTevfRI/guVHoxgKIZYqn1VdfEN+bYq2HoiGDb8wqPDEdGojA1d2kxhYm201dgSPLsjLg5Y
fg7/ddUy3lXrvJXzoZmNZhs1yHib3CVF1m/dGtdSd18ofVwnXede12NU/8wMTX1fMlq5NF7xrTRU
9N3SSEBcJRr5rlBU6seM7ri3xs7qEl2nHDIWgi4nPiERAWEv+ts8YDscpNiK3JlXFsRrjH2Rc0mA
Z/Z9iYTdpZGXkd8ESmXNLjOeaY7LZy/X8pdcL0EMNyreltXipwjUaAqI83jOWcW1+UmzJTp4O8eL
uebPl3snnllv9OIwBlZxw3y0/jVXVr6GcA5Wgt9rvHeVNZ0bTdIViUHtVzYy0ZWZNdbRSLIWfzqW
Yukyk8mbHfEgY0gUqv0yBqa4IrlE3UdR0EB4NLTkKqpt66eupz8aT3rXsXC6N9z91IlDIZ17NbKm
MJ2d1LkxFFVN3vje/TybDC5rR79qGgIiAGKZNB6FuuMc5K36Ji9ObKnF04CQdy1lh+C86gkLi0vC
nONvei5PnHf6taU0g0Tf+IQp5sbF94A1uQ0uNMXLKmPdOtB19K3QjTjg7AyhMeZuRmpQR1W3xDOa
O90YBQwV139W2VymD5B5n6bUTvQtm3SFYwt99jqwJTcIp/aehlJwxAd0jCn796VCNs/b3MsdWN5z
MWqL3NoRHGASs2WXs3qLJdi2OrZ2r2KOwG/iq/M4RgmBjUsVFAwx+Fx8UIeahLEZnG7Z7g2VHn0+
4yXlSn9mIS3QonkPpbPUMV0RnFyLFFl8yTejEadbtu7spMR80ocy3gi39e8yqmmn1PsdVuoUa7IE
0JwU+wGLLwsoaWQc8wB7mN73KirDMWE2NWgeqIvJ/IUNZd47TjVj5S6d0G88DLCDu22SMgWVXuEI
rMdHF7fEHhMpH3lsuKCTJw/8QvmPsoVgQMqqt819L75qg5bq2g8OuSMVhHWzvxbgmw7D0jTq2kR9
d90yPfZFzArURdODrhfiRLrrFll9TbA1pBBj1OvN0Csw5KqGYK/8/IAMbNcOsKMxq9dhU+/TRk0b
tMx3vMzFGt7OVU5OJXnLTR72k3UW7qjz5hv2jR8Zil6i0uuDmtJhK9Kkus7HZjqbKMTLbdcBK8CD
Wp8cBoY3QKbr3Qx96Gqesmv2tkEtvwwVLPDvXdlRjo5u0IepR5zdgh68cdTALLXAJp7h5bsdrTi4
8I3yNZLVdCoKGlgbVPb+hVr+D70T2WJJB21g1LERJpptL/x8P+xV3hF4tzjtZauOyagc+mHxcM/f
OUnerqNk2rZ07Q3xEpcvk5c6W13k46bmqSWke6Iis6IE5EZhUydH2YU5OPgZ+4Z7GEdtmEYljtLK
uILqYRLozZsxmNU+6iO1TfqgWkXI/vjn46vlalUI9WTC4mzN8Mqx6Opjbt1r+H0ukOtOtzI10oMl
cv0cExqzk6bOIacecg1+hz6qcsPAVLF8GtMFIvESw7M93btjg3UmqLNbO1ti7Vo8sWsPwyby47py
LiEr5dAWMDEXpGTy1M8c3IBFe+2JGUnarYJpAunTpTYvzzAbqK+Jgc23QSIBDlpwueHEQP+GqTX/
JEe7GTelGxDSMseRpE5vhXsmp8Ti0fG7+jnzivib1PLmIDKl6m0cjYAnaFnAMGo4564R1o9XLY6z
K1mbatsihQV5Q+BNsMa2Vt4NRaZdFJZNfsswozXPakOjZ0QPE33NZrBnYIPgWsgpsNUtQTzOi5Il
CUStA3zQmkjjU3q3MVM8GQVdkKZHlTI1xW5EaEekp9KO8WxlWyOvstu0gJtttEbwlJRu9b2UGm4j
d0x39bLnG0lF+YL7NF3NBCW4K+GBlpEmlSDwMQ5hoByudbci7M+d031fmxWdXKcJVaG1V6oM1pV0
gtUkcFrRiPF3mQZ9RTILAmM0hSXmrK0RYFdY9yKPwjG1vL1MYhG68IxeJx4vYASes418zds6VI1L
quFE5kwbTdoZ/A0xGdrQkHyImAbEgxHmcwnQGwOZ/lKr2kU86BvHKBMNkzGCThv63CsOOP62n3GG
ZilKpRaYcD86FHV4DEmtiUbSaOMOLzM3px4BYgZI2l1lPMyN9uZVWfwgwQD9kALu1gzx43XQSuQd
el4TESGq27EY4mPv1MnFpAGodG1H3yQNZkrHHs14NVYBCCGbqMd1M+NA1JaP1Ls0emRxgXHAwLFq
wWYYAgJVO022F9I3d6NFTSdEo+3bJm/DCjvQUad7vVNOEB2NGY5OrIlmY1QR5gsf3gh1prYy42o8
DSxWGOQ6zi9aD/4+YHy+TuYOnQhN170jAjgkVAyYoaqasIVV3sbizpxmN1m5xHeNq7xM2jAfi11H
S+Qy0OnQYr47GsRH7zCTUN6CbOJXtGr7gEEcS6Y1uas6teR328zHQ9NohBdHfcHzWxHOToetOmll
wH7XYedI7mbHTo5kxtT6SiUUjFHhM74Bp0WQkt9R3VUWB4HsLh7T6BAZegxLzAeXnUzfIOu4x0nG
3Sb1A8Bn9JCHQ2QZcltZJb44kqO3uc6SFAAex+Wnz3h5KKl3dAZAyFK7Aysac1KZcJCih2ygf62y
3vAuulxc4Rcmx4BjlyTc+jVmUr+mgn4KTLItpsKlGYVg74wlvMKsZdqr2i3ctYyii8BDcOaKftzO
URaEllYf5rljy7a1RwAkBC8kP+FDEHtnL4e4sV74PbMbqtkFDmWTewUY7GAPiwssauc7WfGPrSSb
10IZuEIXxpLO8IqzyrqXOTjcMW5pgwDv0ek7hE3iadtan7f09zERM6rAcZw2u1bl4wVGTIKIbHLC
QQllGzBRd1NnVRvdIxhPxzx9aVg5VJEU2m6Vp2Ge8ihANCPfZMJZV6bqsspEzApY3EYkX60cQpx5
xAT1rtohW7/nJryIOHvgh3qYnHwPOmU3Kfc0DiSft+zIdii7GF9tSsRRhGIOvxgr6hTA/PDg2/i2
ps5WkfVHw6QImmcAXKyU46q1HdLtU6uYzv7cqRs7bQnHaIjdviV+FVNxnJlXPif6n2ngOmvdqL5D
KDFq/LX9uO6xq22xv6lwskW8jtJo2GUqsF95n+BhLMv+xMNCxI9lEjVLs2gdc7asqkCg23PPUeG2
q86Q1ndpWHf+bNrrsSybKwdR3wqV13eQMzj/gylH72XMJ0IF8NBwN/cpoSTrNMDI5AaypxKyxnVh
xJznUyt4xsx+XxCbBdzG43NYGBCbKXujOZGv2yC9N5U2IMZM5NorxNsQwSXuCMAabQ7XtDfNs2NK
M0yzQL9MPNu/AUziX/03c+e1IzmSpOtXWew9G9QCOHuAE4KMlFVZsrtuiJLUWvPp9/Oc7p0MBie4
2YsFzlx1T82UB12Ym5v9IgqV4qCUXXwCG4fIk6TcYMxh47KAsCts1i7lfkijT/40FVzfifHYojHy
kMJ6fpQruCBtFbjyoP1uBwqkxZzcATsz48FErI7DNZgn04j13y1lHE9K1+yRZuEvJzUAWNiO35xB
Kt8V8UjXwOTp4s/KfEuZmf6BqVEtM0arxE+pak6Y62WPUhX7D22YOt+solZUgJWFI++YAKppKYCC
eh9UucRNEcpm9LGlyIOdMLRL9bsxW1xQqWLiRswDWXvsZZ2EOAiCQyl34VeLmshdxZmA56Uqd8FQ
5XdQACb7YMM4++mYU8hwYUxbYmrbUx5PwRvLwpHJ4E7+Mcax9L6steQXzMfpfkyD8g/0fpJ3uIf0
ys6SqWhZ0J8P02Dg8+5bHQ3/Rj0kFGuOKKuweQoQ61pd2RxFtf49UJvpg4JKqjdibP+xgQGO0VmH
Bl/bReEJ1jbexbEc31sYPR1p1Zd3eQFH+8h7Z9yR+ph32J4hyVi1+h61xaFGz6uA8c/QD20+ogQ+
191NXD0bFMdAtxrddicMpYEF9u2jk5jokfVT+Lbzpew9ugT1qY4Msho7CWiXVlit0ILgfTS+i5Qc
s8HKQdwCM73a+BrMEYUKEJXok2Qjy9SRMsR3akt4UW0r/YasH6gxayjj3WgYzofKxGqu0rJyP6eZ
/imftOCzRGqD9gAquElVYOKuatLBrqoCjbWRayJDSRKqvKV9ihqNMpo1Bu+J8e+o6O1lnScxLX9S
k/cJ1UcSNcOtzMobtToGcGxjocwFZtv1zlJCea8obJPOSb+0GcUH2N4WTQjpl5aAKpPDkgo30k3z
3OlHytqnkGbDHo+z/CDZAUVfmzNXJe2nyK5uOLrd97qjWFOjegot3IQjChS4LBBxDHzEZaowMm4T
Pn1nTYaB5bJUeKHlFMd5TNtD2iftTUgV+2Bwyf6Ufa7o1shUV58N4+c0Ks7e6PCu70j0zD4kMRmc
/i7Ki/JeAEBvqNdLeylQjUONpmSz0/sMeR8HfYmQ/9+tVgGxYOqo9FGCbd53sinvKF/BHQsIFNj5
KR+SrnPQXNLMIwqeeUiWG/AwQiAT1YpGlnaAVk02E+IwFWWt++cH9xTmw8cgzJV7TQv6g94gHCFP
RXiyka/g2h3su6gxb1VkDCE5qu6EhhicR7DtHuJ/3XtFVzKv16fepVidSjsA0LGn9alz0ocOq3mt
Lf/Ah9r6msdR8nuttM0n6momqj3RFMSHWA2Lu6wfmx8+XYK7nKbaDZ6MyuNExnNfzWb51gmS2Mun
4O1k5/FBy6fw0/WGiyqaOeftFgEh4xNgJtHbX4KMBppRSSir1VHRY30vNRX3neJ8zBNq0mn5JveV
8r3Br/pIz+Un1xNJi5rJ0HYHLTW+miKdHgLb9KyKp34qpx8VXJ5um2IOEC3KQ+prhrPxm1c68AZx
HiCJZtLwpeF93iLSqTChv5WA3ixi/eMUjc4+HLWQR0CZ7FOo6G4jIo7aFT9CjYPU0DS4i7NGfyht
dAcQbZpSkqN6Axlw2TczLJDYimbD9cKzYNF6hAmHFaAVVEekFt0GpAn9qCefByY+gqF+0H3Ef6oG
cb7rS/jMWlgsIQAXOBKiCylIgefTgVwDO7qNKpibCmoXhY8QljmiGuJDpS9j7SvI+I8TeOK9XQuS
W0iiDqsw2SG7kb9FpCUFtWh8pfSQPNCItB+HSC9urGrSDrNEty2b1QL4rCyaVLVCMwHZiwPNjl81
4NsdFW20+aKSMCAH6ne/rh79vEN2qlSOeTg4XoYJ+x6eLPCxOc++SxOsAWRo1Fv8rBLuhbng2W2a
HyjHhDdyP/d/1IkyH2oftTUpbrQDeKKUbCb7w4Z6gORnrJjfZ87OjqMHoX4Opp/XZ/QCeWcZoO5g
ozhgG8xL5K4zFSBGUdY4lhKacUM9eciiOo9U4hMPlzaqQZVphR86W4oIN8mPSDHlPU6pyAJe/yUC
nnS2tAArVCiKgiymgCJeLG3Pn5QRuk3HdtLMJ9MPEGV0tOHt8yj/C7wm72chnM6b/yP+7u8FJm9R
ELbPlkL//Ld136ez/0fzf5//huBnITzUz/4FjmzUTk/dz3p697Pp0n/87X/+L/+7f/inK/sHtA3/
49+/F13eir8tiIr8jLr0YjHE7zjzcv9/dfcNxOTP559z8+M//h1M0V8+Tc5vsBKe8bewcZRnMuyf
NCdL/g2jiWeSrKZBIhBA4L98mtTfTEIWnHOApWhbC3LUnzQnRf1NVwARgF1BA9wywJu+wqbpmT74
cteAfwLsLEigIM8F3/o8IEh23E6WlOBvPCjZk0EdyiQPCE4D/DlsjZAuuSFuU4yxpeBWmapu9lAL
yfelNCcfoqbsb+WITlJQoxampwiqRGOlvMG9rOwOKPIbt3XhR48mfszv1MHO3/cI9xauamJK/b+1
Md/0P+u2q3/+28PXsvk3t8t/fCWJzpf79P/DTWiwQ/4LlnuxC/eLTSj+13+R7fTf6MGb7CbQ7UQI
YfPyF9lO/w1euKrioSFbpmKJq+jPXahqv6loJoAthUomyHVAB//ahWxrdgzcV9OS2d/aazbhMnLJ
/E3wV0BFQkzC33SBUCwQ102atu29prEn1IxQfI5ohW7gIJe4PzGKQ/ZC3qKiJCK81F7CO4EH8JYB
feNJZY8cU0WVCtPB+BBJmnN8Me9v/3F8XtLvtoZa4FLi2Bng1yK2xi/6brQKHou2r+8DmoYbGNkl
AoaPEkRWMIb4wBESFiNh24tclAp2jdJfgPu4Id1nvDyx/G7D0usdp/QyVLZdR1OaPwan1ghj/7XD
Vr50ZemgaKpiVi1wXMulU9QaGUhp6DyzU80duBHKE75WvH7p4HyygYlQ+GosfVGaMmwUP6k6jzKd
dIf2fXQbZOjN1e1kbmRIax8EaZJ9aBiwUZYoReKdLc20Krxm7AGGaz4P9tDR/hGs/iVHYmUU0xSp
NN0lAZ9a7MVc68qAKlvr8R5x3qR6a70HWL9l3rQ2CtwIgY2ChUdqcL7jOwtvZxSXW6+0W/0OfIj/
NDnNuDFjy1SWLci6WAbwK+aLg3w+StGq9lDQRvUCNa9vaApRL6pkG2v41LoN0AbZdxYuo4Ceg42R
177PVkm7iGoA+JZUdTmWrKzN29brOqSRUb4sKZ0D27i+xS8PM3RRyIk8ePix1OzOv8+a5SKqEFD2
eN8USDFU0j1NRXOvVHP95vVDAXPTwf9CRIMKdT6U7xiT3JQjxUnEvm5ntbNussKsHyvL2GIIr32V
RarIfQAfns1+PhRS8qFOk7Zki8tc/k2d7QtJRS8IVdJXLxM9pBdDcS29DLwaLGC9zVKGapE4Kaiv
3dF83vqgy81wPsriEul7GiAl0jcInQLJc3hvP0RFkJxev0Iw0g2A+yTbgEfPvyXK4imrgoBv4Slx
MkJ12DmSER1igAWH60OtftA/h1pGot4PW59KKEzWiXKOFRizZ0bqz+uDrG6DF4MsApHZaagDzjQB
SuTUPfi6+P0MknJo8LPZiHlimV9mmqANnqmy0N44rs6SDgAbx6eOaBde3Bi1F7SZcYrkNnMjO/tO
NEw3Vmp1+qBCERfg8umGdr5SYSBhqmtbhZdakeRKbYhatmQlr14k6EQg6Q0SKEGyWMxf1UtWnpEP
e0nYfurQTTuWjj64r1wkTJ5I3uC5IZgCI3YxCN7NauS3cuqht9mjFRy2P7SwxaW3rM1sY5Uupu15
LBSvKKZBgbEW08Zt5RdkiqlX9ub4FbG6foeGB1bb1z/pmft9thsYB+8DDMhgwYiXzPnyFIZiZ/iS
pJ6M+OKjZDrRfT41w3FIjOwel/QOu55wfECFr7qvqAC8SRzb+NwBAYz3imSjaKmF84PVYStgAUW7
4wZo3ufaVG7wuy92rfidTDqEEWzZYNCc/05f7SIjaqPU64LO+QK4y6AHWlSeFOgWTdL+1fmHxlhw
uQSVHFzzMsCABu1zmOOppyrSp4mmwyGVrfG1u5ZBbAvQMKB3/iNeAy8jMmYzvpFgbQI/L61dK6v6
o2/03cbUXdQLydjElYnDxTPefSl1lVYIZUsdsscNy/S1RHhlOpiSlqs73F7oVTUxck3lUMv7fM5G
aIuh41UoCXwgkoOqBdz43sbPAwv7ysLMnYnAmqKncIKX6HwEoli4A6qTCBmMffl0fYNengNVpZoD
TBGxBpkDfj5F4Afmgksk8ZJ0snegPYtTLU32xsm+yJ14d2s8sHTglFCFlhe+FGCjYldd4vk1RJSp
jJU98NjAnXozuqMhUd+jlvTTmsP2/fXPu/CTlMXIMGA46dQStGVuqJVWLtlmG3tWGMZ0xTF3fG/M
k/G1KOspwoTCEoJQpjY+TSiXF4cKa5BkXzaAge5L2+HYYernfEmQMv4SoIwFEhCeAdDV67/z8vjx
tiC/01FzEuouYgJfspUMKhBjECWAhlLtMKTxFyPMtV2Oxuae0veWo+TaehjEPZI93Pso2JwPl0Kj
dWp5jr2k87V9lhvt0RBPj73ZRr5nJqX+pUsS0ysnM/94/UvXNhwbgVSMXN0kyp8PHaqovDdhF3uY
UFDDC1sUM3T23/VRno/2edxlw1HpIZN9LkAv4m4eFZRz6jRGCL9GfDuVlWln0sJ61zSjfmtFtXY7
TUr4cQ5Df09lHhxD1ftoXOXteEPd0XntNa3xe8Sbjk4BEXx5t0XFrChFaQKpzuSEzQ8Ht466rW20
MrkarGcVerXBdb3UVKux4Zq71IjgWtHyDtSsPCpxF29s1q1RFkuoRP7UQTGhyzHhopBwn++wMNiS
RVw7upxcm1rJs9qRvghNYEQru5to7U599samg/s+jAJM8ozQqHBasypa0GU16fjHSGb0IS2EaHyh
gq+1Y1OmgWcWOf/oqD9UDtWvcrQi+3B9m63NhIHqgKgbkXzZiwumLSJJCXw79OJumOBT2fNb7JHi
4/VRxIcu9zLlS7YyDrA82RejJHhZ4Bk0R16UZMOtga8KQNAuPJK59xtLK47FcigEeyBuQRokOCyG
Coe0UcF30KPqh19jbL3Bpybepa31UWgHxbb67fqnXbQVwFyiEYHPI+eD6tjSgjG0MU2rR5piUlsl
HrZCgFciP2gPFU/4N4oyY5lSm+3dKKzrZiPI3bLQwrcspfH5+k+5nGVODgdHpViNhOpSUlTBU2By
EGAhI0SG07QFO8ce250WmdlGMLiM9udDLYITiH/gBz1DqaTVrkXP52SAcvfGCFF/IBL6/3A8cR28
uF0UvemxMGA8ecqRJihK7UeUJCMIUhOgHpI/G9f9RbWOIIRHOAUT2zCYzUWAQM65bh25CD0t9JVT
lcggMSMwDOHexyzuQcprIJZWmeOE2dp/pJD6f11fy7VtxRSDP+E6tc0LVbNQS6SqUdjHQaVWT/XQ
FZ8suhr7zve1u4FVxvMjS7100pNbJ6j8Y2eHKHiU/c31H7K2qWh9QD9+rk8tDeFDsMe45dShB7+U
Oh7HDjiZwMuZQOP+xlBI66CMIVp1S80tf8SpISiAhtc1iP95iqCfw8Tap+pfon//sqy3tn81g7K4
KvRrKCCe76dWgHy61Ao8lMnDWy0ch2NWG/4Rnz1pN4XIMV//tMswS8mVRxQSSYQmboTz8RKERJwq
0gIPDwhAAXWv/MIeL9+oSl3GPkYhZ6DKrPJpS8Z4NcZl21Ry4MmF338uUwm0S6Ap8H56wcxy7ENZ
x1sl39VPY4eSHAAxo4p5/mkBtUZSzTzwUk0u389Imz+FCj5F1ydwJR0CGACWwaLoRjb7fF5eRABJ
skfQGHHgzamePSVzMn0PCAuo4Wn+ozpU1m0zYRKr5xioFRB39n2O+RZCaxnIHWD9Gz9HBIDza4af
Q1qHPCpVKipz51+N2AUBJMbIkGJk8SYhg0MYaJa4QZtq72Bo9Q4FE6PeGZNW/SxiRTvK2aSfkFmJ
H0rw7DegFMOtu29tKXDw4qlOa1rUW89/VAavA5OdKvBqfMFgp+T4VZo9giIbH7+El3DloU8h9AFI
BikOLMaZBg1odRsGXsd++FaopXNM4Q/cOaB57kqwczdwjcMbJ2gkuK9l+TTT49/KFC8I6c+/Agku
ZOSQiKDecv617AWnw15ZcjEum3/PhxoEEgyeA5C8Zl91rU0J2EkO7RzHj3Nk5YBAneL361OxMuOU
HFA8ozAiePGLmYCjBfpZtyUX9EzyJNky1BEHAsP1UcTfsthsNPAIrRahA2nzxe0njl1o5oPkwqT9
JLVj8xCF4BkrA81G2Xn/+sE4XnS1eXkiVbM4z1pUanPSt5I7xknn8iQFgIZG81sDpeE7on7y7vp4
a1NI14NWuQWu/EL5KnSgkXVpx8dpznxAxGDYA+xOHv7GKHRODV3MIWWC883S5QOJU1dLrtUVePTg
NePG/rhVrlkJwJBIef4iXcn5WIpc0eQApF4xSl8b8dtgsoXPuDj7Mrp7XVENd3XRRBufJn76cne8
HHRxDoIUU8V25vUSt7P+0JZDewfnwPH6ptC/Wdrgnxrb7j2/9C331ZNqcHeSaUP0c9Rlty/BN27s
o0ByEejVPbkn6mMIOHvXR1nJQNiMgGKYWlZQE3/+IvJHiYlnQQ3pUcnMdD/Ws3DZclTA+kq8vz7U
yl7kHqOCi+ywJWL7+VAQTRVMWmrHDcPe/mgP1XxXl+2wkVI9Y8YWK0ZaKXw4xVuIfzwfRm0LLN+g
tLlmrY3uaBZhhoVQXOAyMcrfcaHJ0XKVox8mprIz0P8++A46HcPdGQ87ywQ6P3Hnvm06DZqNMlu1
sgMjKu3h+ZcPYY7J69R1w/31ublQCSLeApABLi1UgHnJLSZH5lHjW37kuEaSlo+IsjS+Nytw/SDI
ZcgcnGKpCydcp+UJls6s93iOh9H3BEL8OzUx/LcYU6jRrlXkGVAhSw6wXC+0fD8NQRf8A/30LxO8
lU0jUmdRjaLc7xiL9k+VOJ0pKZ3tSn2OqlfpRDss39KjVSMxen1iNoZath3lAdmBGqcw126i8Q3X
RHMDEWd4wKDX31iDraEWRx3wqu9bBWSgMLGbD3lSyyeMee177GiHv/NVGs1UJLZQGFvCMTuI3LFD
d9jt5BpLZK2Mw26faLXzzrcz83h9ClfOHeIg9KRpqHKZLqs+EhWffkT6wG3hke5xy5mPDqYqG5+0
PopFFi7ubArr58cuZfgprtkTVO67nZM30q4MMQO8/i1reQkf889hFlsvQf9CHlPA8xqM50/VWNH2
9iX9XinlX1BQlK+abwCCBMG+lzsTywXTbJLXR2bbJgc0ROB0LrwrBvRMfB1spyvV+Aoh3o0bC3D/
jU9dnVCLXIH+AVLtSy3UeXYSbANLdj66HB7/FjKrWXC6PqHro1BvBbRpU39fbHp7iie/z3LbpUj+
KxxheCjQAjZaIKsni4e26IDwUNMXDf2OIg7vTbZ7VHX6YxhK6adBsg2vKf2tktvWUIvvKerMrgOT
QwxQP7tTyLK9Vh/mfTwiJXV96taGAhImLk+eTpyt8x2vAssXoB/b7eWgOE0t5KRxyqODMyBncX2o
tVWiO0EegGIZz7TFBDY03ahtcoQLdFTJ4Ir6SNaxJSW0kmCBw0Y6EbIm/SpTO/8gP4d2mfcxyzT0
xm01RdFtClrtpJuKtotUu77r8df8fP3TVgclwwfWJATprGWS3ykw8hLTcuN+KI+iA3Z00OK4K9p2
fkPZuKXVoEUboX4l58feRrgaYSZhMe75l8KFtHps0xEXiRPzMRsGzUW4A/W3tLMerFBLXx8xYPSK
8j7VfV53Yn1fZFlYMc6l3HKWsSXKDyhGo9FTDNVGCF6ZShqZKLCCHgRcsDzLOsqHk9wzigJb54jE
DzKWvCngfFX5HvZi9bFy0K+/vn5rtQP6NVSeUW0WbgGLvRkXWVn3zDRoVj3OaE2qzZMawFSBzZXb
f3QpMVIvtfxtgNeKW0aiozaYin6XJwEineQtG79o5VwCJsM2AVQmufMycGpyp08TcrkuuP7okAmu
mCz7lYsg/N9ZV7TWdSp4+CxS8TpfVx2QZp1AdHJLFJOe+sEIdzrO2Rsp7crpp25Hbk67AxXJpfuW
KRWD3BCA3NZij3YybmFR14Svv28QcBemS9hGAKFcrCOWvE3sx4xSIsGNF0H3da773Lu+W9Y+Bf8B
qOUU9XU6XucTllhIi6aZYrlRE89HvE1hDhv6q6FWYjFQ0BaoF/GGFgflxXGznRm35HSwXM2B5ewg
g7bD9rjbWJa1fQYaBf1IYWNA3/p8FE2R0toMG8ttmsk+DSjR3PpSmD1hZFMfrk/b2lC8AQEHie4d
R/x8qDnIU22YQsutMYo5mIEZHSVeIW4eyvrGCq0NJYhCWIsA+GAjnA+VhApmrSPyNiAWysOcttmp
VKzsEEjDZjInbsjFU402EtkcXU9wNstCMXLQ4KyBebhKjXw+yjQ7tcAINQh/tyToxFJgfcwdu8ON
FJbh0Khfhrb69vqZ5SmjsVFQ76PjfP65WNb5CBI7yDcRrdzCwLUYo/v8WFfOsLGIIjW9+FqyY0oX
hGikkM+HMnCdSDJ0xNymVKU7JHxV/HPVcF/gH/5gRGqO7kleHes27J/sqgn+xh3E/Qo7huc3Kfry
fKO8JXH0cGW3U31n4Xe974mVG8H3srUimFzEXnGtoiyrLhL0QnJy9LQwf5cKR0fdIPLzHZwV64eE
JvMdKh/6oWx8E/m4uPjYYcfqon7WvNVj4fdxfW0vgg0/haAJVAb0Es078ecvwsBcKeqYjOjMtLac
3elmlN6avfz5+iDqxYGhugYZkDolz3dum8WyDuWINB+4dlc3i25CdbBTqt1QZ8Av5b4bXRtP5h++
lpBNVbJwKy4tOMKTM5fWztJQtdwNiCGPh3YostFDRsLpvd5o8l/FgKzezhktbtXaL3vEeNIKJuSE
Ptn7sVblj1ZD2+7YoyuDcLihoFUkgVLZCHMiWL7ctlC6aAmIK55eGTfE4oQEkzOUdtX3noUbwEPD
a2Gf53aks1tn+VT2pBVyrEo/r0/rclafR6VI5IA/ESLUi+BaGkGSqQpkCLOuGmT50uBgtr28y+tm
yx1A/FWLDyQKcRlR1X++Ns63CYwL30A7oAcLkjlur6vhW9ycLaShVOltWOqymwS6/bWd7WSDtrCc
Wqqi5EzQmkAXE3uW6D8nlEJDzecefIA+/aIu+wPX0fKQ1UF1Skw7OI1zM3593cQ+j0nlmRRRDLx0
vAtRU6jVnuXUU7Q2MNtFFics7D3wumkjoxA7/+XEUoHDQA1QI8GVAL+0BDDsWAq0HDa2zzXqpgqf
1iETd6Au0GLAmjsb07kMsGI8SvlsVV3AXGQx3S/Ou4qpQ9b3HezvXGu8YlTnmz6A+L7romeK+AAJ
nVB/M3Jv39Fih1V9fW6XAef5B/AQVIk2hIRlhbNyMPbzzbTysGdB3tvggttl8oiAyPVxLvcNtweN
CXSbBWxuCQezO4WXhgqpxbEj9GbLXO2/j2YvKAdFHt3YSoe3GzhS7/qwyzMpPo/tCoKZYgFlDfV8
fnUh3WTSkvEwUf6S2jZWvGX1YVasLY7SyjxSLoJwRYmM6thyIbXSHqRKmdBkIaW+yZDR202BNJ1e
/TkwEkXZleufp8viQpwDVBvLvi48aj3D50HzpRtyb1RPcoiAGyt2+UXQyhwaezYveEx0xdS+2Jqz
ktSOP8W5F0qIzuhWg0e0iWDd9S+6PHBg9iAP8+Igv7jg08jFJEcUERDCQr/t4CgoQtBcg+SNXkcj
+fWrtzvDiW4WS8WeX273Ma7LJOel50lF76CtIAdumoxbUOCVj+Lhilehgwke+PLlMikJsj+hUXid
mXw2s1nD7Fo/NW2Giq2k9htTuLJQLDIMVVVAyyB0nS8URFvLIDMrvHqU5yetLSZ3cOTXwmrFA0sT
aFdBXKXiL37Fi+2g+5LRK5VSeFWZ6vdDqoyftEKuNtbn8rwyChUBDHYgjBGDz0dJp3yq01aHajDL
vgsDijK90qMRlWnN6/c3xEWgboRf6lPLVCuWjSpJJKxO+rLudjL4P/r03exe399ri8PuBsCi8iBG
puf8gyQK2UY6ptA0hkHZq+XcQjhAC+z6KGsbzuZJR3cWMCYgpfNRnBEL87x0cg8rLPv3cBJueZNj
HhOnT/a1VfkbCdbaVz3z0rg1qM8v/eHSTsmSSp1zr4vpWtmWFO6zUPobh5WNALaDPU0Z8TmNfbHl
xq4c1HxIcw9JKvmYN8icyejwvH7L0RCCMAFRgMvYWayQpssBegcaSidDn514ZGTHmWkDcNo6G0Nd
tAI4RDwcLcougrxNKD9fJ+QTokyKuSWo0LY7O7YBKWuf6dV+q8P0V5Zit9jl7xGWuSujeqMtvLJm
4uoAscvggpB5PvZQ+9gmONwdqG1O+1hB5Sa08q1PXDnA/PWwQ0B3QixcKuWrhMUGbwRGKRCrqlsC
bNykTxF2vofre/4ydaL4bwh2KQk+sOvF1e7MlSlBhig8YOihi7A6/jKNhhdE2sSP2hyo+wJ8xwnY
Z/CuSjddz9amk54+3Q5ImlC0xZ+/2JzCOr2suqjwrAI7t1pSDZdm6Jal9MrBpgPBFQwWF1OI5X1F
opHJRg9LKWyN5m08S4C8o1mveMkkGmJ3CdbF16f1MlGzaUnCIjIF7Ytn1Pl3JUqWSz1x2Eubqbrj
fcjrLyj0h1qJZ7TKYQvvABhU9UY0Xj0aDsGLsG8I4sliexpj0CCOFRLCxpnmVBdJH4M6T27tWtW/
jxib7hCS097iVlrfqmSKnzpQPhs/YuXbDVByXAcki/QfxWq8WNNIzwalk50MkVxHuo3HOH3QZWre
jdHCH43V/gFEwGsxBsQEMHridsCKgfC9iAkQ3tt6KMmAapBjpynB5suSgnYjc1zZrthLkXoTsEkS
LkATRGsbrabMkytU32c8RQ8SlYXj9c2zfJeKb2ER8Whhw7KO4sy+mMDQsvIuT4fM86s2elPMpfoG
vmp+GJs2PPglnMu4CqVdUXXBRjRYiTsGzzYBvcYSxFhiRdusU2MUyjJ8PNUKVeBQ3yXaVLjIAA0b
b7bnVvf5I5Gv5GXB6YdvQjJ0/pX8t4CHhjLzJNP8rpT5vSG1D23kHOK0fqu2/ckc0BKEH3RTTdUh
keJjpQUnNOc/X5/tlTWlLE3OTCGSguCy/K2iRJS3XFpe19VEQPTN0TVL5o2dszKzcIB57YuXFPDn
RZxNDDsvlWBOPWkw65M/EEnzof8sSdm0sYYrwY4J5dUhcM4UwRfz2k6plCc5IOYRC4BdY3X2ARQL
5rojot+vbomzVwWRjs1KgkEes0jSNX9Uura0Ei+qS/kgnK7+0Pthfry+RishRTyihEqLEMlYZpmZ
hd6npiSJZzjJ+CUc1eY4zWiqFrgs36ZVr2BtGyhbXNAL8SzxcXyZDXSCo0jCcb5Fw9mJ8xDehgck
tUDht0tSL4Oxc7JSs/XiOEA7P5vUp1nJlAOcBFrOUp26Q6PTqzXsdB+Us+ZhzmBtZCEXvTd+mVDO
AmXNy1u0Os5/2SSlXNoh+VWhFf0ulnwLiUQ0xoHu3Nt6/IgrTOSqMgKGYXYf58NjVtmoMhvjj+sL
s3J4wHxQJyTBJHFeYq7iOtd7o4KfJpmtcts1TuVOU9dvBMTVUQDe0tpjD3Cdnn8tpcaxM3Ip9vRq
aEBEm/Wt3xrfr3/KygmF0CiWGjS0EIs5H6TJU9RyJzP2fNB2hzEMZ9Tg4Uh1Trcx0soJpaXDRqZL
yeFZgq4R1lPtOZ5izxznBK8xQlxjBaweyf/8eQ6SrffgRW2e7QJdSgGCIRCFfOXy24Yk7SNYb/Yc
BbeGNubFLguk6P3QBhhbOSNOHWNUH5rURr51msK7eiri/WxG2cbOXVtKVHMEnxiraopl579EJEsj
fr6xp8g4wOJzh5gh4MoNyP7aWlKZx8iWtgd234vjYVthkIaFHMO8LQIXbcrq4ICoOUx6Lm+EpssP
ei7gUjlwnkuQiwAoT6E+WH6WeXCwpBvdH781gy7fbOxN8Xw6vywZBWtLcTHT3F5+UF75moMfZOZh
eGFO+2Eqo+pJJ5ebjvDM/GaPb0brHxMcLFGW7sum2nGlqm8Eoh6MrD/M3yj/pv2+ATmuUhOiIXYI
8Wt7kpukGQkeRfnNKKwAqVkoxWD9M7+9Q4K4mw4O6aq5z4Db/xhbLfowZPV4MxXZdOxltX6TxEOt
7SRFa3SXpkaeeYM1IWmoRWlfnCQi4CcZ+ePCa4yp3jOwc5h8RftSaQBOUCTQcHIyK/mr8Oj8KU26
kLxrcRZBgc+Rv4WVNCnHNu38ky4ZM4KBZZHNuz6xQG+qeoCeb15b0UbAWcmjmW+eXoQCAcVdFlon
uYrjVkVMO4nL+XNfO+YfVWxIe1uR6qcyC5UHJUNNFYiiemvlsn9Q7OS1DVkyWX4DdUOgeyTTyzcE
T9BUxRyOK8ecA3dUe/wRSqwWWt3aeq6sbWKxsWhoMaC6VD3ohqSTG+S8PRWd1mMx+cmBN/iWxfXq
KGSXaE8JEtizFtuLvNYpNSOvnDr1wsTXTkY29I8p1LqNs782CvkktFqhyEST/jzC6EHClM5olKdl
8UFGRt7z/UzayF4vAwzCMS8GWbzvQnWKwmRikCSKaXPGduKVaGPv6Z1vkZxWh+IhKdQqeaIvL788
EIYvNa4hfSALs6vKd30Aq7sOk5ONr7q8mPgq0DrPNV2aFIuwOYPWmWQzZYHqMr9tylaFT1tk8j7t
8LHYpfm4RXq5TOwYkTudgo54Ui3Tx9ivI6eOGdGoGu3Bouq/N6bBOuDXhcA64iw4YWqvr1UxKPVX
wXsC7rJM63Avo5bphKln9tFw2xdaRD82KrmEp62GzcpmhGDChuc9J8ztF2Uxexz6GdHwxJuibHhI
M9X8mlSW9PoqLF1o0QSjbUrhUltcQlaTgQ9Em9qbDHV4VJui+QMnr2zjFlpZLE4UWQRvC6iTSzhS
k2Xk/1BJvLhIA9zFK+WmimRl3EOrVh6GPjIPfY056PW7b3VUg8ucRxPA/mXuDyuyM3HJTLwAdppb
6Vq1V9oxfjT9RHaLQI8/mbNjeNcHXVs3vpEGEL5UlDUX64ZqpCoKU4nXlkp/ivDr3lVW9FqBMiI8
Cri0f8k3BdNjEUWYSl1pijbxhrkK7sfST7NdgTPPRkQUx3aRPJwNIz72Rdyd2tDUR8T3PANj0xuT
PNfajW32HV0Z3E2QbfbS2IHoMGWhfau1vv7qghDmlBw1QJA0PYCAnY/f5Cq2KFjGeDjaCc+nSd6P
Oj5zY49VU9/o9Y2UZcGn6yu48kSii0jtlIoQamIk9Oej4vKYxWVVoWVh9Aj+ctE4j1FZY9/lN9qv
AWnw730tW3ekVViuyfF4CnFM9JDqzB/kLPE3dtRKGKcJCDjGtHWy8SXyPyN2It5fxvjTKSj+S3F6
xPJdPlShFm6c05XNiyahUDZh8wLRXUSDzPYnJOJ5lJFV4IgTVskxj7utHGntgyxRn9JJSAWA8Hx+
9UiuZWSaeS8lIYzueS7dXI7tB80YtjqBqx8kGrbkvzxelk8zq0C1vDIYKqycLwEm2YiuhluEr5U4
gwqtsEXmDgSrtTiMHe6DBAQVVXLbj4CNVyN2m1Nwr4eTtA8D07wB8rn1Mlv7MqrEZFyU4elEL5KV
2M+KzmHaEBfwUbG31eHd2BfVx+tnYeVepx3IJftcJEWs+XypkDbzdTXjwWkZ0fAmCYL6bR776Jt0
+FnsW18zNiLO2mc5MFnppsGbBk24GBBDnxYnFgonSmF7hqQ3rtCyPl7/rLUsnZck4mZMHWjcZfUh
leSs15M+9py0H25lXK1uBtwJMWbrkrdBAGWbRCa9AVEefW2a2XCDEIXt/fVfsXIOmFo01lDIogyy
FFpr4ga08xwQZ+xZ/+RIMc5TMsIVtd9v0SlWppXDhmm7EE9APH1x5LqhG0Y7myKsJOT8qxPp7E6s
tQ7XP2htFLIxmmecB9SAFndfrA5guKcEsRhJ+YJJrHTUKpQKrg+yNmtAPQQtiYuBUuVih6C+GCR5
GHljEkh7ynr9PlfMaZepWrvxPatDke+ZyC3TGflP9s6kOW4c2/dfpaLWzbqch4jbvSBz0GDLki1P
tWHItkyC8wAQJD/9/dFdfZ+Vcjufe/ci3sIV5VKlkASBg4Nz/sPp8VOvuvGHLsiPVm587LM53Qlt
3xpGkf4HK4GSNvd0Jm2rtDx9Jk6/zUgVYZo28LOkXUZz78wCn4r0l3khZA5Qd76V3uiHP9NjcVFc
QVjBRgPH7an/DUBYXSML9z9/ST9IHBCfotwa0Hff4KtPH6gYvKm2gfwd6QMiGwF7IhWHAI/Lcc87
nfd68YMlSQHArLHGFh4z2MbwznCIngUv7j5UPrbOzsaJPb2bbhBSmY3sL0Q021diKjCYAbyL0TUK
dHXdpGcq9c+W/zYeYPuttLpxsE5CciStAcmrpjhOQVAfIlOrOMQj6Mz6/8Eo9AMYij7ZVmU+Wf+u
j6ouF25xtCL9uTfUtDOtf2mC/1u65jeG35PMjzSVmh/3AuqMoI9OMi9zHighC6wFDWoJ2KpgPIn3
GnJ3VT46r0MRlTe+LtKd7Q4GLsyWEnE92PXLwEZmMBvHEhdCa1KHdczGuOpRfR0cPe9nwISHyjOM
3SCwdclRRTeSwOmXW2MR/plE7tn23Z4BiyZaNNzX6Es9XYQ1ypKDLZkpN5fjuOv7xiVLDv1KxDMJ
7e7nS97epuTplEFVZkPREg9oGp+yWlzc/4rM0Ciz2DYaD9nSF/swpUR6ZVI7Sa/GYAPdVsMMtSCd
+y/DumQ3uFi2KNcsrYGrpRVeQdpuvuS+YxzbxZ7reMy89qVogukmL91sr1QqXrarDkC1qiaeEJhO
Gmd1LzH/Do/NZA4XtcbcvE+NB1DV5/j0z9cej4i0A3RKqFdE+aczKiwTvzdBSK/byrtZyrGIS7cT
Z/bRN9bR6Uyiiw0WJICQAWfy6TB+4WRWVaj8mNoiwlDRPpid/Rrjd4Dv0TvMqq7dIL1Fia+K3do9
cCu+jNxqitNmSPJmuZ2b6T6d6GxoU5vxoIdDXykHF0GRtM58pvTxfE62itTGTSHBBHh4slNgf0cY
V8JidZsJ58CmdWusQZQyzqyv59GMcbYLAAAS2J2nKUtWIpmBgEF4qNPVeSOCovnUUvav6dVX9euV
Ku6ZAX/0YButg+YmaDD+PH0L5RjMg+JoOKTRZOCOy70Lf8PqVxM+cHMb2mHj1m3d45Ml5UUCViLN
DigOg8atDofvTWnvP3kWsCIk6Fs14JQT7jutXLuaZ8G0IX+Zmb3Gmq0UZ65PzwMOSRZ44u3aSMZ9
SkzMQ7udSpy8D7LHl87vsSMP28cGgMqZx/nBWtiyOQB6iJxRrjzZINLJZJuPoX9osmy51n3FFdwJ
uHtMnn7b40vzH43HWbPhD0GAn5xswvVk3ZNlHWrYPX9qhdCmXyMCJRHe3OvW8s5E7h8svY2IByCV
cxsO+smeWstGWuh6+YfQlvZ1mnu4EfbWfPh5xP7h6yIVAicKeQ3p8KcLHPJ+hHzZ9lQO6KEcTMrF
6CwzGkH+OUL9j14YZxGBc0O6AVd6OpSzhEgPOisUF6q/V+vaO6+mmX7H+sIbiu7MMnw+e5t8IDJA
dNYJoqfILCm8tnVS4RwGGw9NTMR5UVhQnUnxns/e1oajpUoxlMPu23H4XW2oLbx1Zhj7EPbRp9Uv
rcSjTnsYoJycqeP96Hk27TWyYy6FoOSfTp7sJ+yAtG0f8COtAMp7aldnVfrLgYjnAfxKT5rXxPH2
dBRs5UydZZsB2YJ3oiiV9dYYLXX/q2sOGBDtGVBrFEPhgT4dJUKCMm9TbR+6BflDtGjEoeg8881o
e+mZoX4wbZydG8kW/IFlnXJ7Vxcx5DacbfLu/nKcXO9a4WB85qz+4SC8HED+FjnB6Vqb+9REophB
/KpZqPYH4ZXQxrku0/OS3JZ1sKJJPTZYxWlVtZkqNF7r2jqsYTPcD7msEFoxkZW8M1wS+1sr1eMY
l9hsw1NLm86MO7jV2WW7YtMbI6O50aywZj8XGJ8/PlnQN3gggM6Nf/D0dZpZLbWAW3FwM798rABd
0v83+zOd4ufRg7K5SSV7o7/S9j8pikT1Uo+V15hMMv21MFyQmc+qF1PedxisV8OZnf3D4aBz0pne
tMxPlbShZsF0qTPzwIZZL5vOtQ/CR5spm+o8ns36nC7rs0ncODgkAOQ2nJ/g9Z9O4pQKd3Ab1zu4
kx/FQPqbvbm659QMnz0VowAT5VTmagbb8CSKdOaKAJ0KvcO4iC/uJINkGBcX+QD52TC8+szd80fP
RJGCqwDueZRdTgL+jI/T2A9YS86dW+HQmnb7LHKqM5H+R88E7oykE+g0BYrtW3wXg3uYiqLDqh2n
cT/DDZQugDut+nLsAmCjbn5OhvOZ+Pw34i3OWuzFb6ISJytRKNo2Cr3UQ9FjMxp36yRT/EPGakjW
3gUO4Lpdl1OattF3H9fK9uJ+yPQ7zDi8Yof0XNslzmTbKglzLS3Mai3D4eDoWxkrLQFlV7pbzjW5
ttD95D5B64CLC1h2CCE05092qSrIpAqrdw/4oc7vG0AX+6XBEd7poLKhmxS+mIENxD+P9M9j1rdR
8QihArKRSU8OFDWHqxlk3E+yNa9u2mWKriPEPq7DKpwu8h77iLj0W73zss5omAM/PFAIbG9cvFo/
TY6vfjVU8304PjeMLwQm8xT8nqHzMLkFRP2oyd2bBRWh2KyW8VePUUZBMBSRE+qqm3fJ0yVJuUxi
LyNRx5Du8sLVnU8VK7B/fXsBseA8sMBlB1RxT0ZxbIH4R+keFkw4Em9CAVu5rLCfv8IfrRtUFAAp
WuSHaCU/HcXGzDlwdOgcMHZo06QOKywZI4hS8eAvwwVXIveSit4vt3630jcEM0gxATSpU4L5XAaL
VTnkbwaNxBgwAoRdGQ1npvAHDxfa9LCJ8ERDAu/Th9ONq8xemdjHbsreuD927R6xNWuXas7zWBAU
Y5AJ8t3P53QLsyd7EfUDVgioJDLqU+E/f6lc9DYXEgZrzmK1zNV9oTHVtbolpKSVqn0bpuZdGi5f
fz7ws3yVogy549YE4g+qnE+ft7cCdMuJPWTFatzLqVY3Jdr0l4vyrTM77Zk3IGGSlsnW29okZlGv
eDpWOSjRKbVYh0aY8KyHvKsSFNhGnnrujHKXUnL7nLuFtwOxHe5pUqu9XwR4w7prK/dIyg1XHBlB
UkiKPmPhWtcDpfSrKsvxfgkkcr8GXbNIteK6Z5fE+WLXiRJWN56pTP/gHKPxCkqXwEEH/5R2FqHQ
ZfJ+rEPkDf6FMZdFktI4ObPRfjgKMiI2I2xkkpP5GmvXpIoirYPhD6+GMQ1uZVpYZ1be9ktOVh5H
5Bb+GYGz4CQBaEcKmrOprIMwVqKumD5FXW0jOTZdLiN39Z8vtx8+EjlhQFeQasApOLwRTo7Vc2cd
cMgVsSmd4LJcMaj6+SjfbOJOH4oSOycysZB6/slDNXgDDdXcmQez8RovgSE9fMRYjLIg1ZDwE/7N
+bs2twuRzA5abtQTZz0eqolCZZwVyoQaGVrj196Z0w5famU8OsG4Puh0mMp4Dkvh7qFEDCIxBter
kgGcNd60ETlAXLlq7RDcjvwHr+6iaOc6C7pm/APybetYkyAJT50mFoXb/FnrNPwS0dl7tLgD309u
qN/O0hAusB3H/Yh1QznHsLy99242QiGABiOt2IS1B7rVDoGwVW5mzkmN1O3rsJzMMMHShPYI/M72
TSV0+TEb+hmXebe2p2Qy23VIrC6cm400U8mYL754+7+FbRDk4dhYhymtCj/2M0DCsdmGzaczr+bZ
cgM7S4Cl6MRhC7v6aQyIwqpbAT+ZB65mwd6eqy6eDdFhEDWfU3F6zojgJkmtFNT+pjaM/cbTsUxP
DeW49ush5zLUJ9z71kuu7Q1nb12L4XLGkthALTAv1K5Smf8O85Huk93q+lqJJlXJUmmqpG7ZtJ9/
eRY2kScaMEgdsVBP1uc8913RQl0Cr4kxewQpckcD0Yrtrj9XgH8e4DmrNyMQMDYE+VPFLGJfFg1e
vh6G1NJ71HLdg2GGGszgdG7Cn5+dDLVd4DnJNkDySRqsTGnIsPUWpDdT7p1Wn3Z31opRMvlvZtwi
3oUNT7Y46Fj9fDqfRxUqEyjH0SxEdwLA1tMX7UmvylN3Xg6Ljtarsk2/Rp42z2QGrJrna5dDa8tZ
N2oGjOOnw3QrVr/4yY+HtNVldNFHcjH2tWut5d5Jl/lP1+vBD5tt5rSxLyP/3STCwmQetA/6th/T
dJe3c2XtJq8u7BjhW8ONhXQwurcsbeX7Oeo8e8/hP7v73Jv7+zla2zzRqZgLMMroMlxgHUjNqq+j
uT9k1Qgf3UOHeN9U6eJcrDrHhXweKbfGBHwUUfAMKLJE4AQubrq6xghlWaugSGrPzj70yxQaSRdO
ebiLmg5n+irL3As/60GTBkMbxV2p7XtTqR7ra10bZCFpkU37yR/qcp9mtbjzQRHXdFyyUCbfhN13
qTKz7aEHXSab/OrW57TSaudYi9/FdmrXH8Qi0zdg9au7Kcz8L32qjDeg0swS0bPOehP0lvVeOVgE
x/MQVgo7p5Y7dj+2ng8w2NYv3cqyQQx7c/SqUTgCx1EZFF6yLG0wH8a8rxAzDgzcvWuUguir4k7O
lxSGyui6hVzI+i6MxA33r9o8rJMlb6ldj3A+1tx8209hJZKyc6YS2Yu1ruNVeHUaCwepjWPvd3kN
i8tOix39QOu1qwfh7HVlj91FnQ/qHUbHzgPNUIlAx4b6FoM/4Vhs5FUcZuyat6noxmuRr/a6791I
5xsxrHWOsu2aJgnN0t8V4VyHsetl7tdoSH0PARxvAVvm5pmDS9hivZo0IRabe22+w4vFHQ7kIFm0
Z6kMd1VrTC2a+hb2SdZqS+oifh7JOFgK42Ls6UDGiDoaKVF+XT6WY9kzaaHBPs2VseCm1Y3cx6ao
Yw8LQTspSh31OUw995OhfIk4Rh2Iq5VPf5qyfuHNDCFJm17L8QUVktU5dOPk3E9TVClyMDOX7PpM
R4lvz7aP0ZbKvzZO676wPS1u6R2i5GBUobitSEdfh1lfkRdGQTPtZB9StTcLq/s8rBofIxVUmkcz
xrRNCHYaaXHlTFdtXnqfSmABNLco/vFkdbS6+6zIlq/dUHpvbD35AdLqtkUXSvqL3umATD/BNJWq
IxY4WLq7bajWC3A2Y52kMjNvJ9+Ap+7Tsufs0JnYt1DaL+swnEG+FKL7arde+idqP/3HJoRhGI/c
iu5GCt5OYkdcJQH0W8PL0X8VTNmLXnTpve564ysXprFM+kmNTYLwavCoIQ58LAplW8chqtzlYE9O
XV9Xvstka1EMn2EneQ1GdXmYH2yVlyIewqm4aUDYFkngLuFD1/fTo6DCcsfkpNAFWENzYqJ9+thG
uQoSSOZGE2vcMx/Qnlf3y6LN7tgimMx/DaJJ7pzactpEoeScxmtXFveUD0WVmPS3rLiBWP9pjKh1
7Bd8Kr2dWlIWSFl56Qc+JsB1Ke3HZaaLPBFeH+wB/vmk5J4RvJbGgmqcV5Rh7FijvK2cDoEunDUD
VuWYb+LtIuIVjE2Qd7EDHPU60nbaX6bIkU8HdlT0ys/cEJeweaE37lrtkMWjb9NUFIjfBTGlMX1P
KrQOMW9QF+RPlnMdtv7y2qkLM9GFAzFXm4t71a+RxZq18lBfjbbuYLZyBZIJwqpZHfOAGrO4wB+v
Dc8Xd6kv52ZXNpWHocpkum/SPK3v/LwffV5ha+Hl5UvrwqPof9tGPsyfgEYJ6RXSNf1+dPEaMCLZ
AIBT4sWKCOp979rWevCDzuuvGuzmepA6BryQQRNKEzGV+YvNvoW14Wp/PrTstumwzrJtjpMquoZi
VhM2F2U3TMBGRA3mc27HDxVV/DHJ6SoewzRzCbhdg557PWrvRagGKNmV3Vs3JignP9F1oV5a/Yim
V43x4RErS6Jog6OeuMITOZMYjeTaOnr+RMzsYYrcD2VRfc5tQ2dHT4RzdpBT0YhjhXgV9yDyWuco
PB2Ro3Y5oanIRPcnA8yULXPSE+inkfUGB4ySjvRgkAkMZGINyFVjKRP02O33a41f6HFQU2BeYPBq
57HHWyx5MQKOzRzVsxc7Kg3bGG6j/FCHwkSqoDAhxzSBu37AohqXs7WW9l1ol9Wlo2j4x0L37Rw7
Dgz8fRFkYrxICcbmzs5UYKCo1gZvMhTA/TjizHo5sOmCqyDoDBONcBzoY7toqsdKqAGhLlSCPtLx
Hq5b9FtTsFbWQBmzC8jDl7VbbtNoNSbsYJqaGD6k3hwHRQF1ujDcpk9GNKkvqzn14pbbwFH1gZms
mXwB7Wi8nXj7nEXkckVsY/g1Hryum5gCFB/w/co2j0qawurWFXNWxKC9so+jZ9Qq8YYJADwtqeLK
VF73paXExgXOU14RF65Jhk0ebHS7qmjIgtNl6a046/xW7JYlMF6oGnlPiipe/tFxpf9yXXotjgRK
Z951hs15lluFEQdRgUmiqt2eeNkX862nivFj3aZVmzhtIBZiqVdCltJWl+5WcBpl3GrtTTs2TBXt
s3qSDyvthyOS0kt4pXNRXvQDR8euCEhSH0qv9Ne9KHVmXeaNkf8ZmJPb7To9WSqhMSUuWr9QezmL
9jCKDu6V65S9lTRLV79gLgvuYaId20SsRtYlNlp1N2sF3fSTu8wUWFUp/ftu8JzHPPJhuPpjpc19
JUM04RseVsWFxXEdm+FAeJCtP74qh6F/lD0H3RExQRBbzpguXO4Iu+NjplXIqWRSl21Sc3lvOXP9
OK2WTXbQD4t7X06G/iyHL3l1sIp6/YIRc/hxrtaGjK6j+junEnSGDYwgjI0p8Psd782j/Ykx5F2v
QvlZqmp636JpXcU9nN13Yg6mL9xPSO863+p0vNgj6Z2LSmD1ZktP7nK1GPlxqnIkICPcr6YYRD98
jMGTSieIYMx5ss4rHBszEtP9MNjB+y705IcyFKO6geLffIb5W/pJOFrBENepMdwE8yi+erKxP9iO
2w1J5qbpVwIbR/Nou5RdcFGts5jf07xWbmO9Lc06eDP1iwkQpjZQZKfzX/W7WZCC7diNVXRJFuXP
+7K15kt/ZTmBot1WTwlNALWRHMZomMngDvessornvMthTyKSdWe2lZPttCGbj11aeo8lfDyS6GKK
3hqenTuw+L36cUwj41UzLM3LQlvzXkxWuewba6g38wKhHuq67T8vvYSSVadpt95rGGksCTHnb1od
kbQHWWkFGBZCFIynFEFBnqFcIAQ3bfmWCSunqwlllHd5a4gKQkNrdDdrP1jGbjIpUO4C4n0XU7fi
QCpK4QXHzrKoW6KrkHm7KpO24KIy1sUrU/tL+3YUBI1kHBx33ZWzCdSRSCDvEBIfuqSJgkXGNUv1
phkG8w5Kuo+zhKkJb2RezRJ3VELr2MrxSI1DVURLXEYI/8U04bzswo6wdcPubR5ETEO3U/tShtk7
DGOjLy09JlBzwZyvsQT79qbsfVxwpG8af9Y4kKxk0lX+WtucorEQVKLmwU3X2M5BycRzm7VtbKS8
TrZjkzVXnrTmHJ+IybmpEci1j6OvxNdZNoqbtV2mu6iY6wCK17zdPQrHkgkuEZ1KBjQ1jSuN/5RA
lCHM74ugmlzi32LM73DwXaaLKFzlsq+5BWKHaPo9DWk8RjlmItvwqGD6qjv46Sqaix48/wt7kHLZ
lU5BuXitovKQCrsdEZJzvK+byzKpqG5C77JV7fwFoGXQXdWukw3xaAQppRk7q5MSmsEHx2nZSaUM
OEjaQc3jKxvP3voiG1QVJYP2RLmz5nV+1zhSPaRAELOkVFM+JraW3YOIxJAlIBSDz02xYnuqmmb1
47Di/SUCG2svdg05vJcmzTGgUnX4ULUKuT24pNSb6trLXiC73ht7U/pWsXfGLsfYjZPZiWdg4dmu
8gsz2xlrNjE9q9j0+bJyrY+TXcNYsIOpEPiSIOVx9IMKOQrtK6quWdE6+gbdiEbfTmPgvzUCpGMS
S0uitmmK4GKSjhpjMw2pWqEdi2Ad/JAFvCh1sMTLpt686MfKsT9WmIWoG2McuzBBpqh5mS9Z315G
5ZLf1OQJfqzKxm1i7qHyI7I78nawsCCP57X1iiQySEYTdjZ0tdWzVZo0XDNaEhYayXHYLwVZe1GV
b1BcqpxYTU2EKeaoRh37CC039CCiUR8lrzs8iginiyTM8im/thsnWq7JjHBSCDorvKz6zgSN1qCp
mlRFMLyprFJ9bUoi4k6XS/9a0yG6q1VJzl9kXA+vi3SsiB2wCrDo6lqZvzA6Y5jjcBm6CX/IukQV
W8zsuDnX7RCjvuM+QAUf813pe93tPOMxcmGQBhzLkg7ivp3M9M+lZKZ3A6ldmYSyN+861ZM0Otps
i/2kJmPYpiZQd9Sf22gnSyXHOFyj3omLxmHipGNnHfmk2SpymJmFRI2HNjjgN8+6LgWB5yqfBtmS
gWTd+8AwpbgsIe58DE1UBnbrmg3rro4aDLkrvaBzSAYlj1JR/UQ4OMVcUy7B/FijVXA1Th6X12nF
MyuGG4b4jtn1dUq4CusphtqevRzhbN6Geeff2UZIyLb6rDb3S9indjz5ZM+UUYsyoFAi8oixVNkl
UR5GVARWbX4OpwF5Nbub5Ze+oO90AUMsPbTzGqU7vxmbz2p0BnP3Nyef2g77MH0otwtxW9okj70x
m17yt87nyt7XNOIpzwek7FI790FH5SnzEFVLUJLFXgs5hSiPKUJnLu/Nqd7wnaNz+pXPi24IdoIJ
RfofVS1IME8rRT5+0lNoVxSkMpq4RA7OAr8NR0Bi3jltq+fFL3qLcI0p7UFRetb0UyBNtFV0y0G0
E2ezcqNXuc6rL79aYqPeRSs9BF1NMfW0L2aJaWmdpZkPw+S+RE/TJ78YqRj/ciUvCADUoXfsw8qn
RPp04opFGVNnmfpgwikFAQz1qTGXc1L7z3seGBZjrAiHjn4pW+jpKJwiY54hBo8jlCpe1kVe3w51
VF1Zqecc+jZ0zog0/KDpvSH+AcRuAgqIrJ1URlfRO6vnZfqgXZz+PCJTPUyc1878zkAAJQ6b3k16
hJxjb+U6Uhd3hc+9YPhVF0QP8pCz8fecrXsFxO/pgw9yIkfJbIkAUaEvdIdvU4PSwS+/REZBMQes
Mk9snYorlDbEmszR8gBRE171EIwkPDjI/HxFPttjKGbStAKLb24ohlPwKpW+SrTZhNZ4qqeXRYWN
DPVl78gFoUp+PtSzLRZuTTggNtCOkU05HUrOssvWqaoPvQzGZMgbcTvOQp/ZYlvR/2nTCkYNYCmU
8KgxI5Lw9OXw5d165L3wcir6OhPJq198ntOJCqLxEcYZ+O5zoPJnk4i2lxlubDlYQ5SET/ZbpfB7
lKbHq2qKMrHqwtgF4OESdPp/mZoH14B1QXLFFiBFO9kD9jp6a+rJ5eDiVhMLLl/HFYnuM6vi2av6
NgpUDwgaNLRPPZqqom60cnt6EJ2x7rkRrPFqtb+s67WNwp/NXJ3Ye4pjyupAB5ZsFlopsx971OUO
QuLxuI7GX9rP//WEdDL+47/5++e2WwbceeXJX//xUnzGca/9Kv97+9j//m9PP/SPV9PjINXw+NvL
h2787aCaLw9StM3pZ578Ckb665vsHuTDk7/s8emVy516HJbXj7CC5Lfhssd2+z//b3/42+O333K/
dI9///0z/Ee5/baMr/X7Xz+6/PL33zdu6H99/+v/+tnNQ83Hdm0tGvH54fQTjw+j/Pvvhm/9QXF+
Q8lBFiTmbLAC/fivH6EyhWjept616XcR75qWq/rff7e8P2gLI84BJgcIHNqQv/82tuqvH20AELjk
tAw3Xcro9399t9t/7td/vh+m4q+//9ao+rYVjRz//vu3XvP32xqiFyrSFChoiUE0PFUl5TArcims
fmfLrdlQhLC1K9c24tSAVJzUyqEBHXTIo8YuCodRjNbOuPOs1N/1ZR10sZZm+Fg2xZU7LUZPZby7
tZrZPqrR93GvozxNIdrAgABJnrmLvTmgpmJHFGPZyTQafGPpkxxUzosh1OpFEU7L+w7/dnufu1P9
zleW/bbpa3XETW29inoxX6dz1/bx0A20uHuciWEorTedJXt1+PYm///q/m51b0H136/uo3r48sh1
rnv8fn1vn/k/6xu7ErqaINTMbxy379c3inSbhpGJwjI4Y6Lhv9a3/weNdsItKxjADc3j79c3wP5g
w80S+2HoOL+yvvliT04tTkRQUuA5keAiqp9CLfyO/bM4k9rNtfU+Hew1btFH3umZLhvV4jPh/Qe7
ieYy5zCoecR3nyHFQcRSjCltuRtS16co6YVyb9NE+zPDn+hq1SMcFrquuEN4WZB/wUiiay66wbEu
zXKVZuxbwswxSVf2x8GuqNw0qfEahjilncJa3Du7UbazaxyvKpOCRz6CwxiOXFXNQ5X2IQiwntbX
QqGjqmz7Pgfj0SUzmrwimsBpzrV5uSzrPCa+l0q1W7yAPq2/5Blw64VWAyZx5Z3O85BiYjQVd98t
nR8Em28GcE+DDeuAhAjdIbTLYV0+zSGMFP3Ahpbfjj5S/2cz1N1bX4PD3fsGoBa7RzUx9ucpQAe+
Mf7k39zsYLsVZU+jkRHtnCKnC7sWTEEwm00clD4342hss7dFV3O3x31jTGAPwp5Ym9WKfa5W9GCK
SdFgpZO6t1rf+jJOU1EclIp8CjrFwrW78PpYNv7FbEr6xQGeodemoGOqF8d40QI7O6zBym8KtF3R
PKmt7M7J8vIDxfd4TdFG2P18pp65m7JutzMcogbmpg4adU9nasXZtAOlNtLEXcN4mior9ig51pjl
4AiHvnfRvUBExzhaBFJpoeO7qmwvc9R7bGHZ1401z2+kNr0jxQva4yO9dbM034Etyo71OFf7M1+Y
DXu60cCcIeuLohCG1qcmEFUW6K60K7lrmpT6zhqmF9McfRBDSpfBRccK3xLKe7OZ7xqxSkhJqLhU
5TCducycZlhMHOhIJg/tkS3HP1lisvJWUXqZ3K1SOnvPSB36V2Nw7v1sv+ZkJW+IXF4Be5jMe5uO
70DcRdH3YVUWcoe8Ap1VrHV3Ie12bhLumIzSmS8QSfH3G6Q9Rlc5vYJ2aWO5C1PcqtL23Ow/D3MO
PB0gcqhXojh/KgFP/78J7BYiA+3Z/oXdVt0lMA9bJ7mndZzmur4zccy0901Nxa+w16sFT/JrVQ7N
q8CWR2cK1+ZQ8NvzWE9N+lKroT9HCDkF4HwD5MLrhagDwi44FRSaJWXPITXHHb1ye1dF4uVqNVfS
1+aVCl/JVdr/nJZfOr5fdY/NGzk8PkryztNk80m6+v9ugrpxFv/9EX4YHpvP+W9HJR6ah+9P8e1j
f53invUHa4cDnBseJQ7kJv73FPfcPwhCiJFtJQk6lxsQ/69T3Psj4D1SQ8J7DbTptwT2ryzV/gP0
JJI0xHowVyC8rF85xbnFPt1v5KWQdTnCN5GbTajvZFv30rLLHv/xuM84oi6VwSmSLG7YUZ6lDO3S
axpMCtqVN1eJFr3+6Ay5q45alu0uhFe8Ju28aIGTfd+aSdea9RxnTka3GGaOe+B6XR5EIWW9l96q
L4Bj9u5+HBYUMjHPNnTSAcF7yBcrL2M55BmIV6MVB+6UWU+/UhoqSe0uN2PHWlcL+MFqXLZ6GL9G
4Vi/m7patHGRdtK7WAPAYMlEtweMQa1S8+guo9EdB4wUSrqweTq/UbPF2TRO40z/HnQod6FcJlYR
+nc0qJw7PyvR3a9R7fxSkj+/LkFSfIysbAIgCsPoA0WUgMrrPBXGTdDo+UKbQJE3caDlsbZb0941
YCo/q9bOP0i1hq89p0KauG6D1X7hphu/Q3CAohkzeu7bvtosEVxEmcM40kb9xbJTv35nZtIP343V
yu0Bb16kBENrA9Y0dMKTLMDbDdyDB+M9rTm/EunPQgEeN4BdbHRfcWvWWVbSCkJLM15qR/EW8wlO
R1goo39ZjjngJjmU63BUDcpxcZRn/RWIxf6LDXxTJObiFD1eeUsIrKKoQK2WpHjLvgOXdlMrPbQx
1nOjuuLaP8NVoaBUX9HR0DTKVoAUsax9wzumkVe+arpp5HXaUGR3fd2AElkBtn7Jo9keXihUS9JL
uhXDh8U0wofG1u4XP2/GOib3XN65OCC9r7hK8TRhU2+yla6vUN3qaRo6daSCLOk07YekM037pRv0
7mPW9E39quxH1wIBaqCWF0/1XLyVIy3DHagOkLtG7axzbCvmNm58Ub60chKeWHASO4ex6pT/GizA
0MWm4ZuXJKSZtWvmYC52fu5jhFsFfZbfY8EWFlMsrEVv0DL2WTJ5qvswNGbtxjRoZnpfeZjGyzSL
cZeKZfhQ97O1o7sn53io/fCuzUVrHJxpreo7i3oTXVVUEFBArVz9dZBphIfsWOT5AzdsucFoUie4
rkcTHEz9P+ydWXeduJfFP5GyQBLTY3Mv3OspiZM4cfLCyuAgxCQBAsGn7026Bpsq/73CY3evVQ81
RZaFjqazz2/P7pAd8XoL8MBSNX6WIrtFcH/rR8gB68Ui/eINQAfEbgX7CKj1mmw46F5X6gDVGFAg
S94W907jiwfdBEhJNFCnQI2K6rsWMg0Gw8JFsPZsvby5HZaO25Qhk4LZVGK+H4s1dXBULZ7qEmWb
kB0LOY3iSMaI/yRI7inMkgGVRREwK/21P4rma+D2EJcDytC9LyfGSSxYR9WBQweGN0kTcX1jRDvY
hNYqc48EEg0cMFtqLqcO2XwkxXw4LFPlFGdLwEi10lPdUVTOeLu0OrtXIu8IcopD+Lp2+qw7YuUb
PlRdLeojQD3lhzyPyjIeqQ0+IVMRvVNDRd86M+luJIM1TpX7pj2iO8IgWxG1+tjVNV6j4WHeGgSt
9r9ghSw+RQOMxTIIGsKLEBYW1QErta5xDMMJ+QCcV/NmCskoElTqIjbzRk5vZxw8WVy7JuPQbZcl
cvFwE6CHhXhRhik6he4R+hVjD2BhBuccVcQzZHSkt5dVZux4xC1+FXiN4VAlXTEGc/xr9/qtXf1/
+5MTbq3/aUu//Fp/3Tw5/foTf+zmgf8KRR8UB3GwT/+4eP/x5hSEr3AdxosU3Kng1wbrhL92czd8
hcPZeqplAY7wuKT9fScPXv16LsedDZXQOAr81psTalCe7ubQYaMcEURYVNqgCgKVdk9Pz3RAyilS
rkwX1wHQaJ19X2E1yHqEHIdrBezN1Hqqjtx3LUyOsTL0cCs/wvNlnOPKgTTigOITQIPruldI9xGX
w/0NGcabphLBNZ6MWY3s4SoPsAzSX+NX5BwUFfaiyYwz3EajJYszVGrRwww98ic1gMidwIXmUmSi
fjdXkqkDntOBqPLzsIK8GYZEHJdkjsLQCiq/JqYgRObJEkCjGRe5xz7WABivd3POrquMtvdYv6IY
j8k+OkhZ9ias2gbJXRxWcCnzTSRP2uvdt/3k1NFZsNp+9EMCuRK0sIuGBNYx9aHWExYfwA1hpsxJ
+LqF+MUeR+rah9yN8JwGwbW9w7nAOVu3rOqDAwuyC/wjbqwUwMFPoIvTb5CVtUMMc4biq6F+N8Wa
ljlK/3OPFslgqJWJuxjnI9Jb/FPZF3Vxhlo2+hYUWl9xqKSCBBwTog4w9dUcyV1ZySNODeSD60Ec
fQD7o7yPAp9PFw3Uv5BnGoGP07NQ3qugJ5CfrRq7GPngnkLamGVzHAx49z7g3Ei+QP4xunFWQMGb
IpERJh3rgq8toSGqwEkx3GPjFd8zvKiEceur7A0FvaKIgT3s2BHU/uEL1GCMoWSEoqxP4Za6XKPO
UN4TrHaH3h/D8VjAXswcsGR79liMpPjScaLKmNRez6EHjdjDqA3eO1FhbVtosTuZ9r1X3I80Y1Xi
54QeCIcsLrYZnUDfgnAbEkESTdlhzMTqJGFGfuv3UFnBdkZMl3zmoK3jB6B+6IV8j/eP6FnL6ZEP
QaSiOnRbniHbHuoX6ChS5A+apMBHjBHYNB0iiBUeLSv/8mKzFn4+vuYiDwI6Dsr415M/HCw3WZHK
FFUOKYRMoQZ9S4JF4kgxgYvtdSSBMHaGBLoYrxX+9q0rnel/7vL/v9I/en4FX/fRJ1mTF0+yCzdf
O7jzFNo8PL65/fpDfz7AOq9wz1rfXiMKX1qk2P+6uq25B5SZ4QPi5oQq4jVf/ecDLH+1vi7BehF3
OzyWYLv5M7/AXyEziv+E+9wKOcRO9Bv5hV/o9MczaAXJ4fK2EglAogR/7OlSX/UGmpFWNEfRaAi3
wBLKzhKZehP7eIn8UI+CQwlbBqmd2HIUuZk++UvPH2pfZF8VCc6wTIUZDlUyQp28pRpKRnJqYAyD
ih1L3vMBleCL7KIPhQQrOJhkdTJ0io62VM0XbXrnQwvaw0OvvNs8D7Qfz8wZj6BN6Ss5UvGmr73s
ErIUcfDbLmAxnXv+OlyrNoIaymhImEL3h18b7x4B0r2dRyb6GE+o73NFe4j/hhpu8EvBhveSNPA2
9lT1c1awxog1Dr5eXDTc+ehSzX4sElLpeEKU3nYWCeec4VQXU8t5i4srY1BDesi/V8PotThq99AD
te6cZCxf7n0/Q0EitpCbVjvjl6zWQRx1EyTHQFvDxHsOcojqIBy4aKOS/qjaMT/pMkqhl3mrssm9
g0xF/WB4efvISAvpHYR2zjmg8DKzi4JDbKWgPhmt1BdRKCsHouqFX6L2BsUOszVTLKDq//5oJv/L
4oI59mRxwXsVjiGYtcg/rfaI639/9IYGWZPLmxxAS8/voyNEiM4FTrh/VJj91iLyf+ERaD1EPf8I
9F9dvuY6nz4ArX/kzwcg9gq4cpCB/kjVrJmNP4+M7BUObOuKsObhkSPEufCPVYRQ99WaqUEGCKsM
EPmrKuCPdYR43qvVzhNvQ6v7JRJB3u8sJE8nC34QR1numvd8Okm4Nm3WZqJK8sp8WqL5W2Y+PhqI
F6fhXy1voQeVlzsDN2gZidZYFjZeuvB/ripPkuOPs6vPdHpbtVyguoJry0pgqIO3DiNvKyxaO9ve
ZAaUQdDi5lYmDhbMG3iYWojmK/+4b1A2yzUs6oO+KsIyccfUafGMU7wEqnluTNZTzaNob1GSbufQ
LRNc+MfLpXFQ1VrO0ft9/V5/6qPWadaB+xq0VaKmLjgUsJk/+jjM7mucPW08mEUwcd+WqC8o/TP8
w75OTvkSffW5cUF0Pe75EvYFR6lFBd2sjrN8uYYa97yv35trltdYGw4OruFVdIr6r1WxM3I2MYnP
phTO82UCTih93XuN+c5kgTrvXd3ekl8g5w1CWZgqMTO7wHvSh9J7yRPimcHewoEDPaHatWqqRIbG
XrXSuDdZSF4gPz3X+CYyvSHgppsxLIJ+1wqXGwhh943INiqx+9tAUnxIvP75KgRCk9QvmXM81+1N
YBYjLIF4G5RJofSbjI752VPWSXf1/FdG+FFc4ilCS1EMMukNRw7Q8B8Mkt5dbW9BSiirb1XvKrwy
zXP1fenq/AJJtuhiX+uboMfDZmnbsa8S734B/0jt7PQm3DO8fKMoEs1OPWrlOldL4EPcZF+fNwHf
gKmvgwYzMLfyBIQTjesRjwT7Gt9E/Vji3VcXXZWgnBp4YFtkhyk0et9wb/llAiXicGrHxhNGFRar
sDhA/vSSYeozU3wLI0SR9DLlIFsleAmpj4ARQGgdDMPOrm/i3qfGAGeB1pW87s2HVv0WrPavAwrf
RD3YRqjHIHOVFHS8qQG+iLtG/Rb56e+2N0HvM5SSowYZsGOAh3EfqL+K1mNfds2UNZn4eEvTftj3
uM7JRPp++aXzUSgCOXbX7FxTNpG51A5ULtyXSYaMDRi6/Dy7xJ729X0Tn1U7Gzd3MDCQ37THzGvK
8+iDO7ev9U2ASpc7QyPr7NitSRs+Hej4Y1fLW/1FMywS2YCwSEIYc9ZWfUFZ5LQv8rciKujOAxjL
gYwNJDCq2TqUpQVIk+3r+CZ6hjEYUIuOjqO08rJmqApFJcbtvrY3ETSGoqmph45LNAu0yh1wlG/3
Nb0JoMYySDsbNN0FQ3ABUtCl09mXLOqfWa/W15nHAVRWsBnsejReC4kq42PHd/Z6Ezq2531XY89J
wI45CIAZkL+U7s5psgmdXrbd7PgC00QTfuiFwxOI7+72jfcmcqqMqKY0tQRyq+LVCVVss/c5AIhd
7Tu9bW10gqAdFBClMhHLcAjJJ9G9BGJ85mtuCw5QxYwKKIaWWzJfDjlSl3W/fNg1LFugL8qiJQrS
F5HIevpGiLnOPPV70vi/9oitXqd1AmMt/IqSkVn/nXTsHZAf9Lc4wX83vgnNrNFFAZPLIsldcQNs
FO49ztTv2zm3cNKIDsThRS1wG3zo8gvgCPaN9iYue4YK1jFHu9nkAF5BjtaU+6bfFp/fDBWulG4p
kqlJ8IaJgvmdh59tzQHNuStnXYnEARfhyJrmMy60v0dO+/szbsIyUyW6PXgiKYaySULSR3Fbd/sO
KVtiU0OciBUuGlfF50ioRIiXnFafCcmt9SFxFOycGReYfXB26JQb4bnAbffNbRePYo+Xb0c6nppC
tJ6hCBIBdEuHlu5bZLd6/aGbcmIIgtLmX7Epl3ASKHd+zC3RD4wbdzL1OlMq2iaQm34EnSvcFzvu
ZsOEX2BNKXx6kwCP4tI7Abu/c0g2UWk8ivM9qC+ImwHeQs4UGx/Iw10hvy3GA6Gbg1OA8a5D7cSy
hlFlHpFp39XhV2Xeo+uxlJbImVCR0BkFd2CZy4MCh2DfWXabZvfG0Yxwn4bFqzO9rsrpQS/E3zno
m9sgrDwzZE+wFHYk5DFqJpNy6V+yWHomPJ3oaQDxPJxGLSAo8zWVR6S/oH2rtdgXnttKNtrlJnfg
fojlSh0W9dZX97vmyhYe3NUo3USOSSSsIICbTNF4O05huLP1zY5JJuTAYNyMVWVeYlFlcR7uOyY7
m9DMW5TYlxotSy2PYORWy7Jvlmx9v7o5iyYdoeWatAIiqm/W4AVr32hvzrKosJsrsu5r5QThtZhB
oDL29wzM/9rXtk59CsYPFfTUCB0T2bV04DhGKK/Y1/PNpin6yq8F0Wh8uC7mUz3uO/Zs7XWhADco
oTUiGdr5WlXVzTIme3ocRpuAdLpwsWE0oMeonQfaatcGD0nD0zhv+GR60Xc4PYQArbjDFcvEcV+P
N9fKSA9NKABZSGDgcVlPN0BHvUBc/PfFKfxHUSryx5Pl2G60kPKdYP1dY5py19oUbgGktu7yEsT7
daD5+y68URAL7huQzS5pUXQ9dBwbGZ8/5CZpxK5Jh4rFp9/QrTjpuh5hiCLG77OLgtaF7Tu6wqr8
aduAVOZQZGPawSzXwHkUlYJsivJdYQiT1qetw46k7B27TuqWdMlC2+wYQs20b7g3+yOrAza3ukHj
eaO+BqFyr4W3/KYV9J/rEwpFn/a9ivxulGDCJ0av9UHCnoYcou1dff+l6Xh0KlE5Sjo1oIOJV3b6
05K14LCxwHh2XwSFm9iE8gBS8lzh7FDJ2xLFcDKcz/u6vtkk2zEQ1VrsBGW9exYoWD0UdbnvBRwI
9qeD3mp/DLppDc76FPD5zWzVb1Uv/f05N8E5S+YVqPHHatWE57JZ9AmK9Zes5Z9ZsMJNhJZ1KXsf
5RDJPFCAOAJgNXtwVwAK2hdI4SZMO1Tp45aGH9ARvlyVlfkhNeXv9n3RTZQatShGJwfrlvvBC8D8
tPty3ZCkPv2cJqsg419XRCqig2AZqiKj2tk3Jlt30EC3BbEWjYMIeoZ78UKKXad6qLiedrsK6YCn
TCxbZdi/rULipr6YXypwe2aubBEcwQxCXNaYIBmjYbw2jtNca+R79h0j1gKkxxdj31Ggfg1w1AI0
ND+C1dJczJP2dra+Cc+yAQiw6wY/zVFuc4q6YbkAKHXeOeybEEWdxWDdocBKCKDHgUFvlaAYw+7s
+zZGSbiADt35aRn15tzli5taXPP3Lehb0zQnq0nUNRrWbEbVryMvX47VLIedfd9EaOOhYgRMVz8F
tNuJPdZXJyLcl6b7Ojf+FhL+tTRuBUCAtI6NRyRIoLKV3wPgAd/KnqGOG2bvKYwt/X1L8FYO5JcC
HBUn8NIg69wr7N4OJMl5dty1im0VQe0sqJ3mFr9F5De3mmt2UYL5tm+x8TcbqoMzo4aMDx6Gxppb
j2h7hg7e7koa/IN6VODMB/RS46dASvqwKxzC+5obs3PcN1Hb1YuwpalgizhTeSalYG9HPQy3+8Z9
G7U1NJx0wOwBiwt0RaesbybqkX0Hma2JPGkI006AkQGvFgBU5evlBhXkZGfnN/sqCoNAnyVoHg72
baoJKm9qMLp3TppN2AYuqoLgRIXPqsUtIGX1tRrDad/NbsskqhheDmWOr1qimuCS9Z49Z46/88Cx
VQiBvgA0XI71zOPA0HttQ3+Ktgj2DcxWJFSMeQFPCgyMHUwN25egPQMZJfbNmV/mII8O15HTM8CM
sVrW4TxA9dz6cecv/r5d6lcd7aPWazbDPGTKQAAHtvdkw4onI5jtu54rUYf7dP/m0OvJDhTedJAl
TUFRH5Ke1zsn5FbPU6DQDmxVoDJzT9vj4KxGF763T7QGg/inffdLrXsZ1Jgz3kjPOI6FhwV4vnTX
OuNtQtUu2u9D4yCYAKp9I7w8Py7MfanO/5lT2RboBOxnCDHS5Kfd1LzTxOOXpuH+vivTWo/w+FBm
UOKnKAD0qTO0P8peRRdskO2+xreynhz2W8JZYOBnKrgj5Kw0J0HIPi0sNMpPuw6CdrGUvvXTuXHE
F80rdgKtudiVkoP2+WnrJZcdqqKZn7pDSE51BvI2mRlAGrumzFbe0wgSKcl7bE3aoBgzhA1PFdh6
X6hubdDAhZ8rt4m8lEowQepmBnR0kdm+ZWar8BkzBTbuSrXlICi/zyA0PcK2BxUa+4ZmE6thYLgd
GaZkh9T2FTjusAqo7Us8imeiiW9ilVbRUNsS0aQL6scOLKVTEoqXTFbXtfBfzqtb19NQwgcF/iV+
Cmx6H9te91elZ8eLsn3RPOe5X2ATsTYQ9ZIpLGXcpfM9gJTdbVRH80uWds/8BlspUcFXGh8KBWHd
2zavu6xqDnjEwuTXAYotd33hraQIVNMQk8b3UqasfxEJkt9jG5++72t9E7nNWDQu/vJSPzTFWblF
cOoHd+fT8hY2WgeyoARVnOmyhPIE3nSdRiPK2vf1fbPH0hwdx7bnpWFeoCrKZMEJuoDfs2f+6za1
VRZVXmlwwcTUEZz4Ce9RAAoxN913z/xV9/vo9OEJh4Bavnjp7IspaRpgkwHB/z2k7N9938QtgGLC
7xfcwEmf1+cWaKF48dSy77C9Eskeb4NirWNBiXCQzrASP0BRGJ5R1bYvERZu1UUgIEwF/F7WTbZW
P6zq/aspb+YPu+bMVmE0wNFqhK+Bl4K7TBOYYERnlBUG+06sW43R6MD1FJk2P5XDOFdHAjD1g8pb
uk8BCHbT05G3AUqSvRnt9/NMOTjSQXDKRk52rjV08+pkUejbNCHiFXKM4VPo9HA6QYHcCyectZf/
st5vtUZQuo6Fv87KnpVjfkD13nKIojZ6U8MN9JjB4i02SFXm+0Js5QQ8nqYjMhSSBqiXZEgHH3ve
qdctAMv7rvpbFRIubfDqzvBAl1daw1uEi4MLxm2yb5puAti3MIxxFA7JMwQJd9jV4eCAkvr3+1rf
BLCHCTNzi/NU70zjFbKK4Ah3wz554D/c45A96kqbe37qQyEDWw8QUfUBaxDL9uXRtpIkF0n3KsfS
k+qaLh9NmPGfXRTufMPZSpLKhk3jCCJEOo0Aw40Nd99w2JG/EAPPHEi2oiQQhWgZoNo+7SnMykYy
u4egrtp9O+JWlhQ6HhGk6YM0GqY2u8hCt30/YKKSfdNyq0wiqO5ScPmKUq8zUZyhAC4lM847u6al
uwlYqbkJuWoj8AQkTCeq2rkGsSq439c6e7oc8NILG+AaozTsUVBHTBDd5Z36oxD/N+sY4c30tPUe
flWha1iUBlzLCzUDcpMrO+5bbLbyJKAyFxMSP0qzBQXJK7PjOwzk2od9I7M5JM+oC4hGQzHuIMx+
hCAM8EQJ8ea7Xc1vJUp+IMqoCOYoJSXVw9FbKr88RFk073tA24qUPKfprYCBdYoqefemLQFGcpyO
7ZvyW6WSx1bfdpAaU/iGwaQOVi1HOF0Mx31js9lwW/A0WmDcopTBxw+YX4ecUeke7Rx57+mkLHpW
VKhWztbn6OpqGgS7hDhl2BeuW8VSXaGsLC+7LBUKZ2MfjITXMIfhOzUHv0w8H52QC5FFdSjGDBx/
x0kII/JrDSbjt30Dv4nXjvVzbmhD0mKCnNAfJU29EfnHfa1vNtjAwokLDxYkFVENoABrK9hfif7H
vtY38QpHP+bgcEzSrJ5tYkI3A7yPuLs+K2iFTycNjIk72UdVluY9iAakm8u3ASvZ9z19R+HH09Zh
4FXaNcmWVqyiN8Il+gOu6L/H+f/z3gOu8NPWF7DFBh/cvHTUo72n8M65zAJn2fVQBAz409Z5IBVo
XgpUtmWh6aTk6yKr29O+gdnEalZPcPFrpywNPKISd7YZ0LBC7FrF/gGQyODcAmP2EY4qo6cSaP7l
aaLdPvFRsBU2Afxjcm/xSDo0Vb5cAOek3zNYSe1bg4OtuCmvB2RKc0ZSNygZBB/TpNwDfMedXQEV
bOVNEnxhV3P0v4Yv0xFPyNknxotiZ0BtwrUE19H2MMIDeqTTV2Ke5QXP7UuXqvVw9M9L1cobe3LL
wT5NQXX0sArPprqgKB7+WPoTkJ3/eVquc/vfmt/Eq1K4qc3AF6ahMF5+ALbOOaHKzaSlXs1L/dYP
ll33NdDAnv4mkLCFVc0tSec+mGB3x8C1X9p+Z+ub4AV4y6mKfMGSzCy7dHjO4w539F2pWXBXn/a9
gJYqImB0nmDSOfFLeGf4dy0eRrr0P3+G577y+u8fbYYiaufBho6Gr5ObpR7zprMES2rf6rCVPQ2E
8rYO2v7UlnkFICt8v+KlLZaf+zq/2Wu58UThogD9FES2Ow7C64+1KOXOzm/2Wgmgol/Qmpy4welS
tNV0WiHlO6fNJngzEZGMMC87eXMDE08qif/Axy7f9WAUbLVPIPOFoi+H/FxS4jRHmOkuN37ZATu/
a+i3Cqix122bhcBkBIqDmkpHcz2oMt83K7cSqAWoogL2Wd25NwMnR1XlCjARUe8rXwYg5+msL03D
6tKE+jyVXgd/c3zVBrySfRMn2MSsBjTOyeBWeVYS1A/oB9RtyYZplzwZDrNP+96WZsK8tARG7+rT
PHnNA3hw/ed9n5U9bXy1jJ7qolYXI+PVFw+I+x9qgCPAf24drHG08y+r/lYFVRqHzpwadSHmgeVX
Hl6LMvcUDGBeN9czFYbACrfupXOlAEfmN+U0kRBWs2zOHiaAAdcEXSO7AiT9vlVGxoIsZLghsPgb
mwMpZxakgU+E/AZS9QwbAerYmcVkrn16KVp4ytUHtmSRk8piZOU3YhmMTuKF+5P7GZTmubY4QBZ6
eefbuasuG1B165tABBK+lXmo8s+mMTDwAx6zt917R2uzInLnYeAyxi+R5d8Indw8i0uHggxN4EM6
LXAmNja/y2YxAbXJORGYdO3cZW9al0sLD3q7+N2hdwFsPbq8LrN3agRI4qZF3nYhRwnNqHwXaFPC
mH2yuWOD46xmr/tYdV0lTqg5aBSgYSb04nwY67GFx2hVAd0cCLPoC/B4IxQNOARYaqoAaX4dti5s
XA5Tx+Ei1sKYQteHabJh+KPmytWvA+Fp576G/Sx1jqNbF7h9tUDZBN2hoQJAYFhwh+VsLka0qfWx
1yF3vy2V4wkdT6GG9/lhZjZzYDDqWQo3iYjiqNjhaScbVZJnU9a+BoNu8G673OvRQugRQr248mjk
zUkO8YD3RvZNKV9HFM5a5wh3E4VfKOPtnA69i3vnEoZFdQuzUDXRIzb4djkJb/b6m94APlzFBfhY
43uYHNChOgyAYwIT7tklV2fhuB75DOfLuQfKGarCQAC8VjfgTjqeXXn9QwhYtDlCz8i66YCSvJmx
KzhMjnhWc9wZhjyZbQJPnkCVqmCirWHs5CEZ0oSZXxzgzcDV15H103RnChqKO515euxABgDvpjjA
Fc0CaEBYzsQFMMKe/6XoaSV/Dk5AFplCSL5QsOB8gj928MUo7Rl2saxyT3MNu0kSSxAMXCd2G7A9
vQRul3mGmJhaE/50+lwwGJ9KONOWsYbvPLknywCz50MnFrZ8B316Jj84XFvrI6oohtX7R8EwlSl4
vzdXzVyuARboQegE9eTwtAc5sB0je8WLlrldKp3AH5qERGJgzsEzTGTNMQiLenoAOHkw78I6n4Gx
Htoh8+Fzmn/2bdcGieyHUINl7GCad2C3Dt9dkLYnGDr2VOUYvNqdLxunqYNrFLH39F2oke90Y9wb
q9va94vLyS2dtxGNKv6jncYWzo4WvxCcw+SR8TkA9sfNlw+8dKf8R+77jJ/yAHC+BaA/K3R2Y6t2
KK9BpAca1MBZPIvK/N4ITKryhi8igucuiDOrP9xURp341GN14G3SSRsU4gjk+tReVjKfR32EFDKX
+ghHJh+8ROL0y4Ml3ajuQNIjgYxhBEIXJzawzF5uhZthOz5W2Blg215NQSmXGKsHsRouvUgzqnRE
Hr+jZ3hag3B1Qqmj32dxDeqQ/oniMDUDKw9qyqAgIQc8JYwHPod0XJ3ppf4M5ymoF1KLwxz8ZkEQ
Ksc27hvwpqN4IVw7GPYZiKt72IbM0buONpP/mc1kyGkcjXXH0bdpnPjPauhYe1uIPtT3tq1bdyU+
cmVeZ46k9uuUj7ICqm12FIzdM2/sQKDSCqSo2DGiLtx0yv0AMoFy7lhJr8vRdQCWrWBuzsZjF2YM
OoKKkt69B9FwdpKAlz7/aQguYdUFTGSitkoDmKaXqevQvnutR2ka+GMWdlxS2P7w4L0AmcH5hs9q
piwObegVdYytYYrewlwMVl4JzHrgbhqXQWOnb5K1XY7ZLK3jdrBugS+WOZVaDTDK4tBr5m98wcjq
veUtgB8WfMB+EQBYC3CsnrIfc1mN4rYMqsm8aTMNu2KMTc6/VyGvXVQYAhGb32GjNwDPVyGsXcZY
9LCYuwg1XzS8A6JwcmB6jq0UgT/wEeD6Q2Aqk9/xyG2HM9De/XQPq3HekIP2ClFO8By3eoDfwWRB
K4dzuSdvQHavVniOU7gHF5TY8phXSwRWZd+27m0g+GDippoLKmPFJ1t9Ipnxl/YWZ3tZzccOzn5S
Xc2BWoJkcntlr5Dpg6F8TGnTmxPk2i6f4wxvY1UIA+R2rr+tvOXCi5tITHicFLrjSgLxDGoPLGlJ
Lt7IwHRYsmEpxL8CPlY19XEZ5eBOAO4HnfLjhqKNT30YRP2buixl25yEI0UZnhp37EIncXOXFFe0
bZx+Bgd9XF11o36m+XLDlgXfCqjioeogIBhmJ3OOLSW1rI+Nj4/bHLRaL9fxsDCibtUQ9gg7VGbO
VCfLhEe+BtYFANKHbyo95Z8z0no4EthuoPbBxe8O/nTAqBx/gK8cQZRme7eZ4orYZjjD4mBih5w4
2aRjsASn8J1jXEhX86gvxij2qhlX+p9FtoyzTuFqsER3WAEdgIBHXkQkBfPVGP/U+WosJfyEBZ2/
zRqcz6uMlrNzKXWwTB+aaunHG+7M7eCs/uGFByt2fCIHrs4K8biIOzv1mCAH2g+B2x2Yx2DpBx4o
Bawaq7okX0wwBxTmVLSGTiGXERMPMqqa7kMXGtbmJ94yEboHXfk6uvYcHcL82MDJbexhLa3a4gwU
bOFEx2h04cAA6ihWp3cTCUYsyZxr3rxl/uSbiyyyg3+7wMJohHlDAGNteaDDkDcwvMSYwKLezRlU
HjiSwkm+FDms2+MA1krV+6hpsZWDrSq84Qux05g/KJnxXkEOXE9mjkdk4+Vn2NOBFBOTCezvT+4Y
SSZi3cG5Dv4VoVlICwdlcJ7cpF8aBTY/vgGbvXiE44688vyx898hOcui98Xi6WrAl6CuxiOsr4sG
z19gOQu4TuSlugx55smP1WK85ntAC0XnmDfMujquos71vxdejm0gpoVfFZ/yOc9gopCHgMuK2Cov
0xd1LyRwsJxBVQ7/DV3AFKsYHUEwgHCmXtHmcxHA2qTAOZYeCmA7JdbB0SMu6jrAgDE4QXW4FsdF
XansQgjTYwTL2brXOHPw8COrsDamaoELdh83CxBx9zDYLcvUajp1Zcz7mmWf4eHU9rfoiodFLjNV
3V/BIbqnb/2ahySOoMxzQdFtTHsgUTm41UGCvZe9a2GA0l24Fh5l6cLxfXDgHtvobgiE7VDy2Ofz
52wJutIAHE5YPcA63mn5DRzEiXPrzBLis1jpaClboNd9ryqwxFYD3Do1zJ4l/MotTEhgXDDxgpcJ
i/o8eFjNyl0VK8eL8P/XEgnWs1djl/q0zFkQXFoZtt597mI9+b60GLDbshu88Y1oaza+thC2iEtI
oQKU2+H6PIWXQ9N3w09XLc2YOCCXeiYejSvaM8zlpbkvwbef3zOIEsW7cSLMtDH8YNz5Y1n0pT4j
HysmN4aBXtB+7BzkTH8sdeg2bsK60fpTTJEknD6UkaY40I/5pLyLWcsJtud1Dv76O1EIAlczN1PG
e3BNKT3sr2Vef5ywiGB88CJXeBgDSzJ8BcQzWO52qavlqwPx3u2Mq5Z3HZjVLHwcQAm2rUHRCStg
tHJXFLBMqw+4IXXeDYFBS/mZgi4lYVciPZp2EnH4Ne81YvJQevBPQVWWGzHUULr8YcxaEt3OIARY
XJ4m4njnxgGo5wJJ6HD40FZ0EN/mCG6PboylvpzfBFNT1Yi2ah6am5zMsAKhuZiae2ZxjIyV8oEG
lipX+rpzQJY/jaYoyw+ep0QNk4xypvW5UhyekARnuo8Gaiz1xmTjWJ56OHvAa2R0GtDqhdI5fSir
YTIn7Hzaxg0EdG6MbTHArHQlhd/aMErnuuMmiz42qqk41uzQU0e3MKG6sw3HeyRGeUEQ9EswoKjA
+DiS3ZJ+GvD0/N/snddu5FbXpm/FmHM2mAMwMwcMlZVKocMJoU7MOfOO5jrmxuah7P4slWTV9A/8
wIQPsGF3S1WsIvdee4U3dHhqYJGuVULiojvfGkchaEZ5V/eBamzieUhTqAijlV4q6ZzMi+8e0ecO
g3Y8c4q87gpOm8BHYVqPm24vikOoH9HayzDgweMrbQNMdsxOPdKG05pVPPaYwzuDitraSp0NTVyX
TWYanlg2fdC4UJTVwUOoIcwPJJ9GvzPMQNK9rOmCYBUr7NBdNuPJ4mkq3p9r2cAK9IDDkriIkXZF
lOyjTB1SsCDSkLToM7cd7p3Uu+llD/iq2eK6wIxVD9MiC+yOT6hvjDyI9MsREwjlkImMRFxNF+KS
Dwv9y0B52pzFvV/rSfEt0DOz+dQZUiVdSSlZNAUcFCX9KiibpPbqpq37A/YQerlV/aol5ktdL24j
tZbGAwxSFChsPW5V60tSROW4MqO5z+8wN/CRdYhnqVrXCkXNld43aklqZcZG2NMxkq3sIk1yeb7s
dW50njodLu1yvNWmQBVmFzgfquyOL0yGheqmrAvKmTbEP/Q8jZPGnpZVklDEarAdORFRb8EFChQM
c+Mv77c5/un9T1p7leyzr/o63KajWO0Zr4uXSV78xwgAaDvTWnnWsZWztjPIk+atVqCCPjRSdTeZ
pX/zH/rspyQpQ5vrKleKYVvpkbSTwzT+uGTMZwZdT4isN/o/pyypYJDqYJqiBFn1NCxjT9VnNBUl
tfa3GlgkqGsILgZuq8sCy37KwDGKaGr/iKyEWisuAu0yYiG1NExJvebRUUsLo0lBrSeFg8iEfuiq
XWbyC02pBv5argqrtOOklA07TcG4XgiWkTe7oI+kkGWN65cnzlN6Tsl16SC+9QVPOouApac2iMcB
JyjKh1VfW+24aXxp+FmIrZS4CSIq52bB/7DO9JM+41glitA3U7Pt0b0TdpidW4LmKpEkFq5VzLRh
bM2fVc2lmyCYWG9gHTnZQOQkQaMlNouTzYkxNJ6ktUK9GlO/qTdWpsgaDky+kDglYvpD5+G0IVgd
DYE6zZvLSE51ErK2LTuzRS0ZS636CsDg0F0iERBSPDShWe0WfFmBV7ifUFV7USx0iealYxEbrlyH
00DEJO7I60QP5HHdB7U03GVYXEuCnep9Fo62n/oIclHNUr9P6wqPbRox1Rw0oSP6U1W48oDqkJcF
wtj0O9Ucrf4yM/UAPbBkaIY8cp+2xG+p2P8/b3q08In+WcL+osDB+kddP7YvrTB40S8rDFwHVVWj
zKYSEfEAZbH+8tqWP8hYF8Jow7JTpRlK5PplhaF/MGUZ00xRkihEl6jzl4S9pH/Avg2DIv5SY4CK
CsxvWGE8oeD+3pZo6FvYLeFfBIJE0eRXIiqQ6xp9lPHv6XREQ+K+nD+Hybju1FTMHU5ZaTcIg3KT
VXrxY5xH/ToS5nGXK7GwK4Oh+4zpn7xPoqTbyykHCOV2etQlixj277V26unOCf/eWrvr6qT54zH/
/oeD0VbR/LFtUv7UPF95T2/x18ozJPwudZ1HKyEDRGXHu/+yT5A/qHjiyng8WbJmPIHo/lp5uCdY
Or9tiSrtQNFcFuVfS48fyVhjy9gBmosxO0jc31h6yzz7+crTqD5UGjMGb6UvpvIvj+0JFqkftjNm
yiRxD1NGQ10aisLVEbm2mzb62ddx+QBf7fHZTbv+8wrP/Q+WQ+DVdbEGF1WEYbEW5fs9TxfmialG
KYjBijsnu32j1Me4GSsq0rz7PfU3DSddQ9MkUVdNabnZp6xNbmXX9/0UrFLwW46ZRQHIP3n+Mw7/
IxJy+cSn3wgiAJYXmKIq2GW8/EZNo0IhlLgKhqlYhTbZAF9cSjZNrOW7IYREKxS+J6vruhnOUble
zq2evqEuihrdH1YSZISTp6gNXTCbKdceMUj16LodagEHCLGLVnIdSV5NCXRmwvrGA9SpQGVDw6ZF
Mk+5gcyU4rYQ02A1+Exs/FxUuL3x7GiVFp4BOr5xZwlWBr51fDldOgVKWAg81gPUQE9oyuha9kfR
teY82iI+nOyFZvqiJeLeXKYxaYut1/sL9QmFe/Jc2YGLGY2kyvjjncwedaFJuLYmeGVfmE5YGvOa
njU+iH1obkAx1a4iz4Zt5lOHeMWMTVDbC65k0m2c8T4j3DuhGGln7slbt1+R6FKJrGtZO5XunFFV
ocOqCB62cxRZFZAyPPFKO4i66sy0+607gGQapnyaqhLETpNvRIEHcJVRuOrpg++L3te+hoWZfsEo
SbuvejyTLJ2usBjn2y45CBWsQqXzYw+udLWae+YMieQj//T+g3kiZ5w8GMvCIVBb7Ki0xUf4RQjR
MjRD2mbxgR8VRp91atBFFSezcKOSFjYjptS8S4NJusScVAnscphCJ8Nh7tIqlGE3yIPwsdNHXjVh
LwphQp+dIM9pJcidDG9UMXy3zQK3qU31EAXC1yzBui4MQ+yQBGYxm1gftFt/bK1zMsmv8gHSEdFk
/s9uxl2Ndf/yqyVGEeqSxtOtQ8yHNZTb9obFAJquujiKjl+E4s/Rhx9uTkjJMGNq/dGxpl62uzEv
Dbsew+kiGwWtdcq+tD5ihqhPbhUEAOyYtJwjHz/x/l4+Cg4vETtRmVOMlssJaopejDYVo+Z7M5Y8
botfMQyInNZqptXZPg4L6YgOmFQQfPPuYsZN/DqWu6FnYkNCb0uVzwhVVVqFzy/jjTckDT6OQ8pf
tLLFSGSEVifaOCrfllQQ11Elhje1H9DqFIrR2DOd0K4jeifHKMWZJs1XQbRM83xwGuuKkd1Og7J+
jHTfHB2pGScb+yzLHjAyvk/woryPMbn81jKsWEld/XsCoUt0xlJT5KAG/qkuUfrl01R6rdcCRfXx
64r6+7ScxHVuVtqZ84cM9uT8Wa5iYtlmkUvgPf/yKuVM51ewRN+zArNxB3n6UUClPBMNX6cLizso
32Wxk7f4ai8vIiwjrEobfE8adKDt8Wx8qmUF7H+Qp7gnGjR6sNlxpjqXt+9v9zeuLEmk4rJE0i2R
rb+8MjNaaKxyY9FBU5hphVPihEOCf2TNrDww7oegDh8EMz+nx3/SE3h6esQYljcZhKYYp1yEOtQj
gBuK5SmFSDGvjKb/oPR18yg3cYK+aa0JbgaIAT2LIUtwnhbnTcHwX3M6ABLwfE0Dqd9EnL7HjX+o
hqxhYEvUsJM8re98EFb7PjSUu1kIABLojGSOQpJn3zAmVa+U0oqvkZI+x85+faT+GTgNRZSUZXG+
vJtjqVSQO0XLC0urX6mDad0y4zgCzSLAozK4wtrr0lTkcG0JY3JmEb19S9lwOr5gCuDBk2eZ4JUq
qGJteUVSduu2hkvmCzkYDqE01nFS9VepkCGaMjHfE9COdxVJS1bAOJTrTPYnr8rNh8Twl7mLP7uq
jBM2Loj5Bidn3bOaoXKyGuxFKZY/AkUr7S6rsTgq/ctWVs4JDDw9/5exz2I3EKsViAuicUqMC8ZR
6sPeMDw6yMZxJpzYvmpFe6DZUmtPQy07MtXfNmp91U21ytoi5Vhc+3UTPLy/Rd78KEB3ZaDa+PvC
xT55qjlWgVFSsEfqBCiP2NWPfUcnWVe6ZmvOknBlhMz+KzXI7KqpezuZjIOk1O3xzAdZItrpPSEF
VjVL06loT5eXxdNMB6w/vb6qD3knb+dZE7eSokcHMrSWwbsuOqkSHKZGUDcKnohrKV5IA5GsnVls
b6x0hRXOYtN18qVTxcJQkUHfk9h5oM2V+4AhL4DDaNgzVK1cimVjbQTSoxW1014wmuq3cI5PwUPh
iRAtqeFU/bS8wtC7NeKKq4+W71/4jWWulOyXec2/W0DP3FDlpcL45xaQXUdt1IR/POCBFuVvFuXL
G/xqB6kfZENUOS3B5hkSFqj/Ksp17E/pwJhMgMksZcr2v9tB5gdSHNJNujTk3aQ6/yrKcchWRMxw
aSOR/aicUL9TlC/x7/n2AZxBx4A9QFYLh/H0yJlmPGCgq1rkpDXW8gPw2LzR0Rped+n089ltuv7z
Xd8rxJdrmQalsYYvG2fBCQpdbNIZWcyYVDdnTDmDoUNaWyw9K2zOhKenmuT0a5loY5Ldqktf4yQP
GmfMtf2IrzUPoZMr1r43H/JsHFxpYqSc1XWEpWq/1RNfcP2h/DQZozv74nUYBcWXTPnZB0fsvGNP
EzLRxSi68cnhFPA8Tq8qmRfGZzKq06p6uTUW3pcc/vQOXmnIxGadgbnDAAC3uciem4q6BlcR2xio
90rJn1yBjo/3/vN4ygZf3CUKLVYYzcDFIvNPh/Rng5Q0jbS0mzLLLQHxOKit3gRV/zMFXHYDXO1i
8MPF+3ooLkJkJJ1RkZDt1a2LXl1EzOiqV5C/o8i8AXpDs0NUHKUBdBVUF2X/MArJsIokaXIw89Ts
aTYwiM7yyjED68uk6XaalMXtUOs3Y9+MHiBnpsXhrDqdbqL5akTrRBND189wNkdVYHLq2gLcHpQe
sNf0Y1MLjgLp/Qyk+IlMenJLkDjlQfxpVbyYFT9vFmFmGwwRPEc3xJvPrY1Mc1Cz+s5oOLIjzma3
awJQoYycJVIs0bd2ac2opSyDc+JZT6L+rz4K+0SxKMuUV2OuqUgMNaOkckUrwg18yeamknoizszM
mauYsy0lrYpkNwkl1ZaatnWYlTuDVn1ESak+c768ihRLk/Dvj3MqgWipHfZ8ACRca/EsD5QqcHul
tqi/H+qB8e+ZtXkal7ja0qSWDEuULRiOL59DNAboTfWW6VaVjw/J0PYeYmjnlMSJlSfhj8to+P8q
8JBEnIBPklOgvggUgWZyhdSPAcC2X5RxTB0j6i4yYeztAAvPaTSVXQlEzvYlbQd+bHJn0D+htmn0
VMTO3WjW+pgdUYjNwZb0mzw3vit519i9ddGlkn8xg38D6tqt/FzuPQBHawHhEwqLBnxKf6nMUe9U
oXVfaxKIgUbdl3pauXODZnAVYL5kRWXhlUNsT3rWXkoTZgRRt62CDGG4kJw1EwzKvDDzUB6oHSP1
H2GhfU/y4XMQiNUB7o8tWMhtmqNY25pFSEmi+z4qZhurPgmmUUM7IowRc83NxrH6/FzV/uZa1ph4
MHygqcbtfvk4wxH8mY7WpGuk6eRNowN0dLaVXCs2rQYmog+LvSSGCBuAtbGNwNVNeSSFNZ2el9nv
r63T+s5cHjqtSxJGTVfk00zJsMquNX3fdI3aDG3gt/oC9xNt8Zs12GUzNDYeTOKZBf3mRUnPLBqn
NIZPLyrOQ0aQ4KJ5cN23rbUK9L611bq6mKOanl4C3iSIP7//Td8MZzptaDYQFuygY1/e93ygk9JX
Mce71m0bevKeOY3JuueeFr1gOULTfTGKWbD7wvgyiUm0z3ptYzZCeObrP+kXnEYzXVXIhBh7MR1b
kudnZ40PuBS6QmC5QT2ozpSJveOLoNHQPcgcsQoxwUDh06mCsd75oI3dqmlNTzaEywXMuTN1VyhA
L41jHW/ev0lPYoenH411SXuZnrYuLgO75x8tidIgAHRvulb2WTGq9CqdLqektTXUuUQ0N9g8Yrku
8ChUFGfW/elCBelk91rU4XiltW4COEoC5mtPC/GzKK3PINM0J23CzImVYyTXjRM2sbUerZl3k6lI
0Ot0FLOz/T6+qMzB9MpM+DxGkxtYmPLpyaMugrEUJlbHmB6SId5Yg+/bCvBdB0QM4GqhKu1BDx81
wpodztOKyfF8MIIrzDdHR8gy2c6DZi+IVecOmRCDuc6cAE9OVwcH7UagAB2pSm+iRD3TMH7rpDBk
TVuiKmneqX0ABIgyRzHKdIfY6l0FNfvAbD25je4jWf7LyfnfBcmLgoT89Z8Lkvvbd2sRXvt3LaLp
Kp0lUaWsIDV+Vovgk07ZCK9bISRS2HMS/hpNmx9U6BrL1JiMmtDF1v01mzaYTasyj/gpXdLIs39j
QLjssxf7cIlTlqJRvRIjGXa/3IdkuDJyVLLvWkm/kvEkmUz/TMq7nOfvXWKJ0s+iEKFywXtwiTFU
L+RyXEel4On9OQPwVzvg6ZvoNGNJbpdxzsvLtEKfYF8g+q6fDqtCzQ5FMbmJZj0Qw7bPHvUbRdWT
8MzpVwJOIKm6tLTFT8UtLa2oK/A72Eb0/T7EvqQA9Z1Iolv5YEbyxImUfl9MoKDDZBdl02U74VUa
KJvl7lrDtBYF/fb9z/TqrOPrSwtmgYqS8HNKWpdiVUqLeUTOIxRIi9JNOAReInX7YHmwtXkfpOMZ
ecxzlzyJ4aocTIwtaeJlYvAxn7hsGzlj3jl5Fzv4PEB7ss7UCm8t1+ff8iR3hP2la3XFtyzT2InF
cBeqyZmj6VWb7ak8Z5jPxjBMRT9dSLExMQkMWh6uX1zPYv4FCbGNwLUYAVwAcL7o9W7fAEm02uJa
VM/JR77OH3iS9OCXwRenknK6JWtV6+QEIRJX77+Uan01t5k7NSnuENbB9KPdFES7WLOOg5Vuqsy8
D5v2zGHy1NQ8Xd8G/awFuMLg55QwafmTGSg9brVTxsB7jj/LNSLRtP8l0bzPYcUWUQD1ZvCgku3Q
omxsEw6TGcK2lnwvrzongPcVs/FYCofU6vaJBbFMxFK3HDADL67fX/xLIvP68/LMlvSSbXmy96u6
zHU1XGxcJv2ibTh3hcCD8UlBb90KTbOnOXIB2+Pr+5d9K7JRwiigNKgX9VOta5gPbLghZzXmw1er
zq7LovdqPTy+f5mnZOj069FhpCCVVaYkpzog4GYlv25p4iTiHT3161w1G/DDile2xUqMtV3cqzvG
fyvsVQ5LiIkx3rIm4SBP1gGI9U2Zz2t6tLYQze5oBDc6bJ8MN75WQNRWmYhH07g242AlFHAey+qq
pHLR58kdWHviIjAg9R4Xx2tv/f53A5v1xrOjPKGtxhQa/MbJs5tD00yE1rBgPVp3oZFdy2O/DzTr
Aiaam/q6y+w6gWrVr+aoBTwLP6RNHmkJeFYW7yAtMCOMPo8jHBpmcCUz0WG8qlh+I1605cT4w9cc
UPYQFeLBM+pskxv9Kq0VIqS+mef4ONWsy7qw50TwjKSDETutZSPdjBSOEP3coAnWeabZmkkhyZ0U
oxiyG5G1YUM0w1ejGbyx0lBehAjL34fWcKlV1ZWffamM8RKjqC10UYjGaGaM4XEa1GapCF2/yDo7
6WMHWPnBMnpsrTXHquLPoxl4ywXVrLhmlx86RASNRr0MxhSQavq5mtp9ZpjfBzREkCFcVxG6lWG8
m8GbCz60lXl2RUXeLJgFTawfZTXaRXF+3UdB5kADvqIldmEG07rXw7WG2naBc4MR+LBWq0ehJOMu
6/FSHti2UEIyKToaSXsVVanmlnNy109lgSN5eh1b6sZSAw9WltcF7ZVpCkAEou9mntocRusiiLy0
7L3IkD9GMU9UNx+w38TYmMHaZHmQUfWOht9aUy6SGjcjgscSSAr9Z8i9XeLucq/LqVwpuadWX+ir
lk6U81eK9n0M1E2+jJY59jaGXh6lODsgWutms3ErDMM+jYRVnQuH5b0KuqvB3FxZSbgzQt9r2vQw
9vhOD21hG9q07gT1LuJ79EG4a6rBTvzIyYT53le0C11j4QnzlvnuRRt0jqCmh9Ia17lsHeJc31TQ
HpaoI0TiOpCUC6Sv17IeeHAmNgFkG7ULj0NOm455X+7Q7/o6IRkUm/3yr10KAM7HptvC279l0HG/
eGqN7ULPEFkgg5Qd4gp4f6fZmcG+lZptU+mgUVUnjcMdVO8VhOWdrgXeYPR7pejpk01u6bdbmD82
jSK3abmxhr6Ngu7oqzFtR8CzPLhCnVwFZc+ggt028JqARWgMrQMm8luTw7EAT2tTS227Rt0tjzpM
+TNgg8QUHoS+3UJAwPU52YhB76QVgiEFojzBuGLmadqNxTruu207BEeS410yzUB7/Kc10MKrndTg
55TMa7DrXhrOLoSyWx0Mg5pyunCw6vIdKnQO/IwdMFwPD9F1vTyapYqqo88NSA01G+yMddJn2UaT
/PsMWO/7EeqtIA9Yj7aFqDPiPz2OQabrqQlMwVXM+sowW0AkQDc1+Uza8eRpexrkKYZVhoWiDszi
JLWBmIbOENhRd7CSn1Cb7VqH/ZUW16k2uY2k7gCmb7pcj+yp6LxKyK+TPPi0nKmi5n8M4ZzYDR0x
3Ww/GpSvvqg58Ti579+M100lkhMwQhapEQwl7VTot1VinNV9k+adBAcOBerUnqz526Cpm1hWdiP/
FSxpJ+nd11mRL1RtXKNiQO+yONetfDNPsixjmeNwagCTepnwQ/IcoJgwb5iG8Bi15p2az1+7ZFq3
9Oh0g+pXaff5UD1GRutUBsFCPScc+ebaePYRlrPtWWkz9pmQNXSRXU0ZL40KgYKwKB/jxrh7/7a/
tTgg+KtgP3QDmMSpNEkP1U+QW2WZraSfS1G90A3Bo6zbtLP1tEfy3vcMY6JVHjuVEn6a6isVPqhC
FLL8eiuI/aq2rENRR7usY9uG3ZlW9VtpM+c3sxSmGhb/c3Iv4EIB0aqXcUoBiXnqvbAm8ADri5PB
1tN+JdW+h9LGPazrEPlXzX7/Hr1R/9HklDTAoMxWaGK/fBaIEythNcIozaQvCFR5pi9/i8iD0vxc
+fdG3cMUEHie9jT4PW2sCqVqFElaWS60oaxTMKaX3ZguI3zOtVKqROQzlB7wpa+TJC5pMbek7je0
09F/qtdj1kZcslRJxDg4Oo3hUQ3mlUS3liCIGhUQRn64VJ30mVadYpa2PySbZUVMFGVqRSNdGbxJ
7VfZLG+0Kd3oenpAqWLXzPW2aYNPNL5WZSGuu6z3qqH3Yh2tBl6DBL9nkAXVQXBh6tkhi4QHmme3
I7blcdVcSVPs9KZ1iBIOv1DbQd5yokDbJU20azJQjHV8k8WDbdDorPSYrmf+ZRqNBzGF2MeHXl7f
jv1qoh/elsoG3N8OUqZNt84bVM64Mfy0ZGM4XnvwxvcaFqpl2m77PLgY49iRuvZKnXyvJwucZnUn
ifPapMxedkln8fOmvhKJmCg4bJZkaUCGoUODAcoXLU4qljbegR342ZvJRqFWVrvxCMsUav8o2knc
r/SSFDFqthJ58JJpGRy2bd9zuqUbPxQ89M+PZgLxVgrWnHY7dRq/qXK7n4PxconfU63ufPlLVPnH
uUw9Mt59YyWc0ejqL6mI35sHJQ7gbl3oYf5F6oK1L0ROVfgPYkMKrpsH2hDO1AN/4zn4c+s0JavA
im4Css+KrNcoArIa6zAZqp3W4W5QWme5h31bXYlZcIRo6EiytV5eF80khpyo4qht+lGBncS/g3A7
VNHPkftXxN0+M+9QFKPS0xzV6latGDkRBz40cqa2yU0CngOcynE2LK9uyZ/S1B3Eab0kMmpsPSBU
INu6r1w0wuhaILh86hHfaq+MfLrso36vJhz4Mc+UtRbA4MWh6aDp46WWXc1GfMQnbp03X8BJOoCq
rpeekemTVmnDWiqV3ZD1iyztbmFiIzzvhlFyM0+Rg6XxPqc4LbTkJqdgjaGbukLNbePFKJqQJJfh
7dILWdYIcjvrgDDVD4Qn1uByxGZWs52MBOzKvFbFjPU6eJbabnWia+uzPk3Vlut5XYeaszybWug8
PdMdIxRujYIbJFB2Ah/VxmQjYY04Dnds6fv3g93rw29BDyxjSrCAzOpeTQYlMe747kwGA+F2qQdk
tdvPZJXLMshjdRMlwa0BmDlSp3XjkwYq1pmy9FXA5SPQtATlpSkyCJiT9k8hVmiqKCNzjjTw+rxF
YUO1fS3dTFnrvP91qXRPA+DSjAH8KItgAxcUxsvojqGJkOdCYLqqFu+E2ZqY5LW1DWbkiCKmq8yk
8Y2a3AiLPS9xOK6khyocv1RVeCynqgMkJe/8UjhAvl5RyADxHb7qauSYI8IEakHJSWyAAx/aU0+m
LujCIU6iXT+nHbI8S5qz3FyKNCZK6y7SNsjxbEeGxKY8rBEqcJZm16yThcHgWevltB4G1beLLNn4
frcHB7wrDAU9X2WHCO++MaIj9cexYeuAZru0dFYUgDg7bAd7NmEo95N6UaRB7kahbjcZuoRdGHyM
zRk1AX2+zKXpcmiXChS+p63I7WijIHGlztlBrfUL1HE/5Up0IyTFdVtDiTdH36s1ioqSeNllBjGW
tcpEZJL9Yy35t2KCcsYgeMThp2/fov2S5sItNG7FkbPw2MnItkxiulHV9qtQhz+mUVfsxFQ2qHFe
m2g19Gxf/DF2TSAckzhhfNT7t4WuoUzEEwgq4ZAlwcdWoSKkcoRLXHp+1XtEgl0QZeshine+mV+3
GkUdRINdSLEm59TARb8CJTE6TRAcqxYZrR6FYc661jwIsnWbcE1aZjeS367EOT1UorKDe3NhUk+n
guUt+6IBbq3k6mZklMsy200U+4rOFqXO6LR+1ZbhroyHVVIHxyXMGqVxLw25bbSd09eMmNRScJ/e
3Io3zIfQgegixwDNjOjDppU5FOd6ozf8oGtQCDLbW7kEnOjDOaS9/x3tosBFKmsrhUygETlSUPvQ
TBuKLqOan11qlJBHebiqH+5SIdkkzXipmJOrtZrTiPljkpi3Ud1BH1+QIsnGaIvDUnjHBOWZQqoU
269hjYyKkAm1nQjztGPQftO2xoMmh8dGNo8VwdmzuoyAZWbXQePfLyV2GKeJg9IQ4rjgo4loCM06
gp54pR94espJWQB2HQZkpKitC8EDgr5FjSO0re6LHlHGk2+nkoV8JjHTFmd/X0jKjpb/LjX0u6Yh
O6nm8RJ7a80uDIOBfaWknO1IbyBCuFKQVukYkeyXk77OgzO58xuRA9wmOTOTVrKn0159S3srmxrR
cE1rIDviZnLwApncN2p+SOhOvB+qXl9OZipAzg9gFDziKfNJjHR0Ctp8QTd0+yU/CamazTx/XFZ6
OQ5nLvfGQQDvEVzawtwAn/aEtnhWgkxg3QCbDYYLt3yTUmDXkQHycxbX9GyQWkm+iFN4O5jJIQqz
DR5lyMLFN0/f+T9hHnhXZPzzX5d3/laUU01HpX2aXv39p38ku754UfPfn94k+FG4j+3jiz+QrQHn
vOl+1NPxR9Olf17gr9/83/3hX5PAu6n88d/+y7cCDafl3V6RCZfO+D8PCe0if4zqHy+4g8srfo0G
zQ8SeEPangYjMEoWfvSLtcr8bxnxSaaqyCynhVb4azQof+A3Wcp/EwT/NRqUP4gyxSErHV05hRf/
zmjwyYrpeUcCaqKyII0hRVHQvVpaBbac8G0yyS3BOn8M9bRwxha4iz3HNeCjZDQrz9IwPanT6gHu
iHhbq6q/bSLd3GsWo3JVnD/5g9o5dZXABBeBb0G5FKUQPSewGd6QSpk9aEqIo6AwOD1pqTfnYkvq
nOj3XReUqT3Uo/U5SXPzAnSS/kPATCe1/cqstuMox4ATEpPTbtL11WT2kz11WbjixsjoSSA//dlo
pPn22TN8Y/p3Wv4tt4VukEUPjC0HGvRlKlKjCS1pviy5TV/59DaVwk1z5AW1RqncMciLbTP7tZcJ
Wrb+z9pnV/2Puu3qH39cPJbNH6su//6IQFN+uvH+j9xS5JH/vKVuH78+vtxP/Pqv/aR8WKD6zGJA
l/2F7f21n/jRAvdlLmwyWWPm/Pd+Yp6uwRkHsgoc+E9E5rNRuwRWbUHxLHQthCN+Y9T+ZLXyfD/B
5rVMuORIGdA9Y8+/XDhosaEu7ZuyO7eWsJ4SY6NUuWWb3fBTnme7Ge4YbjSgV4ZvTSBtLSkSt8Jc
Xip5ZrrFXB9YZvIF6FKqfkW90NrP/15eryM2T/6d5YVk4R9e17Rsl655udB44a+FJn9gYEgPFHKs
QWqxRM6/F5oowroBoQEXd8GeP19oIDmWw1pfFhUR/zmmQ2URIkTAb5iUdL+FL39FnVxOfGAj9JAt
kMYAjl8uNLozUxLnEoG78g1nMnxHHR+DMWg3qF71TqMBIaYXVEcfwSctKbJ+K2uBK6sAr2NGVVTc
6idpMGMMWoyvQRpk6zptrqVBtNuuEFzTKG5RyRfXSjzcFCjNtnE8/Vny/VZOcVX+yG/b+sePljB2
GrtepBD/98Y7mOvvLsjHZUXajwCa/+f/SH9k0/M1+fTav9ckwwl6hDTEdRhCCxPm15qUP5gLKoxT
72m1LtLQv5IJ48MT89nS/yRDLHHx7+D3tBIXBjKHHSIHvxP8Xs+wGY9D0CEC8iHAVp8U8E3dRYbQ
QduaxFB1+3hq7bEVIv7vnii4FgN5XbXGDyv273TE6WzanfBj63FndK3ltHJ05x/MGmsZdbI+DTih
ubmlbPMJfbu4ax9a2MJOkhUXFrW9ISSjE7VC7vS937nxDPq2loR+bYxGZefxWHvIBGd7cU52sBG+
/34Y/f9h5XLKLkpKZ4LpxSNr90f+fNn+9cJfC1f5QNjjgIXxTHvnRRasfJAWEL4F542MdlmC/1q4
5gfGcegSQBmFqPjE4/m1cPkRWn6yqEq88XLU/86hzQZ4CS3REYCxgNqp5MIGGd/LWNoWRQiLWVXA
cwYpq0jvbUurHjRUGIvyAclkpLyK/K7D8hJKR6A6SYqOb0mRTQ0df+SYGRBeDs8N4t5oiNF80wEo
UdOCHVxuzfPRE8pso5hrveKWySIc3fT5RqvFPQyir2BBBU9M/S9C20p2mM7XZVkzLTQ6W02Lh0WC
aWsw8E+httaleS9JtWgPAHNo5F2AWU9BtKb0lDrahqQe1/PsN64xGKmnJX0FKQTJuf/F3ZktR24k
XfpV+gXQhh2By4nAksg9mSST5A2MSzEABPY98PT/QUn9d4mqrrKeq7GxvpDUUiW2WDzc/XzH48LM
mUsW6GUE6BPwrAr1TlIbMFqq1IsEuQA49QUtQf/97PqPR8T/T/YEG/0XONKDPoReJsDyEBL8ap4d
q/azysWfqrgfZ9pPf+iPeYex808X8icdLaYrFenfMcz3f7PGDpiUyB58j27+3C4UneAPrXmptfqL
YGVd5v+cdki0YbbalokyFZAsGjgS/8W8+2tymaAE/v2XTLBdwKVA7vevwxsoF2ICPZLchq1saU67
p+U3/jXrPvvDzP77Jb6c43rN6FttwSU8NEe+jk/5aQStjU5e+TuWxV/XkL9d6Ss7JndQL3QJrgSm
9+b8O3eonz/Id5QEZDUoSn4J93g5lMJMpuQ2MWjshuNyiwP1vj6mwQ+j6icH3+9cin8fYP58jh8u
hI//45pjajPJan1ObqXJjMQvFuoErUbdtySIRorE9rbf1rv4jC2XDhHwz0cD1TJqeyQQke1VAawW
Ncf/9V19UTn8/a7Wt/9DBizPkMFfcpncWrJBXUxsguqb66Ni5U9e+zo/ji+zSW3tj/j0P/KAvpzm
/n7ZLwtw0sa62Ti4rLrVvPZ+jpZ9BorwrXsYd9o2pt25GxmQtOV2+7t2gJ8+MoA568aITATaUv76
yEqjZLaZ9clNey9HSqB/eKnY8AxljXkPZrB5EkGq+xZaZd5+/bLXH/46An688Jdp6eqt3qraOtQk
qOBUa+ny+P47m7kvOc0/Xu2PV/kyMzsD3UNQoiU3u6WQMNbPAMkjUwSDJlwQQkg0LaYKG39H5jSQ
b/vJ061hMuJUNP6u//6HkQR1VkbQhZjczMJvy64POJeLPxGwHGuc66g5wXgAAculsLIcNOzIUEc0
YrZ2v3M0BSjRFOElH4eWAVZbHXLNPLq9AH5xdq6Z0r4oK9igIJlfxEUMaePaQaZ8VtJJNk7luFQb
lTSYDYgLy+62yAWMxKXmf2yg/3ngrrP079/w30/5ZbkotcSRs6onNz1UTv0ZFfQ7eEccOR0f5Zv2
bNDqd60h6y/+6opf1g2wNVFT05fkZlxNwsDuUajpFz6n5ATRE3kiOv31MP1y2vjXCPr3M35ZE2KZ
t2PbaMmt8YvXZhP7krDBh8vKHjKgjkHCOZ4XinKGP1PIZUGqXftJoXwTG5hQTEDUbJIQ1gCbPMQ/
i5Pi6bvf6SLWufK3t7LmECGHAxbwqz/sQgDuLmFOf2v3y849Fl72m7aR7zHg1yusym8NiAZgy752
SMm+agyzTdMbGEgMVPiRHsRdddd+9DVdaMMU/x0Cx+aBPC+7xJOn/qahdcdPX/qdHA49CexInvUr
kgIUxio37sX+DNY9p04E87rrfG42KnAY39AK/4y27o/WBGnUv0AGcR4+xDmmGZ12ktYUrQD8/DrR
3/WAGT/bWX98wi9jOU8aTe0TJblZdPCTaPTKk0KXAHiinKIH1p/uVJOKbXIlkUkbGSwspnBtCcw3
m7YseVFpjL82V/SvUnQu/W6PWBeqX32ALwNfwsIVhstxckNBei+3asK6R3TkhOOmrzxHUNKH81bb
qns0MpzdPaAyv54H1s/m+o/v58s8QFp6UscYIwBg/725TZ5zD/ga1u6ms2D34FJ78454gt3abee5
bB0UzbZh/bY7JEG7my/l2/n1fb7kfhoA4s6eUAz1jGcYQECtPdPsUN30uxX+TuvDtBt+M42/IAX+
mMYE7Q2IQ1d6wcpx+HFBTnQBEbyepLfe670yanXPDt13K9C8MsgCx8eaXPv2dfGHU/rRs/6Be5+/
foNfGh7/vAWEtRBHIVLGrfz1FmA7pEhiZ+ktfdQf9W/KnflhJ7TfloWPBhYThWqDTsVvHvxLM93f
r/oluFg6LiykfdNbFtQna6PQc7fvQzT17H43hX57qS+xRFs7NYAuuJQ4lj0tDlgR4iCNSj8+YuH8
nSpZ/+mI/OF9fokgGsOFxr4q05sZxtvZE158jFnvzXuoT5lynN8UXz6rEXT3XkunqLsKD8LJ22++
6k8n5g938SXCcCRw+E6Bh8akDKew3ixh/packjf3yLeWD2XFYYTNyiE+wktKhr+++hd5zZ9fFwkP
Ew0tGNpf87NlXs5aEeMdoNzl5V52Alxrl3uJp7CU1Z/Tc+MNXkzrrb7jXtt7B8Jg5vLrm3Dsn36J
tYcHtQ9kclZ+yo+TSw4uB1EJ7+ApeitoSp+uh7fHID0iQ+ZhxHUMEjb6Fh3eHLrrKKITr2C+Tv1t
WNOEniOTFeykM5UV24I+2eFLR7OgCO+xhiTBnS/YZp94ASBx+L3o7Jt4vpG+PfLgWtATyoT4k8GO
oR/e66hBDxyX6OjL5eAEuyp8uQh6WvBnLRo41PLMUKUXqNP3c3A4jd7kdyz2WE5ZKL3zt+D8fPfu
yxPJqO4vQUoPJzhEUZ1VdDd69vZ0MP2X+4QZ9BOGGfTw+OI19P6xwd+/t55kp8NCzaigm4re5xTX
pzBEoE9BHCl+8f0FaIHNEg+/2uFXF/rt9OLg5i6VV9DrUdKPw8uCR/B2iuffnWhL9wAaUCvygsv2
saITPeB5PtCvFDxsPnhAcHNIEtHNw8Bi9vEU+48vcZTSip0tbF85u6LznlXshHe5jo5594bvAUUE
LfDMMNWgkUUvh6s3eoeop/fhTF9k+LJjH6AF4v96mfFQKluwamIvd3HnXXh6wUkNMZfLgoKFC55Q
HHp6Z+OryrONXymY6WHeBfj9nvomBcJs/Zt33/L9kFA2bw3Grv72aFMRRudgps+bB9yqwcKRRR09
IyWGcbu/Ha+7nB3peb9gOO83W0jeWeP52/3Wv9sTunW9p4buNgO9tn5k+XtchCHSogz8VPr5SryO
ISJd8H7CZ5OaGHFndFtuCcXyfhjosaT+xkIsUeFTDOx41enGT+gHnJrwQo3te+KFU6BsjS3Vg1d6
fIBa4Z7TF9AhQxsvzr/DX2q65eu3y+ijS5FLpiUDUYTuvznM39ZhvPO3Glvv7FvFAg9MRm9k9um4
x4Vwn6xmh1Pq+Z++tw2/rYGOf/w4DGyL9hr6gAUN+bSzX/rht4Vlm8Y/DNuLZIfRG4PR04Le2wi6
OYAlyvTtI2a3xLA6nO5HL5BM+q338Hg4WfRp42BGjB4J1dDf9J5DHw+7C+5ceIjI/JqVVNLd4J8e
hUcr79Og16cPjOR1Gjn0s/D8zcMj889biQF4DJ/x+gr6+bh5mijervSy4+u+pYQenzl7lsHsb/3+
AtAFXfzRV8LKS2i2iyn2dvwvLCmCuGCDl11vE8o9/Or6ewND97sHt0DqP/gPuLve38bsenl6m+hu
9jq8EIdi5gUdbaP7RxVfzA4JXuHF8fIHleab+thuS7btNr9e4L6TW/8WfP2wvn0pt+oKsVOzwfoG
5wn6pOyeFu/t0GHUPOJLYcJGCTuYTMerr9jbfdj7RfSOtEET3Qjdr7EreqADg13/76JCSD1wxAVa
1/luU/nDMRMeRBpsB1F9U7dlpPocfN2wjjg6yq4w4UMCajrZGwLej2+wEgPu1+/leyP8397LD5f/
sgO7iZvYZtmtMaF+eamOc+RgHQxT3zjGG/tkB/VWnH5nF/Czww7YksB8IY0O0OyXKEOFu/JIjCkF
RCit/cSKz64OJZiiNa8lOt9hNVRXDBwK53dZvp+dPYHfRkkU53nIQ/W/7nJFQapJU3DhyV8i9ZN8
ms/Tk/6EE0l9cM7K/Z8Izf+qbvl/UEBekYOv5T8omjBeh39Un/+4rjVlILXfu6+VzP8XuzAQcP7n
wg6t8nRM/9qHgT/wZ0HHcv65tqSt7F5kqNDugMDjX5VI958AbtnOCoUEr/97redfqWX8q5VQjtwx
ui3W0g1+8X9Ty6hgonAIXNf/1oj+i9wyjtfr3P/3HEDWG00gKjr0MBYNZ/UN+OuoINPY6hNKKz6S
NTP3Y3jWoYU709thPMDERp/ule9+aTDgAyNLTSobjXWwTZVvluzNN87r2HkBADJDz72rKD0zbFtm
8JAwuTFAsLgItKVXSnnXV26SBjBeEkha9Zlr8bU/eE4gWpSldmogLcOxa66nhVqtYTV7FX5XpGaF
4SQwatNqCwH51JTwlmqtyvBHYS2zyZa+aTooEBopHvOqaURkNlWLc23rTJ+g3vQvGW91JyCwsKep
dGy/nETmwVf2OKNn+74dihIWF3DHTLPqpAxm54tigLRPpo9wkKvelUm30ODU4pjK5ZuaEmO3wO2D
qzxmiQNYb9IDx7KUoqF1Wpe0hpFfuAB2CkBBvRPC6pjDRR9oNmzG5OjurM7KTwYka7YHHCpDV8Wl
k0vqibZuvFQCVjDm/XgEYBOmjqDTepWTXOICnCCStUcLwtmoT2R7Hcba9snISQT1vM6gQusDw0IF
stBmT2ucEwchIGpGWCeQ6lNT5MWwBLjlFYcYdE4f8mEcQljBLYEjs+qi5fqbm2Uma6EN8cy4bh7q
Im19oRelD7erN/Scv8Ch1UCLtVqFtrq8G3ainFRjqH0dbqfACS04xsDCmOpVOl6FOzxJTIK7FU8G
70llQBc1jx+ELsVLihGwSWu7BuvcnlkPKyym8QIuS8SZhvkeKcFE/ZiWRjzqI6SvtJmcwb42ZSoj
2y1iY9uNY298xGNOHAzISlFYZwBjpx+z1DDdoE6tvg/h6q3ua30xie/mvAElYSCQxM59qcGfTipj
nsHwt0m1yTNGjSDXQ3ozsc+O7F1S+QTwTIugoZj3Uu65M3SufkYbqzJxJMZ6VYOop7Xq0oPv1NiE
jVWgGGDyZbjjal3JHalUYNO50mrXCXnTV2dxCFN6qHSHLGku6M5zL+ME1xfgQB2mzRCaQ6USJ8xO
exvAYQyPRRkIrXCAQ2lTLfpNIgBtauOs/gRxoAdkp6zgUIsq0nYquTwOsJfqOr+q41zpHrs0lnC7
zETMBBy+AOCZ0qM2G2fuVIbX2EbBeqKMKXULG70IIgaTlhLYT427AusF2epaLoGq7WCUumw60McY
JK3KbtJydUNgrYMebfTEm4oiwVHUcRpK46bbdzAZg3d4DZM0ryvnGIrySkj3zYUF7Ca3xnpgUxL3
AFBxHm+GWOFUNt1D0lbWC4B/CSVgzgOLOylTIIc6OZuVLUNHgXefq2huAMaIGphNiwgBJzdGYmJT
vTBzaA7Tp6W2wErryybSprWsmzULFahRULeEMgbg+mXbmRDKQolpGhk5dame7tq4LqOat5iwqzKA
qO0UEG62T1UhlV3VT6h6o8f+QJYpe+UAc1IxY9gjKY6XYcDk1bTW/2QBshBihzwkYiJh12kJp6J1
0h1pR8SuVUtCAvPVCG5aKssGC61uQLjvBYxEj1WJ0nrlZupGNdNsNyWTskNJ0nxILRUaJw6zqa5r
c18uWdQlc3NVMU9A9sYlRS+bK1RfhKru97tyHzmyvjhtjW5qe/gcuG7at0/fv2DV1SrAzYvhEX39
BcWevrVzi6p5kbyKCn6g82Qq27ZKpogn5XxPJF4J1t741PdGxzSny1nS1siMACUWACeP52umKYDx
oRtaA1jVSKQYUdrCGHaapQ4m1IieefT1s7S2ElbP9jOJZfb6/fqVa6OI4th5KDr8F2rD3eP3d1jx
ar5XofaLCMDJ84HnFkpMmHofvLPIoTQS42POevXS5U722jl5CYL9kr2KwWifyjJe3uZiLLzC4YNO
0RGLpQ+s0WehKXOEbgX33unm8doupfKY1gmcJwUa9zMNKfgGTbb7SbMFK3QyfaYTbKsEXFR3rra4
EFyXbk1uIAnBZziqYzjbivUd27qOqb5U+bg1AGfIEvgCqhqvKGJfPUFMC/Db1kTrb0trxxKRAsHD
fZda0AqjDAGxnH2KK/UKF9I7aZebuQRwoSITQsQp1PMuQtdCoA9yMxjGW01IxVQ0WXiEd+VWBTeM
JjU5TUaDgU60M+HLbUzdihmiASHZBnd0gV4+XJQeDl0j8IDYc2SQtpAOubwTgTlY0KBUxEA1B/6O
BO3FiMddFZryxNx1RtWFSNLjyDKmBrNLRwMnz+IbMD44+jXtQmMSvYROo+lsHpBfjyf5CBF5ivdf
3Qs9fhna+N1q3MrTIKXR2qk5Yi9xIaeQ5QbtUoWfDRNGt4OleIATtD/C6GODopH9MFfW7OnJ0j3J
BP7LzugouzYdFUjsIZEv4YMX2l0SwVFdYuE2yeesdgGMVzZgddBC5hO2rHSBwAjqI3g9QgRmQOdm
o2FEauKkC8U51NaceGTqOYMciexkXqpMCByEChuJ1Tp5iEtImpUJMNap6baw4bs1/RLWtj6vil47
7ImBlLEm3lMzlfAvXl2mK7397EH7gD1aByePLh4B99VQWdfkZhmUxh8sGKio7gzzbth5KKCTB9ys
IlOOaA7LoEjlOWDlSKrOXlWC0lbmCZZBy1G2owoUuNoOEeZrFiqztP1BqyOYrGOtrhLWc1m+ZhJm
zx3MBi4TCDchn8aYwTvVPYMa19xpHbwsDCdXvRL+EdeqdfSQl9LYiCKeUZjK09njRZd6aFN3kJxz
zHIzQvB8ibmBphn0RHqpO+mRyGHfi8GXpMelK/KTi1b2AGv1mKCeBK9SmE63t1aadkPbEeBIkjog
CBgmMlS8wjZiS73fOm78gWORPKKbfDrAci5nlTA1j9R1cUnVpgJytOEAa4+aHxdAW2DLA5c/Ngcj
bB2B8WqOCTyyyyZo1ay9L2phImmqwOBngGfIS+mWSugMVuvNFnB4y8KnaBwLG72fUFClc6PA5JGI
yCo7bWfYmbOZsF59zEMFv28nU06As48YplzsNbddAqyLGkRe5lrTn6eZ1YniwnzZxCKTQBAjYWcN
F2Rsh46+0KwHtJOnygRDWzuBNngBYhKqqgGxYlUfqhQQzUwIuGICjEIhtG2vJTCwTBqIGG0C5Ekt
HPky6kpPs1xPOeOtw+/QCjZ5DjwzfPhsw3PYqix/AmUohNIvB98TViL+IFEn7ovaoioidS9eJnmu
J9291HG3htAzDIKEclwFAu/4YXEG6zT3+wbr/6j2y8MIWagdmz2FN0AWwdQZYiZperaQ8hvXC/uD
1I4aKjbQiTC29KB6ht4yi0F1ieMpnLUMurEJXsUekEQ94mPsSSSLP10knCGochyKPfmpF1N3AMai
upggO7GprB6bFMbmdaLC+6sVyb2LkBFMDCuNbHhIM6NHANrLwfYziR8iTvmJHf1u0VsQX7CVUTTF
H0cXhA/VRA1Tz1ZPzUkfNm2L3SR2k+JiSpLCannGqtbMzi13+/sMof2WW92H4w7vam4j9rIUwytF
DbzIpGEz4/pi91guyzYY9ezNBmHQG3j26uQLdr8FJH9taE4t5hjEgKZJpTVgp61B/UeogawlsSEE
FmoOYomKzFLvHIqy1KEFhuSvnCEkmdU8eVRhToNSv5uTHQegm1Vwf0GorDMX0Tcq/tUUzCXW0RZn
O8qVsg5SVX8lsEDfIOAqX/t1RCCI38o6SaiSVO4mNtP6MpfOxAYtb3ZFIkp8JoDo2twdt4M6Iz+p
yqssib0xm0alKQBMdOymHAw581ha9ivJ4ddWmnqgOmLx4YEKLaOwoSZsYtA51Fxg0i/1neIgpkTL
0vpRvxkpQUKlsYczxMigLIvmGwwfEeg2bUFBqoLxljGWVz1xhsuolBCuwvBZ3y6KXjOrIRkG2xA/
dmjiq6F2BQ9zQrREZb00kUhbM3SdpGVz7r6P4IQxYQ8lM018p67V42jEVrfJDeVeVEBnKrBEjM1J
3fRGap9G0RwUU1tCJSn4FuxB7uXVKkAwE6TeOczIa6XVWT5A+TzhNUK/o4G7g0M6j7hlYjgjAvf6
dFHvYqB5b1NfIkkWzxfgBV7RqZA/lBP6M3qzvusUI7vnpq6Ho9kazzhXdcFM1I8GlYgtaIBYCx3I
0mfltKjVsXDKcCKItEqu1AwmxWUk7EJGWmW0FAP3TczpXsV7vcXoW4OvZoPvqK39iqm7FXDmpG3c
aay3OOSSeZfD9zYXodXrukpd+APvJ7Mv7yaT9AE6Zxom47WbRBdqMLpLvxH5EvtmyUEsjznCM+XF
KZPh4LgjsumFMn6LwQp/hMNl4cFdDB3IymRtsH6h4VjUcAuBe+gxT9UpXGwrPiDbhC0sJqo3zSSH
MSZinhgv01Ynfp4co/QW2VknoClEzeyqgh962U9Qc4gErsSGdYDaumAJKB1HUKdhg6IYM11k0cAD
U6IRv0bfJ9Vwiofv1PJRmgBJZXMyXmaZK+G8nkMRrNhUmr2Fg3czvJmJCeV/q0uINKHQxKknKQHH
gloUDS9rO0vKJFr9Qju1hj1ctF8nOFg/WxBoMQtu2NvUakyMf4lYpzef5JRz1mSzoDBwV2+l4rTh
BJnBfd456oWPvbnP3BrJhXlSEJi7CxvhZL5LS3EZG0BveW8bQannNwJd84aYNZhSI3FY3jdjNI0A
m5GkmbBs2GkT2HKOz3i6dLV3OELbDDrzYEzWFR5Dz61tLnS2RTLAlcZ0z2VZLhAW691bBUofKzO0
QyFCiwW1VEQiw1DC2RhKbbpMHPL8XlF3pQ2oGkyV0fVXzO7FNPLx2hGd48yeAepRV4a8Syqu+TgL
i01VWuBs8GzY44ja+5XDnWhMtM4b2kncV25R3RmlxDZgYp09QOO6bIq8b0FkssRxiMn4AQ4w1vGi
0TeOyPm1QNWZ5gsp/bkylafesOdN5Q4G+A1lfSoU0aDzyay36aAk8P4S2RxoDRaX3rSSR1jBX2CO
fjBx+OeJ+pLDlPmBIJ3FBOBlQT0hdi3duAmX2XpY2V2+sGTx1OhgbgheE2poyIo2tQO+WIYgQNOW
11aHji3LAbEcWmvZm1b5TXVHbcenZNnHkz5RDWiMjSHmHtHEgMQ+KGKem/FuY5YaB7rfLChkw+/V
bHR+nMVvY9MNYd4WhxbHr27pqlPrzOXFsaX9GdsEMmDOh32PiO+itHEaggK+pBTq4vqlLK18j1eX
AmBNzNCRYDCpatJdHATj5wGHLSTJYzQZI+nAIODMNUixB4jObUyW9R3FFJ3dOizQ46V0MCFczQPu
2vKWpJGgKGVNdjcl3QywR+mEE7J5zLWKKXRLR4GmsVGe3BqMLdVaEg9OH8UV7J0ZzG6OTgrwdmHN
mZQB/H4RK2c6mFkC2h8MQgMqZw0mN+iPlPoYViAm+UMfN0fQpuPj7IqOIaAFbwuW4i+VxE3BsDvr
kOdo7I1eN8XdgrDaLxNNebB7HE+Sdu69QXdEWK5ZApUPaqBk2G2lUCO3UfsN7iuJ3BnJJOQa8oM5
5m3ITbg75ksKd0un1oJJ9DmazIouHJtCPnc1Fh8V3OOcYuEz3229AfStWsgrsSrhZ4AJbxarJxu7
K6sVy9I85eog/Sw1oftOh177cAe1fOxJ3eUUZHT3TquJemqWTH0vXeDGrJG0DOJz89uAdBLaxSWH
RJnMdJBZGbgDMjR6jEHpJnP9iBRU/DaUWXWE7WDPyt6pYPLdN4xP5fSeusPN4KY4TjxtNkPfIbCx
3LkCQmY27/RZnag5Z/MzSWuQjUaTvEFJmuzgPzluBDbugs0QiN51lpJdxy7GIlw1NZuK9aANbOm2
mjWQipokha8zNqEqwamZ8gKeh2g21MgByvt0V2dD+maIKW/XbYfDrkMvMqAVFpSxRiMDP7pLQbDr
Wudo2IqQu2kBQj5M4PhK08L2gW8Snlk7nUG1JMWmk2njDjikBv7mRMNZjTfuqZwz5w7ZNnHQasFf
c72pUwqzJNjfTUvLYEk43gqNr/YY2P9b5NzuTW7HO9ceFC+Xih7oLp+2VZrWbDBK6O7hbfhtqKuC
6mp67ho+nvXCmbdVXCB/Buv0MNYarI1iOQBGzMMR+cZ95oj4ouCzISiV7lmfIQGGyhZlyiGvD3Ws
xlusrcUxEZrhF1Yzn1YjHOpI3n+4CITqir8ZuvumWOrVRHJ1D3THrQdiIjUWxEOro6BqwdfOWal0
if5RFMPAwER6WWGAeQ7Xt9Yo+A7Jxfy+10wdUZDuqcJ5sKcawA5AjGHDxQNNg3/cBPa5p2E2+IbU
PQuBLNQHCWdJrqNcOWfB2nwYWs2IJb6eEGDKejtWvL+2CsGw6cRhTLiO5S5fgjErJ5Zour5tDH30
8l4+orf6qWpcdDRYg9+VY1DhNEq1WB0PQAGlNI6LDSb4gmZOJT7UfQ9xJ5LcO0ctHaAmclh+6RPC
NYNwUMYTh+lZn0XwMuo3cu5AW25B31Ndsa3auAf6B0sp9nbzbXSyzEs4dv500C9G1UybBjgvczRS
pqcGD+t2Mb/Zat1ebdEp/iJMpGYNHKTgKp4xAzqVDUxJAYPoM8HsxNJ9nK3QCOAM4jCVLnKvRQ+U
X2OVOEVm2dMA/I4HZ1H1nGW9ckgbRUP/yzKYPrYU94RGFhBF0/G+SHPN0zoYhCgSbU9N32ussYw8
aOw4uYw9sgfq5CheZ3SHhSOi73Kkb4eh5ZHb2dWhRC4pcNoJ5ygDh+y2wrsnQNW1toaK/fcnw3C4
n0t5564Og+koTIq4E1Ff07R0PVnpboLKrKU6LLXmbTzAtAAkwPo4ZVWkV9mt7vhhrJWPeoQtu5IC
G6VKJz2qvLvAvQ1trk4vGVdjZwP0le2pnCD6s8gbsWHkwEn5hBRPw0bIj3CIIkkkDU5YHa9xe6EH
1Yz87zIUPlynjMtYGxgAU4GUtIHeEBwnWLbA0DBXRoUK16gInSdySjC5manXqT9moohI4ez7vgs6
vXqapAqnltzBMbghTJiokGZp5eP4EFMb5aGgMZcusITdoLqxqB6KEwczq+5nK8P+1iInWxr2vnRF
SyHozGiZJOBBGc4M6smc+hmpA5j9IruX1Ch0x7MOeJEw7h2le0YDEM4eKFMzrjgzdkx1F1fgn2aS
TF6RkG5nkumhky7wlEOlBkWtPmXE4FhaxLixB/e+shFyNb0xH9CkB+oJzqKhawDPVFvDnWPXqI7M
+XgE2JCj2cGG671bzWlglTJw9fFlTAC8jJESyaosxEo/eKLXY6y9NYmGGbxZhI9ZmLrvCxBEyN+V
SPqq7j3iyBtP5xMOGnC+MarkmkIAL1HPOQpwE4IBZnEHU9E+nNhBoqn21BTtLm1fh26zlJvJGNBu
SeYQOya6uAcMCUdLp1CuxwAX5pK5WX+MfREllf4QN7B1q4R6t8Rmtc14ke3bAidbV8s83S1fYZyD
/FaBcw8sTVDais0uEgbUYRJOCxQN3+V+AXQKpyS+nRxYGuiK9p5r9T0X6euYptqW14q2gdlADvJU
jkoSAtYd77kVGgjV9mDftmhAJtOmq1ywx+zFPUlD/zCKMb8KVZ+jSmkks5K6vhikgRigTCqPJ0PC
cHhvL3zRZViWw3M6YxvZT3wCT+geS/oU5cVUUwNmRKFeoLAz2hV/qedaA8CvxBBXwY1D3AV4J2QN
8PHM4GcxhmhKjPJpeS4Gbd/xIVjg3UKbedjmYjhVAwZgasUi0PLsWVbmBe87mg3Tt8p1eApsc7JR
fWRdw06k1xmE3zlD6a8ZyvicJviPxqHYtU0H76WuvkOl7c6Y22DQk6i2iFfoOvqiAF3QihF32NT9
zozRGDok58HVHhWOqV7/D3fn0eRGsmTr//L2OZZaLN4mBWShNFVt0shmd2qt89e/L+temylkYQDj
Xb5uI1kkquCIyAgPD/fj54z7JIHFaa6AIKcj+EJB+tVk4l5jN/Qsje3QxadSNPc0O71IupIiL5Ud
xgbcn5J49B3Ys5XIj2NcSDb1NXDBZChdiM4PadFY3Ccr/WtY59+1uCX8zcsf1Sg8aknoqFLzolYh
WJ5Z2g9UIkNuix513vK7OMf3oT9CzdO6HFHumJZfxBBVW6LYTa4r94pUAvafJnnfQb59H/jFrmgj
36nNSPWibOkWmKh1yTTMDsH4a1YV4yDUZnKAN6MjzPK/a0tkoQlEUFD2uHpXIKvSBY2XTuOPLBRh
KJ79k8y1RetF0asrH9/APkotWhbKwnoIKCBszMo4BGZoHatGirjhKbnxjYQYtD1BHNm53w4PUHMd
q5k4DqorGhn0NtqQaii/q/XUPo6GCjtXHEUnC+ICMglGTDaVLo5U0bfkWaI95Ef6ppXTRbPK6Mqv
KurDv0DpVJCXkndhkefpz0jXuK0TV6s+Pr9UJtoZm7r0RkI5hJB+63oP+BBuGQoyYuei8BH0xF/U
dDOxoZ5H6insVcNTeDL0SscercKc3oQmqi+5RlN7WkcmOSCbgajpS2QuxOQGHIdq0/2lJgmZB4pU
5Czsrov2PEGHaLAgqd7lbjUUCKB2mnaQh+xZyvSekoawCbvpq+rnhwrWHbsTxUe9mxNPNsoUTeLq
axp2j0Mvf6EUmth6Sf1foIHHraSg3udzjXivZv5VB5XExVwEHx7rxWtX9MbBVOPndtb3pm8pm65S
fBS4pMnu1PlJLufSy+q+ONQ9bN3pBOQ9l370LXpCAzJh0E5RaVPF5EnjiRoG/F5ZhAhYjyjiRGHU
NknQKqHVOFnqJy7Cp/cJPIEGUq9KA4dQ2Iatzemz60O6QVHj3RSd9taY0lvXo9dUU1P0+jKS7Dpu
vwZF95cltgggWJRSdM3r1SBiHSuPYTeUmyJtKAWl4l+IM2Y7AfopWzWozxlJaBA6yF5vzoBe0/RY
t70bdIO+L4z4h1BQjEhSmVCxva+FQUFQoZI2c1M9m77ElVt7bnWjfghGtORqf9Tv6kIFOtuS3oYR
uLVxn8rBRDXWGILCpQYdHto+UjezVBU7KyFsp3xOMt3nEmroRebUgflVsuLmPi8T7RS20bGBcNIz
8mAn+eNDrLIMxeWg8blg1HHiZUXjUbmM7D5RajJAVHATOX5ABAg4ZyPKdmxMuTNEUbLpKNh7IXo9
TmLCiUWpPNqnJklrUaedXeBaYPtpf6el6ks/97o3asNTpYAYEQ3xa9PEoq0FpcpvRbiPevmnMpLG
KDIoqQGjT3KensRABeCvWKkjqVxUjEnhdoNSVU4Wl4vd0toSk/dUvvZKOabZYxGUkvL3LJd+5foV
1XubTrqi3ytFh/b6OM76ZJdVk8LqqSpS7Uhan8AUagqSdFeVdSiUpCoqKlF1IAjxRmusoXbJo9c/
4xKmaB5bM38LSdWNTw2ppNKOSEYOW14ctFPL/bPwUhP5qUfOd79+qIVi+meGV6j2KLWX5OszyJN2
cMXWNLT5eQ8B3UippHCyoCpoS9FqQboD/UFAqE9G+KMqh0C5b9FcKZ9limJE06z7JLobtajonvva
twhcA7mKYRwztfyQByHclhblbpL3mtXpMIsjeb4tdLGm1pzMBUydAblXyPag+q9d3y9IaWmK2rRu
bMbcFlAT66VotOt2GNXveTXM4sGapFkhrBlVCRpinfX+EAGeYB2jCqTbkgCv2yDFUU9bm2k9gqYw
7yGG/jVW2qNZa9Ba973upHoebdukGSDPVsGCxGW1a3zfj1lOXfAGoWr5KCTonkDG3s5gSUXOUkfM
JXMP0ON57g3tNQuS70FtbPQ4JAEu+Y6cdZDpJcqjOWS/FdgRBBA4GUrdtfpE4bw4BIJZmg7esJu/
qlFnmv9Afycv9nv9aOXNl6FEiW+owo0Q+H+Faidts9TYWnG9LXti4Dq9m7RIcv1YAlMcF9GimATZ
/RyRdTTkDcULGqt6Xszjdt5LGUSidWUB+zHa8Ws1azvI54uj38pc3gh7j0M2gXu2RvmYaWHoGssk
5VqukPqut7WgwLc0WtAtKuWvXDDvQ9nKuCNVh6EkxuN2NOLgZggVExluSCHAj+pyubTosUOG1pC+
+I2BPx5l/ZQibOmSvZyAMsSAv/ta/TaNHTjFYf5WtsnvgqDDbcd6G8PxtDPKKnaCFk73aNbib3lp
/ZYnM953RXdfGHWyLfrhNRyj8diT+XqqkKynKdOoN3EkvuVtHjpR2HDKKAL56JpWv03MBS234Skt
fhomF1prnjfqSJ18DJu934ajl4Nd41JVUYiopgNFO2WHnF/nWpNceqoE6W0apDpRgvG9C2Nuynkz
PgWSr9u6lgWOLlsx6WMf0CkygCfTqJ/V3Cxf4RRLINKY9ScwfdZuqAII8+K0+ssfYDQcIpjcrUob
qc000q7pwXjVdcNdIqZSG9ZygK4cRQrOWQFEZJXv2e3kXU3zGAGm+V1ROCC5P8PAOAzzgylPopMn
lgZdqCDbg5/8SHTun03E0VbI8QuUu6OTmaPpUYZ9mccsO1mJT1nXqogGF0YQV8vi8Sv6YBnBDBip
AwXvbgJpwdzbpEWhhYVmZ/4JPEz+lUIKUjy1FpdDmay+tMlTaQQtMBVxs2nFUDxocVb+mnuLfCAK
gpV2p6bZDM4+Vb8lkRRRYSzKLyDbtCOgR5gdFAqc3Vwf5sVlwb7gJyfVLHPKYfldClzQqURyLqVV
ItW+BDdSI8w7Yo74a5yUIZincDjIjT8ecGAE1qYPBWNdsg683K+RT607iairyYeS7mKYLmJbabvR
/M2lL6cxo9MsD0LP/K6Gy7BQq+EwBoX6LGh6czC7TEZqSdAfrWyk403XYuSHwvw5LPO/5DqQT2zi
HK6UVHgqkuxJNsxyX9eC+kJZZNG9+Fur44UzN77Tew1XOKvqU9lJXe9Gki+4sx7EPhigcG6Pph68
KWnxhcpj504RfViVKOxjnyuyHEFwCjmoo07kpjiHd2alCH/nFRiDwjKcZiq2MeSezljNwx4PsdE0
QD0mm8RDOW3qWOSJ6sK0JnEy68kpgF+ut6jtiam0pfJV2rI6HEu1lfeyItAOAk8GFHLDZjYT5n4Y
mugR0q+ecD6nHtmGBg2AWeBqAAS+yGVr3Ad6ZjRcDJsWacSaxlBTbqHnTJCeDeX6yxwnXxUTfcmh
q35zAWqfgeCBciiGlxC3O4O7Gse/0ep6JUEUbTrqLVTqn4OMNj+/ttCQ7YZXQtAYpUP8RNUhzpp0
5bfZyizSs+lw8BuRRyO11MQHPV9uF0M9wGxmT6PVxneBpmk0Og/GFyXR1VM6aOkGIEO0HS3Zi8EB
TVY2I9Fp2tgmv2XGcMTmnV54Gfja9s4Iq1zdyJLwqxNN3SNPZO7lMRLvzW5S2XWsMF8CpzLUkPOB
5xLtJtb0nQI6AMb2dmodaU6k+7lo3xKtGk5dIiXbNG4mL+0C9UgxsrlXxkpFpyL/nbMe3bKLkmNV
A1u1szz4Ww8jkEKVN7QIQpA2n2R2mlW9DEiabgqKFrus6u8MwXAlqw93mQKgQ2lniWAcSYxCgXKa
GmdD/GMBzdCLTUWhoQH5Q+n9YHXSrqMkJ08tfbzNwtIKIqKJpRcraO+NrLzLZHCvcwJ5bJkFAGzV
WkvQBDc6L5itkm599GynJg5tDaSSW+cV1dRgkFw9RHu+ikx/19RquetIvDFegF+RNX3NpLZwUiMk
nc8sQXCOHE0c0wcxxs9CgyhGm0zUt2gZt7TRt9sBSs5B0h6LrE+Oaa5R06JiHvlZc0StN98ABt1R
qhvdUCIkLwoSlUqCUGOZmD/SUIzJoAh/KdL0Mped7LSk372k7u+GIRY2Qo/AI4TnXA81U/17ST7v
ES/+W4rbpc8asUsvIVRAQmSe9zmTdfLhiuAG8g7+/iPI+//vlCwLV8AVQHz9k0rKR+aV5fv/jYeH
MwVtIxjZ4BekHYV763/j4Q3lv2jEgLPznTAF1i5e+jceXvsv4O5QD0EUCPsmxCp0TFBpb8P/+38E
Rfkv2ANRtxRBSNHWbf0RL+F5D7UGeAmdLwhbVANZVrC3qz6ZRd4yloN6IhncpsA/wratt1RLyXcF
hDXt5sPMPP4LZH9FkRxzEM5Q0QBSCEMuzE7n0PtSMPwugUaUIlkzoeKTJtKckluIOIECFZjRX9ft
nbc5LsNTYYnisDcQCkGNdWVPpPJMkp34rxJE8PgQDb8iARBvb1gRV3YM0ObQDCO4y3ms65K5ainl
nySucNLTcf+wedi5m41NI+Fps3Hdzcnh7yeX313XofHLddzTcbO393zP6cRfD67Lazv3wGvegS/5
7s1+/+DuePXED+/5VsfZ826brc1b8vbLt2wKfn7/unnY73k3m7ezveXlzX7jvPEtfATbWf6Fr/mL
R+/aztlhl+/lHR+3D7z90XV5qzf+Ze/Znsc7fndP9n7/au89h5/xPM/xHMdZvs3j53m/5c2cO744
MRI+0fNifrtzDl/pIeNbvcOenr57x+VrRr2jl4wf5NNtvN2d42z2p83yQflsW37y2fnJu+741sP9
y273skwTE7X8tHs6ZfZi9sXhn68/slUrsrZ+YtaqATaLa7IjsfR02jy87TevDMpzfjq7g/Nyw9Ja
L/KTpdUWa7kUyS1rY+PSF/cQ2A+29+PeEe0bdt5J9P6nreXziFbNTk3VlKGx2OERfd8/P/OcHeab
R7I7ntyj49xi9jjvo/lscOm++tDK5kttFc8YPLlvr6wWntP1Z4SfO+vU+Wxh2XYfLDRyafh9hIWn
4+a4LOjN6f1//nx427A3Hlirp7fT5u30UNlsnNPbG8/SvtuysPbP2/12u/W22zv7nhV2cI47lvOP
u7v35XhnO/c7njc7j23hOk9Hx2Z/eocn53hk9R12N3oSby6EFZuAKkJISNLgyf3uvrJvmLFbq1pb
ufNPa22Z0A8TNuPJwanghzZvD4HHtmS7Pywbnml75r+9veWrZVcHNiM8/LOjFm7/4+52u38G++nl
1hJ5F8i6tihXDjgDzRCTenjCS70+bJx/djQ6b7abZdJPG3yc+3Ja3CQPhgfh2fhAZ/mr+7B5dV/3
zyf3e4Fv29rfj782vAFDedja29fHnulz8SLP+y3rzjuwzkvbu/8Z24cXHrXryrb7xIJ4oyXXu8eT
bFx753pP+KHDaXEw15eqtqz1a+Nc9VWCSR4ViZWKwz7RO+5uepvP/WO7sZ//5ZkZHk706LjHDR/C
w+9e/wSwfN/4CKszaDamATEspvo77v3ELJwWv0af+IPrHPd7vPXujd2Cs8bjc0psPa/CvW42zDlH
z245BdzvPJzNm7t/eMBhs24engPb/sYq2vBMOCW8A7vwO177YL/7sv12/7B//nsf2H8/L2/66/Xh
LbJfZ/tXYO9xdvihh2f++vffrEZ8/o6WbXwsfz7tXryX3T8OLn/3Yr9yioy2Hdhbtuq3u/v7b/eH
nfdlf9j9fnnipHCeOA4cz3tx7Z93HES7p6P7whalP/xwh88+7Jh6l1l9n2ZG/g/TzeGKRc6W3Ylz
+XR0dt49W/39G7++8M+LU3hxj0/fv7MQnd83nsh17yWLqyPGpJAjGBwxnJJHfrF2tyeXI4+tbzvu
4V+HnHNjHUjW9XUgi6vzJukRKikwi02m4/TA/merLVaX07uy2UX2r+Wsx12yL/Y234h32DwvpzIP
mgfPV8/8wN6+JyDY8NXys/v99p4/dy9Mmntwnt4DG6Z1s5ya7Kh7du7+PVzYHQ5syGWpb5Y1+LBZ
3Glo71hCTD/eekN3unNcHqO7+34i0nF3Dy4/c/0BLKfD/+xJCEKJZ03I8nUdXTJ49pfXPzjDfp6t
QOzyRZ9W6N2pLful87D1rls5f8r/tkL/n6ES9slQjJ9bKfym9E0la2w/jy3P7wTkdvIxfQtGihrA
LoQbwsufR0ULDWzRaM/CP88F4dxeKs0wU5MlJ9VmqZvIHMZNmPbSv651/ytR2CUrqA/TrAtHFY3b
q1FJnRmRFfEBXaih/E2MqmzfluPs/unc0YhraZrBJYTwfB021xXpMtRfa4j8VfAxIbguRFFrTevs
wpoK8jPVEL5et3l+RC7PC+Zk0Hho6nKPQnP2fP6sXKnKrIdXsqhy+SAKleb2TRKfxI6+0z82tWgE
SIu+w3I0ryZRLjMSgR3gDBqkSlKL+UyPZlc6TZylN1rdP69Cmqq5XNHNDGEoN8PzUWmlnptCnlFD
jxpy0FGs78j9tXcqDUcPQ10Yu+tDu7A+PtozVr4NdrG50Hvske+Zy10mIa+EGo0e3bBz4Wnp0KPB
YiYzPAQpzsflZybCXgV5ZkrvIZSK8RyjxAVO9E0J+ls8BZcmUTNoREfgD2GrNd0v+WXdbJbOiWCS
E7fra/k+1HU6iFRKNvpoqjcc1MXBQQVBhW9pitdXW7lXwQW3EU0zUtpR2rNi2Yta2bADNPxu7OdL
piCBA88DFQKB9epQkARNS4QRKsWpFtERllP9voln6ldZUN/YYEtId+52GcoHU6sN1s9GWTcSoyI/
9RCGRkA9Zaq+LtKWYPGT6isZx+9/vho/mvw0kTCFDYnERIYidX4QYxvYGG6RJ15a8zq8TSbstAok
06u12FglqpYoKNPUY3WPSUGVXTBz5Yb++kUrLHY2sw4x9pov1td8cCQLMKNogH4qY6Fvor7Qb6Qs
Li11ncohSSnItWFqON9XZKjpVa1oUBNqS9Ed00qTQ6pn/j9Z2dB8hL9q/4OdzNThDi3eEQLoc4ux
QMkt0pUFnG3o27TvfsAU8kuu5FucsJcmkNy+CL0KLlc2lq3w4dhHaiEMBm0pTfk03gxZg25cSsXx
+pKTzm+/yzlCUsdSTQWm5uUgWXncUDCjLl2gTZVSK1RrlMEBLB57Jb3/C1hbsUtd2/p+kmwpUtMP
UfU57Qe0Z93wIp/Hi26JqosyvBbv4cj5eOmk4mJJad6WgMHrT3mjUi4MlS67RaqzosP715AVGCuh
9TA1TVqHHsCkzFAai5omvzA5iKncb6qqVF6Lvj4FukBBqylhOU4ATynYd8YJZBTPAHS9te8moboR
Cn32NBaHKzsSopFF9nW17YeJ+EjoRzBMoknH6xDQ02/LSHDSl46mAIiDugf63bXZeOPpf55zLKOK
BEG3haLLOjyaZBQEOomTYgTl6dQFONtZoRfr+hq7OL4PVlZLbOpLwE0VTptrXU/bXSpTeveFbQbe
d7J+FHCDuNctXhwXD5iJQ2uYotn5WoKIIleIKCugeiD4BQu2kZ72qRuz99n5MHu6QgyLThVZ8eX1
Dzs0L2SfxveWlkH6zp4LcwLAnTTxVuzS+Fcb0Wx6fVSX5pElC0wPW6j9rDyCnxQk8DVOJD0e1NLt
K1M4yr4YACfPmpPcTxYchAFR4I1x3rK7GqfeBWNVUaG10yyvj/FQFPsy7OZT3An1ETlA+kvoBPCu
D/bS5C7RJkI0BPDqO2vqh8kdSzOraCFiciNJ+94K3dhBldkvGFsLjE+YC+236xY/xxbWUpBQFK5A
HIvrWLBTgiHXmqCiHbDJXR2otqtkMUKS+fjnYSehNBGMrmhIkwDKOV85iTrPyaCrpT0NXeoB0ek2
I+XPPw6mYalCd43aiykvRZtzK/nUFIUqT6UtGOWwVRL6mpLYeBIriH3SWryxOi/suTNryyr68MCG
QNabEVSKLUapLyEfC1jP8VGZnW6sjCU+OQ/MLINWeXFZHSplpVX8wj6O0jBEtCHtxeYQmkK2LfJM
BCSmmV5p6P0rbXtIWmSkkYY/3woWSloyVS00wnVlNUgDXNectJz+tKhaLyBY5AfEsmBLkrVqX9T6
DMtw6Gs3RnxhZSIFwkWZCBsFL3l1QHAn0Vs63QhFJZ/Wc7BxdilR843EXvhzXw3JxHt0jXIDx+P5
UzTLZmrUANA73cf9Ue+qbp8prXaIVEvetb7RhnZKO9yNab3wSElxkHcgEDE1+b3K8WHt1GElz22L
VaXT5cBOo8h0h6hoDtBFdfejWtATYALyrKD0umH607JdDl0dhUKacKRF1ex8wJo/5CV907Qm0mZA
h1GugDYw+tMf+hascLwiRCiahFtr3wKsU6H7iTU7Ry3c4U0XI9gcNelOKY387rqtSyPCuxB+mmi9
WNIqQqX9Qo20EnrshLbz0q46YX7rBTk1biyVT6tyGZO68D0g3KmhtXE+c9Ecl+YgdiWrEj3tppzU
o5h22R4kfXPDt1wyZbD+RbTtOGiNlal28POiyDJMgZ6wSXsILnDGH2EhTjfC+0uTRyzEFoBczZLW
mh0VnCnRKJelXati5NUCsS6qFJX3x49oOWY4Gpk80TBW19gmMELgNhEuDCY0oLMNXW5F9m8av/81
+XVh1giol3weNqCgXlmZpKCU4wYcyKD1BJc4Kq9A/eIJlOz84/qALprCXaicONSQ3+sKHzawIWdV
KATgmdSq8zd0UDVOovSxQ0rkRi3mwgNSyIf+t6Xl9Q+WclqM/HkC9Gzp/Vf4I+gylf3yxnpbTsaz
I8Yi6OBGif/D71LiPzcitWOVFZIAK4ReiHd0ilcvmTIUewsKgdmGEWHcXp+/d1mGTxZpy7MUOCKw
ulrhc5XG6VBhUQ0sJhDaf3ekd8zxLXgAbLgmw10+9oE3RZq1zcVK/keg67PR4JAIlSF5vv5xLk0y
DxKmQon8LJCK8/EHeZp1JjBhmo+B5QulEHukCP7+cyMG2laqoXH7xJOcG9FBGUdNqSF/GtUy/ftD
DC9MQ6+TfsNRXXqahgXslYZN/MeiWfhxyfhwk4jKxOLM43x0AJ2BVh8g/9f6Xd4K/xb9+1933aW5
M0FKWLCi0lK4DhG6EVa8rC/QlEID/Jj0U7Uv8aLun0+eScJDJQYijlzf3IzUqJUpwCPGTVbfFV2I
CoSmRDciyAtjYdq4ROEReVDrmUvyQoBai779aQAtlg6W6kiRFv5pqgj8D3SI5KIU7jbme/n8w5Y2
5x5qq2XtJ5GSnbJphLXAz03v+ox9znQsZsAHQVpOYlmVlsF+MJPBj6mJcFoBEfajOxjxFZgI0kMx
aJati/29OWjP9Fv7XhUa/pF890G3yvLG+bKEE6t9zv6W0DHUyLbQaHT+IeZK7KwWcih71ntZ8low
0fmjOmoiPRPokyu0eVtptK97FI3/fBtwGwCLJcM5SJi12gZCEWpil4FCnLJYgZND1AHwl9GdoqL4
1jU+v1+f8UurZ0FI8UgVkEvrU7uTjTGbRbyIGoYg6Bul3hgZ5HXXrSwf+3xGIRQxyJCxgjTExlbX
AXLOC+UujxWkZkC3n1Hsp3w2aEm3whtL6LMjwZSJCiV3bwPE8vL6hxWEr6SlQmMGi0SLBHcq0spE
Kz6UvliNov0Oh2zwb4xu8fvr0bHzlkwj7gspsXOTYQJgPagUKBXzDPo3YN1fq26Yf1WdkbqSlMt0
qYvjsQyVYpfVcvN2fXI/L1fECwkMuOkQSeLVzs1neSUG/dAVAJZrmHZ043daG29aToKqsujI6dRb
UeXnRbNY5NJKNY0s60K8+3GOm4E+JJnOJjsXZC6tVQeJg97nN57kpwsHonQq+Vs2Ak35FD7OrdDB
DgqugLaoRtNodsw8ir5XENSobg1fxmOV9DB4JGZIzshI0+bWGXFhzSJmQzhLDEj2aI0fpE3CQMqQ
/kEh9auNBrEEvB2+FL4WDcKEN7bhBcdHqYSrMtx15FG4E5wPlo76RIXylI2vN4/4xeRV8sHc92pN
H7zahNpLomRclWkOQi9KpjvHsIWmqaD1VPPyxn3rwsxTjwWjaRJeL6DR8w8jpw18EzQg2kkFxQH5
8/bXoBPP5+Jo2elEE0JD91oVhH98lDEJlNHJnIHXpMp4blekMVmr6KywtQkBSWj2fGXe0kcRNTem
+9Kz5eIFBlXhOimpy+sfnAS8YLEP8pTe0Kbzv/RTrBjeJFn+sY3UzrgRN14yhlQhF3aSPPxazWYL
O1UIWruwZzLrh1KiaWeA+sWlEXp4ve4KLjg/fTGB2AZhDXmI83FJvqpNRs64jNjwf8etNH0xW6Pf
Jnma7ihoht+u27swNHL0oI41MgJIjq9OylQVoqybCvx6YdDKEVLArGtYjQp+5s8f2SKzxZHI0MgW
r9ZGpGdolrdxYVuTWiM9N3YQF2hzruwlmT4T9/rALvhUKOQYGF5OXBKO5xMZj7meBp1AB1OWxY5f
hA38lBWFP8c3G/l3O9U071WcNTduTpfskm7EpPIOJlmtla6F+xemBOwOtIPaYxep9zQx0S+aR+GX
oVCLO7OHFvr6aC88RgAKhAAGwRdfrLZDb9CZ3gqQNCxNBa6fs8vLBFZIw2j0G67lwgo18XNoypIz
FgGln0/sDOec0UOJY/vNPNO4PcvbSe/NHfylsQvHsnAj0XJpaFyrl/IJ+WIui+f24LUOqtG06HiA
SXcvCzOqXIFWPM8m6rnXZ3FZgaswAA1VhVqDAZyeA/LcFBScMsSgfg5zUpTeq/QtuzEETpv/wArn
LhIH77qtKysi3JuZruFNKrrmvMoXzSO6ZMMf58Ikio5kJCC5QU3BkM/HAgMyidIJ2gv4vEbYZETa
vndqTF3NnTRTrG64yEurggzVco8hqFDN9aDEWUe3G7+FkvBL385PGUw09K8TvRgVRHrXp/CSNXJ8
C4SKNDH3uvPBlXkT60rJ5q6nKjjkUY1oSALHmjiO5XEe5u7G6C4sDDwymWiLBiJKpysvmRhyOdBu
D1dnX5bUZUMR1p+gkGiwvT6wC4sdE0tijBytKq5lzMZSlegkZx+PfW/AzQx2APW3wozsKPLrl+vG
Lswik0hpkko7GgxrY/4ojXkLjY2tW6EGR7toVX/l9cKG5gskcsn8q+Gfe0dObLKlxCQguNfH9lyY
2RiOcm7HPZwViRC4qgyLU9NpgqdCTWqPI/zG14d5aU4JqlGLkNUlz7RMw4dQIWxjocwElRizSQ8y
1UQvzRR4x1X5VoL9lqXlbPhgSS+BhYEKQuOga6N+j6uGLDaHQQFi76TkUV4f2IWjxjKWwugSm3Cm
rAaWIQqQhlCm2e04t9t50oTHWfctGCKayhPodD4YVeR/+w+M6otbYTtwW1oZrTMLthhTySG1ZhIj
oCBfskn/EuqQvop6pWyGJlRv2LxwPcPxE1WDTwW2sJaEacy5aGIF8lpuSpINmd7BgpTg2+SH8V9F
pmRvWibWriaI9V4exuzGnvwcSy9VIVwoETV9V+vNL6qFMSop9EmdMUpPnZxPdhrWwU/Br7rTbAq+
10DqfxLK5sbJ99nrLMuVnUIcTUJhfRzlrWpFLflJ25cBDlHSCLxYieWn6w/0sxfg1mmQhwRWRh5t
fb7SQNlFkQwZBQF1+BbMYR+6bdEU+UaF5/oNItvg53WLnyd0ueeSUjNA61GWXcb9YZuEbSaEYk0E
kbVRBrNYlGuPFiQogV1TVtkgZ0hLdh6IkKTDHn8LtXDJ+nsUL2kq/e7a8voH671QiJEEL5Ytwlue
uobAxiR3D5u/Yw0pJCUR1PiDC3lqmdDdLkh/Xx/9ZycBrTsLmVOSXAOZ0nP7OhUJwmSchDwmyp5f
P5NShcE+NM3NH1siRUpmiFLOe4L93BJ3B9maU07J3LeMHLFyc5hsK6Gmv6FfewpvuKPPu1RhHQGY
XeBuOIbVxDaxAO1o23CcQBz6mwPEhasqcaXEJwPX5sU2yKbqRzkY5TaeFPXr9cF+3ixYJ5VuEnwb
Egmx1WA7Or87On5tkGPxUSp1OFBiyKP/EysmhX6qPUBMV4EAO8QEpQ21HKlt6xBP6n1vjsL+PzBi
IkEFYBuWhTWupgHrJ4BKYyKHuXwElA6rfiSK/S0s2IWdT3JbJlVpWEAH1+Uk6qeQmNLmawfoLLlW
RaujJWXBHrzfeDBNyP2uj+vCyqcOtxQ7DDpJPyHCmkCeimp5RDDAKF7am+m9Rt7Ly4JRfbxu6tJa
BHkp/ithCS79fDVk0GZw34INxDCGZi/GleqQTFhawId0Xza1CHFjqz3BX1D+oA+uvLEVLvgYwjim
lKwTgPg1NlhLE4hVRYJvyNygrajIKD6qEOaTxxyN+lWWBa234cmuXtUomOobg/8cFxBh0cK6lI1N
VV8jpgoItSgpp9TV5kL8wcOA5DmX2YxOFwZpA9QxSZ4DYdT+A4eDYfAFPGTczjr330bRwhvKJWCS
qsYR+IR72JrC7xJckjdi19V2Z+eh8AWqkAsAPpzI7vwB+32YZ5Y6Ra44NJorwb6+lYo+vuFB10m9
f5sx8WciBA5c6s/N5BxQYqTAPxlTo2gt+NLQgxK8QowRqtQhZaCemB8SRXj0R3/cVFQ7n/yu/cPl
/OljrJybWopDS3AbuREM/faowaRNYDhsCyNT3MSavUJH64jdTOINMKN3fTOt9u27dQB+IFYkMqlk
cM4noYbAPIqNLkJLJegOWqVPHtTCMJxG/a0yw6XH+tHUsq8/HM76rBiTlvWR21lW5LVKarry2BQ3
HuvK8b0PyFoSwybRHBef5fUPVpDeSLQwikPXj1BBO0B8o/pOM5UwVilTbIkvRtn6fxjNLUZB0rMb
6TGHzdxcdu0Ho8qkVuiyWYE7+GEAibtSuUvm6kawemFoBvk8mTYI+nE+KUZ2NIv4Agkm1xonMzsi
Z6AkcPpnhryjXb+hB8go8fjXF8jK4bwPjdLlgtTCNpeR86EVvuGH0QTtfzaKcI3mMewes2PMzSDV
CEEZo4WMVtgP26CrqLZfN/5pyVDPZ+2DVgBsj69dHck1MhGq4Oeqo1VtsBNrHwF7gK83rKw8uqqT
RRdlwijKtAq14JWVLo1oYClkyQmiKeidCS6bh7gaLU/QR8FrJk7rLIfWB7qf4IY7/7T9MG1SfAYP
J1NOUVeuzooL0U/iTHEksQilR1kr++prBIGwoKLFYDTtjWrUJXvsC858Yjng6qs9GM5qKvsCehpT
AicOFJ6mC+1D6sCEWLvXn90FU+TuLVL4AJzYh6uhlXR01QmQGgQGYUH3q3x2R85lXBqiTNdNrSKC
5QGCgqDEzi8DtvzVGo3hB5PGbmBUjVgcQz8vt4I/w/8lIBXT9tT4feg+nTgblbtB0YYbD/HTvlzM
UxohqAO5w0o93yKyYFnEwKHssEjNrTC3sq3qNYlpEdXISi3Ep+vD/bwrFCIsppXFQ7z43v/7wduU
wYhYnY9bQ99CRbcihwg5Ctsbk/p5VGdW5NWugLbYEqoEqkkq+sai3wLhzQjyTgqtp75XtBt+5pI5
srMLOJtGCsZ3PolaTu40gknKxYmJOYL3UIlGMHhqKeS08NmqUBsivZJC2/jns6nQCQgMFgAlCaxz
wyGpRjD8sgA7d6H/QKH2e1U0fwgH4iHBdgIomowOFSB2/LmRtJjSUDf/H2fnsRw3sm3RL8oIeDMF
UFW0ohFFowmCoijYhE2YzK9/q+7otrqjFffNOqJFggASmcfss5flpZrbeYutvgPX0Q1/qMD9fWEw
AGEFVODIl4jFf3uGNbYCBVwePIkduj5+hIO0wFz48n99YFzlXCOiJUph6vfS1Ny7WzlEOAEPnkNk
xsgrEJ75T+vh79tHwJZIisuIJh3X4Pz//2uRU6rPtQsHJxOr7pOytDjeMEu82HOa9f9+Q3874s6K
JmIql+SFYaHfjziIrrw1rDmzkVGxD9Ms8sn3i/E41hgyzVEP8JQi6h/W+z/dH0oIl/4tsgBGX/96
fxNm1kEBhyarq3KkZYyUfXYAVOzC3v7wJf/TpfiiOF/IV6iL/LYs/BbEC6NfdHCMq+6GEoPTfo3s
Nw+B4f/8MZ2n99AgUVE/l/V+W+eWGSs9LFGTgbLtT/Hc/prc4E/Sg7+/L9YD7Qh0/+dj8/f9dnZt
nIOYbGUBhvrb0huTGeGVN8y9zrdWObS3nRHTn3pjf/+4/nrV3/aJPNA9I1t5lbn2ihvuUKlTP6/O
xb+vxb/HIjQ1qaBxbDKCTn/zr8vC33XVjIKkRERLdS+bxSQaVEoqvcG5tss6l0m15e6FV6r8/d8v
/U83yCFGZusQAyG0/uuldzMPQuw7+VAQ7HhHO81Ngy1i9v+4CkVtuvtUexlY++tV/HpBbpv74Fyc
dT26Q49N+Gj/qa779yVPTsNG6J6ds+jF/ZZU9aElO1uVdWYtJl9O/TbMztHUUyMvRuko9Yct8bys
/6u5yG1wOQZSMNAiiyKb/OtNrUXnjaPByjk3o3cqmtE8dH7VZvV0rlXFyxr/YZn8wydA1Q8Jzrlu
Tnj827sqleeJNdzqLAqJNpSy6VmFoo8uSFQUCIshulnDeZaHf395//BY2Y8R3XDVgDPzt5enxDn4
GlfsvDl8MPCvzWWO6z7O4CTzfxqa/4eHSvAPOfS8/ZNV/fZQ8WvUYVxg0jsrVfSMnxH6pagPoiCt
gnguLxqvB3j2P98haRxlLA44bMKi32I5L8Qxcl4WwDw0Q1NqS/lTsCn3wrj9+vHvl/qH743GFZ85
hWLaub8rqNQS0gUoobSiow/T1V79tDXxz//PRahEU+dgFOz3dNiyhwI9n5IZAmhwqp0F8nKLzR9O
0L+tC8onHGP0/ajZnIWuf13/O8kbzcW6z5gtHx9ayu4ZVu3bqdR28PLvN/S3DZL17p8bYkSJjPP8
rm7rpm46i6vHrO599ylHmZVfVkYz5Jr1+WRhCVuMW4QP/zaMzfd6W2L3D0uEFurfXh35E1JJAuSz
EoRh+r/eL+lcw9BnMx60b8FXToRxW6e9X1szF4BWpDdLAzZSmhZkXzTNNTTzSGJ/iudrrPHCjCvL
lnjaYnZZvlcNWgzvcmujQTyXIaQm9ZLrpu7qi1Css/jZyVrkwLMrCwBDUuHa3tQHQHJWDv5Ndyvs
HrXS7q1PCgNm92ndh1j0AF/K7fzvSzO6b2NYSvXLVtawvRhYju6XSYaT/Dk2noK7s+jKPtSir0YM
qyHay6tlqKsrK6yDmuZYverXvewUDfJuKaY6PDpeBREXiOy6xQkdtmi6tdqzW0Ltlm30THnH8a6D
Yp2tn/HM7NO3hoQQN+yesSgAsTwZGWZrK2rc9NXa7/kVRupSwUdZuu0r9NSAccle1XmeSZrkDTwS
FU/fds+d6jtg2cK9aOM4p0DIvfT+29jqBWiwO2576F9MoymMC2WoBnGXtlYbe+HFBHZgOymJ1ArD
951uNbCFKmKYVsZjLBOtoRplfZnDe+sXY3c/26ELHNy3cQp8GWfSWXhAUz+IL+hl+/yLqmJgIeNi
zxWJClCpTAYoS17tpbAYanUNLLqvQwBOKosLrCMO+2yNKl1Cv63h3uNDIzPhiiV+8XMdzt8HAETl
klJk6pavc19TdE3Wrm6nklQ2j+2L0nXU/hhUu2rIIgqzjPQra0vgDNw602Jegj1sC6jZ0TqKIw4C
29penln35UNYLsO6JozNRFh8A7+C+6PaYtM1FqHEUbiR6mDvX6aQiX3yLoyc1bPR7gawosJhVDxE
s1u0H9BWGqdIpRDQlzOzTbUT0fG3/OVrH5SW/+kY4xUNRWlYWlZaFkCMcLiO1smeISaM/QT8Iu5B
kCQ41rfxU51rjJ3lMgSROenC77q3yG+suknQS5Q4OPcAJDaMsr3VsRK1eI25H5cIGeRJzLGGd+HU
3eSDYSyUu0xJFRkn/5ynzvFZynkwM7YgtLat1whE7czMurebaU2LGmTK21DGxr7anMEz37xuWoqv
bgxA/Ynp1r3N/DgXW8pYhAmTyFJ5l619pa1biaUTA/8U481zK1CPqKxfAi4O2jm80fCLvWdVR4s5
RnnPDgRQYJlLgPB5bxfiYtQtndekGz2t3zoP/nwJs0Jj05CEjWWQiHS16Cbr2p0cOcTpuQUeW1mp
RDkDNykjyoCJcRp6AcDDmOQEzL3Kxfz0S0EXK8vLGRVQYvfa6r0jEqEuYmLOFkbbSW2ZbntDYSmw
xWeqHPtoxzmTVBN8fpAlJ7qPiubdH6cdzFZYWHA+g3LAPIGpHZ3HdWIUEpklYYP1lw9Zg4XDN92B
IrekZz3EPF+FgFY99aXpLb+dLifVlsNymnZGg3GtJikIg2xwg9y/6dw6kAveRVBfykvFbl2jkbZj
BZIGDxs/dTwB6iOtli0anEuDz/ewfQMYp5flsWvcsYkhesThZn+b8p7ch+gOiEB97klCtt6V2fdr
uPVmdg5DYbwt2WK92Id51tgCZbHY6ule1qMeL0b8PODW2FL1TY1rr7PFPyPp0PM4qhpMoRqqLby2
rWa2voeVM/dPMmQiH9UfYiWEhwyS9j8d7JPzxFmJFtJtr9b12gpwLnzSJMjLs6X6qT21bRE413OE
H1XK9mX9CBX0CAhfGgPu3LSnDbNrTCIwX7eToNiK2yB3yjvc3eXRaePmjr7aQL9HhvHsP0WVL5sD
5aYJphNN7768C4Z1Y3h3cCEZvzoute8P7qlyX1VQz5QFFiHiE38WLQdsrrFLR4fQuifk1lZ7Pesu
9zPovouXNnXsjK/u4kTCAlojx+FG+E3cPjpNBT7S5gTO70ev2vUN+93wajxbl8DS4jH/CE0VyYe6
EVH4oEbLxK9ogcb+OPeiCnE5HlZ9IlbVKlkB+mrvMAqZf/bxbE/3yFYredyBO8U/WLI9aw6H6rF6
mAKn637GuVcHDBZOPAfAOuvkflbeSnU6Ef3ksKpZI9b+4LuS9pTotAq+dtqM5qoUNag3xKn4rD/n
RaSs7sLb5mAOj5Y/Fbt9sZMoYDBvMNGefoHk3qxPyGNjB+MbBN0i0lkB/PrhTPu+uEzQd3tgMiY0
1hmElOqLYk/iuKwAP8FoPKtSp9IdIQ8EGsfzz3CRltUmfTTOTMsCnFPx++jV1vAcVp6EThX0LPQS
PktsAidteu0CgcBzXaqOjTTap1MUrS0z6PQ9xttK+JsLk6nEMijqd/ZzpAfz8oadeQCeMNjxfHYw
4LfTBh0IGku7B6Lt732FrMhqKi963gsap8/5JuTPohvqiGpluzZUgwf72RZUzFKXteim4VhM8mNe
TPSIwIsTO8befH8Ium2/KPi+8pumdOHJsvuMr5FN4/dMN27eZkQ9jy0G+z/Byip5MUAEfRi2LXhg
8LRQ/zkW3orIBlfqwGS/6gBKLF+JFEBy+aUfy9NoMLc4YWiSg5QLcxi2bh9P/oWZ8ddPkPvK594O
eVnaCPzrtXVGTuSlBZQdx4MUIR52BP7YtvWxhst7Q3ajseSXrXmvBOf35aCc0QO3PW9IsJWShwmS
/RHyuO0dPasrTiQfuIYMuhkgtqALKrMBDJCVQrmDQ033YjltHG9vLlrMNh1zzpjUb1ZeSqVbnIFW
VK0q1dO2NJczoCEN1iNCO4ZbXFzgILRvWOpDHtmvCmwvdFLXQAMbOakdy5otglYqOIYwqOdS6dI7
DZoPewFJOtl9IDJ3d3YbkV1RPrLdOS+z23dr4uh4/ubVYfHNL/b8V0ln5wH2mdx5IkJYx7Lq6SNZ
4WTxPfR1vCVxNBOsYhwzBDdDLvfmoe9NN58cb66Hy71nRue4uMrZvzVMmo+ZN4aiSmp/BnrW9CzN
YI6ld8h1ZPVpzc/cnd8DlXCN9Xqq8tyBKe3gP5Z5hlgEXaKWHCJ1KIE2dYvzHm++BCzRG5CQIQ8q
YSpHuadKmJGpclPV33teTZVWWyuOLpPfPn9th6TI94cO2Z9snJRkRx5rr+U/KcMSgxcNJLTEre3i
ecKqPb/wCgC2SUikggSjjuI+jeEz3jUtCLdj6IC6T+J5CdTRBdtDSz82TZz0cDs0MCmUvYnw7RIW
IXYJ/gEA4PC4hbP0v8qmqCFlBgIemNxDcB5NOe77rR9CdsuGwo2LtCu20M563ufwBYifcwFPS/qX
vdtiES934RFdhiAfEpfJoDVRoWIzm03ltcdOruLOQVrV/7B70AQiYs9MxgAqCYDIkV/rNmHcHFYw
NO0l0Hm/QCnehddxW4feiRg3gmHWxl3z2QBr2z4DjFdeZTtwntRlVYF6n+N4OipTWNyLDRqCaAki
crch97jK98l/dnw9R1ddzhxAWrpr8WjCorOSAeX99b7mBJfrthHkrWaInSzovWJPMZ6KzyznvbrX
o+N8n724vKnaXnqJstxCsRnGdZV2+crGuBnb+zY5lv4u+iaPE7F6lf3oLLCaEh+Jg3xtphH2ZdbM
aum+8FlCaEUPz8kX5JUl7kvi2iezCKxdrN6prnvbX+K0x/mbgL/pG+ibRRm5F7wqfz2apYQwXRM/
PK6Mm9SHfK9UnhT0qMuLahNjcGyQ6jQwnSL4VLnKKQcbkcvyzHywX71NnAVRTHPWR4qQ8yF2V9Sg
+V7mJ+OsgP82vyjkSRBPD/CPXFhsUdhUKcQ89i46G0BpQT7Eg7yYmHe9p/bmtBn9o9W+HENlMyEm
yFn4voJKrCcMzvf6ovOiabgmViFra3gtNfZ+Mb/HqheQcvPuMQ7PAEv5Qltffjq2KX6WQ7/9xP6l
fN+Kpr3pfLR5R5cs/d7US/PU5QLioMWCeoUWa80nq3G7p6kRFnumBGF0DPegJSiw8lhkPgGFewrs
3W4u3VbOT/TZ/cKk5Ptkb0Z17uPEjJ0+MIE0QEKsA84CwamVIuPFHytvvagiGOxIUFeAcPd05TGn
MAwzxUc0+tZ0FOEU7t/qLoZHrbyGcFitVngw7co5lMxVB79uwK+uSgIhyre6YHI+QbRmyacaovCc
rXLM3RNbcX+LiCJnxNc1AWM3SxwknqnxCkBIEf+yJmf/ZSkR/5o9n8x2BSCr08VafJqW0cx5hsCu
rchDpHPIfdJzdC9nw8jdluP7tm1MuhSlK0GCxsb9oFlCDqRikDdGielblIf9Dwla2L1ymU4/2VYQ
ARcOomnEi4Mq8JHJFQDMtZ+jPSlBmj2vfb7yufSm+B50w/YlMF7+HistHhbXWR5iEW8NfKXJRT6p
oD0m4ZnxcajqejxunpyrQ2xDcEuACurbbWx3C4zltv8IsSQFxCO0+qhdfBJweoEXmsEBDU+tNa0W
hZvCvM8W0GhOzqgDh93M7o9t88B7x1r37wObhzmES1TfOrVj/XIWuX1ZBXXwozvOwftatPVTCcin
ZaSxna+WoCBE8mmmrIlG47NetIhwQdxtlfy1j5b4AZKodtjftP5a9Qpblrk3bXlXV6NH21Su3afd
zpNONx03zUELr21RbrbLtZD7AEiy0+OvIvDy79odioeFI/w+aEv1ViofsNzKU/sIRzVd73K0ifU7
3nmCB8tup20jiAPbtjyP7XozsgXL0y0sgrJcvsQTaTjQrkaRVenynCZEfnVvO3KH02FVPhV5G0ej
4zrrdQFIW/nhic6l/Raoxg/wJ5nFnTf5fO4OY5chhSpy+GxnrH1KvHAPyUpREkR0m4SODxvozJAv
ee+vDD1f77gBbzYHZ1S0PZWn1CmsedZJrCTArX5x4FAtc8giy1fPu8vHqHxGedE+bc5CHYjEbwEl
NcQjsD4cGKD9BdH+CGfe/4S30t4CxAFyCRkIHmccEcQcp11GcMuBHFIuz+3i0h7DVh33PY6fONP7
Klv9qruumfBWl1PfBt/71RW3ey2Mf7SjsgTDGpvlKiym+LEEXAnhcm6YMaDG4uepLsfxENl72FyM
tteByvIG7ycYIEicqsvba89MMMa2ZVDp5M9Bh+WRFluieTMnSStyO65raV7zAgLWDbuFL8HGNg54
m0htYIcHiCnWUJDc5dw8T0fH+pWk233yG7f42kwM+iaVGn1Q0IIYIHMabf1qq1peM+533sKpXgXH
aa2GMGWKRt2DBl4x78XbgQdgtiA1jGXd4evm7mk5mKBL1kgE46EgbPfPeCi4ouvGbcYMQeAFKbcw
TPievQ86fPk3a/DmFw85/XfaBPq6aJd6T1XZxi9QvPqfVALb+2kZ5I/aN+5lz21OKV1y0t+dLhFu
GWj+0cFtcX7pdnMbcd1Fs6IEJM4DgNnVSWwYmTxZ9gzqII4/P7aYe5DsO6gi2D3D8R4WcrMlGPnW
9vWghf991bN/Gwb19N5WjffihrTQAEW26gc4G+gwe0v9M51lH4Db9OvWSaZljt7pMBMkL2Vc3Big
31OieYi3wDysitGqfbkZloIgxbIXO9N52EJjxpkgAGbUV28CaRaA9sDj74a+Bj50tPuTN9Q5mNF1
2kmBGCsl+TdVP55yKbZbsOiAQQJasWAoSycs0rnso+VA1ARR0ZtN/YpMP793lmBbE0l+ZOACnqO2
0Vv7iy7AkzBZhyDs08JlYP8qmvT07qzae4Ki67F3C9M99J2KXvzCtfVl3BTN06Dq/kMhsb7FPqLX
xyqo4j3pccF4tXYKqYnDCczwfzXaj+3acQTkJdaZbLFB+LB3VviyuAOpHCpi77lcIaWlW6+Z+gmm
Zm+vlFW71+1Mkkzs6/ZL5na2eK2iHms6coachDTyMHOaiVpupOnUnAxeC9eXTzz4IcTWFody3DA/
Ap7FMVU0zV3nkk9QB6KnfGrHHEKxwSjhlIvYvozmJvwspNddoV8nimlXQgxbRfsTleUQ5GaX51u6
RyIqs8gfENC3FMSwy2Ru/rai2fSxtSoG2ap65+gHKxF9p2oDhXya5jdr3OL7AHEfWvsOS5Kk8WU7
pTH+j9e0Mnuo3ROc30I2akgH1TktpqwrsRfc3NFNlFvIr+CVwi2FReyaVHn2fuNFhY45ClX1GOHE
GyZyUFV4dKPFPvKOB0PkxqizdGbxhriIcXeG3p0581t/vmmZjtsuGrpET6HYpvIK50gOx5KwukzY
i8RFXFr7erKKIQyzyY+YUvcLNhmPYtlVbrfmblbtGB/MXjbXutOTTwLmazeJhZ6hOAacah2E8Cpr
l6m7qEIaRUCm/PLVzwfzPsa7NWa8w+Zm2ZVjZ/E2s7jbJpcvSjTDj1i2Hhg+IpQPmgz6tg43VWbk
zN0XtWvR3ltYMajiMR4oAmd77yrIPPlSTW+2C74MY+DFW754uVMEWdRFo/7RGGHNSdcovgIRKd6C
RahOZji7jXs6CwAYca6m+CPwq6k7jNNstrctX+yvEY3DC71aJR+OWSHdyy3+kEvflsfI7rpnzNO9
l6UX9ZRurpBvVsWpm1hk3N+MqGOMl4K4P9pTwCqNg2VrD2Je4uiwL/lQXUzUuufE6Tzb3BRtTMwC
m374Gngz5UV7d3AGcClgt1kF62pPsCvt90MU1X1DmcOVX5sd4wTs000nkn0q9zfl1YShTmh34UG2
/DFZv45ceo/GcM4so/dbgueRXFa3ekwlFb3qwHS+hFNPT+hd6DWIio/WnEsK2hrHh6gWUXRwsOsh
2NhGvaWm8jsqUyAGrVToHbwW1blpSHt62r8cHVr/4RHLyrnw4234PuYLTqd5uIxn0J0hrdGhu1Dp
gVY2XM2eI1psOl2X6hDmelSJp6GUaWeMf7/UW3OzWmLrsh3GdpUWBtleWu4TRvLlpIbt6DjEGChg
CmTAcpAThEaG+x7raXEs/vnaf7HdmrhN18aSMG177aUwQ4MH2aIaSHa9DFTcGhl+wZbODRM1BMtP
BuL3JaEYYg1ZwGseMjmJkoLVEBf3q8YYJ6FQ0linFdXulvk7Dp3UoWOgrCOViNs2z+dHmiqS3F73
nX3evkE2797CNo2HGz9eEU0nIrfXJ8d48d0gd7WfkOvX93NX2E7m4xHxoGIMHPH0BsyXdsHm0K6y
y4VIwJpB1h2XmJLRsyzrAo1HXax22vddZW4bryFV8zkGZRKpxd8PgxGYd4rWbO11NUX2xTQMak0G
+v9PJatKoaxpIyDqTGkXbMYVH1SFVqZIduReJKKBX5yWwo1MhjnxQCszr1WRRBiP52mw5Pu717XK
OpVkqZfUVN27PtyCX6UbQ4KUW6EgfrOAwsRvW2MdG1M0Bhixsz5tvpAise1Kz3hjeG1IE6YKZTrI
AcG3xhtrjxBduGajzIsetvmy4aHmp/Rpt5Fof4tuaRJN33IkchYNf0oh+NluhqqfrWgEVNtoQNjl
M/pRu+JsasH+/hBlZShKenHzlNOhhxEdilingvzgPt5rIiemi6YysSxA5Umg2+Yydx3metVOWybx
cWbospDIdUoXenySN2l6EoDd86fUrwfvazzZ5NU2Q5ePtHxsShijvRAILUuTqAZkNV+BGu6XipAX
oP3YXMqmJMZYC7GO2bqV6w8n11ZLvLfB4QNFaV86KhdPE2DzB7S/Ria+ymMqrFY3TQdJt+/W9D4F
sLLw1bf/NBng7sbDp7NM+52ATP4s8n5sD/E01p+A3DlOh3U3PzYtpjtXd+Xn2GPhQXLg5neD7gK2
oLx3ntfWw7N3pfp0ETq985FD+nvhVllj9EXNki17N30PO0Fh3pgVx60lKltGkrFywa+t9g+cc94d
HbT5kVQV6Llb+PoVkbT43tGZ4CCLy31O2sUW9S2OpfSTCjWuXwcdlRq9vwF9MDjh9DlZeLYQrQef
AiNHKyUZjb44zlZT6Z32+ZvYJZF1qRbrtq3PO81elvlDx/Gp0k3Z6zXNEaZvETKHIsmr2Q5ud994
Aa0Z2T7stibe5ZLdnbOLAGvDlfMuClc2qykMrMcx6urxes5DZ6fBJFc/K8KWMiU22pFzsYweVlk+
Dit+puxO/+IJnTcrQs0mHSinPttbSbG0Wci2Et+j7FFgTeJfcAja1LVlTiPcMbJ/aM5OA8e4c/QN
254LiBQPIp0Ekeh/5UJ6Xtrt5UgqvLr9Y73H85bSL6/mY+x1mL7Ar7QfwB3XVhqg8rmfCf8ntoOo
pPnE+MjCZPxuTQTZxY4DfC6HNWnY6xhPWqtQX3pMBH5Gfl17ibQXT6YsEv26LrV4Kux6qmgFT9N7
1+RUa1dgcg1gx3W4D7An/Zg4ee6oNNv3ePb2zv2IFj6nZCcb8BvnDvFed/b0klP5s061q5d7admz
vM4DZUwy8nkFR4YR6f/V4mx6fPYbPsh5JpZ3oyquUPPMAuTl6pY/uobaLEOUEwmtmJqGNtHQlPcO
07DLYVLrdCjymRb/jpSP56sdgoqptYIHGJ3NyKMuiBV61KA/rIbG9KGb2YpTXe+s2Ki3wl/KtfQj
bNZ1vh6igCNHM3Njp+Hq7+/UwUMvnREhnwKsb6GNe8jjz8ccnpjD0LuEf31B3Q4bGidPKeua13pf
7TfdtJGdrA7QbIbe+88A3vWeYvSM4SpI1/FlacM1TFpL0sP3i3C8lLPgN0OxHwlpvbD107GJ/F/0
PXy6HagIzs1iycxV582kWRjHWx/UTiiLd2xqa9rQPnRu9CStb63wRgfAs/ErANltdK4j5zTjw5L6
b4aXXP/YbK7+saPkeuOGoLSQbLTdIWQ6JEi9cZ3VacM//YqCj7UlPUvoK9FS12aFmwuwtZER7gle
q/tm+V31jEq1/L5Qm33DztMuT/Sp5fNYV/7nZPpyTwh6LGr+9OZ+DP3o3e5xNG7TwV9j+wPh+GAS
J68xAYBG4TWXVtNuLx34Lv/KKaEAZwo1CAuZwc5ffI/7SPVwpE9cra0mxEN5Mx6CRpTDYZ4q73rG
bYJ20955n7krqQTYfZRn5bQF2zGsDGrCavEtQcbQi7m4LSAec890BkS6s171sV8Wt00l7+6qs3uL
XjIDmZ/NsKmHoTMEtSKfcz/VlKvdg9/5e50OVuta1yZvpxx89ei/CWenI9QVgHSPNQnsY9gIe0hj
Xwh9WU2l84QcFmcAyy6JDcIeD5de2VRninMckBR5Pty1nTu0bO5b91VMtMc4pSF+JMYewgdrDtbi
uAklv4cD0VFadRSrk1YUPueZ0w5Patz9n8xcUJ/pmqUPk0l1DF+8ejgZ2reu1o65aSavElBWc6pN
a+GHd2h1hyaLOIcNrfZoZFMS/sJ43Yo7xLEA4NKe8nYM62uH7YPKczkq+wCrsnqqm0JT7vE3UR16
dEke5TyHsvKgApM6ekE9bDemeWauK5CJxM+i4McnkwWdY1TCEUmPY+Gk+Zwx0fUyOj72VbDJvMHD
Mg6ugiYSOwX9bf9a8iifB2MYMt7ruIJO3bD3pWvplFgOd/04HCkJFfczoGfJhEdgPwurXF6Y9+Dz
65YcAYqWwz5npRfNXlqIASmGl0fO5Vzz/b2jE2CD9MKORpfjstk2hFl8nJ0zDYldUWLA3ARxJL6J
M0lsFYwKNpC03VOr8H3jNAjzg7eTRCReo+NjtypR3/h6Az4e7dZeJcWKM1HadhRULyId+J+DP5Yv
HVtKyUMIl8veJiTKIjRQ3qNp2uVGe1Zf3RCdBTfbYIXdyV+7tUp9XyKqIXKgWmPbqz1lcnUEBRhT
sHhK3+/fVr1wI6NbFQ+SpOtlJydgxEf0GByYaMi/NVExaKYpTRimFP5pA9Dqna6HgTDlKKmpN2k7
6GlhfNadvtjL1n+IVvjVNaR4/4Lp6+UjWFv/YDnlMn6hdE/PSzEUqdmUxuBXvMrqp6a3+tlSfX32
hgDpRD7g6JO6TUH0pkZC86xaB+9OIfdAIUYPFh+lVe+0HFavSbWDDTmmm9v0HtY9m+BSUi3nJFHh
lNZNNfMqtpClr2CPe0lXzt5zjPTovYRv/myNYbQk0un29w6TaDury1U8EE8YFCojf3wYyW+et0zP
zd5bccJebdfMQKE7QTnmTQQtuhgqLI+CzpC7mVklFQYwlBpwkKfMNYRTlNjL7r37tvK+uVa4PHiC
BDWZo3X+cKyiIx4hCRqynLbmpeQGCenyxb2uCEmDtK3WuUezgm81Zp8uxrTrgMiCT18OJ87C8kfo
bb7CXlobF5+nsQoyT/hhleU8QDtFlhvyreasg7Ry3ArZMp5h9M8HBFvJeU9maIUX7CUTWKmbLqLc
SUeuGZ4xmGp/Nvs69ajwTXvXtUSeBw2kmrYW7V2ZxfXq7ce9pq097oEcUx02HneWMyV6MDkHDL3x
aP8+NFbzTkLAHHclhXlybG0xtSLG7ckrdP3o6NWmaGRvdOE4PvohRa9BZ7qNVH+3qnz8Ij3H/TZ1
ZPoPlJ1cLx1RXn3XTNa9Fb2WX+egIcRGAV6jCaty97n0dc8Evq7cL4I2d3nRd8X4Xq79WYFIDtIk
GzZu6rRYXSP+j7Pz6o0badbwLyJAshlvSU6QrGjLsuQbQg7LnDN//Xno70ZDDYbQgRd7s1j3dLO7
urrqDU7f2dwX0tTFtJNoJj4ZBqCWOETm0hmqvP3bQ7j4afAEDcg3BOdTkCSQTdDjsneFMUStWzVz
8F1pFcBEJR2dxVUjpF2hFwPrHGXITztdpyqPoxjGxwxzspLSpRa/gajjETK1/Z8RZHHmhM2yi5tG
i4rjXCb5S0FDmA1tp2PkShQGZIfeQYgPekoZDp3PJLwN2zI33VpTa+7hgf9pX4VaF2LvEVIcT2Vp
So9a5gMcaoKxfQwaH4hFvADtHU0bwgk8Wie98DZP74VOqZuVj6X7sm6DB+g0iOf6Sq5dqUpLDbhe
IEocOF1HIDIpOsszKao9U1QsX+VgUPWdKafUZfs6Uu7ATOaGC6+EwhXvNYOudKyYk0ucBbxB6pU/
Th0WMZ5UCT542NJK9jgCsDwCEHsvUijK0RPhJB8HifY7MTwY36xS9590shjWyZC6X4qY6fKj4Blh
M6PoEw91aQifFT/S/WskWYf7vEIxZs9RILABzeOuLHS8kOnA9lVA5i5q6k1ZaXBVTEV9I2nEFsds
gzbx2lSrZpzVJ/8evkX/tVet9levtVp9VNAM+ZKntOLJ3AqftqSmv1HHGwh/Zh0cCwHDnlpsVBzk
oQLZM2pS+YWpNkAbTDUM3QnK1d+I/cMIaLjvGzkz/iu1MDV2Ut3nb0t44JVGzwMtbzKJK9MfM2QN
6Ze+VtagwHcIRZBzQ0kW5RlqFHdpDbkAeIzh381miqPfTCEOLEI4F71n+0VQkhJp0fWs51SwSx+c
OgUM0B/7SpqSu8QuuDyzKhtUtk8trhOdnhOaN3KR8oYykq9yO8a/h2I2f4bgwQFkhkL+0cwVjyI9
RXVHG0PQNoEqwzEMOtknLTd68YNdGN8Axf89+k1auSIvyfbMiPzcnC0VRcg8lY+xWoJnGmeanATs
uAp3sUXK7vQSL1Enpl0H2Mge1CtAOaG1Q+kObyYjl8RbDhiOaCW4huO8l49hU3EkKPzbD41aioeS
CnTu+YMYXiuVW5PNpw2/1By7ISdOYuNL34D9cnK7iJ6HiXYZNalBv4WDPbDDAVeGuw5gX402VKnx
mjcTuhhGrcjXfLgarEYySk+JPQYA2RYAYqHjOHToqz4i4Pr5aw2J9GUQTXGXy9EojnFayvtcGlvt
QHCtEtdsizbUQE1QEsQOiHpC2l8nOf1PZekkgqmzHBNGaX8cbT2j35BFRkMEUin2YpQC0QGtfNrb
vUg4T3wEvwbH1OoGjY/eusXkHkezRlAev4VURvUgHxPDxFumBp9LWYJqBfdG2O760kzFHqcgStpx
J+qXIlaHv0POHYQiFx1nL26n6ptpK1J6A9A3+hITLTLXHJZXFT1mfgRwmShwTHKvF3RIpS+wFmlj
m/MQv2mhNvylx8eoddIktkfdKrXuay2jIIzD4cx7AP1buq65pdc/4MGV+pdQL6LvgA7aloSrLzsg
M5EEZmSEypK4dQkC6xhQUmtuoNM2tz1A8861KHfNRxwSyyi8p9c6qk8gLOZfJF49ePjR1PzmuQ0S
qCC7Ggku80qilf+GyvfwMgZi7A705K3Cs3kVg7HoJNQheV9T3A7MWXq1kURDtssy7LuwS+wQNFho
kVwXxbeGNj7AKjmSf0nAI3JvjhLd3wEOsYFG8TTNPK0BI0SnezkAWjchVqjmVl+5FneKQYZtgjSj
02c/tUVlPc6dGGSalTPThKFcHUDaDrdz38yU32Yig0djpPsaAJru6A8pSUVN00qeI+QRhNcVRY3q
DyhAkswkm6gVNzohp1YSHv0WwBAFyFjbtuBSpDChxSCxbejfIuOYlLPpHytqyxEiRSS4biGrtAxp
weXGHtmxEm0mpNSsPZX7hLtJqLTmNGDkaMbVM8/lvO5VmlZCCr6RPA79LkRB9RoxGYUKi5xLEo/j
hu07jDKqClWcTb6TTIR3+ogUfK5QBecxDeDEBNs1x8qbnqgJ/OEcGU3UVvtk9DLRa3/COScGShFu
NI4kMmq0dgwG2OkI1l/rtEq/A0wU5Y5X/fjcB2EWXkkk3vQ2olI8moGKwtaolOzI1shbha6hotwO
JDdvVdxb35ALtgEf4Vbk71J7htI5C7W9q61I/RkWqql7cTzKV7MeFOV9bRf14zDlugx2wwLBXiyp
feaLpHY1uQMVRkYuwbzOjeZHHqa8c2NkQQnygDh9j8q49kg4oIcExwxIrshTSQL8JnUPhKm5d0Wc
gHEsYxSNhurfPaC1du8UctHeEhrpE4Mj8l9gYqTHCWXV0QPwQHsQmE/1OsGPa7wKwFt1jW+K/F8w
5pY4yBI1PpcygcJVIhs4SBJcJGunDILnJ+rn7Z8sUJuBhDoJntHY7R+nsO65YUojeKvaafovMIHZ
7ZPaTn7ZXNL1zuBg0YmoYqtCgiY2wYVOpJwuO55mtxZKnBtYDCR+PL2T39To87eiNKPBUZCGf6aL
S41maNrptigG+w3tF9A8dIz1ii7AHANZFpL1J42z+VfE24pZKSmYti4ze82No1hvl3ae3rtyZKY/
I7RdMe5RZuj2GpU6up7RwuloehuwaF7MGeATWebjB7TtrpthUltHNtVB5xxoUgjKKA7qnVXawK65
W7BUsgJtDlwastUdzmPy5JmyId/oQY7ZQKQMaXEgf0x+VAVRmSQO6FGnloR+AI/Zb+Cm8QO81hac
YaRm0g5EuP/QEp9ClzRf4ZkWFd03Faz495LezZNu0EfQuB1vsiIVX+NUaPljFQ8dUjt21E9H1erH
b03YNMigzrVABqhMW/8wFSL+2pWiofI0TJBWJnmm2kjugmjqrFqJteOVJBm7SCt4Lo5NZdSe2nJq
dkEbjcRHe6jzq1wb1Q467qBZNrVVnfigi5b/HELn+V1Gcym5aK0VKBrEyhT/sgqAEwckMnr/tueN
A6ALp/qvI7i5vxpPAz61soi55AG1dl8LgZNNIGCAN7Ry+muoR//JJ9P/gyjUUmadxkEjEJAD7qDi
iFf4ICA9MuhBr1U0cpHXrWIfqnRI6LLCEMqOI/jOr7xVSoyNY7UBPq9DDhqUuVLcJoWJ6CSqmqYg
TCiSeL4PTYY80jQfqE2TbeqwAr7ENfA7L8Ji0qJ50HE9Aa4Rz+pURb9GC2Svm6YmWS7sv7pyK9ny
H/JYA2dE5k+SS9s1TPaFyIxvUqYC5OkQDXloJKWd3cryu8GB/gaaqTTl4ikxo+mn1RnKN4OGlrxT
/FmWvNC2aU7gDRVEblJnpKapJPJHxWqtr7g3Fq+y1OgAlooiUF3iIeVD3OHyGyhpUg6vuRZv6MkD
+ASOm13VEK/6nYLue+vye+QnH87z9TwPBRgRCqh/miQKXlWqaSBqqzGL6MSyxRxVZNIEUrBfcJcA
3AAHAIH/4edTqHkgkmba8KZVHkDY838KsHUF9x7dN5JjIPlOJ9BJ2wV1a961sS6NhOpU0an9xfFL
XSbRk+0n9gNtQyoug+/P0lLgGgvHMiSoLWOkke5PRLY3kgaeGiooS6ctIDs4EKv8X0ZIqWLf2FWs
eRNYCBucVztda7ORoXUhLzdMLFdptNP6kLJsCqJD7JTMMu+Xd6dOUOnmq6Zogtr1u57aHvpN6k3T
z9r3ICGKOQhcRjgQ8SzZW3VJOoN4c/3fAOHvJqqyVvX6WqZfHlmwClhpNqSrt1WQOv08SS8QEPnG
44QkuhXNypMYTaRaKnCXKqUxUjRnSAoV4k2S249t4s+6w2M9JGnwFYUDIavS9yES83c/6jsFQPhS
Z0YMrnvT4kZU7jxQh3FnHCj8RVdwouFGzeghm8pAAj7Ls9qZhKncQher7yw7AHBsKhmZfaCZLWZR
djmMRHra8zSdafXOYzL4e4CiWnBMlcZ+lPIQFQ3bpmP/RfQD3Qza4Y3nE/YbKBbc9VdqrNmS07R4
Kbd5LfEWbWm773is5jE0xLgoHtVJARYAZqyBROPL9LvgyHW7agyn0qvlUdFca4YC7Y5y1731YpCG
3dDVSry3QzvhTIW2QaYFAHUGPhcEsadQEoz+jAGFmV03S0rvZgUEeBKzKQFyYVdqdI3+mJ3dDn1k
PehRklae6OcUmlYBxu4eyg9N7Q6eAotRieyPkuRKs5/C2R+9aaRktQ9CEmNPYRVrbyaIk1vEdKlY
2LSUFKpCqv81qkxyiQrrCwmgZ08SMnFW/6b5iKF6BO/ja9FOKLwsNgC3GCK0L2BmNZqQRWPcVjp9
Z1fMUwm02CpjtBg1XwF5S+RyJBopd4qvAHkZqaSCxBuAZXsp/KE/hV9O34tUie81UOnyAhikdkw1
1uQhWpT/WX7P44+6LrVCqodkXLFOw6Y1U/knGd/QujxRclLQvrbulVJUysHXrPlnIA3yLRTTXv4C
mUz8GXRFLMWZFHgmXkLBFYXhcKY/Kuf3kAuEAoZfdCFtdgwOXEBAnChzjOXHENODxC00mQ/Wy7L+
1DU1beWqM2jvJnJjX01S0A6Hge/9beYGH48a1YyrmOrJYyt6akhonHU3ACK4JQvQJ3dkB1wXqdwU
vTM3FDEOVlTVFLBU2ATfqEmmpCBFr4KXyhPr0cgKwLBcN8F9lYIkdnpW+QcI9f5+eegBxZFT+GCS
VDQP8CT930lJBdntxcgLQxutFJgIliqvdjhxmIMynEzwWSnliixGWHeHGp72O6XYhjKsWoZPoZa3
vHxlu3pFZ8hIKbLl6e9AqWpQEH5CSQk2d1qCSc/LJ6UAAUCQBX+h6WgeO1GDKbnHKZ5+2pMx9+Tx
AizIQKlWB4VD2ghOWku/ahFcBpculPFLt2rzkTuoEfvCD+hzs3XrndwGNSl+XYrSXaLztFdjiju7
eGwpY+vWDDAytLL7BYM6eeFYjbdkLnljHAM62tMu1BSrQlqukm6bnlvzmBSFuLKoiaiOhcA8T/hi
LJX7BjLgn9qX53sDtmjrDAArumM7U397gHvmo20qmQVrE2p6scPFqzVv5tZIy2feBdKzZFMYpQ1U
yuDzjZgstx1K5TXNZ00mB+R59NsO4l5yeH6BUfQVSFOHsgI1/sPENdSm5WLnOkFCUBoDZxtQhAcA
FE3fQZf2+G3YUJf2ooTL4xTdhBftZcb1oiXwXtwA8wCkP5FrkBE5owq5InenyqTbFcAfGsKa+lPq
Ct/pkqo7mMkwPkhSitir5Ad8urbz0qRTDpeHXxO+l+HxaoWObyFjSxfslGsNh7Vuga1kDtQrnkMp
UObuKIMSFLA7y3t6FLYz61rwpR5TYMGXB1+7imEwx+iqLNN1FMain3I6Oj5hhk7rLncSnyt3Vys+
BynDFnCX8KqIgDVRRQtgZtM/j3hRwRHdJTloE5IYCt6V0b5s/KI193z9i1YSKwCe/arO+BxBoRGH
aWF6cWCrLqnSc0UqTOChF17DRtul7aCj72VNhzynAqAOAdDwiZIDeBJ7Y6XWEgD/fhYmhovqrSI+
KItVIxG603gS51lAuRXuXACwI6UamTSFUXiXV2GtDbGMtih8mIu6KZiYlUxKOWg5Nu8gQYADW7+0
yBTA46BLkRaO+vgLo191Q0Tn3DZEck8x9GUPKvpK+gKAZFMkDX146IDqgwHMhDRXAYvbyuMV6Dn7
UOZwtwthfM7+YbE4NEAaG8sOZHxltQOtAgYi+BfafQjhQbmi/BuV3zONu+CKShCt7ctL+3Gip+Ot
9tdkSBBTyhLiYS4PvGiH6XZi3C/gMQRY8ar1Kquqvtp6Guwvj/xxZzMy4jM6osYmflTLL3sn+dRM
eqFEGjsbhyT5OgDbysVbFp/Uavm3npgEsm1gZFDEOR2FoSNhV5xoMSjttb5A36xMuaYpP3wzwVtv
7JuP5wL1bcIH3WMagnzN0+EszfbtTGKn1i23WUtp2KXi+ANyjXK8vHwfz4SGzoaJGzntHvR9l+V9
t3xQuep6jLgb/Eqtrshg4GJBH45cAJ6wkmvKuRu262dHFAgxwYCHmrBWL1R4YVdZx5kvQ2n47U8U
uuw2XiqJdZg8oNZobeiMnNshWCdYECEs5J/W6uIDjhAanVuicd3xXrHnsim90mz6/P+xFbEgQhNe
0TS+2motI8DkZBSs5VyZFVjn1gZzNFYbo5xbP+TKFcBTuKCAiT/9YoMJTjcJGaUFIWBALbTnYxyq
9W6kxkoHn1rY5S1ybjPasg16gLSMaLY6YUZR68FkLVtE6e3HIUcYxB2DwJR2XUpSsxFJ1iJFy0mz
hSmzihqqEWubksLuUnJgmMe1EmRvEQ098KEJ0JW5vLGafLEkltr++fIUz4QvLgZEyBRiJU7P6uma
zr41Cx2QqIOmAIxOxfQPzUS9VWTxvkp9iyqE0A6aAPC4Md0zXxMRWLrNaDIRXLRVotKrURFaFSe9
8TvrVYV4HXMXK/0Rs7JuH8CP3l2e6pnTsCRkWLMIhStpHVqawW7B2KX0soCHejrKlvtOEluu5Ge+
oqmi6GYoqBQh/byaFnI1QZwvZ85XE2UE9Z408UE0jSLvlVwGjRzF8nSvgP8NNwLa2ZG5CKCwYRaI
Xvrpp/TB/Y8tbmBObHW8oyHD+J7fcDYokjTKL2I7YNcBKqe/MfCZY8J4MtkFYtfg25Yf9i6S1lDe
TRimLGxSjtdNLvc7lGClR5sKykZEOzNH5P8EBiYclcUu/HSoKpXVedAz2Plw/zypBlo26jXE24gG
0mMJTPklUewtveIzE7QXbXj8g3QqKPLqm0KYRoO555BECgI6cg0cCWqLfwhkWAqf3qQ2mA8blw1s
bxDBPJ1gDOmcehIT9BEE8uwWHNNQ6Vt6bx+PwuK4IGOyqqP4ZqwlAeXewsWjwgdGQkDgPhkS8Hxh
3G+kYmdGWbTx+EP0REJ/FT47+CpZrts0o00woqWS66B1QuPTx5osmiOnoqGoyqifna7YKIf9SPoO
yALQSHZfI65TeEUttVvn68x0CMwKavYylxw74XQgOkpakFM/deYBZdIoU2sXwOKG4vDHqPjPUhS9
LCziSX9Ws1FJWIYxp8jJdJNrgmc07aIG/Ec5wvrfwbAup9fPbjnEeDFrBKKuL9Yqq7gRAeumfkDG
LETJky20yn05jaN3eZQzEzMt4qImc7kZvPNOV29AvzWok4qnuF3RMkxD8wYzmWZvmV3olmOwZc5z
fjyeABiZkt+tVfF7Ve5Mk7oOEASpof+HnSjdVT+AaRPLcfHYjbX4fXmKZzYIU8QRllsGzf8PT2/0
8WGtsJBTmEcwdwu6C0U7f36/o8lDYUwXS9S1V0LDdmPAcYd04HSp7D9YI4SnJk6mDffKj3kBpSid
q8TkroQSvzq7vhEiN7XIZwqs7UBqo8oCa2b4BmTfPtiDBQc3CUZaeE2bHS4v45kvR7qFXqCOV6FC
LeV0p/SRHFUVhiVOYWjBCxQg/QVqntbs0wLZDsdIgBTtLw/58VrBmIKlXDo53J7rSzsc1NwecNF2
fJHPBx1U1s9UoiN5I6k8zx98GLyKU1Qh9dzLA5/ZMhaynhYH0OL8rbVm8b0kgUVv0OlRq7qLdS1z
mrIcPp3HMj0b3UsVwhWS36v7qyhHuPwWwC87tfIDvEYfkTcpNzkKaZrpGxv03NbhaqYauKwooLnT
79cJLLHAqfIutcbogLYX2Lo0klCl9834Fj3C6VanaHcQJNdPn19Ok2XEbcRi++jL1nqXiZgRtevA
0EH/A2Z6UNB82hVoKm68Uc9tUFPlTUwOqfNUXeXMaD6VAsV5kMlGYjoNgIWfYkTVE/xtdYQn0hz/
H7PiKY3QLc8eQvXprGbkVAooguxOrSgjD5Z7aQDzQiRrYzeenRiv/CX54N/W6q2PMhWwUBQaUHDx
4RDgDEzDpCnsMT0mmS43X2eYP1uVsDODLiYpvHtYTK7w1cUwq8CUyxmezYRjGz0qKFwTOPgCXZsg
y7zLS/kxk2Nz8ELVeadyK4hVbMmGBJYtsjpQolrIRW40j1X6AvfLrEYY4tOgbr3q/vminNaDF8sU
XlYW60r2sPp6Y2aHgUFrwrE5dtku6lv5dhhRELOjNj/6Fq0jJaqaQwgyEg9AifaUE0wmDcEMjbyN
rXsm3tgInxDShUFsX6eX4QAyE3eoAmxNHeww0gXCF6AUf3mVz8/53TDLZ3h3DmOjTXvZx/3Gn+fR
cOpuEdfCKlLT3UzY7b2ehdKVPNBfs1IUa8uUVjTC5RauPLG84VN1bn/xxf9nrEBkWJ3WAjE539SY
cgB23NVAq/4VdZUACZOD677hjXZ58ueWmOI3dwk352Lqdjp3zZjxpkCW0TF1UaG7BoPInLJhY1bn
NrKJkbiCOL7gWy6zfrfCIIO1dOx4JyChV736cUAfsVKDN4y3t1KBsxPizbUolIPtlVcLiDoyAAGF
hKPGRNzzaxCBNGrCjYTj7CiQSgg81D6I36cTgtfklyq2qdgEB5G1R6ZI6zxeWjCgL3+fcyuHfQ9X
K4V3ig+rNL4mubcgtTKQ1Mp7CWS6Zxa9+VjCGP72/xkK4Wd7SazxAD+dU9aMTWtLfKRybMt7y29D
OpwWMF7QREP8/f8xGG5XlOBIsZX1Kxw5mxB1aBLengbMvutajC9BiHt9m2b7y0Od+1akaFyAyDFz
w6/mBYZJM5qM0o0QevaIlIV1Z1i9tRGrlr9lHTgRSTaX8hA3xFqLOU97Y4pm9l3egJt0OrCiVwTH
4TmkQrUvO9g+l6d1bmdQ7AOiCFqJHtbq+hMtpPHMoHWGnlbuxjP0uDrGJIy8Ptz4WB/nRrVEY1Nw
8VHJWM9t0BQ7bcBUL2zq+hD61WNh1ddA5YyjXEf9xsTOjGahu4x9Ap4vC9zsdB8OnZBwG6e9rg+S
cR1ktvSEtRPUHaWbH5Do8zfyzY/7g8q6gnEOeYQK03V1liPZALAvFZDa6bG/lso8UXNTh6+XP9fZ
UXA55BhTyqDneTorSeqNcUadCUQbCqxaH9R3QDi3PJXOrN2SC9Fo4XFA0Xn57+8CLeV62FEWuPq8
n/oHRfEXyASs32stG4wfauWn/316WmxBikwqavV0eFbTEkZaR0HIkwCFMZL1TP0T5eYnPaopLPAe
0AhLBHQuj3VKqUqITeRzz/OuEKjoNmjHUF3WchcoBgQ1mW+2cZo/fi3iuo79Jm9KUsx1Q7DqSxg4
vQ2eL626G3OO/Vu5G8Tw6egOpUI2cS43ie6qtYruVgbeBwBIgjJGW+yyJPs7L1Cz2oi3bLA+TMgQ
Ci9wU+aJrOJevjpUKP3WUidDRFSqKXrNCqncJW346fo8o/A0JZ1YzBKY0On2AwgK2ttEbriGhls5
SW4hhTNMQyJu+64Ethc3NiA6ePIcfpQuq80+2bl5LmGDFzkRhI7j6S9IeekshF/QS3UKViaqRXij
RXr22fuf62Tx2OJi5mYmNJ4OIyMP32lLGQ9amOXZYvibAzI+Xj5bS659cqVQ8VzsQpZeuL38czpI
HeVN3TbGzw6OcFlIj0Z0zGRzXyiqg+MNCQ6kL/waNvbkh+rCMipkI8q62iIYtPqGYAlR6x2Nn2N3
bYfWTdbv1MJ3UyP25vnl8gTXQ1E7luk+YJJDxRUG9Cp4ROhKzEBDYQUbY3CH2onvdkPWf5HQW9/J
Bjw1Knvh7vKg6x3yb1B6/PQ0VVKMdWkvRnVIH4oxdNDvSB7hB6S72Zos7/Io69v5f6NY5LxCLMZ6
q/NGEzpADpiphdCcBkAl0lKKRUXJhVe+BZg4M9hiFgIPjY43FhmrqF8XBTZl+oJGDH3GGkrrKxca
N+bY+p/c+MzrZKjVxtcN3zfniqHgJg6QGDL/gLjKZ1O2ZRQqP3hjUFcjkqziYtcpIch71BkJMvph
oGtMs20295e/0cedQHcWFgRximoT9ZHT8wXjYI51A3KiH5Ulr9gmRGEx/WzkpfNzMsrqFPMgQRNg
5PGIIKjvoJv1KifK6+WZfNwAlCOQZsWcY+k2mauvMqZSqwYzUmqYFhl/lBE9hxSC7qIrYW5ZJf3b
uu/DEgkGg1EioFtCf2ntUDegkaBNPV0suuioyJAzSpC1zeamlrLqDvBtsW+Nrjsi/qq6YxSrV6jk
phux8cO3442M54kCestaOJyrGWcVCutZaL7YEQyACplFdzSSrWzq7CAgPFhTOjaGvB4E2RdkhIPX
ZKoyeycqoV/neNXZh099vQURo/EQooXCQPifrGJFl6ajHRrj4GCGF4JcLq3v6KZAIdXicOONt5rR
/4Yiy8WqlR42doanW174ZpTkJLeOkUH+bpig16WS8rkg8W8UWj//JoMF5hqJMBcFMlJ5CNMmVFFg
gxF9I+R5q2G3hu/9bxi6C4v5Hs9VfbVu6Ob09M8kYPS9Xh/jsZpuUJHr7vQu0A8hD2aYXaMOERP+
1pBgogJRuguudHRbXD7p1kFfHcJ/P8egFbAcQRLiD/VIK1eR0EMqopjG1Gm0JP0yImewj+C2bRhy
/8OFvTuD/8YCJqeycWjekxuffkdNy5B+nviOYVw/dZB7kM4Sh9lPjkgWH/Wi/tlFw89OwT5H87/l
evcy0oGeyPqqNrlCl36rTrHEytUP4iK3uNDtxSt3jRaCYgEr10IiX1ZqW/zN0H9NrvOGLucD2pl5
sk+iOVO/ogkX/Z4j1Kg30EpnFn+xsZWBKgGYQHzvdEH8elY75D97B2gYGr5GUXjgh0uvCuPUu3xc
z5yhk6GWn/LujVUpkxpOy7YLW0O6StgQNySj3edPKqPYnFGQbMtdeDpKDa3Vz1POUDcH4V61R2lf
qmhN/T/mwrNKoQVIE8JY7SMbl4UU6TX2URHHP2FFN3dSLxlfL49ybnMA9eBIUB+hd7uKOgAugrLP
YFUnkRIfsGwNTRghSrALtKC9kUtUHdSuLK9FH/ffPz80dxSoMrAeHw8K1OpcGTKohYLi3O2o6MMb
vgjSFVRv/SFDVQ7pNMN4IPZvYQM/bhOA87y3gCuRTBMSTj+gNNDakeoY/Q5Lq27jJC+Ood1sdVs+
Lq1FB5BPJ1syD7x1vT6Uq96Qy2xyoOV9lQ39rdesJ382rnsUXNBsbY+mVn8O1kLwoSKpohZAmVUF
oru6FuEfDTy78wnmKWIFL3aJMPixVERkuEjMliGajU1AEwaJzvj58udcdsppmLEU7i3wDLRfgNSs
hgY8A5ksYWjLAJAtRj/eFWVY7fA6guzQ1luVh+Xv+zieRisETDLg1dXOnZTZ1wIVPZxmQO5AHbP4
RxoE/h6cdQy50SyPaBFv+f99jGVLOxCIErBSds66Wh7iNQgxGn1FBI0kN5ELyUu0xt6X6GttxLKz
Q/FmhwSKliE39ukmRahtxq8RkRmUAweVC0RO5J1vR3m2V+JZMT6XteEyY3FXA6hgyy69+tWNLY1w
py0dBoY+ot0h1ehblQnGaZ/cJAtSnSGInqAUeVmeTsr2AZzNaFAhlJdZzW4awjj3UiPU/8ANs9BC
K+Mtn+EP67gacr2OKQRAC0cDF6pn6Sla8jc2ldbLqrTfmNyHsPIPhg/EgeyKvrWxuhfCeQplJJHQ
Ep2q7gqtksyFG5Rv7IuPo1DXoAtPo5MrFe320yVEVbSPzQqWsp00+q4K+xnFJmM+XP5Q69NF7sKp
4lyxy1ULJdLTUWBmKXg+gXTpfF/+Oto9pklBdzUJs3cwIBq/9sVWe+jDkKwYD5cFtr2gttdvvlQx
xSgaiBRRUyveiH657tpFKz0oKCvd21a76NVN7e7yRJfP/z6MUBRTSdMW2CGDArY8nWg6Dl0vJxhB
tfvI6dxhVxzEreptlTbWnUyCxuk4qzuHbLEzqpRxSu/nc+7hveH8uX54uzyZf++RS7MRp7MZjSaE
+cco6gFAgYOXx065Q+bFw//E1Xe03pwvtXONfL4z/bg89vrx+WGGy8Z9l3zxfE61erHUko6aO7iA
4J3f5q15/dl7db2Sy4F/N86Y5uhB5IyjPfqHClr9M4Dma39jX6xv7/Uoq+sFOn6cSsts5j3eIC7C
gW7ulhtn+cM7aT3KcibezUVEtaLFy/e6rXa/Evfpr354e/625Zz5z9z30rZYhV2AzOmkRAxT7YCd
uugPOM+Ibd7Prvkd/c6rjZ2w7OVLw61Cro1jJeGD4Qb3F6Kvzu/cuf7P/baRcChnAsb7o7t+nGdN
3phIgS6zQgHLpVjk4hnkWp7hvR1eG+87WkFbH2wjXKwJUK0lSjtcxuw9HnYcsGj3Y3Z+f78LnYfG
e+NN4CC2uXGxbH2/NbheINKhpsv3m9xf814+4Ii1a/bhXXTlO+mhcza+33LXX/h+6iqKJBocSuiF
yyRDN+OP5qD46SLOtrGc67t5tf3XkB1NwooopHPpLIh2p/ehQhR1d90n5tactvbKKmhYZtxY+XLQ
LP2l848RWsmlitlZniBFstVw/ldnu7SAq+ARW5KqIzj2vwVM7/Fp8Mw9HnDu98iLvP8g3ROIZee/
rVn+yz8vDbyKJ0OQ4SVQMbD4pl43z8VddS1++Q+UG5HdLt+mp/w6uhcP+tPGjtla3lWACdoxMopl
xwj2DMoL7M/+SJbn+o7plrt8F3iWa7lbkO0PxZb1BlpFmknNk7RZDgYNyH10VLynzJ2dv75TsrzF
XnU27/FzAYCGICD+hS0Hjvs0YjeJleXysmUxId4pnA/h2WQOmmt/yVws/B6bBxStD/VBu7GvNlb5
XFx9P/ZqldGTmVIaJOQq3rAzntN9uB/2k5fsmyv1uFUzO/dJ6SfQtABUR1N89SCIEaqOp7psnBr1
d1mBfYs8lTb97fLai+fHy1NbBwLSfuqeFDuEAOQPaOF0VY02Uv0w1WZXEq3Yo4+EqrJSR3isTfNG
zNFWwY2hQHbS6IeDZJnoYp0OlVqqMao9zlk+LPUvhZ3n4IFFuhFD16u3jKLRweI1sLBl13UVDZdq
/CCRO2ph5d4jOmle133auPKkZvdxmWXfoTIpD59eRSo4PKtI2mmCGsv+eZdNFAgl1E2JVyOGk+UO
XVZiqtZmj8jVp1t7cQlh7yMNE+QNR+EGIL4O/Wp1DnDjqWfblCbXzPvcdtG+aL4j/oaGUq0XInlK
lb5F8DUzy8Ghst1IDtqI2UMaT/6z3uZtgYBA3/dXVWaoj6BJKjyG6qi0nFLGN+nyunxIvum50hsz
FEpN4MLoXZ0ujIaJRt6aJiaWSt/jOSKlwUQ0RLM29MYGn1dkoPV+jPc4nPZvNZ3H30FjB5an0B2c
93EpjC2G+zq/XH6SYH/Q3kLqFR+j058kIdIU4RI/ulgsJAgNC9XBjCJ7pfCPGMFQ9tb1VKpcu1E/
bqS2Hw+b4KMBT6MeTIVerG4nlFylYYId4tat9bMCvPG9RXzoHsXNLZTomZEWJo1BG56qAlie00kG
zWJ5Z6szcnqxAZQCrpNXTDFqofSp/l7+yB/PNSVMal7IBsDVkNct+cCUx6xAyso1kcLZtfWIwVMV
bLRPPjxy+GywKgWQTBrIXAHLjN8dsYDmhIjnrnd9KfSdEUdRJ84C4bChsuuom4udmfrpTpVj7ZZu
fvpXzyZlI4J9PHr8BnA3C1sJmNm60jbN/RAUFafLQsvZ2AWFL33TEhlMoN2ihXOFfDFSLp9e3SWO
QfAB6qNQqT+dd6aHmShSH6J9U6CAM2nJPstMcfz8KICbl2YBmAOYsqejBENPb2qKe2Re8PNECQmV
Ycy0P71+miyYiEJljV7lv2/87hsmk0jMFmCIGw1lfptqjeJFEuozA+qhXtaN/v6zs1owGyAq6YCw
c7TVnlEnuUnxokUffo6C67iQ5isfT5b/4+48muNG0nX9VyZ6jz7w5saZWQCoKnpRFGU3CEqi4BLe
JfDr7wO1ZpoF8rCuzvIuRhMKtphAIs1nXnMiSXh+oLi6BWeTl6Ll9gx0COuXlt7sdgH+sGWoqujf
CETaz1TXUnZuYU0ow8puPI+U7hck67++yf8TP1a3fx373b/+m79/qxB7WmFjm7/+6zr91vLtf/T/
vf6z//xnx//oX2/Gx7Yf2sd/XD/U3T/2Q/n9oU+rcvtvjn4FI/16kvChfzj6y67s035+Ozy2891j
N4j+53A88/pf/r/+8B+PP3/L/Vw//vOPb9VQ9utvi3msP3796Pz7P/9YkRv/9fTX//rZzUPBP9t9
Gx6+V+32Hzw+dP0//1Ac608N1swKNliX3c+LeXr8+SNP/3PtQ4ALNKh9savZWGXV9sk//9D+pOxm
IMBGWRaS5brN2VvrTxTrTzoK69VBm5i7449/P9fRp/r70/2jHIrbKsWujN96vG6o2sC25alAFOku
Ye32RFNkNSRYCyvYaFX7wcnvDTxq2uJHaZlndL/Pq/IwiAf8qIRz5TrIu3EV9rI6b5ThgJDbIYE3
r8r5RHxxfMatTwVSl2AQ8Ac0PzgPxyeBqGTkNvhuIo2Lh9sowdGi1YjrfGIMu9RGDOzJ5/o1LU+n
4Scs/O94hgERNgBT9VfxdsVPHA8YUdkf10B4h2YuwUpjY4Fxg42AHQHdyRG9iQ2TeGpCe52NrLLZ
MDkulXcdxXg11CK0ENDQasTNsMyIRRdxpFo+LjKYkU9qp7yFsNp/bHKJcmWZZ26O3ifXv99IU/9U
ozeJCwNui9jV9hZaP46MDxH+n3U4uu6UvcMleNF2hW4tWGSiUBjt1zexd50YOiQlFdNKDjaiysKv
8UVwL4xm/ZoiK/PRtzh77qIO3n5QzQhY1VIbLaSB3fiA9nRmhTDUhLkXCOnvkyJGybUi3rlowOpN
h5RKM6qN2PR+jK0CiKduJpqNuE2Z4as2TsPnxrQRVM26JtnXUTbie6LpApeD2kF9BodD0MLYVaC9
bHtRj8xbvOJCEw339iCDCt3vke210XXFwPubGyHX5uM31HgXeVxbNexYcEYYdyICE+LjPL/pcKJD
Z5pDlTQT0fpklQ6rbH90naJHA9CbiJkS5IaRLkZrFh0xYb0flgZDU2QWbXQ/m5LypJi0/ixW6+xG
U/TxFPl6zSE2i2kVBiDmAS6Fb9jmtlSGLBWymI2dmRrdua0K78YWjYouu6IhHhQJWZ/jzgATSwi6
g4E6csydWtHPngEI0NqRW08ImqybALPTQRsLsC27qnWw1xVp34lgGV09u1gc0ma05KfC8iOpNmgN
g3XsTlx7m6oVuCIdoCd+uuDb9LWDtXmCpZsVKOh0raZ0MoBCNN1tlnRTOA+4GQ3jUJ57Ii73kZZ6
wRKl7pUygbRxoqIMMKTFYHvsf6/zyyNx6QPGImriplzp5Me7HB3SOp2RgAkTLRLXntkOb2jqtO9f
P0yOQ9Ffo9ChgaMF1obW9vEosYz1LMNWJNSh813OaSl2IlqM3eujbGLRdRjwaywzxCHAIYBVPh6m
ydADr5BDDWskYG+90bXuhrY3HzUzDmkemjfe7H3iaDbD2oy7oG/y5MQpvbk7nj3B5kVdnGoWHHu1
cJLaD8dE0qfqiEsxdYBz2zhQwiKa7A22V6+/+mZ/PRt3E1FFWFebaVpo4ZgM08VS28pF1phfmqTB
h7av8WKps3jG/8NOKWCq1Xz7+vib2+nn+Oh/gIRcsdts9OOZV0olw/lKUUMWdbyPMEAIksQabuGh
iwtnNuyvr4+3SWD/+tSAYj14YFBluB2PB0wrpYj0xVZDnTbLDrtQJ+zUWn+PnL8a6MghgprIvbeY
zY43CwKsj9BmnXdIRcn+xLHyfG2veQ9RJkAiQppt8lihut/MALDDiEwerWldvzObOT9RDzoun/x8
X3Yo2Q3ge6jbW/DL5FYa0LQR1xRTze4xK1zOy1w691ayeP5cscJxABfRCezW83eD8bRmVfAZSUG2
KeSAp1VOu1gLLbyfQMgN+W4Z01Nt4nVxPrkcWDxUTJgh6P1gCRDnOP6WSOlaM59TDU2nS/YSqexD
NXIiIjMqPr++bp6vUwijHgzjlUGtc8MfD7WgIbxioNVwwc/kGmp69UFB/gHJacUEnRFnv0UmXD8b
2HRYT3B1XHiL29qaIiV8xRHr7grZ6oM1KgC48ynDxq9ITgy1KXVbHMscevC5TCg7BNbm5nZJHLtF
2TG2d32DlO4u1kobzejaqr4ac4TXUGXrOWLoboOM+JSZ0xlKvVUZznFTz1eUpdR+18eNvMVCMhp2
ed2ruEakIPf8eEKd/ER2tvnoPC2RtQ3cyIXqsUpkHH+JIe7RLsHuYJcKtF8NvDvDvM/kHq37+MQO
/VmZfbLA/hrLpb4EYoMUYdtIxzdxGcp81nfQftUv0yKBFE5ASbC5Gbw2gHbu6ojHJ1CHU3Trca6O
XfNCc7JpDkjL6cR0fY72vZ0u3kOBI6y7N/MIr/JCGuZ91wmk/e2qQ1YGf+5oFbVCe/jEzfLCfBE2
mYC7VhwTucDxfOX4XWi4vKGjPBvuFXqG7sWit/Ml5gXD3eubZHPWrNPFaUZsD5CIEtUWSlw2SZdj
MEiw1ifaYdHM5a21RB2BZdZ2OzpTOMI02XDihPvZs9t8JdDLkGlUev8r2/L4DbG3UVmKhbEryrS7
y5omwkypbZW9hnHlQgFLQ6od7p8873OJa01f6FqDon3SY/RodKWNEmqrOb6xQspSO1uqA/466cFq
i2IIxg6k0IU26cK6lDEq4gcKOzCk3X50hY9EljuFr0/j5vD8OY32qtzGCeAg8LdZ4aXbT92kkqXo
bdxfe0PthY5ckhOjbG7+v0aBQWejdkHavK3dRHUxYaLmamhsluLKHgf7e2VndrxLeze5MKKi2efW
tFyVg+ndD1xMJ66IF8YH8Ykk8U+g1DNZQTAx2KUgr7Gr4vKqbY3LWjcvEqe5aez0sRhQhy5d54Np
1N9en93NSb6+N1QchAYo1zguxLPj1dKUip6Wk2rtitoYd/nSdudqLTCTHZt01yuog78+3vP3REYE
fCs1Bqr8nrdZnYXZ2F6sVAgFyaG98miQvDOLpDzPSaPR4sQbaOcpunIw8REO8Am0kxOn2Dbk4Y1J
/dkbsPAItahqHb9xlKYYFwB02hXJFL1znMJtA0Qxe5sUt4deVWnOSBXCxgkBVxfbyAK86gbPtzHz
fo9XmTUFr0/J8wW+lgxZclQBmJyttkubEIUrrWHu+Cn+Tk35w1hccWKQn6/197GwUqEZAImHVfcX
JOWW3uhYSo+8uqfucDmN8KgEqvqt7hJNgvIqHRNrvGW4TUsNbRLRQxYLO8DdOiLXZfLDlrX4DGWt
Er4zyAWxosLySOdVp7tMvAUbVyNLS50STqXR1E8W8bHL86VAl9nF3iyuKCL7qaMpyv71qfvJ3Nq8
1apOg5YcPHm42Jvl5MVRVZepqe9GOORdrBPIZjZOHENhf1vkIjEz0YTyJZ2l0yLggMpxX2E/iz9g
KnfdUuuBmZbWW9NV8vevP9rxRcN808ulJwQvkoczn7EvPYWPjZy6E7pOijsyAA+Jf+ucvnVjzfrw
m2MBakPPb8U9UnSjPXi8pIdhajogd07ocDOHLYod4dAvTYDX0Kl6/bPXWpMFurZrHxLS4BYx4iVm
Py8zFmrUk4yrXE7OjsrNeLAc4ZxIhjZ5PlO4jkUF0+bToiW15bihNeyqSC26oVrWNwtPxYFEh2Qo
NOebZ1Dwcg1qSNW4DHt18PSLxM5y32vQlDeGDNtMjDRP5IfP357wnUudm3XNmrYaEHrflobWOby9
YuLcoPUWBb3JPndbHDV/95seD7UepE+aCY7ZqnqJC0CYJlWLhyF+1ki3c1D2mLe8PtRxoLLOMwVK
lKwgCsOroUVyPJTuZlhxD64dLigj3o5qO3+o0MC+W+TsvgXXrYU59q0nLrznW3cdlRuXlUvjh+vn
eNR2xoXDA3JK5Dw573I1wz1Dmtk5RkX6WYyyZ1A7K/AjmaudnXbJFWd6dYttS/udDrRu+aNnjXcY
kem//5FJa+gtrmViyDab3bSUI8j9vHfCyZUgsBu8JrBLm/ZtGqm712f+hfVEKZ6JN1bQBz4zx3OA
AFtlTig6hMVSqWdGjK8CGPz8Rq0c8f71oY5vmZ8fmaHWev96z1A8Oh4Ko12k52nFhUWHxbclOJHV
eD51PBwXbn6NQvFoDXjpF21HQWu6rU0oZ6jzOyJDv1+zPuMdWF4Co7ewU9C94Y1dlculOyKc/Pob
bm72vwaH98FkglGAsbB5RRzUFjOJBydcbGO4oJKOSmvemG/sIqpDUSTeIUYv6wNlDbEvnEacE/mn
D7EDW+nE5j2Ocn49iU6jgayMatq296GWyNl7ssRaJZ/FNcj+/FsHEuGmkG53ZpT4MjuVXr93JnW4
r7uh/D22xvqVsWxhT3Hm/7zyj781vCs163PFDrFolpeFohofEKuJ8Mbr74n8hz3Wcsmn12f/xVe2
wG3QiIQkur2J7dKeFVcWOEZWYglyPPDCiuT3HBdD5SvX63y5mFrxYepmecCkWt6/PvxLO4nSEfB4
0q11+R2/8oB4fObJxgkjV2v2iWsMt7LIo+te14fvrw+1Bdf+Nb1PxtoczWpdTXhzLk44WkXrk4Jb
FxWONodYGZrL2U7aMyd3DKrxy/jWwk/iRo1l/rk0Kvt6yOdTyLGX33zd20gwOPQFjt98xjAA4h9r
TZ2bKewbzlE1rn4QDP0mvuPXe/890vZgVOIS61lGKgXmThGFtl2pwclBSqsJT8zx+ruOArt1CUM6
+vdbbbI+oWrRKETnhFptT29wRIp3ci70N4mJUKvdZDu3rbwA9+5IBF1qjNftNO0FjI8TD/Li7K4Z
A7VJ6vpbv4iBQqXJdeDgvzPjpGNF+H9PQMmklv6mfsDP6V1VQQjk1hKws1lWSdTNmug4voxEmgfR
9tZeb6SBRGemn70+vcdZ31/nEzMLz34FL9G3OF4znqhdxZYEpxMgK9/EouqLp7bDpemZxX5Jnf4E
vMV84WvyfhyIJjJdIDGOx4tnnLRSfNsxytWcYKArFVS6fgqp8NIRBFaHQ4DaHcSjzShOYRZ6ozHK
smjdRTMtyo2RUKtT1BbpjDKPUbNPjevCNMobY5pOiRO+EEatbMf/DL9ZstLoHAfpLA59i7q96BJ3
L3K7OCSTBa6aeDmgUJQdXv+SL86sRRUWehU1121B2xpjuGJsA76kmYXCLMX5TPRyYpSXdsEKaSHs
JfCn4nv8/bA9K2oc5J0wE6p7cEtpHdR4QKohsk7cnC8eruwpCgSrtsEzEiwGVDhjk+eEuSdYIagN
mhd22sszrGjCMkJtWOpjtV/Msz4f6k+N5SwPNNPVeVdTzz0RUry4T7CoXV96Zcyu8/IkCK/N1unb
jtnNRnJMdWqbaxN9wOsuM5pwmPrh/H/xNZ+Mtz7Pk/HUZEZWLma8PPHwQOpj09cZ78Qcv7RmKA2C
Z0O4B5br+vMno0TYhVeGytnawUS509osDjGfVv8X7/J0lM3c9SXG89grsuftJTkMceXsu3pJd6/P
2Et7nkDdWJvR4HufxXyS6mWpsOdT0bQXsxOnip/j/fd5nGmf+ThZg1SPyJl9p2007SB0vNtef4T1
RTZXFc0WE4AgX46jexN6CC8zorEo3VBO8XA5JLjtIVmWByVd9BOJ/gtHDMIy4HnAd1J/3/bebTXC
cE6pGEqPy8+jaCWWrlbQdVX9peUKA3EcnfILeGG1MCZKM9BS1+RwfaYnq6WT2ICImTHjtFlC/Oq1
C4C7p5pXL44C6BcaP+HysxvJGe1lQb/JDYeuLENXr36gvfGb4On1hqXRia4YV9Hau9ocY6IzhtnW
+FKpUTgR94Kb7xDocD4vzqC/ob6cv50y7RRL6sVXo/TmMnnGiu4/nkAiccNORkZtqE1cU281L/Pk
ZCd3vV22q9CyVJJpohQy683R0elLOqAtxtExyfyQD077EfJEtXeTYrmqlb6/zxZjwdpVbQNFhfib
1/p83ukitxDZb06VpF5cqWBJQZ+p6xmzmWoMstXKckiiKe56sz+lpdwbk94cRD33HN3FhAsRBssn
jrYXjgOPfth/hl1n6cliTdLEUQianBCbZAyy6jF6XJTaQfjMA4IZQ3TwHaP1/Mm1gNBLDG5fPwte
qFmxxCgPoVJDg5SdevwAaYdHqahAeLeYlX/gghuKQGutHiSv2zkP7mhN35fORnAw7lXtvtJL80ER
tFH9vliKalfjxqxS4nLoxpx4tBfnhsoGJR5UH+ilHj9ab/eJIVE3C4lfAY4Mtpr7ei+UG7Jl9yZF
E+aTHMxD1vUiyPRo2TXWAJ9osOf7ZTLNx66NPjugkAMlS83zBo+7PcKa2ZvUTqcU0atoPFEiemnj
0KKjL8HRtUIUjh94RhjfLUzLDUG7GIEdO8m5GkWnxLJfWqkIj+NgyMpxIf4cj4JzVEPHM+OLidHw
a3w6pe850bTXjFgevHLW4yAGW2udiC2eXxur0dJaIKZsS+y2vv2TpVqWcZY5HlmEq9VxkADu2bVO
Ivag2E+xC9cb6PhsYCiIGwi4Q0amfnk81JTVCurc9HJUmAAYBQ94EGfTiIVCAgal2OWGml0NveoU
X5x8lKcQY8a62bfjAyZaCQkuPJxtujHVw1wUbhyF+RANcLjSJn/MlYEYCrSheZMJ3Ytx01btK1T1
5bKz++mdoqIX63cGLpq+WSaLvfPUoXBDs109tHWlcKTf2auDbGT1WXxAFcN8QC0b61K5RFG/54bU
b9w5zjNfd9J22oHkb+8IzfW3a2HyoYvx3gy0RVTVHu0a3DiropFvyj7rqt3rW+/5QjZVINr0u6hM
wdvZpOgeXWa9zEi3ciuddl3lZHf4zP9+3ZJRVlwGe4VLaxuH1APaHLGXU3tDzjp0y8XbW8v4mOuF
PIGReGk9oVzJ+Ub3kAW8WU8uMEOvGxgJzGp97uBs814dFgPPypYinyKH5ocOoX5SLONUT+DFqUQA
Cr+AlYq0lfLT+9wsCouqMUmdtqqE192OezU9GOrsfIpQKTk4do20m+t0+zHlKmzpVV9yqGm7DM0U
DJ2jt1YdTW9f/8Qv5C1rekuWsCK3Vnbb8R7rO4s7TowUoObOMmg7dfo7GzjoPX0g80ZaNTLqS66J
b3NsICQERQbw5OKyCQOJbWsTFPYw/3YdkGeCvEIqTDGF3vLxM6WYZKAxOTshq7K6EVmP0+cwLt81
E60k2azqcQ32ESdWx0sHGzpGPyGR2IlsIdatnrAJ8acJkX9C0Uy3yj151HdNaif5sOsLHB0sKKnC
8Fv9FFeFB3Pzgm2kdZ5HpTNsVHc1tldMvzZkfMdxM1ylbpoNvoJ3xhfRd8V+yKwB43Zc00XRZHf6
UtTf3MZMvtdSV29tRTaVLzozDV9fGc+u3fUZWRjAodgr2rY+F8WxktQA6MLGEvJ2sFrlW9RGEZ7g
9tJjzpAm6qG2E/lj4NE+zfrSHV5/gGdbZvMAm1CsnUo3scxSCYdBADdPvPfLmJyqQj47EtZBSMAI
rDEsBK9xvNSy3rGynnsmhKN8RSvvIhdGGUjFuGqt8bI3rTura0/EBy9+fVCw5FzUleiyHo85NWad
oBiqhK5NlOlDUoYNXNot2WxzSMtY+fT6RG6AsZTN1pd03TXKJgszt1o2lgKC0VEcSNfqEIUxmnMh
6rYov82Z2f6QY9F8LSvPAtwHpXXGne7aLk4l78921/oMBAwrXgPN220OI1lnSWyhD5SCkvUTDjw6
oKp1M9RD/e71931x4TwZahN/0eOMAcywcMpSmheZk9wthXZK1fGlj4ielc3/fgL8NoPMjjnKWMmU
UNcF3vHlUi+u7zaueoiKTv0oQbr/eP21ngV8ZLPM0mozAVwSOsPxslFW+8AuaTyqSVF3iVX3fO10
jngrJCbM/jJkYl8u1iljj1Ojbo6qPOrjUcyth2+9V+0tAEY/9CaO903njaGDKfGVMne/qXO+XpAU
RuCGQRDC53aLDmzyZbFlgs2emaXOJbaz9pWmxac4u8/3PqOATSHEwVGacY4ndOJ4cRd9jELhabPv
JSO4+8SkY5tOi+0Dsi3iQ5HPq0xiJtKz17/m84xrfUd0i1ZHGJS7t8qTORRcKSoLqUNPz266Nc0K
xrJv7m2ju9KbQgtK0dTnSL0675wm9x5I0dS9TS//AlabcW42rti9/kwvTQihHiSr1esQsOTxhNSp
lbZl20Rh1uLmpZVVfibRlP4QtfhJB6ZeWddNaU9FWOrLKS1ngBH89u2luDoac0oAZX0GCZ20Yoai
Mca7xOjdy3hFtQWxrBaM1J1aVcn+iX4qp7beYCkr4eFbvYQqkk5CZePpdkbwpLStn1t4ZR/KoU5x
5jZU8RG4S/KRBuxtFRn4vtc0f8xd0iWt5WP5XpaBh4sybeVKmdNdlFbmp2QYvOQgjcoBmIGRwG2j
RoaJkLs2vTWtUX0zGG2e+pmKp2CQU75A+aRTRB42SNnaPm0z8NJDYQBKqhEXU/2iHY3vsC3kjxL0
/ZW35J23y502+yh7q2wxq0486uxyMd8Z9Vx9aIHA8D713Hywcke9jkZHln4jvNLz0XblzxI96jmY
SwenmRLA+7ell3riW3av9D48IDuF6FKZ8sJRx7H3+6idk0CrplpSDE/7M68Q6Ek5i1uQA9v1EF8p
lg41N1Lb5qtnu3Ec2s2ingNVGT5KQNLZrq+N1Ajt2q2St8qkd0HhZrl7nxtzm4+7ZmpaNFEQABzH
wHKVM7WJPTAY5dBqS1gvRevo7zV6RSRGDu9XNKELXKCZAquoo/dpbNDiSF21uteSGBXBw+BgsEFj
cMJVqDSS1WMmKiax05LcMwK8Z3I7tOxBa/G0T+iUKI3qPPQyyb+0I82vIFO9RgSGMPGSdCLXIuoe
8qn3C0uS9y8aJPxAc1L5OKKO8LamIf2YTDBhfdUuVIGPVxx3oQuDYfmA33Y87e2yQbW0s81m9JdF
hbUtJY2hsNYUOw3awSVsa+ZufKd1JaUcTVDMCusOTy5fzxtH94XR4lrnwFFbLoid4UpT5BaJX7uz
rodeYsTKLo010ED9IpUfc8MakNaoUV4x4/aWSktL0TR3IpSECB2UfSainqVujPaNay0Y4ohBbfUg
qSzhtzU9nErYHcymRJm/0w5wshDBsvgOynYpfS2JnNsROCP6GZUsGzIAA9yVYhX5p7mMCQ/GVhdv
CC/dt/3c1O8AJeCXiDNETblTL7XbuW4ywNG6bKd1VU7jVRNVnb2fHAX3Hw0wweh3atXlPl/ORrLa
kupnnc32nkrPOO0snYpOsMR2e562qjr6mVWZbUh8JL/ScB4fDK/jF9ENhGOoFPliQMUbl3dWFKvv
aHzqXyzqgugLjXk1+/OwtPel6Cy5o4g6mqCCI9sO8b5RY3+o54UtnrnpY29E80U2Uur2O5FiQmfq
sr8wtKK4yJUan6yOW9/1KyuRbajiKA1ucGoy2uQxIPCGLmGMbbAp73BJdb4sY27dWp2DK6ad4alD
9JRbYRG5Ovx+spRrU8kW6YvScb5Ngwc1HurxqJ4riq0vPtjArAjdGbJSUNDPXKiLJ2blD6rRDeFc
GuYjKriLuB2RBkJIL8mU6cxWZ831BTkdDhO6rNLzpM3Lzw0eNZ+1KDY+dEoyx77atGOOBYXlfXHR
Ta38WY9qShd1LGRQFBMKtD0Sy31ApRFZ1aq3iMkwIThMmTHd2zLXzzorQQseAcTFr5eLIRfpVzkD
JvO1XGSfEktNZz+p85YD2LLar8UY1/cxUHkt6F27/6T1wtbOcLKfnfVgGOwgH/LkvRrb9ns9G/Ju
b7qZ7MJ5Sgv5maqZIcNRmla+m9NEfyvTaJQHNkXEU6eGOnxL20boQTGDqPaLLO2cyzSelf48QrTa
2IuWypSvdZJmt9dFSGroc4Tid60AUNrNscjTPQSpSgRqL9ULmyhV+Dblc4W6c65+qc18Gc5msyo0
f0SnPKXERZbjo4GhzqHTmbMI5VBXmm+nOiyKEidR23fr3vkyyi7+YFoxwK8FybkoqMcBitksVaUL
88wW6nmVmHEc1PhbWpi+OdPBzVDsDqCD5MOZJmzjg66MQ3SoK7stzjtnHNDsAe7k+QCHIv6cMMje
D2pUpJc6NsCHJOnUH3q7EgpNqebDlbCKqfXdjIg6GDpzit7nvdKVtwaqoNWhF0s/sl5im5/CMc38
eqRxFwo3nz4NGEdhFGeluRdoRtNpZ2UNPe69AQm2+N7n2TSFNa6DWBHbXX2pDd50iO3Ufq823vLJ
JAI1dpyg5uKnRpR+tI0WRm+GgIB6k/dQl3a5WZbZ10jh1vE1HTo1iASPxqg6oFjaGtqs+vlSD17g
OInyMCqdV1CHoTQRijxrZbjoSfoFvJ+8WYpsyu9Y2lOFHE6tnWVaqnxrkTUezo0hqh5UeiV5ANN4
wdDcjmLODg/9fAM5CsElUGH2ra1q/ZO5nwD4WDtAmKAJ4Br0+c6a7fljWvTaB8WIojqI05xzQiEO
eXBTL8agI291v8S1DxMeszfvYztSPjWdOZKyG5J8QOlGY0TmJsv6IGvz5KNROlocVHlXvi+AEelh
U43aD6UZ+8fJWObP8KUnNh5K15dO1OKSVJezM2IqbzrsLkWtL5eWSvK+jKo5PggnFeeW1dmzL1F4
v6WQIr7oTqLftFapy3Ceq6p/b7RZet2Xi9GGXrU0Nx3/VeTTnK3tnaon+dfE0FCJTbOysIJ5Hgnn
bDcbH3Vt4rKO1ci+ymq1/jIgP6b4UtXyfjfOPQRkt5LWZV96XX+epkvTH8w6V9xAE6UOzmQArxyY
Y8L56S2L1e4h3phvzaSU7yK8K9uDU6dufTMu5oQs3UQZlDBu8By6CqxrHwpI1XCTAmv3yYLKJJyh
jEWBjYfdQ96XmKUYWaF0wci8XCtOBSTaqeCMQzUX1Rg0mbyI9HYKJqN4NMZEpkHdmMq1MJIsDxfa
NtZkw25OWULcNtSQxkPSV/mlcOvG3avelH2u2I99MA6KSMOyrYclEL2pfHI7jU1o9Un30M6ztIKR
DN7a2UrtXpSVUfV+q2BnRQxXOg+ldA+qgXRnPPK8Pl5D+iGrWrX7WkgnVndpIfQ0MN0iom8h8SMK
axIEPPyaLkq5/J3lwsimSkVYSpkuscNJbsCOoc2m9o55J9IcUWFrqQLUzXnrIs8Ij81G5yqZ9FrA
CBwrru8qWqoeDCzqNtCa67LZGVUsL93MVaNDpgAc2DlTrA0+J7/MQw2vtV1ToKQS2EnafDcLOfxw
1YaIqIzt4tqDamP5cTsCwxdzZqvQolylCEibWiNo9aVFAEZCwPYj/DQrX2useAigauZ1QOTLcebR
vIffblklUrcZU7MmWfqpqvXPtsBxIgERhgYMf65FxC06tWhBc+JnooRwUhIoQuQxtR+1VX05U0Xy
I3s20O+OMjolRv7Gdfrp1lrcJpQijd6h26acK52znHlD7NwVi2dRmE6jy7IdLd8aR+NQIbxxyDJT
D6ZSTQkiBsDry+T6Wd4tGEo3719Py16o38AvhdSMl62KOMWWPo8k0TJFvRqFK27/oNmDeW5qixbU
tWld2widBEKLshsC7MQMJNStm26wT/kIPi/gQJ4noSc/Wyd3Wyh2pDe1oxReaOqiDyY1G+44awjH
y7k5f/2FX8hDj4ba5KGK0jdNlVHpwAI2OUtyrXunxEKjvFG0BzFDlFjq5t4kPP74+sDPK0e8owuX
CnsAD3LRmqI+6W3ZhdlO9L098opW34k8x+oPqY0TafaLMwmcmQwbnCBGBMejLGqZuyLLvBCGWPGx
QJoHGUYYbAeqbidZOi8PRjpNBRCHum2bENMRWP0p9Rszk1XYVjRJiTzvvJm86fXJe56/M3kUM/49
0mbyqqJNQJ/z1WiIybPEiaozd5YL4EMH5G5cT5iQ5sn964M+L8NRFFvRA3BI2ew/2xtPvpg1TFFS
i8ELZ8h/4axjpJmqN0l9pUXRKQrW84o4Y0FBoo2j2ZCINy/YlnHVd07hhVGjm4+T11lTaFi9+a6S
vRqKMS3vk9IQn/Rh0Q6ysvQPr7/rC6uT0ilWGlh4mzREN+tmsiPCbp26Ma4ozodGQGt0jPSXV8kv
yaDbvw7KjVrR5q//34sXrZ3c/1m8aP8gchR8vv/jvFv/r3uqYrT+y18qRpbzJ9fMqgdJKf+nH84f
//ilYmRrf7Ia134m1TQ69Kt+4y8VI8XSECsC8AU2F5KQA6vhiY6R/icqGdiaAvmBpWZCU/odKaPj
zaGAaCczZoj1fH2yKVoCXZBdOb4G0nojkwXB6z5HfdRKAQD3rfFF7XLlvWMI+SnN6zyo0mXaFzV+
3nMk5wDYlHeAwZTu8BrWPuTteBImfbyV/n6yzRZKlEwdO9fMz4jIikvdnGu4WC13NKzLa8RLo0Bt
aUQ09Lx9bZzFu95Y3o9Kou112ME0LCJrDMxFxAh6CX2PUGETGlWnHZzKlTtBqffuyZf/tRme6iBt
7t6/n3RTHFYrbtDey/OzIaL/Z7RD6wulBpnn5Mk3VZjJpW3KajcuCdIxVkT7Dd59daIl+T+Ovp7q
T76g4XaRN5LVU0TTrb2NaGSopLG1cxtLDzAKLs6Azokgmaaa8tM0XtoNJgKvv/rxLfz3m6/H0JOx
q9JIF1Cu+dkC1AOLXXtM38ZktueK1VmBNXnqXWqks+ejIHkKB3V8W/09pnE85uhVqq5oqLPV+VDs
Jwy6/Qp94mtggd9ff6uNvtffQ2waNi6yTIW6TPnZqMXJJQFEsuNqr+4LYEBn2RIlu8zMR/SYZjVw
6qI8K5ax37vxcpOL6ScjJfTMUv5f9s6kO04m3dZ/5a4zvtSihxicCWRDqpcbWfaEJcs2BBD0/a8/
T/pU1WdnOZW3anyn8rIQEETzvns/+5aYga9l49q7SppDaGhGfOGl/1Ql/7V//esvPGl4Ilesys6d
ssjMszksO5ltXb/qdgWblchi23A1QTW5SoRQoUeP/ANK2QzQQyO21aAnfLwJROy28PZWPqdX+mSY
dzVHsmsLxMMBAB616saDDUwN59/KNPrrTz5ZklQ3yb7wnTJa41mFmXDYRc/ZuC9r70JT76ed+F+f
CkEZvw8N9gxJYXMYirBrFFjLrSZIS8rLTlHP17Qusae2stpTMagwAi7tYWgbdTUqYwz0eTAe/Rbt
ddqmzn2VkwuspWP+qS8TO0rqdIi8bOGwhxY3jFc0GBbare08VxhDU4PDXDcY27xYwoYa4VbFsbkb
+7W85rTfHOZ6JmHd4ZZbqpTXdmI3QZdX9WZIWCaAddyayeDvpqS1/i2n3z+eNp6h3x9FtjhrhgS9
iij+62FVS0yILgQ0vV4uBQ6emXn+JbamIYXPFMvM4wYRTiBYo29G5uqwL4c7tCCfprj9DBii3EyW
R8q8spYLL/pEkfLX3Z3MuLUWD7hH7SrKpTvMAGgz2w0ntkJPOuf072okrpXqVuG5eJOX3A6H2hD7
TkAtwc06O3q09gZFvwvzxXFe+NO4O5mCaT/V1Vo5PGygFDfTmo8FTR6pomVxPKpI9lXpJwViQwsI
3FBNW80g1a/omjkabXUJM3RiEvzrqZzMxmMJ8FTpRhXRTJFRaQLGy7H0hG0Sf2ysydrIUoHe1nuN
pnrjb1dad3vfXy+ha/+8l0Ch+vuYY/Nta2NGKKI/jV5o6BqC6qporkuUK+idIU28/bz/vAKgQf39
OvHi82XB4ojGbFb7bnFdFnvEr7rRfHj7Cr+fU/56kifTa1sIsWJvzKO8H7JNTPN5k+UQFRvHGA60
RBBa0QD79PbFEPScGT+nU+OcDSVHuzLCzLB8Q4MC2IYWzHJF5UYTO9oUZRfknVuQKdMWxXWR6H62
6Yd4pkVpC87Yfu/O29ytW5eCRH4LIICnI3uUpMXo57dz0cIQNrJFf6WREr80KjYGGhZWRgpkN3xO
9TFBxtzTtUcz24bMgTkNQofJNJh6r2yCpUxFvndj6T3o/tBmYSVimCqQAUY9WGbzthvG5c6KC3PY
rhyyDsXS+ew/pKGt20LFnh9wlqWj6LJF27t0hSHHWlgY4QU1sCFx3twnjo98zSLY6FqKoTCoT6jS
IXre1D4tdpv/ENSQ5m0vvErdLM2cfHbYV1zLIZv9u1GUxtZxZ9sKM0clApVUa4pgyKbMDQWYEXeb
1mWys+Yq6fdmWrkfsNBXRHmU1fpDizPtdcqk2Jqx5jsR3DXrsfHXhBqN0OybNnPFh6XDRbA1bIJV
uehSoo8ZlWkHRTW0z46IJ+zdKbcXwGBc263yrda5WfCyW1rPD80qjQaruCp0sItBOUsCzXtQb2No
kPL3kunW/MGSKr/Pu7E+NCWVIycxadH2rcObR7oL4nskiWwJcE9MMuqWjhNeCdcM6qgETLnmpfHs
0sS1oGDnfh5Ohpvfu2hwtSsKct13Qm2LH2hlxXXbePVAbaQjXwC1xpYAK3KKNNn2TdiUfQyl2RlU
jrB79j8of+UtG/lUvCtVWZJhTwG/orWh3GdtlVUetARDHht7gvKZNxrqeVKyjINllbaxpexLNTY1
E01FBJxYz9nijpHl5+1HWJjZi5G77qui+dXhNK0WECS97r5ifV+1HV60ucebZM4JSdFW2YRGrVUp
ZjOfDaeZm9U71JLqKTGrMoF9aOZ6RIp1U4eW0eu7uMhLhNxjZx5yDfPqTk7tulUYsGhP0A676ZyF
zC7kipjoZC1ReLg+Yt6ATK/h0e5L9gzloNN59iVqx8HWzGQje1JIA2Mpi81UO+5GiZQ+TyvEtdNW
wyaz1nhLSD39Y78FtEdaeDEHcZKtn8XiNE0IT8QtQxOQ8fumhvoVOPaioTQfaoplvp3ubZKVGiAj
on9MDMZ1OMTktTpFn/xw0rLuA9uZKCvT/nW2bZUnDsyStYk0Yajd3DV1dj/1hvuefJDhudW1ut9q
bsU4ZOgkG2e2WK1d3coeuzSVZHoqV3yt+NYI8y1a73081OUPzercVz8ZifsiFtL53kDmk6HRDPSM
x2YYP2ZaZ9IJoDnytR+7Pg2dziq/V6S7fiRUokCRoC/WgF2POm9AbWsxgsYYypcGV93dAO/50zIP
w86Ec/nBhV5Pbiv9yEPvV3G9jR0tNsKYToXf+dtkRjwY1CCafsyJUyNy9Z0ARU59lRTL/KE3VEI4
ZqaaF4/hRC9VIUyIzEplu3xKrQJ7qW99HruB1G0KM1eT0tNDg8yB3mNmNHXko645ogKyOertwjPJ
NzDWr7lo6z5aumxZt2aSaTdxt+KoZFJQ7+KmmJk1+/ozpWXw5Xod67dysNZDM6Q9ZCnADk92l/Hi
B7H4NwZQ2X6btw1tTI3O25DE8s5o+Hx5kU3kNNPsBpMDhScUOR0Wo/DWzaJkwUQBsScaF8IIgnYW
4rtT6TLekjupv6oE2Q95etLJD6WYh68NW9Zy59dMnkFNK0mFrq0VtwtZYBTi3ZZyaN7XGU5RL93H
9VFWMGm1/VkXvXoZi4nZtuhMCxq6amQdkD3MeO7GMY6Zw5kzQ9mIlt54mjo3kCz4Dt9eAs+s6KcC
p2ayBmeoWzZQ/dLtnNJKDgW196Baod6/fYnjJugPe7R/CZMeVKfoWFSRm9NbmvrFipJsWaK3f/tJ
Q+GfO4ZTgZhcSTFdPbOMIOkfC925vrdFbQeDkyyhTUja+8Ippt1q0rHnXEztPQYUPLTsXUQl011u
IO/yncEIMrtCbMQquLPXTD7Vo2fsNbNX9Bw6GWWORyukzlhlp3y9amy/u9PbzL60lT3ucP70mE62
sjOeiVj2axFlw5Td6KvTBU6myU1m2uNOroux7ZLq+LWJ7tCwT9oXcIdvjHo0L2zu/lz2wW/4++bO
S4Gw5X4jI0I49XtMqfHtPNXZs9Zoa7BMqtsg/0kibSjTfbYmy+7CCzyz5Tslwi7eUtDwt2UUZ1nz
DVkD3nSJ3MpIvam+GSzl0tJJhrgJxkZNH3vH7l569tMUzIZl1PdunVtofUQHc9lbZ7UFPCdlqNv0
vNAUjc0TR9O2DogZHjH4dkXyQStUwskzLSqxxT7nftb6ebwuJtqUnCKtmAnELi9Bd84915NNc2nX
WcXkSo9kIK04WNJjJaMu+u0wTx2Y6iZ2OEiZsFkDsH3lt7TLqksmnXOf98l2em1hVbvWmkSidNVn
N5mXLXxj1GV1Vv9bgul/fn+nesQW/GTb+F3Gzo149kxTe1UabGQ1+W22Fu/C53HmRk79J4m3SnwM
dR7J0bJvkm4eN606trjg6F2YCs+d4k7NqGW5ulphzUVkOWu6ayf6dIW0KMzCbgV/xfITzk62PJSl
aBl7lThM/pphVjfj729/Cye6078e5snx2sNLKUZKKHxlfXWo42XZm6JMH2jty8cm6ftgoOL4sTTg
oWJccG6zRjmPa5M34YL0OKpJI9u//bec+SxPlcxlm0gGZp9HGtvmwC/0PFS6gwSpqLSQoLxs64nl
Ugb7udd7MvdQriEUr0+qaPCJuHDdxA9p12tbC6zku7fv59wlTs7I/QK8YW6tYxUsM3cNHHw2O/mI
pRXp59uXOLPSneaN1ItAaEYVlrLXbAaW7CpAd71xgXdx5pDvn3zLfjylK+HSZdQ0ThtCXvxQtUpc
dwXKgQnO1YXP4Mx0depDKMfJLzGzlxFOm3Wr9/p0VyTaLTLX9UYBpw+J4WlDd3DY4oyxeeHRnQiM
/znyT218JUhhIlMJtQYy3DzlvuSGXC3jZKIRsfUsaaqngaFnCYfeKZGYnIq4QlqXo7cM40bLb/qi
JXg4jmX+o/Sr6qmyOQhj4xtbDV3HmBO6+fNArS3MxWtZMONbTlPtF/CcD7Wax2cPMVseTG2pH0yT
Yvom9mwCc7D49/VezzvOZp7WCE4QqGQejbyuk4BuNPCNue/GRxkP+VNJepSOqbCp/h5Y8lteyf9D
lwPCye8L81DiUFQNkzjFCGu3EHD8WOSeRnmc2mhuuN3G9K30oNn1j2FAmunOWfn+7RH901f1h13J
KQKEUoi/LE2v7aVMy6uu1hD1Vv76eYFMdVszTLYO4ZJEoLF7YF9rJjPFIIAFgUVuyFckfETU9JSH
ko01SXFXLnFsbVpnGSLpTGqnUXCJLCWNOkSUUn/NdV89A+qs92LQ0z7UTCKPg4bDYLuR9jInFCnq
5b7pXdH/Z/PcKdxJ9BPdLPRrUVzx6wsEbru669cbC7E/UPg8e27S4lIk05/bNvjYfn+VcD+tuvJr
GRFe8t2y+scjTYbTYXZXaKOx7/yp+GInCNrffn3nlrRTyqHuZlDnfVpU5ZDeGP4wPOqV0rmgT8ah
Kevd0KViV4j8JV497Vk48A0HNkMPb1//zJzrHn/+S5cqJ6+ghuScRzZRIKFeuGpjDKs8mKqQFxoy
5y5xsnK0tFz8eSzTiFbccIilqQMdltU117oUwndmJXRPVo7VR0lYD1oS9ZbC4zY16OgbJ7+pW6M+
zA2iwoaAjNf/7JGZvz+y8hiRsgg/iTiad6E/6e6BRHgRTrPubd++xJmF5BRllHrYoFdOmJGinvdg
rLUW+KWFnh0R854crkuj7ycc/k+Tx8nEJfrGmbWWicuI3fI6qxcr7Nwq3hiVbe9KzdJuB7/Lrzp9
uDeYVx88V6mtZ1T101Caxks1qYJNuvG95AQXlBUGDr/XPyRTVkZj4GpxHRVp0wVpkn9apXR3a18k
xxoEsTsaRvtlSPKd1vb7tFIU/GrlbEe0W5SVxvwezeJrxuRGAQGjRYb9LhorhN+6lzbBULG/nN1U
PZa83m2ct+x2kCNe50MHi7wzwVm68Revl83O44i/efvFnPtcnZM2Wl/UFUoGk0OWX1NNQRRH5HXf
uqFLWswGZ4m/T1tTj1ptindjU2ifk64ZQksV+oXj9Jmx7px0r6oRedNqGUnUKS9BsrqW71cTh4Y5
6AZqSswFAYaV8fvbN3wCEP7nqu+czIdeAy2oX/IkAgus33ou7ngrLteo7tr2MOGV2fduRyCq1Zkk
D5AIK7ExhMrEOBBLF7vTXH0UqSbCTuUtcuJW39nTbG87Za9fXFotxxZhtnHMwtxQ5VDBiPL2wmd0
7lGd7NXFiJvIk0MSefPcbS2z1InWKxe0z84nNPvycS2oH739oM6OjOP098tMuhxRA6pukshUlDps
a+n2etEvX71xGa8leQ9Xo5sDTC7S9P2Uqypc06zbNFJeutsze1vnZJ7NciGlpvfcbQ/7kbQoLVQS
msiF+ztOCX+YKk4J0k3XihGoQhIlBuyv1TRkVK1Tu8X7hDJ8nr3rWpvNramICmydBgcBsIILJ9jj
M/zTtU+mXB1eMx5qdom6UyBpGGaS6PJMQj0z2wv3d2bKdU727tT0Mntd0El6y2I+W7E53+pd/Nr5
AGFDSlOXynknMeN/fVAnU66/kDgCJC+Ncg/xRyPm5dGaVnU9tX2/MavY3PvgWXdTgemLFBz5WJoD
fiZXsqN264wuEa2ToJu1ZTsmnnW1OGa56Tz3UmrJmWdtn8xwVpJY/eKzXBdtmT3GJtV2YzULOlKO
8fT2WDp3iZMpTC5+NeDskFGPB23/k+qcYni+twf7ElDu+Kv+MGL+JU8ZNyOeS8kluqy78iYDHY6W
i53pKIHWXpqkUxjDlpZcfWEnd+6mTiYbTRGOVvu9jHh9SL9nM79iyHah7dbqwk7qjPjGPY18tGZc
xHYhKAB6WvqBCrfaj6I1H4q2rcMl0azNgiviPddtDjTZ08icUW47ib/uWq8cNrNt4M3wZjtc8a1v
bLJNQmo0/aZt50un0zMfkn0yDQ2iQY8rNcnpFHOHmJw8XDJv2VUuTTQPr8P+7UF07jone77YbTTT
S5i/W2NxaKYrELOVMHYp1cowVZiM3r7Oufd6MvcI4DBV3TiS4viwHgrifAMtFtq2nQp1Ye45M3Of
wnMrmq09QvQqGscp3q69sG/7ply2/9kNnEw4WARnQgdFGbU4jQJoCs42Nlkh/IWu/X90idMMg7yp
egtXUBllZULLDg/oHbC/e2zb04Xl9cxbOIWUJwLofLsU3EQq/Ps6x68hqnZ9GEd16S2cGVCnumQt
JZeGuE1iC5q4f4pjvd7WhJAdXL2rA6Sg/eHth3VmV3KKZeFPb+cht7IIneV7bGB3Sda5gQHHczPW
MbZZ+xIo5dxDO/78ly0JHOxpnRaOEUSogZIsyU/LvMagSJOKC0P3nD7jlGPVJ2bZ+/WYRVmGjg96
Vnylz1IjhLEkPmLq+rA5dsRMqjdbmRv4ewBIX7UKkwx4+4v78nMv72Q28FOHskDJMTqtmnoOJuET
jIvpyfgSY7StsTBm7WE0Y6xx8JFeVFcZX5yhqyssSrb12i/adCVyBxpuzpkDaVzBMYKsBupTb7/1
nyP1DyvSKYyh0qTD8R7NrjU0QY5b7f1iD0gjSGsy27zdYrm2Q6SHiHrdyg87a8FD2OvDTiTDFNiF
4xDa6S2Q2niNE6hXmule82lIDH/fO3jWRxXPW7SXK7bZKdlmSYYBNk+v26m7aUbVBVWHg3Yg40yn
GXszLon7yU39cU/QdL4bkvaaN9jsx17D5SAT827Wu43RXpojzqzIR732r4OxwORs1gYDBXmFeciM
mXOKyNDd6i2HxdX8oa3HONQWj8XbT/zMBX+eaH4Z/VmcuR0eCrHHqNUFkKpf7ano7kVJ8ZAcVZta
Dn8DwU/iwvJ85nM7DcfAxjyX6fGCpqPVjzmyoh9M6+7BK+Tr27d0TlZ4SuKddLgaGL/E3hvZBJaY
GzaVSvOdK43ua+96lLP7sdjUqmsjiXhhA41w/nrh4meWKfNkIdHRnLgam9b9aEwfEsfQw2VM0W7m
kxWaiT5uzNGRW/z+MjAtrTgAJdCvp2by8d3n5caCN7vL9fHl7T/nzOs9egN+HU/zataqHid3r09V
TKDN6O7atezuBIkZIOaJ0Il1SQRAabgXrnhmjjkNQKMX2eekv6EL1LL8yUQWu7HUnFzJzDUPlH8v
cdbOjKNTmBJ0CaJ88KbsMcWU27Qwi1vdGMZNbcr88e2HRxDhnzfIpy4YVMxp7pOHHk2r0DEDDJV/
LRtCLfHY59iNZn1I9o5fuCKs8RvfGrIaB3qGtBa2liPlhtIKajisWRzBJLtQzMBzzW5zyjAMt44l
SFZjleZb2I0tDAgMhMw7IQ606YsqACgEY6XF+z73u4MpOTMHivbPt3SMwSCk7GgfnEYb7ymmW+8L
y4CdBY/kW9qUqUFI5ViQPNpJ93ZCASNJqO+GNIREF98roTnVZtTE9A4igjtuktqthp2WvCLQKCts
77F5V/ZY0lH35LQ/IYFdgVGps41Y+wZvK+DHjbfoDHSJcmHegrhI0mDxvSIa1hlBguZpa7HB+5V7
27gjyCXwQVV+dylybmailmCfzVb3uR11+eL3PiJjrWnF0e3n4ICHOxi/8ELnp0pX73o3na6cBWlH
Z4j7Ohmxnq9AJwO7TTGgjwsxyOFMvs9NhU1Sh1eQ2mMQY8yvt9yf/DYUhXETZ0nshJA842GDPq/d
uU2Vvphe2yGpiDNkrA5m2XRrlbbx7PSNeVUAvtymqd81e12VlPEAN+IkzaepNUK/jpvI0rgdOcFt
D322dekDOWQWOJ14yPCpWuX8vdLrfnyHqrh5l3nZiErHF/ij0deJ1ybuCitcHVGQh2xb1YbvMB6O
LBaFf9hK2umuF1rxrQQa+FwsVGgCzYXJAUvFzp7IjcISOmGx/jTJ1PHCmTSWmPjZyf/YV/2cheOa
1F+zYWEKX/MCE2+bLOPBmDNrCHSEPCFyqMbcoQ4cGNKrCRNiQQBUBAzI6XkxjIoP1xj9j7UZyx8a
qku5Lzul8o2nujia+zIDEtKWKILsBQVYYE8W4dy178TQDpJ+gNGfLwAerLZEPjnIJttxWncw6pXK
nvf5RFSBZY2WuSU01rZDJ/Xk7UT4oUEVY9IfpyRdPeIkez+Qpkg/JhYUlVvfKLEO6fWsW4dxXXUj
yCEulNtKCYSjTaeVX2Vvu4Q7Db34MnliF/u03MJ6LpcHn2jvPMgL4e1HfJMWtnt7ClkGj15twgVu
JvC7+Y6Kb/N5GWXy0umr3GljkR0rvGkWmm6ni6uRTn4VNsQ/beuJWe9qkgbEZ4sq4OPgAReKOPrQ
dPdZ8Yrt0AKGCNjZ2F8FmSsftbhTM+RO3bvKTAO+Yc6CS5APJB6yX5zhOR6a8Rq1Az5n02+dLKSR
Ld4nstPADdRIMVDViDZ7Rxem2peZ5ryOLonljAVNBUOsVurgeSM/DmXsfasGJ2dDmxF3Gs6i646J
fWWFg6ChSbnrRb0m7Gji+jaZZpnvWJa6x8QhgiX0qQk64ZoLoiZbvx3wb2MDSoIqXR1kXMOUf9Ca
GR0qlU31EbsAdME5T/2vgNeowuTwa1ZsPEdpYOfYzv3qHw0uVT66xSbz+niPTrdNt5qInXXXUGi/
K9SMXX5mBpFBLlaDqaYeNZxXJMMjGygWbbtYWm1sCgtHzbZafVzeelx/wE6GFWLUvZvcmojNTIXq
v40jSSjwd7x1t0ih02E2Jvqvtg2pZsVc7AdmxmgQ/UgPyeqn29HuAB7z+/zQnOMkauMuM6+GYa3t
LbeOYrlO2+KbEOM0bNRkDADblfMZ36vO1JX3C0+oGUf/YNlIMwMFkScJGL7j9bwS9RmgC3TudQLR
kkC0/XRQcBxgEQjpPPLVN6iXU9FkIFPEsJD65E9htUI12id0uL46znjrq+aJnHjZbgyiCq9nU0u+
K/4/IwEdYQC6W97byrNe4zTRQJxkdU2crms6hwTribezUuapLYF0iD+AiniP9dzBKqn0Y0dgLjw7
cBs2m6BWhpFkZTgVL3FHoikY2ow9y6IMowmoXOrP8QI1NOpVfN9Iy7tX1mh8kBVCByghaRWAiHEZ
ilkhkChRGI2RfZb2TUGjn4FeT/HDTDy8Hdh9bXz2KjFUW6dD5YiMs7nvYrMnEXb5iFb6qNgSWflB
y1ctQ9Kddt+K2a2WkDBkC+7KkKsvBWnmxBISJWQQ02m3V1TfFeRahuxmqSttCmbp6wD0+nx4hxh2
epcShfOFaKlu2fu9pZlbN3fanrQUSRJrNpLeErCk63TGq0SPSh5BMIqi/DrLdvywVqW6q4Eu2KhU
k7UOynJq5GbWYm0MXQZOBIlogSCUV1MS6t6cAieQg7T2NWbN15Rv9zMbg9YEcUJCLArfLkbsPCbt
euwS57CtRCx6tF5efLCHkkI4YpLhBkmNE6AhtfZ0lrQAreyNHNsabI5jdu/+rxgZGOwa/P1YZuoT
UkH+NKg69ae3N0Tn9lzHPd8vh4W1iOHv1J6/h0NP9UW498W8oCAmBfXCSfncFY4//+UKXaYMS6N5
tHd97WOfWdZDVhgk3jrLpeiFc/vT41bvlys0qizomdk0AGRjbie/U9fVXBk7XKHV3hj8S0jxMwWM
n9KoX64TE1bZ1SnonCRPnznEHuC5IeVW6bdGVsshd3vvglPrZ7n2D4fmn1WHXy7ltkWr43lIo3jA
sdlURfLgiXa8p9PkBmvfuZHlDoh/u6y8xYNmhVWbEBWbpoQh84E8iUL8gObDvCz7/GaMZ+MpU5OF
x8eaNia7v62fIA6xYdYB9OzVFsm5uzUL6T5YYPF2kmDgwKUujSCw9A6TlrVhv9hqq9GF3DUG4XRw
kov7BA7a3vLq/DaGwxh2wzLdjFo9b1NPVwdFiHo4FZKZo7TXbTllQLdxAmy8ASUKu204GGu3XBho
5zpRP3/+y0NrkiJDoVho+8Ytu4PBWrqFY5ICjxu6jR0TFANDBqNtnmtXnez1d6lhsOj46SWn/5mh
fprXPeSGJuaYgejgRwirAlqIYy39jj3vpY7/z0P1H0bGKWZ4wOuaWumaRy1Yyg33t+zqhFozvIEE
wi5K4CpbJ2ymzbqtyjj5DMi+hRIDC8401+WqMNnHxX6b7Nepx5TYifg2Jkprx9kEe2IiHiq7KB7z
vnptHSF3b08z57o/5vGb+uXdpFWclENB62ONVxDZCARDBYNp97+O5LX3HlrLfZ39xropFtuJhKRL
YUodtA1L4YNlgG5CjMsojG3x3k4dJzA7YVwgR5+ZQcyTWdBPICeuUBWj2K+9R+ECLQJdLkNTrFi9
Ws++UM09M4P8VIr/8hTyRFdErJvePhXLA1kF1T6HKB6ATYkDXuJ+TfBPvP3Ez93SyaSo/BG0YWXG
e72dx5sFBVrI1nDamb6OBQ9byYVHdxJs+c++3s+Sza/3ZCaN2cYq3o9TJyyYZ2txT2fcAs2EQWvv
GW5jbvweSCoC5q57Gc1RIQRzh70PjY+TwZIbJMo7zp3I6MlcuP0zx3z9pEpipUkHdmlKo7ZojH0p
KUwhDzc3Px/u/4dd/J/vZS/75fDtv/8Ll9cvI27z0r/8/R/vXtT3//6vh5f2JRlell8pFz//yz8w
F/bfYOMKOggQFckDNhig/8BcmH9z6YW7riCYE2f2cY77B+bCEH8zj8HGwDH+/o9/YS5M72+u7lqw
jCFkkCuAquffwFz8PlnTSwSWAY2FnC8DMCMhKr/PTEte+ebkJkTiJMX7EtsdkdfKoviTXAoB//OV
yA7QDYty6Glv1h5z19CI1YPcuix39aA7D/iCyT6fqVb88g4e/ncd+FWR+adLHan8pssTdFCg/n5T
IGCG3uy5KURKDykmkVAznHdNG1/YoPw+u/zvw7OIFDJhEbkez/D365BeArUiFxm55mZHJOGcUZ01
U+OajjDeiAz909s39vvM+fcLkoIA95wYP+dUbT9SUpBQnenmlm1xLyr/C2bO9hb2o70jPUwLnLS7
mLDq/3SY/LXaclkf8BjvDAYSmQKkB/x+nzC5G010VrrFT+49aKBFvpf1EtPZQTBgUU56P871dLcc
d1ZW39WRBLB9NWPUuYu9wdk4LZYzp87VJ2GQG55RBroa4S09rMBqQ1thCk2XoT0InHmRkbje+4wq
CKHsM4CwriN9ZlUsiZxcmLjrsfCv3LnKPxe09bdgu0QBmqGsurAle3Sjj8zHwVLMxnMMhIKaVe59
hsVCJh+uUzvopk67h3Dqv8Z6bH+xeXUwdVeMKKrNUZr2Q7/ceLHqX7yq+JbmI1nwlnc3dh4mXFPA
yaPQhUjD6jOeh+dxEHOY3Dn3Xvtti9UbHCWeMql9MuzUv3O8ZtoaChqG6w6NPBb15qfSc7q9XFp5
n08+aFuAwwebWmHk6OpFrxozipvpaHkmiPlJdyvjpWV79b7ugcADZsCDHahledUpSqDEm/xitzrT
sNdsXJFBocBragjB00BIHG1hAS703sn0pucoPBd0DIQexhhtb1KYjhn7Vj3fAGJun6mv5u8MmwAL
L62Ng79kzsbUVhdedGl+hY1Gh0/qJQEGMCs3ayy1G0LJfPAquhO0kz+8JiTCBnEaGx80qz5uJKrY
keHSq+zGrWjUjaqIDy1H1625Ij6OW9FdpXSi7rOiTR76ookPhoeXHQCuBT5G6RrnX1UUwLcWZ5cj
13HZv81xKAl1u6rxWb5flNO4YALLyQi6VHlXfeaknxOSMYxg9WMkV2PhorvKCaNadesKGFb5YiZd
S9Wnz8zXEef3EOSqG6IpRsoRpCj7gsJs/ciQMssCzvrLdqDltrEVcAu9kvfQU1e2FOvw7QiuuVKz
oL2nuxM9Y8tqjXe93rffB13vrrM4cWkm83BXx7Z2slthMeu4MMegbCY0xmZG5ajom+fGHZODO2YW
lcEx3Q5CS4kFJboDOhaW2FHJdWMt44Rj2HCe+mmsHqhIUM5NyjyMqzr+5PdrFgKCwYNsK/2Ks1n+
5NDA8YOmKb4Q1QuiEAY4xw7/e2+U5a4vpfdsVK4Bs61fPkihknfl6Lg37miLj7HKzSlIXH/fURS4
EoArbinB+zOwFEP/aK3pkeVdx3cGuah48FZAlWns6BuKBPE3KZP0fnbKLFwXL78WxLI8AsHpnn2s
oD1O4ropttBEy+5VSwl12JqLUFnUl4te7YgohQrmsSvtCVVIj26TNu+sZk/Np2mwp7qzehx1M0s3
zQC7+lspiqnYWeMRAluujV/uYwevQmAJq6puU0RdUW51IvuY55b1P+ydyZLcyJmt3+WuBRkGx7S4
GyAQc0SOzGkDY5JJzJNjdDx9f6HWNVOxq1Wm/TXtSjSCEQHA3f9zzneMIFGl/rOf/NHdKtiwKkoy
Q6d80SM7fGFJ4ftewTp6YawG8bF2mjNQv7e67hbP8ThstLgQMxWVLUQYQjH3OlAhN9cNm65BkSB3
k3ScN0DGtXxfk8GvvjPMGp+zqRHFxmav7Ua2MMUF1kRfAYQU1XxM7TlujhSnTa91RUpuZzjW8r2a
6HcK2DvaRODMfvkxUpq+Mi7prZd5jH33WLjp8Ktqe/VkqCq1nnNqB+ywrhwNxFllrulBalohNpVb
AX1Jc2LgsBCt8hF9xgu0DHw4RtqdjlzHoVdoYdwPZxvzPeM6SJSyp/tiHCTG1ilOQum7LRDW+Zh4
HIVRBUIYhvGLNWXQ3Ks8/yVStYZTm8Kb6nwwS9xOC3+w9dxAYCrdJbZ1lLUXgzP29ZM2Orwv+D4O
2qR9keUEgy209n5oMwNj+sigGBbcnoEXk0Q1PRXcXs2gh6A34TtxvZ2x3PKfqf/cj/0d6dF9XFde
y7U8fQsSdNcmzpH2b4Dp9VhDfhfGHeisl/H2HdFRyQoEGEqeAFmenFQ7VK17KpfyZZ67N7uhY2iJ
1Q+7M75bUxfkg9gZcjobTvvN09PpG+vQrlPOXncoWHAk6izztjGgJbQKYnNOgiQZD03d7FYEiIC+
w5cClDaQTwjxLSWmZSbPTVFcWCV3gy9/YVDYNZa4E6LdVGX71HTlQ235NfRPsZsda5e56fgx8m4I
KrqD8d4iNDO5D4q6F9epjn+lYn6GWXDnGtwkfg2aHfSMa8qoSf1XCVsCYL8CZw0ydpv0/YPXch9N
697VO1yq3S5WHc7HPP2x6GiAdMEl/hf8b7z0tr9J1/IFX8UQlHRZIDnkQ1CQlyc7QhC+Ptv28p45
7t4SEF77JaT8mlG7EZVgXMUwfJcT/+LVOKeFuiOfc5Rp3wVoi+w325U/0W17Krvc3L0b+hmmgu5c
k8Zk3bfGiw3y7Um4MqLcY9dNyzNQ+QKGq2wunRfvK1lxH5nVnsDwVrUQDNxSvZOab1FCyuM8D5HI
PHQgGN+8LDXwo8wSNjPz/d0IpX2TLBrQlHp2QmNmYtB4ZP9dG7CEL8PGKzX6xMwdTQcA05W819K8
ezU8wOOtJeTdCATEmgSuwpjeg3O5jmlgdqLcYnc8CnTSTd6lAOuL8jmz2RrqRX1xpJbsirLe3oIX
+uqd7D79XjbFz9rSu0d415FyAVsI0zzmTsIThU0CP+iTX3kn1SXWXU4JBkEEDPJcgA+f15EbK+zU
lr7FDCy32uK9qlh9CajbYWc7Yzg2N0kzHeHG9zPG0sFwH0w3b6+ZDv62xDUQ6Lq8ti0InsXXSKUM
rX/wG/ut13K+sl6dfDePtzckd7dW+i5ph+FxktTMN00HBk+L9/5qzt9NbUkvnbu6R2Zi93FW75Ue
j6EAdHspNPvQeVqzpynkIImMop5qHxZr/Z5R0RRUnnGZVuehXuCNSZJLgS9ysCy6hxDdXpkr9W8Y
LqxwlpRXjL25U/EMhqMvAMBkb0xx+61cmFGiPPJn0KAXb3nop+ylMebHyhMnf+5RK8wm5eaGGT6b
5tVwtQu6GigKeujYF6RPi9KvhjUdrKp98C11HLP+PAH/AH/hkNT103reQfe/cOJfI09nZN8lYO3k
vlnmu6ajAEuN5lnYy3OrjF9FNu+hbz12afxCY/mjZVvXpJBnt0zvC3+cthNVHYZab1Ivenmmlh+O
ngGk1jD3eAd/kPt+zndrJ84ajyuGPryVfXFp0oSOryLfel52BY39aS0VJOkM+StHYiSSFxia92GI
7jFRRhXSGXOXF2XketbWLIw72ZcF83zyP+mqnR29fh5W/RPVVg8oNtuk2pJtbslSbtk5PfYWiozk
gyeeXwC5oTXQKYmEp5RDUKfhSNal9Yx+dl5znnXCArwLGy0Pssy2Ht1ugPCwGIEnRoM6UG0IF+nB
pWnJiQ/t6AZ+a37TeuNQowJGulzdoNIndYA2boaaNH/qHj9icVP+NbGERqH9aEuhw0cdnSMBdapC
0v5b2YinOh01bKcTYz/aDyHN2H4KKV1mD7a8CXgmmfSEiWBYNKhVozf9mJImDuupvYzOrB0phIww
Jt1uFf+tL+uPRdYbt8/Xp3VBY4OkwwSX9quQRFq3bWccqDhwXu1hUvyV8zuq0qUqWW9ch4GvgaJG
ZA4wvFjJng5Ln/80J/eTIs6d6rWTks33G+E7WnAy8JqKqBsvgjIph21LL3bQOca6zVMn2UoPDa5L
pifZgA/E43Dg8/NRnPqaZ+1XufQn+NS4wpybntxZcCuBIeKTwRG2QOC76Dm8cLvqtWAwy/4UTz0s
vmHRDiCK+jyIjaamiqGod83q5DqI+TZnz5p0lLgjsVuN+qrWsYWLPaUYkcYbLKitGZ133W5gWl/T
GJET6e/15YWYxXLsE5Rc6FvFM/CQaw86hEm6rJ5WCl6A7Wig0NLYPFdMXDlnDc74okN8pxaG/TFl
kPNnLU0vCc0qNaLKarwngmTsABLOfLdnkbsuoRiAGUvzZQDrPGv08LxMie3/cnEo7IbZInDkVEhS
Clpn6EHZ9SPvlnqjmSl9TIFwfS/0ctlLYV1ga6TbmYLgK9Pg7CsfV3fYUKPhfGiOr4WjuMVsDbbV
EOrjgh63zj/Qs0ammDYBdchGgza5fDHRkxAU+iAxKvOcxkt+JGoJsnzuuk0NS+I+9pxp68z2cpVF
MzwNFAneWURmL7Lw30F81CEDevEVl0BzCNQMHG+cxAmTgnu08YfmLHkL7gTwdcJuhfMkVZ1HOsiQ
61BrRdCY5UIdtew2rUbhYKzb012dCedFTf1KOCeFEBmrtr84YMlOPS6yMcihZj60flJtCkypIUUE
PE5wbV4zlZonynuMB4YD+CJoWikuuGeyZyo92P7GOgT+sLDjYssd6/4QhkblCgvo68Jd+Mt1RxlN
+Wx+0oRRnnUMmyFD+faUVjIDk0RwfwywEND72SUzzWk2z/4RQ0qyw93l7jsRDxc7HiivzfSvkSKW
bQKcBUUj9Z7zZbHuOt/onubV1Daqn9meVcYhtdcY0pv3c5JGHCFCusd+9fmhFzj7qd426mQn6/go
7eo21XDzpdshi3f1BhixkR0zkWg0RtCbx64Jo73OfavOemVCpP5VI4R6TeTZ3A73dAcoNV500WXG
vOmctcixkgwAVodAAU6yok7RwRCWc+xAwCjdEol/0YxLL+Ge3juFZ7wOolIisDGxiGASTfJYCXVG
0uPlSufBQU+TCSsrUKndYHbea61si8NWllDpMxOgc50mcvjXsxFNLYoOpLk1jLI7t56ZRk7m3Xp4
Jj1qVDdGWLtUZAA7243gO7b0xc/7aQSVDyY9kpYCV5BaG4qO6m1R1S4jmFyANLOGDXNC72wZwgvE
GN93M7slA+sFFlt/2TUs/GuIF/jGLePnKtqJroVyORbCa3cc+Z/UtEDDSmbvECv86NPQRfkwJ5e8
X96Ft345GQ57pZEnnKxBi2CGWce0jXc0vz56BYccqj+OCYlwDODJdF4SNWzK1bC3y4LdYgKFdITS
Ky/t4M27sVzLU6pEiUkP47OmLOst9hFYeJ53CZ10G6Fn9ZZ+nzEiHK6QisRzbLIJVna/HbPc50Rh
JgP+Gj8NcXU4p8GsvdC2tekiK7fdxriOD0NjQ2GiW5a1ksqh61hFzuwZUIJp6nPx3MCLWz/BA3Hn
UTJC45PlbJWBP5I2GSqiq9R5sIU4Ebt2Ig9zLv8eGLFUmkHEL/IuaHwqO1tPP0AUc888ytSGShc3
XWHwxRepuJNte6Xw2z+kjj5sE7H4x86fKWRjiJW/9k0F+KynoOYAJe+zpV5o45QUdTieMUW9VzS7
RXUiEn0CO0u3Koxf/fdMrfUWUwUaXuZp2zRO6MgB8X/XNeNjniTOxpXJy6RjJXDVXESyUx/L0NHC
qU9gmDDP7Xne3X2yOCoyO5/VetK3TcUYYqoN601VdbeNb2rWwpwA95h1ZdSprsS5+w2nymrDEWM8
2SikoQVrmS2RbautCVeuYccRVgY3ZqIXMbUfFD64VNycOKh9183ilyTPmnq8mslWldd8Ud4l8+M7
wjkcJ6Q5vVu+lh98ld4aHibrF650+DU3DNc3aG8js7PkoR307OxpgNXoTPK3k44Q7Qlbfzd4MR/a
QpcbKGjuhVd8HtogVvYcY8qIhYAWE+yCwFYyM1LStcHG2re0kbG8rYxXo97x1Jk5eHWXL7PioJPX
n1pMMZtgNJ8HEGBzAH51EbWeER9iPnzUt1Qjd+YgZpho/MexSqujqYMs1SUart/aeRkqqXVhUmn6
N68bWSw1y6Elox6fasK8J87ibdRIXOOUMM1Ad7vuks+1fyDQYuBzW3MGm/TecDjK/RazW+XFVzon
DPwo3Ysai/Wg4sIKJ8vl7rQkpizTrMhbl99N/GX0omncb7h4VmFdjaTV70A06LyXfHZlblfnS5BY
6OCbQvnuiwkOk5JYM9ktvtSOlu9gXIL7wxCi+Va0jNlXcshxk7phnDeCzaKmhTM1Uxu1WF5g2Osb
t0O+7+V6MzDleCZzAkCBObEFpXSK3c3EnSLYKPfGR0WXxt4aDIbOltYBlmrunWUimuxV3nYsmNfn
NKKFvtc69+R2q6uQ1hX/SUkVEWZQmpPIeWtN9m0ojW8GxDtGnykH+cZm/6c6O4hryVuCW8KTdHdY
UxFag/PSAYsLAAyxhVm3gDkxUtUHf6wjsbTvbu7t89i6t5T3QT7ik62UzRYX8C+m6eEuFctP0a5i
m4u+imLhcuzo+880mdHuQRGDSOOQ1+nDwZCzfc8zJy9rUwxnyRK/r3Kj37R4ZvZplyyR02LyTzJX
0+8BAxZHyqIudqZerU591/Ju5MQ2q6d61ftHMTPg6IYEOlcpK+wQg3nX0kmPJxUbZoA1jDxCNp9G
c5y3NS16r3GvllcwE5yjLE+7kO67jGUmArddKG/xoOPBuntyJu+FQulTA39/W+K0LAubFU4mDvS2
7r12VLcx43nXTtTtEZBk07BhoHtWrvA+OsU6WqT6hvPUfnLHp1lm0bB4G/rMHp22bCmhc7d2zigk
05sLVEaTvS+uc4ppcRhm2cMs+w0D8A3Uxk1jcy/m0IfnOju4i311M//Nl/opn+2wFSYKdH5MOrH3
1up5Ebq3LbOKksRxPza8L/3sodfG5yltv8l6DGXj7ZmpblPQViPjEL+ajkmfbcqUErfY+BoQCHoA
Rcrp72uq5D9oKdlIPDOlwWILaHJjdlrUJJJycLW+5m61X6lSslMbRKmKWjbqZanBpeTprf2T5Rrb
Kp7gLk4eZs4l5M7A+2ltfbt6aYEqpJl8BzeD3Yyj8e1osyZHDLxhZbfA1Ahga2p4nyoM8wUJJPL5
rTRpO9RN/6h851vcYhf2Ke4QI3fRusFDAdOEzroc1IrL5N8xWd9cFyDjgl5f/aystrsuld/vZ7PZ
sGocZ3Nu32bLOlZAR9JpPoiUVT2Ll0OSWJu0IY0koEoy3D0PTb3jYMq9GlvnGt8gA4NwSSkn4l9a
JM17m8sNNVAh68emqtt71NA3V+M16CUs2rTGV3b9WPcMkHwd/BI5x4Cw1tZtDFQBgx9jDHPXOS9u
v0udKWTmcW9ZLebYPA3LFN1o8LaaX9RnvsqLb8fPwyDZZfywZvPcZ9kW3+i9mMWpo2pt05f9sxOX
98pLmS4v/CVMnzns+OZEhCY5J7AGAI5WT9hPL6Vi+sWKbg3mZu2qG7BAx1A3Ww9JSqx29T8wQ+PL
I6XA4sF8VNsvZh5Z1mpiilvOhewvvdfyvvAu2tieoCJvSnr5HK051DHH/pFnzF8Q/oJ2hqzPKv/Q
lsnZmvKPuR/vVVJnSAjD0czXMKWY6JHBumIbUG6aeBwix3Yu8GhwXmu3ASYgmLqZlgerMBlr29QN
rkN+z4L/UDrDRbKlXPWCAYLJaI1PX0x4e21/OGF7fwSJOAbSnU5t2eOGZhALhHGXgS5phXFaqrEO
+xkuD2One9KIZwERIXSS+XGy1VNa0qmcm4BjSSLUVj9HoyVLWo14m8YaHsCUiOR2yPR9luIhp3/9
yNk2cnLxYXkx9NxifG/E+CIFr06txGRU0GknTKrPk1L+1OeR1WX8taTLgWKag2j8zVJn71PqPqAY
faOinB5ANX6U1nRaC88/oEU8C95aLdogGid+wPRTTeqYTvitc+de+fk+8WJel4g9RuanGxn7W9eQ
j7PNUMGcfXig2XLqhHGwi2oX+/Y3b9XuXJN9cqOtSdAn4mnM6j6McWaKpLzMU/WVg0taOnPXLtqd
76Tf/X7SQuYuFPNx8Lsd5Ro++qw1d5xNNpZenOwyPcX+8lg43eOoI+aldn+s2/7K+vfRZLAU6Yb/
VibpsqvMgf2TCzIUVTCs1vrOlcVZ4jHdxdr6ioIdzNVywp17RzZg5VwR62eyC9mTkXAO1yAJX9cV
VW72moSdxmSOT2tWPRf5vIQpgN+o0LVEYfWUHLtEbBxcH+OXoRfqDMBrCkp/vbYSlIfX81zwfJSH
XnXuLlmEhzfaavdD5xrf1E0XBFXOhN7wBgUEZ4CYvIgOwkXNwMeT0A1ntrNvGuiclZvOX0+ZbhkX
07aHsBj6sts20D4jQ8rbFshztgjJiMhdeYNWl+lTBWDss7DM/L5UHVOfwlcd2KJY34xZZj5OKrPv
LTfFU60yP4F3Vehf0+QzicHpOPIiirM8TGI4RJ2efpbpEst9nNFugucsGd+puaTsWMzNfA8UlsKe
xfdGFiuIvMBKs0+ypGBUq1o+dKiH+6Yw3Scr89dXR7PJtkJov2p+ZxBVKTkx+1mybvpJ6ND3aZBn
dGi9x1qqf8xMkvfNXPpLYGNfJfKhx2GODFfSfgryu3KHahu72fzY8ctEiu1NFLc9myqTNazuk+y7
37l4Ift1xIg00GbZtBb7cSiBTj4sJ3tcrC1ygsnGLvYfCT6AXNV7zo0lmwsK1jTT2hpMSXixT/NF
TCb5BWU7/Ea1Ob+UdbwQaJzc42TP3vcUls3WNpmCJsUoAs8j0TSLcvmmj0MezFbylRAF2jRKZQCp
ZhYAw9fbfW/W49G7BRbnrP+Zp+mHO9jDXcb0IDLmonseK6GPgWj6Cexq0RzUOhZP0maw2s4ZQxnm
qhtKjYzQbew6LJBS9IrJT8yLElGSAartrp812iCpI9+fD4vWl7u2H3j/6Ku7db2uPXWNrHmAeLV1
ib4RjXFtmLlvF8Zuj76+FqeM/liMCQ9IQ9ZjWq3sgyGA9pGOq2ezeHUdTey2X5d+IUKOuz8y+6Em
XWmz/tsJZZxzpqZoYIS6MS1GTRPd0vddFnuXuHG1Kzy0xgncaWnawAawwgo6lXemmpHMapGchFxm
1o45vq0mOC4CggzjNestC+KKkZ9ieirhSrkfnTS7LfOffpsUTkkt9+qHmmvTGag3LOwj/MKrPrlN
xh3QIzYV8KaORCz8J58+L2pox6b/uRq0G4fJKKtt587jndfqFcc1h7jQuJrjbpr9lU0/2zeO+K7Y
raKXA9uCHDFd0l7Ps8b45BLLRRx7/LdHUbQlFvduBWvrUIQ6bSvqL/bQgSeKF5M8Zu9vSvFstInZ
boA0ryGKIROAIVn9u6oaCYa0SlPsGAd1XQoSP8pIKE7tjWpfTFlK78hMNGsY7EuGUMffqTnXNu7d
jQ3Aju9UVQAU88YM/rbWOHba0WCU4JuKpIaX6GbM+zrmKNGUsfHmA7RM36jvIvYCsRvsj+vc4jp/
G1JqjDukyCiZMFghbxAgRhsbOv3qdG4/7P5WUDJIpwWDijan7yhIM64VKu7xJYS+lL4kMRzv7T+8
Qv/fnfcHdx4Oqf+9i+r+S45/dObxx//pzHO8vzu2AbSLInlh/3eT1D+deZ7xdwsyn+/TZGeyhNyM
qv/Pmaf/HU+eSy2V77oUTeEt4//sm3FI/+//0Qzv7xadDibePOPm6COd+h9Y8/5o3nQQSXUXvd3w
cHoRoHHwB/7BNExRs5bIPIk6nfbltrHXHd2sfwV8+WOQ9p9XwXyI4u8J3BC/edgk6lfTAcdkYNE+
arm3a/3se7q4F1jW/iYrpnvNan79y6/wJ/6832xs//hkrs3/qIJ2XON3p3jttXWN9gvqOyZtoRMy
eUy8MT7TOvt9mSbrstSm+Re++N88gf+4poe1w/EsfO3G77CKeSgSxWqhMRLPXg0/HY5ln6yBb1vl
fz94/ysP8s++USZ5ji7o7OUmurkG/8USbDR25ibewDh66eeXpialYyV6eZ1hxyOXxMbe0udhyxis
PPz77/V/fEauZwrEK9Ox2Pb9I/X7L1fGrm3ZhTA75u3ehEoiBuOpauybIyemi/gvvtH/cX/y7Nh4
OQ0clhaqy2+f0+47tFVDwIJCKA/brOcFbnCA//ef6U+vwpVczGzYHvXfvJzDDUNd5o6MxnKJL9Ra
pRstNdvoP7sKxZwmdW88abYpOEn/dhWrbq1eZLGMSvxH9/5kalvToJLg31/l99/ndhWPZ81zBLtS
NNQ/3hmtkYq+LpM+GodbG3tlzE8NNevHtjPi3b+/1O9fG5dyuYwhdJuRGdbNP16qoFrR1oDYRIqz
Pb1c5MrYPf8V9flPruIhnZr8wLZn+/ZvH0iqpRw9mgpIjDLo0NjTQbxd/6rV5k+v4us4qNkhGLRI
/vGzYN5ns9x2PZ3WnkN8G4dcNaLA/GffGC8G3vW8An1e7GwyfzO5KhqTukrmS9R1nPPyuF0MoIta
J/7i9XB7LP7FTEsRLeZtag9N1hbhof/+8dPwI8gJXJIeuXpPAkVf+r2p6cV7Ijym2R5d3/f//oP9
lghy+PW5C5iWsTJxz/m/44/TqoGsCGExyiCYB2UHPmI0NPARpp4fhdN+TwR4rJWNTKQ4SdIsCAWU
cuO/IskbpI1/+/CuzWp6Wx11W7AL/h1K3gt3ndypmqI5MQU56B4sTqBNq8tgHY5eizmuNchRCIye
5nYupF+93Pbs3gPqcqI45s/Jl9JJux7RnJf+0i3zvL7ZJu86ojtos0fofylTK6uSvN7HeXazEPVR
PtJFCzvOpPEh4cgjVrkv87m97ylxmbb13Mqz3tx4KYuVLhRwm23xbPF8VfvUIYe/ywh/495VmZdu
GKKZA/rV6LgbvU1TDggw7QEUzLP62ccyXyPSx6t4S4yuJ6qeOtTOU8EoCiYFGiaavqBKesztmWZ6
zmtTyJxuZn+v2lVdjYJxrnYyrWLwzq5QBZwrilrOTdasGufp2uvC3tabb8RlQZFmet9Gfm3HY5Tj
DT/l1LjlmyIpiuc5c/FlznGizvFg6e3P2qsql9T27ZF1isyl+5jxsR6uo0FVHmOFHvG4HCozGBaH
CKk1j+5r70rcaKY5SI/WlEVHhjFSRvHw/u37QsCtCV2piZNgpfMCi4NYvtGBWGwbrU+TsE4sM91U
fgcjyspMewx6fIA2ZABzXTgRLe6jXrk1avpy+1v0YvFkpPG5QcNIZiy6yNB7pj7uf+RDN69hVqVj
Etn6knykRu8/4ie1PrSUwqRbn9NE1loUJYK2mPUZOrRptFSWGzMWoLad3/ukXX6tomZlBorzNnZC
fs90Hfpplc1MTuOGZHLYx4vzJmAC4cGOfTCArejd863RpgiYLWh3VOq2PwpMWek+p0R03Q4OoCpq
5Ry3i0zw2MeEQw9HWtfhZowbbmvsX2m/tVSTMR80MXJriatfZefIl74mErazJof2A6bWrY6GFENc
aVMH8qkJl2EDVDu2g3aZsmIzDWm104rc/RiSrH3TKuW8zla7lNW9Nzm51zz4OtUsl9E3mnGMBlo4
dhmCvhFmqek/8pOZghH5rGVRwbZoDqhK8V8gnbVzREH8jRsA4zM/eRqmlp10HQTBQha4BrLB68Bs
F3ZnbOKxRxOdE9u9E0XMGKSUItPgJihzPSdpkmPjkgDy4/fCW+VdktDhw2+TOD9Xs2yf22HBod6v
w6IHnj8vtzNtN31o82hrUd3iTFNk+bCkSJd5J6OG+imdmeYEaRy3d01j0iDVDgYqpIkDGhuqkU7P
7pgziJBe7j8X6Vzah8Uai2sqK0F9UyWsbluWxJEvFq1C79o6dXFgDIuhnzBbg5fQpGNaUawNlBeM
K02zm7RO7YtZVcaXm7WrtxmFGx9nxzTLW4WWUlvbkAMClY+YjC4rnT65dLlhaNQjreMaGLHhEjtr
vBiTvEnxhVPXdOENqcaoQ8cVdXIL3leIsZjPIpCpNQZDjXkKzie6wcOx1oZfs1g8TPS8ZHB50Gk3
4RXGKDtNSK9Hk7IqbsqZ+giMHzL5CaW4g9BpSF1c7LZNPxuWMgVkHadKoOzF/hrFVL1YEtl3J0dT
vCsqlj5w1mYvqzFY7+W6MKCLk5Zcg0oqB9hPmixP5N6RgDr0O+yKN6Mq8QD2FnrWQKqwVaLZgXJd
8V7OlvqcQRI+4rbJcyaW8dAFzby4E4aKlThA10+liCzyec+65WdATjQO/YAIwDIEfMP6D2LsXReN
ScXDU/JUzDhmbcCCTtY7vziglZh3JYLdPhbwPYLKTtzugCfV2k+lyzZnqtLutSSykeLiZMAZqlY0
X3T7QmcvSs/AS+wb7/bqrm+31Icf5uww2qDQTOxwY5LNyB5C8TS6ViHSA6gzseNedkU4+d3yfdXn
3iBXwTSHKcI49afR0tUjQGrvl193oBXIKVgkL6DLaXSile2nzTvgJwQhDVaA0JwHsxvshIbGwrq5
EFGlg4k1KDIts0ffaKb03jdMsAXxQjbllrvP/WCerPRzHHoNL5GXIazHACzoTsx98DwNBddPMfd8
ghXU1KZdJssEhJ3VjNWpNQQtaozqsBlbN9CYSsuxjOJUdr+MNLOmDQnyBtuom2GcWUiS3+uuZz9Y
NrmestarHxSxtPe5Jr0CfQ8+c7AqKb8Dp5EQW8Zce56XVb3BBRhgv8EPXYPKbK2fCWuQOpS6IjWS
x6CbGNlUJDmUaGkrwOqKbmMwCuyPRbIKGbhDmt9PwIiwS+QUkOrA9Kldwn7VbS3PHOabY699bCBc
YoHQUxt6Wr2Uv/wOs31Q9o2ow9TT1Lkfrcndmhz6HsxhombYRO1OcSo6yt47Im1fvQz/QbBIA3BJ
pw3ZCw2yJlqw2yBypcpSv5hgWfZmrMdGnkWN0WOvOaWfBO1qkz52pH6Ds9Jp3J0gseqPXpnyaCvp
uEcDNzG9b6mq74yhGKAcMeDGRjpiIKuG0nIuXWm5N+e7nse0FBjTqcLUPfC7pPHDwhI38K4d9Yt0
XUMEXRH333jnFFbAwu5fc1hROrbNyfnqdHPelSBHv+iTAYFRqjJXO8yM49OED8YFqgRv9cJUfkGE
IEjhB9iktA8pqvVt1F3sWIT5+8fYyrCdd0thRysq+gdvi5Kp6sQ6VTsGbIaKN92HcpR+GxuLAYxL
PIhXx2zMH6tOXf2IcFiHbWGaLzTWIaOsMtPusFphhHMzK8WG3PV3bAP0T4HW1AUVfzfKscntgAoo
9E+jF8Y91O/ui72dQEJO7AGwTFfWAGD0nkbYtoeY53nxuukovKyCDsvBgzHE2rNWGfi+fATI8yjd
tQxHEjafa+XN3WY0Zx4yvKvFIe4GeiIXd2DjV3gCm8/AiJM9MS2WNdkSQIxmXDxywCR/5uSteEJY
ciiyiNdmjWapF2yfHE1hwLUQkDZtS6Ap8C2zmwNn9vNDL1PoPVnPfCPwFixOlA173n3p8oYL2WU5
bbQKv3jOGQITWyNr9VmZxs1uHfdkFedu1W62E+StVM4rA/M8zzCxWqrWN3Ay+m9DV3kXKZAwdp3W
xWUkqp6Wz3GNTWBbFS7rvca+IYv4qajdEP/F3pktx4pl2faLKAM2sOEVx90lV983L5ha+r7n62tw
qq6V5Domt5PP1yotMqIyInBgs5u15hyTlrHl+UmjC9ZQJQ3ZyJb5uDZ6h/JvG9qYEYKkiTLPLFBF
rvF/dAAwOgshiJmjLgYlUxtEOo2KjVw3bMb7AOJBq6Oq9CuUkImeZL1bOJhIXfQx5lMLC/6iBcpK
MNwQsxHD2ccHwNNXXlW1RCekjEN2Rx3ZuUpbDdTOWGEC8lRL7y9lFiDYMyk79YiFkmJTTx3BkbUf
pfEmD8ew2KAghEQtqqRUOHHS2Ab72NP6N4Dvgn/Q6reKpiVzhl5l6HNN6M4uciSaq0oNK9u1Syd7
r2TfLS4Vw3gv6LRYq6qiUeoWCPZYi60BW58llb5A+4BKemO0ApHcNDck5IqAku0mqSp5zX6uw0lX
5dFdz+mgWhd2I2g0gmREcjtONLMIoHyrm74+VUwVvwEGF1qcplWEH9Yw5hd9UTePqqjHO55a9kE/
tdLpLtNkcg0seK9zE9bXiNSJLfXDkH1wlObOM10LvXCbqSamKp+Ec87pB1oPIliK8UMUg22yp1Fi
XjBGYDO+aGkcxmqT3/X9lN2qkrobbfNK3vsQ895HfBMWOu0AfHBvMwknojXT4wBZGtMmMTa5GzE3
neldjc3PCBN5QwB4SKCeUqHcNpUoRakV+fmzVhsDdjUMFSVaf9Oy3UZLnddURZu6ctJFmFPE3XjH
96Um7HPy8TMkxdPcJs7cvFgiHUiL5/TGFEticLSpKiLXRC0Xb0cyTngX6P69lN1g9yi84u4Jp1f9
KMl6T9x51qf3YFSJjCTiWjvLtQR7kdCnWzMuB8NVTRQwJ22rxHKd94H9bidEXQtjnhtWI7177syJ
tD/dD/xTEmOhe0ymuDWccrgIsW4i/JVxdRnSK2lXAokV+2rOoUeAGbNPOgsjWaF9A5PQrIvxISQM
Fh9fPiNYAJqGMqzsG/HWMRI4jURgCFxJnsBLFCTKhVKk/TsqQUwcbZezoe0zrGReExBmmbURvft8
qIfbKe/kbR8vX2YWK+GnzXH1ZtS6NNw1UwAIbwgGg6MLEFSMA22RIZnS6De6uTLlV7GhZj6yf8JU
gKQNA0imAd1gXvn5a2JPKExty0IsGZsFwsVEnerJ1TCO9FiL/HxahYrM38wEGyq8sNpmx2S1Ks3D
LmAfYuKQfPFlgVmS7ofzKIhNbVg4oeqs0dhKGjWJbvASoxKxySDZRMRRNJ9Ydt7DS/N9+21IaS+5
VarVnNe1VN2ZJQI3D0dL8UhOYDiRU2Eb+D2wpehwVBykMnWPBQc8OtQ2t7Rt7a6cU+sqLuIp5T6a
OvGKWihPpRyaDwf9OpvBIukuWFGAvDBRZxdhVU9Pc+NkdxJte+bq2Rh9+nVVl2v4ye2baNvgo+vH
hLThfM5bzw6UCLwWEQafE48UpX1vwd8sfYsls9aNm0HjWLOq82KJBBDEoNty6p+l5YQPnWosKaB1
QJW9yYlIXal2a+nMOrSWN1bXSAyxsSNO29ygamGx3aYDP1Uz4g1wJ8OuLbVyRMMeSJaHyGSP4BAf
hzm3LYxyDVqtmIg8xgNIAC9yK77dTtae3uSj9Oqp6W+oc8ZLKorC8jyM9K08UZXY73u/MfmQGQw4
bmycVRtJHh9mNbCeDZEamZqusFvJlhOGLT8kJ5wrVUbjh6KUcbNCnTJERPRoc8OYD1C76Ci/ZreP
SAlaVb1lIJSs5xgqrypfjLiphGtYnYZ2Rbdjy1PZ+KPMoQeergsRYpDtOMHws2SbZp6Iq2AqTyOn
EWdWVvp3RuwPubhttcq39DsZ0LH1hg4YJXaEbrTRhc+tGdVX1CAQM0PaQogFP6h7kNWsHpPjjPlO
UevqFfzAqCHiUZvgtAecyuKQpZWJtxi9gooKGmtSiK0AOY9NaZOgCmPcGTFu7bVltUrr5kEIgjeT
Y/xm4eNNWYCReK6iOc4dl2Am/uj08GExYo/qmYIE+15RqwVGU07FvQp35SZuyG5dteQ6E0U/+tED
tDnouyA5kYrG9fipO4r+3sY5C50+pZyBDHtskP40HPWJIonTZKFPYjVJNTSEKx1Vn7PKrGS4bEV4
2SqawZ47C2tUD4LI6wDzYLjFY2U8jp1iwkgYJeksWHyyfBWw3GBhrKcQLsOEL4mKTZfmx4FMrepR
iztbPXXmHN5rgWadGbChe4VPTeNNuXqd4gBa1teZucPQ1QjNWSMHppaUxDDBmdC349Mszn0avLON
4uG4x0SJR4iYa8i8dhcu+t7GHFIdf0KA1D5l1VsVRM61HDxDezeUg1PfwtLrivOY9r3tmZg1qWoi
QmnanT/bZndbh8O4IMQECbjenFABJLK6NTocZYSYn5QjhlmAA1lfR54KKRL2SjozKF2ILBbYMry7
pXJft1i8r0Rb5sOz3VhWeh6UQ9v7m0H3hdwaIS56byJkUN2Vkn5u5Y45QDyFLwC+Tb0Yo+boCkmB
rW41YlScTSeFxsGynYDtKV7rhyMLJOlgapWRFzr3NZYdy/GJuEE1jSbQtfrWobKhEyWNBqPsJokV
xlSpK7yNXe0EOJ8IeeRhqSEItY1tEF/JAVqMi8cnUepw46RSLVhq0vQDN2Bz1udBk0NO7AZsOaEe
G/N26gp2iyOSW4IEB0Ex0owMyYmbG8ip0ERVNGG47QuOBnfMgbEMVspsTC12hKQLe6igJROoxvNO
zOydpPtIUuycUFfRgyiyjwxoJ7MItbPcPEG77aQnql7FOGQJTqVfFDc8g7dINvhAc7WHOsmAjsbq
dLSDarg1EdtaHSU06v6XXW6okkKZnpo4YTQgAYgEUGV0xMORWRbdsFg1yT10F4ush9CaQ+IOzCq+
g3oPb8gXlV2dJLVpRtcj6nCehDUKhxM5CL2TERkmjra060DE4nGn9u9BsSz0yWVmLyzhIbaCKuVW
FcbJIzQAijhOaK3oKzNzMv0x82v/mhZPAf5zbISTRrid6zgZjyetGbV53aKOCOwtRqFW6ZGDEdxK
rTgRGCipIXNKQj0u1KZVybYcLGZYdyzLtD4dZC1YiXsFYWyCVz3smnltyYwu9P+0qP6/auCLaoAs
8i8dlB9Mn/uP/GPuPlL40P/HAfrzz/w/qI/zX7Zq0Vexlw6HLpee+f9KB6T4L2FIQ9D3/Z+WGP/T
/0oHNPO/LKnz75G0Y1Qa77Tk/lc4oEIColmHqEClj0bxVZf/IhxY9AlfWkymaZkS35pOp9FUJfG5
e51ZNU+7jMXG9+4vKMO478+Rexm5F4F7Hrrnlx/bu93n4/vu5stD+ktT3/je2/l51aXr/6X7PGe+
b2ZEWXjPlXt/Vbi31M7dR/7i9eMUzczy1x/b9dPDy/nJ/fnpy93nzd3J+9XgHvodB25+r/OJSWtU
5oSbJ2pSU1/r8AA82/newPt5n3uNQp3ih24u91m4j/dXmVu4z/eP9yevH4iZ3Ef+85y5s3v7enF9
fPF8exy4x9fu5fH19fHp+fX16ep8fbq9Pt5eX++WP1vvduuT55vz09XuZrd6ujlf3dycXFytdp8n
N+e7K+/k5PPA7zcX3cj/NSB//P79LrRtIQlTOn7/2fPZ49Xu6Oz54vnk8XG7vT05ewzc9en16Xq7
O11fX19cX2wulp+4u7q5OrlZn+8ONPed5Vn99lv2mqG0tJKyQYPJs3xdhg3P8vX19uMycG8Lnubs
Xn/cRjxLBM38abH8cftx+8HjvR2X0fzA3/lQupdPofv58nT++f70chW6u5crRtfT5Sej6+rm8/7z
vXAx8zEqP++pO7mPV6enTy/vJ583oXv1fuD5iu/qlp/Pd0+3YyStbpmwPDxvc+YdnXnLf29cd328
2WxX7spdr/gL98g78n7/AP9kKfz2MMX3D7AM4CEitqeT9WcYXr1/nrxeZNzv6/VH4F6f86xy9/Rp
d/9y+XJ+4E0uX9Vv1156+F8+/nYw0HFO3LRiHVXWQ6Q+B8klO+DF1+0W6v3vt/oH879/OQuBg4Rf
pgl7P1aDOMwuJXnN9+ayOouG064RR9T6sE9+VjJbDyJ5nseXSBEc9a+N/sEwiJgzdsr8MiV3A2LU
7jYQ0fnvv+qv8y5OLdNYZB6q6uyNZoDkObWVcBnNt69gP93ryH19vXw5vXx5ujx/v1Hd+/dDn/Mf
acqPR/HlonvDbaaEj5uYizYq9QPzQVL3SRDfTzc2peq69eF+nmjtAfTZjyXGEhIRg6Mhj2NJ22/k
T4re0ZOuZq+o2NtJLaJJYWdDQOGhn99+f67710LJgrcNGQtrpG5wMvk+tup+aOuiBTMFOr0/a4ZJ
vPTGoF/XcZQd0Er89VKWZrA+qzpF/L25vYhEpDqop7y0aucbcw7aeDUpqIKtdM7ufr+t5Wd/fXHL
bZkqUi3p2KhoFtDg109GFjQWDOr7Hj5u88JpTH9NdFJ6YFD+7Srk2ZqWIQUbC3VvUuhrUBhCUyVi
2I4UUSqb21zOjvf7vfwYhcvNIKSUhmGpqDvE3s2UZgRmbdIl1YbR2oSGEA/DnAbs6E0aplFW66Vb
+G3sVYkNUwxlyFucI8N1f/8df71bB+Q0SjhM//uRsLILEVkUOEBgJFleiJDLHWgxr/7xKraKMhTt
KKUBi9LN3k6nMUNy1fyO80BTR1u629RwhjL8JwkXAi7bMFQHsZiwTcSZ2t6HHXCaH0JLUoOoVBXu
Ug5mIHSCA2/ux4jnKhrq8kWJtAif9rZLVoN13ORY4oFPc3ZhpTmrjsKBp3HKOPByFqLl9xG/d629
r8uBy5xpNtdCoQIXPrkmD4pmcHvUdf5xLJt1qmQPhc1Zv5erYC6PGGdrpbI22tgdaVjVsZSvzXF+
EZbhUT/F1NmPLqLPuzH+14lg+alCBbPIbhqk0N5PVTVfoBrip4o8LjatLR6FHXK2j+GA/Otg4koG
r1rw6aC/3RtMiHyyVBRipEyfoR43DZVegZAHhuz+pnUZTAxWDgTcC2DK5cP5sj4XPub4sTJGL7J7
iYcqGjbp0OvnFi0+aqc4UH+/qx/vGjIpZxxVCJUziKkbe/NO1CrI+bR68rRTMl0uuvv8rH503g3s
6m77QOrU/XQ5n4cv82d06ez8de0dCo37E4v0dYLd/wl79zyMBPGmAz+huBc36jUylfPi09oGO3E1
IIu6tPFr36mXMa6N4+ZIXFDtPzD57j/1/V+wNyv2oYC1gW/fC6qYjGRy7AJjo5vDrgBj8fsDX27m
680CABMCuqqDpp2dx758UYnNUm2bdvC0nm6JhuLmpg5y9fHAVf5yGXTpfKSCkcpMv/dMg1L4Winn
yTPC7BiTzOBNvfZooxYiYGERL1GxTiA33FHq2o7gNjvnTmZglUpfpzcwuxLQlVM9zsOmMyNXC0/S
ejjKjMbLlDMdXpim4smgEyLiFyfEikXA1fCkaU8jlU+/PNamaTur7zovUFUepEhdwPNriRktid6L
tnxmBd2YOFwPzF1/uW9LUy1UGxoVbnufvFrEBjVCn9vNitl5HZPAeC6ydH3g6f58h+ypDGEyHyNH
3g95jjULbi3+Hs+YMnXT1/0VuJBx959chPUaKKy1VBu+zwRAGWoKbs3gQRqgC5jYVI5piv8Ht8Lz
WowSjBb+5PtViIA0fanHA6SgRpyiTp1WxtTZB2aZ/aMWg97WKHCgRdGF0PdDFSE+WVpY9YM3JsmS
5JLiWBIxQRuQObdFEIlVMo36gTji/aPOn4uiuuD5qXwDcu+j9oOsSGHzDV7f2MVOooKpch3S0pwq
sCpgAiWuBm3US/1O+/dRaGuSXbfDgg0gcu/dmSJT8izJeaqmgHZWK75HnVA/+vcRwlxiaCo3uRxk
vr87QUyAOtdKDxM2kJvYTLudxqp7CJm+Pzkuz9FYymGclqD3OXvPUUnR/hZNNnhIfQW0sdJcVURg
XfbDZO8Sf8ljTMZs0xDSxN8itHUzFM0TCbZHRk/2nEEf0Y3T7LYc5DoytANxfn+2V3sTKh1Pi/05
O3SCZJaf/2XFDPQOSxmrpaeJJsC52db5qzlq5UUdFctclPjXFtlfRzPnUw7WWtBcNSPGd2r4KTIi
Zdbzt9/fy/JA9n6RoyOyRzdtOPyqvT0JPmcLMEjXedjvID1Mgio/htVN2g2HPt+/XYq0OU7XMMop
ce4NtFBzhsUV2HkdfRWwWUUx0kEmnYa2mN/0699vbPnh32+MeUhqtuYwHti3700WZmkHCNT6zusj
G5IHKdxuG03Agq0yX4HaiU5noR6Fo35dqvScf7/4j1vVVNVeWNoW/7V8Vt/fM2DT2oapWnlOls/B
Shopq1At+5QgUwLptAP3+mPU81XpKrQirGMEGu0voCp0aJFOKjyyuLpIlfaxFMPo+nJ6xuevHpgv
fkxVmiY1U1cdgz8Ced/bWyr09CDsyYS2smzX6gS+KO/m7thqm/66gY/HcjakW3Lk7APbkR8z858r
L/sfHu/ic/j+VFPF6fq6cRLPmiTtYKU8rbsyWKHme4aNe5QXeXDgPf5YobkiG3aJnYwZEs/D9ytG
ohmpq1tMixWK9pL8NMzsxaE86L3XZy3ndeRuNp8g7j/jz57zy6yQgRellzeXHmQsU5xmdpQ21xah
R2KJngNNWoRjUh5YcfaGKBeVy2FkMegxIVNY+n5ruVkG+FNrkmPKsnmLIDhtCZ7E7wrjW7z8/jns
PcblWiap65QjWNkM1u/v1+o5hPgiAVrYtpF25celfxvNWflvL+vPVWDFI5LDJofvahm4Xx6jP0+t
WcJ49QR49u2shfFLLUT4r8+N8YCRh90FvhPmzL1Pmx5iYBUzz432LLyfTDT5A+ykMt10ddUc2Ovv
HzcoeuDXJI9BY5Sp3NLeAJwwQadVT8sZ14Wwj2VpUAnB/QAVwq7N1LhSIQzQUs+rabYuyqHOn+bS
Vnq3MrspXhMLBUREj2DgPGd1Wr+C18vjDztX6jPCdPJhHcIOJOzNiHTCfEYYgs0JCboNgSZx4lz9
4zDgZmx6R7wjOkna/iangmVBMi83I+bYIcwH+W4WF/6BncaPrwmbIksZ36WKjpW4hu/DwJqcqp+U
mlRNp9KBHBrtCBCSA4y9ogeqPGusPua/7X95TRoRec4SRCEc5oy9QdEqNtJRM888SnLVeoiRDWOu
Lw4McE3w07+saX8uY2ncGs5aTvf7QbUJyAi/d8ApViPgM+Bgwflgx7BW+2reaYNd3lTkU66CMAo2
TTeG6Fqb0dXgo25l1QRHyJm1h399p8temU2/gbNrmUi+P+3Mbo0oi+GrOWgmjiLsRxsE3eLAnf+Y
QHi+lO/YO4plUdWXB/Pl00bBEWVZxVXi2oxuiJcKL4cY9ta/3wvTx1LMMFQCPfamKaUB0IaDgdDj
SAcE0indFhhZ/h+MFXYEOr45vgJ2q9/vJQkLU0lLJ2WX3YPYHQfdMyWUh//gXrgTCk1cyNw3n84E
alTsIlO+aS39LHAHryGuhsmBy+wtyX9GJFklBm+G+g/Hy+83w7pJ4ORyGVTyyhVWBKBE0QzZtQ3b
LXW55FhGsEp+v7cfSxejgWWLcgHbO25t7wnOURsUyB1SD9V252nJqB4ZCUS3Oa6z298v9XPgMYGw
h2S/w10yyr/fX2Kajak7Y+hRTeVgpOUQyeM5TUrv9+v8vCXGwmLMZ3NtYOPdW7uAYBtqU1CIzaFp
PJYDhwDCQJtIt9aO2eri4/fL/XxtOuV7fB+CYiSIvb3bQhBpNSzXXK4AqlIzS+CeGCYwHSUw+y1p
tIDwebXbf73s8h0b2tILWTAIy9T95TOOIcoKZUrBfqnkVKwtrVGqLdnMUIi6GnuSxpwVe0GW1Qcq
r3uHAYbpMmQYjcAIqDT9aV9/uTB+jB5LWKgwUw7+SVjI7DiRAejrcZrwSaJ7V9JEOa80gc2Q0I8D
9/1zSaLCoy7+X0okKov59/tG1VGPYNdIJFYj7B1koIXZBv9XTA5FJigIl7rdaweG1PIOvy8WXBRj
rMXKxEn4T27cl3vGrF9kBtKzFaEVyho1E1SmmLjZ31/pz4HLVXi+ugYrS2dIfb81J8ZmQ6UOv0nd
z8NpHeXU57ASKoUHohYU2T9ejl2XjveRHsYyr8m95SboRsPs4F+t0ISr8Gbj+1SoxhHGp+jAzPbj
8TFOSF+SFCRpqGnq3jtTmq6r69C3V2obhhsbJTgg62Q48Ph+fIjLVZaILLYNNNP2q3NBUFT41HB1
9UOVX+u4aJ8rNhNPGgyoxcOFTB5pj3X7j0+Rq7LC/Tma8kXsP0U6kg7yMN1eJf6Y73IL+njTa8nV
AOZq8/ullonr2yjk4fGhM/44tQElWx7zl1FoRfy/ZoPg71CXNcxGfeyvrC5VosmNE6EGZ5xoAfu0
cRvAaRY9eS//umHn0LFUgygs82+S+t6QSRujpleFuU8MLLVKSdw4PoWsvS8q2/jXg85yLchT1Dj4
P31fJDWBNssKGzB7GHflrkuU4kw3okPnxR/fHFfhe8Z8r7GRYGH6/kzxI+eZQh0Ry7maVGvFUJxs
HVDVVVfVQlg78CX8vNzyhSP60lmX6LzsbahHTBdzwOoIEczqTzA1gprLR+1CZqSX/j5a/nqppVhD
95/yndybTYIEW0NKOs4qI3+HfHuzwkhaKcAmq05XDmwjfn7h3NeXi+0NTS0qcRgTwYoKvR82pZ4P
Lgze7MDc/7dbovDOfoXGPJ/d8r9/+QCYhCd90ntjBfYUJWbc1pKcewn3urbN9j94fgh+dcmGhZP9
H5nZl4vNEX5aveP5hRi7cRil6lqNDOVUn6z5wH39WNP+YFpoXuAip/K0X/Kf/Qk8eMylNNk1V+Es
bOTXiUqkRToRrJVnBz7jv7wtqhUAO6DRkFS3D+zonL4WUdEYAKRbLCuZGhw5Miu83wfgX69iGcgO
HGp3Pwq0jeaUxRAnBkHURnyRx6l+nHVx/K8H4eXZUe2nFU9NnOP99zExhq1eODJlmEvSUZIGDKE2
zNOBwfCXN2QIgveQy9MVZR/w/Sr8q+cGfgJo7zaQ77zBct1ZYBWTqqFfqudNf+Dh/WWo08dT6cwg
4qH2vndB8h1rhWYC+gyFKPAVhm6C0gcqkB+LPac7MC39XDo1A6GEijgbbj0VrO+3F2HKNuE/iBUU
NwfIXAj7L+8H5ywYStC8lnPRD2pwoCDDsX65i28rmg0GR4IA5gTH3n+/Ctn28azPyWKHK6r2ttT8
ajhqRdSeIucR8HdLk8CGXG+UJ5EX6ZkKb59K/1TaYBDmWG4SJwcoLYs2ug5iLOMuDtURsRm6+VVX
m4TZdyLIbhIADQK7KFGWODkIO9ywRW3LVV8Z4Q3G2oIwyLYtTuxSSUHowZbDkWBZWGs7ZdTv9Mps
nrI2nsGHBjhKV11b6JtAzj5KmtYw3gz+4bOkNOAPJEIuDBdoASjbgxJfc9LJtofSXky3ID614zpc
FBaFGRQ7FTTFh6M4BKpkwm+3SeXHp+CfA+qHwneCVdiY8QVSlsX6UQ3pUa0MSbCGXGe9koNc9W7X
USp22yYpTpuyripsR5VCZlotddKw4jh4Ila37DwzaLinRo3FyWSpE4FLfmdTCQM7U67KKS4ekpD0
MJ6R391y2E2eOggpKR5g+lluQLrEdVeU8QQjnOUeE64WAXWxmxl/sFVMG20em/dAU4rYNYcmuXXs
VEzHOUyDh1qZ8ysUTaSXZZFi3PaiwETTpG100pV4s1YxxBmcZQ3NizSYiVOBCJKBa/WxtLsYUpVL
uGMxrBZ2cKs2LOxuXVkQClcyNseWpjUJPy4fy3A2N1ZWbSXhH9hLUzHM7jAGSQQxtxyOiNaCwGCH
hhjWgRVGT5NmhU9Qx0lKqJtRN48VSJe916G2+GjQfp2yz+ehTQ0RVqpZjTVRGnNwCqOdRHIRS/sl
xjCm4/gOZLaCdGGIFVmmMnFbI21fZTngzsiixHjAOYIVf2rMMxDI1nNFH12eFH0ZDm7Xy+oy0btB
dzMHR5mL5ay5DnziLVa64VeLu2QisXy2JLzFoqyIfMawltnrvinFsRnNIVYVTgd07vGpEhOQcLGV
SGxx3HRl9proY3rpEEb43oWp8wBWIB5XxFxPJ0FZZ89aaTQP9O2Uu6jSjLcgX6y1mKntGH/bAONB
yh5PVmSwEbOi3pjWuMjxZasCG8sqD3u8xM5MKldjCu3WbqfedIvcaS/Jcyrlig0eoFeoqQ3H4dBK
TwQD6DME7+h7Y6A0qmsRqsfbSkRw0zPD3/aTMz2SDdfhbG46skdIqRlwKBk2Xu1QVvpan2Iz23Ay
DuJNQS8WhkIfQp2n1Dxspllpto4+KYvWNJE5O1XSpFeDYcz3WdpXJwEn5WhN+KXxPsmeUBupjTI5
spy+ImBjxLZSs3czOC/4Ex7qoHauldCZu51KqeyBStlsbvJeKGfE3pM7Az2/PUYpkZ+omCfxdVqi
vYpsOzU2jd8Gx8lcgdig8bi4s4mOSjYKWqL+eNDZUWzmZk7PGtmbH6llj9dWlc8WlvK+1t2aR9Bg
D29r1SMIKb1VKju8V3rDuNCHRuejxCAVIFrJWmvVppH9PGtjdZ7FfI/uRE6Cs6ZDWpibDIDCrhfj
KFdlo0zOOhI6E5WQf3L5LL+uXXAWeexpFEoQO7IP4dmZvfmKL2ggOyqex3sWIUtuu2aCoz5q+II3
mqKbs6tjyMw3o53El2A5bRWfn2nedho5Nl4pphBcU1t3582cAXHosd4kq1KXgbEi5R6WkcFHr60G
wC0B+LNKUz27asn6I1LlHXirDa80Ddunrmmay1mUwVVBYsKzTpHhk/ijilkDwBnVRS1LPQZOglsu
xeq6igw//4iiCuhNXcxpeFGpqGHpN03TTZwRm4nsOQ7eQNFmnyRU2ZM3sinvj7QpzOETYR3jvtv+
Xm87QEEm1BGXIJT41qga64UNfBVtyEMbztEaaJ/+mOUXMD5AgNvTVLwMFR+12yWNeHVg945HHSdq
2CVDkj6T4DeoSGmcBbBMScGLRFVkuzaKujfhk74Mu0IZX1FGjerG4XmfmaQn+Dy6jFFroabeWBnC
gLU/giEihFXB4G0rzpBs9Szqr8LYV67oyiovkzoP58t5+3koSJFyW8yu93lvZx2N1Kijk4H5SoBR
H6n9huZIF8SYK3qNKbklO5Fn3RubqfZ2GDsG22IEvlGBfr2FoWBFgOpFPKuTatVLYPUTU2NMOP3K
JFCJpTmHGws7PsxXvQrpdsX52L/H2+nk6smcR6zD27ZNsiuhknKIkbERkBrGtIxXSewkl7XRtO+9
yP3jcWybN9zjPryInBfHeGPwYvTU21sWNuuVsCOAVXWjgT3oRfxUplZZbwQrUb6SAc5vZaytZycl
Dwu2bln3ruiMEkO0UPpnLYlg1o6Kaq35rsBVoHdITxNJhoobykEjIagYap4O/mSbM0eS3CWzzXzj
tArQBx+xLTyKiplvpYeAzkFOy4Fobn6pS8BREkLsIgKLnzsH1Q6LNHkUKs7HGVsiSIrNbAUANmw5
4wAlhpGrOlGvhxvDKqHoMr+b9749m9ORpXTdDRA6B0y4EhYgDdDzzUj5QQK4PvwwAW+h6Z+FXXEX
tR0WS+plJpuV0Y9OwaRr2A9N49sMgyB0apzfoIpcA40soT5RnwE7Zz9CTE7ldHdjMsv3hr5w7SkB
0EceS+OMKyce7Ld0yPWHqhrhuPdT/EzVrb5Q4HS+jUNRkhOrBfWKmgtgBhTvvrZl3Y/Pqlwh6a+M
y0Rxsa6G574B75dZrYumjQ8J2Nno0ZJmNgOYu03o0KpeXyslZn9Y0ljWjUIBq5Pqr/Ckis5rkjpu
ePCjzaSTGg8qqmIgyG3qT1srAdOzMgEDI6BMkzF0UYVpvg0plU+eux36NnrTncSQMPqrRNkkfVEU
Tw7nr8hTWF8KjzQp8wb0U+C4sxmE/ENQ+gkOiXj22xY2wcdgq6Q4xbOtzBuly7JHtp04mjggpPO2
aWFuIDGibUdOdRH5RyNxiXx25D81YBy6kCA5gYWV0WzXb3Fvqt2GHiOQBpYlYl7CLCYBNIoyJd71
VJcNj4APB66xxTQqKUw0qbmjSNpw02msxicd1HDM0TkYfSiiEaEEUNdgA5BNOLS5fByrLLiVyVgP
K0rDdRKQ4FNbwTH9G2W+t5W6si5a+onzcZlXc7qTeYrqNIk6dherCGBheqKAkVPWXUfy4pa0qim5
CkVInkZMaIUXCFVRd9CdAn1nZmbSvhshm0xComslSQkEMtV03RVZN61yWELTdoBKid6QBqDjrxWM
yIEX9mVPFmeCS+UpmOfSH49oIlVAnwzhT84OsU/WnNYayLcV04nR3aTsb7qTsSdIChsw66TqRkh7
6jX/bhFvpiIYnDtihpC2DWZvO0cAXoVxLdjy+KuB/mN8U5RBnd3Zg55MAMqkmgQPsrMBnsFZstXH
OCcJUOU7ITaFxdPkyMDfadrHjVERxpJDAVI5EqBPcpMyg3cmWEe1laXjYIW4n2WE0LAYmJtIslxu
IaoMyS0saqDo3Uy61E5GTd0TZtoCuZ+qSPZ3GnTB+RLzsqWVxwEcBOR/A5r8iEilXIb9h+37IJkI
ExzyTSWUjAzAAVrZvSQmPb2oFiLimvynzpw9qzR9dcdheElJ6og+eW5L+t8ZeyKOLaDXDbDJ5FkF
9X0x4BdfBx3ig1s7ECQTw4kXyjasyQs/I7+0hDEzBr3CbEDo8GPTYbtnlxBqyUb4c81OzzKXAxkE
Fh5DOQZcmNcXHZekjLOdcqRf4eZld9Gcl2reM7li8CAToCcDaz5pfWoIn47qTOkaW7jQX+Cw1fZZ
YWVtf13aqSm2bR2RSDEGTdXf46WQy/I/ZOn0MGltD59Qys6vL4hQoB0BMCou4FelYc2Rz4mK9l1N
yJ067lpa/VQkzBBYPDrBFWbg9Ljoo34+1mPF1FmztCabSNas8nQThSDSTp0mjMj8GGLZX2rqWNRu
axndk+yxMlyImqaAK+pa7d4xcpj52jb7/mGMdaZoWw5G5Rl2DQUiSGfnmgaYlq8FGWvFwrD6b/bO
rLlx9MzSf8XRVzMXcGAHGDE9EYOVpChqV0q6QSglJfZ9x6+fB6oKl5JZTnW1293taFtWZikpEtv3
vet5z1EjF7qBsfD7OpKQSlI7g4xio2qN6EHzNDG2j2KFGblJE9QVIR06cMY32Oel4Di10DR6w7wo
d8ykx6NdENXPXo/OGhJ1cm4oTgeFo3BGwZ0RCzFXEH1CmBONnbZOBvm24yEWHjyiOWSByNPC8LTJ
VH1roAOnoJHddQbCyPVUZldzC3EP5HRtl5+nCUSo52hOgB6aEfWCIV8Yl+qGPgV6Qb0Ax/GZNlRJ
dzeqZZHo6AORv1kZXB6SvwGkFu/CPsXOxcqoCF43NtW3QJvaB8lYFrgYhaY3drCAhbnF9D5SUkM4
htebTYQSd4gaVmPXojJmZ6FQp6UdV6soRU/Ne0+7WYFlJ+9Jo6ikCdIlzBozNCnyRM5awSeGySkQ
+nN6neiIf+ESd1lXrpwKc4jAQbRJdIIMTU5iVIWnefg6zWmxuUzBGAZf40UqIsR+M8U8a6GcSOGC
oKiBOJc4F4dIaWXtOHDiy1FQ5XE8z8tWI/vcZA3KUsS0aoa0IxjRbSVOrP92rFT9Mso1A6UYpt0V
g9huCfN7dFyE6mlJ6uktnkYNZaUi4DjXpthhufKYqrgLnZa4N8xmwXARA5nzXQ/pPaQnoaik4Tbu
NtBV6WKW30sDy8WdejG4VKuCXD3ui8Dtq4S5DW5Y8i1kS21cWFlMxYuKqYLkLYItyeHSzbNMTMzu
DA0m0vdM2ah71DJhuksnrT/oWqOxFWCZLNxai5AuBoYif+tGCVgXBQY8Q5tW9YsGmw+JWGtMl4kB
ko7dk0FqWeopjJlpi/iMx+eBspOFUHsgxS0Xf+mn7A6+4Whxc+gPc9us6zawVK1TD3MSlopbDqXc
+u0672SRgGS93wpsHgAxBrqKzZAa35Ym8dHNKCsfvqzhUParCEO1QaEb35yP1iKNzPWjQ1gL1pQm
6ZlRxHBO9PEmHd1YrmpXqgfxq9LGBRLnybrPGxH2KlI0YxN7dF9nJ2Zk65YnQhWBsCG47lDJg+JO
G+XGTup5eNFHSX+djLDIICCaluuqy2dqbKJUnxsNqhI2gszal65J0BY0NMB/9ZRLi93BRvmMfh68
r3U8TKZPTllUx0YQKz20YnES4RHM4vnVMFrQtSu/E3J3gq6lz9qSawd5E8DFupmQZHA1MRluqJDU
kqsmUnOTIWaI3ry8xJM9SlV/vwhKBsR3BErsjADoHiEQgkZCH9VGthFmbWtLUirxWz0VMAZNEj0L
ex7FbtkmgkTZVWiS6o0HlxkWisjlYDNqFj6h6idQGFCbEZ5GNKIfpBjOQRvpGJxnuKmKpxJ2X8Wr
BmGGrk4fhMexWKBOgkMwlVAg1noZymMlJApJSBJ7u4UcQ7KGaZC4xVOrUsEuyuqroSRljiZRELmb
fsrfWjluyWHL/kEao96wY/J1TlgRCMwjUoY75vjG1DJbiqFOi1RHRCyox7di3ASR1XUqjC/yPHyL
Cgo8UFOiauJvklB9bZRVsCtj7VwowQSCUScypnppdhBcUYzsz2ZVk14FLeknaM+M/lYaAZZN6awQ
X9SU+7ZZLyJuq/V5JUGRPEaIVI1h+Vp0qVGSrDbxQ9FRQ1qJRUESC4m4FETx6lwiNLMZHgMzlZAD
gAMlBy0EytkcmOHIZONsURqlgqYuRDoH2g1qZxiWjgQ435SPkyw1JXqkQkXzJM5C8jOlg/glzXN9
cZpRwNhKE1Et8mahKWNnR41iZjOPjc0AVKzDmTMHr1NfY8+HQN3kWPVEIBXSTOWSYIhoNjMDOIUI
Dlt40iaODNFamNuxid8GFAcfCphFKUx3qQpRuAXncqK7TRXE34S8l5EuNBPtYUrhTHaCvIf5VU2h
QXH6UqJAXNdDEx2HIYiRy8GkjeexmWVYHwjS4JxsKpm4K62qA7Ei/EQR5DWSDaXa8kVV4MH3jLnp
BzvG6JFkdn3dOxDZQZJMdcl4C/tgRIcNmypv0XhMlTO1gVkSwZ6yfYZVDkouY6hQCO7UDlnMolNa
VO9orqHWKMKraUdUWqjIaGp2U4nZnB8FITJTV4428ROLMZttE5crOTpJkQ+BWtLvhhqGItek0F9g
OIghwKdKoewYZZWHPny11eLCuxU0Xg/zPemOaBQQTXdT1VqJUkNDS1kdkWez2FCy6KemjIhg0cDZ
NLksIuUKLaDFqHs2wYoiqYUrCKg8Ocamg7K4hDS12QpBoW526H/DOBsjG+Tm0AeCPjPD8HqEQfBm
k+dIevV15fDxYBqRvmkZE900mYTKrDbLjjhIeeNW8maYHRkazgBqHHUIHDNddNEdtDn+lg815LjT
tCjRLmOcD31SspVhumlgPexXpuW1bNQqxjEwyWBsII/iG3xDGXk+4eJZtVKw+8oCwTjso0SOTqfI
w3XXG8od2wOhLhixNFTZSglSXiHrj4y1UscQ8nSgwSWgrAvBXOhIY8z2oep1l8CJKbMWTPExYDoq
djdwKTG8qQC5gp4Nnig/libePSUFaq7aklAJl0pDmxDKiZGLMLOA0i7VEuGmSfI4xLmX4osUxCtf
EJWZaLeMXTb5Md0P05KHorqYCqoAaJdTECFj6GfoDuRhc5YgVbac5SMBuU3yKxbbqtPyEK32ElsV
mq15B1+TgPsjnoqdBTRiF17T2Ijyy4Zs4xgbRP+OgXYgIsxz+VLBzA1/elevlKv1cqvRpYJmvWgV
idpanB2gbpTAlE3qOmqvRQ9U9BhsTvum2MKEqcU4NG4yNaW5vZj6fkH7DMLytXARpWdNl9VwX5k6
Ya82GXss5/JQa0zOWUtYMSpNjDcOPiVVYdtB7RxZJSqiFK6EsYl+wf79ISaci+qtuOmat7fu/Ln6
P+tbX8pqbuIw6t6FXX776WJ4awA+vf2JX2z/5PXF63MXl8Xpe777iPb/vr8cvpUrB813P7gY4W6+
6t+a+ZpmQPbL4X79zX/ri7/S19zO1du//ssL4+Td+mkhp/WR2WaFG/51CZ3/l8OK/PJc/OnmOS+f
T9/3KyEOeM8/A/eEtVCEdGaDqstfCHGYP/izSIN2hREj+AKu6y+EODR1ENMBZLUBsYD4AoDjvzDi
kLL9mUbhingDMqOueN0/wohz0l41oOhRGH2XtBUbAZJu7U9+6LU3HThjVRuMG3mBXSqkM0Mbae7c
FGrjXUDOuPtwjy5/6TD+qejzyxKMVPuv/6Ks4IcPjUeYKYC4M9vE0IW+DiOcgCOgh9zU+VIOt8Zm
VgL6YFTQrUaCwWyh6+CYoyofNPysJ1JD3pYbNfRbpjMKR2LJ75NggBC2j9EEVvC/OyVW5rei6h+h
igtHywC0d92oc/ZEeTb1w0CCQ5LcUXAVOOx2czIkz3Dgh9QOUJ9xIh0/oqlqsYdv15OC+7UEYVDf
WmS3onTz+PNrP+ksv186nWVNJYtk2vhdjeLDvZbkIA9oHXS3KVMNeGfI//tZeVgaSfukh33SVV7p
P1ZAFs15DZQZYwTfP9VNJ2aNAnPebWHE3ZGoA/FB0lwnMDqD6mNYlWc9OhOfoKTW/XHybNcmNuAk
kEPMZBgn0GMlisoJKtr8tqkVicpibzhZR9FTpR9haZoM6yRcibbeRYfCmF7gP55uf36LT4er369c
Bye5joKhvbM5QRUhvT03Kqz0tzhq+RjWsBBMZrex4No8lgaXHCpkGBVcnF4kLlciPLUoDLMQxZQe
RgpO1u1SYfT1rEkfU5WCwwzj5C4B7bjXN4+UlmWvjUYUyZv5DyKCgY0BsAHlKCrAHcDgnyAPwqVX
lIzpgptEhD06tEthj57AJ0vjdMOvB0GdiANoHOyHDT9QxBFWbtUbHaUEPX7r8srHCvhTcv/+KP6Q
lziPXxhULL91p9b+O3/xU1/y39AvrOC7v+4XrLcm71+/cwjrG351CLoKo9kqOwSwicKcvjLl/MqQ
xksm3sBcZwRUerbrS78ypCnyn4FWMsKlrdMJ8ruv+JUhjZeAEuEsSI0gK1HZEX9AWU0/sRwaiJ4V
MARcnGEuHXz/95ajhh5NR6S68SYp3UVa6ldAXkbwtypxr8w4sXbNkI8zpPMxNNMt1sznpOjvDag+
SOeJkfqlAC37fD8sqS21tQ21pA2LKZFRuw0YyUG1fF+FDLYor2r3BIDImup+yxTIlypt7vq+8ALq
IxT/txLTasUI2KD0pmpxOqhZEUSzwqTzoy76EjIaP+nwZZaUj4jZYMK2BF3xqecc0l2ibLaNPuaW
qY/2BmSHRXS3AoaSW4gZHoLNcL1ECKfG6LSi2asjMgKHfIcKN1maJaE582ER/I7jO9l3P9zYE78H
3GjQ86BtvK4u9xVEwqN+qfaJO9TaJ2ZY/d4K/3Ck9fUPbqaqqzSaKh7hRr4U5MdB+mQ8Wf3xUtbZ
Zx2tOIMaD6PK3x+gNuhJM8DeeGZ4HovQJZs3S4qQdkAGAT/ybSiX9qZCj7pOj1V0ppS5l8q6kyQX
TPLYzYrhqFKrWdmZBc3Rhy89iCNRup9YOBE80S0U+jCKWklX2utndfV8IHux9C60DOVKmOE6Bj6Q
EPsSeLtzVbotbSlEa8AREA8LKVOUqaUUSPZoe6DJ9s8f5Tut0ocYhjvMDQCHzx4BdyzL6w36cIfB
6BoQHgyNRyuHM8bFvCTEFJv+C2ro25QSCRSeqkHSAulowU3J5MALOL2fn8fvPocPp3Hi5XOomnRk
zRsvoU+N6qJFu4HclPKD9plrPwldfrjiFSD94YrLSh02KJ1gFiitgzO3AiKwQfzsit5hzD/eWR3v
9M7MdAqH20RNxQwnd7aVb6NK2yVigHA2jUi8lBB9aTYHfa3QqXtq/teLcCxX9fnli0wPfaElXFQi
XEpk71/XxvvP7/bJ9MWvt+C3UzvxziqjaEOb9I3HdCglMMOhuA7EbG3dhi5e1R90BhSG8Prnh/39
h/zbYU8M8kagvVkNPORaz1AigPtPhru/Grws+Gws4UfDsS7r3w51YqIgL6ak33OoeaIygsJKmD/9
/GI+O8KJ5Yh6ZCI2DUcY56fGuG37T0zT798s6Kc0rkKBoOj7ZcqEB9m6gZHtpYtufukNVkeoWZvg
5efX8bvbgalx6IJgllHlk+0QG90G+QCOU2cUMAefQq643Pz8GL9M6v2wGUzCeG0d+1Gkk/3daiED
5DkrDiEeLBzobmS5o9jcyYvodCn9RzOwaDFZAGK8WD9D+oxiAEVIQ7mfKCtSF/gma/FFPPaW2VTJ
iqm8GwDWIBbUtLS3+FWT7lUaDFsh0w75dJekTKFlhUd3EYhZdCFk0M/0qQsFhY9KWtiNnkj/qEe6
vDNexPpVUHm/Ue2FStxLlAkp85v0ITUSKxXZ5QW812ur3iHevTS7TqOCpqYOijS7gfyrMNjdNbtG
YJA2LrxwgUMaFmxrqXbBhIo65GwBpbNmua8Faa8MyRYg17Yb/aqiuNRmR7l4E/exVH6NG+Obpg73
urbcUA297gy/k49jPF31mfEt6Te0FUF2oAYUJOINiEs6CdFZx41rIyq4JUlKBKNzvwH4JVIcNBx9
vEQmyBLGpybVQEIovjZqPsVBOMNTOw2PUFG7LJHLvEuPqIgc0vq1J4RYtsZVV7+kUMrhG9dLGAvN
C6QFiQagnM+F/hIuT736pUk3OKdnDaq+YKKgPfeOOm2cFJ2IpWocENxut4FDnFnpsU3Ol8k866eV
euFurGuPDhwJCdgj06JOCEw5OU9m9LS68rAuFyF+rePcm8TEN9TomsfjwAaNTHRgraoyYakd5kh+
NfvJQ13xBrQmvVnRoFcqpQf4L85L+OzQYRuPyjAiajFue6P1p/omiFB1mc9yuXWqOnZ7ebRlUT/L
wZGpApV9fSvmmjWu7oHaaQJ2E51xmykTlGoawF4Ca+OrkCfOHGHHBTuuXyd+Kc4RLShmx/zabQRX
D+kCAc6tO3VnhGcMeVNSj3ZJ8qwoCcGZ6HHPC+qZQ3euir9EBKiMJUK/ZSDObqgmynFo5ZXi5vQn
umEDAvgC+nSHOGQzt05L2Nf1X9d2FS3AjXwse28UL0XGlZZasJM2uqY77kH15ExV7oD1eqALgfdD
pgOQwpLmTglOEh4pT2b+Leg32GP5fBMNTp3JnlZmx8ZQn1MxeYrV5aLQy2O5jNftaB5yQllRpWYZ
7hmpo+MX+V3/0qsbC6L7e0XIyNLvhprYJarssPzazW8jMnsi6GcVEXD49QiEZiRbWmo2hUsWa2fk
2NFlH6MakLxKgWopHf5QkiB/gTC8I+EOfXXUuQ+VL9F1oC1/nBg1ldIS5nxbh7QqAbKSRcuhytA5
kLuzvKZLLlfnU1g8VXxaL8uuWV6UzK+A+04kSLvC7qJMEahHZwupcAvKFw+cDuwd95lG7lDnW3TI
WZCal1ZPQMcv4QV0Ix31w5HZirCyuy45N80bFFvcQNRsAf7yYQrodctuK0ATTzDJlI4eZldNru3G
EYDNvNKKT27cFB7M+TC+B/eK2mxRIHfgWPUWRtaLiL5l7CLYdNjMBkQiASGaaGlVXgHxY1nm7W5j
LJYw59tlJTQB/bNeYWp2NxQk/EF+GsbQTYobDQg5Dwedr7YsLsH57KIifzIb4Srumv3UBkyk0OoI
ofMSDgK06hDxI9v3lFDoAFJoaZjrbm4oxo82e6yrSk/iQFJVeWo+7tQg85pW3SpBv5viDVt48NR+
A7w4tNJy45riJYGmo9SAqXWEBwUagnmyDQUHdOgBxJnLWLYfpMZZ1IRfNhgoIe0OufxNnIDji5fR
hqbYENGZhDM9BN0eXhnycFTqJ00Or5t+2g3DeWW2DvB9F7SQhey610CnLxa7YiWlzFJfwdyNyXQE
NnzfBAX6I9FZow8XkpGfL2m67TWmAhA9kJG+i1t41Ybtz73g+8zwd06QpHblQEAXFVJx6NW+d+kI
SgEBob/haXG5TwBq6LAvajQz0QYByJJ5eUFKKEP7MKOf1EOrIm5c1YzO0kE8h3yNHgVC3dF9Ohqf
nNoPAeHJmZ24ZwN+sIyArAE7AKi3CS5EtIPkZLG09h4Ul7dpc6/r/uDYHHWB7+/HSeihgLdoZiYO
PFRb7Y163/WJr4KS/fltfy/D/nDbGU3BMIMTZ5Tt+9seGS1TdKCpPB2SGjR+tppAtN13l72IoJ5g
OLQXXGkcL9YAIEHndUbBCLD2GT2nh5BHkSk0p2r0QVLb6M9kAFwanZs1R49GpJJYV2qv3qm1QtII
4kWbHYVPrcVXLdLYNfpu1O+76y6+ZTDfmpjISFu0CSV32CqkhAMDJkFja1ABiGXqSupDFbiKSnSy
akhXKggTEOmR5oOmPFIKvURe1zOVtzgNLyOhvVz3nC4N90BdHoBDO8wGXmZgMaDhPA+GwtuE432k
Sy7ym1dtJT+N+Wwb0Y0egvIEHOTl83LTClSQh35bzMH9POoPGf2hhdRElBtfoM0FaMOqjOQbkGKm
ReAigeyvK1OnzQk0cCRKwoaOPiOZOKXX+GWB/Pbk3lOsD6kaJjBoZuq/LMujiE2MmhtV8NYyjrmY
h4F7vNz3+74twTXcBJtPIuMf6kdMI/5SjIKugQm0NXL+cPS2NicNNFDjAYRt496rdtExpknYAZ17
X6J/qL54W+b8/6fFxX9bCdJ/K4/PwBNOP+q/YfVxVUf469VHu3wp2z/9r7O3tww9of/9p12bPRev
7cf21PoBv1QjN/qfaUopMIWQxgDpMclpfylG8gp1yI1GIgXN2XuV8tdS5NqbMoHHbjYm9BUyPAAf
WlPUIkWIu0Tw0DQfGDD7Q7XI7w0sjSJDXvlhyOXod639sO/X0qIi4TPRBvP1AVg3Q7ugq5ozU77I
813XOHru5MUNfSq61QSf4nbqtrpypgOgnQvFqqM9eG9UluLAGiPYUOxh2YqjrehQReBoXV3FgZJK
O3V7MyQ+mEsh2BI6F4at1fhRAk2ItXXPSPZNsVPGQ4BRilwA1Vrm6BCDTGfVsotLj/QpZsQMtZ72
PDoz7tvb/HV61r5Nz4UvqMc5v4qTx1nd5cEn6e5JJe7HO3RipWWzDMHNqLIPN0L7NL8ZX8qn+knW
be2L+AZEwfgqVY7xtXwqn/o3CrirGNxXJreim9wOA6+f3+bYKWXLBJjAqFq5HYE0o9i0pjG1nyzn
rWLPK6B3B7GWFG61/jETvs2pZOXQLUEtTCT3YbX+Tpn0nZ/+N8fzwyWdUvEYWdUqwOrJc4yHqrky
s60IL6pwV8mXJCTH5ZtwZT70h/wWDa5HxRWI0R4JqurBLhZrQyKUI6dnVdcjgSSRX2OT6Sq88W88
zZNq0H/RaX62QMyT6tE/wALRP7EKpvI/3Sp8XwR730FwYELcCHwAcoXTln4uZXUO757ix0VtWkMm
Ma+vaFR5dGZIO/MPFaF/PNqJkf4bj3ZCJffL4bSV3Uqjy6uDH/j+6TfqUobqEKt+b+s+4wUuhA5O
4rDpbebr7MFe+EKnzgm90Amdz7qnsG1wgBP7BEfUX07AWHvgHwKcPAOSGOSR6qv+6IousR3oSJXM
myAP/dKH2e4OIgSL6GHfms/Ta1Bb6xwzODGLPwWmZhlN2Fc3mxUpBpW73wBh/xrv88mmC01lvb7L
38KrTkKpjvTfTu+EI1MO3Vl8J44W/8Wf6dtAIezXH1Sgh4al5ORpzAmAx7YMl7y+AVrUuklndbRl
bsND9w3iMeFOOE+uR+aRUWvdh5fh4/KMlF+v2sUR1t5rxgMZ+DqglHZo7vXMrjLrYJCJP0j37evg
pxfzl/EsdPLrmilfK75Oa8aX0A+1bplnQ0mmhurXZqab4dkx8pbHZCdFDiqz8beIV79VL8VL9QLD
/cjQYciwgqUfX8Wjgtsd3FnihG2lulsLOaFN8knjptGcCZQlNHFP8lnstKY1FgwFWf1N5weVE2d2
dIbUZGb/3Lx//phP7Ps/H/M/4mP+zJqckvn+R1uT75OlX43ZyilqrKIZGO3vbUk9TJIZMUfnVzKT
bbJ6OU81GgBGu2w3jYIsswL2/+cr+7NDnhQt/iMO+Y5r+sFk0i7WQT3J9DNOXEQK8KfeKIXqUyWw
J6e1b78sbnS0P+PS+PRAJ87h332g9wbv6RXpK7eKSoq7cp1//+BiuYygYKhVfwiARihmOVoFMAV4
A5KtHE+T1zKHtTU2rW4zTMuk4sLIcKPTR2ia2XQ1SagdZqnz3QwkeR9Bg2RDsEQTd4kYM56xvM2x
robK1k1MchKkBULlt5OsZoh8o7nz8zWBht6PPu3j5Zw8oKJNaQgxYuyjNZvbcCNAJb2QNS1W3XAK
djZAL+dksYMzgxhCsMSHCWBxfYnjCAam9CxjOi+eM4bGHbQyP3O6v7tNP57fyXMN80zcJDnnNxPZ
7wQoQnbggjPKkTfNhfmgb82t/FCRG5gX49fhfPKb8/gTVafPHrl24vf/wR/5KcvNf/YjX1fcTzbY
KdVhGeWFKAuEefVzDWCbSe7ntrei8+ITR//Z0tJOsom/x9L67FpPmuL/7ms9ga384m4MCe1LGKjW
/51YrXaIsmQZU9V/eBDtC0QvO+vx8Q5VxZ+bk/eHc/rwPh7nxJwwcqYPTPmwXffhdbeL7NoS94Ef
brvd12rX7FTCdt0mQN5BUmH5gq/YgYXKujUeqmNhPT/vHVdAXFHnHyUi08r6olo6Cn1H6ESszadB
/Qlo9Mcbc2pfmsmMa4RM/HKx0mvsX8Ck89XGiy6lyE1tWmHirlnsIraLq2pfX4BLg7fOgAHgztj9
/OZ9di7vGNsP+UX4dzyXzxbMKWD537tgftdvf1gwKxL+Y07F4BOlyJwFM3hAv/R9+7TDyZQ+PdEq
c6fxs02/ft5PFuh7Cf3DPR6TuhXFhufdOdNLPjmbi+y2jm2NEcbIiWIHf1eBBaTPuUW9ZKPcMpEy
LHbtMBq1TvV8Brz5bMe8P4gPJ/RfvmM+fWInZf6/9Ym9r4CfPbGTSLnVYc5LIXTyi9wufZG02A62
qupI3xTApVYOJcffvEpOzOXffZV8ehNO7Op/xE34vQIisxoQMVLzp550qqzCYJa0jG2l+o7zhARt
5Y3++VNudc6DlzjWW+hagCkc8+LRvmpdxdre3BwV27RmZ3s22w9Iud4l1vbnJpJBgt/bv7+dlHoS
i2U9ONJy4aRE37BA7lAI0q80a/KiW93vZ2ugL8dP7b48a/ds5Af9HNjeFTj1F36zsoXtzNbvPMW6
F7zXeqs8ak5vb7aBXW9Ti776XUBychW4V/eZzTC3O++pl2x3gi3YpqPvKKTZ0xZmEx/uA5tvt7N8
NGQTbzqLvLfFHtzFBh/jvjVnKtOYt5eUpgSX2PmtPA8c9bKz3gTb36W+4cIk4uiW7T4y18jHp7b5
ajpvGd7OtRtrz0SmF33FVX9lDsaL+VTdkvzYfrnUzq38cGk6hqu5O9ADO1imOA/dySy39SB52DEM
zD+jB8jPGzv2g0PxJeaQuqNdG8e1XCb54u5L8q3b994Xhu72XM9Lar/ozuFxdL4cTesL5S37y+V1
bvsqhyuscjc6AFAs/wsvHVr4fJBpNi1+XdkDpFhs0St3hbU/3lwhAA0hm6dZunvWuuvXA1gx6+x1
ugD96/V247Ru55z19uu9jOnPrR7nntivjKZbOe9qnOIANZD3cNZb59mOtrCDg3BG++H8LNk1Tu1S
HbqIDmfFYf2wymm8aDfuhweG8RurKq3RnvfJIdn1Df9J58fq9wxqe9OlTPkwOcx75WI97HqGEEzz
fQ9qmK/Uej0+an5wYVrP22+9dX8vXsUO7A2iZdWHzKq5x5ULZvnBfUx3nctgrlvuHluHGW5n2Y+e
cc5tFuzJ2oWWj1SbtS3sLZRznyRuyvd4yl8Dlw8b4aRKVfULTep1d2oWEpFcKRdw7u1KH03z88lZ
vOIwus6l4YNo3z+2O1fac4re7Lm280nU95mlUE+c+H+Kpfjs/pxE901X193UvN+fdVEF58bF6J4L
VmvV9pPkLA6gK3v/PB9sV/HZA4UleuHlYb9H1PtvNVonYf4/jdY/jdb/TKN1Ejv+PTflZ/bhJKz8
e9pPeR3v+iEroa3FZO875uq0byeoXbBETFrgmxqncUR/9Y+tO3iD17u9u3gLf+f3kwdk1x/t9bV5
D3WmA9kL/712pNbXZnvxQBnvJE/yGKp1ZFtyNE92oVlwUzd2E0cARGVcD1tQ3za4SQdILH/HRNTa
FR0fubeNxivue2eydevQO+7gavvBfQ6djWO6qyfV/WQ3usLNjBdFBtAb+dfKzh36NOTsRAwZUQ3W
9Ij2qXX3rNjPYC/fU3yCBv+NofrLEu94nfqX16rTERgN1nVpH+TeSg+bY/2i+It9wNMW1uHy8OVR
pygQWduM8OG+tCCHe/fauOnXs3uoByzqGYZFBDjbmnXVW6/r/fi2ntDNN9w3rzNF9h5UvL6+0g3d
24mbeqGX+TnBq2pB3eRV7npbIqe9q53Z073cqfw1KDBthlj9nzsDnucnz/oklI/NKSpCmB38iqfX
c/d6G55DvhpHwZWvT/JscNYO5/oY1T0jq7tiZ/rVDoloV/FgRHdliigVUXjsatvMC93IS/ipoL6e
u5GT8sAVx/Dgpnj/t9qPPEbd7MSL3dbOeJ3f9mBxcpdt7qe8Om3Tc3LeauOIFzk0gi5EWISgqVcf
4IVtoJqx1AvJb1ww87vFnR0i/cCVLdlDetoOiaYrYjAuhi+Js4rdgMvQ+Z5dojfHIOKu3d7Oz2pX
udB9yRMpBGW7waucwOadFI4bFljqIStty9vKtgvwNG60tepbcbcclavyUO/kQ+fbkYvqi00B2Fo4
HWlfbGPLIjx3a7/wctcbd92xO4oeMwZ7Pun8ygH+Zkf7nHfBNs0SXkPPzhHtjECSwNCO7wd+ztzS
mfhEphmJpSHmZB13LgKB3hl1JwJQ2S9d09X5NrgggvZ181AY2BqHzSH2tht7sPTb+aL3LMi2dnZk
Jf5n8uefm4qTgtU/TcU/rKmQxNUUnJY+PriF02Q36BmriE1MxeC1GIrW1f0Bgz95wdX0q2MI2Esy
NmJ9hdFWf7UPkiO6Mzsw8EV7BiVROImX+4L9MpCwsmjdHRrA0AmSDvQOVF9OzHo22ISZnfl7pzjv
zsed/jCxnlUroA677OcLYAcOuyJ0C08heia/YPfONs1/PlK9EK2j/BBdd3a23+w6v/PZfJ7ig74C
BVruaOrb5vvOwdp9BkN5V6f72X06yYWaITGLaGxUH+Kl9x3d22Ty56O9usfe1V4Wb3CQycaNag/Z
bsEqqVhIxVnt5PqFwral272fOTl3DwZXN3NaP/Ei7lvIf4dYytANHJgQ+Tt0S/TSYzfzWr/2pa+r
7WVKyy6wr4lT+tHN+r4cdMr6u/FVjPMFUufU57wP2yt9XT9B2iZezfsjh2fj5nbgCNzw4Sz319/6
5TchdeI3Sr4ib/0z3MOOuJe2tc/fHDF2a7v1c8475rlkXm1n/MnMFt+5W3mcE9dY4AVQd+QMVqsf
OBHXkft8n+f+ej1r5SLcJ86yhcGWI61/c55cSclvrUd+/75Y/cT6PoztcdjmmNzV7BoEEGgN27F9
me5yYoYDMgDED8wKXWn7dpddJ9fqQ7nDfONbu2N7K+0ZJvdMn4LNe5AzkdmvwYzGl+T0fsFTQAHE
TvFy0M5TWzJt3c388t1Gl053XFysu716F5nnhS4g63HiGYjsksBlvMRGcdgJrORasyUaCqkTucJl
7KVe5Eauk1xFBCeCI+DeV9dV4xAaL3DnbeaHuLTZm52c1zqPSsIvARb7y1tddeSvdQqT9WU4iVtc
z45kH0yv+qYRWAR2dI5GloN44iW93X3o3JSgfvyMKk/hm9eJHzu4+QC/FtgEJbAk2m7DndO4k7Rk
NlSBSls4N3zN3vj1rj20B8O/Oa9xlfAHW+cjPhTFeKexU+dB8jQuuuUGtW7Fsl/3V+DGgJ+gB7VD
gFBn27PNbrTu1ys0uTGcMqfvbPst/Vxcbs8G4Wydxu2dktJW5RpXjONx7I1r4fr+P3tfthw3smT5
K9fmHWVABJbAmM3DYM2VTDLFTEkvMFIUse87vn5OpHpukSBvotVd3VVlLaNESmQyAUR4uB8/vnWG
oYE1mMyHlQc7D1y2AhW+rtd0U+8kl3yWv6nfamv85kMyayveIcl8tYZfjZI/7mgbxAT8So0tqBxr
Pzmfnc4W9thaIE/fRZbaQdgMbmKbLxn0w8tLYt49I5xuHh9uHiPj4aE3noH6PGyY2a6iB/XG2nK0
JxmTcc8pltr4xK+CQXMGqplMHfBQA92TAhye0ALAAg1icTHDRMuVfvCxwwwrVQJPjxAtvqWKxfBy
VHNbmduv8m2OjeG6kK+Wh60pIQejEVqICwH17JB4BXqvd+gmWG2wkxyOowIdUseFCdFyiJBnRibA
MsRhhLymULDoRWqYmpuvNVfCwtGN+lkANZS5eCzzhliKOWJhdmaw4vSeYeuujeK1W//2JbdjgAgP
sp/hA3lteASuqCm+q2MLUapoB3gbYYGyUC7pL9dU6ozSkdG4s+jQ7A9ngCPT0kYn3Ysy/YFQ+aFA
BOXinwyfue/BD3R+A+Pj+CtiKw4a3H1SHMnCfJ0derCZ7Y2/1fD/Zi3aFM3yVrLJz65q7jlMVXaF
8yQZ7QO0mJXdXpAqtBrXY0CsTubEm9Ytoe+AXu/QdtNFP0Wr3deuZEDb4XXQhK60RefUFdfMETQw
GghAYyMHzY7BbaJg5vIBN0MvTPl2uCNHcgx37RfpRtnHO3+NNqLn3EVbRfyWbnOKFMzqAeVR0OHQ
3VzTG7g3rmVhGWI3xrlVoQt/vDeqGU1/Jxso+bJlYFiIzcp3GA4Z3yVOMAJbbyUbla2n3sGrQOei
NZ7ZHzpTXQ9baGY3Ofo2v8tmBcLWAnHX2ECw2YNvJcDY4KXP/blyWwtTufGbIo45w7t6duQyqJcI
h3iE0Z4gTY+VaQJWVxBP7BN2MHDrJ7Rnw/fIHfw4nH/uAkWutAYbCikEXcrRLb52Dt/pClQrN51c
NXN2nf8LNCNMfolEngpkLLxTCCIwgxvejuA4Bbxj5iY4NwzqER82hllAN3FaFboLixFAqiXw4y1g
tQgNq7s93K3i5Qa5kI624yQtSt6gxtAACmQqetsZOT7D3XA4EsfYdVgVTrQ2NkZzwFfQ4XNQgx9h
flx1KGwdbqqPFUmw5olJD+kZam6N9q1wZ7BXkIQUqo07vHA8kTHKAxgN3p+7O+1aNExocBwn7WKK
LiuzEvCW2pd+K6xRXAhtgA8n2XQuWoiusxsRyZLZqdsoe2wXJ92N4BFjRPGU3lFFcACidIPGfGv8
vYgiQ7rqD4M6GMU5xi1wJ0K5QRUZ/nLjGj94a+EehnmbPnSrYcsNMxc4/g4CXBPvAioASpzMClfc
GUTPafMJnne9rlH+EBqwQ/jguxFBaRNnRxzN/sYFOQQo6F300sS9YHgKWH10x7st3FXoZKaZfG9B
VDPsbotASIn9060QooyWK2h0YJjPkGMsEF9t+T5wuVRzD7k889WGVYSzA1n/xM2Q8Im/ln+XmfWK
/xv9HFxyzy0n9wYDF24UvEG82oTYLQDCRR9bnpG/v3zsXz72733qpAU2bj7gWFO1Zkp6sHERwC83
HDVA3iNXk2S/lJSJPk4LTh7/+asEgF/Oyy/n5Zfz8st5+eW8DP8brV4PP5yU131GOQN6zXWZRXYk
IcUcLq6+kWoATnrtasDEC0WAS9eYJQj9h66x7ITNQgW/nLBfTtgvJwy465cT9uc7YYsoehao+k+h
6Et74Ss6f16iIYplnOoDIiXoPXaJexRrHjjPdvSW01c8cwzxRwNkBaK76OGHGGIB31QDbzxZsk0Q
x0CvInsCD8P57R+sEfL0mPXtO+dlY/N7jp4zz+dpA3ob9ZK24qLjCOInyJ1D0mNu+Uh/44QM5zx+
8Kxb7h8v5X0tPuks1vH3fdLF8Nclkv7KM/ofGv6S9A/BiErR/oXwFuPzFPK+6gimdTRc+MHWga/j
nNvp9HwazSeQqjmyIE74RmGBTd8iTbDHZ8qpdc73gYdaT9bT/WTclnhpbYJU/yQYt0gl2GS32W3t
skNzJgd6Q/fDnfypsAsQ2iUyRzSEq2pQS8bhcPiGYSPGAaxmYhxARU2baSOukZO6mdzSQn9dZNjl
YEfRad3M15iGBGKdV31gwCHoMAO/jWGMmy+Jod29vBwD44gwAO5VsJ5D6+4FMQCKZ4gRqk+R53Hi
aZuCsz1tQXzvWsMzn58jE7kfiOWD/T9V1gmhDfCCCn9gpHAiK6TlX/lP+NPfnbAWlzXCOzcOPuEV
PKng7vl6ssfHLPqrnZn59kkY6xiA1srIVeYfW4R8zK+9jUnUxmfNcD6hEOfcGb5xPxifLrXsLpKX
DXtnIP9lhwyaB9TI2Bg5ZIUIefCwXYfgipMheBXZGHvLnyUC53p6RqrNeFm1F+S+RPbLuJBuylu7
vAfVr55kBqoHOgrKQBAPUL8Wn73vSLN2+412DB/VO/GO3A2H2kZ3uiGwCFIsVVPUjUEyBcxH3rMj
igNlgpYhvJpmeMq/qQjyWQJysdHNFO1+YxOFg+ROtTuMD/pyfQdmMwd+pMmiG/w/z8YMqGOaK4bI
eDgb440UIk77nYdAU/ObhJiRhZFO+9A3H1IHnK4tWPExPgZ7DCVB5C5ERIhz2jw/+Po9XQrs3hmr
V/c0g/VN5cs0LnhsBREq2UQkCqEQ6jQ7hjwuHs9DQoxRry65JuiUZzSSnSMTSDr3zga5S6iYQmQT
UcD6EpShkPkIt4qcGMSIeoQwkz1iRkBNmat8QYnqgiigF9CCLMwse5Shs2Uo4P55tIDhfnmQFnGD
PU/5GRGy5dEBHh9CMznkivn3PH2pQyTOOyH2g3y05pZno9UPCb7y8DYPMnsIP/NwOk9n4uFvnmTP
5T00U0Tf3aqwfdmid/6nSt+WslVichaI53EVIf26RgSztsLdAJbuUb2d7BVP+WFmAXOPwC92kSFw
WiPu1zmXcBpIaH7HyXq4pCWh8yby1+Rbnq/Q2XQjAiKgvSLyyNx++/zs2S8vD7vvqXt/QF/pLDNw
/qCjQgufApzB44tu1chQ4+w457y53eefezDfiFsjUNCu+P95FIhz5QgvglxHJ1wwigjZ/ifFi8xK
JFo5C72RQuQxyu+Sg4B63RVf3v6BrtAPENGz0MCIUagSKN7NBhrjWJijUZgPovGQWg8PxxxBjssT
QifePT9nqL3jOvL6OfgYIf5+Di4Fmq/suzhkmBHW4kbL++RWVoG6kGnmdm7Os8BctHizph05L1x0
yVpeqvBeXfWXtfzvspaL8jCL2vwh8rCkjMksN//POy1LaveSRPxKcH+p3b+W2p0hpL+YVV8CSpdG
Ea+k678DKC2Bznmv9b8K6FyC/WQGkP66sF/7EPZrGiZQixgapF6q0F5JhZKXPpqOAOqxu68dMndu
82G1vs2O9V5aIcnb+o5MCjsxvsd7H0gOuQdW+4A0ejPcAF6s0g1yewwk+8C9+zaYaMmKXDL0rHJV
Z9rnYGIiA4l63T6+5FVkJq8yCB50IO8wNoO7ws0zI7qrSuMOY1x3KNZcgLKLjzfzz/5mj3fpuPrO
0WAiRp+JKkp55y0AWYrJZw0HWCJmwH9qkSIjnzXrM4fmPBd2sADGzeoT3A84IPEq3qqXXNHSbPc8
DzRyeJlIh+416MprtBoSrZC3x4sHrOgWSVZOukfLavBfSJ5BhJwnXCKVx6TYU98cXB8VBLmEBtau
Ijl6a18HcosPN0MLf6uHox9mfr/auRkqGcXYzwgm0LqgCRRje3cCr3H6DD8aJRUiWBDXPchgXDrz
wk4e3MNdgXIZyYQ/suBOcLN1TYZmRwQDx2s1UXAnt856c7y+h4uPObOZ/4WPqfAVvfacM6JAoXmo
thWomtLmuaTxzQSSxgmhvZ44+fK0viHG45ediyn30G7rG1A26E6Dn9w+IdkRL8tNcGicVhjtr9St
17KTHshOXalbtkqPfmPkq+urx+/o2h3PaITJ07WcDbhj9LZ1tiD0rr+9/KGb/0oGZ1asiXM5Jxq0
R6WjGZQRj2Z8euLFZNJONkV8zZCBqax4hibPRE8saeVIW542zj34wAms+zo16UuFqnwwFuhbb2Ji
NtgLaib3k42px8hl7nrbu79+4wvros/930EVhWDCuqR3X1A6drfkYH9sNX5fGH1GwRflEDS0xAW2
DaqIJ2SFoluWmYPbA4UqGJ+4ZEzwvZ/Aqzprw0UlG+aaGIrzhEnNxnf8+X5Ar5uHyvhSANNWBu4S
BW2cIQzghW8q4x62EAVOR/B4L6IhIi3vZWF3KV+FK9Izn5YoFBPm+AZ4CGiVETf/WTc+lyCAOVv8
dc+/g3kWPJ0VBr6xd1/45gluZVjXN2vp3F260b9GGH/5c6dzTfLqjn/23C2J70zhtn+4+M6U7t9T
fGfq+r9KfBesoz7TwT9lHZcU8IXJeiVofxkF/GHDPMYQiNJEmaLz40wDZ7Eg1Yray+5TgPKk2s3R
uAdk4xm6zjwCojxA31mopeBBqoXKBUnkuO+9Yvv94jPtnEwNyQU6oL42NcubCBVFE2phR3t/6ex1
iwmEqwzJ9jydX0cx1YBmU8jzPCoohHraVke/wvBCDJWEIUfiNWq6uIZHTw266izvC1LSnZsbEc9B
rJcIT9G5bIvBc/BkUlTl5BY1jyL+Oa4Hl5caRSDsQ0dcRegf4qOKBEEaTrRGNlnF8H9SJ7IxKcTE
D1H9QQCgMd3dItYjx9ElfnBd2aLv5sLikLe6ayxDdKH0sDOWhkpqDLa4aPxtDtMzAlby/4pQ/fuv
GGmIahpeW4NqY3xHMz7//ygWr8IeUFtOHW4jcoPXBnzV8Zslvs1RE6/E4fWI/N2+lgZ+9uMjOPDX
oH8wnMJPKAFDEj9P8y8QzEDI0CYIDjJebWgOKO/iUXa03OL/R7o/KpJQFq6hYqC7FFj0+C3UTmWG
7v7I3pc2EgzUgH4015fsX9in38WJi9urQ5j6UtrmMcRJhJdUGk++sS7N+08+oB6gYW1klsO/wWUk
tbP116/n0TpTE53rCoCex8dndLCBDY+M57uXTQipL8wAwpBaS3u7KPgzu/Q/SfA/bBv1WiPNjGqJ
AUZdkWIXL3CeMxX8g28ah2+R82n9CTVEqCVCAfkF9IfY309PTyWA2d3L6YTWA9+/M/R+iuEPe2uO
8FBPu9u8vLyglvC4Ml8EhGP55m6Iwc+zeUSJXogSnQJ1eJmLAjcer402x8AejQWdt/h0M4v+93q6
ZaU1s/W/lNai0prBkj9NaS0ihZmP+YcihQ+BNkZrSxhoIxF6ISdeaXbPU8NkHGALYaUwEhNHOoeC
R6u7ydg8qo5oJJsFHf1hy1nMWf3nJWePGxKhUSOCSwaa9DyIDF0pWIUBLM2THKD8tJM6N42kyorj
NHWyCT1SZQmtRuXY0EX5c9+j0X6ZZjXm5RWHtCNPRYAxW9lYuYoW14bed+LSHX8IGH6/Y3kG5dIo
jhWvhuJEJ5IOdbhIyQnMYk2NcQ9+ELOOu1WBNiAPjzwpYXPjoz//ggW+sPzvAN2rW5gBuhTTFEdV
xi3AseYq+t63eaEcb2eXGLwtDK8b9JEndAd0dXxJkAtxHQMQjoqu3cEMNaVDW8dBiTvYc+/4+W7P
GyLeOujp1wCh7B42kXG3cMmldZ/Djj9+3S+dzK899QxP1EXb9IKAp5acEkgOeWGlCe4LVEeJtILS
nXBeeGMEdPLpjN66QR0fh4apcZchmyC0kCAxrrAlHP0qoP3BciBJ6eV0faU+1nWvxGNm2gfWCQLJ
cJsnWOsnjjCBygA7QWlwSPvZcjsT/YgK48CbLH6T0ViIt210byruh/DC7tXqE0cC/NZ7zseYKEQ/
nV6OL9fvdFGQ+Z6/Ujh/vCAvbunMkv5JW7qkJvnUstcL9eeryaXTOtPrqR/TPi4gg6mxP+xW1+Vm
4c3nuc0/9+aXQRNXTvklP+KVUEYDxSTVHiYJp6XGAZbQpgSNScx4H50bY8er4EMzucmRUtWi5Rj6
a6DdV2HcoDkDz3h65hGHL/b1J1460/PM3z/vTEsLIGLeRP6PABEL1uiyeK927A+wRotCMtOx6RRi
FmjFhUQ00UrMRyIv0BIsQG3y1rfcJgjG18GCz+8qSKIbQYDEjneDXEQXuYxH1OabC8hk8Z7m2vSv
cE8z/fpHHqafGpb5f9u6qR6T8DH7h9FW3x/bf+Qv/zg2j01YN+G3v8PoS64C/vXoy5u8aoLvVfaP
/WOFh3z8aPYlf4cfsy8xIfU3UZWBGRhjqiYx2Jcfsy8lWf4N38LAGozGlDVVgVD92/BLIv6mKFTD
+AQJIy4xHBe/VGPqbfB//pck/yZJhGAwGNVUWZWZ/DOzL2caBe+vKgTDciQJk9wwBXNmSyQhzvLB
U4ZDLFTUEgXpqxaXmASTiZpRZtlkBhXCaq9W6/BD3b8umeRQ7pURwDU1omLULyOKpKjSXN8WNdMy
mkn9YepajPIWMT0TQ7zT9fWrXAYYzC5DZQaDwqgk6/j71q5LRZT0KZG6QyUF2S6IMIU7iAYrmWRi
RcLQGUFN/H3cx+shY0c1KXx34Q7eLS7BKGldxIRSKlHMkZu5Mznr2nGaxurA8qZbyUWsO32hKI6o
d2htWSvxJk1F8LCBj7zjsiNrIcZANZrrySqWKsVQ1GrctgGN91Ij+Vu/K/wnqnbBwkrNoaIoEk2X
FUI1jQ9BxSi/tyslToEcqZKcHSKaBY6aRYDQmS+4fZYqq4lMHby9qZYxoKC8CQWk3YtT8UUKgshM
5em5Cf3gW0YaehOJVblJvWTYB16krxKitU7TU+oWPoscxvRiJYvtoVfH/rNEMWONKZijHtRSZ8aN
mH1Vo+G4sAWzwCMejUlYfiIzVKsQXZ1tQZaOwthROTkoeixvykwaTG1Swp3Y+7WpV4lotnLV38he
2ttBNopOpmPwwvWb4ADyjSDywdbIZpJUQoiOibZvlzev1V5hShQf+qwh2yRRzpFPMpv2autgcLw+
+YhUq9VS98b3B0BhOrSHLmLmrky0ecZzI+p1p2apf+i1MTAnJp2ToEVLoEgRLC+q9VXYBEfNUxBN
8OPaEqpOMK4/+dyXRYGQDt3HB3JBz+kYE//20TNJz7NIzfRbDK2qXc0XkEtfTtq9n4W9zTwtcaXx
KPvRbU1GxCswWbUOK8+RWgJqH6NStjEtA4d1yXgXV2wVhKlLMgEN5hrpc5MQs0EPJG3SF+qt3yko
BQMtEU4isoo9U8SZYY0buegHgei3Vahrx1HpO7sZS28Bd0r8WL2RC7w7o1gfJisYtj6HVmTIcz/X
2HQbRul68FvBHSQIKXKNjDZWIkdqquGRFvJT2KLB0KSORtoybUEZz90fUVQlXJppfH8oH5v2douE
uAqyLp/IbUY98UYpup04DcmXrtFRiuUVmDhZ0ljaEYzFUo1I7J4UpVQDqy00BsEp4/yLouyDWu9z
s4lFZF4xpSLrTKlqw9MiGa1um5LbErn6OrUV/X5dwuaQmN8+02RNJxKDIRO1GTDzc1lVqlgXbwMM
/66E0P9SU8hWpMkyWkdJY4d0wFaP9hjFku+1UNY8Yxg6b611ikgdOYiJIY+B9FXp1XqPNAwPvZro
6O8zT5yW7MHMt8K9EqpImqigQkiT9XnneqIPcVpnXXNLo7S8J4rSuH3paYC1seQIgo/Gt12mbbOx
GB7SvMACplIOcqNjULVl1NVmLGdFZBRp1NwKGi2dIMv07seh/SkI9+8bZn5bfM+OTfX9e7N/LP4G
E835YO9/DeucMApfjy/nr/4B4QRJY78RKsp82O0/0Zsm/6bCrmswMJTBzADx/XN0OfkNqgOqV4Zp
1URdhyT8G3wTiPSbRlUVwxhFhci6SOjP4LfZrBZFY7IIaZIhTwCF3Lq8Pb4lS8JGQancaaQlxmAJ
ff25C2ThKasr5Tag2XQbq+loeRprbwRUwKzjIRjMviTJYWz6IFzQ+DOldrkfBehOEgG5MLbwXXPx
yA98sRe0k0wium5ktKSskyjfypOmG53O0KFSyDNnigizkzDxQ0MoiOk1cbowSO+tEr/cCAPC1LA5
VNS1OfzzJkK9TG+lk5dViR34AVpGjlO9eiUiH2DZS6b670qcX0bCPgJdYith4+d8yZiogteQzjsJ
XuJjSC1FcVcqIsIcaKoRew1zB7XZykSfTFJP/fehqFBa6SnaWo3iyKRxlTipVLbukGL0oZpN/pr1
nrfKOp24TR0mlpd2w1ZNhMGJi1J2JDGoH9KmSDOjTiPdlrOqtDHHfAm9ztrE/3gyBnQuEu4ZIK33
rWQpY0PSTpa1k5Bl26IVLCWsbnIp3JUZxktq2QqI0VBHxSpyhDKC0KRjZ8kt9NVQrgK/tWXRcwhF
X85MA9DNnSjSVkPeHRtFMQrBcwWCITnC/vqGvN92OFoSXCYGf4rin2/vmnh+TvumYaeAqOVKYLFu
jEVZL6jyD68CJAfjommAlnOKYvBylYUZO41Kq5haRCZjrLXBuf4ssxqlyxbwIXoYQA2Xj6ny7DI+
LTH/MyHBGQAovGulRPVRmzh0wMt+Ut9VtVyKDmVReBqros0tnfTVPmBihTa5MBXoNFuRHi1Bk9Jv
jWJS09xO9XGKFu7zg9UgsqjDoinAmZhW+nbN46RKaqql3ikqCsHWBVSRkrFWFlTLR0cNcihjwUVM
Q1XmJ7ovKtEPGsE7MXh8qy4Pi21JxMIUM6UxI0mRzKKOMIo6Kmp3ygZmjk1JjnoZZ18UEo6WkClo
BF8FoTPm2XMIzLLqh2w6RI0aG2rQNebYqnSnF7XgtFM3WVGhSs7YphmGjTbiXTpOw4ZEJN8tbPOH
64d5tUTSoU3IfP2yNCSknbB+opf0m2rEk8Dze5I0OXaZmmVmmyeYzTAU6MRaxtU+0/LSyPNEvhci
Sd20oi+YShgv6XJuOt6oNg2nX4HTwhQJOvSSAvKK+lMGX2Zt1Phnn8j+dggl9HIURLplHoD5WNHc
hFqr9nVat9b1FXkLlCD3/MqqjioCGbwEpqC/FaiGTq0aBpF/ThlmQUm6etSECIyMJ6ybSF2aivfW
Tf9xNRWBUhUWFLb8kvv/+jn7PKa0wynTk7gy9VybrLanqHzO09oqygID1cOSLhgO7vTNFpcjV+5z
c+xwIRxfXZTjVqbnOjt58J5ugrDQzIzKGSb7ZvlnLdA1e5SzM22nyVW6vls4sVxxzK8OfULwR6MY
AzLzcCJpisHVFdBffqfA+Uy+BmKOtshjvDTdbhYFuqyuilGgaEWI0dMgw2aXKsGMKYkS6iehq1r0
FShr1fXB/jx1ZRusStrvtJ5pK6kvn5g+jXdeK62malAs3ddeOjFF8weq5gcakq/t4E0roZS/AFdp
ziSQ1hhJ3FljkglOIscvsayHN1TWS1PKYvTIBvcFN9KrtkpLz5M4inahR40xjkS2pVbQtmGdh/bI
qmI7SSJmTEyqLWvtoUz0ap2nAnoe5GH6OOYK+uSKSrPOqx4tu+sCfVqrqDYlecLoC2kUF1TdBxKp
KTBeMgWIJOAv3sp/rSkD7YpBO8GN0h3SJaWdph76OZQpml2oDKlwabrUHPIDidR0kJQ46Hxw67x+
J1J8saCFqp8ozdXd0KnUkrRMWKXQpet8HDF6YyoLC36YduuVfbtwID4QSYz+Y4BQDMefzgtOG0VE
GXkSQ04CKhptSppDQf07Kc3zBWQ4I0YuIskIBwiUifgsccX36uxVYRyp+hjoJzWcsgNrxdaiIRWt
Wq2RTxgovRNrFcbPsJGacZfXhtr04+a6insPlEEFUxCUgMqaCu9/BlSGtO57QcmFU5KnslU1Wr5L
C6l04yod4DnTakOmhO7IGKK389DoThvkwaoWy2CB7fhA2WLTwdDAgIMrm+fmh3EnD0peaKehlhJX
BjQ19CjPb6JRuW8mUbKvP/gHso3cOCTAAFlSkMAzsBCNvdxlGWWnKhwweBdjy52I5eJOoKPqJtFI
bnpdfb5+zXcGFo8lwwuDMROhiOY4qk/6apKlnp1qMcCQxTB7rIaYLRity6l8q1SJCDOCKSrYU4jV
7NQ2WqencdOH51woOiOfStBGMR3Xfa+q955W1SuJ6sPGT0vYs6oO3UAiwqYI9eYmRYGH3Ql9sSTq
bzkmLuowoQospMz9VDiJb0U9ETNwjnkNaNFmma2CD9lFXT9ZUuwlq0YZRTegFOM7wjK0ypD1m7qX
erdsgnFh2z+Qd9D9MAJM1oEn5DlkznMpSf08D88g/wOo7KBZ6XnR3cJt9b5qCunscNAyN1dkfaUE
abzJuk4CbxQ07nVheA9rCNpAaOCWQUji74yORdhMJINXhmdFiEr0/G5i6VMp+XCF6yRAzhMHfI1R
pX5wblib0yXC7b2eleGQyjIAn4xlgP//RvvIA8pcO73rzl5cTmZeEGr3YAJNJtelCXTar3rB685l
mKDReDxlLvL+yyOTMnaOPHnYtUNXf1VUvbiNZeIf21HsDNYk1aaeYAu7rE4PYc1qK1MDwWhVTzO6
cahWZUImM04VyY30NjMycHVWlFSdBdJRXbBf71WKLIO+AoeqifxIzB5RypNgzCUxPZe5N1hFlRCX
RUS18lLv3Hogw8Kavj/fcKwBVNGTSuNE+0zKlSqZ6kILsKVpFxoVctlcKgTygoV6745pAGVE0XG+
uWd5KdV6ZTfUMsmSSaf5eVRHZvilsiGpToARpsGm0UitchpaWwRDfZsqve+WYf3ch0T8FsVJuGZN
ijbqrA5PRKHewr29t57w0DE/F0oc3s87lJWnidCkJIvPJPSplfl5bOVVTu/EAq2Pfvb8yBoFTgZO
wNXAvL6V34q2xUBykp2nMcsOfZUXT+0YlQZLC7R7r1l4J5GmdUJ90pY07HttJms4uTLFweFmc4Yl
e6aweiJ1ckaGADn6ChQE1QbBFht1RM+nPn+KPImaQI75c4NsCUtjAsqDa0n6aQHnzhrB40OX6KLI
BfKVJJS9EqBeVsnOAiKoptR5GCOr5paW6YVRi0W2sOTvuRgoQEUF1UdkzjWKM6OpkDSJMpJirC6d
hnOjTJFbp2KzbWiNWB3TurtS6nHQ0wqlkiQCtzKkpSFGJdlpQ4KSTU+BZxPAO86CVNiExQBkE/WY
Z5CE/r5mGMUXYmCgq6RstKLUEw19bIctVYvqrij7cOF53mMAaHEsHYp1dI2xuSfv54noSWkdnOuh
Tz7VEcYAirLPrK6sdLcjdWVNSsSWEBdfpLf2GawB5h5SrCM+z0s105yxMPCS6AxjGR+8RNI2udeJ
bqR8ZepTJWaVnQrRuI2mtLuJMq1cEJr3WgqRYJCEDAaQc78z6a0bIvZ6lCZn2MfGkkcQ/H1QdAtr
+14T4CoKjiXYGMQr5r7zmIrapJZafJbFOgEvN3TbOCo0F8GuasGmf3gpIFdRpwgvquJcEwSqNvRt
kpyTPE+NWvNKi0b0IVJUbeFKH2ArFb65jEAZ9C9QO3174PRQUAVljNNz7/sY7AJuwBHaEtMeeoop
ErGA6U51+1nQCuaMzdgc2njAvKO2D+xKlUNbz/R+wYV+v5uI5oAw0JlEAa7UmRMRxoNQyVGKO/Jq
3U3B4ZmTLiw56u9PigpBURn6oil4/EuA9ZWi0SRPGgupT88dK8Jdp3UYxciGzKnzIF3pcqtYyJnt
FwT13b4itQRxC10Fdy6D4JzvK4QqmQI2nhFj+t4qVeB0dUzswa+b++u25L0rhkshRQOgGZkaCLbO
VlEUfdaIcT6d2zQJ7UHVOxtsKuhvv8w2PiLjhjA1aJFKh3aXtZMPZkZeyhR5t5PsYshwKBEDJe/u
gXBcyjyZnHuNYK6l1g1GjKj1wrl8t5OI1KAzJkhjEaEahEfeSjBooDITBVqcO1KFa6GWlJ04jBhn
LqmT40fMWzVlES2cm7dADAgTgSasq6hpnD9GdPftRWNJ7quW6fWDr6g7qY3u6j7qjTSQTmGWvlzf
S/J2HX9cDMkjqHDQsKG477cXG+WxSaXCbx/SCYjM0BqlMAS1il1Vp5hen+ujm7BGtUqkSdl6Jcm3
PsKhdqwJyhpGpttOau1bYuSpRps1mEgadLUbp01lpiyM7aodu3tJS3QTvhOmEGUjc0ulVsyyrocF
W3GpNPjdVuBZGAWSgmUHIyLj80zfhDhywuRN7WkshHSTCjHyECEjey8pU5RshsTWx74zqVCmdu6D
JaGE1qsuREhEVhLt1GgktEVZLuyMRZ3NVNjQOM3ik6glmduWfXUDkWabZFCY3dR9fBQAYG1WlugS
LHuVEaHp4RYxjJch0ge3zDx6JpFWmuDGo29MR8aO0QxocSllWryRMdJ3y/wKnQACRbLDRCycoezR
EFACr3h9m9/tMlYGVbZctDgKngexk6aXxpJp7amvI5Scqg1m2vW41PWrzLA23wCgPAgt/GkRgZx5
7hTxglRvZE88jR0jeP4R09aGTLbaLu8+T2OM3qRTqDhlJSgrL2QJXKAxBOxJQoPA/9jVaZU6Vas2
1ki1YuHu3q+BDJoYOAKCK8Ppnx0r5gnVmKo9bk5Hj0ZZQvdRBLz0hcM7r5+9rAFCzhpy5WD2EGd6
e6CyCKlRYauIJ9b7GLcFNGrJXVsZbSIntwhV41klL2A2pU1hYl3KryIRmDEJIyZlKSJqi5RWNb2C
SYnRKvENwgz9wkq8dWb5NoE+4xQDUvlAY6uzcyIHYSeGTJBOcaQoFjwzZgphj5wKSelMpc3QC7JU
ArcV/GdW45hcl5K3hurH1QGmEBhD4JvHnt4uUOHlgZCrPjklbIg2rTZglK4PjjINpmZhM95pUvBV
wKyqCIUqotZ8pr69ppiqIsnoCc5E6sithNFYeZKZtEASYQpYvrCws8D+5dngQgPEoaZdB4EzuyBF
1HeApaeg6D35y5jKdC1WtLjVpRoticEiWNGYTjywT9eCMGHAXZV6ztTG8SGOq2EBEnz0+OAUNGSS
AVTCUL5d6UCMhRCLQ09hX4wWCHDMaYMDZFAkS1lZi268P72zkHjQ3xpiiv+Psy9rbpzHlvwrN+Yd
HVzABRN3+oGLZFm2ZbtsuapeGLW4CHDfSeDXT9Ld945FacSp6e3rjq/aMAjg4CBPZh48FuYT+Cnv
MQo43KW1Yx4R4KM98kLsoXLSH8Dayte+9HxaT2O9ZaCMDzgS1SZkc4tjZkW9mw899nDfls5BARgO
hpE82WNsh4qOzgPXKu1NcxJnY2YZ+qGyxvDxSpUAapoXo8QqJD9hwgO+Z0gsHT3XJn3tQrr4O+KM
gacLugdoJ6ffw85yXqmI6sdxMOgzNYvpfmxLdICsevjNota7yZPSCcpBJY/XV2L+0mdfh4EkBuGi
hTrOYiUIXkwxLZiOWGcYmzE10FDQVc3ur0cBgKEhGdRd/MWdT/qn9bYcRVMlCD26Hde9xAWA2vIs
XVnqC3PB9p3JGqgj2yiwnY7iTDxhPM6sYwusMqRl8dLQYQ0HvhCUKPJ1sL1NoF9AwU4H0UlT6u4o
raNuc3sXawTdJ/uy2NsgVT/9/VcDqRJEcB2ByVka5skUlCBTYaiu4OhEW6BUWZh5v3LjX9h7wGyx
Lth9KFYuKxV4enGYVU30KJDobFXsONu8TKynUY7pXpbVdFdqqFSbDdNW1kv/iCuL3WeDIImsHIAi
mB2LfZ+UdpcMpk2Pej8xHmoRkWhBmXfxjyzDrgd5uCCmT0D23gsxJK9NR9xnIFf1rZ0L9xdS4vq+
ymz2pvO4KXw16NEPUrTkKTat6tBVmdt6pHA2HdVQU09qR0R+kSXqZy7Bk/U1S0t/qE4WemhLkbu+
kdrABVCtre6YMtCLvh4SXAKjnsJYonKbH7plAoIkwnL3xeBaoeuwwkO0x3NU9lHFg05VU+OxprN+
RSJyfrJ6gCi3VSZcQGKrk+Yd5wJ+FwWgzCCz+qoMdae1632TAUL3hdtoP6g5OL/RnL2ywklNaLCZ
5KTzU72s0T2ap+0XSTvxxaR9RVHDK6PHyGzveZmWmd+ZstB2TUedXyDBogAjqnYMkTCOYpuoGJBx
orcpHOujMtkzKx2ZFzExoKNloXd3aR1VhVcDLG/8SSucb3LEtoQKxHDBRRQ6yD/SRK4cZUOrwjab
zDaoSzN7qJGJbWdRD1o4tlR1MPizmrcudYFB1aiA881Yj7hOrSkqfqgc7KAO5bF4V4wGvl9kSvP3
MHUAu5DWIfi2hf1Qo4QnNlnVF43f5+OUeiVLEhNAVtnghlRcEzeG1kdfBnz+zLPTYjjGA7H/sD4j
N8JMysP8RNkhqur5boiL5rcZ5W7smXkFj/iJDIYGd/mofzWyZEJb88juXqtajejwqnf9V3dyrZvE
mCzds8zG+Z3yTN2ZU1ujylw5HXKzMhlgNtIVKdJ2IflDrYOJ4/XEqjO/opHa0UFVKEfTQj42ebd1
5ESNG5ngse3RPjJzL58a+XWoieH4GnT2t1lslpM3lVYHUkISQ8SQGVH9zcB+xBtZ72Afk+tW7Tuk
aWARAibMn7GcgKfpIjM6T9OU+eZWTfoccaWY1ySC3nWxpsFaRiZOGlB7cg9GV0U+RBz8q57nZudB
IGdv4q5Ieh/wdWvtSqXKP9cj2enr+CPbwU0PKgCqZ9pcODgNmkQNZACMCRod7pbXqZSgt7F6ImDr
YvN7KXhdYV9Qsbk+7IUU20KlHVg+KmRzrWxxI2ROW008sqKj7Y7WfS2i+o0VxEi9wWr+1I0Fl/Wy
T8IYhbygGvs6GDIa3cS5QZ9cSxSh4VYgIdR4++FIurdpaYqVm3H5ZVBLRBR3ULmkNm7f5VujbyLD
LIu0O6bWIB7SuM1Cd0gcn6o29iFq0J+RjqwBzpcGtXAhAz4Ajgh073Q5NORlrtbnA7JdJ/ETw4FP
T2ygEToMRdjGGYrf19dhmV7OkwQqiBrlvAhgXp+ON1RGLydSD8dI1dvGxct+SmQM3pPe3IAKtHKh
GadIMDRXc6aBqwz1P8CeABZPh6tpYUtzsIbjqIZxQ23VBRnYrAdeiuEmwc3gt1YL7yYm0M0nT6Ib
jjeeHzWm4SdVUgcdSte+wzMW4hevwwKlRp+UeRJykbT3LHLQSLiXcuU2vLAoIC3M2ctHUW1JW6BZ
2zJuifGYGtLeDDl1H3Vu6DjshX5j1D06vY/mGrfvwsqYcyYD1BVlZHCgTz8VkJcx6+piPLK6qW+k
S8jNAIafB9bpGCTdkK8k/hfGmzmE7qzAMMGVX2RPQ5p1rcnb6RjH9rNIjBo10Njy04rdxlQ2K6PN
v/3n9AIbwZ2thgFgz/K8pRQt7xQfgVBNx7Yhfcg5j32bNWsvjAtzwnwAJiF7B/i3tLUYTNCy06me
jkVXo4uFJfPbbrSfcR10ezzR1w7vxeEcrBWkZzpobYvdjXRNc2JhTEeVNLkPnskUWiBB7ySpfgN4
KldO04VvCJAMfBpkaQD+luzFchrGMVKFPI4u5RtQlNFRwYn117+OELgdHIZADRYZ5na6DwubuBHk
aPKoddYPK+sfmTG8x3J6d6ahWHnrf9SfFtsC1F4T4QhVZXZG742560wVOCPH3JF9YKQJnEccosIh
gTm1dCp+MyLj8og7iN0wCLiRFOYUOLyI/TYTpl9pFg8K5AjXv8HyZQHAjSFaAUqEvTJuykUVkImM
NIXU+yOJh2FTuYkZdERzb7QSV/71oc7gh3ksB1ESXCzoVujyHKIkZwkRuf2xRwrugapNXmqo+u7G
yq5Csy1BVTAnMEDZgF5kTJe3E22rbaSqbNchE9/+//w6iAtA6lEGQg30dPkzvQRBkfIBeACpd8rA
1QuCxviQczp5UgF7aofSBPUeTD0jmmiQ96oOer1ob0RfjCuUqTOo++PrQKE77/g5eVhEqWoo89jp
COBh8Kv32gCFhTUhlWWgIQS2oYRHeV7ACTtzodYRw8MkIrat3QS5rBw1v6ma0FEd+sOjguu7JDUO
rcrc0Kos8tC3RXarMgNtgqB68kH8m4Ke89TrsnJcIQgt33bzRBDYASkwx0KpZ3Hx9iwfBgIS6NHI
VOKXJTMfUoonFued5rmcoYcMSgh7mtDj9RU1L21myDLmOIW7BXjg6Ypqg9nghi6HI0JHFeBdp15A
SkV6PDnaF3NI0OWmodZmtGq5bY0p3cqcfRNJZDz1qqreSitxQoKU0KexJrbAgonHUt0KmxGlbtck
BFoEhp1r0TboG043dj1EfmlbuacYL1/drHe9HIcNVSfReDpv+r0OxqFnOlyFlU3R36yR2SMxDHQK
aqVcyevOwyYFIctAQR/1L9NckklS3oEuOwp5tFyZbJRZjnh4Cmtlfc+/MkXAAEA6CxWQYy2YMbIp
tTEXtjrGVtn7kHg6HshHxa6G285KyLgwIWOuahso480p/CI6wRQeL+ZO0449eJzbVg31JnPzKLi+
by5NyEI2PJO1EZ5nzfxnoChGURYv8VQ/gvDiehZUT56q2KOb66ue7/hJp5cA+NFg30JljzwEuenp
SKnpNKh/1EDfB/1GS/Xat/X8qZLWrQ3wb+XjnZ9DlLZ1EMJAwwTAdxbagezqTdSax9ROHY/EEr7r
0m7uNR34XtQl2o0stfIt09QaxnKeLWBkXHaQKIMvADD9dJqKND3e8Nw8sjF2XtqY/tC5pv0mgvUB
c5xxJZJfWD8kJSAao9IK4P7DXfAT0NfSwu2qWJpHLdf0QGuEsxUuLAYMYvev17cKdsT5EiLtgsaO
YlcAJVssoW5PcSOTyDlyN963dVW4oWi6+K4rAVZBD0Kdlynp2tSnKXG/lB1YI8GoD6nrq9EubpkR
gVNeSiShfUeR9OINZJnAB1zoxtEAtOB412vJN8C18WvjQKBx01K90QOT4v3qJ6yqgI3neeLVjTtU
XldM3PRjUY42UIpiTEJKkFbgEqWm9Fz4wd86Y+o8g/6Iu8uomNei0njsOgGaooxLoL1IVUFJJzdV
65TPTpR3PcQJ3IJUpR6eqzErbT8e8eE9A7hUG9iKG1/tUjennTNJ/Sun9fNoTSns0I0uQSPEnGTf
Epom/daF1KDzYlylWVC2Ehz6SuB3i6eW7AxozBuPZ50InMrBc7jXuicrARUfmIscjBuKK+ylR6L+
G+Vo8jhOuUK3MaeKXqVMGcP7XRu4X4OwdavVJdIpzocIqbCWo+NA04CT34Dcj/aMwLR0XDlZR726
ZBWqDMLqAaWkgFz91B6nJ1lrAOYsJaoZw4nTfQ8xOOiMZfpN7yX5iegAAA4ysArxNLNv9FQh7huV
PbaeVaZ88piR5N/BDwIWM+Oell9KRb4VoIC+NDVNIWqzhVF4GW5OMIIa1b4Cvh3BfAd16oumTfG+
I3G2bWTcfWk1V33XHTI225YXOhzWM9oAdKOjsrcuqJ6Jn4GPMoV2C1nma6FEHR2skSk01Ysn/kCS
wU5WHjUXYgm0M+BToE6L+31Zz9CBPVdQ0KhjIVq/c+zqpkhTd9Nxk2wkzpmHwpUeOFqycrTPLwA0
PkSVAIg0cka85E8jSS2sMps4Ycd6At8U7RZs5Iir2ojzeDXLXQG8zhVRUNsWZ7qiKiJD2ZEj0rPu
ljK73RpjSXzXqnmYW3QtEz4PWBgP+S9knvMDji7i41hG3BGwfTtWLnjLUSkmb2jNhxYiw81avDoL
VxgK5S4Inth8FSyG0iOIQ6fGIUfROnzPma5CHYhmoDkdSju1id6CCYufk050h452xZ+4ivOAWaMZ
JHZF1mRpp2zLGSWZfx2HzQYSqK8uKz+o9PVIEwxybOA9EHS8Fo9tE8lbaAIg6DejeoOjzz1FY+u2
sSuAnNjdfqfEGiZwaWOB+IlbGK9M1G0WSYxekFTERhy/wSEwDXqqAFRGfbRybC4sNG5CPHrAAIIS
YikDA0rdiNHp7KPBOfQ9ZsbDVhrG1q666eb6Sl+YkG07dPYugPLiTPAXWbYkZdSzY5L1dGfERRpU
HKTz66MsyFUfC2jPMAqcHTRUN2ft+udcKWdj6g4pFD3U4JGn9aLdT3nebhCCZWgwFC7sghuhikd0
EimVFdhckpXy4YL3//FLzIwRmFwg20VdbL6jP134Sd2kqRk3/C3iA7j8rVNEd3jlSLRBFbSMQV6Y
r0kjyuF+wPrqVUFIW93iFLivBiOQiFz/KHMQOs3qZqELZCcQ6KNH0TLtrtNaiyNeQtToNMrwoa+K
642hKqsMOImEGVZZ32m3bR2z+K+HRpEOd7kLKBEvn6U0PjbcaSoQN49Et/tAoGblg6rO/DbNv6Wt
+Y6O4iS8PtsZFTmdLYwG2GwPAAIxroLF8y4hvWarWZ1eT9J8z0AFnpUNbX3kNCNgMET1YKKEwLrS
ty1hoDluAZbYSm57vtshXwZ3EcxXEBhBmDzdAXbZMyE6A/JgjfKAdkl7SwnUB9enegG0OR1mgRAp
G8STJMcwNatQqYKHnOcgdOyd2tAfHZKj/+vkNq95Bh4sGlirAC8Wx8tSwR+qxobwr5f1QdaJu/IE
W3BX5xOASIqrEUVnA/fVchH6NtJVLzRyJIZdbvDHsnuqofqSc17dZbZiYQpJUiBE3vhF3KNpK1HT
d2LUE7TICXoKxGO88vi89LEAe89xDixPDTXx0zVpahapeJhmiYs5blNIUsJoznNJJtEnWQ4ouRTw
B+7c8R0MYnao6GgHyBMR8ydq+tRtM69j7vjXgRHvt48qEO5chuB1+muVUWzYqDChDDSYowe4NA8q
SPFWTsXSNGZeEbwc52QFDwOQTBYXCs+hbpxEBR0ByZMXUivyxxBGJUNR65kGjryewPisw33bmwpd
4aKi35pa0sdexc2EeQZt2SNDufeJgC3iBG0lLE9PJk2EXTQ5K2jTpV8XRgP4MNC3AK22FnFc55Fj
F6mbvJkydR+UQnmOyDR+QHSHk4ICQcZ0SPvc8kjcWhIJA5dDfks1J/VSm7abstaqrWZDw2z1TeIz
JYbem0BUWDnol3YVMGe4fqCapp0biUkHUBc3JvdYSYXuulluAw816gcKSf3PeIqG33xq6Lcyzrqg
1Tvk7lY7gQAKtePslQGxrlUCxwFe9HdU9fkMIuCCSIWyFeAu50x0pZKe0GRixy6FlNIqxiKIKYG7
aMn4yh5eiDX+NRaSuA+k1qZYudNNLAg8q1ivomOlufkuNZoY1d529KGjsMO673I/KfPIa7hU2za2
8m2fRfEBvAG01saR2JpOMfqT3hBPG6ASbAsO526gEc91b0gvQwbzOtRut7XYqIERoeEnw18tZE5P
/DjOs+P1wHoevlEqM2EQpYHojursIq5WAy812KekbynIEzejw91bvSx/XB9k/ianF9VM9EKu6YB3
Dmrp4ptRGukTGbX0jU8G83icWwFwzz5odFeupdnnlyLIPyiLYBsgCICEe7o+RiIKSeIofat0bnt1
Dws+khTNXZOXXajhbNwQ5FR3ZdU0AXq7aLdONA2AFHvd4whfYaxy+wCppR66ud0GTpzEYWuyaGuh
PPYl1tSqhn5O/BdfB3g/6GkMxFuQ8hfxCtBtFleFSt6QNtogPEci+5pPU23MLuxjOtNN6gO4FdWb
1eMq9jSWZruhaScQZKjsIe6h1aaaSn43RjJ6sUYn4l5hJfkz4sgEBNRS6XHgEXsa8yq9JxPikAfj
QhDaCqPiz9BVaJDupzUBu7Y3o7uERXXu62UHz5u4bcUP4Js5B/lSYJt0AN11fGM7YLmA3x5+xK2b
FnmH5/aQf2moW6PTSif1xre7qc+AmhvQTeHw6gSMB/hjFXrWf9PquADVJuuGNQXbpc+JFAzxH6TR
ORE/3QCtZZEM12LyZhU63zArb4IKqNTPMS15iLH/loU/k+dAiocbFJCXmVZ+Oh6JDNTDKEkg/LHt
wKwrEbhwRvIpbVhoyGlaeYhfSPxR0pwLgFBWIAIt2evlRBxV6UkH547WAHAjXfbGe0e+DOPA69BB
wf8egn4If/MsI6D8aALePUORRWsOgPr5YWMAt2FqgrI+KgxscbDxEy3W1WR4A7DS7Aqq0ZfSHdmm
GqtbG+KhW+Qf1iNkA+hr5Ma/ag7utmDgr2t90+yUbsWhJnHU2KSPyJnhIghYNAmTUX3HqydfcQ86
C0MgOOJ6ABsBbzMdNoCnK+WCWD5lSQcPhBzZowC8lSpvzP+dEf+VxdpV87Rf0//8VVaygXVm98//
qxnbPN5//7H2nx8ObPF7Gfzofpz8j7AAIiCf+vdGPr+3wMP++Z/4f/77T/6//s3/eP/4KS+yev9f
/+NX2YOBi58GsLL4bJo2y/mvWKy9/35vfnTvv/9jtgN+b2dj4I/ZFe+IEcuf82//XNv8B0BDCDKQ
EM6Ee6zZv/1zTecfuJlmxxbUUXC08LT8twObrv1jfvGas+bfxX+Zy5v/5Z+LvwNDXcaQ++F0gODy
N/5ri+ckfgCyVGxacHSgDYZZ5OmGmVlkOauK9F5rha+7XRinxBs0oIe54cXs5dPXevxXxL/mnPsx
GhyQZm853AfaYnsqIXUikyG9L8lw0/QmLLZWQJ/FZT9b8+KCQIEFdsQQqX8c50+v9WmoaxDqcnoP
M0jD5/mY+yg7rza1xFf5dJ/No1goc8x8ZkTFs2YoueuQwXKz7r6ysspLe4uGdZP327GveFgrQLdu
rdO1NHq+JRejIocBhQAZNKCtJampE4WoSoih7ltkSnd6VPypHJkFKVx4dk0xSiQbNN5B2ZsEUuFw
Itl3J78Y7L9tMjLPH9542JdA1lAoW/baY4Y5ElR+m/uuEO6mVGhcHJmN/pWkTnwTjV0cssygGyrM
KICoEDW73OHb0R3KoNYGfTdNaRrKzEz3jjXr+wWykkLWFYxChq9lQcugL0c4ANS9u9Vz8MY8YdNh
b6PE9BwRnnCUp8sOeYRr32mwMnu6vk2XQf/f85vvVmSMcJVeIMGZmyDBggr/HolwszGt8a0EscnD
CQaOGXfxJoGX1VNfQkWfRw5/gOwYBMcB0HgE9lWgw60rdAz5AmZ++RWYvHyM4KwR2JONIkI5dLvr
v+8iH8CvixcLXp3Y9rMhibW4n/NCwvMBEeYe/hX2dnR6ZzOBCwX0emSh1aDEeH2880MGOR6enQhN
uKZRmD0NGlYG1ZBKqbjXhPBVgZblUxdcH+KDDHa62U/HWLykzc4eZWWZ4r4N8wc1oB9s64McHBIf
+8KD4XBo3DW3ZQCrnZXZnX/N2UQGcRXFE/xrmV1VGrHjCR7L96LbOIrfiQI1HlfuJaxkr0/yo5Kx
nCRsJlHigPki5JuLSRodT5tUGuK+29hb8Zy8sENxZ99iv+tfk7vc07bF3XQwts6m2kAD+c7u2dND
9VDujAN6jNPet/6M6LB2ECtff5H0YEPhE3z6vRYbKgXBUNTQM9yb417qKZj5dkiabhuNapMINN4F
kzzhK7nL2a6CMQBEaQzGUSiPQKJ3uquoIrUR9WK6B13vD03l1oI8auWLn63txxh4gYDMhjNjLh4i
et9WWmHC4NuuE093G9/qEX7o45S+X1/aJWwMGHSezf8ZyTidTZJw8K0bjGR6sIK+BdM6+GWh13t7
WHsNnC0WRkKCCpUhbnLo2BdQWAzFfGbPpuUJakdmNIKJDu2p/DGoN9EOYZaAoe6sYILzxjzZuB9j
Qtc0g6LQzy/SBpopMxog17hnGeAl0I0h4wodfu+yL22m+1a9cq2vjbdMHEhnskHHeDxCISAr7wdV
bGL9j91Fu5hV90a6MuClzYjEDNbfSI3mv5wun2YMzlTb5XSvj3zajVht38lctbIdz5YOtuooT30Q
HQG0sEUgjbOyz0arrR+cAV1UObQGwg0YBCFQx3txD0+dku9gl7OCc519zY9hkfl9kIe1pT5eQQZI
p6SuHwgTTxpJN12EOO60YW2U32Ei6MWd8fczBesXhllzOQeEvMVxqB2iw5kLM60hRQF6tEPpbtNa
cMHTGj8y8qfeKm5btrt+Cs+OO17B4NpA+jUbSWHw01XMRcM6EP7kg6BRAH13GDVbJ9FBgi5+XR9p
ScTH+Zv1PXBU0HHJ4p+LpXTLrKHcVOY9vScHejs+pLdAOoyXCJcVmsBvIaQOqeP1mm9aK8s5/+jP
h/FfQ8+Dok8EFJeLaD2VpjRYa5n3CqxuXJuBBYhX4vHX5rCXx4jXp3pxuBnJgUcyqkHLNBS9H4Q5
xcS8j13NT8ZHOA5ts1HuUXtKjRqvpP9+Xz3+axbXXgwfc/s02GIFbQGzPVF9DLZ3yXc9ev7bnz9r
6eZ/4JCDzbNYNsOpOlNocPGtx6gP+1KhHY+EBvn6KHM4PF0hVMORsOPf8Lg+0+3NnBph5GX8UMBA
alPU7fcyS7ObRApzc32kZdyCygKjIAHH4xFxxVlcoiWYALniSjxAayTuOdhKwcDNNUBvea4Q9cEr
NuEbYswP0A/A/9MrK9blzFeUxYETE6Z33DVf1FDpPwWfwBLVsu/XJ7WMVxgOUg6oN5HaQue6zMho
MyRcwdLyAAAcLBZ+GHPTA6oSyNb4Mla61w8rx/nCBPFM/VguvMuRCZ0Gjqrmqk7qoT2YZlZ6nT7u
rFihD3Hs7OvBWdmDZ7sD00OeiWquCdsn4Gung7VlWaC20LSHDuGYmiM631I4TjNrpfPt2d7AZQMq
FzqkzLxAXN2n40RpBYKm2baHPiv3ot/nGtteX6i1ERanCVZ0STpFGKF2QEHTDm6RrgSfC99q1jpg
GxuAt/C1TudQlYNjDHHXHhwkb0S7NdodEWv2CMuK5wywfB5lad6Q662KWIpR6Gt1cDRPvaWlT9BF
5knAC83L3scoKNfKzGdxdTHoIjeFz5UsgeC3B7B5ob4jehihEgam29p9ceE44ezCWgn8U/zH8lZs
Galbd95v5VThTVo+0oiMXpKivyMspEiHJqrj8Pv6zlhmOvMXRRmMIVwj6zA+Km+fIgaP9Qw2Q6o5
uNI3as95MJObFs4bsdej632/EgXPHvDzcKBIwHxj9mGGs8LpNrFVBNqeZTVYQOumeowVutebe7VP
7+Ot2qY785bdqu/k9wh6+3v5dn2ul07B58EXwYM2OaQXAwbXIPU0y0eYsQbXR7i0guDHgYgxWxKj
+9bp9PKoHIchxwi4TwJuwYMGFqxmbAlEDvUQyeJ7WYiVIHzhUMBmAIU0WOfB1eHs7QRAzzUGk4yH
SdfRzmV4BOnqrtXbQC+pPxgjoEO6adLvk5aGdsm8cbSgK1nJ6M7PvwU0HqgMrI7gKrWUc0E/Mkin
Eeqg64XvNFHQTTuLrWzWS1PFjQPpIEhjMLo8y1YbdxL49PKgG16E+o7uU9Mzfrlfp4fRq38Ox+a1
WKs0nF85mNmnMRe7ptVTmOSMMWYGFU4DP4Qc8tkCwIe1xmiaN/9JNjIbB4M5hHsbLzgQFU53T60E
EM1KV4ccgWbw7NrL3cD47XwfMq/Ig/bOfFVrBmjnZ+J0zHldP53/CAYocapJhZYeYE1Pb1W3Zv/8
8c69Nq3F9WbqqN1nIKYcTEBF5r6+nzwSDj7ei3uyI4FAH3qxRZcmUXpi12zzP3zLXtxi5WiuTXRx
BbZtFeORMKkD4+LWmG5AX115mn4k2GcTnSGSmZAGVcTiolCGk/bQaauDvNWgC9+WR/57aHa8BAXb
G7fZF/fLgx6SJ+1X1HvkiTwlD80xfakDFtpetO9X0oozqAOlCwAq6KAAj0fQg5Y1BAUU1qmtXDuk
R6AOgOaqcDbs+WISz/m29qS7eDY/j7ZY5rSCszZMVDDan+G3Ze6sesta0P88iuaaqQf6hbwpxSZa
eYgsDZ2QE5zOcrGwJndpb44YN/8jnq0N39Ag3dmPzp5/EXd8r2pPe5tWjup5nJ/HZNBwIPWFrnyR
7YBdzmVMMKb2hzp36XCT7zLzCy5rc2WgJUXnY3bgioPTiV01azhOz2dfWyVuLVsepq/dRvxwXtQv
ti+f09gTe+1VNgEkDvBEs8GK/7rmnH7pyMwiLpRsoOSA+evp2BaJGBMykgdl2N5EfEOtZY0X8gE8
ij4NsVg8h2aVA8qaPGi3FvquThv5p7or7oxte1vskh3dpjc1Dc2HItmJylszIFmb4OK6liPPjbzh
6pCpjHjVRDZ1n635810cBP65c3IM1GPZEsHN4FNaoEPBgVAchzH123olr7l0985+0/81wmIaJIeR
Q5Uh7rTNUYl0n0nnps61m+u5zYV7EEgRvHiQ3QBlXDp+C9HDr2QO4z17YHLTj29NEUKYcH2UecEX
MXQmMOMaxHMIfPXFfldunZSJjNRDHNMHGW/65BVO3U9S3TFCw+tjnee+c7YE5hZqhXMnw8X+dlUi
9YQV1oORMHjt8teJ7TSxZ1GEAuXkNV0RqGENcrgQJ8ERAplr9lQ2UcparFYt065J6r6HdYl+Uym1
k+g5EbnkT0920unCvLPDrCg2Q/NzMNwAHjZ46azZf54vJkpooO6iCwTYqGciSZubIBmm2vQAKa7c
G9LZAPuvfVG3L61L1soWc1X8dFXnngQopMydCeZy2OJmrGAdQ8bJiA8RnqLe1NGwhAdLlxU7N4u2
HHiVjBKYzPGdGz8PTY92Gmsk6bNDgsoJeJmgO+I6hPx48fKIhgTl0JiyB1G7OIO0QuXEquMNTWOx
UhC+OBRYMi7Y8SDrLY2azKKeRoFk/SGylBVmGZwxtTZyPbSqTP92C+Ol/SHydFBUh0/e4rhkU6eJ
PtbkYVTK01AJmvi7mF7hcnyn5QP6FB54t1JiODs185DzO3/mAKFCtgjZtDaNBkQCeWhruO1Yxc3E
9EBQ8xEIii+NbidbtVXjWuue+VicBIYZ9Z+1jDOyBbH+Yv3QlMnJJjY2h8GoDV+SYdizLFLhxLnh
JYn2AOsMfTfYstxcjxIXNi9GBuwAicHciGpJjkDFCzTIrG4xcrothXNjoU8Z0fEsjy3+E4WdME60
zQCHUcvYDpGrezZoztd/iQuzxzfF9cGwb2D0sFzntpkkd+rmkCqiwZwnp2mYtawCnZO1v23NihGu
Kv1x0Js1VOKskSc6+QAbwPFF2MLTbinltgau9WnWN4fGIoJ7zCbZtnRSdrCcsrjXwR3dO4wrdG6S
uV+BCOyNnYJWkekALRyGpoCSg2AI+rBq0PgEPQio/2FOK8ok9hUEeru0sSfPqfJ6e/2znd29868+
hzj4mxszLH6awcA9QvEmi5qDGNFAFHwrEUzEZisnYkmL0+YvBOAOz14UGTDKYnVoXampYECIkoQh
Ter0KrSt/muaJvp+cEcRUKWe4iJr/DEx3TBxm/ova7QfvwEI0qC/oIpzdpUpUcDXNNLagz1U/U41
WbGZRjdb+ZznRx+A6HwIIC2fgcrlPBkoCy4svw5ta9MQCsX8xxgVzLelHL+kWdrDu6YXN2irOz6U
Nc2er6/mpUOAcwjKI8LOXBQ4Xc2GjnXXgxl7GBNKt3ZRQ55WDugCjWKcXo3Jxh7AIyWUSP/6wPMP
XsQehPNZZYKhsdqLbeSSCF5O6Wg/pB0qOD0z663Rjr0fYd/7JNHMG3SK/fWXY0I7AecTcFNxYdo4
f6eTzVHV0rkTmzh1Pwm5F2PkQxwZ6NlxjP/Olxu31GKsxfwm9OMmfRUZByZyP3XpHl2596WzVuQ/
+4wfw8yVRtgkwbd8kW+VKnb1Hr1FDtTy7PcYaKP09Pv+7fqHO7t9F6MsdgmcvrtOS5A1DfV0U5aO
L4ZbHquVx/XZXsQoDBER/BDYpgBCPV0evI1SNPKFvcbYbGx1I83bqcHJD/XysVvrQnKWrAG0BEce
T04Ifihuv9OxSCczLXOm/83clyxJimvb/sr9AY6B6Cd3AHgTnTfRZWROsGwBIQGiE/D1bxFV92S4
3I9jeWryBmVZaWEZQt3WbtZeCzN6Q+ODzVYgMTJvrq/a2dWexwDdPAqyQDACEnk6hgE+vqbFwu1T
C9LpcZO/5O0UeMCUTFYTxkYJyroR8st1El0f+Px5PR1ZhZcgOdQZky90xEfog+nKbAs/KdSm7zXP
HkvdBeNDExFHW7VA5nZ6hD6UBVLuef1Orvf8BYBIA1kzk7WqHg1edy9PhsrY+y5bu1qySv1PI5ro
O35sE3PhJT/3/+fRZis9k6OgKVfZzRrOKRRlhLFngxFJ19lUlK2alESypa/W8BYz8paWTzYaw6WW
B1MHgqWSLTg1l44UHDgQaqDsZLzrCH9M+xXcKHMKjq+9PWlR03wxeRa4zQ+9WSLvuHSugNOABwWD
hWZNxW2bct+jdV0be/OJQmqy/iKyu/IHix+FtQfE5/pZujQrQGUNxDN4hVGaPD3EmW6MTZ4b5h4M
mY/upN+BvPGhrflbnbsL9+WClQHB2++hlF0caDZk/kBM1GrII8hD1l073A3DEg32paM5By0AKcOT
wRqezkhwcDdAVBGWGWQKIbq03+IetAWt1b2audwKCM0trOF5SgaxKbw8Hcs3t4yr8Sn0fzvQoIh2
r4OX9I2NBoTLa8gDmiQdw4Tz+gbm8CfTc3fl5la5kkW36tP+HhRDZRDreKrijEdTmYmHEWoPD1Xe
fAfBaLbJ7Kb/dH3Dz5N/IFcDuEPHo/IOS1R2HDSixIhb1uKV7OfuweKz8NtqVbZQn0xqmGQLruhd
j4bfINVbfcXcql+NYurAVgOWjQ7EdgHvQLlVMp+sr3/c+d7NPIB4JkBTBa/BUUr+NZ4HWXEGb6n3
0I7R0nsKuqCot4dpZToa5E5ptRAOvgNgT00ZsmmzziH0EgBpV/sM/JRAJ27Gu6Ifx/2SeF36Q+Yt
exolmNIDZOLll4GbfhlOE+efyy4znaClWo60MOo3T4Pwsp2nWUUTlECT1sEIaq6XnFHtSyV0gyPs
cYEL1kY/+2JmxlQFEofED5KYkCNNWx3QyJRMt5K29tGqiNaENQSFPVBjMEjNo30ofvbAiYJfPJAJ
rKyO3ewKrUI60zCy/DOy5yMNck9zv1iUyGNujDnoqapOfhsbB5XdnlP+rCOtDbwuc/pXgEf4Nym7
ug8KwZP9IFHOWLgRqlVBSRaACjzAsyA3+gUU70ivkgbIEUfsYbqjZFiNBFxOaRtCz+76gVFtijqQ
ctmlpsvGFBio83QQsKE1jO39eFiYzvy5H4+IOopyZQrkecq+wCi2DgwtuC3Kplx409UVQ4IAuTu8
cWhQAsWomioEaYvRFgbt94zTXZKCBDfzKaiJoX3Cc2TXri+bOiGUWoF0xC2DMgFI3FQ2AloAwlax
vt9nKTI7o141YeMB7399lLOHDOlVJFgQX6GPEOQtyrL1jjP0hpYBpJH2q7qRadC37mMrJEgJzWDs
J5QjvSIEhdQfngrEWRgYFPjgap3bX5VAwJPO0JaCI7i0nKCsi8AVWdB7C9NTz977KKjOI72B5cTz
efrQIJ4DiM0skOTQ+oh0e8/IghIInuuLeL5VmMuHUZQTTrMY3XlOiTCVMhDt+fEn1B6WBJTUbmGU
hzHKHCJiJIRQag65syeppx5FnNjGEaPuXpRT0LY/UccN86mCtoi1rXwJ2zWleLHGwDSHAT+R20pb
ugrnxwa+D6rHKL/hu1AuOl3XkTPIC1hxehg0Fha+AybfKppyQKRIG8a2tRbtEV2KC1fi7OlB8wvk
ckGRjW4A8DmS01EtSHqMKB1lBwiQ2/46G25tMC5ZN/zTn+4nnjYkP2ZU+JzgVfbT4nVjkELLDsxo
tbUOIfiA22Qp9XeWX0GEhfBn1qtCDncGOJ5OJ3GYmzG0HO7RDTsEVk4MoHzkuO7nllQJDmG8WxbS
O83XZkTEkpXVErBOPbj4gvfCBzw+HRkwVei1kJmAzqnR7ntAr8HrxCX4t3m54FQujaLYGEj+Ad9c
6u1+8NG3zQHwd9GRs3A2Lg1iQ5BiXlPkjFXlr0GiNXNADndvJg6ezVwvqhcNKtXr60dDfQPmFcNj
CQpCkAqjZV85gi6cHq8EazEuoVus0aJeQz1FqyN08Wdr0QixYMDOpgUXCyRpcHlAiDFXdU7PiFlZ
1C5MQ+wTp4dp/iXsl+sTms+y8m5iAKCVcRBmuhnlJsM3d0q9Rz80c5PAz+DHoESUvv6zQZSTPtQF
TgCI1vcZWvWp+CSnJ+Eu0SlcXqrfM1G2BgrmNagt4QEY5RcwuwXZNC7YedXqwcc4WSvlzeIidUB/
boo96FyHG94EFi4qRZU6iNvVH4rOIxGjjDbP9wOGBVKwHgPISuy5+TzrJZTyDgmMhWujmlR1EMXU
GRX0Dei8/dV3zGe6ERYY5BGhLwyztDeKCZgFY1q0JIEwpv9mAnCYLYUIS8d4nueHxTIz9K9C2k/s
oVkZaPzg2s+G9+ufnWLlLqL1m2eUYYxkBB7Y+2ryV7tbyHgvzWM+gh/mkZXO5E49jhjlaDUzAM2C
XORiOXphO1TAqZwa2lQ+ZtJ7Gdrq00BYS6TxZ4by9PSqrU+swSQqQcTeNehWuBJtCXtJwIVcfbu+
KxdPMF7PWeYV/aEq1FNvQZRl17j2CC1WHmo1tvzijubK9R/jP6SH/etKfhhLuS1ehvbLopxDmdoP
O/fe6F8cnkbXJ3TxCHwYRLkrtaZnTJLZjoEDk5lb3dNC478J/9Ab8HvZlAvTytyvm/dRSBpWIMRu
NBJg6LAr/vxIA0CJ8gYSkSiWm8p8HI3UfqPpMP5OFVrQf0C8HECQ6fqqXbDNSCYBTYSAdmYKVt4x
0TU0rupG7E0fFWME1yCShrRdIE1UVUNvKdy8sEkYDh45MHFISpyV4MDnh3q8xPEWn8FWFeRmDo2W
9fU5nSVV34PaD6Oo522wGUMySOwhmzhHLrvqkB/pGOiQTe4D8X16SI9kKfC8ODVwBs2eFCoaajdy
3mZEI2mH/fJZFMfyp9P1kcWKhfT0xWE+5B+U59r1kCFHJQKOB/06AOvFtF3e/bi+gBeM0EmOQ3mw
iWXkra1hDBozSCYfa+OlacF+zdmCZ3B5pz7MRrlO0JWWfdvA3EkQGxCU84LJGx5qSd5KlkRm6aGK
121QkH60oT3DfHrbu+amJ8nCQ7s0Y+WNcsscaVU5WyjaQjmURGaL7nWdbLxFle2zgPT9dH6Ys/JW
GV5eGmhREfsmBTFgVMRB+9w8utv8JWahySPUwUoeluv4DwkuZzP8cVtVZerc0FgO9mVYSMqilsVB
Px6vH5zz2EwZQvVYO4iUIG8h9iA78N+6KTC+5SLIW/ScRX6y5vbCAVrYN1UlPjGMcvQBhdibgx3l
4wPJcsBLi3Wr/VeW6/euqdDLzM5hPTOMlBGxsrJbkfdrI3+9vn4Ll9ufHZAPbgznXVI37zsESUu7
u4NEyY2+pLVy4eU/OQaKdYy1hliliT3SudwYfR1MTrIinQy0fFcbyeb6lC4+MB/Wbd7BD1MyqjrT
7HndelCbD3kMDPCmmsrIt16gXgUVhRiwoaWYZulYKGaln/5vUODYYVb2qXzxhk9Ts9BsoZZ9/7pQ
qJnNzENzPfZ0bpDHLYquhXveFuU6t/UAqejAAcjZ9aGM25a7bvp0fTUvjwjBP8TR+E897yXqdIKz
Ce9n5UcxpfdVMYZFAZZJ23sEBXYo2iWw0Rlw/K9Z/h5TeQ3aJPOlkyKWLiwtlOYbuIMjz+xBXp6t
yxLEC+TG8CHWcWsuNrGe7SO6PYFMBFUuKk9ILSmPXVq6DmuIZu/a6rPJoIiErlyQ90XA1q/+cGGV
kZRJ+j71LMkTZ1frh1joN2aDCVKEqm320kJtA+WF9fURVdp42OLTySmX3Rwd6RgxhrQ2EbltXskU
omY2gEWlCQAkCdxtsuIhKjKv9u3oPHpoG7rLoqV6xlmF7/0zAOBBCw2Eg8AednqIhVZMrJ/wGdlr
81X+qqP6pnmsn5Kj+1it2NfupnsqDxgcJbRosfx9cYM/DK68F+Mgp9ghGNx5kEiZgz/ECEwaQq2k
v2sifhg27KUsguHnEn3I+ameV3/G3s4yoAQIptNp5yY3PQhdObuhjvo+8NNobKNaW2XtKm4DOyIP
zsIRO7O7yojKu6+zEaKFJUYUo38kxbMxQYo+6aM6fp0gu3L9dJ29JKeDqeVG3S9SkTbzeUYXGHgu
PVdEg68vGPelUZTtY9pUxHWOKZUNxOXBxYnSXWl8vz6VM5unTEUxAhLIZJM78wFN+YaAQ7gr/K1Z
DyuIGUaOqANo+S1g+C4eSyDOcTBA+oLa6enh8MRUoy4W2zvmxQFnQ2jnkcZu06Umr8vr93scxQRk
jJF+mjx7lyVoezJ3lb4hYiFgWJrL/A0fHmBZssloSh82tHxmvItA4hp4aLAq7AWDdu7Yvm/U79nM
X/JhpCnWzbJBvWwH4Qf96H9vnwo9yO7JDfvWfZcQmAw8HnRLXu3SGipvPXQmBr1GHXxXNKu0lgGE
GCDz8XL9DC4NolgLUxgJBZ24vbM0f+Vl2Zrynw0lq+uj/Aej9HsFFROh6YDhQA7E3jXFqrf2WhX6
X70fiHycT5oeddnaqRZu8PXTQXTF+pcNENwIBeydKDemf8egzYKGA9ARXp/Z0jCKoZjGykpZgk2y
kyoETyVQwG/FEBF/iYH3zN08OYNntS4dbVjUHLFRYL/MkgD2aG4M34CzRNfCtAz/2bQUO9Hqml7m
Hlavtb7HjnVbiW+I/kNZm9H1gc4DZaCYPPh7YK1F39BZZza3CrdomsHeDejfo33IHwdwlAXZD7+P
nOCJbZY66WbTc1LgmAec+/fRD4JCt9ruZY2AkdeoDe98E4IwIAnG3b0+pwt3CiPMdUK8wKBcVA67
D6w49LMwgp6KGBk71qzHEqR8bm4vPb0LQ6k+jsad3krRZLTjDg0LsaKkDs3s1z+aj4pz8CDXkwlg
WHY6KYMcarhOU4XcXTrhS3NRnkNCgWsye8zFdWVoofCgZ1/LfqlB5vKBA9AFJd250VBNZzn+xEGM
rts744nvZmZ/MEUgmrciG+rLVVCLAEq/oMr5b9bw96iKnS2nUS/BhWzvyhma9Nzab84SDd8lvxvn
7vcYyrmbG6AmFzoUOyDV7m1oIK+KJ3eXRvUTW3tRE/W/6Fd7Y4Z8Tb7pbeB/Lr+V2380TRXlasWA
VxhitHej0SE+9SOEpqx8uT7I5Rv873mqomylIeK8iDFPqb2OKfTFP//Z77dxdT3EoIA8z/T+Kpk2
JC7iNktEd2joxCI0C/7UBn2pz/Cs32Q2DjPuEFxwgCGeQVE8AAYN1hj9IdcKfYi8Ida+eF7dv+Xj
1H22SCEo9KS7+hNlHOnQLrUyBA4x76O8S4bXTBqAlo+MyC+GU9lDCAhGwoIK3ayfzCqDcNKAZPUY
cBBsFQHXmlZDt71oF3xY1fefZwGkL3FxnQD8UMk8/M6s2gR6U4cUCojPfSH6gNaCI5PppmEBYfCZ
xnPhLql+8/uYIA7BezHr6qhPu8k6XgrfbA+w5f1PQ1IZAgGbBYUE6aQN7abPud6/DKZ9c/1cXJjr
TEQ96ytA6AbEnKduIPWNFtV+XR5ACHSUaVasU04Bbu5QUwCFWboh3P3550NiZXEKwc6IiE5xL0YG
TKWcbHmIPbCOpnH/U8Olgr7Tc2tOD3HH+j98+LG281b+e0DFCFMbRLzCdOUB9ZN0JZn27HNHBmRE
O1bTxH8YjmA0TAocp7NWkg7Co9MVNbzKoYk+yIMfpyTMx5o+OrF8LZkb/2jqfom3RHXW5uHAcQSE
NsYDikIxwnhgiMOSQh5sF8xA5ti1UQIiuJCXeRxppfAWfNAztxdtdIDSAakKVBvKQyrcLLHtpko1
zzww91dmJo82ODzzytrmOny3mESD7d0RyR+oqO4t6AldPzxn9wQoOhS+wCICjAq4n+cH90PY4tee
rVF02h3MkX4ZrCa5GfWkDWXRvvqVCanQKnUDWi2xMJ21OmDWJ+PO2/BhXBk7ko2DiVlT49MwWuvU
Nu+kRtCTWgVT2QYN4Lh1E99QaQAGO5hoxikWbIT6RkD/C7QPwLFAPAkcqipOpmaermWT6xzsXPei
0rSLQDbjUmns4ig4NEhZWnBf31fiw0wN7G49t6kdoAYkNgU3IT6To4fj+j6ekfvNxLqo+qEbFLzb
NrQ0TxfU9UqzKzstOw4DVB4J9zwaxjLW99DBK8pA8ML5WtAGzQ0sK6HQx1gLub/KLarnBCyZR8hE
Dhs6tjdJU+brKdHF7UQ1+tdT8Ees7P+Ra/0j1fr/XuVu//+RlR1W8N+sgTM9/N9k7ruvHGTu6/pn
8T39nwOCjHMedvzLv3jYNah//AsqXjMd1CwL927L/yJiRyhg/WuuJCAM0qH99466/ZuJXXP/BYYs
EB2iZclFWg8iVP+mYteI+69ZFR29TIgy8Cdyff9HTT9/TVIWYLX/i6r+779/5Dp8bwD6HRnNaF+E
Q4DFvp9nwDUU/7Glg9FmABw+yKyL1wIOyl0rKUCyPa5nXsv+oRtauTIMKMeCbGu67YqyWBE9Z5Gs
PRFQuxoiRDugvLFSfa05VhZ0E+O3wtFFMKRZ95xxR4toMb3WQ/cixuyrpEP3DKUSa6PbCPs0De0K
HzbjwrSU0h2mBTuA9xqNlM4s4aX2U0pIkZW4C8MDqybvBgyI+pcKKRuQZGmb9w/VEW8kTZYeLCcb
EeqWS51tCtEyPgFfYEGhBaYIcS7osk8vsJM5PjUrQ3+Y0n795omxOKB7npbbPtdWhVcPa2OI9RSa
OiR5M2KaVmHvxe0nfTLKI5VFCbSXM1oyaEt/2vIcMOoAlKPFWwcd5+8g6eF7aubdrTQbF2Keuk1v
BlMCv5FO9AbNB9Z9XYuyDFgJrZCg7ejQBKJh4CAmzIf0UqtRF0Z4KTmiJM7e5w0rjDY7sB3P9GuK
+1KLtBsNUQ8P3PbNR5a0YoKomK91QWk14peRpaBc6RmTa5g+wI4GGVu3g412fiL8wAAuCRi0kdPP
UNs0+4UnQokE56/DfcJ1BLMjpA7AbX+6KzTPqM+kQR4o2Fu+FixlDN1hOYRoxGh9RuORPa7y2kz2
NKmGW9aDuC60CAqwiH+h3a4hMIbxlXm8AF05fVXm73Ih94ZTgk5FOLlqENVkje/kdSMf6ox+aefi
V+8t42PnBNjJbYc9QWcc5v+XFCgs1cdXuo/tBJ3uYnrQEX6EdS3hDEHSKdDt9CkXor2FWzH9NFKi
rdJJB9qUM61e86rlz5yVSRY6kK9xsBY9DSZ9jPsIPHhgYuamtjHbqYeHWgi0kPgu3TlgA41MY2xB
0lx4Rw7trCIEweLX0S5BgTGkI2CTjZFZT9bg8S8ur79kNmo3qzQDcT36NGfdu6KOJBS+8wDwekqi
xpUYOHfEDxy8PMIzzJYcqAvnF2YDphctcHD7UUM6XaN6kqSk6aA/4P1t30g+WrNmdmHX+FhTC7Uy
a9YxCmhWQysndKfOfXJSwUG8ASkvP5LPRWjWlP1YsGjzwTzdOrDe43Sg5x/hKfrCTj+raZo2l5U/
PhQVyJm1eCIP+ejwKCZmd8OlPoWaJuXNVPbydZpKiM5R292OLOdvC18yGy7lS+YmEZBTAZEMmJXi
YhoQL6VFpenQPCpRxYyZnYAFwMQm0caCADY8vTVNSgpxj1IfvyCaq0lQNljAfLDLapU7uEtBNw5O
dP3LTl19FN5wtOH+gVEKQE/gpRWL25qshUpa3B/dvPhaESyTZ6d5CBZzeJsDWYgM1Rs7s8sgd4l0
kj/3AqmetjbY0GWTjn5sBlN8tgaWrjmti+31OZ29ZAjY4SKA4AEBBbxAFWSmacTOO5EYx1EHeWXf
MG3VCA7yrxg+7tijqqtz80vlxnnQgNPqC+WyWApp5h39uOP4htkZAVTKs9HXq8ZQkw+/oyk6yOUM
/rBxm6JaS0tvVi7BKUxdb9f77oPXOHTrolsObRl9/OB6+Y7j9wZl7ANIoJv9FMZWvESqpAQe86bD
1X8XNcZ2gCpKie9Q1rY7wmJ29AtDQhzLgtHhc9F5BFhuokIPnVyUqypt7cesqXmYGJ29yhlIa3q4
xwtHcHaXTlcKX4Pz4MFtA9mn2tRqJcUwcN1kR4MbbGMnIMtD458RedEOKRPnyeYW6m8QilnaItU8
vC/Dh4GV+Aupo84kVGdHNEHUgVk1+mrQTaio80K8xAIEv1mBnqfRFfqqq7I6zMxi7UEaeem8nl1C
0HXinILoCs4pCG0U6zDkhjUUg5Ye3apGCxK84qgainYbd2Z5LGhRRkkKBHuhxUVYdJ9Lu/3coHo3
1E77IpvJPVB0bj440zCtZcqWsgHn12lmE50PM4oAELV5j94/RG+dhhxS7NLsaCZdGg2xWx+lOW3t
wUnuDCph5Gu921Ha+ncA66GCD73ohTMyn8iTM4JPQDcakhIuvHh43vj5h0/wsoKmZilBg2/FKJ/b
+qOVjOUK8XV807SGEZRdnO484VaH67bk0tYAgILsy0yPhaDjdGB059sJn2IMLOxmbXY4HinPsxBq
OekaSRK2cBaI+lKQeaZgz8Z7D0pcYF5OBxwZ5a1VU3q0fQYQREzljXBiO0gEd26yVoxB1dRkxTuW
BHMvYFhPXraRejEFnSa020GXXwSl3XqsRbGye1mEFjKgkU5LK5JVPH5pUu5E9tC+OnVlrBPHTBYI
ry6uGdxF5JBmHV5b9ZgytALXWZcdSddlKy03pyhj9I1CJTcwuGWF17doXpGzs+GAmBsJq/k9U1bM
G/S40yZGjyJ1n9Hp0W8q7qVoP0u/ldS/L31zCQqo9JnDgIJFU9fBO45AyUdDqxIB2nk2sVQHDTi1
a6QRYvKmz3kaiR4KAKrB0pC5LTh2y0ff2/l2uctk1t6XbbepkeJbkaDRsPLXV+F80dGriZhABxJt
7tqcf/7hhhSJ26daCRtiNIMXWqX7Skh/nNrUiKa4XJLEUVItf62Ah6w/+kARrkBW4XQ40MjnbTe2
2bHQJpuFNTh4wOVkJ0QP6mGqf1iFcUCSeD1pMyCTETSqZsjwNaHepNOmzzQUVoi97ZPRfkH9lH3F
cttLRD3vX3F6NGYeejQ9zuyB4DlWvBs43lxkcqIAe3Nz3w/G9NL2Mr1JfdaJsEAKnAcWK5kZdCje
UcRVWb4qXdy1yHCo+STtvtsZPmPfPdQ5kBozoPmTN05nRaQpzIcC2L/7xNHGY8Fs8nZ9R9/Zr5Wv
B/Lfw2Yir4HyirKlrheX8PWL5MiKcQpi4YkVQ/VgW/gTCbPOMCO48iTkXUaiJM838SjNu7EZxzcn
NvztKIkFApV8W4sBxbqOppFutGhaQBXFSV03IF4ub4kmAcvU2rBpjCnMYE/9IY4jq3b8oOxtK0To
+xO5YO3Wrh896AM/gSS4iiwrHyLBtKchb8kuLeohNPOh2krBvbUoHBaOrU9uCFQON16HCGRhbc7u
PJoIoNoDOiT09er27Gh+OO2QE9UTd5i0w1glXUB4U0WFPWULyJn3Z0XdAQQ0qDqhoRweshL5+klj
lMbAk2PjijGy7Mq9IUUJLTe8RVGNNqOgykW7ajRjegLvkwkyz6zbo9/0OY2L6QGtg+Ut8xlQ0Fb1
lbj8pcsh44x39tkZh8+x5OlqSvhKb4TcCNLGm5gguWP12BII1YmFR3ReFGU2MFtzrAxBUtdU64Ge
3o01TpR2MBuoB041YQd/Sv9Ob/7H9NgFdwF2aE6lo+kfNS/VOMZahSyT7vBDluFixb0LpzYZEB2b
xd5qWvQUpO4aRGFV5HH9wa5tvvD+KCy5s3HCF2CCEFoCVAIe7unp0FuAHYfR5geIQDxn1Qa1ci0e
A/cbtaD717qrxs3vjGnlo2m4Hod7U/gbOXQPVforIVk4UH8hU6FgLP/+ItT/QBo2i7+opIGTgEAp
Cjj8MCWtuTVR/g2MMSPriVpAi0C09g7dsfpzLwSH0WmKTdE6U6jHUOLTvXZcmUPeR7Kc6A8N1aXb
kWsQHkpsMGMClwSHK/f++KzMjwmCF3SzAGesWk5ACyxh5BY/9IBOrkYJXenMB6zr+jU+C5KwUUjl
Iu+FYUCnMLt9H64x08HCAn1YfvDSvtnknUxCZphNFI+dtzDU+fsIDbzZvUb7gYn/Vc5E2meOXkqf
HqaMJxEZAZNOYnC3Zy6hYW7qSzt+YWq/xwN2WnkgiUVp3TtZfqDMu8m8HjbAbO+a3N+mlrGqzPSh
8KpbZlYhwClBpm1FX2ykOQZeL26TYX19oc9iLIJE+vyKIJ0OvTO1/TrhbQvKyJodqhySzJWNrJJF
IfVY9umWODl8xMxrA7j5dki1IV5dH/3C8QcPIsw0gn5k6xANn+6zXUPzV9gDPWSWNW0ct66f4lG4
D64pb1Mw5oGmj5gP0tI6oDGMDujOUe54oSX3Rd8Ai6ZB5vl2zGtjm+iNHxQxGNu1akwe/JZm960R
P1//4PNwA4RH4IoAkQh641AzOP3esnJi00QS7dBMaFnFDgKG3VM7KkDHFiasmNaNq+1Lr1xqK75g
PJG6gKrJzNaD3IE52/APN8JlhcT5AEEEEnjjWoLzrPes6aXvyQ/dS6ZPrQEJa7PWzZD6WQzVA5sv
uNPnBxdfMJ+UWcreR0H09AuIGNDq0E/pwW+ax6KqyQH9jmD2KYpiYZXPEssgg8HDiqgOs527J5Q7
OVIqRdWVGGoot9QFTYPm5eZDp5XNncubXQWGjF3ad1EFIkcwEkZJDXAdEva7bgST3x/vuaGDmACR
hIHY6x019GHliXSdqTPH7GBCChWN6Xmz85zcPhJvesvqZls7BX/SOaMLPSTzjp6+ynBi/gKiw8UD
JP10vcFfIIRLGnowYtveaA46HHzS+9H12Z2bP+zmnF5AVgy4nfeI5sPsAPOMp9ws0gOth/7Gp4kM
keerVpNjPTXGuKB9cOEMwbJbKKYj34kE0/zzD6NZwsklWmLoQRP+MyvqfD1OyF8ikSBvrs/rPPhD
mOyhhg0EIXhq1BpATYQcGjBSHXpp/Chb9C8bMalfwdD7nY2t/gPIoiWNjEuTw6Cg1zRAMQTujNPJ
lSLjRFKwnBjU1O4ds3lNQIK7ZY7+8/rcLuwZMuooaIJeAgGM2l2UlkM/NXib9yIj/bpirbN1MnRC
EFndjYArLVyAC9HSnJzG2YCLMqMClOtoVCxGrokY+ykt3AebGPXaS7Nph+oSEh52hr5I2m/T3J3u
USXzbgVqRW9+V0V1JtybOo3Jtk7sCbWM2k2+d207bLpq+GWmQ/4I5EYT8inPFpAxF/Yfpmo+ZHAh
fOzK6WaQFAy0DrrZ9nXtWlHVV/SoldZ968LZLGqtQc8D6COv78vFhQLUAEVqpCuRPlWu7BhnVdF2
guztvNgAK3LbNs9598vUyE84VNs2BSXzGAcW51Ab9tuAJqBTLG+teNMUPMjt/sWbNB82xgmt2NhS
2S3YlPNVQdSIjMiM4HHRQ66sCo/BhwQirORASv3Qdf5jI3VzJ4h3b+k1f5SFSBfcq3MrNsepuA5z
cIGcqnJ2qqqBLqyIkwMSaTQo/cID07nRba6vvAIUmv3ok2HUtEMBj1+WjpscHLEmdRvlPrvtbZ+G
qBa+OWx6m7x2wxPtvraGb5DrWCqXLH6AsrL2mCVm1vvJAadjrUkAdOzM1wMEheuuIuvezx805r/x
+DZGUyX3pyWRinOjALcEpx2sDbBdoAI7PfAyFrnVmyWsjzDBWQUKSD52v4wEYty8+XR9ud+Tjadv
E1YcKR5k8lCzOSugsdakWUb05GAK+qgbcMJYBW7xseAEPRZmubZGWv9C5JLczcnoz4YuvLvWcoqt
1cAU5xABBNef5d83Y6L/om3lQLqIaQ4NKk/8rJoYOfZuEq/IL8gGPILJRnNzMApa1sDvND9N8ygG
R2MElkG6yhICwriBjQ/US/01scd8RzxWreOeO99MTbCwrcb4DZxi8b2HTVowNZf2HjcKUg0o5IFA
XHVXYlN0fl5l2aED/OjW4dNPAMfEbUy0tdmT7tZ2eyTgpwyZLTcpVygcGy+VWS1kiM99U1QzEVYj
xIbiDORETw9Aq1tI+NZGerBxDMEgnv/yJ5Ft+lrm94hyRGS03Q/OWv3X9cNwYVw4EMDeuLOiJJ6+
03EJeCqToumTQwKl1oDC0T+WHfQZ4pEcdDhxNwO4uLcFbd0FbuUL2VaU8SwdJ9CBS4Ea6unIpdZ1
QqCmcNAJSndAEf5qY04jbhJWhSJBM07FZHzrV9qrPrT+cSQj2QD8DEBCm6Yru8mAw6msPfXc4/U1
ueDBIq8I+4pUKBhmwQV1+mmZBgZk5Ij8PfXJ1wq5kLD6RFCGB2od6s75kD85bX7fOYg2JeG3nZv/
bMCm+jDmyVKb7gULPGdckOqEYBgw2fP+ffC5SvSN1w4kZaFLmA9f/XLKA92d8oVTcO78oG6IpwXO
D3LfhloLKlmGpC+kpPa87PY9S4f7hvr1Rva1ky08KRceMUhHIlpFCheGTgW9kmIyM4fIeM+Rblvl
fk/XiUiKQLhOHwmz7ENWkSVKwgu5I1xwrN4s8gZ5B3VHC0Eyp0YTFprjwc0XWLVlh00J4rzSyj4D
eesGvHfSDetGmF9akDhCB+vRnLx061tCgJ60dv2waSvt1tBd6DBVnv6r6azXhZM323nFNAMih9wM
biJo8HTlwZ2kJvpJ594+kQ7flkQ4wAVPNGxr0n2CAflaGGZ1P7Sjfouv8m48AQVn2qXfF75jHuf0
O2YBCgvFEPiOKAXM79WHY+fn6OBpRVwduqmoPjkgXrlBAEnhitUyGlHbjRwEa1vixC+aNcpVDz8+
6schrLShiHg1rshA7Xupgem1nVi2HioopBXjoN0xli7xac1fc/K1yD7AWwQ+FBTKHvhBT7/WsJE1
L2FMDroYulAfamT+W/riT5MfDpP/x0cYw4HZHnYazhgca2VxcoQKwJ+aCULojgIuOPH1oHki8uqC
rZ30/3F2XruNI9safiICzOGWyrJsyu7cN0RHsphzevrz0fumRRkm5gADDDY82CWSVatW+ENWb7l0
k5V4eRcI5kWBMRMEwP5bywyhYgtbyDMG155OzIbedIIZSDquXEOvY/nFq5xP5dwoQPYeO5bbV0nd
igCeXDheXEcH2iS0tTMXeQK3bU+OQCEg0LZpcOjbP0n3kEunIZa9rvuk5jlzluJBGuJtgBTPIPpD
XkZ7o/iEl6uri45/6ys/9g6gROrCmSbrJXiZYIEWDZ0qw1asTHPJaxgc7Ky0Qw+8ig5zHfQRvFp8
TEQrbcfKebHG2jh3KRLIWeIzu5IHOaPVL1tHAYD8tHJ67mIctkB8Lr4W9TKC3ovfRUUe98M4BteW
afo+qHxxDCiSTmD6kU4246NeMA2mZAiebDmKDpio9Fu9D9tDA14pcBvbblHS5aU1o/gTMI18BnY1
Hd7/mXenRud+m/UfaNTODZt5x/1zxvWgqBolVNSXkdH8Ps1+BqiUalMGjLpPt++vdX+lzqRrluFj
kc3TIFosFk8x2SJ1XCHZplflumeJATvPqCNtDArrHJq1+jDnu3puRw8IU8jQiuWfWisQpGbeuH//
B91Xe+hWctHh3KSoQFOXEAB7ah1SENW5tnrtHIa2npAKkAOalGCHXlpUMB6rzvmGv7p66GEm7ay8
VKUtrEe+YTmkB5RXfcRdy/qjDSLoV1FKdIPhTlXlTmsD3x0d+y/oYJTV3//ld5+NH04LkRkMWbxy
V6bqMXZiiuzr1ynsd9MgrI2k5s8M6LguGAD998WASNLLIgmZF7z9bMCxoDdVhn5N43i8mEaWbfyM
aWODgcURnQV1Zb27KMfD0XzRsQ/jlLJXbtdrMjZg2rc8HIZwbqGiuWV18lqUe3MVdiHe4uxE8HG3
q6SpWZR2ZepX1MyGTVeUAHAcrVxpKLx2qW5iKREAKQquURl/RTpLt8uAS45QSRysa6qo3UWWmvZT
Hgf9tq1748XWMnnWhaLCiKxJgl4U95sGbKO16yWQMbtWaRVE13Wzu+YkJ4E7haP/12pG66s91v6H
vq1QWgsy2WzcOWHdJCHtG6o4uc/cbqjsnWphem/FafwJYDUYHzHUdeUOlPTHMRgMWoUqttrymMf4
0DpGeoqw3nUDif+9ATJZ/HDC7ljItHE3jl/BrZ0CNSzc0kQjexN1ibplQOJzAYJ1jLFas3JFanZF
PCh7X08AmReBGAK3sxL4RVxbwcoZvjsJ3FSw7gAEUpbjfbrIjalaprAtHPmqi0zsagC3CN3VOr8q
iYG+rZoEv1KXbz4oAHYcwmBxzn0YBGJvP2iTGnHXJNjLKp18tq1vSqd9b1r7IsIEPHDlBtG5tL/n
4fjSJ7GrAKguo+Soof3iOxsapjtVa44qnkKS9adu/yb6H4bCzIpV5sLCLcpk3zBVFr60TdRnjRkF
ugEPBYOkjKZdKn2yu7FBTl95RnBxnyvZTk6kbdOvzMfvioH5KWfpFDDhNA6XRIiW5L2X+wIPyLGj
0ler+jIEZfJbTN3H96PLmyvBSfjfYITR7u377AMt7OxQn7wussYvDLkf2NnZaWqaZPf+SvfVJg9F
Q3k2lYKLcMdVAhGo+KZTTl5uDKAf9V91kjzbJkDAvKuPoss1Vx+bv6LCqdCo3SRKrj2Xchz228Km
gS+XK5HuHmsz/yIuRfJIdJAoiW4fPlZVIY8yvqRhbTWbuFX1U652oWs1uh+4wOWKXaUO5iFNFPsS
dSmzGvNcp9ADtEHKtpZCt6QzC/vJ0gp1m/dJtTJwv4uSsBMVWImk1vxG4vLtD8xlij8rtxRPmpzo
ZNglGWBcX1c+zPyYt2cKFB4HmS/DnAQO4u0qXe80sB1UHIWp+/aK2vcxV2dinHpyUbcJfftbmztX
LXfUo5mIYeNPMhg5mCAHU4TQQpuitR670P/dhzMiSoiQTxkrsdtJerqyjV4RKItfy+QQqhFXInBk
e5HGxJFeKHootZ5lcgt2TiQOli6MfYrOYEnlUSdnx5DGR4EhhlvotXyggkcXPkNE2g+06pqg1HRI
tcokSoGlU4YMLYuqwoVDqdpxExZIWkxKm246BuwuRoTBoWstyXK1IOORcp22mZwghqvn6cHRpr2T
pfWvWK0xYAYK4p9Kww+2WTM2h8xJMuauPbyb0RJ72gjqiX3e78ImqrbDqIozw8c/6SjaQ1dozQcx
9vYe979ne1QcNmKhiO/9IDteU+T5noH+sPM744lb+1JrkXNoJRTS398OryzixQuG/YGcwmvxSYZ2
ux2KuBJyrDWDZ+Yq15tjNMFzgJ1oH/gTCPtS3uIe8rlWIv+J6bvlCV3H2lQ2xbWaStvTCqrONrXE
oQyH+jDhgvLQtCHciToYngrwJQ+jH1t/cBTRtjT8ZRdX3fro0H1d2dh3FTS+MHPyzz8gf2h33D5I
Zw6xMYZhj2lNr+xCrFm2bN/uUGWK/Ifd9atsBFKQzdg1+3iolDWkwnxuli8SUD5arFjLzeKst+un
JTOOGntQT40i67Mi1eCercE+Dz0ZKQnIeFAiUX5qjaD+XktUKS2KWbXi927Q2mvesK+j9cWvgQEF
5ApB8hl4uwh2Y6CpXVs0lgddLjrJZgnO1Z4M62IO48tkt3LHr2uQQYs6jVZ7VP9I4Xz+UtpkfGHg
UH/UOt90U5LDx6iSnecSJPvDqGXWk1Sn6exnFu+hYqWuXcgpDHEz2jdT1O3MIaC0cUbIoUUdMlVP
9co4qaIxvwMADz9kRVE4K3v4Li2Z0Zqg0MnO6aXdjX5zLaDlWdmtp6GSiKJQHXlgbqIDCGBlU5V9
tdIZuC+DHcTCuawdMMbgbpZWGD3Y+gKHBttTEIHcW0U2faeACB6FU+BkElfyNqqUds/u7w76MJWo
aOvd7za08h+g8KodEVXdqBgmrbyIuwuEBoKCwB+3LT3Fu0pl7LRIz7Cz8grkCyH75eapUPs1SZP5
GrrZWkxN5mKbWTFlir7ENGlKFsmqmBzPUZvHLlelz43anyENKj/fj01vL0SlSAMRJMVykBqloZF0
IcaiyLdnj2hC5hvLD+tDUavRSml+X53O5jp0X5i2vzbJ51f7T22OfYs22mpie1I3pr+zLNKeqUHl
b2aFR4wTTeElGcVXTUI8cSjzOUFMnQ+BPBouAi/1d0mSIpC5hXkc0zHlapGir2YudceeIrxzNVqK
iGIYzp/339DdXf7KxGW0rTpsfALg7a8e28TGq7OxPewmUPeTldo1BZZiIHC7/hLbo/MoGdn4aSrj
Neeeu5YLS8+Q7ZnCBIt3Ke3W5UZIoYdfrd1O0U7uX6zBkrc9Om9VY4ZuPPpr3ae3HtbiqM9NHrD9
y5BWGYHQ4liyPU5nvJ06ydx2RRY88VmxOIQGF15sZkuNa4bDWofpvrTkcemhQ70HZSPzK27f9FBF
Thjnte01YlQ+yBkCaVqIoMNU2flj3LXKXtS+sx/tCunvwLanrZEo+SbT6gCjmJK0ISi7S29UjOrK
Uf4OeQiajDAnRFWmNqWMLENe3QT1sI0b+TIZ2HkZUdjhTcqtFfojLh9GiKLTBGPy2DSh9cpICHZs
gsbtwzHZd3U1ehJGmQHNHOyaIqnpsBvCUL5LJd0tMCmYXFCS4ljJQpzDaSo2xgRNV7f9k5+VxSkK
uuYxwk9sk5e9rrk0OMQmtYdxY7ay9vH9zavcf1DI5zNSiKofPsrSsxHfNkUkbYzbn6QZ+AZ1kAax
ZHoU6YT5k9Go8abh1T6Q038qm0TZRI0ptojPdCdyxQ+iUaNdqGQdhNEWnICf9vWj5etiJyvqGljh
PhbxW8EogH2ksaYsZZyUzmylWiRMvxDR+eHb2U6bIE8Hk3h5/63cX2YMIVDome1dSHmXCjfDJApw
P43mKdOVZBWQam9Zx0YtPo6mspIy3d8XLDADR7kzAastA6yVD3moJQbOjn3YPSl1Y2zSbpC2//mJ
uJz5SLTSgeAsgT7moOpMESTNK0eV/KtrMQxMw5+hjr+A5YM8eH+5Nx4KLDujfUI5CJyltG+ppC2+
RcwpJ6lnzmm1PiM1v29XvtM9xJAmLc+FpBd+hKBDFvnmmFd9a1IfeHIQfDfaEAD96EP8q+UmcmWz
eBDjEO2nIal2aGXoz2oYf3j/SV/zjNubmJneDBMhgwfXtLSwxad+6pVy0rxmiuOdlib9ccqEfW0M
/xk4xfgNRh5XglHlyWelMMuNSdd+cKBYt9GoPVZq+EUYY/8Ig6F9KMd+2EuNbB80lNX3TuHX10DJ
Azec9O7kJz2Nu65+GBPdbYIKQnStFhu7Sx+iGGpOAmA731ngaNwKqvC2CkR4jjIlX8u95kC7eGbE
T5hDcE9TLS+L5Cocy8pxWt0TaYvKvWUNlyQnxdLiRPUCyy6/VJJzpSNFxGNSAKxBsbpv77/4u1KD
bAD+HqkWRTTk1EU70wiR8alSTfNsyEmn1jAwrYZe+ZCndrtF7u1HYzTZHrSyZ5ajtpKqvBGJcO2a
527U8QBXFpl9rqiR6K1C85LQuKhdoyZunmH4rFdAkt9/zjeOEpW3Y4LRYv4FmPP20lMsMeIwn9te
3o/iZ+Bk30ts61d28VsHic9IHjkrB7GJ54j4T+olmYUsSVgUeCg5Q7BJegmEI7ffrGnICKmOLpbU
5ehBZdbBSP0/ZQxv5/0HfeMmoikEnwJxKFJNY1G7xZGk2a2WOh6y/hdVH5/UMU2fTbrWm7HM04sT
cSWmmJy+v+wb7xcSw9zvIZ+elVhun3xqaqHTbXS8PI2VfeEEyi4ocBT9f6yClQWxns0KRvh2lVRJ
u7BqfceTIJ5eEyFfNGVInt9f5I2aCHoY53vmwc/zksUrNNrAqdvBtL0i0a5MCfEehcBz1sKiuBSm
Xr5ouT4+6lb3OQoG+dkIU2Pv11a9T/SsP8VW0Jxbo1m54O4PqkpLdbZ9wTUNb5b5LP2ztUplZGYE
LguDufG71NXNQ1RCH/SdvIs2kdygymX2sMMjQtBZ8nV75S6631fcrg7La7Dnef+LrV3ZcqDEClWF
jkXjuc/6fFs3pXC1+LmsUcnOsi1NyzVo031qDkeAxGqet6BGsLyZklDI9lgqlmdN+dck7oCbIRyR
99ELo9sfmtR1KyHpnglPl37m26o84jwXWHz8uIuVoK6kySM3aw9jZYhD4UzoQ41+9aiYwd6yK+VB
j0S+hauQ7mysV7Y9OIYNg/s1D6t77MkMTCBTh6IyC6IuqyJZKnoKVMJzW2TGDtd6erm2iNLvMZOV
hzobC6/JbOW37AQ48AIuGad46wwDUCMI5NpnXUbLRvWndFfqcngtNI1Wksa9/p8PpgpZnd9HokLg
WxJ8I5FWcqmSUyq6MK+mkz0mbRuuHIHXBt7thamSSBLA50sL/PPi2wA6biOFaZkX5Cl2qmGIXUok
mmGfjs1DGKfZ1mimcZe1srp3tPZDPeGRVOi+83clQryxLbkucW5mY87poHZ7GH0JATy1kBSvH5X4
FERTfip0gwKIFlKEcrxU6N/9cESHN2vjQ1Jb41Vo5amFPvitDgr70SlQjKHmqyhrRoyJT4Gapmen
Xauq76MGqQVy9jR2gMLfS7Yy8K2lSDG9SZWmP0GNUFHeKRjM6O6oWcdwiD4lSj19z9GYWtkSr82T
26/F2rOSL6oeDJyXyBqpnbSodwbTw0nBpSdyaUqtcGMH6SrpPE2/qvR32Q2/8sh2AaidMrM92zQk
3Gwiz4POgl/MED1aTe129kNkIiqAAU9tIOTorOlT3ici7F3EFoDQInZF3+T2e4ZhDjYwCPWn0Nb/
Zp0ontIkKLaO3oWn97fOfU00Vw8w4Od0B97lIg+Rg6iW0qJH111B3q/EcmDfJ1a+qwFc7ObCfSUd
uB9esRYSUmBvyDIdmAO3j2bIDQORJtGeqh6xDltO9YOUCDi9IjF/qZljnM0yC91+zveNeDZ18MMd
LRH9Y2KGEg7hkbWvulJs8shcSxru1L3o9UAUpxfBBpkhQ4tLTSK656PWmF7gPwEKKCqc2cfwV6h/
lVJlKxA46mLzocuyC27jwwbhGzdWfzbG9GwG9UMtHU0bbaGPkvQhkIrBdeSnSn0U9rPZgbgNEwpx
bVs5zMaRWxpA4Q71sckPnWStbfY3Mj+ehCwar1uVlGGpcEpxP2Um/9BgCz+H1WwOMFWYp0Vt8Rz4
dryt0er42ppKvUEBqjjUhbTCsLmPSVQS+I8yMHitFRc7C7Ut1QkiU/XMXiiXIpGe8XHftb3+qHQl
aD/Rf3p/K7/WBssDzq4C+AzYD32BRUoQKI1ZhUNANWykZ92odh2DihAvlriud3H7YoP21yUg6bLY
T2O2aUOgkWZ+Ssv8cyCbm3J6GexiIxvn0L/kuu9GUuGNw66Jw43dqMdEwx0IG/WseXn/l79xkfCu
4E0RRlSwkkvbq1LOrSyMNdWjrB6eQlRMX4JuiLDQqZUNdxkXvNUFO0OX5ENd68bOF6rY1hNA9Pd/
if5GgKbBwzHggFL7Lq+0QRUZ9m2pjm7bBO5Af4jwKCxS9RqLfufEL0r0nLbR1pbCY4kMJYcIpMC4
k4xyR8/o6oR7NZSuXfF5kM4gJ43qcyQdKgNtOPuXkJ8M9OuKKx4jH82gPJZOduwt9bPITqYs8Z8E
nhXVu0h+aiu6cxmDlSAECNHEv3zVOJTq9Ayn/kOS4ahhNMxBJsn6nLXO46wcQOmyxuF/FeVd7Cjq
4FdNFzoskI1vg5WZz8Vq0clehTaTLhH2J9814y/S0G9aUh9hXcfoIw2/mmEjThKawEPqEg5/J+3L
gK9T0Hl004Y+3BcBrHmY1Hkmn1pb+44WnulaWfKMnoM34QbWfMqRFZKN4/sf9I3iAXEJmBGUmIQ2
bemeiG4M6m1VO3l6aEyXUFKRPKBavKaFn+7FpCaHqM77xzb3o4MsVT5g9DgdXfjU7VYy5OTB6pL2
FAadvUZWuC/RADCQSRJpEa4zl4r3fRdrYwEi2BsacY5w73OF2RtHxU5sd9IsieZu2nwnER33JHHd
ryabxN6YItl1nPxj7qfD166qV4LIW4GToS/cWlAMDC5eD8g/dU0/qL4eJVDayIWUc62r30hvQwRu
c+e5S0NxME0seLRKBaNGp/lshdqanOH97U/rA+nAmYnMqzEXt38nOZGRa+A7Ai0+KsgEgBGAsfUw
heFaonHPe57bLDT1qGmQNr5jjBg+sn1d449ebY/dGbWty6SXydmAtvYYxCjRlT00GVyew28BYNoG
FFDKhu3C6YFbON1mUcKtWGiifXQ6VfnhSIF1VKvAfJbHyXrUhC+v3Cv3Y3VaCWxpsEuEeRXRvNtD
2SqxsMvSGbxWTs/QKgZPNAy+3VBW6QcKw02I0K45WPpzLY/hgywYnPsOnvJNFwdnhAiFq9rh+FRX
6eApaWQ/9YaFfpbVXHAKKndUUIcgqNEvyMr42jbSz8BEmGUl1L6VeenAEZETI8kDMHL7GGk76YDY
Wu0pqtItIgn+FhiP101au3EKfWWx+7NG1kWdzBwLyJO1TGyA7tmhUZba0yC1yqaUNGtb1tWf92PN
/b6F9cO4mJhC1cOFdvtEcTRGBVDUxPP1MPNKu34ZhWM8TnHxn2v/eSFGpPS1UN6XF306mO9+p6t1
4lmBlB2dsvtdJc456kW06ZX4kpH7u1Wc/mcZJ+DqBsNAyCtAZdl9t8/X5X7sRHKae8Jygs/aZHxT
x/CjXsSAWRy7PcZh7u/ff6X3321eEh6ANruq3HHpfFjZVjo1uScFtnlB9ke9NMYaOOo+U5sRgNSv
VBvwRS319rnkXutSVD7IdYB+7KJmtOm55tHOMlPVHVR1cKWki1eO8X2iMcvgo5ADXY1icAl4tOws
8JH1LrxsNPoDV7D0Uhd6+1RF9g+n0i+MxxV60Np4yX1aHCvn4Z4bwLf8d/n55/0T5oUVSVMU14U3
yZXbpc9+8iiByuo7bAJ7HKhk4yMGDUcduHve/sztjmYa2kFV9qHEfrUwPpXk7nFzmMpLh1sVbfXv
dlFdnUBg/qW8hM6aXONbO4F6CzU3hvYQqOa///ODHTnLCnsUONT3SDU3vqPubCdf82R7ayswcaH+
4QokuC5OlixDkTZCuUAGJw5OiQh5OXH2ebTTzB2jtrpak76WB7yxJtJFsMcJ5zYPt/gUajma9WQa
qTeP903Qr7pRvxhSuhXauItKf1Mhotx2PxGXeIqKD6ljv+SdtOHyPqO4f9W18JD1a2fiPjqDS5jR
RmxNgHzLzu4w5WNbxErmRXn/pTGtnI6IbJ4mPUVVoyxWy+L7lwACj+hMOsQMhsB2+3kLtSoFz9x6
SadnX+IkCfZVaU+fxagCuVIF3PREj/qnuFb9U6M7LxkH+lMmSrIhC53Bygdj5jpmoL2kTSZOUWFN
P1LHCD++H5DeKFVmAD2Bl/wI8SRzESxyYQAEqwq0xElejrWl+pem18x6o5vx18Fprn5W76ucFp+r
SGb2qZxwIM+pN1bugPsPRGHLzUlGCyaNXuTtC4tsJeiTGvSiXCFOqkm9tG9rpzzkhcG0UMnXlNru
+82sR9Ixh0pm1MvBFIjDMsqhZHmiw7FdTctiZzR29JhW+r6xB+WS9+gKtGKItitvfM5nbosQMCgM
RMHgzRMUfXEmVWvSJLuzWi8WsrETWa0eutGQzn4NwyNteuk5DAYoQ0WDRBqU3m+Cv4KREIY3+UW9
7VNnTS7njd1KfQgQClAUm2BpZhJjbSinDG28tFHNI5msfzaMMtsypcu/AbZ1dl0yfHv/PdwHQO4K
MDFz49lAMmtx+zZj0Je5GDoa4ZSkthJbm0lB8+z9Ve5zGJBKryQR5E6ZP85//yfMRiVGG1VSlR5i
GTX4wbQ+2EohP0+hI1bmrW890Mwfgp0LQIBvfLtU0STlaNt+4Q2CvMEH00JPqJpW7tnXkcTt9pmp
v8ArCK68t6WCFXxQyplM9p+imim0OSbZiQTqkqWGuVGxiNkVufGzGPXhoUNH7o/TQGnXLCrspIph
bjBF2ElJWm9MY/oxkBnte9UXLhR6DS2BBDnowkx3o9Tpv/7rl2BfUZZAGAb7Sc/w9vVUZmONACj8
J9zk6dPE8PZyM6sPfUX79v2l3ij6SELmhFLm2xPyF5+iTlHzBQ5TelA9fjRUeS+i6vxdHwcYggvb
cRMi91GTJYb39jRrMTb1ysabl/j3M2k42JF6mXTtHJoKy8dthtaqMqNpnuh3SvveFsFOOKP9ubMT
cezjXBw7o669LtQueYdP4dorWB5pDSWnOcKgb8zZ0pcoLDEKSxR2bz21SD4/9LZankQZ7Ad/lnqT
o10WcapDTZ+ozeNvojX9k9RB/2uoN14KqcP0JynD/RiqXwc/64+5UNrd+5/p7ifyaij8aIezjbmU
5wP1z9l0ggDOyKiLa+eUv8O+N+i52NVJNuLc0yoAs5rI2q/vr3k3f5udw2ikkqOScPKvxaJBhug5
nPLommp68KEPHPhFRoSCTMLI0x7gXiOnGh4lTW02Qy1lF7TK001sToXhhkaxVhAsr73Xn4MH5v+y
E6qt23fQAiUAkmeLay85PyO1+ZpqxgELWDyzyrxb2ZPzs93syfnZ/1lscQSpmQXtektc9VbYD37c
YI2eoZX7/iu+fySIi/Mol+SWpPzuZlW6QB2HTlzVxkk/2olPDcJX3lR45BwVKsqVrb4M8bQ5FICL
pDGcNJR5FiFepZ8j/Iyn6gPj52To8cmIm2ITjtLaNfnmSvP8hhKVm2sZ4XNdon5rB3HFpcM23Azt
LjcZOm1yKR6jzfuv8S7Qvz4XWS+o3vlKkRfP1ccwOQnxsAeUZlNo0V6z5+mVQEKwH4ZpM/ntSxGD
OqIdDhPH2hnBeJTTaV+k8eM4jfAraIrjO7QhsXGRVdkHWnBBTeYsgngl6V9mU/NvnQnn+gzI4z5f
/FZk9Cw/Mh1xDYtRhQCS2S9To2a7okOHIpdFv81Hw9/pxbBWd771TRh0GUg5Us0yB7w9QFlsVxX2
cuIqUkN3lTbSHkTi+24g69l/JB3ND8lkeH5OkChc8bdLSZM5GpVAhisUVoqd7GBuJKfvV777/SGd
TymQPLYZWeJyrOmHsdREXRBdC3iNDAti0jCYhPv3d9dbh5SrgfKMrYWAyfz3f2KvicghFMVeXH3H
f0oCv/MqerLnUuqHJ4GO2un/s9zM00XpAgeVxYUMcAd3kYIzCs0DIVLzLylmuXMk+6eaqMPu/cXu
7xXeIP1x5mQGaNll/wO5VbWIBpkwN3SGO0Thn1Iukepqo/6QpPY1Uutf7694vwk1pBZ4ka8dZlCv
t2+zm9QibPWeMbhugitOhmqP9GfrdlrZr0TXu04HCRr2ODrNDgLsDLO+XSvuDAhVmWoA2dD2au3v
B7qg28GuoSP3zVnqG2lrh/ZPI/+gBupxEI+Jfs2HT2F6rSsgh/pZAcOshrRDk2kvpEHdVFb2SZl5
4Urf7O1EQ0kqX/nZd3UmP5v+Hr3KWaYPgM+87f/ZcH0hzMGhvPRiHGncKNX6LTrl5K5hZG/j0ii+
RCgGumbTmE+K3HXnTkHlJbKcZmXnv/GtKHKg5VJ6GKQCi29lVE1lRjHi3I1olId5NH8cJAGnFfD2
ykPPz3R731qzgwAwBYITZchi3ISMv1E6qTR4WRig2IRq4H6Qq+zL+5vv/ijfrrJ4oDwoCrPyg5E2
pg02XVMxcLCVQ6wx1PKDNffu14nh8qFmvzOo6bj3gUq//ZCKhPCOXdWjF2TKXqr9j4Wt+pu4hlQY
4glwLvtvUhRcWuWSRVezP0fli4g+j5Fn+Bd1+BXYnhFd1dn5dNy0ZbcpzCswOS8pftTxz7o6p/3v
oAmw/kWAZ6+qv+3p59QiZY/HAD7otu22/rceefHROTs2ei4N4t9fm+IaDBfh/OwdDZOCCsb1ER+9
jaN80IxnafooyzsqW6l/bhz0wqKDUf51ulOvfEY2v6MdifmGa4V/JWeTGymeI0dz1hn6mQVfeil2
s+gX8/Q4hMJS/7DEnyz7m8KQt32dNOM81mdF/VI4T3YLAkrdZkgJS+C3reSE7clKtnNX28yGlQBN
UTGmL0/7YPn+bUMMIbUU6MGWEWXrKJ+R4Td+Nc4QPJRqGCAPnyon6BL6JQfW56K7a60ZurymyYtd
QFkxowXJ3FH4nk/ZP8c5jQcbMpffe02Fc6SQz1FxHI3mBxYSNIrC5A9DwGQ7JcYvBUtEWfkRjXT6
MrcFiFPiWaedOzFdkvqrPfyelD+Ockxs+BzSU6v/kEBW5FPxGOcPQ7OPcuuLnqvPRvrDGpgeo4yx
oW23EhXuExggwtSmDDu4cu+ovoYchlZvJpqnCvjXWvhRonO6EZB09npmZA9o9ruaUxory96Nc7XX
MR140NmFDZDDIiVXygyJM2MYvVbnI0VWXR6GCfHLxPCbgx6ByEN7uFO+Cs0/NGmWfIhbzXgUeVJc
47zTH5u29Tcm0Nj/fGHTlsGXD71RMM13wMg8jo0wwQHWqxGkzRGv3utdZm/ombnlDER7P4TdB0pM
XogltP00Z0aA3u4mjN4DeRQ5qyF5ux+LNoMAO6yBIe6Go7xsbmlC/yyhieDx4uhY0HNVpVChtafS
ySciNyegzJhyfujSlD3YhYzSDLyHpGATBaAzJ+Vn5Ge/zLzQ3KyqP6A1eqjiZNMNcO61adVo/T6U
z8w6bnX6FhROy2pQRPy5GZE3KAqjR+JLkz4ajiQ2Pl5GHxixaH/ff+/3dyH/h7x6pExBIgPrvn3v
CG+UJq1x2VMlmNmNE9b7LsiHnWau5c5vnC9Y+lxUBoPEmd5yu9KU6lMoBcAWLOTOtoEA1gjtt3X9
cLoE4YGmmv+rN9pP7z/fHb51/uLkHKCIAFsDAJtf+D9hSktzsEVhMnk97PDPKSDFB0ZfOYL7yuhl
NLS9MCt7TG+o8XVJ+pU3EtpVYiw2jRYApaDOO3QwUk8mDHhXTqoOu6g+/v7+z7xPWG3uUyIBvZAZ
17/IEwTuHtFYm2h3aH4OsatWnrOyNp8KfRKbXhjRTuvatennG9+eJggIZHDXVDNLbckMKbfK7xW+
CBXzNCg23W78IIACdCu77A4jyFeAaQ4CEuoN5dNSyHGURmBatgNmRY3MrdLJ2PJW06ekiCcQl06j
/xlrNLqcInlmAuCa+FJ+KxxjOOjoKn6rhvijFnTVvms07T9naPBSTGo5fh7diiWFTMXAPayHovIY
bQRoIxmSWwxFuhLe3tqG86Tv9W6Zv/NiGyZlAXDGKCtP1BOooiQcH2wE/FwF6uBjo0n6PhrKnaw2
Yk8iYm6F1SMFnlUeWhHaDlBWts9b+Ru0s2mTzA4sYzwMaz/yPgjPCliMAeBYcEKXWHCrUZHmNqrC
C6GBfdKNvnia7OhrOgjnq1GF8WNkWj8UJ21eJKvTn2pLtAA86+4ZceovkaiYUZRysnY13KlzYV4P
mgLSB06Gs4vC4m6wmxZouNnmXtN+FeiQnVW/qs56YvRfswwkTxY4cDP90bhMeARdG0xhdnJahF9b
uT/36Zrz5Ftvie0CNw98H5yyxc9pG8xv2pqJahKExUdR5+G+y+Jp935EeGsValf6PlAx4A6rt3Gr
BcPdlMDsPctOw0s7CVR/zXHNcmPedrdJHMiwmZvFoHaWeVnEnSQB5SCXeQkRn3oIMmW5K21j2ppS
CMh+iP7jgGT+kqxFL5rEUQPIevtQvWEX01CouYe7WPMgtzIJYG+tzBHvwxpxhiEvectsxbI8amoj
B1TeZoFIRxBALK+f80FJfjkoML7/id7amLSd5hEW52WWPfs/zs60OW4jW9N/xeHv6It9mbh9IwZL
FYpbkSItS/qCoGUZ+77j188Dds9cFYpBjG84HB1qWkwgkXny5Dnvcvk6srRERiZY7ZmDDBGPXgp8
2UiOetLOxxJNiD+rRvbjrpu/DdMcO8Bce6eXlRSlaOUlMYo9fbIrvCzzu8ZYSMLMMzyGTXpTdWAw
Egxcz200+r2q2WZSIdOFqW8AmTlPRafMR+U5Yse4pSV6Yjda7iL2/e/4Lq7MT9UqadaXo21F6NZY
qO/e8XdNO827wUtGBHE5G7Xhm5knvY205PwydJZ4akucCsWsaxY7UmLgc1mu/PHxZK/pwcVKpZtD
erLCuemZ8nEv57rqpwW1z1k8iy3wFTVaYqQAS+uml9AJyXMzPg2gMV9KqYpPsSgsOzW5629NXEQu
jUa5uhLftkU5M4saa0ky6ZxNefoSmJZfJcvkB5lyAGkJ2n1ogyNyX9+KKkkdrRx018DOQV6wy5uX
sdhpAl4tch5nZSzRZseK4MrFJpT0juZSLp1p3mc3mRxGdzP0v9c6D/bum1eRaB2KfiOkO9YX8jeX
Mx/0UTdrVilRXSiXR0EzWmeS6ZF//H2v0kNGMXFppSYDUwImyeUoUAuyCHl78bySg51M7nJfKaUR
vbF5OrO1muda0wavRnB959i74ghw5FHU5QZLXQ2awLZ0DVi8Hkyra89YJ2Mrl6ftFwGXEHfKR/m2
7qTZNyLt90IEiJiUIdhJrP7Ocx+Zz7OBpSzN5AHrkDB4zhAb96sBX92yqb+BWX/kli7aUmp1N7M1
5WchajnHKcv8pWYr3wSBRNmvkM06KBOurGMlHCoQEm5WaMJX2ibyYcaydWcpX+WavC5VWMiq/Euz
ZJOIZ2VsDbhL03msG2RRqV+5xoLfZzJLGAUoVo+ulZEedz7vGtov9y+jri0aoIS4Al25aRqLmeaD
2p5R+TuC6jDazxoVQKEagEh7Pbl1raaOXB7z5gVdHHscbzrIGELxJUzAhudPYdu6a5itVJVa51Mw
IhghV6v+mS8keFlZr9UoH9IucbPyoYsEHBAOyDdHPd0PKferQMHKEqGduHNMNfVCmemP0D28h3Me
ppojdKUbDeMhMZIDTDzfyEYPHq6LGl4OPCFqkPwsIn9SC69NMndNFDNEETP+WoBR7eR3agjgE7gK
+GLTU7TmUJgYT/O/4Shit2we1Cx2A+EEevuYGZKThn+IPM2kHntZPrbBfMypkSAg1QxRwsEINf7j
j3B9/aXAQX/M4F651o23LelCb0V6VY14DvrFroRlsFNMBtFus+4EZQ7PM7N1nEAzubKeNXBf2gUB
yrS+mXXjL0Gpy1OmFYYb0KJwMIYOPQHGgds2pnLP9W1PVPhK8wI0ObJflLpYM4T+rdGGlZqBJGQy
JSatK/2iius7VFolioajcKsuofQQiVlsR0C6pdFUPbHpAq/NFOkWj+mvQBzOhUGLfBWTqZ0lTcZD
oFjFo5IveyfvdYwEY0CLnzIvXQf6kJfRS1/UTmlnsFIV1QJ3zqfwMMtG/fTx93tvlJW0QLOGxJPW
9eUoViVqA8TAHqqfiZVYiRCuLqLQ9vEo7xx1ZDMg1pBGWkti26Sw6YsoEJW2f8QGybihE/ZVxgvB
bnL5xyTC51PUHN/H4UhdzkmbFgEbI1ksOw/T+Jb5ldyd51kn7zJ0AAejTc4lDZQu0g2Xr13mjdaE
Qlo9NlahOEqZjmezQLW7iEPtENfRKx7FgzcC8HOKktQLA3vDidPu+ePnuJ79FcbBfCByDf18Oy1a
HE4Jvi/F42IZr5aa4KgWiuXOMXg1iAoUHvcLZJzoMV81SQqrDTH7SITzgujmHXxEqn/tVO5E46tk
ah0FWUMWPwQlLgCXM5rELFNFmoWzoJaL12VD5fV6OfhWBQ7CNKPk0MejfhJm0ziCDxR2MvQ3LYSL
L4pnGcDQVZ6c8gx1z8vxFXkplEQbtQdtjBFjx57VlibcauoyCl2ueCoMLeqEthVTwTdn1NPi/M/Z
GhQ7TrNHpUWqrJXT2UEQ5/dkGAAShcKAvWJjyI+TlRi+Sdv5Nm2H0Z4xfPc+XghXByi3PzhdCHvh
ObPqAF8+fTnledd1WnpO81pyqT4V8KkSCkZjd2yk+KTHvbi3J6+OTwRnOKtXLVk+GV/ucsxGnRqm
kRZPjouS02Fn8jgmSIcYU6l+N2IlPk0ltWlpWbR7/DDwuQz06tQusXmckXd0Pp6Bq+yT2iSbYNUs
RW2M2s7l01ho7AdVvFRwLUzcVrRY+b1GUPgvYRbUnd1/vSFonMnY6NKoAyu53XXRpKlBKgBXqIUi
PVB2AK6EjOLOKFfZJ7MGShcWyvpVaatcvlAPv2GmdpGcA6MvDkmED2qKfNkBmfPwc52P8e9pGUSH
hrbXzsjXbVEEwTAOxXULnuN6i7wcOp3GQO31rjr3Y6e5UyT29zgwJPgPJodSndJDCK/TbrKoPBl4
HAyINTpJoQ5/fPxJr0PCKm7EgQuAhiL8Fi0WGKNKr6bNz5oGTgRJke7YaYYjJfP4VCXzjAw6DZ5S
HZFYDlp5ZxautxSXKiTyAU++iXxsctJRxiViEcf8DLUmsgsIU0e11waXHfgpGVLTK6Rkz1PtuiYH
+IH4Y4rcaqixbCvSyKEuiHyZ8gMHl+qRoFYemV6Vu12qhl9DQcz9SFwg+JdIntqUfSK7nHrk2EM9
vS+qVHbKbqloPiriN63q2fRplSq3SiZaf3e/rcxqJDFgV9NwBVZ+uUaSpRjMaprEB1WQf6NLPlBx
UtHuCYad4+fqO4DP4BIEvIUyLZzudTf+VC0XcvASVclAi3A28vyrge1kUSI90TTp5yAP9nrJ6++7
OAjW8eg8rAWot9rj5XhLoxYNrX7xAeppZ0fGFDt6mGU7b3UVrtZRkIzmrkP5merr5ShFmgWIxY3i
gyDk6GDjDXeSidg2ZfZlp8J1nTwxlgqV5Y3LRiDZhMZqiqU8X1rxIdLlZ2UF1mLukjoqiKgfaj8N
x6EV74NKfo711pbB2dd22oTWMczplhaT+efH2/pNpXo7wyo4B1IKmgukjpfvrvRmE09WLT6YYTW7
hR4FHlIgyY1UKr2diYF1TMQo9ZdATP6qdJwxbTjJ0TdLXhSU27vc8jDUao9NaHQ21uPFIaBVcdTN
rPZRmvxz0rPIBz4pHMVU+xGkaeXWjTwTpgTlVhvT/CFeyui11oP5S4N2u5+Vsnbbx6p+rotOcojn
2K+qQ33HQWa9SEW/666zxu7LGaCJCTiHfAMGG/7xlzNgGGWS9HIFu1DqdVcfoY6Pg/SUJrJjlaMG
K5n/ux0bdPsUM3TqRqh3EobrXjllBbyayLpABq3l1stHCHQjkcMCLohcCDeKJtz1Sth6dWNMtzla
fTdtlL2Oy5DcFiIaghhMVvAOEgWvjTSP77KMCVXCRTriTDv8pXeZ6gZtg0FzBv0+qUK/Ick5JhzZ
Xk32443SJN61Zl7d1LHSOaKA9L6zzDAql1nR74sgVm2zzIU7SZFq/BYLYr2BZlNcPH68+t4JsQiD
UCdf9XwQbd/Gk3oSqqSvUxg2syIcVJToA11pEdqIpZpwGXf9XS5Yjduki5+Ny3NXZ26mYH0rDq12
yhN6sCSBXfBM/9NyKWqce3NUdqLrddDjIeGAcK0ix+AguPw6ZgiOqjFbAay4Wt+0c4RkYgZzKTHB
qMRNMtntoIg7J9515KNSS9OJkpfFwbdV3kuwIqpWPsa5DsPlGc2w5l6Mkr0W37q2L9b+Sj5SwGSu
eiAIoG3OVfSba14CAQWR9S/P6uiV05h63ZjUAEp3PQiuox9FBZpHpFHU94E0rG/90/lh6kRaLZul
c5JW6HtXrU5NpJ/aL+WoCl4dNDgTKPHD3EryKVEizUlLdONlYWpdOcmmZ2Bve6nd1dddHwkxL3IL
AhsNlctHKlo0QIwZJR3k577wb+5keZV/z0tgKqEqxr/NwZ4Q+9W3fRsSRDviPdxz3vRzf5oFDKIn
fS4D6TzHWuh0yJ66yVSOf7cEjAoSPctV5JUmEUXxyxcTRWSrUxqiZ7WRwoO5ZOaXHul2PxdK5fnj
fXyVHJKZMQydKCYQpthmhyTVmCA7jIye2KT9Q5ze9laDEaBlCZmDuJAiOrTYPRm19xtIwjuDXyNk
MPl6E4+kGkS7ZYuJWFL8zGK9y88j8ndHpBcDP9WMhoKEJEHcxN5K9MZafBHNqPKGNpNwKSgHL6co
blejFjhhqM87If06bV8fCtgx87JSCrecdTMdBA72KD/HitqeKGqLblmW1jENG81OaRqdBlH+FGmT
k4oJqk1x6gdytldWvcaC8RhUR1Z5G64RXCQuF4ECpBKDnzE7F7V0P4txeI/WpuKRZQNkkurSzeB0
uFYvpu5UYO6dpcVOcnW9v8gquDpweaCacGWTkS9hytEywBHv1WdVFcJTl6CaJURV56Ll5WVKvbel
33lrcFoApOHoiJjkqGvC99MGy5Dr7Nq8zM5zVTTIsFbWtyYScKPrUkqXoykC76BykFAxY5G2tddO
FkWCjzfF9S6/fIhNXpFTI0qbps/OQhoLh1oXEi8rk/C3vz0K5H56PDRoIeFv4WF5Z0lCmifRWR4j
MHaiJLhjAYnp41He2KiXBwVlGFqG0LYRAaTmejmj8SyqdTcX0Tm0RpfD3M7Tz5kSu3CVDpP2xZIf
E+2mUz6rY+EYiWoDorWtrHdnAavh/sEIZvSYY3wKRbuLX+UlfVCKG0390YcqhvHPcvRbMOEqkQK9
7EfHbIGa1JlPZn4wi/E3iFB3Zjh8rppvJR5pXlP9gdrx3/9eEAA5AwERcBBsWcmQfvqwj+XwjKfK
rZkLMl4R7W7Gc1WsBKRgAiJESnAlCWzzbTRmJzKUOjqnCNf7lTYbTgBDz5+t8hAJRuhh0dE4o5lY
jgGWzi8yWbIBOLQ7X/Sd1bmyvsA3g53lMrc5HVpEPawefZHzOCQKzQ3MBsW1Qvrxurne/HDLWDdr
BECudhsFq94awtgownOxNC+juFjPdWt0LwKBCheU2OCKwwL+9LcHJZ0GDkJeD3hrm9BHLSCqyERa
aBHb7LRgFHELsBz/lWA6ZKkwuGSie06n1y/KlZiJ5KqKnTbk9sv90apTRFe4K1BVAR+o6Yn2WTSX
zjWLSXJZRuFtXOfZ8eMXfbPhuNyVjAo4CaAJeBxUKi5HtXL6aPXcFOfOOi9l4EgR/oZahuJYbpcw
DJbx0MPRLl4mMLji+JIJ3OZULxhPVeBX1Kr09KHrTwi32Ib5NMTf1Npy9Hn209mXFNxpoH/BzcrL
gzJGdqI8S/m9Ej0YFmXgUGuf9EU6zCKY9TZD47G1Y45VK84PQZcfW6QyB6lzO+QyjTZ9zQE+e3MG
ZtZsACxGHW5BYzP6H0/JelP6eUYoSVChw23WWJE3ACQvZ8RY2NviGI+fCg4HvxbxRasxg/SFUlTo
zaGh0BmD4eW9uhci37K2i6HRukVohaR99XOglHA5tGnl0cKhlH1CKFO2OwRon/tMe2zkLjzh30IL
LWSuAzMPPCVhe+v9qPpJB5I812fksoZcxpVXj2/Q/1EdgtB8qAmZBuatz0uO7dYUfP54sq76fUhL
cPM3V9lBVtGV1eM0hWmkNrrwxNXbR0SluikNIT5XUdZ6QqU1vtC3bqaJlSuMJDDzJJpeoArSY2LG
lj91OBz3lNT1WcZufJCU59kcGrcrw/QxlxN5Z7lfJXorYgdCPuYkRFCaH5tNVgpW3RtDozwFUshF
QVbbA0SC8gsI829C0KNChoiBI8pBeR8upmbXutU7aTz0rtka6QFLpcHBPTz5m0cwsD06e+s1dmVw
UCm+/PBpuQilVU7yU1CGkZfoQuv2YRTsVI62AfttFCgy2JvBwadLeznKVGVRMS6rlcYcVwfs99h2
dd2dPl4SbyosP69iAH4Ar4B2g/Ajpd+eC0MuZVKXCdpTIln1QW/U2alQeoUPLb6iDHAzpkrqpWb2
oq8aHXPbe8WQVN48IfprmV3jlfmU+lZhSTeIrfze4OJj99FzFMURUsnmb4kmTu6gFOUNdXad6MAN
CGWV2pFDKfIK1ajvrCDX/CiqCkdahPRAcVZzVDE3UO7sUH3Dp9opalV9MVM9c9TUqNGPM7Odk+tq
OzMRzAIdBYIreejbYvwph4yrcbE6bAKfyHU87YDeuzM7wyn2KPPfTk55H7lQ/M7Vt+5H/BzsHGHr
ktl8hRVdD3BnLUdyS7z82Agtd3LUdPITgE8fFqfaGK6uHiWuCx9/7yuy2NtrgrpAkAoiOkjvy5Gw
XjRzdr/8VN2ZR/2YPkyH6iQdYFrboSfZ4iF3lGP1efCMJ+1o3IhucQzdyBYOHz/H9vzcPoZ8+RiT
3vfxINbyEyrBtoYUXKZ9U6pjI+vAN3fW+HYnkSuDa1lzLzITpEQ2r6wqazUlQm1tkgrt3jDDz21h
WTu37/cHATtNWY+DeetxQUJVN0GWA56OcVMs4yT2MJCLd15lPeAv1gm6JEAg6PWv0nUcP5fTpo0R
Uq5LVZz1PsS9Ga41ctBluDLzAxexjG+0BvLHGsycI6TL3uK5fscVS/ivag5l7S1jj+LwDA+V0Wsx
1WFPzuV6w9pzcd2MAthrRRngv7u21ynhKZfvmGdUfnKEJ85UcPPeXoAd+xkX6qePV+AWHPmvcaiB
owFCLYw9fzkOGiMBu0HNz5OYTKeomEY6taVTlqnBcS51mIt2VeM0gda4ZoqmK2D45aXVxOAoDXjS
dflQ2qyE0pOUZridozmylxTqd930+jGsplMf+ekQ/zHi9ed0UnNrVukztPDkWMrV91kP0p0++iYZ
+tcb0Reih7UioLfyCTOs8aArlPxcW+HTrFLubfhOGkRQGxWf2FZDNCorSTT/3mZ+G1elQ0QEJ6Oi
PXs5kzNASAMNcwoyraT9luVZfFP1XOk6NQ/trDZ+b6s9O+h3FgmIFBDKFNR43S1iIVU5SMY6zs6d
oUZ+MC+mkylQo97WyH98n/5X+KN8/NfOav/rP/nz97Kaad5G3eaP/3WufhTPXfPjR3f/Wv3n+lf/
33/6X5d/5G/++ze7r93rxR+8Au7o/NT/aOZPP1pMhd7G5BnW//L/94e//Hj7LS9z9eOfv34v+6Jb
fxt6Y8Wv//7R6c9//rqaevzHz7/+3z97eM35a4fmR/E9+uW57LvoR1P88lr8+cv/xlSj+d7F33+5
44/t9pf9eG27f/5qGP+ga0SqS/7IzANq+vWX8cf6E8X6x1oDXKPrSuR+axIWZdNF//yVe90/qFWw
jfl7BN43Q5l2HZufqdY/wAzAJaOTTyvu1//7zBef5b8/0y9Fnz+WcdG1PAwL7L/D4qorxqG5stIg
cRGftoigBLeYrlzCyFG0qH1JFSPF1UXSXwdRDQ6ZMgDtw3Td+2ni/v0QPw/6ho67GJXGDWUujmyG
J4ps8kCK1EHGFSNxsrR36/5B0u4y44/GuluST2pSOEPz1Mqf6i7x8tVu18pcKXmpi2c1Tt1h/Npr
o10a4ilv/qDDc8Cm2E4HH/GvzJhOOU0HvX+CTHEYAkQP1dCJkzvZeqklmt9tapMI2xYsA7WdnLkv
jkMk2ZVIalQdZfx7O+qhH7/uBn3HJG9ed3P2KA3WbShgJI7xbN7HD7Xd27m9uMKhdJpz5SlP2ecm
syVHtq2dU+8yrl2PvLlpjZhAiwE4HppFfW8Dlz0HzZdQSry6iP/qJ+2ktn/tvOz67T76tutB/FM2
WGo6qB6FIQHNeIfaO3QujVk7O2jHwC9PuDsenj8e8moNX07vloo4l+VIG4ERI3LO7Lw46mHcuVK8
OwRJ+8q3oICwvU9J/bBInUwhdDK+LyYJivYY1mi3lZ/z5OvHb7OBdP37m/001ma1ZFpj1MNadA0f
Cho/f5rH+rfGn27LIyydh/BHeCOfVY6k2+IpOoadrbxMiT3+/vFTbKryb0+xmo5BF6IysuZml59R
zdq+SZIsdVoUfSUXsSXOaMMeZq/S7Si0Y8mW9/CS7yydizE3qzWXGl3Efo0xuTkN2NUWHf4C4USn
qUyXw84bXo9GikHNS6NIS2a2daWm/CTkAnq4jlEKqhPK2fQUWnCU0znS3aJUFJ9LW3coliq/V7HY
dIFfmK/4QPV+Wys1ht1tf+YaLp+F2Ex/zKmu/r1VR3gkFaH1R7BEyxeF2stvIGmCRPyLkdDUorWZ
LdJ/sOLgVhFmwHyBAAaaHslOyLjMD5BzXF0OAQnDKeIfICyXg4pSbmWSnOtIwGutnZthcyDvif2P
Z3+NAj9FCXDrvBMlVaoU68m4rQRkM8XU2GxnkNHYcoBW13vK33qhvTQihLCpnI1bulJg/tNGN2Iq
rvrezXHTYuXcW5Nk+tTkXiCOMW65fFOpAgYpJ9DlZdpiniZlFqVAUmYVaSdMvPISy/bqW6Q3hRPX
VnObRJQT0liaHUvogpuhpyb48axswswbghQhDfJAOqwAdDdzv5RWV4SYjhw6RV/ArS31bVLV9Ult
zB8KREYfFGuycxhvVLzW+gXjieu1CMoT/2ymoVTKpBOKiEHnKX+u8l48xL2V/mbISepHitLk+DPM
i6vijUBOjIXbZMdAD2bHhCSo2ohO7zGcN22p9ZnAJ7MWuRICZJO2EqODLEblWC/1IUIiCeGeOb0N
jEGhQtkEBzEw/0xHiigllw4pxLqls2p955JzPS0A2ujzmxBZMTSmSnm5OrQlqOF/1cgCskQih3aN
xKrIBrEEXVVGnwo9kUcgH2o2H0nxxC9B1NSvBhrIOmbd40KUnOrgj48XyIb+y8S8sfEggCDSxT/b
a6wajq0w1PKAf7eCZCFF3OVTAoTbL0AcfjK0Lq5tUR0qSunhPH3HCEAz3cxQZgSDmyZ5NPM8l+xR
NgRs8+pl+S2WlTB2d55yE1rXYxL1RnPVsKJ2gBTB5dyhVNcZo1HoPjEguMOLMP8ijWlgI6KIztMw
S4dUwSHQNEJKGNDsTrSi8VUxO8tB1LV3VDyxnKXTUIeqUlCCXb9z37v6uusTUruDvkESDXJ6c1VO
Z6U1ejoGfhHMRmarhS55Ug1JQ2oq2ab1NN6UUqAg1QdNHUve3EtCU3IiFQofIIhx5zBaN/ZP4fBt
wvi4cA0pjSNZtVlsVa10HRh43U8o63H8RbmXBtXI3pL21AzfGWrFpRLcuQJSHt3UdMRO6+O8Q4ke
TuIPsaHzMioNdX6KC3t57zqJl28F35aaIxxKBFau5DWltq6nWksDf26S77MVJ8huSBFNJSzu46xQ
Xyjh1q+90pa23qUNruBN46AlazrjhK+Igajpzq7e1CpX0SwaHvAeVwQGNj36JsKOCkEMDlrgB12X
/Dllivpk9dpJDDPBSfDeOBLky9ss6qxDITTyb9KM9NSYLN1hGmO06AOhv231QYepMZid14xdcZMu
bX7swMZ9qjmOPWlYmtPHG+r6m/HUoIC47HFvErfNwYzjy0SPNPD7wVju4hjxl6mvRT8LxHlv767f
f/PRqIEg67jaPYIIWPODn/J3LQ0tfYo1yy8rtX8xmySE+rW6xa0Yfc3urQ7fUTNvf0RIpR7kREr9
cqawdmiKRNvTft4mw+v3WoMnBl6rqDJx7/JpRgRtLWOQA7/rmxpwV5A+qRP9tCqalNTNQJvjKK9h
8eV0MHr+LNhaMNPUSvUWU8QlHXd43EO0SjNPwyigCJPU0YSgoZLhJD90g3LXD03ymmuJVvpGTgMH
2pzEFbCBlLpzul+dauvLwD0AH0d9ceUdXb5Mhz4GAsm8TAAv8JD3a0d7DDofYF/vaXlWHPLKSLyW
3pwHAzhzQ9noj397KXHhBqYHEQiMwnYD6G0CPLtlA1iTMRziKluOwZDpt7mc7qEB1/R0s5JW+R+K
W2ugRYvm8nUTcdDRJRcFP8oCze2VIXIpNeBhM0+mO6Elgtoi/h1daVTOxy+5hsurkZGQY2BAk4CI
L0fOQELMSVoLfjEXrS+I8WuJT4+DbwhRPq0KV8gL0ctruAIYVZc7ce+d3bpmb6hUUB7Fo2SzZuOm
ylJzScJTVYbaXdDP4mPB2rMFaCA7L7pNGFlRF0NtwtnURbloosR7YsuaNHExQelFPTvMZHXuoAW9
W0pZuhMi3n0/aBYrO+/Nw+pydnNl4Pjo0cDvQnPwulb43WDrYwo2Vjsjvft6gDtx5kCdi2vo5UhD
JMudWUq8HrcSF/6KDbQu/mosQ3Cj5IH6rInLt4+XzvXLEfoAHGFoBOpQ2Uq5oCOfzSFTekozqzoY
mdUcWrEPD6OYWzt3oOv9sQ7FHsRPAN70lg4uKDT1lY510iZJmduiXnLdjxdkP0ZNKTyzwcIqN+ED
lsDIP37L64lF1nH12F1x1BpjX07stGSJRTgPT0pkFifBBCKUycP00Bhr5hhXgStOS76XdF0fLWwI
xKnWtB647lWxMTEzSZrN8FRGcDAYUQb7tDT4Pdn1MuYnqN8UNswqbIYTQnjSTTZbQk3trwi/llO0
VwHY0NXXZICiK15o5Plg7oD2XM4CIXoqltSy/NpEpHFUW2gqDemnHtVo9hNBnLZoNFemyXuy2mS+
SSPuZnoo4OVqiDVAhCx4ylPEILpIKiGdt/1NnYzzl9xIkM0rxNbLJ0W/jYOkesTuvj8ZRZqesmKe
oFYn3Qnh9vxRmgLlvpuV7EZUYjAk41ADbKBNG5udsZNIXH93wiHMn/VKRQtA24SmUY3LBugFiIQ+
chv5YWlo2GhfivohHvaYvO+MtSYrJLXcA2gfbsL/BKm1yRt6knFsRPd1b32h1SHeoomOKEaVvbTL
Lp/wnRMWfBaAaSyidHKlbcUkRu1gCQGU4POJZoikhL7eRRPO4Zhio87R+mjrolhuWalrdopxF5Rz
sDPF13cfHoHIz0UN+g851OWiKmNMUBYZ8GZq4h4t6dar0Nehq8+L7OljuidtfB2vkK5gcumBA5AG
y3M5XFFAAK3wwzyZxdzfSEJc3y+TPNxl89ztCBNfn6prt0Cn5UfubBlbaS30xft5jIroNJn6TVgG
DRp7ueGqKlz9ltkkfw+CZ0BFulurY7JzRdpWJNmta1mKsAUAhzubtplYiE+KMCxCzLEKCaOYY/NU
h0rklZbSOKz3xW/nXPijHTLJMzHZOBel8DtCvIa1c75fL2ywKwRu7muQqZH1u5xyM0u0fMLz4FSg
fKBn9eRKubB87bNRuW8iRRycZN7zPVs35mVGs46JnocODJFyxPptfsrKgyYZMYIxoMQqWewFUhLd
k7KOO2v3ejEh8yvRPwaXRXdwC7fv0TASihoFmLFASiKTa9lXGjT9YRR2O7XNdxbTOoMrUwQbciLE
5QtZjTKqo5Elp6xsEagNtJdM1NNbBGBEX+Ia5ahDmd0llYjmdYGF98fn3/Um5UXJDWWugtQ7364d
P01nJZV9GphVcoISnnlTUJeHOtBqeyqV0zIY7c7O2XTM15OG8VihsKZUxtzGJbXrRlQekIJORCVy
R92YvEGdQ28OotBPClN4CPq4vRHDJjlwWqWOZHaRH3VYDtd9gwWi2CP028fxH2LfzJCZSsOfOy1w
SWkDUIpacistg+r0kIT4j5PwSIt+ug8WAb8q6q+v2tA9KXrb/fbxPL4TcHkx4ix9yjeZqM1eCFMp
avuiTU60PRO7N/G7MHEtsqOgCFEcbm7rqBVvxqkDWTbxwwl89E6S+O7k4g3BucZNEWGzTbbfCmMv
AfVKT1Mg1d5Eddut5Ekx7bKVPgNDTc5CDSeZelyp+iBmuju50MwvkjTMR3EwI18u66/9mC9eGyHd
1Or6CHdS03xTUMAiqrgLG+TXN4XEZXOoNRqQgqAWJCrjq8LvzQ2lOCI5uOfm916cAQNNjk+0Id3e
hPY6r+IkwvYZaV01OXSVVHhLPUdYjoSKi1o1PiRVMb9+/EXfCwHAY4hqcBzhx68//2lnqFIiDFht
JKda7zVbLKeSMu+ouFajlTuXl3c2IdX3lZBLldcArng5VBy2vZR0DWtHKCXkicTwtg/ByMrKNB3R
GNkDqr0TQ5G+YPNx6Kps+21VsmxWNR3WqtRKuquoDYInCAnuLMfrrF5lCM4oREyoIG9Di7BgNiSE
S3IKRn3wKYlEDsDe0Wkz7tudWFgPgjyWLvsm2Mmv332/lQTHktHp6W/mswuToUpkMzm1kgn1XRLK
zzhzNo8fL5D3vhq9qDeN2TWWbdK6GaFTihsCoWyyJK8MxeB+ngfBFwwhfdKDdk8e+f3xgAlwW6F8
om0iDComeTP2zOcQJx6InPIgA+FyaIxBvez2WpDvfT2SDBqepFSrAd/lmkyBfIaWwWhGK+W3KASk
LlTdxZ/SxWmk+V6vpy+hEJbe/2BS6YKxy+lLXWFJLfo9TVBoySmqZPiniVEfQinr7TCYhXsjFrWn
/8F4cMDW4TCq2rbfurpQrXyIsPeoJADpS1bcBQmfbrQoZQ7luEe7f+e0B5a2on7XQ5f8+HJalSIr
zbjm7kOdU3BGrCX8qSVt7KCXnAQRJJiFLxk1VivyR1GIdpKNd4Ia+fjKxF9LvlcabygJ6Ry/enqq
eDc76LXpYUqabxNqEf7HE/v+SCydVWWEpHyzOyI611ZaR9kJoFvghbHV+E1MrxxNjz3M2ntn75sB
wKrlgSzv9nwAUThJLXXnUyR20R/g5+rTPNcGWPgEgyK9r07hVJj3Y7kEDslQ+0Ub2j0Fl3caKSCX
ENsma6QSCzv58stW8C2KQJqTkyjADxR1VIPI0wHu59ZC3XiAtmbkks/aRwe6iEon1JWIZRBUPnL+
w/Hj6UfLhPEuE2UYlvR1kaKDQwe48fJ5VAEmsFwvgh8ntSTZnRGVf+WdKp2N0oiWI7CmWfW7KlX/
zJosqI+6Gox3Uz1qX9uumigu69KzXkzNfTc1kD2kfpJ/TxBpvdHGQfkM7zcV7Rl/ssfFnOLQFtMV
vCgPIRWL9OvQFZ8oavT4SSy9eaDBmf8I4mKcPFjz2lf811uTMJK4XBxRdq+WT3IvZQ9FB4sAVL7w
KVfV6lFQoiSxizHvZjvVxDlD0I3E1K0DPY3sOMTHFcHsonMHHCGTOzUKcVsYBbgzh4b2bGYHGAgc
+6SuyHk0KG92mrQmg2pd9r38P9ydyXbbSJrvX6VeAHkwD8sLgCIlWYNF0ra8wZFsCwjM8/T09wdl
dpUI+YjHfTfdd1GLqqxUMAIxfMN/QCv3S5YJXtxs7IZnu5zSGxvJwK86piwR+jsRTWdz0AK36yxa
8wiZZaqP3a/5Sa6V8masVJThtHjMvqkNt2FdhyOgzYmODRJBYZe4kx41G4wxnKdqKpov2YzSoa8Y
GQYiommlfcvPRqs4CTPFn0WmPGZyHu67sRBo/bdmYrmV3Iq9ZBQlYgjWZI/u3IG/TJXY+DTY5S/M
bL+ElmQZmzHNlW9VK/Jxp070XG8psA/PFSD3TSJDkHcpDseKH8aWtlvW27pDgreZ3AFpxGubuk7u
ZR0xmCdG3Wo2GnLVXyGkJs9WpPbtxuSledQLawjxRjCnR0dpTeuKhreObF0vrNtynqInIxGBc1lL
lnIp1bWW48jRd7c40zboLmVDnrkYWNbBNjcKjN4X1D+yxQUAH8nsghtnNOt9kAz0VmpgD8pmlILZ
dkWXWzx1ElqCviSceZ/pgpZpFxQ2rAKoOagXR31+zLQSUSvwnu1Oj4riYQC4ejnDlvXRRZRv8Agu
H/CIpcgddBUNB6vv+89lPlexVzdO0rrp3CkHOeA22dVpF3+a5Vq+RyM4090kGOHtm5KUjO5kDnK0
LYUc7jqz0iYvyKbO9pXGvCkmc/yRVwg8ea1uBb0bDlVb+YUqp8ggGpn8M5qDBMTSPMu2ryLI+00d
yv45bJLYAXoHe89tarl81AxR/HL0tN1rxtw9zbJQRjbzqPk6Su78knCI7+I2nAyvmQzj2WiHWvaC
sZJL7PpsaWAbRkD/RqPeo5VgU0sMQCF6eWeYT00TTRkc66h4SuJkiDcSYPRvaoLMrKD4qLmaLcrM
C8Xyd9I4xRkBcJB+KQ+F8mxQLE22wTDa9zSXQtXNk0KPvYSUxodqoX8RKK5d5dUUo2MoFHwEpDDv
cW1X9fy7M1BbRSZCYGBRiikUG03FGCbi+Sjo8FaTxgZJNGOj8yp/s6YsitzIKTlJuqBF5XVyVIcX
Xd5N0yaNRIcrxzSn9L1iM8V6LW/uIctOuauNVuhzDdQ/imbMvkparF9mhaPGrhyB6VzMD5pLZxi1
L3OS9z9RvQJkLETYh54ikqDxmkSxBV5YkgSgLEq7x3qQncRDh7b5HsaILbrqMNvVBaIFKMzHXftl
mFJz8iCXVbobainmJfzuKPMjwKY6hWR9qi6dLm7hDUTZbTpUQebaVT0C6sxa4yGWZ42ku4Q+4lZ5
Pd5HqCIhBF0OfNCOrXvRLVp5UT0bP+WA5AfFqnC6r2M4yuAI4jZHMrE32OqiFPdc4GHvzYaGGqM+
T+HTQLlt9th68JqKvk0+9XEyPvdBHj1bkzKortyDMXHRUnAQSEpm52FqMD3xm4IG0vUi+HZIO5R0
3GkIqZAPZiMrG07eCB9v6hKPZn36OZOr9odRxtftLL7Ks6F3FyVCEVD8Aii7l4lVl7JfSqigZqBO
Bz8A5Ta4aT+Wtc9eKKL7MtIhjyiVle8Kde7Dq0aKLMunYyV97mbNjDcinuuHRnTRg2P3GLOwmAfs
Nz9lhvOV1DGOfbPjsUFon5sj6fPuExIWMw7BbODHsutLgXQqe0tOQ/R8zRD9Ci/Ls2De2Emnik2X
CHGIUy18TJQq+sKfx92IahTfaU6m4GoOEU91hcRhcSnpFC+FHqidq7RSdszAQx67Jq0aJpWOpqtM
aJX4jiTloRvkxCJu1BgTroCzZjzYE7qYKcrVn9IqgWTWjRIeMXnXSvXGHpw6xBIjCNhMUYIeJcI2
GFo6NEcGrDeTDQTOsoX0Qnw1Z01vuWMVtRFVjwy1HYgGyBTI9uhctk2hPPZ9iCNmOPS2ayplpnhF
KA3XbGbompZWWj3mMkNZ+mbRjpabakULw9MBIDzlZvGYVVVzVxIgdp6qOSPOhhEFZ0+FQi67Q4nN
4EateuWbFBn2DWLczj8uT/9fI+jhFbyJ1xaE/gmEHmlXHvjsqfnXZZMCmH+Ll3/9V/8GzKMl9hcQ
laWeRJ8C+W1ivL8B88s/QSOC8iS4HUR4Fk74vwHz8l/UhzVovsSicMYX6NR/AeYVGTA9irlg65ZE
cvmLf4CZf+3Tv4kxTZq7GHDgcYCSPtZ1a5ieo6HUAB1U2VVlo12hRVEPbiVlVuSXpeGjClzNXLaZ
ADkZa9WF7gDurmWIvb02fMrq2i5cpZGf0cctLyMzvCcuBFPYqw9OqhMW9G1c31YRkPU+DOYffTUq
HnkaBokUQvNLPWhuin74B3v4R/vt/3RNWz+l4in/l9vVv566fxUv/9q3TxQoIDk0p6SN/5EcDuie
H+3A21/Dv7yn9NfPIhcUxv6mhSzcj9d/75/tZ6l/kcvQEAR9CzNicXD+Z/sZ9l/LDlt8Pmw6zQuT
49/bz/6LLiLKYAia036iT/Kf7aeqfy1yzfD7qXRTcAZp+gfbb5ViotRB7wXOBjJsbEPkak4znMK2
2pCaZPCQlc8DN7/8NSrOUPJWlce/h2Ce/GKy5XdCXxJaHFOkj8GDJmR4Ed9aB+d550kJD22vn+mm
rPs6r4NRMVsQKcthWrfBA+EMCwRTehgoG3vTrUMNt9ra5MzCy/RdvlWtM0P+bnpLg24RMqJXuO5D
y3GrlDoOpA/dS/G9OOp78OxnB1nVrV6ntWAWSEZRGwFffPqZiAgGW8uN4KGMbbe3QlR9a0834os5
FH8+H153sCbUiGmPre2/AzAGISjf4IHyoifpxzL9ZpalqzqNa1J7eHNg7v++5k7IO6cJ9jIv+A+g
YqnicNWuTUItkpSyIOXaR4A/zBp34XN14fUGp+rM7kaOZ6mFcZaWlX1Tgh7aBEphNIX7MpA/ISop
h4YvdcPm43msKn2gLU9HWZWk9Eq1+ymcw33QbwLJNbWvwZ150du1a/2ZzwnV0AVsSu8OTBA4KL7Q
6YSUJsT5wQmjfVP2tZckF5WhJmeK6a+r8uZR+nsQXj/I2FizQ1g8HWQcNC2Pyd739U87QYDAm0og
eZfjc3GpPuP1RuklGl31K/IUIK+GPzNB/WeOwDwpRmlI8629XFQ00PJWLaJ9nx4nvdpHQ7ErlOTH
UJVnPty67vX3TN8MteyfN/uDpwrS5FBFe/ymMT2yHoie76oL9dN4k50pHK5K6u+GWn25JbmwMoSx
94rZX9bR7IXtH8IkliEIdiChoMgGzWbdwJdNxBSdtGY2MorRk3FtCKQREO5rFWUX5efuvveHa/k+
wBBfKR5YcKwWrzG0ctLUcD9GKq6QXK6tT8rz8dn63SBLpRVsNQhAEM2ng6BAS3W05o4oouRFUndQ
d4/iD919ly0HJnbxaWHhaECujURiO4enH6nRvmqN+KArSOlHViBFf3jhvQ4DVIiIAFbGu8dQHqda
wxsh2tsZmeBc2Z5iFecI4r9bsYUkutDgGWWNym6cFPVtM+RWHepNl95GKVbuUXymPPp+O1OhRUUP
s5MFTrCWJs6q2ZwNlML3SuopfaJ4tS6dEzJaR8fLZzkZZPXxW/qWSKkxiH9zd9B2qu46X/s7ajhe
uHt+uJ+9yUfhzS+v9Ot6dHHWvZ7czx/vv9/Oc0F5Q+8C5r7Gf0IZKqJIasReo1ezdMtvw7zd/L+N
sbpvoyYVTiBXfDE93dnTCBb8z/p5fy/km1mseglTjCRY1JZiP7R2vYmMzm+hcJw5qr9fKnh++GXS
El27+g0NHREbH659ntS7mOpPlJ9piZwbYfXQtgDBsnHqGYELrpFDL8rPLNRKmuP1JliwQf+exPLW
v3kRLKtz4kGMYl9fqFsYO9vZF+4h82xf/ApKXghxvP9hbQf/dnKn50F2gwfb08/Au387Tyh7FECQ
lkdF8PRHGNHQt7U8i32XdJfhnPihdA5ZfGaIdbMlFBVQUDGJvXNn22Lb5OfERV7RaadRBIcXjR4o
tTLX9zq11SsA6MGgcXifKXFvcXu5aLbFTXJj3AYHa/Pj8Wpn+XxH8yG9SS7UXXFRb6PN5P78bxyu
Nz9j9e5GWdyEIlHE3jb3ebeEseeUD9XlGvpopqttCRIVL6nEEntK2dvgavrVJHgiwTpCzcXyTBeJ
5026KbdI8y0Gy6BJ7sKLc+i9335QShMggF8jt9U85zaWxDgYYh+a1XboquxJUqvg18eLufyRdzOF
P0KPEL+vdy2xlooscbwp9qK4DTRI99L11GleMZ5rnv92Nm8GWh65N8dQySVnKHqWFDSOp9klHaZz
Q/x2g4I6gJfCfxB5Wl2KY5SnM0yCeH/znF2lF8q18jUc3X5nbSp/9jQv83MPN+lNdx36qddBtf88
7KIr+Xr333hjCOgxGgW5wq9ZTbbLBTHBnMV7vWhutTi7HZVzqIBXv6zTL7cotC0ysQRtIMdW95pZ
dAKBkASz3Ly3fjWz1O+VeGxrF3YykBJDH8bHHg/hl3Ic0m/TjGl0k2jpsdT7+MbURvVBoMh/VeNI
hN3cJNGbKuI++GGjh8XtOC9Nnixuq5suiOWXMVSmH72ZycI10dC6GWQIBEQ8igb2weZecKO6l/D4
VRv9kFZqAas/lfLPsHblG9UM+O8GaEHHazIsNNwkLe2EVt6kj4t06NigP63ktwES23gAaLP+MFdZ
dINctAk5cbRHbTPiBVK4dlojka4OPc0CUauD8PUkqlLXQbAgQBolmGGkGkrxbbJl9LZUzpdMzw1S
tGtjMvvy8elZ7oGTb6CAW1Cgr8EBBR60pv5nuV7mQsT9Hirj7VQ+FLrx4qRLC/GWt+BP3xAYFSQD
0CrU5S1eQ0tnIZJoGEOZwWTXUtCNr89cBvoSl5zMB9IBu5Z9RWSuA0w8PaRyqathVujiYCMPTrG7
TctHE6HNn0Ch28az9Vx+kLRa6l1j1GoFgKthXdVxFL9kIgnvO6cipFLbBOxrLk1pfezCvolfG6hf
gjYg00Rlp/gZ2Gp2L41j+dJ2pvxTbebu+4S7qeMGQa8JUOcj+htZZ5eYtc5dXmIMbyQPZuWAqENS
X5kQVMSFPTTU7DMiQuPRjmwNUmBc4VdoREBKNmAc1dytIfTchDVNdDfNlMTYjvTxIpeWBDTuj/fC
Gu1gIyAlAxc1kL2kpkNF73TxLKlqorbqxUGib34j29CfZaWrPTSlisIVQ9p+N61GurKDAlJAEGoP
YR7+oB86bCLHPGc+9EoLPf2WxPIw6UlMFluCdz+nLJyuqorkkMgJ9hmZEvpjENg7aZLLTdEq4TXg
W8CkUDL2dVlabjdpxVGTgUa4o941m6ay+9vaCMYrgFuyNxeptHfKMLpwEDunDDdY+yBIL6RhKm40
Wj4X8lgpF+lkTFfcSAVi/91806eW40eDTtctbrXNx0v+yhU+nSPqOFTrMBcmxyNJPl3yARPS2mkV
+eBY6XIJFHr70tvw6NyyUNRrgXjDY1b286Wm1BK6MGmrfx6013a2jMpoSLJ7yO2pfurMebqn8xl9
4V1RDs1U4lc+4f84eVMxlPdtlvEqToQEWu8BFFIOdHOrz4ZIiOOsrEtuTAAQwp0rMMpe54T2L1Dn
47eobuiWUf4Qv3pcl0rPtKNO9iKpqlA0NpO+8oQsjcCsGhi3ZVA4XyUa3/cAZ83EleNebd0+s5Jv
ai+qHzTPgsFVylL+UlHB3A9S3N6oSdfpbm86kh+kiQVJ5uNFfleDZUM7FkUbgG8qIqnrmvJkmaIK
+sE5dI2Do2lrxkVz0zhYE7lN2vWHbkom4VdRU8ZgMajPeV3V2Pp2Bm7QIcsbdF8+/kXvQgm6O8gR
0cahdAZRcRWdzYleooLdJ4emi50dD4Xht7llncEyrnQySRwWajLIYSr3FBHeZT9yqAjJEFl+CIJS
cauhM8HBoXsLF3uXdHLq4dqRTaG5DdTF7XBucdDMAvQgmglVsGgw7hvO4MUfzx1hjAXEiavkkq6f
7viiDSMj04b8kA+2fVG3hbGZ5+ycWef7SGphPUGWWbxYCfTXdA7MOZWIxmhxSLO6uY5MObi1pdDc
2Uu6XE7Jvi2q7JMSWvpmSEEEzEgObLLQyLwOM6UNnNvRrcAheSNEAXcIMPlRZEnz5yx5sBtQB90w
ZjsTg+JdR/t/10t9ed0ayObYcdJ4MxzkDW+88JpAOwf1XYKvk0tjmRsvNp1A+jVcG6dLGNqhUVlN
VRwGTCH8xgR02Ogypd3EiLYff60VtJE+ICBplHJgey7aQGu973Zmm+rVXBxss42vnSA2N1aJ7PcY
417apxjoZX2aHBwFbakSJbXLj4d/d1CW4VE0tKAaUaNaCxmYZloEk9mWB0JCyRvNMbiVwYicaQi9
opbXC0pjYYlMYL7QFztd0BLgTwNMozoAbIs8uvHQrJO5nTdJZUZbNRPtBQ5n8kOYBSYvvHJTazGe
NIou7dQ0na4gO2duOSZw+tpRBVUgrBchodmUzNXo5sSvEa93JjxbDtWLscxH/+N1ehfGkdOy0amu
LQIASB6fTgCtn1zKRV8dnLFD5cFY0MMyzgtGY+zb0gDDBy/g4yHfdRheh4QluwxrW2uzpEgLIt7t
uTokkqFhXoSptd3O2gZ1CdZI6iyX+5VEM0mVM82A300WJXEkOxHvpAC2+lqtSjM5rOb64CSofdhB
ayNPPc/pRgdA4Sey3u0LWz3Huv7NVmRtKbfR9mK2a0Eluc50uVG0+hA3BVbNowggUUbGmbfq/dEm
kSXxczh5RLFrtocCqKYt2VwHTCRjXPui5xZivdehL/LHW0bD/hzOPo8QGdiaLNmFTV+akaEdwpyj
5TgAennr5+0koY5kAjLwDUkLz2yatSoRs2KLUoKh74xDB+Da042qhjYM7qGQDrEYsRCHetr0QDid
AA3yFitfx75Wou6wCN+1gQ16qjce2kAv3SA5B+59/0HJaylHq8vRIcpcUok3+XytNbrAF0M6RC0t
JXzjXkbR/YNzORGKfNtPXPbi6c2CldZipAzqHoj/unGUanKGOSduD7VVORtTLXCJU5Gk0Qo72wCi
Drcfn8r3MTyxzmsznrwO0PI7Z51JtyXZaK1DI8zvRaVtw6BO3FiPPo/BHqMtkKk56Ftc2fNEAUCL
FXJSnTmg7ye9SELaoMRp4nNclpV/s7IUhEg5Ufc5aLlj4L48zVcog1vU44tpcYOVz7wSvw3wYBcs
Gd9ikbQG/Gc5zxevpX2IhAyiFP119TEHxXDfqHPcuzXNlAd9mrGsTrXRmD1JLYboIhCp/rPl3T9X
yHzfw+MjoL5GnRSYAXt9OeVvFgCL9xQKeOwcEnNqLxCKwcSLeEtzpcqRbrra0u8ohEnXWRTPN41G
mo+5t/P1463wfn/TL30FGsFIh0iyOmpZlY69ZZTOAXaX48qhJC2Yz5ePBzGWU3K6wWlmL6TZBaJv
ECGcTnWq5ToVgZ4dRVD21A36jN1tx+2urGdl9oy0by/lKVL0bat3+uAllTUlbtbkBb1UMJ6489j9
s1ziWuPp8MFC39YHJ/VKodLrIoG+k9MCFWqtTr7NGSZtrtGV1LgjxQiRpjYD+54UMf9aRvUwLnJq
teMPKj5RkzEm6NNP9R0usrXst+nUkYZLor9UuzgCz5cE0hcSeTX3YtE4jwJ0PdxtxUJwHJ1H/B0l
RDaQ3J7VY+HMoEnxFZYlt4H9xy8Lyi70czk2mosmFtrklnDt7ya1ikePmwCXmagsHlK5kn9+vOS/
2e1owOO6CDJvkaFaU4UjrTebvmrLY+gY3UXlgA92Zk1KkY+wNU8H+OoZQYrgSxxfGf3UX4RxmRyr
oD3X1nu/w9DSARW09Cnhba7VyYuqzKxSKeMjbgfh9WSGmEvoZn3uSlsygtMtxjBkSvDO0RBB5Pp0
i8lGIyt1EsTHIbTiXSVk+zq0zIwKEhoGi+3rLrBFsxGdFD0o3WC5bLTG/3jR319pC64ONA3QJJB2
azn8IkhNfS5McZRxtLqhmT0eh7GWb0EgH7RprM+pqv5mPGrmsLTQfud5Wge+Jf7h+AmM4pglOPlI
UdjvZnV5Dw15vDDC6Fw37j3Agmjg1YOMC3uBca1uCwoN6Nbi93xEj7LdTc2CzG70cLMIfCAUUVWU
SgcOn1OY7mg66UUR2JjeBz22jHYReaMl8j1M2OYygq/vx6QuZ/pg7wPO5RfympDPkT2ulwRLgKij
PhcfbYVPYNQOcCqGh281wnlZVM3HvquOuThblv/NPl/glSCdSNkXn8LVBqxQ7QJ7HB8pnMHgItS9
oL45nHk1f/N02xZIMRVlDi7Sd9qUZiSPem+bgAksimmIhWKqgqPuhUHBYoslkXZR9pbmJolZf5qM
LrkyYH74eSRr/gBy48yOXz746tRRMwG8QfkfzI21utgrZaxqKc+To8icuzGZXky7OJhB+IjH+21T
9M8fH7D3gS/RKJwmSE2UtN817/FwmCyBxvpxmI3y2pRC40Gy528UUpUzE3uf0gJ/JIFGDB34GiHD
6ddsw8DIskbNj8bsfE9Cub13oOrfxgMWF7XSDBuU8YbLrFUaX9jC3PzxPMlbqEjY6ATCC1vtJbuD
KZHQ6TxasyVfZTWFyFI2qw3qXOewh1AQ331DB64Yhf1FBhBVuFWIa5ZqEc9OUB9Ljmi5k3uh+bIN
mwFVzCbblLqUlF6Ra8P32Zg0eRtIi5Vl1cXFU16kcXdtBWmabQfkU1CHQyo2cdWyMPaKXYX3kyLN
4cbUZvVCM4uUVoUYMHeC7rzp5S7SNrDI01tT8CV8Fe3bJ6Uf9JcYtaxdr5S1fmVCtn0ak6AtXawX
yawtDHBwj8VaO+AsExH4YW2LR6fopm5rDWD/BnLzZ1vFWta1MYe9H7tJf87DxBEeUu8IapsaIntt
ag2ftDJ3hiXQmB6CiP+f21NoeHDyGNoDyQ5+oRDkjk0oT27OcfSjBcd2JZc5TmUGU2vgpRk9stJG
2ZpeP6TWvimM6sYyOsO+iPCu65GpU1G3Mas8k1wYYOluKvkM7tLooH5GiHdpdZ16FVJvPRSVFLyQ
hicD3YROxsWkkvpvs9LRc5qNJN10RSfP4OesMfNEXvC/yEBmBihEC7RAxqRL3ibKQh4JizbqPBnx
vtKd2ykizC0Ga+tINJv4CjQp0K2b5rs6TKTHym7l1st1pe8AEFWa49Jommx/KGKVfo+hYbtHvy1S
XSJGzH0ohCUbE9/2r7MRmFg19aS5+OSlgXmPQSxdm7KJVThCjtzB+3Ggg/hIOpqBn0RmCqOpr/Ov
3NRt4XfqmFqujYJ5uymoiNluO1TTNeIJzrOgrPwc9HoGvzqMZP5QXZgbA2JRhUNVNsPPyvEm8Dvd
EJfC6SRgppDEjrwRaub2qV2QNVq9dusQXOaulRZkyGyM/BHKF3oCBTVzeRybDVeAcRViNXWYIbh5
oSFGX5117GbGKJgnbADH21dpvDuzSWrNtehH5L4orKT25qwWDw4tvT2SrXGLLfIcXkVYadwAdZqe
Ygq5pqfOY2ZDhe9m2W0kC0v2sEMDtFHy7JdtZEHsjlT5D7UTOHxGO4w+txy8RyQ6LNgrdnUvtVP6
q+vS9FOtmwKYcKgX1yMmKI4vmU34XLVN+JWWpWT6dpnL9zOg5sJtGnHUBz3ZKmlVYPWlAeXzyP6y
L1ahd9eVOUVbuyqjztXVIbKpkMgi86qmnL4UEzUFliiZTa+OdEghoYq96uRAznJH4pqvsKWrhyJR
5e9VUzs1b7+oH6q6thq3bgjS3TnojRunFXXrxfYcXZS6KeWbuNU39dQmx0nV+9tSEYPkQpRBiE4o
MwoaBtAyRjAH8T2XbPMunPPwOYfMy9mX0H65SrFI5EM7d31um98CuuE1IY8Ep9SS5vE7XVQqB3BT
4XKboRb7dZqaDgU1paj8QEp6c9HTnn5WttNe92Os7uxmYBmmKvISKJn+0Av5UzLI5s+ottEfj4pO
+ypr83DH52DnhZT+4F1KUIndIiy0L4J/1viOXCBuJ1KzO8wjYf4hGWYF0YPWmX+OSqLgNuykP0PV
KSQ3Ncty74SpBe2wmZ8tY9Tp+0Ho8Nq8T7dTiLdfqGs5heKqnF96LOiaTLrtY+fSkTMs12BA/DTp
nvh6ltCLBA3wNdQTs/LY2Grhaq2t3UghmQ348aC6yvC8kEnvBIIPra1MhTuGPW7Oqj3JL2pfBfdE
a8M+DKTpCzSs6crJidZdaQiwFB+pElLMiqrpV2w7M8tXdejQjQa3flmoo+TBYVH5ZEGKF3RYVJXs
Er/Eoa/P7D3uOIwSEfDu48+5nYhP8hAXis+3y+F42i3e84oRTGeKSO8BUSQcFGmJyAGUkgCtYlVd
x5Pb6ZT6qKolRN54Mj8Prf6UIZV0a+BhvinqIkcPMRfbWBtav86y0RsyC+vZIuY7mFZLh6fVPulD
z/WdTumubBBSAseu3sKl6LclwO1t38XqZtBn+7Idw/KB6kV4pVNlPROPvI98looFhjMgzy3k6pZ4
5U2xIOaWHSfHqI/9DA0vmQpkgiOp87rMNM6EmEtocxrTvR3qXZDlqLjfhZJVH6cuCjeawNXcmZHg
+9MQBxtl6mm0ntAgB9lxOqFR1qMJhaX8GEjl09A73V1o25WnSZLx8vFIv5kPABVQ9HS6FvGo1UYo
gWV3oTCLY72Q3EaKnK4Be3n7x6MQQS0BOcEUlc9VJIy+nV2Z+Bsdo5Ertk0RLkxMlPU/HuV9euNg
M0ZoSEn7lWdzumotMuVKlUzVMTCb7CpsDNUrbDv1uZAQR0olx++Gftp1oXEu11wrBVKUZevRHaVe
uEg4rYF39WhqSTil3TGhZISbBsHkLtLzcAN90hh8ubDsjLZHi4HVOE0Eavg8T4MnaVnppXnT3DWB
nNyoeqxCI4W2fCUn1vxEBNdcTlaDMEw+KPi70reooUdmRnvnEHxYPgvSAZYZanFMwzaHaquSVTUK
VlkuDSW86iNklTCyxawZFf2RDg1WlEr4uTNTsz+z/uu9hMaSiS6YSYWCG4y1OF3/SZYCeuZ99SXh
pfCKThde2QID+fgrv0IM3x5BRmCz6njr0XCC0LLasnPRGu2kBv2Xwv2OdUjjzm7hWV7pvuB6552F
dKwvl/Vwq71rmqXAUJfhZM9w4Yr7jSc20oa7nLHizZXsiouPZ7gkMOsJ0lYAumG+GuetANIEAqB7
UHL/YpbOXasRmWtl/IwVzi+pKc4Uft9/M8oAb8Za5TdB7KSNqkv9lz77pBs/RHz4eC6vyICPJrMk
WG/uZlVBojkZWb5rx61cx239btP7l8+6l7q2q3gPkbflafHVC+R+fdk9Q9BYlwTI3hbxVHhwy3ri
YrDaLVBBCjNXtfGYVLmsQPYuJsp8E0IwXpmozRVyv0DKyjxu5U1SCLUETDZZEeAmOdU35AzGXSo3
c34miX0VCnqzLq+/i/udWJh2qUVZ7HRd5FpEgVRU0xEe6PitU9oOKQRSWUuK5suu0gMPi5HgwSqE
Ri/JQQu0UAM3lJrhbspL8wJf+PquqvrPg9Kkn9qpbv2pkkNf6Eny8PE3XO2R15+K6NDS50I45Z3z
+Ux+SVRnjkdntiS/myowLiOp5cejrHY9R1mhMMk9irw9+livwi1vNkqj95qELoZ1REPS/iwySfaS
ssF1lLLbLjCHf3Sj/ojPeiN+1EVTvLRr5uqJF9n/Np8ynqE3S/+OZb1wXL//enpHsF7+rb8Zrihb
mH8p4HyokUNgXm71f1NcTeMv2lKQdygB0YJcIsv/oriqDuzXRb8cVA6pKA2T/1BcDfUv2NAg0Ew0
HS3oReafUFxXp3op6RId8Qbwt3hoYOGenh4VXOfUc2YfcfSyqeaG09dBUTTOcYnwg9mq38ymzRXf
TNP+JgiE9cCNGj0NrYHoh+Ek3eObFbz/+9y+bVKePhLL7wH1QGmVx48iN0fl9PeIOQqUoRH6o5L1
9vUgRHU1a23qjYl6Dpi+TO0/FwdDUY6C30vQDlWQ8VavA9r+Ew6uY/y9DLZ2hs6B7aI2RzGH+vK4
GWFbpuIcXOa3Y1JEfyUWU2RcvRKt4Uw5ANz4e8NzW2xhgXjxBi2Ri49XcdWX+Wdub8ZZPRaG1fdD
F07xd+wU/PwivAo31eWT7Er+OSzCqlr/fqjl0ntz3VS0S1JNMJTl0pByTSII1MN94f2o/N3gai6l
lDM33CtJ6+2no+/BVY2rBlHLYqizWsaU2Bih1lh9xjpLbpC7slWEiGsdjYmcbG1ryXUZ+hZCSCi4
llLpVWZRhH5PQuXg6ou4nUe3PZy9UisI+2o1LwOvN2rcJnILtKLnNDIq/aE6ZOpF0Axp5cURbHA3
kpLkTrNyJHlpQdjPdjuEudvQYTVcbVKyHJ2lUKrcujTMxyDrzR2l1T5329EpZ3ckUNk2YsZfp+MA
VS7W48m8lbAsVjfpaCk/yqJJkTXSmvZnUwgTJhcg/Hoz2nGQ0CoP4kM5yriqd4inj27D/XIYJ7Bl
QMBy5LbyWSQ2sHEzK10NtoOzFYE2O15WBiWd97LLHCp2XeJQ42oakAZtHjfXWqWUuJtlSvypcdo6
9FpJR3GoR3Bl9CiLlIabmWIu3LmZ1BvUbJiyGLFgv56zQG086to1Fgpdmz1MtEz+jLpBXZp+Bzfk
kvdwJaL1drrBnAgrLiOr5+dImdttreTzp76bpDOZ1friATpEuoGu6eIQuYjnnY4yaVablHIgP5cW
4kR9BDZfWEnhOTV6K394Ol/H4o7DBIqJkfKcjoV+RVyLJlWe5YE7kMFKrfu/nJ3Jcty6koZfqBnB
ediyBs3WYFmyasOQLZvzABIkQT59f/TtiOuiFKpwb87mOIQCCCQSmf8QDoNR6aHocNHeSVeUX1OV
pI+uDKJfRZMhH45ocH5AVtuwd5//ng+mvjQfqK+gQsDlsvo5HcJihOSJqVexu6fgPO4jQzbn7eTN
Jxpnx/GPg0pQd/mMiP4veeQ71T4/ymKzr8oXrswCi69O2/SZn2+mKY0xI8JGEgFYXgQUua55yZXf
/mWmy/DLwBBYbS5l6lyrkD9Pbd8ZRmm90IauQtQQIHjQqds5oBVPhOB1rsdQoKnJILBHx2hsjUnz
x8lPMuBqLwIdqbsxn+29P4h+8/mESAT+usP+TAj+GCuKijSZnr26LrvYMidPNu5LLRKoAZ7b3uCv
G22iOZ2uAmq7z5+P925WHhQcBDH44bRwgFsc79x5VmKS8wRCoXDH3WLgsKsL4+3zQd5N6s8gfCok
ZBa28eoo5oU7tyWL+qJ6r9sOvoWdpQOD1TPR0sv6TJ3Y/6tyx6LzvXTS4RhRwUMge7WItIulhEYb
vcxBxxMYZSwKAal+YwRetaet+5T46bTX1JydCAT4z66/H6cASBbdzYASGKih4/WUjY+PNI2PVzRX
8x+lMfsISjtAccJUtkN1bQNMQWYQ/To/rCgw5bjtZJW5QRWpCcJqTixxVroCBafa8Mp2P4xe/cMU
mmaFuCZlaLY7sLUvetT6yQSQ5/yhaAjm27HJxAAjabLenKKdXMq1GE3f2JC6L8bOJhWKDe6fM3R/
src5FlGPBlcsUGL3gL+cJZNjTLRjpDxEaYb4v+9wz+4wqdKQELRG9dRERSbO0iDxxtBttegLTOEo
X0yBcn8/I+cVPJaDZ9+YNHpo5ecxVe65cseMuo6ljQ0qKL3xRqu7akjOSm+4qKyhluFUK3lLv6jB
MqIdneZs1CdH3we0OYItavrWk7Ib/xv0AP5x1psF/t+ljlpZDNPqfAhmcNPkK4ZCnzpOs82EeqJ9
U6N9FyD4GLsoAdSmN9/0fjRn51ZFznyHnGGcnxdGqbsAtZzhloM9FDi94vhyLuw2uaQYR3nGGucs
OUs7q3SIKF3RbHwjKXSKDnobbZXejM5ZE3f4IgQwg/hkJqKKd0GVLs2rTETtmYcgm6KYpegOzVTa
Ud/lu0zb0h7HeJfgC/+782pK8bD+yWFsYbS7INHjgLDpGiQpeinGheujj8BsTSm3qZNDiIiRJ77O
Izt+mt3Yf8jzskQztDL9GAgTzQuaLm7wODuUSsoaHcxN5bXOPb2xxY6tDsoirEeHhpqMPPt5mGk+
bq0uyLYTcmn4qaBmKACIGrBiirYXe0sMbXFvoCBnbSo38rqLIgmyYTt7RTWGEP3K/ixzy+SpF4F4
buc5/plPQWxdCisTV6Oy82iXF13t74Z+1N4GtagjgoDnVa+ndfBtbs3ktyqhSu0iQb1wE6jOYjtr
TUKSklnJU4NUoEHpoY89Wrlmfqd5NgJjPbiKfV8mNAH7VCCmaXXzk2tLiU6UXEzqbUOBs290M933
0gJXO9keiLU6cd1unw+dGi4Kfur9GHXmJR0LEwKLV4/pRiO4NJtuGo07+mLtvKNXG206t3XtvVUj
AvlYJGi7HkhM/fQtJ4/0v8giTm7jvtK+OV1nkAHoUz5eV6aZZdc6PD55lTojSDLcO7MirKZAv4q1
FpVLT5kq35eBNw67WUZNtkEYfnyM3ULPdoFU9k056v43kKzBS6NlJINQ1fLvdRuwS3MLsVCUiCPt
AQO4mlRQ6sVtOhlGR1uo8u8zKk2/EDUIfluZNJ472oYqdJw2NpHexDmTZW3c7Dwe/SLZ5kDLH+a8
cIoQKKF9b/AnMZGNK7Xrq1qNGwu9OlLXKVBih5oJ6qLBaDe3Ttx2N7aKq5wFFNCB4qIQb/QNRwdN
Dqd41PQ+mEKrG9wd0Wy4t9o+ooEclcD8o9a8d6C+Pg2i7B+n2aohSHjx8KChvnpI5OgwlSSAOAJ6
BaEUPhZyroUPOs1HrBR91tyYw6n3hhtfW6pBmjZqSE4MOUvVV0OLauJgdz+HEQRSiBIg3gh67ng/
mpySUUixSYMkhK1KEU5R1/32vGHcComA3xYN1uJGuJr8msJWQOUVA9a7CHXALiRmAAzKnaq6S/qE
9lmeeXyJqjC6e6ueEih3Vp7i1uMUwCIqbYjfJqfIaKJZlRcg+dbzDIllrAv2cWHdCYe4hsWBpn+P
9UWDE+6efaaVudvzXNbtAt1SVU5fvFgY/TmgYiMKcXeCClBGsXnujGTR10GpOhJ+08jGLf3+YLwk
ZJnWtvKsGqFAi1O/iUTWNDskB9Gpr1TtPrvKkU440se7FaRU6a60yr7ZaHkx0w1Nq+Ilz037G6rB
CLl0WlsgxFMYOJvCKAxeJGDXbhd06F5tuiwAqSlHt69CO/YDsbGVNhMaYU7einnpPXWdiscNNjPI
AaYihnyIFm0ybAf4WmobG9FElCu7jsb73HggN+Ex0WJViU4tlNboZWYhabobGzP7NmX83R0QXe2t
MGryJCwNSrlx+5JG/hyPPfuohny0tU1ptKyfm+KRXrt9t0nmoKxDHTFHZzO4fW/tsHTTgXZI8aIq
bZ5C35nKC9wnsI2IgH6Y+yLxGv/CqsuBoBlkiQx1ZbCpKwoqMrQb7BH3CrWaBndhvwTL1reIMGaa
G0Qbd5jcBzAx8c+yUjwgoyaRV2bWpA9VrtJH1IoTwBdp1F5TImoc/NX7JaMFJQB3nkRThXbbCUQ6
k7yjc6tl0X0/ON2tlRd1yrEyvN+UfmYdFavIO5g5BfHdgBXe6wDqf96P5aS+Zk48fPPV0Gihr7VT
j9mDiG+91HbfKtKILrRigM7bFjrkfZ507s9ujubfJX6oe1+LiIGFKwRlYIlZxdaMJe/imC7Ko16O
sXHWx4InrNMFA2IV49R0O9Nsi/EiFtoEwHDwD1Od8bK19Xx8LFKwljtm4dA8AAjabdqomO9I1eyf
MRiuKBR06KtwKsbuR4ad9K2sanCZ2pDifQRXPvqhhJpYMgcR243tVYhSVpOQEMza+E3zCvmGhWuR
hCSK+W/eA9NVXGT2Ttb3lV3AT6tF5Fd7qHjOczdq6BCas5c5Z9L0VLGZBw0Ee1a73o1Tpkmyc8BW
AH0hMl33vt9gSYewskaMQL8ktHLH/VFXSBDTmO6987xzIxHWgY1e8gIZPOS0dr+NyVjm29KbuoeO
ThEmWJFeY/EeiOQAZiJ/yUTnsiNzt3wlWcp+loOJnSLPe0VzRfbZHVqgaEIJkIz5vgZ4bLL8Q/Bs
ZODMrFIpDC48O7PBAFnqoky68Xo20ydowfVtXcUpUrK+YYdjLed279Wth0h3ZNkHUVT5sBFxHST7
Sh/7h6nC6XOryDojhAi0seLf+USCmHOShIahFLgI0Uq5sbIsvUFvNijD0jbGcidULmKCGmEqNVLa
eb5hAdQaMJC8tDthTrtyjhV1K9VkcseuVfI80XTzvJyyfsNOjG5mdOEgFWWN/GqKijTSUQ5RMLVH
RP2TKpwNJzsM9dBzSRulspF7HRTs9sJVzzbnFNldU9SUrBQR2Mym7BrLSv0rnCvD38ZuNpqbxilS
GQoVY6niKhmLy6yNi30ER8XYCFmU0S0c/fK10WsX+JAasERJgsJH93aOWIJkjISi71TFVHHK0VT4
zwV9WuFuZljlsDN7L7PIGLSG6D/0wTP+lfUdAnHyJjfSWG5sn7ZjGOTaYB7iuPORvuxc97qyIb31
4LohEChzHB/zdm7MjVajeR0afgsr1ia/CKnnZOdLXClIiZuMJZL1WJ1FuM4/ZoNY6lO5pB/am4Lw
oSPv3W2KpnXGTZQY47zXtcn7UU1TcSd7KyVEcbVf4MWO7jItMf3enaGYX+rt4H+LIkfGF5Mou2bb
z1VqX5konJfTLm6yJsq2jQef9R75vBy/+ca2472m1VTF8rImThljE/1M815LN5Q5rFuwVznwkbbP
unNT4hZUtLkpL2yTsBnGtk4hqhKA6zaGPZnzbtLaJIFy4aoK4vzU3VHoG/S9R0v4qu0m43tZl8FP
vSEcYGdd6+WutYy8DXudHGQTg7uYN2NRWsbesysAbV2aDzdwRLkWoi4Fo2O6c3orAi8PkQ6vxr2q
8CDbzG3bTFvXp7gA9K7WbqXUZwUa3nB1bhJ/ePMzVJ5JAHiALYg5rT+Hwog/QkDv+KJqupyGHjVb
XAknZKyNFjBiFOvNhcMbzt2LQWQPftzPQDLmlHApeb/ciWFY1MuHyUo3XjB5v4I/5KSiqrJnXn7R
LWnMohRvNu25nVU2iLSWzndBxCIOx5b+I6jjCZhgmz8IjtoOeCt5DuZn7gObwv+BPvz1nCZbHcKK
YpeFme/633jFFgi5jO0wXnEZ969mZfZF6IB/vvVbretDN0q0dFs0Rf1kEtJwLZEoQ6cbG0kLO4yS
EaKoqcv4Ke6MtL0emjIFADIsE1Nu0SVQGHvz1o8w/75CfHyg+Y0qxItG8RJNA17IWNXPTnIZg0hr
tgSg+g3xaoI/3EkkDbRhTOlD0tRAuFvFQRS2iTM8JxQafpiZskmfecM6IPN75zJNk+mZjQCJNkew
2D4bzBo6sEEtbpskGVidBPg4oSzvMCAM4Lm6jcC0EZiydwWDG/RSJNvyfk714iuv0vKg2yOAysgt
tOdKrziHMs7bJx7nyZNWN9XBEXaPMFIxPg2RtDAW4nV8jY9pU98Nfj/ELKWLGzq1arO/Bf89P9rD
UP6YODhjSFLgvAyT18t9ECVuy+eXqGYvmofdj1h11c8p8gIsO00z0q90zbRGIEY2XJc6yPLv/Ij2
GS8I92umGvXgxBOByIM4f51bGqIilTcFYCoTlxaIF031fQkhiK9SJn4LbtZI3YvES5OzEoFn3jYS
9oxfj7jUB/Y8/awHTLNijj/UeSu76qnckxtU/rztM6JJWPkpj5lJQnYLp252vrVNT206reNgj+yA
l4JI9JIAGy3Tq7ZNUuKqENeTjsRvPsa88ROr+95R8KJnMsa1feOm0KrPEMhI5LXtx16zQ2+eOuKo
AvWceVavfTM7v6yAdTZese0m7KOvEtNt3B0NXsfb+X07PHgKwYYQhNPYXQxYrprP8ZwAEMSiIAYL
6I+Vi5VtNfxOq8Gy95mO4u0+0bzUBazWzdmmgSgwXjgRnWY7olQNx0tH69Snr3YXs2jnTlw17UWw
HC+0In1kxee29660FDstiI5tdYkBQ2+c61UNKY6bd8j3iXCrPpxrFTVkSn7jbXg0c/lZZjY6+9rM
nHRvzLaSl7Gy5mw3ClQpSWmUXl3Gwg7yw4zBXLvJSntC1NONW6CrvlAIZpVGKa6AHUf5VwoQFZL6
k0OPgQVZnP1mxxv3hbZ88QjaMfdbZiZ3UlowyRWSJMZG6eXw2KCm8533EcLlyOIUT4ll2iR5OsCc
fdTwxAkyEp/NUFJv3ea2bd8UgLEi/mYnyjMvUYWxDWJkQTcFWd+SWdT11zyR2fPAtso2vetlNJPo
5HMUmrTuzunH886O2pHEygAaKEAgp9O3yjFoZ+CjPdxntGGrUNca8WwUNtZFUcGmuPKCYHlfWnnp
XJlF1FgL79D57kPRHTfj4NSPZTHhwkd3BE3o/6GDYTronFsvvevWv5ogBeeQ6qn1z1VOE5raYiJF
RF38eo5Lfy0wwdSVOa4FnqzO0ilqrzRuxU1bztHWyXv5bzJKC9oO7VrI+kAVIbGvsX2OMIy+oHqI
SwL2LCr3vY2ed+JELXX51f/tzFGQPhoFyvzxrLzaGafYsniFl1p9ZdZEaDeR6PEmWnMCkfKuFk37
nPIwF6huWNSKV4AUbZCkiV5cHQBYB6RVhbidnKp//LwY/X5CcEehaMCDYRTDX30mKhYywsW3Ouga
myvhWcODJvnRUzg8Ucv/aD5/j7SqrSuFIk+gV9VB82N5YVFm2lpB8/vz6byrrS+YA1wtF4qcSW9i
9X0EdSE9HcbqUIxxvm/xX7iNY1O8TKKzvoz+rF18Pt5a+IMNAboM5Xa+k0GbfQ2QBcdetHIW3WGC
av0Sa01Vblp4+l/BsxeL/klzXqn4MUKt4E7vYrXXWgv1GaAS7v3sSjd0olF8V7bUT7SiPviwC62N
Hwfo0ITadrxTjSluh4YDd3A452dIINlh3znaxdz0Pz9fgw8+LLgkTh4QVB4j7moLtZTZCfBKHIAX
lhuvNnOYDdj+fD7KR/OB+boIji5QjrUfU4HUdjPapTxkRWBSrijf5kIrcRXiPfb5SCvQyHLIUR+g
EbQQHOxFE/Z46RSPDJx6uu5QaEO0wxLCPKcaXN2SHhvnmojGc1HMyU0HCv6paFvQI3JsbmajM385
QxyfiANrcabl5/AQXQABdHKIbObq5zT23GPKOx4AiqKFEXkYj2yCJHPPCq4zwJ4k7OYuMoV3ngrq
5lu3Q2Jjn3HO7sahtr+7kRRAXG1AfLCGA9XvAh6pEVX2YMJ7NrPRknYrAwWJoo/PG2GVN5pXxW+F
VWq3vjM283ZGJusbsm+1HwYtxb3NhO7a/UD4v9XyCPbx55/gXctqmTLNMQAsIMlI546njEBIH0Sj
R/ulSdKNS51r05OF7GUm5m2CXt53Syj5StPllJf3u828NOdgHy5fHxzbOupGZV4zhuu/pGVqXNeZ
Mp4ZKt9/Pr8PNjN7zIS2zplZUJXH8/NqgXVmYvQHi6fwgXxM3AxY0+9t4Zyi034wFDhnA5sBC9CV
8Wd3/YVfQROp9PM5kocCLaBQ08nrSq96zgRusJ9P6l2zD3TBskUNWOqMuBZ0bzQnhm5ZzYex9Xaz
5vo7MjW1y43xl5ulGTpIp+Sm3s0tAEGGVA291AVI7K46qWkPZaD2LXmIJc8cpzC+kgfqYVsk3dfP
5/bRSBxBf5kcKIq1rPLgm1pViHg4+D0lkCjNxz18OGPjm94ptZD34YdZLT1ohJtom74jQHsT1a2o
8fuDHSXzrSbr6M7oHLUpSnPe1POQ7BqhLdmxfFE8xL5rRd+fa2nibPVUuU+fT/xPN/oo4+HXwJUA
Rm0AuoROf7xVp6JsdC1thkPGUwi+kOeeAzcf9vT4aGwqw3+IsimCzN+6D97Q6Dseps4TPBCdCkFw
lpmd/vL5T/roWyw4GWQtluxSX47wXzta87qRurY1HPpeT6+h7ui7pHfEJSXYUxtsLVcE2x4Negid
i1AMF8NaGrxym3EYzV4dNM/FeohWNDxFKjJWDlrIm27hSvBE8HtTPfkB4n0YsjnBGRa3tKwLWY5f
oICoOezMidK3NxQgsHSvq37b6HJTcuPVe0n1iedYy0L9cHnWPxmjpj0VWaI/fr5s7yLbMpXFCIdI
sBA4VgmBqYZoLlJLHca5qs7QtYPJ5kfVidtqjbr/s2J8Gx04Ew/Dd1GgoJdoTGU1HXA5bnea8Nwv
M3zWvbCa8iFBOnojSumFCUZoX7wsbe/QvWLFJiV3U+fHe0+W/RUgNxyWm1Kdf74Gy2ZdbWYHqVde
IyaNB/xDj7eOYba5RAl1OigDDzUypHKXiPhFRJyxZBhPGVB8tOS2h08pK4EmzVqCJ6D4vjS+pwMV
djp0kcp2TayaE3H3g0kBj6Ekw40JqX0dd1tLRjp49PmgufpSJEy7s3pKrbDWZ+3G7Iz/x6zIjqyF
n882IiwcL6LZa0Aigno6jK6uXSLwQncZDYXd55/qg7VDAAR7N5NThxnFKgUomxhod9xOBzHNfJxi
0H6UdW2eSDSMd4gtgMZIBC6ixoCY+FLHk1GOOfoiyIxDhMn4ZS8chf5aHlGEtGl8lNSZzmTblxeG
cOmTd3Z0qBfpWreziuvUqQT1GfKSifLODb5/1kbzU5L9wLjqcxp01ZhVJ7bw+3UhCfYWKSUd2RsQ
g8c/2C2dpoo0wzg0eZzuG1HCD+7tfzS65RQzCv9FtGmxL/4jpvlXjG013+pd5NcOWRVEZ9mgl9up
jcQ2kKN1YkLvty+gOUKTvVwzHMkl3P81VKZbeLOZjXPwHWrSk4fP4uC17k1gC3VJB9nafr6x3qUp
7FmG0l0ODKFgzZmbEL0CgKMHh8W2+QwhvwFFzcx1EZ2ZhUEZOZ3OGuoo3z8f9oOLFA4HrwlwZVwm
KLkcz9NEn8esW6kdABCZ50QFqX1pBDp7VzW7+4s25DEOmHnT3/vAZDv6rYnzPTJLDDZnVwsOnU3/
dgNZi4rh5z/t/ZZaftlSqEG8k6fVKhtNRjfA3dGJDhKIxVeOdvKt9NL8xCgfrLvNJbooe2C/DTDs
eP6R2ZiRhk75Icd3dqej9bh1Y0PQxkpa8SV10/QMrcr4xAH/YFS2Fl+S6xuY4hr3aggrgudOw4EX
jHYRI5j2K4fT+pIVMjkz+srBu6TIT9Bm329pQJE4p+u8XTAtWRvEd5OYgwIdo9eW5PciyBRY5qKl
ptzVmHLr0z+KnHJOAUQhTokgF2B/PuTx0gpT04dMqOqVPUaKyL12kwJCO3G1v98mARfMUuvwsKVG
5Ot4FBpkwmyl27y6zvwWZAj/6F156jJbJ3e8710euRxO0JFQJVeD0GcxG5A/zmsTeTcEJvfKS2Yr
TJzaOfu3XY+v86J1CUFl0bEO1vJtlcXbriFPfS2lL65gi9obFcfR7eej/LGx/zvlWIZh9/HQI8xR
oVyFN8/QgFH17IU5HUswhGNgjheNOWTptfA05xotp+yGajoeRGMBf2/b+IA9IGwOThtq1KxB4ktz
P1eGhfIFTrIWAJEkOFOBkTVnFXKaEr1ooPNbrTaG+2D2g6dW1wwSzbItTJ7renWKFLHe33/mxL7m
tCCZ9B7gPeR1z/OZpRuNnTYW9W4qR3EpZ/uWbvopqf71vluNtjZAA0QYRFXAaL00iq0lJdaIXnTK
9+rdxlu+03INkXPAD1+/Jck1pFHaXvkqslzbFIWFHHEg2n0xDr8+3xLvRyLzXPDhC8cJ3NwqECLX
HM8zOgmvccG3GzWXBx36nfjlmv/6+Cc5s3UeyFAM/rDylqX9624tKwGGs1D4NOrKvCpqxAhnTI4u
ie7uifD+7tm6jLWkaog+m4S+dXgYM17dQ2Xnr5VE57ptbLmtwfQDh5UY1zp2qvH08Rs9xHsy+jVY
KLNaLT6W+J7XQ5jR/ziRWLzfN8c/aDV5Le7cvPOwywSLQgPLKLXzGGfhf9+edBiXWEXReaFoLjfQ
X2vcGn45tI2Vv6ZtrG/boNTvfGusf3y+adZ5KqvrIvS4qGuTPPD2XY1Sp8CqRlm/6oOu0PrT+2uq
IuoKSHzwLEuLN6YVJLt5auZdHyXZie7K+xNPekwRgECpo3a9fmN4NqhSoGz1K90i77o2a+8iW0QT
+jSradtjPnpiO33w8Y4GXGVLkZkIgGp+/SrzvjzDsFuc9f4wnNgi75IylpWaKoRD5kQ8W2tEOS5m
G2lUN69J3iTfay1C2SYWyKdMRr9rkLC8QE+RFjR7tD+LF6nBDLeyOgT8MOMQTc0UCdBg9/m3/mCx
PQhBaPD9YUf+EYL8a0ehelvFyB21rzYw5etC85wnf2F0W3ARbnoZn9Kq+GC8RZ8WD4clM0UK73hv
5XhTpxnPxldwe/OtAtN+J4SnwhhjtJvGTk/pkptLqeH4ToRfjTotyT5abzy+jge0GlF7FsDJ18hD
tWSflaVjhljHAuCRg5/81PLRfwpmXXuTuRpooc/iPOk6FI7QUim/tIqduhXcmRf4qSNsmbpjoG8F
PC097Guc4vljhbdvmwodPVv53m8XU2198/ln+mCL0vyhIMjph2W5bhPYqOUUhuy616DoDTAbfndV
G1G0/9dReJsCCzPJVOCLOKuyTZ+OtDiSWb46Zad2sZbq52jDnJLEeD8XRkEJGRY8WrYwt46/SFqM
rrRBn726c4elm5/nW1C51r8eahjCJsxXn06fTcq6+u4d4T5N8Ud/LXnq7fV0jnZAPNMTx+ddqLQ4
ydx3BMzllbdwkv8OyAv3oNWToH+lfaN1uySxYV1YRWbsoli2N5ml9AtAZWOxA9mOkJQXFCcy5XcH
il8AZhF21JIfscGPf0E5T7xzLH14lYlmX03DOAHYHYAFlQoIwoLF/nyPHD9yuHPpD2H4h/UjdfCl
rnU8nlH1fYds0UwTsnkGllg3odvPCi0Txzp3HPATSTrVp8hZK+3d/wxLzKAMC6PwfTUN8IbsG8eY
DxI3kIfSq6UFFWMAR5ovdrYo83vppefFMPRtKxn0CxcSNhlchtjUiVNynFP9+SmORzhZupCoVv6J
OH+FTDMFCoXBDj9lxvHSHSqk2VMKYTgI9v/UWP0zFHPlGQ+bFcmd9YGUQEuLqnXhOsD5OKvhZoBd
SaJzAJGnHuarQPlnLF4H7GZekzgQrpXDrUgrCzTR9EPQpLG3ceYpv6uzCOwnafmQ7kYzbh+HDGTW
llxvUYCWQ7x4jxTiGq2tyN7W4LHOwbvBsLDiRreuNFmJ28oJIu0uiPP4EqSN9qgZNP1xBTf9R98W
3bfPt+fxgfzPLIgrsPBRaCZFXAWXKXVbRduE7ekanQfhQBq3ttHJjVDj9DCrUb+G5SF+lFY13EyZ
V514g32wORZoyFIfJfrQbzs+HunUaQXiifNhMNxu22kAslKSJbgKbf3v+5BzSH+IwiWfbZ3bD6qS
UpNCP9gpbO3e1+aLICpAR3VwGT5f1eVQ//cS/c+q/jnvkPoW+tNqVa3CnKwKTZMDRvD5FmeY5lcX
5eam0/22wjQrv5ZCCy4T5PT+qbzxfyPDI0bbE2sM5nu8nnWTeUMNBeKgCtH+zLg50Ka07aUKmlzM
RZed6sh/9AGpaljLs4IC97vWRV0lTjFrHDkYgVtINf4lYnP+NnGM9sTpPg7dy9wW2i6Xuo9UA22f
9V4ZDCTWUmEd7JKQusntNNtbgRDfIZ1D9EmTKnn+/DuuxAz+MyTKGRRWyPAXwfbj5YQVKaMhnfWD
n7WDtx98Gysr2EHJwxh046FSDThgZC7z+8G2mmtibnXtIUi7EfzFEzfJ+01lcl0hjkWziCfc+oYG
fTiQ7y11XyAcKbWIjMRsnqADmojOQRvMise0VUARq8b8+flCHOcgf9ZhKZdxdy4qGe8AT7NWz7Er
LeuA68pwWcxRsdUDELSfj/J+L4HUoaFHIZJjqq/FpxDfmBPIeMHB1HDg1VVgbnGje43RUjyxld6P
BPCGPUv0Jp2ni3j8XU3VjZgsyOyVLq+xNTK73Dut1m99LZWn3jHv146UV8c1A6CIvfBAj8dK6MqL
PpD5axMH1UuuaKkBLjR3cQw4th3i+saApbWDdGo/aaNrE/alvonKChgkRIyN1wOVTTVxKhP6YA0w
IPLRNYbFjbbr8v//updnTTQ+BiXF6+hjshF0ab+ppy4+M1O6op9/2I+WgA4CYniL1xHx5ngooLgq
cZy4fK06VZ7pc1Xv6sQ2Lj4f5X2qhXENzvUYrlAzBPJ0PIqMOsQNqq55HVRhXbfUeOjr6iMMEgdj
p1l5L8Ac5PbzQT+YGsaNwIO5P20kSVb5HeJohYKn0pA3o8Itbbu6mKrs33MoipxIsy24FMLROvR5
CeZiasoEb4AiQhgRtVpd08x9hSD8iQT5T6P1+PJyeG3jZbAI5SOGsFpGFyBX3+LW94oUUAwtKJDu
Tz/WkisrytUtO13QbHcdVOgyw0FAoQCEk+Jq7nnuZvQT95xnsJtDTSgQMaVEhxFg0cwwJMl+4ZOg
u2mEozV3j6ZK2nyvZ65x6aQ6pqWuNqYNdFivs8JeIdxPPqr03xWUAD9UqnC+KUoOTSiIPfCalvdQ
KJGafZZAZb/XUdnjEufwG4FD9JvW8IJH+PXDW9+jxAf3KcMYJzBpO1wADtV+zHqJt1/ZNPZe14dY
bCgnDLBqUSRFckpnmikYoDIEFT3O+GJK86rzYFjTNYiyN28QJhSSylJ341hRO6ujtlZbvzMgESLj
N1fYQ7WOdiXh0eibss71BGqLHkfbDPattjFzaWIbmBUPmIGp37UDGZjeSwQdXGGD9+rMPnT7Vur+
j8pCF3cDPLu+QVNUGWEp85KauCezajsUGRzNarZKSGhqdtDiBcwPSwxUiNyV/qLwAUXNfxpUW56q
Yq5Ki4CWFuc+IAVUZsk6OFPHh67JUShA27Z68zUn7OPfZenv4ZDO/mNVI2GCR4ReXdTZjzx9MOC+
fH74VhDP96OvXnNG1aBlhVL22+iENwg0Nz/rr/aN/O7eO9GmMTZpf9Z4W3n2+bDrpHk959WZr7C9
jW2NUQuLHsjs/IRbd6lpiPS2sHWdnTvZ2AYMJ8Lb+v5fj7pKKnMX5H0kR+YKQ8TzWN8nIM4Fyy7h
mEandNPX2dbxcO/g1BA0dT2PmKSrzC365xuEdDUvh8x1yoLog6cUgdPjcqTZT114/QgolDkQWqr2
1YVnmIQNaJ2r3Jp+pWXc3DXBQuVONXWe4sIZ+mansZ3t5rG18f1ARyXZCkPm+6l36gubHOJi7hJ/
11XUrZC1V5cUEaCkNoV5gd6EfSKR+CD805LQzUXQC8W1tTRhAtdSmSnOk9XYNjzqW1RD3NrYfb7h
PriqccYEso9MGgCZtVbHUIjRnVRXvIoecu8UjMF2mgf4EPHk/D+GIgvDVwWBONAMq/Mc29YIK98i
K0Ap8Lx0Y3drFDK4QMVqOnF6P7iv/6jWOiyevtyhx6EjsiBJDmgsv2qJCaOX9hgZCCavV4M2iyRs
ZRQ8yEZND/++mH9e7GCtqKqtb2zUQZC08qLqtXdac4t/VE2fLLI2c+onJxLa9RkCs0/nF4U98O5Y
MK5naFhVFig3qF4x7isgiUMoS5IkPx/tXgutsc32n0/tg7IPAq7G/7J3HkuRc2vWvpWOM1eFvBn0
RFJmkkDiy8BEQWFkt7a8u/p+VF+f/0BSUUT94x5+BjZy27zvWs+iZI4ACHG5ebR2K1VfjGZR0Iqg
S7ypazoqeUa4cqsPFF6JF/iuFESINWwsT+mcpBsTJcMnm73j2ZGj9ZooxmvqUuej7/3+sRr9PEXU
QnmsGV6tjq7owbC66EIoWnpJPGe0FfyJBEXPhLHPxt+FAHJUofTDHeCIzwuMoOFoW2s6WQw1RWh0
Y7T2By/xi2aacot7KdtXSAJPvLGVnzznj5fMfgkeHC1rzmhUhN9fcrmUXsZeSn+M20We1tipa79S
BWSyUrZXeTHCD2h7cXDqpt24S/uZZvnDLMQ1s//kxjP6qvB7P/5oFwmWFEN/NKOVIWqZ03m2WJ+d
ZH65Bd7uDDkn/eI/0+JaPSnHX864cuLJHbAeqea3mh+XK6YeU7B3Jqu46FdaiFKEJjLLH2aLrQ8s
Sgw8RqXEI4NE5t1FAu/+vvMUkA1SNPizhDFLHQ/VYBFQNo7qDawV96yXRn8YyijadFiV2kAvMN1K
Ou6rfyp6JTtLPkXlQgcESnQWarxtRtDWc5aE4Im0E4zole0jCIWnFBvDcq/oo57gqI9wu091sjwZ
UHqQXBf6Ugc2QLmvbtRgtIl0rziBfubutXlo1Z0G8XoISjZ1hBa03jz4aiQ1y7cwfdVozvDabzoz
sc6NNB7W2KymupRS6KbflKV6ofQWf/2UTcZpbJniacpTE4odL24gygRvL+nsNUEbrj48tLjudp5D
Ju4umgg6/2xq+LB90OEHMM0SUrWeQ49TUKYYU3U9Tebj0kTRDMZpEMRsSNNmM6/Ze3azCGC1UaZX
UZt7wx6zLObaWuGgEHRNItJwjvX0Gn65860iDLTxx8kxb2ZiUS407kl/Whae8smHhUqdV/fdO2fi
gaJ4bJnUA+jXHe3wACVoY15h9jVwkmNy7rPhvinzxiPn1c3CrKTEhu93BTroRu0R0x1p6l2yEN5i
ZlPh+jRlZRTaThyZu6Kr2vMubrufRZKRgt0rVnM6lTpkDM3oG8tPibk465SpW0D3qqmzG/oBdEsR
udkTHnh78SHmLzVhpngph27Uf9oFJmK/ATESEQfhTNF2KsYcEdU44HaH4wPST+olNDEP/JK1XZYl
SwOtaKsnWEZKE+ZSEXf2OEzzDhm9SV6uFxFX7SgVAQO8brl3C+mtnCkbukDcoqQrbuHTTVaQNqO8
5NgeHzKMBL2vtXK596JpPtPdVEQkr7Xxoc87+CzerGAyUpt8uXbSPlfCOK+Uk3605bQBPZMdYrWf
opWyXhJx7oJTCbW8937Ystdu0w7w+CbtZvdnEcvlILBh6lsgYUrrD/RpHsvGVC8niN731LiBKgyq
xYyXz4PzYuY95DQm4Oi6zMm4Qz8oc++sK2T8IFvwVH6mL3CPAI9wTsuTEayL0WS+bXbNjSVF5QVq
20g0n0VvPRE4UUfcfGlVGyy1CmimFNx1TfaHehAd1Igw8/Qp21We8JZwrEtyGIpIjMq3GepyGyaq
FtdhVnfTfCjqBYf/gprncapkNV94Vq5k11iyo+zBriJLQYFY9yM+YRKk2xtDjQoXkkMWy+ykX4Zp
SHy8P3ZxGBMVZQ3qXsU+cZAaKIFsYvk1gxrXEoin5GaYxblKakhFZcuXouh3iD4gjHCmJIMHb3X1
4thd990dFn5Es5J5RHKkt3eRAf3Jrohk2S5R1J4LRUlUXMmZzvGSRvwpBQGNOEtSe0BlzgM7DFHr
XnYxR5MJnbtqtXEnu7yG09Vn/clotFUXjHlTDRtyjhIRqL0y52fCVYsXSlX2+WxmVobbULfA+oya
faAS2zyZRmvWAU0l+wyoXAamboo43k0VlBVQSIDFUDilEzgjVcQBSUXutFuVw/wbREHJxqAFsezp
/JbqaW9ms7Kh1KefO+2UmKFQagjAZo+GeA8Lqr6Jp0Ep92Unqvx8sMkhvmxGw8FBQlFsr/WtPMWv
W9ZpkClL8ZQkkXPhRq7NzTZGpcJCZcSNr5HLd+A6jWWrzCXzVTTY9QXUVeW17yp0/XOqGPCpJhFB
myiy6ECWB6H3k9Ti+AQpuneiJeyRAl76og3UzpB6mBtjT3bxOKXlhVnZBcnWWtSKrSYHWBB0smEr
ZKSaOvs6SXrjBGkjALZIjbEbLyPfEC6RFtCE5A/3JREuTw7cCvStOt3jrc6D/uFhpCaHPC4GYHd6
Gt8Maidqv6bIfo80IbI2mkIS2SZPomjfgVQh6i9yiqdBq7F46EmyqKEgkbLiMevlRvf4O8LKi9Mz
K+Xvg/GmrblMTp08GW1qkY1KDaJG9V/Z13EOxe0Uwqo8oyEFLaFxSYSBpOVxwFYKZQYcay7OOlHq
xVcnom7jtwC67haW2de6z5vOp14QI+CHBAQpPprTh6h14brhm/YqHP7E+e3cXou/T0uDNEUf3NZm
fuo0PTCighpSWXTmoVchoPpNs6QmkfS1Va04tMSiqGPY6tbuZ/qoHSDd1Ifxxekhgj0WU+zQlztE
YsTU1FHdfZtNWb26bWk8MJdD6pJGbH7Ps7n+WdUd2zNbSTPurOEkcjc3lfPIw12qoOqciUVPJvmd
UqUaEZip6HWAeOnwbBa5Q7YqF8kuvtO0jZE24HTNNCGOx0pSsPMUm4rBZ2nR0rAcRsr0GnCJYMkK
qW46vKiz7/ReAVtXoFIIl9E1djLmTBbUjRp91aXdlvTflOwrnnfr62x3taTO1ab6pgPUdE/lNiZM
bPLyS9LXuRGkvWjnjUG4Nbw6/TYrS/vRiYhX88Gq9Ofk0HRxoEkl/cnEYYqg9SAs+IZBFWrnRIt5
oYgR7kM0zyCu2ElSoOvcCpAjOnnSmlJYShTHIumc2DOtrdCM1Iw1z1ATBYaY3bn+SAzZNi8qTuml
ZJL150qo92ZaeN+QFYgEn2DdW2zAMuekMxKL1aHS9Ffyw+wiaNQ8fZLp1AnoCllxZnZk/ECHkiq8
l0mOegi2a7pv2iEZ2UfLOtvKcs5hteZQt8B6rIFAZZ4a12ztwKhVnh3/WJS06E9zFBXwNmQd6/7c
eIXpVwsR9RtmGqpFbHH4sNpygcOmGkn/UJeKeKpTEt1OAKKpu2xOAVli0Z9PjUGQ4w1lEcO3Loru
m2XG3UMFs4XgPC2pT3qzN2OWH0e/M0u3ukFeV12VIkGszevLjrDg2L0tI12qPjCD/NJ2lSe7NrqS
TpZgRh0npc+Qj6UDTzubXG0zaZ4CZ0xq3rSnm0EKVAmw+YydCVFodjqkz0AKBdwxSu/xLur1kkC4
rDKNr8zehMOl9aLD36AVxeGzM8orh76HAWJhXsxdO5PwwSLTj0wXdmq8lHlX6JdFbESHtFNHmkvm
BBqwxZb4lVmdVWZqMxOUYpdrN7MrSIdX4FB9pfKhOmep65akcEFrKXx61ZF7WzLVjgFAlnG+H9n3
EyI3zU6/61sISVsaAi3xywl95d20mCz54wxbZATY2e3YcPA1STguBDVlixo9mFQxl32eaJX8Wao2
3EF1qZd+27ux/di4Sjb79rQkN4ZZ6zCbxtYqTnpOgN/p3gOtnnBJKKc2qNpvSeE5VGyRbftqMg8E
TLmTfPBSrQDsBqRt3ID10HFhSZefSDgIBfQcM3E9aXMyXhRRU1mvPL9evc8jlHCARVNVPa2ZZuJN
5zV6cZ4waQD+7nTjRtTNKE4UKxPNqVFMSbwdq7yzv1Wwf88B4Nt3qWb2xhYBifYKBmNuQlvEXR52
vIptKEY8atu2N/o8nAppVjQi+3rB5WgQbkY7XydtjK3GwKz8AH6m6kOVilQa4gIlek7vpUlRzVPq
+0Fb9AnFrDpMB10rFudqNod82slFb6bQSd0xDlw+YCKCIzLDmLj0uQ8MgvpeiJZylAD9oXwQGmlG
+1k0bCIaG/mvT7/QwOZiCvFkdPbMWjHXeb415yKPz+GQpIespCIeahEnOQgTMKi2zkBtPoh6ifeM
grh6hdh7ZKfuOu23oUvGes8xBoARVyyeq0p1Lqp5UJStAt5h9tumIx9nKLVUDywmoivLAr65A943
OJs27mzDn/OmfeGkrN7BK+oemaIVuZWkg209cxQx+jRb3xMpS9blUAzGdyUi6ZBbzmFi26S9ep5x
WGXGmBPi9NxhDXzjN7bXk5rVnDlErVQ78D7Nhd3UJNFOGie20BD63JIRlqvRWUVE4blA4wPpYoyL
DkbEousbLSvEoRC4OHy1tvWfU1Kzeg8OWKYgGmptE7cKTggJ5n1rxotq+l0/pOU9O7Bs406tDLAi
Aq6uLExAMKJAnQVeXLOm6fPMmps1SxwQJU+WQKLnbRjXQjaobTyjDgZYchwr7DwmsGwWSwqQktr9
DpPk2OzUVld3TgHh6LySTDp52mhkxBGydyW8vrYCs4kz4fdrl5zTjkoKX9H22cNkqdMPVZvzEpLt
hAZcNq3XhJIIwAkUnUIZ3hocUs91Wkrnvc0/+DKlK8lHZY5Peaubr567eDezNWrZvlBskIBKkmWc
5kT0Q6375VJkipn6Y6dajwMoThPCreLKLdPthKg3E1p3UTWR1Vzo1bQ8WVEtm9NmHuHFR8NK+QYT
zHmcBed1NBp72AyzV6lBJ1aOIflw5m1RTpnBVWED2IztPIPLt2Zi4HQIyN65C1dsCYe+HsdwHEdx
UfQ4rOEojCx8GhK2iaDKTKYntlMmPxQ27D+dKF66ALipCgUBnBdfvaHQaM50kbzABBbGXTfRgsKr
1o4HlNfzcBKtiXQ7SqHTaw3hjo1pOVk/YcB5VShBl1thZcceKP2VLJb5BXLpO+IeWVtlRYOTWYuc
DO4tJ04uNm0eZZa7CccVPS1pYeXTswfFHmpZRhDEpld685IDozNzQKY2wbpjOndQFFz8MLoeA1ai
OtoRfMfJliWkBnILWTG7gIPqKHuQGQLWJEhO7bTRxAx91xgouBtK0n9Nx5VUadrCwcoe5WJrZOgW
1r4enTo8pHj3YittAssEE3SiaENpbPSRdj/udwGqEo5getVWzXoPGkv7Nk0p/TcWxP5xSsb5Ag3C
eJlmYo72JmyLmg1XpVyAuo7nwDTkcI97bKBhN03yoOYzaY6Is2rETZNhPA1J2kan5L2h3p2d1j6p
hVO/LBFE2Y2O9Vfx+8VMROiNQt4BnGzOEoPClC9t2Gh+URfNLZjiHld1182UMhVPbU8KK2utS4Ax
DoTTUQrO4mhSTgZ9YuOLIsA8w7wI/TUyiGsIRDPDrjR7NTvMi2Y+To3jDL6eayyd4LgSM9ATTpG+
M1nt6Pf20N0vi4RlIR1HcJRMUvdsAjwTnemGSd2jZ0el+lNit3dr3MjXBcr/uWdUY7JpJdEUoZU5
zmWUmPZFllbLs2iVzgz4XfVrUuT281izbfY97tcDAMcW6m/q6I9YkXOdIZMp8yNZGD8o48W3+QDt
itN5qg9EyVoN2Wa1V10BE4hxBEqFyaXC1eAw9YCF33SqOal3gs/JhOYMd5OCRh8xj1QsyOwH2vLc
RhYPvJFYiXZn2E33o5my9PXPdfEPta93TUpa1Ef1UaUfI30YymcyLS8p/9LLIpHJHdiQQoHqtrp3
9+cBjwuyx82zoxo48bkG6wVd0SqnB06/rkyv/jzCcUvoeISjkrNVVkQYzm35TE3EX/1rytM4fTLG
h9rbettQ4yCVRbiCOvDotqWVRYNGK5/LfbszQ2en7P8uYeN/G7hvhji6UdPSWp076eUzOvJNI57X
FNs/36gjH8HHIY7uFBZCDY4SV8GZhRmy1P3WL77VYbNZTr3r+GoJkt2fhzxuB/x6Nm8uan073ihr
LNyyLVT68jlx+52Z7uqeetHOlOWuiE9K5TuurU8u8rfv25sRj5oeejMTJJwzoo2NKGq2cftZs+64
lXV8Tet/f3NN1P2Yy6k6PauKujUVc2/DLY6i07z9RH/yoYd1PNJRxTfC9Zs6/Vw+46bYowgNZqdh
NSrCvjmAmA5Urd1m5UujfQqM+u00gUILss2qILaO3neKrEtFI698dm4RcpyKb+mpJIfAz3fmLYfp
PMwO4Npv5/PZ/yw26bevzJuhj74DCuqznepu+Tx4j/30lb17PDahazyr8YVCBKRpPPz5Hf3t/PFm
wKOvAmFzacyNUz4Lvjiv+4apP1ABYv95lN8/zDfDHH0KC404R4AvYwrRtjdXV4CiQ5BGnwzz29f/
zShHrz8ejcToKXM8C4fMA3Yj6Wd5jp+9Gkevvz6bChJ6blcF5bXbcKjXVj5FMJGm9Zm/6rfT7pur
OfoAFGKOtUpjLOkGztZ6cB6A/IpPbpn2YRSCg2nk8Z5rhMZa9tGTqRcZm/oyac+6PY1XiL5Aqw52
jKE9W8I5WbW1dRcfaCQZxCyVRcCeKv+ZwbIP+8lEs561YvKFZ5thI5Uh0NDHoQyt3E/+0COXLvO3
B2zKMtduMq1NbNTvZx5D76uVFhj9RDFKx5pjwZQHDuFWSUApMk3DrjbcV7Ee9/yqz0Be4EEg2WMw
WudamzwD7Kq1lGfeHC0/c5wB9MRHY+yIr9W76pQOvUOgiOtR8uyVJPbF2j72B31x8f4acGwjHZvb
J9/F+nm9a2utS+uqClhhVqtF4/1FOTWdSLEu3252An/ckr792N7HX71rinr7RF6Qn/LZSvjhib/b
BX2AlYlMdKlmsAsSbsYW82GJLmduXEWPNP4sJ+1TZdbR/IIOHViSQD4kHtOL9DS/dvf2Fdo9hxPx
OcFnMZznF/HJ2vHbSe2NGO3onY60obVo77PPm28X73tVBQDV/vzkfjtRvxni6G2cZZsJeoCstCjr
fEW7VngPle4qb4Z7kypv2T96ydOvMf8v5vJfBB+9uf0fYi5vH4V8JNGy7OiM7J//+5////8FXGpf
AA4i+EUXi8NolSaOL2333/8i+1L/AvUQ6R8iBZQwPKR/B1xqxhfMlDSS6Woz7XFC+k/ApWZ+QT+B
hniVWFk4iKy/Cbj8Jez+zzfOX4R8ylhBecRJrRFy65ryZsuEj2FpymEy7qq0rpV7JbG8S7xQXYN8
Mxr2eTFQS1kQIpUDDGa/FrW1bcomKwKK8tUzmcXJJuksi7SeZFYp19RNEbgaPxHMqZ47+3LAKrdN
YTsrHJ29dhNTnsBtXNj2FcKexQlK1SDGOc5ncqYzfZa3eAceGpQNGftgjNAYkXIkvtJox020GMoN
EJKFGc9M0AvpxTBXm161kmdhVy6xG2VJ2EqWNIu7FV1RXYGtFtu6G4c6GPXh02/t/bK+3kDEgK6x
Hj5MA1Hykayl4cGmC/Edd4VKHk4LRTwQggr0m1fq6p8H8jb38/3O9p9RoCXgl/mVX3tMMyqaoutr
KrZ3gqiUTZnIZjsZbb9VaKUBBxefbfV+815wKYjBDA7+mJ+OlRi9LhDrNtZ8Z6sVWQ8lFYvJcBVj
m2n2/JqzkBLzrWXero7VhKesOaPw6ZVTw5ukuSH3I6IxYpYmAR1q94JmEoAZgaiSnpUzdsytszRv
zRRDSKBX5vy1d2bqcFQ/Zkl0CIpmiJUIkaCak9dC8yCX4bJoRHHl/UjdKqmc0vZNYWaXrdZ6dYi1
ZSZQIIouFG/pYWqaVXWmR059ky/j9KjYuNwChSr1o4Wf7BXsW0YgFCkjwjeHiMn+Lx8YuxUDgrGJ
V2TtGx/N8uPUkpg02dNdF5ev0SKJJuLeLLp3Au/yfzd+/zf3/ovp7819/zD3XqXdE1yE8r/oyj+W
z+3bafjXj/57GtbNL+smkHkYFfg/k+2/p2FD/QLNCWwHAlmTrSZP6t/zsG58YRvG3hO8sQ7da7Uz
tbLvEqZv3foCXlFDTr66vFA//c00fPR5w8VxEAFihjMtfBPaMQWY2O26GvpyubAmqUCM7ZHBxDFp
QmkexgrY7Tc36TezyZEg3mI8VI+41OiHQMvBIfp+1m9MMaWal+gXSkl+npqYxUZPZUJZHtreqD+o
WkEvIuqynRJdCfFDiWtqz+SNfLLF/EWwe7P8AOlBvbtSdPDcMG3bLI9vlx+5CNi3rZQXlZGgHqDE
F5UpAHMxJWd1+9iKMtoZKS1VaSbOSdNYr3E73pZQqEJCF6wLNEvXvfTKnTDGO0e2KTR+U7vRzeik
AzO/jdGuhXUDv31AMBx28YD0+h7GPdT8dJSfbO2IVOfvfXc94FJAeLAOoF5DIne0GlQWzV0idPQD
Je84CdCC96R0PVm4fNJ2a+qnvXpiFqdmvo+7bdOdFO11irDiyqv2We87QAuVwH6RpyJHV7DDJtS6
m0XfNInPeYLrpW3ltwd5mOV5lm7dksKgj9a8XOM+QmsT7+06RAsXmzfC8ynPgqKwy63+bOV+rmwR
zy0XYwaA8iT5rj0QVDE7BPKdavMBahotLVkEMCnLbzaIOkM+ldqpjVXG2a99kjIkZ7IPnIoyfOgN
oYfyUADV2BnNViRh3+PXDp0xnKxtAQo4JcImIK6As091018RnGJTZbyuvjr3xr1H8Aa1Y7rSKBYJ
r9qK9jtFSCLzkMGhelHOh629+xlv6Owrjq99l9fKd4/uG0orezuJbaRAe3yC+ThQ/k0OixF0T6hn
amKKkeqcERn1UKsnlocgzZ8tPxdIJ3xL8/VDdnD2VujcYt7DcxK9tM7WJacB3cVZ/JOnZt22XFV2
MjtBzaHsjoDmXbQzd4C30J8c0u8LAQ4kMNV7ose8y/HbNjp45/1ZdDE7vnUnz7ptcT798Og6Hsoy
IO4B4378cyHYL5hPm621j25o8VOwzpNgqg6czKdpZ1wNCsJG36Oz6ueX3j1dlvPlXvwsD661E1WY
TUG8jQJ9N75mkR9dF+dj4J17+2Sjhu3gx0H1MO/d7fQtDpqAfCxCpR1a0T4a9YLcB5QzSLqC6jV7
9fD1vyLVy9T94AbWKZlIW3k2onIBFXUFS0qG3ND7ckdPeV93IW3sfqsF+XO+lz/mbOfduOfLzjsM
G9BkL8NFceFdoy5U5qC4WB75bMlKMHziMy3yN660TXldXpt54PUh6r40Z81FVR7YKg3Cf6a1/1sG
/8UK9GaG/7gMPlb9439dvIz/tSMW6eXdaeTXj/6zDEJe+2LSb9egJHImASn678MIO8svmADWZdBG
dQ8U+T+LoPrFxRa5ehZZC2F8sEr9ZxXUtC+rThec+oqTVAFE/80yuG6K/jN7ug6GSOwOuIb5hZyV
jkGCRKVgIYQJft7CTyAaxuiU11Iz9ZM3N+c3y9/74/GvYSyk99ov4r7Nivt+0RFsxxS0re650lXF
V0OllmQ2nbyA91J+j2EZfCeDSN9Dvla/10Rb/pUdZx2esq2H7V01DR2SIZuKt2seeU5Na5VWfChV
Aru13BWhmMabP1/jx1vJ4ZHHwjODlghe6v0gieogX9Xi5AChOArQxBHXR4P+k43E++Xun0txMJBg
UQZIxlHo/SjE+sWRN6fJQUVt6CtoEwjgXdCiuUIN//6C8IOoqwnHgRR+tLLmfc1rTfLTgQiy/slD
+LIFUIdj5e+HAVJFwRE9N+Wno4fTAYefyR5LDtMgug3WZpXAybz7RDJ+5Nn/dePWcAAw59DAMaAc
VWjSoZX0lNXkAC2TNYAIVHR/asGeS38Z2wm0cgv/3Oh7dzvCjgqHaZG0nmzv799FWBMrVBRgOPvi
o43gwAY3UjDEHpIWlHTiCotYMqf4pI7/fnv7z9Wy6+ZCmUmoR67//U2RgV4+9VBDTw51rj6P1El8
z66uLaJeyd+a7L9/UyCc8Z4wVbFDO6ZZInzQmtSzWauRu7GUG60P+qj+ZOv6m1d/hWYCseDV50s+
unNghwa6S012MJYpgqZYsM8U88uoItT9y1fSBJlGqQdjBEUahnp/90TeaAViMnHocFLjQOHlQYjR
ap/MGB8eksmLQNsPQIbFV2YezYpR5wpCbypmjAUfhR2L/NmOK6SyvXCv6ax9VtL4MEMxnoshkQcE
BMc8Hm/WqOc0bZIeCGPPwyQjkFoxXLH525uHGxEGDghoePhQBN7fvBrpYO2iJz1MuqXtCT8ekKLk
xiejfPyeV2Yh7xvnGRZJynLvh5GrE6lxIoHZxyz9ZjJVSln19JyW0tsmXaxf4oW8Nty6fa2GRl7S
6S9RWcvPHDQfb6qFw8rRVwrHOnsdvSupVcxSgzFyMBNzBmuvPEdKOv3tB0YrADQtxUxgsVzw0ZtS
tLrs65QPzENrv4nKBtuNw8Hjb5/c+1GOLoW8w6gtjDk5dHpOvK9uApQbid368ygfPmOWlPXjYt/B
0Y3ezfsH580QpVRNioNQdJM8yxHYeqL0GwQH7tX/z1B4vTkXrt6m9U95Mwuq0h1d6ajiMAvNvjUg
WkW+Xo/dt9zGcfzJOrZOP++2UiarGDOgqa31C/fYYbg0LQU2p5IHIK5XE6adfT2ZOml8c6CpQ1DU
UKDdcvwMiPjx/WNYi/sImIFZ5LiQQSrTNHQxmiZXi3GPijTy0fDmf/3QGIWiOnhDJkRe9/d30k3K
rEJ1Lg+oS90qGHTCD89qPAv04bsujfd/fnC/uZcA6/mEYaRQqjiGkBA+urT0FasDzAfNJVOdQDey
j3uUVe7iXsTO4j7PSm8fpgoK4icP8uO0zGaEPbdKcRke1PHgceOY0pic+iA7bKohcfVO7AMQy+6T
pDAeEjLNteDP1/vhm2DnY0K4YVlb8e2Utt69qHpOXmkdi/YQI+7yyR5Af+JlyL4jzfoErfXhfWEo
NiCcPyiRsp4efRPEyWSOXcnuYOmq/mqOqXZRqS0VgL++IvY3TFlrkhyBSEerAKptRGxlMRyoDA9n
1H7FVvRtvI8Bdv7481Afnhc7D04nbOn4xtckufc3T3p5Y2Kr6A+Niza64CGdjmT/BourdCem1rmf
7OB+87CodnH6YsOqwd9c7/CbWSUG62IlXtsfFJ0LIripC8s1uY8ES+fkz5f24TtYLw0wDpUtpPkc
X94PxavXTGre9wd2Q9ojIZ0U1ONBnE9kIl6US0NytvQIpHeQTh7+PDTtL375uwltHRywMt8f/ZYP
KWFWpZgFfFn9sh6wCV5PzqSYm9YdLfcaZBEC9PV0iku3XrTlPEbibp6KBrwH5j3oDGKb1ZUYAsId
6SKRw63aHcLNwpVQTyI68hd0BtiJGuaoKntwaY0RWk2WYA82YpTmVj9E3xS7VNgfz4ZZnORVVOkh
9kLZ7oQGEMCP6qpukR2k2hSa6ogLz/NkZj002SLmoIrE8r0o9TS/AvDDaUxPq9Y+K6M2RaYQTzTX
brW0Rzur4gajxzaIPnskYHfstsZAPfMqoS7tXeaZ1b5abaMNa4SykpwTqVWZe730SETsi7iqwwWI
EfnptV2oJwYKYiRBZt/+iMXiOCEeOjc+d10yJqg7GYL6YGtQHEoKpIbnGAyqc1Wdim9d5zTGJuNo
kN7Zs5XuNbKbjcfJwFxzQWh6lV4mGCDmTVou7kPLfv67QuR3sVu8vEu2rT3KeLfkY9R/L/I6V84x
GGfOfnKx3YP7nsmGuM5GzaopS4ECv1zMQRm3BNI5j+hFiZZOROlScSqx0oTR1LvLSe1UyAjrgkTU
kMRb3NYDoeDdfjCzlHZRM2buNtKV6VYZVpF3pdbZjwZ7XkKYtEOufYsXbi360Q8MEcanj1Wi0vep
VatMgo4j9F4hjBandttig6wwPmW+yKP2ZzTq9k03TpzI+H6H9FztTLlCt03qXx3YxsDFTJUGaccU
vYuSaBbhYiuVeVDKwRq3+eLgvvG9lg9zk7BDdC4FUmv4hUQvOT9h0+GDUXKnj+l4FlbtbipnwdMn
FU/+RO1MsA86Y4KrkU/3W7MlmvA6b1J9QiQvVP1h4hyUvCyORy6Eklqu3BWRWrQbzJ8VSTmxnfTb
ZcI3uHWsrFD3kU7JYNtaOCcD18sdK/E5JeULmx58GaeU61t7n3cEbhsQ492esp2HjzgsEbFgvcgR
2YbtMtZz0OYkY5/ZhUMu7kCUXf8wz1rdbr1xNNJtmhMSu4HMU42nLf6OtvVnw5rKMzLhKHPWCv1A
Pxuw2pw1bVnkB8tWOu15jNqlrDYQMJLq0ENUwh7UugPOOQQ2+r4D2prurCyqlEd7EChQKgisQyh1
VRa7oU09FOFxYV9TvkkQl2Nj1NTVfY1Sz6bnQURQUclmt/RRV+3TnB/258xNi83SdKSiVh1W2VOP
zYAd2lBNKFWzTEWbkRjsKzsuR1JvR6pKl23TdDnA4Up3f8RFkYvBp97TlN8WbbCj50XryvjHbGn6
CHSnILcnLFVVJP2+WnKbVGDFpYX7WBW11d3kfO3zuVKxrOxyR1Bw6Cqj6yIa2UTcNuGSjPJ5mPO6
I0M4gddebp0p7RuVd3GkOepjmFbFBTkOxrJrE8Mqvq8SpDywCA1IhtavG5dW6tk0tcaumLlf+8YW
MzM2RbZR3laktisEEXe9vBpF5i0nJNWaxbVpN5YXKHWqKad8WsBQ7YIeykmDPcAK7CZx5aWco7F8
mpZyma7mpnRW7FeDbTTI1LQcX+ZmlsNrns76cEP/N+4ussxcOCmzkzF2VYOb4EXoqpg7pj5rWe7m
comQxqsA2IfTmoSo5qmQk9pcqVKUaajyEmSbFoqIdyrmnr4RYTfFjdIaWOGLcTHmnZb1QpxomaZD
aGBbZ20xa8XyVWAC7rUgYXrOXPyn7GTpLY+TcR7FjvmkodTyHiO+63hjt9g6NnaJJ9qXpav9D2fn
tSO3sa7tKyLAHPYhO0yQmrIkS5Z8QtiWxFzM8er3U+Mf/55mE02M14mxLEPVVazwhTfQNYGw0BmP
KQ2t+ZhBpoDvWcWWnh8mLBUhYriT/W3IgXG/58JzQt+N0zg7KnqUBWU7ec2JQNIFodwO3tciLlzu
aFS5f3geUoi+2ynL9M4rWigdU2kXdLym0bVOhA6F+Rhrg6f6nbVANfdizFX8TldjuM9CNX+JDtdV
fyysWvN7Iyvz05inyZ+8AgaYVM9C7LlS+vg5hgIHp7E2aMnos5uDihhz9bcJaL53gLZvMtO+VMzf
0XKN/6mLMVtAW3IRva81T3BzQoHJju7Y9WrQWQKxL1ckoj2yLqV6nN3JrA5OG1U/6OiFEAGKfql8
1H+oYU0KwP7fxFQszSOaKokmDpNSZ905xIpifmjCxYvfN1MMD8mHRGAgDdLBlDjFpVPYx0KXOFp3
Ijs7qI1hAGAa7AYHta6GhusX+eShXJCmGoyQvk6583A5sj7WgPSjQ4RJy6fKIyzjModp8SHGu3hC
19ZqzU+9cKPmt6bOU45YAoTnmBojrStugrYMPJjaHPAGHt7RtGq7fky0UQsfRge+57PTxIPysYAt
kftFrVY0nCwboylqohK30np+Gk19csoJ3f4Ex6sWz3WOhg/UFSPtfvSxWr+HkTA4NQxDND4euF+s
9ND1WTZMCMElfXcIl9ASD/QTO/tQDjHqENlA1HIYhlLVfe5s1C+4zEUlaQph/KggARqfgaqMUJ+w
i0PZrK07W31HGWucfU+hjHFuHDf9NQ96mjzxnyefI7PtvrZNNTXQJSb5/MQodGYHF1UAPLunEm2t
LLHYNZbZFMonYdS1d3JwDbc+11E4oF8BBINrorVRc3g3ibz6YcnY5Ak2gyOwZogBgrATKms86hzT
8aEuNWO+aOoUledqEdxZIZXW/kEvhpRjIVJotkABs+LYjAgLPHmdEn9NnKKhd1SWzmdkVRLXrxEy
L+Fph96PJNHwqG8bfeTjdSFl4aZaor8AqdbicSYMFOc8lRxsI+rS5u3ZBYE+pVJpA2Cg3HsdFxvC
qGDncteMbsZOSZRvNfijkxLO0fl+GLwZ7KMVT2PZwn1KAtNeB/sYmUaD0Tn9xasKGE8GLm0ttpzY
r2p7laTNoUixQUQAfUCu6HoolO+nYYYQe1nwgCX6U9Vvaqguz0lriuD+rFZwBJaOhaPpgwGyCzKB
bPB6rFa3hzGCrXNxccdNfMK0NFgUO3uGSB9dUP3QxeMkCWR+BkkLfnRU6D/RKRIfahySPjZEUHvG
bhuJqUsKh6g9Gp0UKFc/qVKnWqWWgZ70CDtxCUfz2RyScKeysDUKyltgAGlpABtYfc8lWZRu6Rhl
GfLQV+p+OmdUEk/313cjJaU1Q5+LDh21hLWdFKz/rp91a7zoI9WShCrGg9qkEFi1vP7Wt2365pSU
MB3+GtLuNAQpKV9/znH2Ythb6oKKkKUfUj4U74IC+knTq+Nbp8amMSkEYSwFOm6tOTq3jiiX3FQv
qdqQeRZtq2sIbNCSOir16ISHPJ2gY9wf9DYPlkYmL2g/zGqw/LmeX+QUYa1rkXcx+8mbEbax2uQB
XXR0uhfDDatTO3Ri+C3H5bO85FLed+cHXIOk5XmhUK/LBiJlKaonq3JGH+tqrfWJcrHdxn0enUr7
MBcKiWirAYlMWxLkY9qGibkz7u12JQGnC4GWNgU+Z+1LgAxbSHWlDC8Lu+yEwBFqMSXPzv3lvR0F
ZTTZlJLu4y4w+OvlVfVwnuzSDS9h1i3n2UQUy5ERxv1Rbu43lApBblHokj6F9lqFLh8okKje4Fz6
MkfJmNbVgVCnRqcy13fO382EVkOtSkJqmw+wZ2fn4oy9dqlV4X6gTLSHnL8dxSDAoBUrTwSnb/UK
uVFV1KYYvUuVKii7IK8KA9/rdm6s22Wj4E8lki1IB1tfF3gH5ClMLW+ioELo4jAjI0YuaNbKBO3U
S7/e/0YbU8KhjbogXSIABut97gyOjnuPJ9lFkdp8EHTtsRbvbXPnWb0ZR9aWuLGQ+Ad8x+a73nHL
oiPV02o84ATU59o0tD+FES87z9ztqb0eZbUN7Dqpox7n9IuB7Ehvigkub+I9FkoZ/p6m+cgrk447
XcqbMWlIvV5B+eevqoOLvRRerBRx0OmD6w9COWntT8UpwZqF1nJGG25Pd3Zrg9CCojKP+ScgE7nW
r0bMJqS8ZAIRQFrPewSEx+IZ0TQ9eRyt+f+RDv6Z/if6WW4gOW4+HOVI2v6cXyq7QAnlj3k12KyP
qZIBQA6SwsEOGIlVhyh/qn7d34cbqwhgRt4SYPGldOX1MG08Ja6WDHEgMKoK0rIqSR418QFbvvBU
6N08+2Y/7rndbKykhOkQfEH2IzxYjUqhL2vKuY8DR4TiqbFEckoTWMt1iYrv/QnKB+OquCrXEYAr
IQIf7cYnhA6GplXdEiMv1iJDoKjZZcYtBQwfpnKHRi+THaTk1ocj7DFQ4USmEajP9Yo6EWB3C8pA
MBWG8y1yLe175pnl6f60NkehbY7eKMQuzV3tfrWe+mpCOClAV6RuUTip7PCDNy9q/NYLROLkJQKK
JgZ94LUA4GCbA9oNXRLUllE/6Xm7nIw5bR7uT2drQ/Aw4rBKpoED9WrRqq6NFbg9SQCAKHr0wISg
J5OKi5MjZX5/qK0NIV1uuT4INWgEXX+fHGkK8rQxCSy1+dTlHnmgkNBTs/9Or/3b/cE258W+AzDP
2SKDuh4sLWOnca05CUSbmx/UaKz/WdqpgSSp73VLtnYEHS3ue3QmJcXmeiiRi7w0upz0QjMiqijN
ELZfFc+Jh9/vz2lzINInWrBcG/RLrgfKzSQRBmoyQRiKjvIj/u9fDZSqutPbx5HADR5jEkJX4gRf
34A5ab8plDQN0G7v/3Bme8I2canyN9pGcw2BWSMe4xjxD/CA1+MsNaJQS8+GQOCsP0axhsSz48af
3zobWt2SEIWSpvxKq1HaLp4pl9RZ4DbT9D6vB/V9YWf5Dvrqdr8RnoJGQiEW/zWw99dzoX2jeg3F
k6CN8vT7kgz12epLwEg58jw7B2lvLJlLvHqhUjd3kZVasmBI9OWjBwMA3Rl1PFEvjnauh9sth5MW
hWeQHyoIA201VE+/IozQIQm6wgi/5kqonWnJOW9N7qDkyqoAaTEP4k3yA8nKMJukSIMhS1rnpNmj
139qAEINBy9bXGMn3tycFJ8KVKgFlGF9N6ihFjlWb3DnjSMFaurXqDX3e7Y18ua8fv/ACHEhcI4k
WOhF4PXVV9JlfmH1XAsh+pDUJkEd1ETP1vDYqG75vnfH9D2a8kqASOjUoqVUuOHOE7yxURCWBQ+F
cQ1xqLf6elab1qU512ngtDT9qCAuYXLoy7T8Q4vQBz/eP2jyb7uZMCa1MsviOVFXsagZmSivKE0a
oOvVninKUVSx0csyzSx9ttO+g/LV6o+NR4Xp/sgbH9RF4YUUkvdY/u/6QCAIl3h5EadBOufwCGot
OfWjPu/s0q1RoFoDgwL+Yt9ANix3oh1Sd2mQAJf7w1ZT1HL4l8mePfjtO4mSNnUOuYwk5euNE1J5
D62JdVSMcflsd2b1OUXF92CHxIgVHSzv7fcJ0t0EvXTCwaiaqxuycOZxiXAADKoWrObsKsM5b7Hp
6qhP7lzG8kus9wioOXJK0j0oQ6twQwjUNFIzTIIsgmnImYiAHV6qQVe/IpE4HNNl2CswbB2Clw/G
G2BLIOL15hjpJ+YJepeBNWjmGfKPeHaUSUHG0Wl3bsutE0D1hHDD5taFhHQ9VJN0JGMT9xh2O/ln
O8a6qO6U4nnshHocNCu1/CasvOc2c4bT/SOwOUupa8BUqc47q3RzorFnYqCXBpNmt38aXpcCNm+x
OaY9Cudq5yhsblH3RZ+A+4Ub7nqicVzUs8sYgdsj6R1WRnWMF8SfxaCJd7jqmd/vz25z27wab7Vt
CjzRM5U2TFCMWIykTv4z6pXML6Y0fab1XrzXsrzYSa23VhSiHsAzlMMJjFcraog8Hj10nQLE0+d3
YRq7oz/EvfgextD+du7OFxLX+mC8Hm21deiC0J9P9TTQmrYyj5OoezikMOXSPp0eRCpiUBH0JefO
7VGDdwzxB4yDvchipRlEXMlbpUOWeLHcxSJslR96Ybx4Y+LwEo8j5TGBbvGPOotpb+A3RANxKCN8
1wREWJsmfDl+bCw9/K1PquixqIz0aWrU5RTbwqp2rvitHSApwzxjkv66tttx3Xa0w1RF31nr41NW
pmN7FlpGv5K6aZ89jML5m8e+2skpNzcB5gLgoEgj3HUxnVJoGPY9UJ7eaoOlFMbXJQ3VU53bys7d
sfW6kCkTZUlkNqC86yNVu0oTuh13hzFJFY5QpEd7HtTz/YO0dUORigM8eQlN1jDbrsRHoO3nNCgp
1Acq0mmfsVBo3+vIQ35anM7D7MrsHjUMNHZQeZsrCemcb4coANSf6/mZTaZWrdDSIPMy6+S1yF5F
+mA8S+/Pnb0i/6r1WaKAjTIssikIGqyWkgesTwjDs2CZmp+Fx1bt2nr52daG/p1KxfwQx+78vXTL
4ieojXYHVrZ5hgzCH1hHYICtF37qq8AvV6OaPwmzoCEneFAUbMWe0eXH3FOfquZzViXdH06BeaRf
j9qPqbC+z2Iwz5XbG58bVQG/ElvjsnODbn14CAzIP+j0hbC+vF7+bJ4bOpmESGppUOppNG05hxUW
zvo4DxQWcvEnTe72k4KA386CbA5Nh4i3F+djtFyvhx6NbPBKlfabU4ajc4hTnEp8RBqBXDWFOoqj
AoR68jU1c8ojIqFev3O0tu4OTBx1OkcGOMN10KEYYUwy0KaBvmTahxpw2BeoKelFm5To2Kqx9eDF
g/E24bB/r1Lg39AeKHjIM309ba/Gwk21qjTIMQGOfKs0MQQAWqJ8GKjrPRlC2xNY2DpisMoZmtUm
+li9ytEcTxkAizRoDLzqDmMBi/mYT2iR+k6SIzN4/y7ZWlYTn1e4KlRmiTyuJzgsoVq4uceTFTcu
44z1320WgTz04iQ+j0gN/4rJtL7eH3Ur9ADsLtV1qWLa+uqFgmjRI9rMQ9DjHNH5S5SjOqkDAXqQ
3Lr+bPRa++X+kFvrSmaKDC9JEdLCq3WdurScU8iDQT8Z4oMTR9N8rJpogNgbmtnH/zAYVodAfWlg
k7Zdr2oSuUs3i47k3mryr1ZPN/JcTkn+Nzp3mK7cH+y2S857z2CqTd8F98j1ak6eaGvPZTXbkjxG
SbPxgJpydAIgtBxsDUuL3NQ+JmqL81qqx7hvORSro9YpfQUXw/9wcdMx4YUA90mxYbWjZNehd5Ii
AwrUZ9/DouuCrIzpohHvuIGRTfUHLA1D20cTu3pvuZQsd37BLelGLgh3FWBgXiru8Ovlxy+wqS3U
9oIma82Dp7Xq9H4ZrBnvjGT5gPuJkhwAzv3WaZ35XkkcDaUDTcqXj+hI3/84W/cmiAyq1qRkdBTl
SXj1jgxRGtf4OWRBasbumT4EYgrmEtXv+sqdz30fe/+YU5FfqrK09/aFPEXrJ1QSSlFz0A1AIatT
1jb9HOW4oQSioBvuc2uZ3zokuL8pnZU2B3tuES0d+tj1l7HqMIoR9YRRQg0Jdydi2bplyKaoYkAe
YKOu9kQ6FnmWLX0WaP0MQDlpqIYf8EYCEbXM1CfPXRaFvxQlV5ed2G9rZGjIOkIS2O/clEE75iUU
7rMABWsNMYRKqPGpR0L2E0LIKj5t4CfRT+jmvd7u1n0DGVU2aGBPY1R7/eHNyStnc1R4Oawyf69N
9XgwVVF/GvTE2ck7tuYI/Y8tJp3T8Lm6HgpjH3T6EYAIYMca53BClJ+ilv0EzkB51xbx1xStpZ11
3Z7e/425Cs9aywXYXIksUKmMvRvn6BPQNvEuLKvi6f4J2norqFrSYXPoOMDbvJ5dCUi5VgG/BWFZ
O5M/6tm8PNSi7zGF0UXU+2OvNDvRzuaY8NigSsOTAoJzPWboGTBa5ioLRgE6zDe7Bcs7Tjhkm8zw
TuXg7D37W/cEAaUMrlx2zLpGixdIX2eGngVTYqmnEG/X5KCLsH7U9cx+NzoJ0tItr+RR8Zq9VsHm
/iGioqwio21D/vmrOypG4jwadPaPEjXPpRoGdjoBIrP7j0oStse52KtzbCbKSA38/xFX6ys8bHTd
Kc0CocMAQCcJrYqqDk8AWJpnp+3waXDE9wKXkAe9G5aHBJeMnStpK1VDVoaGBVAuINur80nNVmvB
CmcBglbWQ+Kple/a4bBTY9n8rEiySZGgF/Ll9dLm2MovNf7uQSyc7GxR28cEznbR7hni9wMQmfPQ
zVKKb4Y9cP/cbJ7QV0OvvqqNfC9i4RrNDHpZiu9hs/eldhOgv6ojaRD3R9tcTklYl4eGdufqi0ZJ
OzRmm+fBrGAk5rvDQGRV1eO0V93Ymha4beBqHj1VbEuvVxRjCPoBiUzM3Eor/dS2pu5MeFtQUGhU
WD3357U5HNG45IfZFKdXt0+lV7gORS471abj4Ccir/8Axt/+Uuywz//DniS3k4002akxVmFjPqWx
IhaFq67Pq2ML4+iwlFO8syc3p+Ryu7HraZ+s+dVwm9oy8pI86OhpqAcTMyr9wRBx93lsHbfdCYC2
rlJCQUjUYCbx414FIUpLT8/rmzzAFjH73Jn4rDWGF39D0cN0Dy0lhP9QZSJhk313gIbkqqtgIxSa
QBRhyQPLURxi/KJ6GLwOaHwOueZQxrP5Wx228+ObN4oHLZJkhgK8y8NxvS87C381QxBsmYsRounj
GDnNQ+DSOA+0+k5+sRXhwol8ScZdHv0bT11HDe0GJxTKEwLm2WC3zwm+pE/1LOYHO8JnF2+2AieQ
muW1GrU+KmbrfMu1Vuzspo3v69G2YSdZsP/IQ67nbbehknOD5kE6mFP11DchAPewUKEuNMli/N6J
pv3z/lJvvFdI1cjyPChSttXqTDYCytWwjMR01Fn/1soI1l2TqKcCkssHIKbhGQqPM+zcBBs3HGVL
SXHkbKoAZq8n2saVhzOnygcWy6wcm9jpAFmPupud7k9vq/bEDQf9lSKPVGhZxVaAnh2lFE0RTM1s
Ziet8WjA2XqZf1m6knQZUlL6mCJbmQ5WeiJsKI5xHUHIRbDjEuZt/WiLSfnt/q/a+s6yayZdlYkx
1xDPpfGwJpnTIgCqoZ26ekAfTtHK+gEqoPoE+L36fn/ArSABDT1Z/DNJpG/A33o4dgNOL3lABBQe
OtF5h6XS5yf2xSh5YeohowHcQ+KDpKGyYr+rSiZ2pr2117gqCT3px/AIrN41+kuAGTyONWXV5Xc8
qf5ylXx+VMzB+VwhGHlmu+1R9OVOWuVtHuLK1MlRc4VxvXripiw3lZGuc+BiMPupj1R7eVdRvm9w
pMdcCW2bP+B7YcTWiT6afYSRjOXr/cXf+tqEg5SywTHT1F/dodUINc6aONX4RmELX43CtI4W6eFP
B1XY7h1Kmla581JsLbVJZY88DfTtjfxR0xixnZl2HrRKPnzREXt9KtTUvDjzUB27XFUeY+DH5/sT
3RyUcj2lZhrPSO9cn+ppsmaj6aIicPShPEFBVR7UOYHXkKv1o6ZP3fcxQyD5/qArfemXsiKlTE6R
BGECUV8Hn3kX5p1iFQHmMuUfFHsT+EvO+LVZyvFBNaL64CYzniPW4itmGB1txIAOtHSqJ23p4pPb
lOZDWUE/3vld8mZZ7zxLl5pehNyUcFY3T4jLHnc2fEHhwmgblM47AiIacVsCE3BQNJiroQHPcUiQ
qTf1liYognEgzsNDWSOkp6lxuvOubu1E0hIyaUIINExWP2lO5wr347oIaDM7oz8NQN9ZnV7SqBO1
4ZUZZqHtLMTWCZRtB5lN8891vULDPTG0PR3e5FxpZwuByycPyMwTuNz6PFnSYcdV7MNQYBbuwz6e
9zbI1rZEP5idQjCIWsvqCsiTMRaCrnNgm+gTHMeePh2a8AasNuhVqOzNsXVhc+EUWWGdNVL4tqGP
+1wqzaFRsvo5bZv5VzyBgfWnxi1/hF1UJb6qj/mP+5tG7tXrPcOpkxkONB26rOvXGE2ZxkxDAG0o
3Y/9AfKe9sXIG3PZOam3YSvMAv56h5uRIue6A5GlExIcsrfW1VTtZv6vxSNY9eWzljsQrt88K7jO
oNnltmOw1barl96DPWcDPcxNG8+1uKwxQYmSenxzWMG6gaZA51QGj2vchoGisYmyKV34DJKBEZbF
ETLXnnqZfKZWH0lXkXVlR0OapzN5fc0putEyW8oLNMDLBPiXW7lHYCRJj9ypEX8tFCEdRVvAKn6t
etnw1/3lvD1QvGaYGMjUhvB4jd9AbNYCGpZkAUgr1D0h0i4noQ9q9K1SmopaJOIJ/2C7lvC0dF3b
nkalRGjz/o+4PVTySX0hQmgSsCh/5Ks6Rx3TkUiUMQucZM5PmEd1I034pMw4MdoM4ql2OSx1rn+/
P+7tFcaDBvhAQj45I+vQyYmSqCRUIa1rJj1EKDVeotPUugWm2QXDH+PBrPaoC1uT5eJgQ0kdN9Qd
rycrUBKs9Ikv3pj58oNy4HJwBmt4MHOjfk9innyrPexa3jxToLo06Gi0SP2k1aCKEtlV31P0tM3R
o85L+A4HMRezBw/VS2Dm5qq781U37gUZjxIposUM5F/++auvmsZ5XGQLJZZFRVDi2BeDkz3mtVEb
vlso/e9vnyFNDYmm5MIzDfV6tJpqQBm6BcmlPRqIHQhV97GdU764bYe/ppJ1ys4FsTE/OpDSQ8Ti
egXcdT1iCZTCrrwwDzS9U+2npVNrXD5pv1Rf4Zc1b35uHRIqSE0QAym3rjv8i5n21qwbIjDypTyq
cLqCoWhgS1PKejDpUnx583pSlFfJJ4DKUZ9ePXSobGXCdXMRhKmdPy6dYeDKos8/BeaC06HDbG7v
Ktw4GOAmABFLdJdOfH29nvgRaWmy9CIABq4rx2oKP4QQBf0Ce+BHa+i9d16OJvXOLt14JSkPcAFT
kQCgs+7FUKuIAc8uIuAC0r8o8Lf/xmNufrq/mpujoJyEdiSUrxshHq2JzD6FRxaUU1meYqMdDq4y
7oWJG/cZawfRgPWTcLzVjkTwU9RmPZVAM8iHz7hHL54/JlaqnxfdjfVzq88Y7t6f2u2g4F8hqEMJ
JjEBOX/92Yw4wtu09UQQd4n1yYkX8zPu5OLnEofW57zs7T0TmNu1hE9BxgdIVLKW1qSKVEgJU9Uo
g962lVNfmf05HDplp4+yNS0psAtJCRF6koHraYnINNPYdhkFD4xDq+ejbxVoXTstIt3tohvn+8u4
OSsJ4wACIgOO1bdL59DpXHROAlsZjUvcQdI0ynnnGbg9Yvz9pnx9yKuAnq8uyU5R6LI1WR2MuUif
RbjkpzAaBt7ZQgdu2ybTtzByQ21ni9zelHJYSieIBEPhXPdaKwyN88nwqgAJqOGDFaXaM61xBLVt
28uU45sXEpgRvHQDNAzAkNVCJj05nB7FddDYwz99VfQPc/R2Xi3ig+w8edI8CNPr3VGjVDJ7w9gE
aV8Lw6f0XX+bWyp/p/uT2diFhNY4iMA5Z1esWT1zKMwop6AVYJ6a+EPlRM+aq//S80oEk1LtQb1v
h+MGpoavA7MFTLa+QDD4QDYI940gLqPvU+06B0VtP9oWsuNdPu9Rlm5j35f7/iUGoy68JnEWXS1U
1HmmABN5G7xaqFYHPOC77MTz7b0XQxF7KAfgYHMahTfuteFvDwOXJZRiens8rFR0rk+4K4D2i6ye
OeFoBgu3+aPTlq8ReKpDbY0fRKXW5zd+TR41oI4S50KBgcTsesTeMqBb1J5yifF+PjaTeVL0BEka
4fK+LdpbI4aX0RyOHSgH1nd1g2lqC1m60pRLkuvqIwlaB1c66ZZHHny78kPuh50Rb845BWcCvpdE
UKfZtFrRZOrVMq/JOJGOWOwjzhgKvruh7vxo1Hiyds7GzY3JaLzbMmlicsTS16tJE9YARSHZM8Nc
+phLKB/Nft4DHG7NidgAjUwOFodebuJXUew0NpHBLZAE47SMx8ydtaNb4OGu5GJ8a5DAhCQtjPMu
tdTXl0oeW6lAXhc35HKqnkHy5KdZw3D6/iaUH+Eq42QUtBllPkfgc0Oo47YPBws1uaCnvPJ7CWAU
2c8kpZjYFVEo/h5Fkqk5HhWRFr3rjXAqfSdrdG9PSWNrYYljaXaxfMiCrBY2VtQwyiYw9ZQcw/LU
63XZHlEdsoZL6tl7BmtbmwV4JvEs9yhlRflrXn1Grx2s3rEGsnkB0FpX1RKHv1J03c7rszUrXgQJ
oCMSoyVxPc7YzMUMzgZATe6kCLb2ifsjwQj5oIWJYv6nwcCOUIAjtVvjp8Mu1GB0MBgg0IGqASaE
J7jNzaelwAVw5xG/XUEuEXwSgWtL650bxKUaTUUcUXDHvss8JWhLIYK/eG/tWr2sHU83cED5Jqwi
lDGJvM4eFXqgRe3B6LKaLkERyUj/gUibfNDtIn3zqeNr8dzRJ6MCoq0Dr6JCwYv6WBHQrZA8oNER
yrkrSlQM7x+8m8eVqdFoRRacoAHOsVzgV1twSEUYWw21S6zBhhrpNK3AQWSwy/noDFWC9Ust6xz3
B7155BiUM8b3IlFlmqtTZuMEriV1EQVRaSpBIm12FVQC0eVpiselar/raM/tRJkbE6XXhHcTwskb
bbKUFkmagPwNzHTCQb6pzO+lV4+feDnSoxKiNLMzydtDx46UNhQ0XEFAr9XqK7f0pmmkQZFN1D6O
Xum0/yhqNP/eKDNiZfdX9HZ29ELowMDkIKYlZ7z+jHWpmrENbi4oJkUpD7reqNVxrGalRhLOibEN
sop6z7bh9jNCtgYRI2He5FlrcaPUM3Hfwxwv8BYLd+RlQuQwn83uk0746Hcp/n/+0Cfazltxe+ZN
ZDY47zT6iJDW4Cd0GHtEEmk7eOMCJtVLgWdOTvPmsAh2Jsxeci3ZWV2rcdkCON7i0MHMnOUnrvPJ
r1yI/qtrihowKi30z/e/4Gq70CMmpcOuXaKAkUZZn/gFNGSr6OV04U4ND5rs37kI/eHA6+wJM68W
UA7FjtRpXwF7dWDYXG8WFfCUWrn2fBEIen9uktKmorokO3HX1ig0YrBf4RdTblsd8m5BtlB083RR
zZZ6Ce/PKTWNfGfjrwV95WTkgaZKDDYFMujqDbXCcWrK2MJ6iiA3OxhaWusn4TWI0SY1Z+XoDa0z
HZzamX9FnY75JFAX+31EcmgEI8qy37WodD6ValdPp1YUhu4nRh6iUJi0+P8yB1XBFQtpBr/FTLZ/
GlUUL5/NMlW6SztwQg7lWNT5me6zOT7os1HGZzUPC/uDMhmzffQWtXqKzBjIUR2OpH7+bDpR9D61
nTa+ZJXbipNXzc14iNRGZaVMkrdHFdjN/CS8uviSZbGDoVlTGdPb9vjL2gHlJ+qnwsWRWn2iRdcq
NANd9VL3on0K88o7aUWenpHplg71tf42QpAcj6I58B5aMuT666qMVmSKqRSjdjHG2jxoRmWdJLjR
7xcj3dsX7OFXAeW/Q+mEO7za0nZvtcfpTAw2JsjaRc26zu8jUA9LG+29nnKB1qMAGqfbyBZEzGq1
gKYT58hXTcYF1wsFjdhmCs+j02qnSMuUgz73vzqMLsvzPEChu39fbBwvFlIGWA7gpZu2v6GMQ5FM
+XSpLVEchSKij6qeOzs7ZHXFs4yUNcFcUbijGUIp8vqq4CCo9oRMw8Uzx9/tBE3HyVX9WsQ/I0Qw
/Dncy2xup2XqnDxahBJAQQv3ekBF9KPdCEW7pLaoHttUfJnNao8StznIi/IURRIZ1l0P4pVt36U2
9npRB4S/j7T4zH2xHO9/odsbndq4TgWXCpNHJ20VNWIa2xkKvfMLIIiwPA/V0lo+4Grq4+hp77IJ
Nz4VRTRI8aidAcxdT8pxujqcw8G8TLGnfe8R0n0yoMU/g1iILjXU/POUzenOW7wxR/CwDAt1BZDV
WlxIsbR2RjfWvJAUKz9Mtwm/LGMCwQvLjfptUTh7EVA3p82URi90qlbtImuctaRJXfOCpBFaioqV
Hc0qhl2GIu0xpCm3c8JWMdW/48kGnNRSoC4id9Gr0Dgr7DEKKchc0jDDjzC0ioMztUgal0Pvo3Q8
fby/X24/oIyIXywi0Pun8Xg9XlImEAfRyrgQCzvDIZyNqntyFFc0T5rXOvW7Fp4OYP28yKydWPX2
HrMQe+YZIIgEwr6GXXYqId64aNYlqefyEE5q+DdAaMBS4KQepiaaP5mwGQ+TNuxJHm0sskSVAs2l
AgBL1LiedEpHO5pdRO3op46YBIYd+sZz6IM2dX0hJvvNH5WqCTe1RSNCvg6rTYROYF1BhKXa5UQC
W8cie8iWJD4YSZ4N2A3Ow6/7X/X2rmE8NBZJhAHQkgpcT3D2FmxRk065sPqm33WYOU5uvdd+WEM8
2awMA4VKToy+x42g3rSYmZPZysVSsDM1s+XYDtVfo6X+sjoj8t2k+5zEbnt01PnDqFmPbjpNO5to
VcP59ydAXeGQMlvuveuZghsH8ElkE/Sm3cdHewrt8XNWkgygZOy5HYah6Argiullcfiz1zREjB0V
bd+de/f2HAGCpBFDzkVaSxf9+ncspl7HWZJFgVeHnj83faXRp8cE1a4g4FYpzEUznrCkvP+hb6cv
TfKkmToyTVRaVtfF4HgTjdIiCUp7th8hB7TzyayKSvXbWLdnxJZV+y9Dny3Lrxaj+yK02vx5/yfc
7jVaGRRWDdmI4rFevTiO06hOMgJPi9GCu7SZluK3Wo87O/r2yFJLkqV/nHnYcGuMVTo5YZaDFw6E
oqv+mI7P9I5wXR2UZ3AEe7WCjTlxJVJJJR4wySVWB5bLqqvTqCsC3FfE98wQ5sn10vHx/sq9ZCPX
kRyTAj+JzJuGHOW67h7jhmAuulIGSeoutu7XrJ40z6Uw+tD3WvKzFKa6HD0xVqhhK9g6jM8Rihjj
0RVo69mVOjgHu8Bk5zOiVN6PiC6J5mse8OND2qp1eZw1LzKeuHGcdIe7sbVEVJt5fWkbyNbB9YYv
0t4pRe8VQar19oHmv3JwSgTn7y/R7VMPwEma70E4Am98U6yckJ2cvVAEDhZXWEG69nEMc/tQAYM+
3x/qZkIU9UBvSd1kttcNI7MPF7sSTlgGneYlh3GIlYOLbvlOM/XmnmAUzgp7ihyI/t/qvirDtBda
PlYc2CI54+5MKNHMtuKHIQqaPmD44dzb+ht1aaVAlNSzIF6Crs00VxvaMMbcRsmkDjq7Ww6t0sO6
NbXp9OYlJL8iH8ZSlarlumSZ48ydzdi4BGOoDYeu7SLSzio53h/lZk8wF3nL0gnkPUWn+Xrn4U9h
JXUyMhcU6R+X2U4vOaHNkcrPXtPxdigEkl5iTXi60N5WyzYtSE8P3lJhLN7aD21vOjgi29AWlfjN
DwgBENQT6BlU7yQC7npWVGIyzMLTOui1Sf+Db5OhgoJb3Smt5ynx67EPkb1Z9LfGt3JYLJ+wAHxB
Eq5mqHap0OOqqYNUNyDUdXN6GsZw+R5mcXH2ilx5I1uJnciAgBYIpcm1bornSVfLSoSoA9XNq0cX
lPZDnGXdqc+cN7b9XoZiMSX2k44xVcPrJZ0srTfzRmOoRKse1RRhwTYx+1NGbehdivDkx/sb8/YG
QVOFYIjKHRkectPX45lOlXpKaNQB8GT7VBaWOBea8kaQ6b+zokLIEQDyTwnlehSr7s0kH7w6QDBR
PUauVvj5aC//y9l77chttOG6V0SAOZyy08xIaipYkq0TwrJl5sxiuvr11OyNtdRko4n5YcAWYNjV
VazwhTecLX2ud+LWuxOiDEmbDOdTyGy3QzlaZo/94jbXxdLCv0FajR+7fl527vjtlciy/TbK6jPR
8opCBeklDOJBCye2008HI9XxjSemi/5VrPEfYQ/p1//hY2GSIu8qPtk6sWuc0tIgdrfXJXKjl1Ea
gBhY8rx9BdnugFjII9FYWDv/WmYfKnFrt1eBEClHOcUQKk7mN9+IRCQS2iylx6Adrt7iEG+YpnXZ
6F2YZgcTscur20TTi6MJ4+PjZbtzI2I+TQNN8o55IlZ7HOBiBHFtaa7R4EVf8nZRn2ctfhfNybAT
Hd0diZoCcFiJvV2XchPKdlbZOw1izKo4up2b+FqcYkSf0F94PKk7+1xq8HPvgpaR8O3bfU4Y0xtD
kbbXfoqUQ1Hr5VmPjM//wyBUImU1ge7rOoItVFvYXVy2V01m9n2xjH4/a3uHaRMnv+4EQl/JFqEI
ubrP2wHbl1oMbDhO6nNTYzvTzJgwEaw1z1FR7hkW3/tKugTKyCgW01N5uH+rVzgJVS1PzMwqCaeU
OHAWyrlUkj4Qg1WJnT1x70OBHASNJkVEKNjdjmZANQ2LeWmhfxv1JYlU/Got3Msef6n7c/q/o6yx
YaEHNQ2N1fbaJUl7pMxfHpoUd60qjn49HunefOggEMQQmBlgAG7nAwexXyhMttdWSYbndFzMQ9RN
4el/GIUMkY/E9ttAniO9rBAi9NprjbTdsdXmf7QCk6P/YRAplkM3hIh9HaknbTMq0Zh111CPMaMd
+/ESz9bbg3SCZ14+Pg4IwQ32F+VB1xNu1V0BTLg/NGOwvGcTb0f98j/MBgKs5Ljxlq+TWsz0ensJ
iw6l2HZZfC+bVNtvy7LZk069uwOA1b5yymiGyL342/npPauH0JWwbMU8H0kNHB+LxTfns9zZErIA
yB5xLN6821FyYU3JYCIth1ufcQrrDvs7ByjGmxeNHE2K6iBFBY9BX40ygI22WhsBu3zQDmmaKEej
Fm+/4QhGwJNINw/5z9Uo0ZDaWBZZsAZwRvqoJ4n6D0w441O09NnzxCX09+NZyXjqJkmnrMR86PNR
7qKqvnpc3XKonMkFjL04tSqeqrhvlC9jPIvlQzjOVfOhnMLQPicOBs9PNKL76M0hOpVDKsE43JOC
AJ2+XdaxYMknc6ivWdtRoo2jSPtV57jYHGCHKX8iMCT2bsDtK0LWw4hSL5k9sw4oTC/F7W82OWZE
MOJQlopZnMExLBfc+aAtO3pR7JWDt2NK3SsJ2qZyQ6S0OgmqgCiaApO7RrM6xkdPzRv7e74YQ/RV
MVvF+LvO0miniCH/n7ff9nZM+Zt+O31RNw4TNd/+2gtVf59RHDvacdH/OWfEoI+30fagy+uEq56O
u3TzXX1F1106U0Hj8QpjSzlOLSjqvInqnQfy3iKyVTEdoVZGzWc1oWTQ+kHtGnGdjexbYXbCX9L0
vVj0Z5FWe8HtvdWT7lr0uKEfI+d5u3pVpS0ZJV1xxSqze0FQ7CfI5vniLnhZP168zUjy9mJHw0Gg
rcUTczuSYlD5q/upv7pVrRxT1EIhJBmdnyxzuzPU5jtxb/Eig5aWTvEb7kUxN1ViYw18DUtUv7LU
E8e0r/cO2J0JEQUCAAdmJdHTqwu5a6ZBS/RyQPkkaXQ/6pN/pyws8Mi2cKx+8+JRHbcBLHCWaXSu
9oSJyXIzuvoACMmuYKnXcFVx5PO0+tDgvbs3tc19+YqoBx1HNiLvj9WuIG6y2q4wx6vujjwDAqhh
eUDb326fMMe0aBvPHbaOtOqGbw0pn9gJRLZLSyAq1Th5hyh2bbCjM14DfGL1aud5chootRw6LRSX
cbH29BY2mSsVYjYmRD3ONn3XVbANuGmJm7EwQPlik6wRZ5GduOkZKzjzquet8zM3wuSt3U8aZtzN
vElS+pnU+fYsuNHU0Mltnatw4UZc6ABF1gVNdg3bsEGZ95SXtueBqqslS7wke+jWrO6taRRDFvWV
C7l5UA99rNm+qu/ejtuPJi0aaMLDkePsrdMWxUDfzDPS5ZrHUMuPrduzO52+c0u8axEO2znk8njd
3PsIw9K3ohkHpUCSdW/XsNZS6bczG1esD81jXAF5sme3PevWpOJi1+iHTiT0kykCP3WNvvcWbPYN
ooOv+tk0A7ll1vI2dgyGoxDOckXkrY3O7tgyRGd0ff6ONldrYY2Mpy7GubhjnB9fBpvTydCARsCm
UHsmjTJuZ25qMQ7BYaWhUu7W9TkdjFg7e3Uc6ydO6jAdeXYt92DFU76caqUz3yi2IxFTIOlYfXDX
0sJslTA2NlFUpQ3mNV0wQ7Uyz/2oxcRS8dhpX3CT3muybD41sDMNcpRL1EufcH3T9qLwkmWxLThS
SvukK2FmP1uVldOm5I08ZWWCj+zYOEAjzF7HiNMkUzZOj1d9c4jkj5AmhpKt5RAa3666AkqimPPM
osCA8A5XUv6ylJa+01vYHCIoAMhHk69QY9WBZd6OUnT14g4u4mhjrFUv4+xkx5q6/1FYu7aXd4eS
7Vag81yy3uoA0SkhadHc8Gp5vTmfe8zOikOEE+5yMAV6sP5b1w9JYarU/EUYTAn5dmaO0TjFNPTO
dfLqyLcjpJabJKl3kr5N8CTF7Uj2QJZSRdlIY9e6R7Mpc53rQJ0ucNxW/8cByPJcj3ghekWp/ng8
q+0isinIlsFdspB8uNtZ5YNiLL1wvWs8uxk0FOQQDjR08082smtvvfF4nSi6y2695PKvvUha3cpx
ne7CK1z6EpV1ZW6PSt3WJ7UzLdyrMSkHKqm4hX7SlNjOEb83l531vTNfmk90PKXsu2ze3M43rS2X
fgqbpkLz/anShDgmReWeBkfMnx4v7St3/OaGN4h+qVnzOtN2BhN9O5Zt5JJtMWZBG2pN78c4uNeX
lA9vBJnaiPZkJ1y4R9x98UxpiRT6s9q2rXmph3lWnrgRc3IBK+pgYozSrjo14nT+isZL2Z6VNBlD
Xy97O3vXLkY7gNv0rP/arrEqv7IGbR6hkRfD4NtNjQh1nHmG+NbOickoCKK3x1Tkoj/OeVoh0DRz
mkw/i1polbC8yvCPzDTD8UnNKjfyWy4UxR81u7vMFKjDA7JCpnHJzH4KtKK3x0+hZ4fhcyqAy73X
RqVpP2hR07bHzqvR05jKxDSeS92qUkyvzb4AQJebxXf4bfNybs02nA5zukzFH8KBnHtpIzWKTqne
d8tRtciLfDe3p7/RdynTg2pwIE5JUSAQWKcQd09uEU2uP7qL0XzKOn3AqL61LeUJVeFwOHDOxujM
uqrmacmQ6/kkSlp3na/N8+idVQxd2+8x/u9u6udkYwYSIk3Tm0GrjA1Gg6o2fE2H1i1+TLoQxUcl
aakDR3WUhX9MDX5OwwGv+Dh8cY2kFB/DSVfnz55RdTOYlESLnpex1Wq/Rp6qvgBwsoh/iTztTwBn
3erp8abb3vL/vxEjgRnVybWf1eAkXDCVUQcxovCnDtMrv9aj7vTWUWDaw9ajFoCmAKHZ7c4urK6o
c5GPAYm4+FQX5nBKY32vy7QNUegukXMZUGSlJsRqlNAwu3lQ5AVv5/oRK6Pqj1ZFffdUCgVfHbMr
PYuicjr8+dbZURtn7ZDUYm8Ya+IcGhBJi9FRGihNOk6HdB5NP3Ybu9zJErZ3PZ0F5FqRqKdTR4v3
dhWbKjNVwasVjFnPIRsqPf8vhxD8jd0PjqjNNave+XDyf3l7JTEkM2J6lC5Bp98OacQ6VqONkQVK
tlT6We+aMD+VUIKH9+hCLO6bdyNpDpKQbJJXvO7qdUkqijSuijhCgXz1KR9m7RwWb+W8E87R5wcl
I0NK/uCtYo5yGqMFtmN4zQyzv9RgIz9XYhmeVDTvTvhBg+d76wZhQD6YVAyRnYBV/KibqZniChNe
oc3pFy/FvwI3qDdaxslpQacEpcFr9Sq9dfutCkpQpW0naeCNphkYS2wfHCVydj7RdhPSDKL4D9ED
JAPJz+0ogNU7jBCLLCA/NX6MTbN8iw1cWYzaLc6KWpc7qaO72YGUu+iIsy9o5iIafDteOWkLym1D
HVRjbr3TCPGHY4gfwne6VfELM1U/cCkMv7pJm3YqbfeGli0I9orErK8rOFkeFVM7mE1QwsYdnuoy
R1AXQZIFw6LZcKrLjGhJ/zJqEOkuC52yHRbA9m6mL4okE45QQA+ge95OPY/0haqBPQamXs4vaF2H
fkFhZueD3hsFcXuZXslB1pDWMKOIb1v5FLzCO5tCSX5Ndb3s6YNsbxJqDlwlhIwcAeTKbydTAhmD
ETRMQdqW7+JQcQ5ZH6VY50CqeXzaXm2Kby8tCe0mIyd1AR28ruYsidkYrZHOAZ6TSwkSP4o/N/Ys
+oOTL3p5HPRxcT/WXdSqJ+IPq/k4ZXav+SNUlfHvqFConzXjUkZ+agnFPVmhM763xkix/vVizGDe
fMeizAerx5YGCvze1aWnOHmkEfXMAQGQrETm6tOk9SJwHaKZx0uzPbzo/xFfcpbY1TQibj9CZKiD
WKDVBUS0Q+t38Iafyngc/q1ov/6h2GPbnR+PeOezc/xAvMO/lqjtVRZkhFk7Zla6BEMmhhfoisVh
pr54dBdH21nHOxvZI4uU3HxkdkDQ3E4ubDMlMvusCNRZ1Z76aIkPEF6znSXcBhkEGFyxKN9TCSX1
uh3FSVRjUSDTBqIZxJOemvU3GJPWSaEu6HuoWR5zIeaddsq9qQHBlpLpyBVtUlepCB9NXs+gNUT8
OimLg06NdO/g3PlY3DhUtBBO4a1fBzJRO4hUScsySGrKCR6NjAtYpPIwqkb20ZyX+odACKDwIY2N
l7AdXybVHH+YaZS/5Pg0vqN73p6iCpibbRZ76habNaBYKcWVJWYEMt6rvOvvfQ8vmfXZEVowFCVF
AsvtfFVx9OfH+3U7iiyhAw0F3UPNcn1C6MpBMItwjI9nMLtLkmknF9z9zlZdK1Vy9KSXGIB+ikkS
ibraRSk5b5XpvbjmejHbvmcSuP5C4kF076PFatQPpSClfaIlPUPJWxy3vuSKu7gvTVRG+iEUadqf
8I1eJn+yx4HyyTIXe8Jum+0gVZV4RtnlFB1Bf95udVujSSjaVlx1RW/8NDHA2SHq4yt6pu9sve2y
S5oBJTaw/9SK18USUAQkYPC4r3RS2sPgxNXFSDPv+NaPK48sI8hBpJjN7YRyxIZxWW6G62R2YEw8
Pb5QPS3eGu1JhrHE5YA0plz4+jz9tlFVM+s0sPTqdVFs7aUasuKoilnZ2UKbq/x1FNgg1Alxp1xj
mRs4beDkW0Yhx/FFav0UxvJUNRjP2GG0Z9i63QoUsdgI9Cdkk25dprPGlOQzNzRq3V6Y+EYGHcTq
mohKd258f/yV7o4le+XSlwpbk9XZqMIOCidyl1elTFEXb2PzUCm8G55NwffxUNttx7SkpQ6qZcBY
19Rz/PJygQiDdh37yD5oahQek6XZ6xJvngw+FdhfCMQokHCJr17dJcvHXl9YPDzlquMoypn6jFC+
9AbUndao6rNmJ3sksLtTo3KrykRxmwxPtht3lA616zLP3dkoqQnGmdgr0d0dhZACDgn4Zt752xOl
iT7q4srUrrFhFwfRlc07Q0R7xhb3RwFCgzi5JG2sOo92P81TA54TX6veOoRp2jwrSrfHsLo7Cjxv
biEIFBt0ZWbFSHTOLvuuddDvT7mXm17Zg4Lc3QzwtyT1hYx6DUYs5qy0B5KNKy5Sy0EvksBWwz9w
Sf8jreoPQxm+zaqTl4bN9//GW5fxYzW18MfhC6V1/6OMsDoRXlQfrVLsocE3XQs5EjgBet4khhtr
ng75ZGHOinY1Rsw4B919SqLyyYkRAjGa5WuzVD9CEX7C7+GNChKvc2Q1YcJSPqCrKb/sbzdul7dW
nybsD4QQwosuhhmMsVc+5aSMb41nmaSEVwGuIb2gAH47VNazLZaFTRILTz9glO36lWdQjRz7vTzm
3n7kwgUIzjNCRLK6B1UKzh3tWh1bTw9XQq9QXmxY1JfHV+C929Yms5YwOLL5NTQpmUxhzW2jX9vQ
cU/Y8PwKgUcc3Sjba7KvDdX4TCCCKGzT1wVSQtPidu0gc3R1KKrlWhpZjH7pBPZorvVDXjnlZcTO
IhBLPH0Qgzaca60Pz9Q766eyj0bKoM6ektJ2eQGJE0cix0E0Bknr9tcUpTFb5mIu18mK5kOZe4ht
L6Xx5sCGRBQMlsTs0L9dK07T+2kjZEb1a8myHqN++GFNzZ48wXYqXIvsR0R3aCBsVDBp+WYUZYz5
Gim1ctaiAR80tzd3dsom4kC6BCwG7W5JOOdxvl2wMIyFFnuxc00a+/3sWh8GqJx+jHwX7ee9zbKZ
kkW3BVlqGJJggoBk3A7mTciJDmlnXZHUMo9jYWJ7Uxh7kpv3RoFWKSGGdHf4RrejAPwdUm8arKvV
Wo1v64N3NjOxx4++OwpFW3irwBFAeNyO4rotYBx4Aldo7gmkYcXA4T4Kvzw+yHdGkdoU8pFEFoCG
2e0oNbALc4Ekeo2MajliBK+dhl6Zjo9H2VwXtOTgwiDTK/HamxB6mr2+m5TURSGr6780OV2jxMj6
f9BFETtH595QaDtB0OTzSIjm7YTcBEHnlh9yLcRQ+tWiDxfHpMmYeGn71i40swLQJB1QiYnIfm+H
omyaoyRV0GlUsviI/yraIyr65F2x7MHC7nwmDI8kK5T+OttuNVRSVX2hdDQ1IxXDVxFq4oPm9vNb
X305IdhD8AJIdOjU3k6ojan3JUbChDzzrwRb6GdDeMgOuNNbq4dSuAFkEhZyxJoIHNwOVPbouCRR
EQUGakMnt9b/qRCle2tGRUDB+8fzIUWpNqm/aKKEuoVGzXksP2OkGH9VELX7/Hhnbz4MB4T6lEbu
5tChWneb6eyIZMiWMhhUmjhth4ixoyvjzqaGU8iK3FQnSWroOZCGUprcksnUkrBQt4V7Hdt2ro61
7kYfGyz3poOg7WeC2NYrJ2BBmvwYz9kYfUvmanI/Odhd6i8R+lnj9zxRs/I0lw06cTaRcH2gX6pf
6zYbwu/aONaLHxs9vdxKUwbL19PBNp5rS3FbH88DWDd+b3cT3s/IJ5cXPFyz7lh485z7latGylHH
7mc6ZDbB/Tns8872NT0dzVOlTqNxLryxb86e1o3FJcLocXoRg2s3F88Ji3OCMpoz+3SKJv3zXFTL
+Ce4PXrFdjO5L1EWm80TerJe/Dx6WfVfznXyi1jc0M7LmLrRe6+MzeQstfJF70/moibHsQaa83ma
SEE+hZkZx5d51FrKTUoyt+/10bVwbqDAjOOtVuaTb3Sh96MqBGeXWNtTUS/AzMJPqrL4YsdgWQ9T
beqZX6F7XL4nKpnac2Omy2c175y/Mm3MK35tXsfHaVHMH65JHeTkzuWif7EHw+qfErx99QMsNkX3
Ebpo0Gl2wtrWTzZgjPrfrhDZJ0AvmoaiCVHkuewtXH+LFjOwINWQbHuZ23ocL1OHc9Q5S2G4P4Uk
umhZoPE2fBoTbfhLoWAN7Idn3coPXqyE5i8qqZF6sJcpn//Dc87RDymuKv2hnIq6O+R2GjqfF6JF
79wMZj0cymJYhoullVb61NvOhLJAUc2j8oHXHWqm2ZrRx4olSn56zhhmJ5UCYHxu3Mz4M7ZK0zjA
U8zrkzdmhfNJzeYc4voQxp+jUfHyQ213tYKClNo0x8FJR5WNIQb9OE5xjC0qNHTzXZYNmfZSjOGc
kPPOXvqxh3A9P5ltmS0+H0MBUdA5jXso0CqYD+AW0vi/ZY569+BFbfFPGHXlZzvCQM23CBu7Qx2N
6WcxG5P6R74I48OsTjkmzuw0zUNazVbTw1xaSnXEGbZanvteLXocGKj1fLIWM0+PfWwqSaCZuZJe
UtLk6ALgxY5Pi1K5+mmOewHARH6G702tdfqZWoduHdQ0HevzVKW1egHuIvSDljlx49O796YL7aF0
9uMkX36gR2gP0r2E8+SbTWjmxwTJnB+DhvHSsQPeUfvoD0z60TUazTrWuNtbp7bvVPuXpjWFeoiN
Vs+Amnj6x8ZQE/ujplZdlfmQy7o/M86tdrCtLNIBwuVaf646U/3n8VW4eXltKkpSFR+qMljRdcFC
G9VxzJWqDSJKWOfeq5MnK1H0b22PpO/joe7cuhLBBC4UzXicsldxHs4jVqx3XRtYdW8/xcNYHIxB
M46PR9mErjIkkj0ueN5cu+tOWtnT9sIAuw0a8qAXEO0tjEOyHKDnZ4TP/3082nZOgJaoYbJyxONE
fLdvYqN4oZqPqQi8apzRI7MrX43U5vR4lG0NWVZ30NiEbSgFH9aoREhkjoj4VMGsFOXoa0qJaVBT
R5Brw1TThZ+5hhufuqwQxb+aN0vtykwJgRFlY9W9L/Osms55A1n2Q+bklvBxsQ7f3LkA9kFXGjYp
SbNEr96uBYILIY2YoQ8yb3CtYzGO6jtr8qY3Gq7D3YKDTn+AN5z+NMXq23H0zpjmGoYd8pyQSOss
HgofaGj6lQ6OeZrAQZ0jW5TRzsbatIhRHQXabwDUlCZKa55LnsRT2I/kRI0zhM+O8zPVRrzbog7q
cVYClYh729dbobyZHQUyExI8qAIkolFBWs03UhGrWmrbvpa1Nl1MaVaH4tOXx1tsOzviYUoCr8mR
BT7zdlFbYzEKqZV2NdxQOduKabxL6YIerdo1z3mmv8sTJHO8bjTeHFUSiZOUo/dJPEOEeTuwIRoe
QqP3rmPD+kVg3d51WNHtRP2bWwEdOkof5ErSfG/jsUj21zSjrXjXVoTpJy9z0rNm1sr3PgYAhTrD
8vXxcm6vVQ4sZXSeE4mcWHM0tZpDFofeGHD7qjz1bXpMiR/9WEx7vrF3hiLBo7tE9M89tG67RhHr
Fk+qCAprHo7o0mVfUc003tWVInZ6k3eHosIMapGOIVT/22+lxM3sjbEpgjaJJufAcaOkY0WRIMBS
28Y+P17EtY0jLwV1dJpz0iiG5MOUv+e3Yt9c572qz84Y9NxoRQB1U8Eea8ktFCFdrN0OneA/ey6t
1tH9yhjU5qtr4tkLurFOHeS/tSR6whGdjsmoxcleLWYT3vPzAG1zG3ElS7vZ25/njkrfg8sfAkfR
koMxpgR7tNHeJ7pHy8lqoGdOyl6H4c6LQ0ESFhCUcwpruvxRv61JbKDyMdN4DbimROzjeGN9DFmT
nbXffmr5rrGjJI1xm5HPObqbWbFMgS5oCR8MpVoCbFi95CjmxYx2QoM7o/1/rBdHwo035cK5SBaN
2tkSQJCcn5JEAGINk+Q9XKCfj/fU9ptJpiRlVpktI0q1uue8CmPbYg6ngJdb+YRWY2Q9UzPXj2Xh
GsUZOZhmPuTZ2MaHNw9Ms50qMs/4q57t7XfLnQjICUjVgPJDfaSkrvixpoxHoXpVoDVN/jTKIPjx
oJtrDwlwwiFUKnlA+Lv8979tFmdBlLsaojko89n7nAxL9K5ULA+5vmR43xUZivKPB7zzISlOktVy
ReDzulZP1UzRkU6VDMjif4icFE0TNMG/hmGfXB4PtT0IPBvUKfmQ1Pq9dZ/SLkPNWJxiDjrVjd/p
aYYKYZHsOSXcW0HeJfjCqJluS22VaUQaKc0cmGE8f3OspDtGmpVfVJGGR4FC9g4Q7M4CYh+JhpjO
SWCnrp7DfrE7ZCRKNdByz8aTtRZErZjZpe20Z5xzZwEZCpkbqacuEYW3mwMrnqFKukYNjGgMT0ia
m0+mkb65Ikr1g9NGqZKeIXflakJGkedxieB1YI29+ZyN3vyBAsiezsOduaDxR72Vixhk0Lq7O5Zd
R3u61YLOAS2R5f0Es3Qqjo+33KsT2k1Bh8nI6i4CsFz8NA9vl2x0kkhxnVANBnqGxjGsDcBzFdUK
RASrSf2pTC6Q9h5Q8qe5jRvvDPS/iyJKLbXiPc2tqmcHPfSmb7Mzzcvf+ljmzqlUHWEdsAcd3aDV
SzU/qDaQ6ZcsbNt/nDCx+5eqSQb3KwWzWkVbLKFTaVhxnJ7neFDeaA/Po0v3Qto0g6ZjOdfIiR51
tnwoGy0wi8S5ktug65/ViUQlatr3xwt653RJsiNHmLyQUthqc0xtwSWSqlqQVyq8bc0CNOvDrTM+
Uihuu1Obp7q9EwputwpvIo1lSkjSg27dJXV75MumqcQ3Rsn0i+4m4JgWs9vZKvKX3+4UqtnQqFlG
SdfVVzPLdG0oM0QaAs+uhp+51Q1nNq7xuVwoBs1Ta3838fV+1mbV3IGybm8Q8iOApCTa6FBwj9zu
UREaQIZi9igiGvX7vJ21byIDsDvOVP4ef747S8lQ9IEppEJ/WsMZeXB6pasYKjTy8YPBVnlJdOE8
Px5l+2QTEUjcJAEnyeVat8rp0azGBt4IqJa2x9IarXMxle6HSW+jL1li5/96eMefHw+6nRqK3Kiq
gWGF+QmV4XYVUVrO26rUjYAujHew2yz55nqx9eaAWiKh+EpIwtNGXzukzXVqzhXWUQGmjsl7nHk5
6u5of7AbZw/7u90WlF0AnXJJElTz59sJFZPj1QpN0MBT45/t4vXPqqjn8xh3e/28O7ckanQQQOhP
IVfIhXk7VGxTlTUbwwpAr2cKnsYQ/NJTliL89KyZ+D0eE3OsYR9hqqS92PGydMfGbqpA9Rq3PenJ
VM/fk2TyUCodTNnhmkw1fYqcIfnYzFk0H+dWaf7F8zlKPjngRKInHYmN4mSXahJDUXIxfNZEkXg+
mJUmhP6Ud/NeqCMX7PaEc8Dh4aERxx6g2HQ7S/TZy3B0KyNou+S/qm+Mg2OK5zqEAKQn3d/zED/P
WYunmbITwt7ZmhKUTypLSCIBYbcD23m3jJSK9cDwKvv9YirK37nVajsH4BWHt5ofnXYeATRZGGdd
rhtQZGkXt7UCKFHugaK5dc1dWxyjtO8/aU7XBSoqvpfZEtVhmsf6I7YDybGy+z2fuO3OlbbFvOkE
lbQjNXk//BbEksSJBBkCN3CwnfCpViqHdmoqSt5LdnrrqZfMP3kYeQCl2tbtUL1dRUVILy0wFTc5
GZhb0Eqgn/B4lDsTAlJMzkgBC8OONfZ2XrK6VtzcIiSicFxYSXQZ9AVH7Ji983io7TPkyC4+gaus
y2360Yi7ZZ6oOyvQIkc5zpHov9paNhyi1qUKqLkxjMBJm9PjZOT1Dp1ju08Zm04eFze7lbLs7WKO
uVonqs7YaZJ4xwUHCZIdPTk+nuHdxcTPAOItfTu0qm9HcYYcx5pusIJkqcUlwrT3fUwidsaMfi8X
2J54JuRIILi0agA5djtU0yoTlqqqFcxAMtEO5Y347CVF9z1m2x4zwyj+zdtU/BlSaYv8KLK9PQXT
e5OVBr3sGnqjm/fCTMx4YO9YQQ3T4cukxMMHtBaj73Zh7VXM7px/nlzE+tigILE3XiVVayJVEep2
gKDP4DyFy6A4ftbYHuxIJ02dQ+XF47eqS9qC4HXKh4vqdUnzwW41HKcaAFnlTsZ3b/0JmHnFyOBl
ceh2/c1sdlAAbe3AjLqZOnte0Kuc/6i75mRWtuV3ofaz86KzVuVvFvoFKw8NCtiIRhkKZP7t0AuW
J6N0qAkInd3DkKghiPSovSRtL3Zmee8bS90V3lCWHxbA7VAdjROKlLETDOWk+2CaME3pbTRKstD8
/PjsbGFaTAvhGjYUEQjVntVY/YgnexONDvupH5QjzLjxV5o3qDQWSrF8GrVunn1nEXkwj1kyHWHZ
htm5r3rxuUsLe7oYmR7vVUrkoLcPj0zpCbyoIlBCXOOohjLqu6aK3WBUW/NaDcXwYQJN9sfjud8Z
hRwHAUf0UKVF1OqL2klUwyERXuCMYgJzUnbVj8Gy550L+M7XlDwGiFBk2XysFezIrmJHLErh8qIU
GbCjef48Wtp41mLb3JmRDDhW68Y1KJeMGBkh5dU76aTm4ohBdYPc7YevgxWH74DX0fN0ctVXzVB8
e/MKImQDHBj6CJAMc3XzlkrV6NS03MB2wtyv+xyintvvGaLfW8DXZh6ldPkurxZQDJ0ReW7mBVlR
ilPoCnHQKqdAkFfds7e6syVeGWuAgqS02Fpz1bIiJ3Ka3Au6qZmPY1/XBxTv9mQG7o0i3RbA8bFq
aGHdnu+4badJUP0JrB7vkx5xvWNKmefpzR+Hfgdy1xIjSx9idVdOWlzSucyij7yK1qWsRuGrRrhH
brkzF8BU7AL2G/fHOjSz0RNGZgNJqHo08oNInOw544bcq4ltohjO6avIL21jgrO1QaqbjppTYKn7
0SxcsRxnLq3lq5Z1JXWxflJcrKTwPjvC1661Q9PpKtxeuwfZnU+u2X1CxVyfPmOaCWKBwkCbHwjO
cd+WMhNK6ltcc38lKqIrfoOHrXfE7snjz5kolac8pFj1wXXHChSE6pT0VRLLKr62CJl87LlbEgx3
7V71PTEiw4W6wpz/rHDsbD9UDpIKvhZF+edlSiy8gpShr1OfPlSI81KDwMy7ug0B0hiRkqCwgJ+n
52e6lf4zZviLfk5Sq6+eWr3SrZOJstH4bkLTyvFVjUrxX2OrJguaVdpsv1PMRHOCxMur5jnBSCGE
hjKiLFXqs0frbumW2ccNY6h9BYnSrD1G4AXNn1qPF8+vN248QiMIh7RIaSLChFilRYPRgsQmPwt0
vejPfQfZoohATb9xFAcA82sZn6t1q+I1EGigSTK7gSDMONpGER37ArH6x6NsblQ5CvQheHgyDFoH
fJ2iaDrEKzdwK5F+tDFF8oshMt/lxjSdwjHv/nw83uY4SWV/iz4v5RsWcf1YeGbjVfxbLUhFUp0b
HWHcuDWtN89KshoJZaluUEC3VxeQBTVERd5CD9rIaY+Vk9ZneG/KO6uelGdLb/a0GrarSKYqNSHA
YGs87fJ0/56/paoi7LYzAlyezI+47HmxH4MI/xaFhhL5qsA2+vE6yhncvIQU3YBGS+0ECfddl8Dm
zuvrzBgIFNuicI6WUze/zHGO64tdcslfGkuZrDPWDpO9U9B5FRVcDQ35B9ws6GlZwF89igD9pPOd
5wVFN4n5Wk9e/k/mlNmfrTNm0dnJdPEDUyP6hXk2RRM6kh4aLsILxa+6Lzrl2csxqPINO1e8I3vS
BdJngPf4Gttup19IS9vlmCSmA1Wzmfr6L8MpIuTqRDpbhzprRXKqqCm1R5FYVf/FC237v1AfnO9Q
WI3BT2Z0EH0VkODfQ0eD+Px44V9f49X0gSvSV4MVQtK31lvWFG0WNtIjAboBtd/Q1QtSb7RMP509
66cxzN/K/8PZdS1JjiTHXznbdxyhBY13DwlZWrV+gbUEkBCZ0OLr6WgeyamqsS4Oz9ZudrYFCkBm
ZISHh7vZOSPU+98r1tXPaqXzW6fF5cufYUJkjkCVQCdH/ni+3KoYXCvIO1g7gaaJ3zeVVKE7LUep
PTZpegNsvTqZTORbQAdnEfp53vridYe90hR1VVs7KwLLsEdpRjAj+6IPuUoKofSLQj5EJo6an5/z
VaAwAYeACwQ8FMW9fnWPlZGLWprQfZ+w9qkXWEagZiw//HyVq9RrvgpmJiRQjxDIL+FdrZxg65UW
dF93QuobuSSui2FKPUBct+qrqxiBwh0XAlQAyABw2mWMsPo6h8wagJfMgpuEPjwPaWTYIUbym7aL
b8SH6xvDlOsMbuEEkSG6cHG1KC4GFnEe7au+4zYQBHSaM65spbz9Y0tCwB/gZwMgx00BVZLPV2M+
DFDJg4fFng4MTZ6yyr0ug2jMz2/qej3gLiCiCHACaCSqxvOrCADrmFyUOKOqMLORd8QLRiPL//kq
v3lsc8WEwwN9bMDVF8BjGRvMSPs4xWNLlcjhzOIv5oRxXkLrIhadn692FcTRNMEZiDsyoBGMjsb5
PWlh0ut5j3NX1KKJaDmU1axSeK94txJox3zQMG/pLv7mBnFGgaoNWZr5bLy4ZItYoU9pk+5Bc+eL
UGvQ+hobIcPuasLu+ef7+807s+buCQ7ieRLxmzz+y7EYG0OkihGHaBSro40Fceo7qubM/fOroPkq
4/ydVVwunyIwklhoBCPfT9IEmlwuCC7UOdiNd/W7e5nbr9CtxLYCJn3+ruKISgWEC/K93Jqhh/kU
/TWKNfryp/cCbRgVNKlZiBxQ8MVVBIunEdVCPDGugksMQTwSdeUtI8zrkI6raHgpGBaDnOXljp0M
cZJZXRR7limTn2Oqy7XGdPIgONUsVEEeSAn98FVT5votGsz1kldmPQIEJFQk80DH+WMMe4mDdBzn
eyYZXX+Uq1ynW8zGyMO+QilZ3I0yb990Hmr0j4Xevx0ZFKiooGsIhGv+aL+sxppntUT7mu2zWO9N
m3ELRnQw2f3zLYbuOZpCSFrwBiFgdH6dLBlDYzIjtg876LWAYp/bWg7xMyvTjT8OirPkAs4vnFzQ
bb3MAhWaM9C2G7Yv+NR6QEf0PaMNu5HxXeOks7IDRqQgdYO8Ajyb8ztKaqq0gpCxfUfTPtBTNfVi
Qwh91GKJK/dcd/IcvFTg46Y9wHjK7cxe3RaIeTfC8/UZiql9bHX0tecOxuXqGaHPCpzSYHsOqx2/
Lwud5H1cuIpQhY6Uoo/2x9sR2l14hUCjMap9ie/nkaoNvKJ8X1Ydc0A+PBTwvvh/3BRqWpzXsyLI
VR+2kDM1M/OW7zERE9mTYlG7sEKMlMohd/NJrIOfb+o3WxBTguAVo34Ax/GyWEFNMVVjZfA9dopi
43RS3ATdbc/KQHI0JyAL4KlGrz9f9Dp8Qj4C6Q9qJJAvAOKdLyGE7RAii7M4UShbdggxTM2WkVqa
N97Yb1YIkC0g2BjigkPTJd1CAm140Eax3LOmEL8SvWDHPNWLhxoGf67Mkz+mpmJSDCNOOEpBaIJu
3kVaYspVrym9yfegqyvLWVLby/rBdET9FhZ51RrAlRBWAEcieiFhvcjDq6oE7zPCnQGFUdw6ysrO
RhmC6aRSTqFjkmS5eK+PGNy2urhZYNWyp5/f4W8WDsBkDHmBioYAegnr1a1cdtNE6z1CHFNchOtK
dhWpb/OlxSReLiBtIBwLJmrsRj3/Pb58VnTN1Bk0SHF2zBngpYJ6HCcUnKBW22clfDQMnE8ah4gq
xA94tIT+Z5ksLA5i1DqGwHn1xY1hMnyxz2l9KowJY2ckZfqkf0l6zcoVHNqt0W8GuaznmR6xWPz8
oC4XIUYDsBTwjmZ+xVw7nS/2tsfoQTdJ2b4zitrppnQZCeG+UKNH9I7/FCeaLwYCDkCcuUy70lmV
JdZKxkSLfcxqCY6vWQcPVvFPqxdcBdLNCFIzlQml0sUt1RmXm7xoqj3cC3Vb0wTLx1K71yzObDAl
mhtHzuViny8Hxh4KbBQW6NHNT/iXs5qrYG6a5ljvEy4YfqPiiMmsTnIxUdXZvTlkfj32pltVemTL
YxnfiCKX0QqXxzwbciRkRzjGL0Vvuq6U0qnmzT7uwhBwKwYeqlDsvJ+XyfVVsI+/lR4QFRGSL2KH
XkP+V5midg+VGnNTYlgsD4a87G8lyN9tkV93j4xRdxhEwPNibqnql2mCXmdCYbVtvwduAxcdWaGD
6dfWJC6hNzsVXmZO9FnVhFI6xBUEJyYH40uQjwUzoIFWkim2dQloQcaIb8aj5I52ijj5mGujg212
PSRmxg5qMxixtCglbaqbkx+Fuf6WGmJ+l4QADUhexRROy2ZkPY3QgsWYjyjcK3qt0z/MiXCzQA1Q
9oKwNfsOXnRTlBSjfkNZDHtmCS9yp8Z+zKh+Y4dfjSvNVzERBSEhgEthm58vUKWMZDNP+AjItJMk
txq0RiUlSG+jMwkFVJ+sYQBcJQyNBbXeaIiKfaZg9/tUi8zag881hSBLBZSPDNC2ERw0mpT+Dyuj
2XsBKxnbFo1dgCgXxR4vzR5o3MT3nWUi184lYyvkLRr33+v4396Hf48+GYoAkO2L+p//gb+/Mz5i
8iFuLv76zx3/LE5N9fnZbF75f8w/+j/fev6D/9wkwL1q9tVcftfZD+H3/+v6zmvzevYXt2iSZjy0
n9V4/KzbrPm+AD7p/J3/1y/+7fP7t9yN/PMff72zFqELvy3C1Oxf//rS4uMff4FT8suWnn//v764
fc3xc5vXqo5fs+xvizp7LT7qqx/9fK0b/BZD+jv4daA0YO/Nft0Inv3n91d08e8zawUBHNN1SDRx
qBcMg4f4IfXvMLNGXxUxEKHwe2CgZu38JfXv8xtFCgfdPpzCEBX4678fwdnL+t+X97cCyswsKZr6
H39dHFaoNjG9D6QD2SCuhbB3vpJ7Kc/yXkzyYzWIlS2VEplE89T1ukJgl23eSHbnmPZLKPq+GtCv
WYVfm/nzF/tGp1E/ZALPj/CtS738IE/RrlcoRluaDVPihCATT4JfXsq/7vjXO/zNNdEzBjcIjxgQ
0iXhPKdhLLf5kB670dgNicWCoRl8Xieu2DHDT+R0lVi3SOG/eazfiBiQJGSFV4+10zurZVKWHeVJ
m4KuMRfNYD02gokxM/2WWCQ8uC+fKzR8kFojx56fK4Zmzt8i5LoKk2aifkTTtfMwm6gkjpl+iAOR
hgjSmB8J2CNF8dRGJ4mi+bI1m51SBBrMrkNbjBy5sSfp1ZrIzPmPP8zow2T3Qwll8L3YLZruS1EX
JnUhmd7EXkbv1Hqnx6sMrDnNTTrbiO0q9836eYLjcBFxMlS2fNdWizp21DU9sNgdlY+R3andKS6g
u7abjGcYPkzcN00/1I6KAe2Ag6geTY2SWoqQ1MoAmw+NKPgQsWiNIPEHORAieKyg66cczXCh+MZS
AWYW5wQaA9bD9KrHTq419pAtk2f1MX2TuZ0K+0l7z4R8k+jcBnW9ZPsehFA1/zTF59E8aeZrCaxh
7FpS8INcvoEb4tQMtvXyZxe+gHcLG3sStV6tLDpWQDkwgwLUUzgdwsKBooDYo7/adrhjhPvxyaAZ
kZRHIVlVw1LXJ5JNnFjSSuSY4yT1vkhAjwcv1GZRZEeWh7UAAasqXamhY/TPrWDrqg/RgoQt0AD5
eSNc9i6A9IDkCMUGCGJ+9/0uzkY4qldR3lv6sU/y0tb1UIWO+Bg6oGjPGU6oemadKOuiL4EKCuUd
a9Rb3PurfTGXnQgDaKaje3KV9IxGgxbFqKvHxnxtxia2m76GFTbvLSIjFbyRyP3uakA5Z+FcNGxR
wp9vC02AKiUDfHvMWus+jHlMDL0F56Gj66GKmxtXuwo0wHO/VfGAq2KI9tJOIuyNTmiVIbsbIEBO
kIU4amPcGzxcNH2+0q3kfqyKW/nONwPhLKTiqsAjURshRUej+OKUH8MIdgSpkd5Vo/bcGEGcY5DC
akKRJGZauhKtJ1LF+oDZ6T5Adx1rmcd3Sd4d9L4wSd2ayiJvUuaiskLpQI8/L7pvUObs86E1AKct
SL3jIIQt1PzUfsnlE1kDL0iOrFPBN0br420bit2YgSY7lmKjE6iKwZgGkjcsxN7lIeQXSMxd4TPF
IrTQPCUdWk6nJqCCTb18U62kZbnQlgYyUNKif1za1kZvcY82vrGqCH5O6p0SwxY2htWVjEBqzBMJ
RYImEuFDWNdLFmic6Nv6LTrFS3lVvWTLyIt9zAi5MjgFApENIlEnPGrPPz+N70B8/TTQ4UYLDySc
ywMw4iivxzK1TuZ9P9rKe1TaFJOd2AIVgTZk+GWs2H3WEHmfrfAgoOcZig6HpIdFYOpSPUA2Wyjt
8sQ3/Yp+sjfch8FJd2tVfctK//Q5ZzDgl7cGD4q+n7rYOtEFX6sjAWIaLyqPrVggBAXC6JeEZ/uU
bicvPHRP0q5Yj8vWNUgIJXrZB34VbuKFFaAskI/KQpmNubyEBVbrsswRSieLHWiSTOmaqrY53Dex
UyikL8nQEK22cYJ1JknduCdGYKzCRb+XDsMRFPfGIDzHNzqDRpLYKVs/04ky7dRhNWleHW4sth8x
sM6em+ZYlLZSEfUp24aEeWoAB5ID37AdhpTYqdpQX/B+fr/f7dDL54aeLMiGGDmbKaznzy0FHSqH
oYB5Sh7EpbSTFtOOruttvrWIFgiP6kNN8kNbYrWSNCXRQDQIvdQ2tLoEOHY2dv+SD25W2Caz62FR
9fuqglguWFoQ8bHxc1nlt6ZrJN6k+XEJ9wLH7O2kdUbqm1CT5KSFV67qSrFdr+lKS53iBecOxPCE
eFlybDoveylPwrJdmI/0RX+UNt0WUvd7HDwKZHEPKOlyuIkgeJxakWjqyeoWseZgP5QsUFRHYDBf
gZWbY3UuPDbEhuQxoTd41d++5tdPcRYZxbOcx7HPn+JIkePkOM1O4SbcJA/tUlnE96HNnWxdxrY4
uIJIGPPi2gZt1MpJvtEXrZetilXil451YIvBlT3Vgz2x/Dg2JNvcshpBkYfP8OtnBA4NvzTA4mgI
WRizvYi7XGWQ8QzL8ZCZfpL7TFpSi8DCTMd+jDIZ8X+V8pDUlptHiyha8mSRGQe9O9BiIVpLcJ1q
/qxa92azrDGhH2200RYVZwwDmtjlOze9qCMA85uvcReHDqZMlEPRkEokskTUj7Qk1itoaV+y7rbs
PhqfzGonDS6+rlR2NhIaQ8fRNltXM+y+h3iSVzEnkU8Tc+rSGfslo1tMlFSZEyZ+FnsYJG+MArlN
bMOjjFgKRtaWnXiPrjjsabZTuuGlH9M5yCL7S6hBpmLbqIndGpYjF/e6Ar1jBxuzA9HD9MrGN0SX
HqF1074BmVL0U9quqOyx9NAJvj6+jcgV9QL8LrBD9IKUhuKmmPeuoMOXqbhFfBiVAeSrkAlSO8yJ
gBgJg3os0SJOQfHAOCycQzRHh08kHLdIZazz4WjE+67dwK3c68yHxLjDLCbJKZ7WLfWry+QCpEAd
tENsdTS+UUJdbPUwl2uoZ8biEZ4+kKIa6CLUR8UtQ7m2p9K4cXJcXe3bMQ6yIKgGwdW6TC7EnKo6
SyAUFpnmR10hdVPSlBIRAmI4LuUbrI9LgAPoOUpVsMLm+R84pl+KzDSJqNfAgqMT1fOStFIJTk5R
vKOvPOf5S9g2iXZiLIquU9YRNJOAsTrqFFUwbjKWFVNuafP+5gPNXXkUqkitAGddttWEnqqJCBWI
I0zPHqs+1jwkjiQ29HWktGhfR6HfKDhUhRziFwJkHY2DprMc1Yh4MEaM8fwc6C9zPWR4SGugkoKs
C92bKxs/2RwiyIlMRyjH+yrkAuGl0EBoC1JikyQ4U85CMrdg/gtrOYNafq1l56ByFnS0WRYR6QNQ
cJBiLhvEQ6I0Bqh64rFNeO2KaS3anRTV0ADDyvvTO5xhNGQpmAjAgzculrcQZWocQXjs2EA4mLDQ
bQYDulVTHKOyfFEUqjuppN44P5GcX90h9H/Qz0SPAXEfuNV56B8qmSsV5/IxTTEpaOd0EasfVqbY
KYOtNZSMg9baGtEr5MCI0lmETggK4tYUN5qVEs6etfJObY4hfyjE/TCsiuE08oexfisbrJLhFGfr
vnlL9JXarJEtp8UKY/XmGBTlZpwCIJWS6sJqDEUc3G3V3H4Cva7JO5sujDJIZYbghwrP3E3A9aag
omTgByPBrt8X7UbTg1x8FksEcFXYllOgjptU+GKoOeCYbddyQqA9Y+DoVZ/06NhaR4M9lAYqocDA
BzF3QuTJynvGHrTRZcO2jpxeD3DGdcYhExeWtqpAAi6+LIMiH1jrFnw1cNO5I2BeP+lIB++CkUyC
awmPJr2Xp60cH1FhG7oT4p4SPEVhKaufcGPVuleJQbz2kJR3GcpbzGBTyY97DjuYBcWzEnDQVo4h
rJOmdXgOtN0MHUXbQCG1fY+ZAC+zV0nCM9VeIGsKgTPCdT+T7LiGFh0apSh2gmrmCy84Wm/qAvWz
btx17V2Mb01S3a6UE2zQB/OhtTxJcWUlAEaRhCic51hdc1ehq/7WPOrVqY20bO6ZY8Yd6DDC3Pny
KpOij6CrrB7jJMpQsEPom3OzIQVsw8ioCZWdSPxWn/4qmwYGCxVsMCYRSHHZy1whnqJ5BENUjpP+
UXQAwyfI87piGRGTrdLyqxa2aNmoAw7T6KA0ywi6XoUvhRu1fGhyDwGlHp4F08uMTT5soH2VyBAC
1A4mSgHtMEovMHxWVcKBJyBprJZ95kaAdvTlCGqbSh2F4smOy5J5neXAucRYFyRX7pHVTXt0OHTr
YHWtK8akVxwt8jrFk0GwFuzaXEKFlXBxWYjLof6MCk/V3CZz2Ueo+yKenbi0Dl262U4KqfpdTJ/Y
qBEtq0iZYHapxfDmgRuMGNWDoSyjzk6qXaZ4xkCK5MbUO8Z6rkIHeCUg9GH4HSLF6Nyfv1uzhl7Y
WCjyMVGWEHxGttCtswXEY9zM7r86CEhupo5UT6qB2Vk7HDHABtamTrrwIE7LgZUEon+KPRgbHq8z
9W3+SwTV/iR/CMHx7pysIBN3ZAWCCDZ0CYXTuGXTkhqbuNjsGLC21BbbAlmzulBxNivjJzwzIUP9
1Jp4BAx/rNmwyCXugahqZS9W8jrSjQXMBz1xODAlpxiEiiEQ3vheqjeYZ5SiVdQ5hf4Qjvdd29lm
BJW+8TVSDwrvUCht4BEp6DuuEAV5gCjldt4jIFS7cXw127XFRBRMRyHBbES77hxW2mFzFAVgdsyG
eFJhyuhaOJFG0PSpdD9WSB7d1Rpzw/ZNSnrMbaREq+4gJT8/shH1YJsGIo6BaiOjuKao4RPYgdpl
OhDdcMYHad3Km1Lx5Z7o4lZNjtVrDz2RfY/hgqklprDJdJVE5U4LtyHtnQSSjtWHgtgWb+R2CJIG
upG9ti6qfa09SFEYpBHKcb4rG/dVg9K21r6xQVtDs2EBpSBiDiXhA5TKnNz4FPWYlGDl1lOMETm/
qKCTVHpG8w4yspGHiOsenK7mUijE2PIEicsKMTMdiaDe5XwZjosBZiwtcL223UcKJlf1N559aMqd
TOAxKQy+lvrgH1dZQGdVdpwFSPM9ZpJ7vEy/eHmQ3wTuxSBVhZ4oOvQo3LeiI31EsKRG8VJ66PFY
zLZSdIw2aezjPOgOzXaYUAJ7GE9Dt9immY+5auqFhs/EhLDcLdPlmDn8voHZpY0CLiOTO6BxxIkS
LUQHzE6/h0gVZL/dqN4krRsbnh5YTu0iPsTPKdQ5XqKV5bFt+irsy5jkEumOg9su+qAFOrxrgaXq
CwO4yzF+iQoyCEQMylNC8elGFWeZnSz4ij6qRAzt8VCpjvp4yxrtu6l6ntpAw2em98wMI1TQFzgR
Qy6fp1A+PdIKXI0u4SIZwHFAgRgTGKtClkmyXCoWMjYocK0oax3MEqwgFKoSiHhvMRN7XwvGuhbT
G93oi0Yt1Pgw/A5Vupl7MZPt57jzCxZigdKaCGE7HGmctXakycxJi+6W2s9VRolbh+w/ps3gl4pp
uouTSWmSsDTpKB4ptNQI19oHMRb3cINDkT+9NuK076l1I2ZievgyZgKrBGg5W9XgyaOHcH5vaPUL
MqWjdMzR7p1s0XByMQAQlUyIBF5ZOMC/BwXcrqCQt1TwY6zT6SFDjAUKzxfmp5Q4bwg/vJkhixb+
2dIxopiXF56NsrSHbptoiBmrMf5s9f3Uf0r5k1GvxOyta/eg8zL6UHRfk+mZClAsW6pgEERKgaDT
kFIHqjHIOSWg8MQoPawBGnvFaMOmF4PHDJkUXSbVojCcoXfk1s4SGzumx3DBSNB5iLOlCVjZ02w1
kFcANAIkIofaRTFpAy90AF35kjfapdt5tRttzUP4wr7C+/SLPzFXc9gKfRR8H7pGXunqbvecPuZv
0nO5khbyy3gQ8Ke27yHiLaJJjjYKTNcc/FNEwSR56XTshGAsFoqxHvpD4ZtKwPO3Ln0fcyh7rMAn
ELqNSHdNvxDqgkC+jSQ86LQTLdcie8qdolxjg0+yl5RLKV1ZAHGiRZYEheJZqT8MBAc2fN1AicD/
d0fxrnyGHmv+PALmZtBqIGjmCSpCIIGOsPGcvP1cIKDQvV48hjk32mcE5LoaGRsoZJhZOx1jyVHK
YNADSteq6kmDF1oukkr8d1V35GSBFhwRuY2Frb5YsJdX3Y7fFcZby7bA4s1p0yCxhsSs5HcJ4bEb
T54Gm1mUbxRms3Z9zJ6FJ57bbFvbSK6BEGREPzWh20sOzV15F57GJ5gmp6PHGNEO6lP3IH3Fx+Ih
x2o4RGse4AMty03spfgF1kvWOwOmJtbhrvUMF59xUTzwV+2h82EAUBBBs9MTwv2XVhEDCw4SH7qT
SE7LSYIPGMQ7I8g4EV9B8DECfcHhaSHdYXja48v4pWB2ppLMrRfNF5BAHJwSqZ+1TYqPtlE2mmvZ
gpv7qa87tRetdYLDxBY90HBTIrxSADTYUNRWMK5LxFO4Du/EHngHUB/xQ15EPgXGAy9hSsoNbMa3
StAF+keNaO0yT36TH+kKY3naAQwp9a7sCXbchOaWSycnTd1+XGrAUCV3KgIRPavugxuHsVuMyinm
k68Nayv2aG3jaxjZmw+FghhH8bl4TDf6c9vDnolEm/y+LAn+MbiLf0C/1IVAZx7kfKWG1LodpzYE
LHpcrg+sWd16ZXYb1otA657qcQnyjoH4/tYFhm/mdjMBtXf72E8UpzukjS3d9x/aZ7eRG3QxSIXf
ZJIcPcoUvsjYNkGl21lkh7DWSP1a8+Vmm2Yb0fQM1cE3s9Qu4Fr7GWNEBU4I1B6oY46O2Hqhtgwt
p6IrSHRr8GNVFpLkmWwZ94cUEGsU6O2XmiCfOiloEXdBUvq1uoFOv1LvepQm1G0aB/+xNYjJfcac
pkeoIxOWCxw3IP9AIF47WmjfoRN5o/a/hkBgNDJ3ekASVZHiXhLwVK3KwaPMp2PeGhC47bHDw2TI
SNqh3wFe7LJJj1K11uV2XzDX1HLZEfA/G5M0gHiV9AZKe4VI4ePg2IBDwzxBiIbX+dFRKdWAodtY
OkpPVmGNrqhhnJgztDUG88Y5hVbfVagBXRiZgTU7GwAauEAjxCxUIL7Np+Pg5EG5bLfDun+QXepZ
br/H1khK6KXbebxshzue2mAmSoCI7+W9ejdSYu6BktNuj7F/CsRcQD2CStiDfE5d2HLimzEx36f7
USS29ppDtVkjemNnBsmgaW96Ndb2XjbcvNlltd13rpHPB1RL3YE5Fcoy+Lfv6de80Xfjc9sFCr2L
1O3YuVCUFffjnq/k5yqIFvm6cadl5Ce+dUx9wW1W4151Uh/Y6iO+b4fw/lC89mu+lb0ecUnZqgop
6dbAkgydmrraBAnm5Zj4TbqZGlh9bnIVn8NR9wO1gfiq5RwOQwXtL1cwDhKOHMlWDbwbu98L93Ns
3Ih7fPzoBSr20b24R39NfFK+BMTIbAWc2IhI+DxNDvowKIgQY/S9ctQd3WG2RDRvWiO/9VSC89aR
vekLLDHRIsJ98QbeMnTb8XnT+x77ziTlJx70HGqCaak/xceakeSO3aEUEpb8kJXYoF0xn5rWh7Xv
BVuVoJhO8N/rtw5BC62kFAUGab+YW2zKXfIE2GRpbtulFehH+hnhfO6X1Tq7097HpbxJ30DoR9g1
9gCF8acwLOm9oqCt7KgtSmjSSCtNmbfqpK+z7lCHK7Pe9pYjeClbZl0wDtCnOrTNPlE3keolldfq
jqA4XPISE0EH4cHJBN+qfUtxhDaYEh9C+CDFAcVQua2/ALDWawRuJ69tjWK1kPTRKsjMLBCI7o7N
nrcbWQ7G1pPHo6xu0tqGr3GN+y7WQrvJGuhggEanbazkAcTWsCbGDVz3N3sWnQqQkOapMHCWLxor
Zgu913BopuOE6cWdAM/2VZdLAwm7QXXLRhv/OEZA0Blz8xhomZWzL5vTlOkj7XshPUICWbebxETE
rMolE9OP0RRumUx9+42d1RAAd5BzQEYJ9M1ZOuo8JFmUKxD9N9MjrUPuwEXyTZPhSq/AYAMExndR
QsAcUSXFDcPICxgX8VDYWVHgSIU6l93kmH3BaaVbo+CDowebHqttPCuq339OnS5fA5480KAZXYcA
G8i7FyBnObQibWieHPlkMbR2WixTXW8cFDv21Mvt4ufLfXP6f30u8/XAH0dPcqZBYATx/Lmk3Mon
XmfJ0UymfpWV43qgoemldVxj1HZ6L3VUVCNVEnc0JzRaYtPwAA0XNlOzatVVqBlxPxURqBoG0ERo
AetxYw0joBtn3PfE5dknxdgdxt3BecP0O2qTiydT50KJ6X1lOskvLa4nkawj2Z2wU33tFPrmMnfZ
Af3S+BQt2afyiFCPpmjykqW2kAOvJVXi6XSvMg/jqYBrMhAg2m0OwCXxhMRLUwcpiRY6MqAfKcH5
f2rVrdoF1jGnq0haFaGtwW8Kg72ZTSsCDXoFY9TQw5lczeww1L2AyH5bIYnw0Pq0euTXTplvChng
7UEIjz3SfeompQtMAInIuMK/KgJJ3pg7HsocTS4CiQJECSAZnQKIxE6QLiGXw3n02CD6gWNl2Am1
Y+pUSAIx8dzfeMTfpJfLRwyeONo632P46kUMSHXJAPyaiaeJV2swB1NHMQbNzmIclFwYZIJd+9rB
JpzwFNlVLu5UKfyiMDhZoCmy/3lpXmJ2OuSCIcY+u/pgeA9jgucrE6VwrGPLFicZSnno4mQ7Ve07
P0zeIfqPrPV+7FhA+8G6wYW6xIG/r4shOwQn2A1gTPb8uoUCSwu9TopTZwleI4HUxQc6kUSHLbmc
yACz9PpGQ+Vq0+NWZ9UaFEzocHxzS3+FEQRVampJKfMTZbRzK2M1KnqIIg/ZPM1T7+fn+puLzRsJ
qgTQB4CuzAWagMF7LeGahudKy6ckLpBgK+Ynk9r7MUtuZaaXyRl+PUAEUBuQDs7HykUmqJSKCHA7
6k/hlAJyK2rk2jJaNj/f0vdhcb5wobkBHB2toXk04JLaTUHsrqVS705QxgSYxSYy3MWz2ggRJ2x/
JH22iaI3Ccxsr0HFWHSh/aaB0Frct8mCFSsaHwVrx4cV11wa+szSbC3zMs2Vc1De3XZw4PasVHe8
djLoK9b+IDiWGtSp0ySeFq4aCUr6i8JaRao7qm41BVboWhpa1I70hXISXWvo/iJzhNtWcpffSQ/G
AKlbV0lsvkXuha9nD2lHREbK2JVKG7oGcmfDy52hZZhtMVXTJJgB2FIDspVzEQ/XH1OwIbRYlR5c
rKHsQFdNHoihn/Z+tyn8Wz5llygUXuXMl4P2G8KDCabe+b5QRSGH84vYnsR0gkltt0OPj0yWPNhd
Uz21GtthRvpWRJojzvmLhcYO+sxYRvNivRTkLYwYMsFwsj5hxpeiDBwc+D/HLqjt4HZ1tepgBgaQ
UDcEhdBEbsn4rfby9W3PI/kKKNoYGVCN72PpF4hPjCZ4P2lDccoE9SFL8sSu1Di0aVmUbkNl2aHs
C/Yf2Y07v96lCMHgY84eHyBfXxp91C30M5OOV6cR8iHLxvQFcPG0WLNzKRL8n7fPFfsTmCJygNls
AJbRs67G+asVGrEN/5O989qNI8vW9KsUzvWEJry5nIi0TPokk1TdBGTDex9PP9+mpC5mUs2EBjhA
D3DQ1UIZieH2XnuZ3wx1wcUGe1/hKo+6UMxI4Hs43BZSjnIODsLe7DBCSsviTCL4m6uDPBWkX1CA
lK72SRO14LwPcyyu9lIuO8ws5gUyaFdaZ1QLI4qupsuhimOGgMGBydzz+4/+9jUjXYEHPKIdECII
vcdPrupRGfR2Xu+brNmhniQ4LQ7xojPd0WnOxqk3q5mr0RaD5yxQ/aeNbAdRNyB+RrMHWtFuaGQN
7XaU5sDtVPOgCTU5NS8nBsyJfWY5vcGCAgHnKfnENHJBpWjq8YOGPI0llUzAMlTj1aSWH0Lw0Hm3
71ppl9eIFPUqI+mxtSTX4UDwQIjaSz3amk4ABLNM5VU7yytr0M19w5z9/c/wJj3n9iAvapz2DPYR
XD057OMylQDjBvL9VGGJFYzT97CvmpVZlI2rJkz3SQYsoOuMMp1kJDK3FNFV+NRGKsMuPdNXrd0V
y8wk3Su1e1ik3bLOQLyV8ZlbfbNigKvCHYKyzMYkUz+50x4Ra3PMzXLvlOC354aJiVNWCszV5Ase
Iec8f98coAKTjdwJC1SBJX1qgOM0XaPkgVXsUU3XgJSDW0n9Lj2zB403cRYGGBAa+jYMAkDingT3
wcCfu1HTaF8BVovczFE/asp434TzNqyi4tLUQasF08wQWK/KnWlwH46UaldjZ974cuDcFr6DOsoM
vGe0jIse86XrEm/GXYJ8mWvOz7qdMdqtY/MGkzdwQ3OHFZ76xQbIK4X+ZycIpS23QbeUprCajtdO
ZdDtxkvBQ8cbtIFMotLq0oWU+MW9k+WLWGv5APOsr0tLbu46uqN+a/d3s7VM4RLfAyuYEBG7tSp8
J9voTHr6tnLilQFDhB/D8cThdIIgbyKsILomjfdzm8UeRsya18tVsbBSpfDkmZZfFLf+RdcltwTz
B8g/g9vKzje5la9gcC+1Ue+fkDn15po+QK069QoBOP1MavSiAXt0gorb5BaFpKZwTTnZ+JWaB51j
59HeGKRorQ29dqO0hbREBU1F4IPl1PkFaIIydxmQAz1tO2wrQha03hZeTSPgNsg/ZmWaXcxoxWQW
ShCJ3q2RlW4udSnYtb6ibt4PB2/OXJYgTABHHLuQAk7FCLUur6XQGHqB6HLWGoviktmaG8hA121n
KNzUxtXsz69JgESvBmF8QKQnaf+gGiB07b6+V+P2y5w237IwfUr9ZJvZPocgcy9JPmfFrpwKKAg7
OARBWEDkOCihn54I6ObWqoljw30eLbT8ytT3loM28XjIc/ygOjdQno3sCh5SW11kJpgdsJmRy1uh
Rg1QwaqWUYTcLnyeKfNkOBmR3Sw0KrVmAlfgz24wA8VQP1st8N/PJmJMhbarafjB/VH7mx7hplTf
xDnGgvfqeN2D7imTjT/dtunCmpZ5Qq1JIXRo0srry8dM+TxUy4bxXWdscXx0wu/AftOQzqC59umo
Z/qjWWzsp9xcDPmzpu0GiDZCOc5rbg172U1MwgD8MCY1l2bnvbBCx+9SeY/GrJtVi3zcJtaVbt5Y
9aNP/8580lN9aSc3ECXd+h456r5YlQEi2HRir6dyMdmu9JGoy8ArMra+tbIEzJQftUxyyBUc5wAh
10p55jx9ewo4FKAQuHE+UsnRTuJlKk/4PpooKzaaBnJipLnpR9cBsNpi6JMzS/OHTNzxJuZy7ASH
08ARf3t8ekdGlslRpQ/3nb4a1LvCdP35pmn4eHLlGc3SSGkUGM+W/ckpr3AyBZS3D9vnsLtotI+a
/k3Rv40DLa7yNii/pdJV6KNPttSTp7lDJYxZ286XmcE8KvbjNHXIeD0Fveq1neMioraKGJNJsdf6
TDQAVfRgRoZk63f3Q3hVqOvAfu4cIFLlV7Wpkamgf8EXarrIU+DwtlXJen5y/IsprF1Uv6nKDLwr
6avTSRmbdtuH0lIbEPn1BgB0+tDROhloytFYTpC66YFHMEtzCvgMMbqVEz1JGZ9V5n9dFriS9k0x
vkZS6ebKrfM8UkzV8L4kgPw53YLguSqydc+tT/Sza/6rCoVp8PGfNA+gYlw5Qk654TRJGHD3H42/
oQ4M9OJrNz70gJVST7Xv6vI+Tr7qDI8ThHfKcWuHqesED05wF9UfC/NeBjET4gDrOuauQiV6hlAE
0C2L731uRne2TrHuyo/Ap4Axj4tUAz3Biu3W2MzZ4NLpRFdbW3XnQ8GZ5/mh6zgefRbmaN2j+l3Z
j+GCCbiiA+5KLlWYCrpnccPhsivvpDumgv1nbTdmHv35aF3knl4v8ZikE4VfVUO/BvSauihA8nFI
yovE/jyoB8lZFsGSWVAWLnrcmJJloHlQ5s1ubcUbJKwdamP/IgLGOPztNLQkt6q1raZVXK8Gwcab
agAhl/HLvx6nm7YGhA4/rhmf5HBiHvexKz6OzHFB4Q7hwjoMX2e0wqNlZ68hFzKgrdUHJ7lAtivH
8rd9Duwt1qJW/2lmZdqQV2zSDTGr7sJlQhxjnTAVddZFt9TshT3uwMMTCvkr7y9raZ+AjEq21GQj
DjIpwIHLrFvG5bUJUCRvPidinjy6SbPNlTudm5fKr71y16d7f9zHDBsbtEbHnV1vTU70InnMw6vc
v9aUtRqsw+xCD9Z+fJl0F3F6UXWivNfmDejIfL5R8p2pLHJ9lRn30/AEkU/rH7t0lW274may16O+
KqOHOoEaeK90tx2Df/9JZXvM49Zwlo59CZA9MzZqvnEYkQKDujAZSJ4j/L8IOJ0EEgsUHDUeIoGk
e2+y1wL7q3bq72cGgBHY0jRuXStvp9WkyPs4ToftXJnDjd5WuttkAaJ3qNb7qM6sQ5kuStWp9IWT
UWi1gpirEtJfq9dazzIzcAyZzwjF7Zz+wY7zh9YX81u1WKaWDPpBAMFywFptFo7ragzowPSlvOob
jqnUkRPPCJ+cVlPc0soq0LKomFCCmFXrRakJ3nMu1kkPNOv9c/9t+UlOBONQ1IFoq6PXchxbpdJo
YiWU0r3qy8OtGfaLSssXqu737twrHMY9ZBY7+Dx2TePKcnBO81wRGdjRN+EGBD9QcB9F9S1y81cd
BqNDYn42jHRP8aZfBphJyNq0Klv9e9QAHWzbroPcQ3O4nsbBw1D4K6RxZk4lC/39dyG+/ps7wVhD
ZfwjzNtPUtphTkMnjftsP6fyx8CYObsnKq6CVHdtqtdoepyziX+bnoqHNxHRBsJvUP6dFOB5pmHp
oeq0Pht8g+0iH7w2sb5opWPfZnoAcaJTt2adZ+BhG3/p6/UNpsIPGofhRWVPIPrM7DFAbAfi4FST
AuW919aJ66jfrJFDC/bzeOYtvaC6jl8TLANMXvB3YHIin6bU0exHyRRVCTA41kev5OG6H2XVG/yu
XyhD1C7LtJ9dNaBcMkHrxk4W3LZALALGjV2e9is9cJT1JMvdWu1016iawktQ2F0FfmOujLxw1rYl
ODBZDBijaZt1o5TmZipAXaF482XKreZyUrL1MKnnpAdF5nL6cFAy+SSGDo3jVE6xmcrRL/Q52auQ
KtzBbh4m/GfeX2cv4kfvXeTkq/uBkahq4gOkaWQGHVjZrSKlLsHR8Ituw/izMH42zZRWbGpGS7Nx
nqvuJh/TchVbiJ8jFOspyPiONvygoQfyxdTJk4EyLGa0EUliORlGuEsZglBg9+1NqQfQEkrJWjkL
vq62ev+RfrOLRTNdpYuFVQLo8ZNdXEaYaxvhLN2bLcAm1NfmZSX3NAfsYNiGJUWLcI/ogktjFO3d
IKih1domAK3BPrNAT0WR2ExicmEClhQjjDdqaK2j+5iVFtJ9V6Vro9X6NT6p0VKa9W1hqJAUVNyP
ZlB5eoLYljJpN07UkiTAk1gGBkmYkTFpia1zQMbf3hiGAGAH2e4aIhXHoS4vhzxO61q6r5xp9tpg
uNfmakt+kC6IbZB/8/Zj3/mL0ecbot64k+kjeNYESqrHgAQrznBfZOPz+9/uN0GIKp6ox9fDOhst
9+PbqjtEV6agDPapb+fXM/WsqXVrP7WH3Zz7W9N36kWZ2IE36qPs6fwuz2xKc2cYyjKWdmNxqTEl
1WU004OmzcgVzO+5E06rasplDIKKH4vtj3RV/q1aypHCyrvqK/+BuipUwq++3Rtdlf0npEr+2nxL
v+Wf/tdf/6f58i1vUGb5C42Vvx7qqGk/5X99/fSX1+Xhp9eaKy8/9ofmiqR/QEyP2RflFBAlvA44
j3+IrkhIqyCgQvlPtwRtvxc9lp+qK5L1wdRRQUdbBYIXalcmecJP2RVJlz/g0GBQEBoMSVjVf6C6
cpKPCLlXA79Nun2kJOJkPImN85iNUVaEFzLm3umqsdBvThc5fNJ8U+dKnz0y2SuLz0Gij5BIQ0mr
Sf2VjjQrVq0QnP6rF3z7Iyi/5pWdBDamPfAK2Rc8NCQV0Uc63hxYAk2J7cAvTZFtBb1TdeTufVxm
teaZ2lREX6S+sRH/KIysB67QzIbTbMZm1iRaYBij59JyNGeVmrV2zqFWThooJgMLh/IbB0Uht4Qv
5cndBU6WOiSgnVswjAEtX2ZdRfLfWiH2XCS6EhAbdORhp/oCiELQMVK7uo3zdHRWqJAKKFQQ2PIZ
NM1JdxB4glA2AJFGP1sWHQKR9L1K6lQmn7lkRhd1bqTFtJzlTh8vJQypGB5X+HhhZVCb6kwh2+Gg
Xh2Ifnq/TRQnsmxP6WPftD1tkKYZlKWDIyVo2amJHzIltZ7ISNOxXyR1HIHHrnujA1vkKxPumS/f
/r8hzjwUGX+dCjcdhaJ/G7D+E8OQ0Lb/37928Zsw9FAk39JP3VGEEX/iZ4RhjvUBVTXyAOwNVYOh
yz8RxlI/oIxvAGgAyv8SK37pOkn2B/aYRu9RKI8jgCR2/q8I43xgCElgokRgACUD0/l1cz+38A/Z
rd8LO7108/9JvzDmYBhEis/UDWcR4BUiB3y9OCEyTLNZyntVudOqmzxY+Ks4v5vUXaHuhmCryfdl
cAlhyvUh/ZvXZbZs4tV8oTtu/eQk3gwJyrno8nVRXgQsaH90g+/gWgG3PdAaKBZkZ318a43XEFC7
dBHoN1nojQgHm4KB7QzrYFqO2mWFyBn8P3NGnjCm1nDZrbH/GNYf5cjLSq9aQ6dqe/tBMstFC3dS
iS+M/DaK/paUj2Z+M8poR9OtvknVmxx2oQzI3TavlOQQ6PTAEC2a9M0EfDHY96MLG9qtbprqgiD+
Z0Hy5xvllOGTM6R549M5yGpb2GEm75vIeDb6IFqgcG3tMGn+2xo7BhcO41RpNTyh+2ZcWRpu9fEA
mOjVKvxdrD5O3sVtiDk1Y0ywUpxep4rXed7Ypdbo8z4J1YPSKfa9EcjRjp6vEcXPODZ+Mkv9MZNH
ia5WvVZl4WGvpdMeL6MF1e7j+/dz3MfndighWV7CQ13cj35SWheFrQaTZg/7Wq3lVVdGzqqZ9edW
m9ZZbF4Ic4ctUL2folf/DWHr/7v0SKiGvBeXciG/+0PBTsjU8QZfRSXtA/MqlM4oT6CIC2XCX3mP
RXyhaQD6k9jDmIgP+SvvUYwP4ncTyEjcOdeEhuSvqKTqH5CpFIpG9q+I9Qdh6QTFTpykUjFYuYRB
fB2waj0OSxamDkYYjcbjaBfOJeOnZuvEmbTIYxjRBkfeRk3k/EGP8JV2iwS5Nj1Xxy2GO7VHrYXv
R4vpBtby9bx89Rp/s7HEQn0dMMnDqPM1dD2oq9BYO8nJsrGUgyCS2kdfDmumjEwYKrNSboEcJata
0tPV+9c73ccv1xOHhyLEkRmKH7+JsAfpNk9B/xg0GH+lQwkzOG6Uc+FC/JjTxwKbRdaEwh9E/pMX
Hvplovh52D+WFvSPXHIKSE2hLSHS4wz32E0h7RPb7WWmmtqitZrek6q6u33/WcW7O7oJxL6wuwMb
Bn6fhsNJBhclsd74jl0cJEOaNo2qSs9TBavRxu/qCdvwFsRk1t2qVSHDLwTA/v7lT/JtXi5DdZpd
nK7iUKYLdfyuJd1oZqUQI7cWcrlfAPLv1NG+1eRWuS4Mq190RqzutKoZr+NRf+7Iu858iDefGw1I
6k4hug+bEBDg8S3kbSLNTRq0h1pVfXgw9Fjb2jLPXEU8yPGL5irsX9oC+Lu+kaUZx3iolHBsD5Wp
1Vs1SmAOhRik1TEqtmdequgUHl8LWzREKNjFEFIAeh8/0Vz2g4IXz3SYlMZYBGMXr0iHFLBjtnPR
qxi4u0UZQg9ppWdzgF+cgt/aRFIePfmBr2Yejqnn/ImOu5viQ4NC5DixKBfo1Bgn3U2drnKcdfVw
MDXp7w5MEuSkfBOPxh3Ck24YlefgPm9fOBUc8DUaacRH+JvHL0G1cR0zy3Q6FGMMhhBli0WAVC6y
hJF1ZhW/uRQ1EBUjxRCS45y3JyuorYypodDoD2kHyzmLILLPqH1DBm7UH0XBvxUaOT3UOST4qGS3
XI9U9hQQl5dVXIb+0B06Kc9Wo+VIF35n1p5fG8Z9MZnyUrFqC7O17JzuyO8eks4ciY2AlAJCPH6f
cduFpZ7U4yFjtrFR2k5C4KdIV7oxnXPJeRPweUiAB2gzUF4KranjS43Y5ETOrI4HX/cvrSZ5xkwy
dUcrQvu00T6/v1veLExRwFIOsE84anmpxxezStVK+x6PymQsIc2TV+VeElvNppyy8nKOpGzX5fAj
/viqisFEAfwKZzglwfFV63lO6COH8mFOMv9zMiDhg9X0WotUaSN1jcb8X9K+v39N8dqOwgIJBk1l
UPyYD9E/P9kR3IXe904lH/oAxQdn8Kkl+AGbP77Kixy5jk8PKMoXzY1X5U3eDzR/Wn8+mE3oLEOj
aV1bG/0zZ/TLYOjkYXhvBsWYAMaSuRy/QB+p+740evMQl/ZVBvexDKD6tiUq+Cgq1EtFQ3TRcJ14
E6aHEfeEWJ4QmJ1QRSB9GA/vP/RvNofIFGg/Cxkkcrjju6m0sMSIIzMPNuyABvrFXIwLFQ3v9y/z
26cWKGsaLsJ1+hQePyUW6n8M5w+o/YDUGtA83UVX9n7QlxoYLFfdVl+QXwy+wm/yz2Hzf/eQry9+
slOwhkmdrG7MQ+5c6d2lZV0H4RlC4dtL0NujjqNyQVAKBs7xe+wxPpdTKW6ftFFO1+mMaVWWWL0b
p0byx+uUk5iNT14JR4a/O76UNGS6Hiadc6gGc1gmKu01uEblmXgtUv6TTae++CyJlUEGr5+cexhW
1xHTR+dg232RwFQp2m8B1pG+58cgKhZ+AW7DNYu5Qh0mzdZl24bfqzwFPBAoozC7rnT9o9xlGIMq
vhkmC+BQ+dfMyBHNzVvhreTrYUV33E6idh0aqeVDLU9SNOa0dtrpZdXfgqiFMmPDZALpiwfT0EmF
vAmiirXS6EKTVENT8rtd0Ps8E+jeBh2eXyPJhIjOZPOl7HgVDgwlqZjEDdYhb9JiWWJyz+y0OSep
/iaNBZtD7KZOAOIrsOLHHzPH+KFW7cY5TD6xM/EV1Hz8trDUC9WJmABV+tRedgNiDbGfCPXVJs3+
CJrK5odkQYVGd5rbAEx7UqXMNBWbMZKCgzGozhan3WahykmykYYiXyYhiIj3Y8HbFyvcR8nd8bak
p/WmvNfnKlPqNjnIdZAsrBnhNzODSPX+Vd6+WK4iWmZ0xMTY6GRDqqPij7HaJIeQkxqsm1Yaq3iq
kH8ZeuM2D/p6F+RMabRqBNAYBOWZgPDb64uyFDSiMLM2jz8s2rl6OuNieXB0I7ou2/6jVMHqigqS
HDPDqXIYRxR2tEJ6BjZ5bkB+0uAWH5XHh4BgMi/DM+1UhmNMB1sKQzM+pHDWB0SvOV7rnYXfCx20
qXyIwwCdnQlgCgzO3DOrOd1Uk6KfWVu/+dZARmhM0s2h5/4CLHm1iXAc0o1S4ivAIZzXY9SCy+6K
Zv3+t/7tVZg8K+Q48BJfdJxeXWWYA6eqLFZUUbX0HNNxvCjl+JyE4W+vQrx1OLUdwTE7/qLpkFm5
YSfJwWyhEQ5DWEKNtpozcfeFqnmcH4hcTrGhWP4YURxfpvN7jPN6OT5MUmIjPlw0V5JRo/cQNAZ+
0djSMRZWXWfSnadiqMKrNHOyR3z/5C8Yo6KP5vvjUssR/rXG/rsld8Cmx8ECaifN+fRdSSR1rY/a
jA5TW0/LNErQW/MRK/B7BdDd+1/mN7uAh4GOIp5GlOvHD6OOARNUv4sP2cxMubPY6xh6gS2TFOBZ
k6p7kl98zrD8LPvpHDb3ZAb1sgmgASKpSOLIVzst3YoMhioGryjCpLWx5N2BK5RKZVvLkC6TUonX
kzZam6Hq5FVlDMZ10fvT/ejL0SpI/PD/YS8gFifm2EzG9NN3YdL5cYYsjw9OKlvbRsaveAj1/Mxe
EG/0zfIhN3i5Di22k1y5d6yxbvs5Osz2kHh+MiLE6gTZNsqyeTsXxnjmer95yUL+nVcMZ4pR2Gna
zMy+ZrnWzcEZ+o+lhb5JEaqGOyjmtJ1HzXxW2v6511Ee7Ish3iqdjE6H3Dc7rS6S5fvL7U1XRqCB
yMBIM20Bshddx9cjijDKgKZNeUsnX1Uq1KXa5oJCKVsGThOuWfXNEy8uX5mBDgi0DAU5qJLPLPo3
HUlxF5zlzGTpzlDvnqz6SuI7J5rVipaBzSSjap9IT4PtIANBHGQIxlkOHQur5Xw1GUn6ue206cGX
1G+5g+/G1N5PRu2caZhZImF7tTI4C0Qvg+miECwk3zhN6IrBzkGl988Wp/1l0JXxs9k0gJ19GLXo
kVk2CphNDXHEBaZsXAV2Wj2b1aS3SJfPKKFNqZZeV3nn/x0qrdBss1LjyrRCrXH7AVYd6mapCbci
6JWHTB+BV0tTWNy05pyCKger94xqeze6czvkDxUWX6ina0Z62wyNcke7DfRkBFfnQW1KbYQnXSEY
WBdB9XcQpeEXdAD1hzQrYgQs5gYY70iZBgi3nMEiqoZf3feDlP+dZ7VymGwHNW+jK5BA0jWfMS6Y
4vCTKrcziOcwcXbFaOZXcNeCL32m5ZxKiHB91mYcJQol1L7CZ0LpIU4y9bPWYyDtqeaI+bsTVHf6
LKPOW+KKDfSllElmZ9YSopZa+KV0rAyJoYHkXDM6gXR0nPpBagrQx1lcOjNgxRkdzCIs449ynvk/
SoP/GWEwkmATvTPC6PpPaXc8w+AP/Guy6nwQE1WQggKO8DKo+GmYY5kfZExY2RPMN+ijkn//GmEY
QDcYweNaSLuKA0x0x36NMBT5A245Ig9Q+WNkkH8yWAXpcbQzSVrQlyRyChkeikf9pAhoLL1sjdJo
gf4Cas6gCOxGDXCxkXX6Juoae5s3Y7Y2g7q4VXutvNBLv1ylkznfNtrY77okSaHb5+sggAxoF1Vy
6Tht9aAoY35p5eR8Jq4tG71u5l2kzDLaf0bjo3yO/ix+JPWZFOb4cUSJT76LzC+NcdrznAvHQVjW
awMnEE3fG6ATF0GW28vYtr9gbCJtX33k2x/B6zXKRHQn/glpP68kkBIMAei4ndLcuqxx4qHsjL2a
QboOw9HmyEFILzfKDEB9aF6VXUkcclJlPhPkf/OQXJG6SVjKMbo9aZyEdlmMdib7eyNCuR7N8WCX
+jpAXMOclu8/5ZtLscjwWUHnFXNNlsrJ+4xZN73TZ9WDNJjtKpzMT5kZyniBKcaZL6eJqujohTKr
wiSKZQiAB1DxyckFasgMMnOqHhJLXmVBs6VvvLLn9jKv5GU1Ziv8o1xD2+Z4w/f6ExH6TilUL0br
wv+EYCa9NchfzSYc2ospu5VrKAK9vs102iHp3ujCxxH7Wi0TYmfNDsGSXd0Dcg3RrexU5cyJJ272
+GGAK2gi8QQkTSF2krDb4xSboZomD0oyIO0nA5cd/Vx1swmKWqRL55pcb1YjXGghck4DiGkJK+N4
3ZcDOpIxbYoHwD3mevZH6PzSiAhS5ufbchycu0SyQE7WZ1fIcWnCPuDKYgbKzgPFSZP9+MpWHI8Q
bjk6O4uWUFDmaDupfnZmt53iMLkMVRwy5QzcoNnJlriNV3WWUioM/BH0eOh8BRENKUw2OjOodZJZ
KNLZ6QI2XOP6ARSHoAY52vih6dZ6gyVJVlMEd7m2lCbAy9Wn93fImzeP2CSu4CAp6GCinX4SQMux
Srsi9oPHyA8Kz0/b7sZSIN/5JVwcBWLbsleQarCAbb1/4ZNqjTcvCkKTbI//M60RcJ6jV4J7pRya
Rv3Y6pB/IBwxo0JoYcjvqmZ6qrX+IU6nybMCRxb50+cWb6xBQwIy032ECLvbcCB9Aqn6qcDSOenU
b4GitS692s8YjAJqpmouqdnPmkWepMrcucAq2qxYGlwMZ06hZhJQeT2gJ/tYGeqVP5vrIS0Xhe1c
Nw5OMLnuGW3uRpL+pPxUD/qfLOW/CJuv1s8bANgT3n5R8wI7XXVtl7PKX4EuxJ/9V8JiApEQHWUo
pXycfxz+JBolAiUmgBgij/iVrCjaB5HXMA8G8SXEuAgB/0pW9A+Cvi88mulDgfNU/iRbOYkCVNVU
Axa1hEkPj87OacEXDFYXRYrcPsZdTBpea1l6PeaRJXsGzcO1kCtw4zEIkuU8qf1ngJ+YcNhyA9dC
M5NHv2qr63TUsnugh/O6oX48c14ex/2XGwQHB8sCRC6jnFONMOySTbmmZ/xYxSikIftzgUyfDZEi
q/QzIfE48P68FOMTJhs0//lex9u/7a0BVsLcPk7ShFrtUAfLQA7jM3rBbxJEcfqDuhOzL7brG6+K
AXKVVEOAOlBCd2vFhGWVIbIxAm7wIFRXMPy7Ep5463PYpZN9PVfSVVKnuzr0UR5Ugpy6O5mXuIsY
+8zmjUuKkyziaUpWln+fWJDzE8C5mzhgnF02ob8Ou8rAk8eRz/ULRAn+z6ksXhkYfjJroqUsFFJO
XtlEZlhPWRMeLEsKv1qcCbe00hqPJIu6PCod+I3Kxahjk9DpuLL36ewFUyIvstZACQBF0bTJajQo
Hgy9j5d9EkQ/Pur/xKf/QitFZrLJDiaVZHhMv/S9eIW+cVl+q1ug8j8cSV/Hq9/+rF/xS3Y+oEcl
QOA/we3/gMb4T+QQcE1oUZFpCjzZzyBGUUWzmpES01fBqxDH+M8Yxn9ieg8uROwBthpU5j+BjL0s
sleL8PQ1nHbJEOCLuqjT422X7UI9di3lW9bDuGXYJCFPq0zX8HrVYTHhUzw/VgHGT0vYHLGxtFGM
9y9oaITIL1kex36RbKwvienqaM6b91V1a/rXs7MGZa+nG2t+QjY/tr4KgfwcQkrUfqn0O0W/9IOH
3t+GFEiWh86/YnyKwr2dXEvdtVVeVOquMW8L+1KPb+mVJfy6k/zdHN0049q2ERn0dwrUXjW6riW6
K/Bi5vbaElaPyPYnn61846Me5xyM6KbA+q7OXYTpajE2c5ChQ+c2vcrQteu3prLq/R0K/Wb+QNMk
0Ty1WkjxRq234fBJ7bEWK1Dr8xsv7u6zaR9qD7O8lZInZf67T7ZWeOU3m6zdmtMuGNY1P2dYmUQS
KETOpakw00sPDoZfideOwO9uxmltRoAvbkLnUhmWcbprys0YXmjD1dTfTrLb+LDVLmYGJmgEoGNN
6qOBCpZcX9tYKPXOz1hKbFDjFH8Vq1l/Cse7LnkoB/pJ8S5DPc+4rvV91ez99CoON2gvxzi/2csI
sYrKTeZFS+fXvKilDdZaKlqpykot11V487JZ/iiO/B7hLn7Ev/yM/zOsiQkFxAP0ufADooZBPM95
LzQ85lH77etf+/ZT+6356ypiC/9107XpFOXB7+yLf/vjf0YLy/jAvkYKX7RKQZfrnLK//IzNDyYp
DSk9Y7IfzK+fwUK1RcJDVWfSg9Espj//ChYScYSuDA9DL1i0BqDf/FG4OD7l0e0hkgkzZboZYNxp
Kx+f8moHpbmPzOBj1aN30tehca808XVJO0Wqqm8DQPdinvf+xNpObN2L9WzZ2lXtwvQclnWufX31
qm9/xKnXbY/jI/Tn/SDOAgZRjFAF7vZ10THUCNpMUx98zJKyWkmBibmO+CVB8n0hJVhyZp389P41
T+oFwWASWmZgROjt4A96Wt02mppLkxRpD5Mp7QylXmbZUB+CKazctg7TZV2NupdX4CCrPARDc84A
meX3Km/QOU1oXXM4kGMbIrc7+QhZmHe80tG+n43JdfAmCiv4zjrmnKa0lck1cIDRrmG2zmdyvLcX
ZuAHBoBOAgAy/nf8tusmCEHDatq9akrI0lvo7Q2wy1zN7/dOM6wa3dwbSrmpCv3jmXf+osD96pxi
W1gKaHi+M2BTQYA8vnbc6wYN7TC7S9zERQnZvbr6e7vNPMsL1gAFLo1rZ2lctxt7YW7NbYTpRr3D
eONaWmKqtXA8Z4kXDP9e/L5yU2/yTeve1puWv3WW6la9bV1MxviNX3rvy625QMH9Y71zlvrC4j/H
n4ePE76h1KB4ZTIR2JZL5Xq+Di6dx/EOkbfYnW7Vbe9KHnIAXu9ay3r55ZYf+uVLy9+OXrfgPXnR
4s5YdB52AyvQIx4Aj6XmIoG9rBfyWl4XS3ndr+pV9j3eoo63GDxn42yMRbwuNkC2UUGev8rXypbR
3M14I+2wvl1al+qVtJHXKL9jt4B8LD+Nwd7Lz7eXxlZaaa6zmW/1a20rflLn+t73za5wcXjxrIW4
DWdRbapds0m9feYyFvDwhFwj17rF+mPtPDSbwT1nmPyCSn7zPdGhdRhKgmg7zTsi1H/9ypDSu9Xi
5gFb2V3lFevgrv8coUzTuqGNKtgSpVm8RzfBEvnQpeKi8biaN9GyWPNbl/RSVt/W1xcTtJTa20/u
sAkWqKC4/ItlvEwWE3ed8spz8f+rSfEG9y7kYHSxk8sfnVuE7CP+eTFspEWwyj3xZzeb9xfuS8f6
5DlxDrfQYEKfSIT043Vb6tnAFFvLwMg6AZo7g30x9lWMnkm+HiJEgospFnZJNg2Rtrr88Qti62GX
hduXf2qm4SMojWZdZVGLtgOTsyifek8ZS/xd+4J5tqlU8tZXBq9Wx+Li5RcFFaZQRW/A6tihjAPo
P1mEBraRjtrmcOPnsXzhc3RckAP+/CUvxNTKD6zFP//u5fchq2yf6bAax9GEHwy9xhDdas41Dq/T
Hpo/52M8YchyxxjgQtKlSz0P7+M2vLSzb1Lb7hXfWCCne61JypVqzDCD7JUgOwfOcqaRpmIPJX8N
Qky19eHh/1J3HstuI2mbviJ0AAm/mQUNeLyTO1UbhCy8T7i8+nlwumNKBE+Toz9mMxVaqDZKIu1n
XuOm5deq8p8bN8HQw7/tC/mlh/wUdgDsym+JNf4FsfiqQgbGnlsUyPsHv3IOifHZM5QH1NB/QvT1
0NQTMvAqPji4vONLczfJLMAecT9a4b6KH6njY1NQ70NkSisX2W1nuMox5ACgurMseZsSZJo5QWKT
vwCE+zDiMjrik3x+U61eoLepo48PCe0N5IGGwvGmKlKv94Uo4mc946mRKfA6QCegW37psAxuAZEZ
9hMYwwDUwXBh8OMK47JiLBgvIDkIoQj1leOxPSyk5kka4R4J3Gnb+GOyTdVYb6zWRMm5k/KltmJ0
ZsC9nf/q1X5ZojLePuzNCc0M4Fmrk2SPrddNqJg8pp34mRUE70gcFoGKsCgBEbJJpWmjp0ob0ofq
cTg/+InAIrhpH2tI+thI1REbrsqbtdXjBt7b+sfGyNCZt6KXtPCyW6NHHEgPtTwAiICprF3dV3V1
naikv89sTOEM0iqAECiTlV8tS5W7SKocd+L6e53W3cfCbS/VSI7niZLX2y+llgnqC0bvm3bEb7Xp
0gNPkRM/fOyN5C/Q4Eie6rj1JqZ7Cxn8rz6zESRBCCNX+SUa3xtb+J/bjkoq/QVYGD63uoki5brg
ZIxF6wmM4Z/zst/l4xju60FdB9CYa1j9LaLBvYjogmQK4+YkBmnvokNd5j0QtEVWqun9O7fixsdC
/nawjFdvLsdnOYr20LZo+r/9r1Nhz2xbuGGUMxILUp8/9RGlN9PWH73GSp9dWYefLPmginG+S6Mb
342HD3Sz221c4wudWrO+iyc73XZjOdwoAKs7lJXlixuFD7ozwLeYzU9v++f/QQb0ewL0v/6/49Mt
Lbj/3ox+QdIn+fp7rYRaxj+1Xcf7F6pB1GL/aTn/J9vx/7UoC4Ayp/5BRXF5O/6T7XjGvygyUhuh
cKbDD15SpP+URqyFNQwaDfEQm64MN+Cf5Do2adPvYTaRLhVd0Em0vkk0gK8cX3ShWcU6dtkKXLpu
RejO6Imzjfq07V8nS9Y5xn5pncmgagA5P+kgKpyX0PPS9MpPW39+anmgTeDCtM69glZHVgxXdH+w
Y8qxd8L9JGz156zyq88gED309QsAO0AmssTmqXFC59mK7TAMIIJonBSjLL2WvMLWqqkLugz1VvTJ
Usg/+6YR/YutBh0wnND0J/R4u+++LjXsUTQ/vRH1ZKjt0OkUSdEbcKwD8A0Mg0Krt1+N3lywiCnQ
qJ0+cro3sCjye3sMcfvKkgS4y2hJMPFlT8SwcRI37oI0sbMXDWgRZkbpUOeBLgbDudaBx+RW4HQz
U5VrflMaG+m3EZJ4v22jd/K+99aGkunShWOhSQCP16bRykEwZ24KTSZKW2A6LY6Eg6r92yIz2mR3
frgViHSp0S1ARAKRtz8g94/HCxMeGMuQ1MdSLVWQrocIjhm0Smv8potCtEB5kia+rcpqzr8rvzM+
DvXYvc5jxxaYEx6uCzNwfMvzi2wKhBSQabnxF8dc/aIu0lQaRaWR4HFAlL2ztErs+kppEJJTc1Qo
0I0xNoW532HB1ZQTVi+FG136GWJ59/658S10I5ZggPol7RaYkPYqA3ecsldaHs6Qw9FNRLgnAQ7/
mJUZDkBZLEc9sEItxFoT0fnsdooc86du5M3OmDThoMVXC/XVJLr1P7Pl6cMdoKnGTbnJvL5WPwxp
hu6LJc0x/jCGag6/28PU4d2gCznal5KSJYI4/hYOOhgX+kzIacPNOF5lPfXiOQF/grAgdip/K4B1
xd6JTbS8z++n477MMmmwXpgzOFgLmfBtu/32RNulGbI7woJJcyfp4BTm5ca9VUz4c5XIl6DkaBcY
Ip4fdX1oGJUjY8JzI0sHp7iK3ApvRKTWiUOscReTjjhDxMh0qhDTLr+9kPecfCE6cDThOC5Isy0N
4eOpjADX5yLL6XeFTj7VKEYh2Xsl53LwbpCotsWt7MF9+xdOxVIFOFpBQlOa8hh5IQVnnZRmyLQ8
s+giJ0K2UTkoJnTZUxGmDSImfth9Nua2C2Th1LxZ/+dV+7+4jmijwe0GYg6wl8BnjTpQgkCjEpbN
sLpSDSXscbrvPa/uNwk0zu/nRzuOwNk9xP1AHCApMizv3WpugXeLQSk3jbCjzvqrtq3dQ9ib5kEL
c/+pgyCLjrepcF6bpgtbSKzoS8vgJLHYOxsuYH7a5qvBwzBrRNKY7J8unOoy2ma+1ZUvXVuq7GuO
MHbnw8/idx88W7kk8llE+21jDFqOBE5Ww2+jHdBJxwD8lwEAQeUiHUjPBxNvO73skaJoJs1ZRIrB
ZKW4BvWqUs9j1U3VIWSBi+dKla0MnNGYQRigvN/ML7XUHRTjQkdznlU4JOqXmTS1PV7pnZMt6lej
q9O+SAZt+An0X0U4aY2Dh8n57KXZvTUmwnpISt1onkGeOtM2ElGFvd2Ym5F7m+lIaKFPZ4weLq0j
gjT4h1fUNidMcts5iFQiVL/tjTLBIlCrSAuvfSsqrBpLP9fPP8UqNxM80iNlTLvajTH8SU01qdfe
Ewn6HoNdkppndeRYW93tY827rvN8xJEi0s34oUViPz04c1VYV/wbka+CWJuqcNhmjJx+y8tYhndE
1m2OMLDhc3V0uqN51UPspl5aXLNzXYw868me/J1UA04IKIpqGraJvStCe583opjMJwyrgLn+Kk2n
HNurpi5yLdlVJh50Anq71cTutjfD2UJLeh4w4IySQvN++lrh95/QEMzmX5lj1xidTVXs1t80u0Yg
A48UBI8TE5iq3PvGqHU/iWxcCUFSxelP38/z8kYzQ2KSTVmkjbjTprJ2MB+KVIweuKFPsLssmWYY
eY9dX21F6pX5F0soY0QFyKjGG9E7hX81RmNB8z2CZHIdl4OmPTj6HPH6aKiJdR8Wl4Tyidil/gUG
1fNfolYbsQnrazhOr53lRjFveq4POGBm06zfExUmAtFk0p3bYZq7KjB7MXtsXCexbzyJvQLelQBg
p09z3U5Xke+GWVBD3OZ3GVmO31BdpDitx27Zfkz0Ap/dCswvxiO5FvWO+uaVGuwc7MWB7UCR8yor
O4xGZ5byrmtEbDiHukwM8Cj+mMUKAliEZJrSJNYKiO6q29HxBvMwdUWWX48178qEt55Mei+68SLN
dpu9m/pW+hGpkaL/rHCrmftt06Z6fD2ZnRazdT2jmIJMmHmNYqmuIyZIGjuazRcSOUu/qYZocIrN
gJCxqjZqyu0Ko0qEI1xz04/ScVCn0YoRneuZLiIgzJoaaF07WFdPWqaLJ8+ZmVno6o2yvok2MnA8
dpq43lsh4OldEbUZHK/MJiDVx3FK/54EQL/Abqqmf6hFVZd3avaM+d4peooNRmJqQ7PNxNhAWAj1
YbqbK9eID97oGtG9YXtR8tnNkyjr74e0qL0Oo8y4kvOWzWFN13Wiy9D7lrdoRX4KE5lhSaTaNJ8o
G7qjhHXmTaEff+oGK0muHKurx/6mAGbhXA+Zm5lR4E2lbMVjO+da2G70QrrVc+V5U6ft8s7kpqCE
Zlj5X/M4CqpQWuFhP6s0Q/9cuL3e37p6gVe51poyvNfCWL5Y02hZ32cJjPzSg3j8DpNB0TPisiV/
AVRLnLgKz8LSjjPNQ9a7mTUqrCXavV1RNbvJBexfT+5w4YE4HW9hClLQ43Ug/l4jDdOF+d4Psx9k
4RhflXHVXVUupjyeySWtlHkJp3n8Fi7fJ5aQfJFbXToDa0K0FjrDIEfPx6208ijHOVMwxYPawojs
7rzeM3D5Dr2d5piXWJGrnOBtaCgdwESpYgNyXLP3+oq4IheKBK2Pu/gm46qYtvNEO1rX4+YLhYT5
OgdQjdFY29rY3RdjEaRNiueRU5XGBWTMSexKUEldCpyPA9ONKsxxwGVEppZ4Yxr+iufIvEl7Q1zb
C9v+fOhxvLy8/gtA28bqhkIP1dt1fSfUetRBp7z9lfHg1pux1vQOhVHiSgSJvbYM/MbC1/78oOtU
h1YjGCZkdRZ1JvKwVevHoZtYV64MfzWcsgH/37LMDq3Q0ykgRx9RfUsyzB1Rz1bkp+Esr70Qqvjr
+V9x+ulLBwq5L9pfhJdrcZ3JdprQM+Ml8IlDErJDPUU4pGAND4roviE/xFMZ1TqzuXCk1lvc8al3
Oqgro0uxgNqWlf8tWcC3ZxaiQYXVpPOabsIYPsnBE73xUnI7xoeqo6ymUJNeXCBxDLk6/93HWcOy
zXU8jfgP4hptVsc8Hl4TkdND3HSDGSDNVW6K5gYRjvghLAmULqz0O2NR2KFJstRxQMysVjoXUpkp
aWpAjO3f4QaAZIRtZ0+1k077P/0swNDLdmIvL3req1nNe32A2rNIisWRS4twAn4RVRpFSN2U9QU1
w+O05O2q4IGlHkrRapGPEsdzOGN7R7U8ig5d2nrXaZv5W/hu7UbUPf7HXqk7G/DE5oUr4Z1RwS8s
vVKA7IL85HjUyOsIfk1Lw4Ytl8+VEOO148AtFJMuPqCgCNRGG2CpnZ/YVXOCj13kRUAxgAGmAo2A
zfGwXukShsDZPlSuynSEyoaRwF7MWHwJo3ACX4+0MNoaqurVPs/rotp2s+6OG19v0+iS/8/JlqI0
AlSQ32SRhp70rKN+CKPaIarqU0Mbt3Wft/nnoW9wPZqbRP7plL9dVCS8FthzVno5y7+d1bSFDwZI
ogGY1A60mQBaboEQjFtrzoqd5xbdj95JvP/oTP5XSZnju4kph6CwiIshCkKth9f3eFhraGhsNWF3
GLMJFXpTjC962Y3gMPte21C7wb/9/Cof38lvIy7iWhRKSLa5DFc7Ws8MzewJ/w7RaOxFW0SPpZa6
h1LI+gub+lVYaflSyGi6iwjnns8Pvr4RWUaKXhwnSnJcTmsFHfqeet44oTzMFUlnlsPTy5Kq+5hb
AkRC2RnBqNXubkqz6cL6rgiNy3cjDsALSyhFuQuw/fFM0wPSoniYhsPQR+qQeNir+1Phf2/VgJBa
YmEgMcps6xt1ss+HfrxyMsc5ZDBa6GVi2iz6AT2sUADzPD8nJ/ucbYQGF0uJrhBXzerqrGqHx0G2
80FrJpRh7L4+aJ36OhRoe58f6WT2GQnQKlxiivewSVbn206aAuK6mg95gqHBVAr9RsXYkGSprf0l
tbi7w4XW2WhuJC/5fL73kagyLqV5Boeofzz7lRWVraX8+UBVjRjPHiRYkDz66jO3P85/5VqAFubs
4k5GK2uhkoDRXa20pSEFAWjJODAD3b7PsXKG7lgdYI5m103udNtKwFETXhM9TP5sHGSXOltPb/UP
tZqdQOXNF6sQ9TYiUdv6mVHco+0Q/0TV9tKtc7wiRNtgKAhBQQUtdqsUoo+nRRZFw0BeurMToGM3
uTZZ6m9NyzUugCjMHt3a7V6KQXcqe+vPo/5HG4KrHsYegKgFD0bxlGvoePhs9KYhd22FcKk7XJda
XT7bzfAVDNZwoIKQb7t49G9KLZHB+TU6fuD+MzCAN9wE0Hs9FSYpuilzphhXPcsof+RaNha72G11
NFdNt8b8xXKGzwntok/nxz2+bpdxl4RqodJD/WFrLJfjb7e8IbIqctsZRc7EEweK7mJXVpM45DHG
MQCh8uv/wXisMQeb5Iqq3/F49WxOFHsopdsh3X0XPvu9ltLFaVX6LTYm/cL1+t7niaUK7hu0vgiT
jofTzLrNQZjpgWNV/mNpt2RtEqE7erdVTdkNSuOFmOHdESnXorYPpI177HjESpp+YhC9B6MFK0j3
G3GYKRvuAZalm2KyqguSJMuO/KdM/O8FZN2MhfLDNb5G8OUWittTLZhQa3H/ivFzgbY97QZn9v4H
QyFqKxiMUMh76zL+tlcWSaHeEqEKFEKR+26eNdrvECb3WTiF2h89Av/+Lm5HqExcXwuZ93gegfVE
s+UlRpCOk33X2bF35zQtzk5U617O78nTKVwKwRw94loeQne1J4vRcdSY2nogEFrY+7GfbXSo55+y
rrmkUX56zBGsWLSk4OqTgq1jDenbRZ0CSQ0yTANo/PfWro1SpDVHsn3djqs998sll+f3vm8B1bJy
LBGSpcdT2TvxqA+e1AMUlVx/I0Or+jhZYHmuiYuKSw/b+gZnM4IsAfO/NIW4kFZHTvh9NsRDIoLE
1frm0ajcZt4kpfRg9E9tZza7PBaoRFMF9eaPcFMmXNfPL+g7s8w9TkWT7110NFcfjKEIYukDppJC
aR3tuWLaljV2IQ2FAFxAXWdvqTT/o8Ro2bBIvLy13ABnoN+4erlclRfCHhm0cVxcSgjfryNeu9s5
cY19Y872rujn9o+PJHUMDj4FKl5NKDjHS8vk9mC9cANNUud10PMxMOaF5Vd43b9x7/81Ln9vTpdA
ie1LvwQRreORtC6ZelOr8B01CcYFOJdr8iZixDxTh0HDz8TEPml3fiHf2bmQpJFPRzuTU7HObBPw
A6mtOpPXaY530qnQY21UdtXljb0/P9Tpvc2SAW0Ev7E0NNd7JjEp5GrObARoqohtnGjmw+gm4104
afFLLopLqibvfBo7dNE/hLqDisFqPgunGrQxZTxRRebOUHJ6suLiR9ZM8ur8ly3p//ELQay/gKv5
uMXMclUeoHc0Zlk/qwBBSfmq92WBRWJephde9tNhqDxQtaOTBkAUYPnxBvGxv53aEuOiTo+tma4J
JaatqIT55fznnN4v1FVA1BAkUUTibTgex4N9rXWpZQR6jjkQHmF+oCgD/9BjVOKHELFF6ltDkOIZ
e+FJOt0iC1QHpqWg6UwRaZUoepZMikhNRkBeYuzRZdaCsjF/zXU83ce5c6lW+N5wlCbpUOLXiorE
6kIpSRwMGNdkgCAodpzyOt+Pi2iU8KP+uklmt9udn9r1iEt53UIOl6oOJToiwuOpDbUGyeNIyUX+
GedG3/jZC/dmcmA90YceL0zn+gQwGu86lTFQL+Ci1gSM0igGv9J91HC1Qb9uCAoPWlGF+abIcYz7
w7DsbTBCXRD3KOKzQ48/zSZXrWLJYHUv4oOofYwPsQe5UUM0bfW6ci4cuuOiwlJa5uO4mBdEGGXm
tWaRl+j0dwdL7idD2igr1PNz7+fAgOe+SG8Zr4Oe3YbXonPsV/7WXLjO3ptcgyCN/YMu38le7TJi
J6Q5cNiL8mlLQTUNZhq8uA+06sKuORkKDAb6Kwv4A0AGuIzjqZ38IQQAYdb7sXPmv4Y0r+Onuum7
9AbiZ/Z0fou+NxiMEV48SmAcxdXpN4GsmUZiESfVZXobehkUvooWqfS7+s+/601diTo1mxO2xuq7
kDizGseq98qIof2AeR/gooXVIjg/NuXff/xhvNQcPh4fRsPV4ygRy3onBAnG2YvoqQekSd7nrPHT
nYxL68P5odZPOVUVngPQM+wLsu01GhA1YdSrQlfui1DKG6dzrsktrP0iR4x8m5lu61pdcpt88wv8
/RViUCqXBL6U2Ngu67sl8Uw61HnV7d3aL580m22yiZ1WXqmRBi9SdcatK/owAAKnh1tqdfM+mayk
2aCtVIDBtej25VV8SfHlnblA6YXKOYkwb+NJ/c3PZGm4NPOFBVO5nJSfbxsLl54I+MiVg8JF0GIX
dwn2fjIs/xzKssTHYIuRB1pdRzK1IhOoCLIeA8Qn9P0x2m1tcwtoS13rsqXqYMgLD/TJ0VnGXHCG
rASpgL6+3aNJm+KsGvfWnGe/ErPHgYOA4bqq9e5PN/MyFCxgRDuWDuo65DBTRLrsORnhGtjaJi9y
c5sOeXMNyDm7EJcuYcXRvmIoknsOKdxALqHlq39LShOlGoj0CKR0lmY9pG5bb3U9HP/0yCyj0CzE
lJMcEXzfapRcISlnu+MeQdfwMImsCabEzQPyAFJSEGq3rRQq+MNzugy69Dw4o0CU3lgnv32aacve
bEB570UjzJ1vq2bTANt5jusk3CB/4wR535d/eust9/iCq1u+k4RxCb9+GzRBXNAw0p5BEWHd6dg/
PnAPzXtDFM2ffx/tHO4EDsGCtV8dAowHJfQ/irqjmM0fwPvxLE4RudxOdSI/VpY+HUIS1G/nZ/Wd
Y/AGiAR5thTaTnqQMbYdZguFM7GHX2ZfGSjxlh5lNmt+/p+MtPBv3Tcjk9WmsYqSArdtcuASPbpS
jsbV4nf+rqCTfiG8WQfFXKl81D9DrabSDWMthOc+7j0vq2GmZyWOyTX0bieDgZbOYfykDVG61dpq
vBDprGB0hDrL2IDUwUhStT/hcLapByWiV+NeYpoBsdsar300y55yd5qAFxfZUMHi7DAEcBxsmBxv
9p/0IZwedXQJbxuhfRZ5F10NCQr32JLTCien1bULM/TOPUHPnfeOhxwt//Wyh2SRvkW5cW9I+cso
8/njIFzvwjVxEkAzFTyrYDhAbpKZr0Ih5eQZ9RtWvBvc7KbmFg68NjTvvCE298Y0GxdqDidR5jIe
gvOL9gO1jjXvDGxVzeU6MF5jiaCTtLbN3koCWgDGzvP6LuD6wH99BPmf19MlWdJ3XjGGJ41dOLws
/DLnv90VPdawfZiAaGucKb83GmPQD53jTfdu1SoPl968f5S2tK378wfr3WkmwwRDsfTN1tANZeTj
NOjsOLQr+x2prXfbSVfsnCJvd0PmXeoKvLPF0YRDUWl5rlG4WAvdDx3QRuUYw75umhyjxc5Jf1Ly
tD9Ci5jkZshbK5gB4/4Y0nHY1W0SobagW83PajYyvMjiWsKxQMJqP+hTUm0ASle7yJu8r+cn5vRu
YzOQLOpcllT61rlxVw0FRelh2IuBxLRWWW3syRgrDHKps4QXYvHTZVjiCZqIVISQ5F679XDYTKcG
57Y3M33YgF9Rf0HU4JIJZczXasYf36cEFTQrMW1ZpIreQszftptRQ/MalDfs6eQJxGIoyU0/c6mU
tvVYoerPh1uEAZahiA9BZB3vbmnRVe/1tN93dZIdFB22L3oE3joUUZpuzy/c6e3k4ULDH9BIb7Lt
x2MBops9PBtn5A777qcYLBPIsDt+OT/KaRBO6PL7MKv7qbPGdnQSNe8H8FC7zpXxq9HqaUNyI8Sv
xuxc7d4wK/Q9aCv0X0CImrsSDC5yKJ150K2k/NAkXXhJ0/lk2xLnwJte5pqyOKXR46/PSfPMiigh
QJAkRhKIrKCKsQGYSTj356fgZM9S3vdA2RHq82SdMHUj5P+R3G/toEqG/glsmbWPCuBf+tygIjJn
/XTheXxnQENHIImMDvMY6uHH3xaPWS9jBB8Cr7PLO53F/2x6cHs8P7bv497VpgsP3cmbQPy2WEgQ
ddPSYGaPBySBy2U5pyJA8rp6FEnkvOhmZv6KLNgomwJ8KMU5nTbKTdT7enHVJdqlpOokGllGX8To
aEgtjdzVNiPU8808G0QQlXHzV0kz8wHR5v5V72Q1b7MpjXZdrzuQNURzYYufbiXmEgnPN8Yd/ger
mMuNx94KnVkEtFYWbhP+s3sb2d7rqEBb/cJmOnn/+E6MymBEU/6gLbbat7WJVrKlahEMk1buEkDI
L8zor2LG89GGXneVj8afnxU6B9y3CFHz5gLaXC2vP2hkDMytbY/ZfTZr3bhr8s6F/abEnF6QN39n
My2q5gKMGknWSQF+Mn0Ndqo0A5LYZGeJGQ2DxkNS0DDrD2Y9toEeZfn9AIFtk+ui+nn+tJ5ci2wU
MKlQsehtELStDk+UqlD1dW4EyskKrKXc8Fr5+GedH2UF82IaCSHYrCwj/SKAbas4Bq1Rq2jLwQq0
SQ+/NFM5XneJFb52RY5RvOzhREMA6/J4nyt7qrcVEnh/U312rQu/5J3vRfJykXDkIiRnWP0QRG/s
rqZHFkxZZH9uQJ1dDzmepue/9/RKWgBH3A5QWIgV1u+2g96KLMnLgrxNflkCktFG91lZkOPFXeiB
kD8/3jtftSgL0uyHz03kuTomZuZEA7mJFRAsfI8RCdvZmnepf7NshaM6AAtHSACjncuPWHR17XUa
L4aSnRVYsx1hU1NB4y/K7soXMjuc/56T+aPQADN3katZILRv+i6/xSGybEns4CsGyQhmG8ELIEJO
6ZVPRlc9h2k27M6Pd/JpjLcIBoAK5xmhWXR85IlsE+kqSd9hisNP+iL8APwfWVKrbc3wwmKd3GkM
hscZGqJLdRUY9vFgGhqmVZemRjCLcv6gfNl9KnIFPNlU8Q3JGQ15ZJEuhD/vDLqUkOHcE9/pEGGP
By16rYXRwBcC8qzv6sHXb53KtQ9cr87e8bt5J22oseendcX3pLWypK4cexrENDtYzeNRRZpB0zFr
eVuOXWHeQ6II4TsMadMGpW0m4VOdAZ3aELKhfxTmyvlej2M/3kUyjh98Tc3Jj3LMjTjoqWbqN/rk
59oBBeGuwi2hmMfb2syHv1PBudons4ZOzpyZ5YUbeoXd//dXLOYiBPBQvEltj78iS3NAO5qHxsCY
Z91H6TfGY5o7TbeZoH6mmyxMVXJDKj48ImXbl8+mHEW/AaGexp/tKiov4ArXT8aCp6chtfQ/AJvB
zTz+PVZE7wgMZ3aXMbdttklClaktKEuskBxXoueOOZpbfRYJxKwdZENDg4msCvPCLXe6vPbb64w6
/Jsz0ZsMxm/HtMNtQdEKTO/S0Joa0O3V2I2vlV0Jf1uSn5vTfnZR3bpKEHsSm7IbHJwSS0PeIYnR
y9vRa6Ud7xxWODS2FIU9HUmu3jdaY1uZhe79BHEzXSmkFqo7t4ZDs0ntCNiUEw5z++P8Zl2fEDo4
ZHUcEO5RwEX6alZjnOFHiRvmnd+R1n/RK6hHotZGA5bXUKc9chBzaAeqVbL8dH7oN2LN71frMjbX
NpCm5bzwA45XVB/oN5Z9Z90mmWZNiAvNE9xBHZdMEEcYTIzFx5SmRcxvKWCkbcwuy4cEMcOx7bpN
A/WRFpuRhujxSCd6bVH4iaiQRKiQJ2acmrvBltkt6mbogAk1tVt4SI6m4zaSF9qtDMvmL+H11Ysm
i8agbefL9k4LEx29xlDMBclKm5kf8CEquk3cTxOkVb80HyWMRu2Q9ymu3+i3tjdeHPrNPrdAZm/N
ARrvHpxD4rwWXT+XSJlTuBgFtPeDzAbUISPDqKdPItKSz3IIMwKBLO++a67S3buqs2Jjm3aV991L
qPPdFEU7/CjC2cR13DY7Z0NfziwOFUDD6eC4Wn2bV7byHmUhrEMHp7y5ssYsFzs3hCWwMN+Joe5q
x+20D3NHUB04uT37t9oC5D/ADzOus9qvIF721nBJi379oLmLSCDFKKoppOwc3+MFLqjSm6LHyb2s
iOl25NX9lUUX3zkQf6orSUn4y/k9dXo4GZIB6WFjmXi6n9E/o8fHDXTXVInV//CHUfxdZHBiDqSi
UY3nJV23rWyQdnc3voOcpjVpFcxSvU7tcaOcMhWb2OZyQSrI0KObLEuM+aAizHB2VloJ58sY+gl+
S/WYPNiRV7lXfWO1l4gJK3F9rl9CDZxyqEpAhyBSXT9d+myjrq/Fd6KtZXo9yrSsjY1u1FW7oSeZ
XsdiDJMbv+krP8XaHh+dYtu27gRbw5XJbTdk4R3NTinwNpZVCo4GtZAvQJP9Rzsd4uImtkQOC3wU
eZQ9qBlTmQaPZnvf+nhN+ya3/A3A7OwD/FmjPHBkdLlRttOqbDd1cD83ExaGaoZtGApY+p2FVk5o
zK4Hh1n4qXupt7XO/pa6D94J6Dos7UyuzuPd1FPnbCLp+7fuWIw/a7gFBwdq76syrPBJ11itzWCO
6E9McelfeHze0p/ju4oOFy4HPIZ0g6DPHw/uuzOc4sLxFn3+kIdYQlntttTrym9uXKXRJ+oDufsD
VrfxNXKlnXzqpBicb7Y3ovKQWB5qZI4mjK+zEUuJqKrhzo/mGLmDcWOk2Zx+AmAHoHSTe2Dip22M
E9pnDqlKq40dFtFD2MR6svMbKCvjTrXDGCRWk/mfIyP2H71QmR27mksOl8Uw9R40MIfVQ9RGCM52
U9t8m4ypqpwL8dXbnK+mhfSU44Zs5oLOW02LAkYlqNXZt1MPSQUNuYpGxINhN/1+wsWrC0y3GQ52
kUJHi22teLU07spqQ47SqHozZV3q/2za2Elu9DhOFq9HLdX+8ttGig2OD9yfMw3WJN9GKPBaW8sd
QufD1HqN1PZVCqHwBnQ9AfnGKHIeW9tLreZgtYtSSzhOvvO3XUAO/mBAvavu8Y6Mup3bpR0raHuz
Cf82Tazr1tTK5gM9S+SlM9cWw52kywr9JZ5UvR2NZLb3Vs/3jZuiFsZO9J4qD2259AOtcGBa+V3u
c1uMmXzw8XV4KUu3CfvN5Mz0Db2ubsIvVaqnCyZkbkbKcV5mpa9OaA5w5Tg52ifZWOrWlAi+DRte
Cf8K5Rl+LMRqaPUbEOPtryTJvHGHIyb2i+evzbfyxXodwYqhS8XpgpSzyv6TXLfl1PfGLU4bSUF3
p/W+EqRGCLV0YPK+GyBn4g2SZmofZtac7OdY0PMYXA7ArodaHLWbNpw7cT+3Q2Y8oqOnx89pK81P
kVlXEkXFotW0vyuaY+6HKAYucmfrY4McGfH/8Fp3uRt/b2JQVqVq7UUuruksJCllyuvvgY764DeF
kWy7Ki2COib0vJAMvXO78JvI8MA7LjI2q7dKGbWXe4U/3zpa6HU3wG/6J1OzzP6eMyf0W6sdjPDR
H/qku0+lrpLxwg84jcSQN3eJbheOCiSB1VEaFWV70xmM297Ru+g+w/zhvrV6iYphHurxfoaoXdxK
jnobnF/9dR7IMw1ZcMF7Ut1CiXEV6WPWSrMYS4w7lBdGhPilVj5PIje1rW7X7oWb9I2KerzVACnj
vIEIPgU77GiOb1Jp661J6cO7NaJiaEmAvMiMrkLK0hT3zbGsXvsG0OR2NMc6Q7La0mwuQk0zgkKX
uJ/u8n7uxttmTtG29nsKRLqK0uG5rMtcXLNdxwKFB4DB0YVpOl0gdgXkJp26FbXHNQJfNzIvjZNB
u82nBB1Es+r1YuOq2iteKht1bRBXw2ej5768MPA760Ojl6lavNhowazjZEgpkybT5M6LaaB/VLTi
xCe9j/43Z+fRJDUSrutfpAh5s1WZrjaYBgYEGwUwICnlU16//jzquXFPl1rROsBiNhCTpbSfeY3l
gtlrR6vfozC/PAv0sBfpXh4tUq2ncv+zDCca+66ORSIeWuGVVD7UeDCPPSF0+J5o2k3euWqoVX7T
NvGPLrdF8/j6hlzO2mqLgPJGVoxSuqbjXHy9RciwHDFajXdfo6d1N+I3QqzmpOojlG3rjZ6FmKW9
PuKKtLaEW+A8uNRp4JJJk7VfD4npCSxLFR2TftActAjguvaPSY8R9L2ilrIOsqhNGmrMMsn9eHCb
9oAeSey+16Ip/2pHWhS6ZH9Nn33M+ymbfF2dcnuvHb8R3tILB7cMLJyTAzLl+meqygDMyZbRQ+2F
xI7+pPTp/LMf2u6tMmHy6ss8mSHUFYbjp1lcvaPu4yUoLbeh9i4uqraIzsCGlfbBbuln+zYKmcpb
r8js5CCn0m2QSjesH0qoKSiEdaxBcY6cvI92qgsvzxKwDG4VSr/cOrT6rr+j6OpqbpQ0fihBhdwJ
wFn0MdUkVi5JnGmIrSkGr+IizVVU5c5aP5Vdr7cXxRmgvgsVC3OltVl1bljIpGA6fT9kQ/UexYU+
sNyiIYio7QKdMqcaIq6QuUViAxmeMASvog9mwn/xNDqiGeA+9BhHTh8nQ+JL7FP9yL/PZpbLfwR9
uPlzhxnbdGqUxCu/1vVkXCw77aPQb4d4SefbKJHGyXMp2xzGOS9wu3acujk1AyDkh1rLu+KnrJUq
ke9iFMoaeYqVXhSRPyHhoHiHobcL52E0nMr61M91e1tIrTLPTR57us/FzTfMKTpO/uBNxXeOakc2
Y3moPUXpqHwbDDUas7OJfE64h4d9UaXh7OA+Qpi+VNzA2F8vrCOcqkH8iFqHPavDIaWh2h6lruRf
0O9VikPdxrOmnOm50ihKSqf4LkrNVP6fa9D/mVWwNDspNfLO0NOFUrT6GWmqTktNIHpwuTHzIzQC
sgM3nlXNT+lW3szACY6066w9cPXGxqYGzp4G1eVRWlmutmdXp/QG0pGomO6BNnQpYXxSn2WPRI/i
KVLxqfgJLOXNvdxoIz+Bq0F+QpUf0VmKKdfjOnFOJNuH872bjLXjHKTobXmeHO5dv8zc/pc6ViL0
UXvRvLsQp6g3si2KFtzZYCq+3ZkVngqJcO8Fak+nnkjPWcp6WnimMZIkh1n1MA3GLEKtvize4jNh
az41bwheNfcSUo6YEHHFQ+2+n+Ccfs+mvizfKk43Gh/m2ky/9yOSVTBvh8jGE0OZ9OHUuXEy2MfG
TMOiP872sAeWfnqork86+vsLYJB3DHDdWue11XPFMQrVQ4K+FNotPFhHHo02LaYPdVEWnzmxhAm5
iLxP5AblV1Qrenek7yXmxqFka2GTWBRC+ReMfL7bHlrelOtfxxVk0CcBZ0M+u/ZSb3qpWHHoZg9j
1s0hYCZRDfGtqSXkGd6cus5NpGHoPMRgeP/RqxEZID9RkwTQ8Kh18ScvpxJ9dMwwMb/3iCsle5zD
l5uZ+i/hDjYw0PU5R9ebql2AVngvVQ+9NYg71RVhfZSSGkt0i9SUmG4iO8+bG3PA20nuxIkvY4Al
pUQMYlEzwUxu9UIMUzunfR+VD5rSuL9TMxv8wZHJRaJ62PiaXSXmeScGWMKK6/UAKQAIB+IMfV5Y
7Nefqzui0kWo5w/WaAvi8CxM7IsXDu6NTAqsC7v5d+pApK8MMX2y5eDGfj145aOaVUZ1u/NjXlyk
TDm1PAJlVAvoQC1//+wiSaPRrcCvtQ9i7pUpOeh9pfZHym0L2n6yRs18b6mV/a4z2kg5NFVuZY/d
XPdm5Cf5pMyKP4D1jhGaUlEF/1iXQ2/a/uyGrfJPkylm+MgtpMS3zZzNWKqkiYjfoxlX23ths/1i
JbmEaZ0tzpvoTBDFXn9JNnlxbgDveIgKNxXfhGHExQc7Robw1AtPvzOdKSl/WxP35Z2RAZc9opaa
DJ9p3aTnBLW6htNga3V6gC8fFgdoZEN+4E51voaakxcfoacVH9Rk4qLPsjn8FqY9Ylo4LFTZsaxy
958EgXcBxhX7ZDTlzNC5AaiXCRRFqjoxs6MiTHO4s8o0MQ5KHI4GymHC1ZT22AIQzi9hF+YIqw+6
FX2zYXD1SImiV3BKS63sEdiKSW9nvYH/hIRJl7+NrMxAQ670zG/hgKbGXTvqdvNByUag32lhY0Ec
S7SYRlA1yaW1ZCJvcFa31duOfVn72mC2yNirUeKdYHAN+q2Nnld4iUetFr61qEbGh6p30MtrvXn+
joCCRdUtNMMqAuoopY60rJ26eeo3g5spX2xvbOOjEhuysXZOzYs7AlzEksYROdPoRpDmenXpsNuW
jIroQbELrfsRW717AJQxGHfJ0ClHr0M8LoIJYZz++IAg2PLUbMZclxxhNXAbV/RDXDt6QCFvcA7A
MMeHlklZjBEQrfnmSSVp7pJaq5yL7BK9PExcKD+sobC/IjyQSthqY+pNX9VEVfv2SHNAn+0nt47u
NrWVzriLTC1LZh8jm+xHzEMS77AsV3boZB2OtsDqiBRAhNEtXIXz+pjORq4X4sFTKIPcaGJyjjA6
zbeOIcMH+ja67ru5HVLMyobsJqeUEh9MoRm+k+I51WShre6UIV72/fhNxHBAmLl2FrzN9YJGZHit
zPL8gZ2PIhyUAhPmhlZK56GJokQ55C76HHNJO+LcRLX8UTih93Xq0iwnasdy7vPrC/3y+iCOgzu5
YEHJRd3VQxC1yL/3cCweCCUQr6q7KT+2dSuHA4kJ2pZNuNPgW3kWLqviQNS0YFBCtaJ/sbp6M8KG
LEW77EFJ3SrG9AQTjvmhGdT0RDnONA6UMJOUuMrMZNwfpm5gGo4uFsvgkvNIqfv3WmLZxT0hd2Sq
Rw2TU/fGMClcDIBXozmPdw7DsiZXLxdqC0/qV9QlKJCvOZKTm9Kz6wbrwRnN4q5LS+ejm7WT9HW7
7D7mDW1TXH4U5V3Rx87OdL1Mp2jiwXOhW0GIBW52NV0TEjatNnvGA5vGLdJbpdGqz62pltgbwMFx
nXPrGDFKxEU1Jbl+spJGIHA6TtIN7x2h9S42Y67V+by3qopTj+f9iOFwl2+qbEjlo6mKZrop9SnT
fPqFhX6Qqqs8DnU/UnBGaNXAxlpBAjU9oWWbTB9VVTHdn2hcp7/MFD3LY6onPUpOuTHFB52e+qek
mpwRI9XEck6h6XTiWMZu690X6ohiyRmhA2in6OPSdTyUpl5b4shdg6HPhE1A9FXvSvkwiLiOBh8V
RWF0h6iVFM0MLdvzAHlRL+N24GYACm0tEPAXSj50ASnN1mpxN8q+tPwKATDV12ZHvbGmovvgJsn8
RlhS5TjgkjxZXX4eQqe8qFWpHLm0kQAypXZnarH7QSCd7iMJEKm+l3t7Scj6KaBExZ8lASFeI6Bd
3chxGMcCGxd5V8+qdXGxN/23pNh9mWpFOSElUb7LUmXndtgYE907gH/UbJfxV2NSQiiHsFGGu6zu
1UsyVv0hVPXiAP11uCBf7SymDv3Oll+unOfHjbvBAFJLpXZhrJNkXl+RuFJYoKzq7lKYc/7JckIH
DXuaB63fqFT095osW6NxF4E+pCqMcNj1aE7rKXT01O5SVSQAnlMkqt/VjVMdJ22M2aBeb7g7NZIX
07poolEhQa2ZXQdU7nrMSO+Hui6L/tJlnvUFJiTszsqN0uKtOYoWFWBFZp/ylmhrZ+CtqeU1JFUD
cQKsaxWDQ/r0wtDSukvZNhgfD1Y5n920SRofRAXmTn/2tgCHW2T0wCCiFo1OzfL2PAuyJRzFpCDv
vc1NwE8o5YiTRxhwDhvnh6wI9V8f7qnscLVxGG9Bki1Qf/gFLzC0uTd0XjHbF6kJkTk3XT1FXXcw
iwR7xVpo5oAX0WzP7+xkqu5kqlT2A8q/onpf55Kcu5616BtgfD05ylxRCsq/BuAR4XG3H3VbWF9d
LVO/19xoEK0mk2oVKtHiUwHwKkU7Asr0JXEL/XGYYtB5aYEX0kMhPXu4eEmWx/94cB6s+Fy04VTr
JzacGf5MotzSvse0hbk84qFsZ1y0VOz9fkpKUFPu15HVl8dcWHV8zOhP4yZUJGF7qLu8+6mHiGHf
qwoEyHNM6B19SUl5u9umTKtjXSBmc9vmLWq18KSAgqL7q+kPA7HwqXABRR5kbaDaqA9OX9aAHwyN
JKiIdfOumDCbASfS9xJrIy/dw4iu4w72BuVBOM68qOgRmqtnTdFwogFhFd9OZaTNn/RYaDhS5uqv
YZRz9zabUn3noL/Y+4xITXdx7iCesdZccmzqiPWsLLlNpZa9dVBmBQYL4/UbslDJHnF2HTIsn/fU
xoDRsbCKVic8L8uWGsIE2kcBnUFdgdIhYP3x6IYpGVEkq1PRuCq5lwJ9auccrG80WgsQ5HBFAJJH
nr1qaFgJGuG56CwO+RiCwkAeLdIq44056/3P14da/lerE7fI0QF5dYlP8I28PuEw42fyNWlfyCQG
v9ZL1NJHZML+lGjBdIIS5cp8Ch0BOl6Po3lgG4GcuJcoqrBB79UeSetcmmq3d0O+uJpRd4OjhKiI
wQWJxdX1SAkSuh3tVffSoQXwjl4sQoaRqwHBL6oZFfeM3pk39NlOT2bZ7s8mkg0JKwquARRvTgND
Xw/rNAhRo4oZfumgt+U/zKLqA52391JPteq9EVMr8g8xV4X9XhP64B0QkN/jkK4+/ek3sJBQAvER
QOxrtZgFGGdKnLPyJQHAHXN7eCp3Iu3Z/t8hdWnVk1vXIaqVy+59fR+tsdz/jY1fAxQPcNTETdff
z10hdLT0okCM8KDcDtJjpYKMAx6seBfHSp3fNWozbxtES2/Uoo3FabalsvMzNmfg2a9YPVh90wxN
3zjhl8komwGp2Wrk2CbGLB/tJBl/DbMpkHYT0qz/7Mz+9/1LqZIeGW7za559FuadmaWG8kVHplP3
q8k0HptKw2EhgfZ98/psry6np8Fwn+dZdg2H4u0yDc/eZTT61JryTxz0iZTqBwI6XaHm6U3hsTfT
6J6ujJv+Aq0z3ND2bfSd4VdX/3/Dcz0RbNMOpD91PbwzW1VGzy8KQtmKs4c+/TscsOqvqVfIjyJT
Cnsn6d46XMDjFsI+UGUO2vWAhjJ5EcqAYBi5GoH3UOU71ZRYjWOruIp5M5uKg/SacCdxaEuHvjj6
zkq905RbtvD6iC8FiYUs5UIqWs36XFedVs5VFDgFxabB8EKKEY11pCv2Z1KcbCNuEwRTSFoXDRNE
Ea8/WLEyxp+tKFgQB5/pD+GHp3uj7Wtt70x/sXUJJ6lBElkCI16F64Y2jY3dxsoXo9bGNwrvfYaj
dV2px4Q8Xd8pXG/NIl1Vg8voqZSwmsVWowXUuAB+EPfQlCNE6XhCbLWJ5lPDnnbOrx+Vrb0KxHJp
XC+SdutOqt60Y1ROqfLFIkSkRK6nx7Sq3PdTPCDbF07lztnY+jzADyqbFJGpF0FKotZR1quV8sWk
K+FXnpNBAe6j4pNn0rndiYg2zoWLjiwsGsgXtIlX150p9UlVKlf54tDbPPCd850m6/K2o2TdTL33
qTAWanKqEJm65Ygt3euTu/GxoNq4iGCzUA9bMzLQDtdC12mioNUmcQHO2953ca6hmlmH8c4uXRfe
ljPBYNAwQBhudDzQkHSIhDuFF7aUxVsnUpx/UaOhD8+/r0/5ICR9OCixid/Ns1oeatfLsxNIM6c/
1g02qjuzv7G1FlEPRDUXZRd6uteHNIwQuMsyja1VacNNJqmA+jlld78a2+5OYw72rLK21pu1Jkci
E3FezHeeJopsYguYoN7/prw3U/gkFDIODXffxZmV5F3ohNkpDA33Io294beWm9mn2LQk96T31x8c
6flS8A2zgCKRARFrmN/P8Wx+L7j4//3znUV7B64UBNWX7ArbiToq1lIEHaAHQO8YqhR+1HYDoEiU
m3cKzRvvKZgyB3zLgrZ/IQJk6qMYWyniIJs7Q34oKytX39vCroZ/5Ix242H2+j7/GWpacyOtyDN3
gsetncQ7zoNKko0s1+pOrJowDCPUtwISyglbLWuOf5tTbn5yjMbqz5gJxXvq25trCalpEWxc/N9W
a0nRiAVOFRGYhT2NB3vEOYSIrc/mdyFso29/vpxU6UDSwW8iQFyNFrajBDBdp0HdjGFeHEb4wM47
6qG5/iMZBvPP3xgIdpRlaB4vpfrl45/FR1mXV2hvOiIoTaMv/IFbsji2Da6gtVPGe3W9ral8Ptrq
FkaoPiy1KBGB0eJK+jjVCIzdJ6Vn/eu28R5nYGuwxVMSZA7tHcKD60+zRDKbvZInQVGlYfsBHBYy
pnMHcepRb71wz45162RgaLcwerhzXgjw5G1dKpOckkAnTcx9q5ooqhT4Jfm5EdkC7XbXIz3W8775
V82aof2Lk7FYBC+U26XktYr8KvrcJcpcWCs10vneOBO9SQEIs1Qa4xGzLWXvmdmc30WwiX7BQtlf
7dTWtOmF1W4aDDD056OXKrlNOzLuBzxwa6Bvf34wUImkfw+cb+ksXS9nX8V9W41jFuAROMR+I7U5
PTSqkx9ad5A7ddllslYB7FJYI14AW/aSMzGFbVO0mcgCrxvc+l5F9Mq4H4YmObz+URvXGar+ROts
1KXUvcoPUMaLeupSeRDmo52d0Y2zKCskAzZndB7n+a50MnNP2HNzUJNVQ28XbOa6OjQYMVD6rk2D
bgwL1xejGXvQxsahodOcGvZZm2VR7nzpxm7BFAmMHMSLhXO32p4R9G1Lr9U0UCwZlzOdadGZkpw7
rKCixwtZ5i+mlrcK5gt9D+jv1/tl0iXmbdQGA6vG090rxssU6UZ1qEDFgVYSQ7uX7C1vz3rTIE2J
GBYrijHH6m3S2qjBY71PA9Q+iw/mzG17GJPZ7g5WzS37xlOwi7tR1c7J//xVfupcE9jCLQDxev2t
82iD5g6rLCjVChEsq2qnk5MulNFsntP6EI+6kXR+VIWqe5BK3rufX5/srdUFhL2kDzC/wIte/4Cs
HpD2BcMTIKZU/uv2nvLG7g0boayhHv88b/DAf5AwLBGI6qwuAk8JRZuEsgjqqLYeYBQV/5AahaEv
1Pb765+1dQ0sEERAZ+5Ca1zle4rZEop0cxEUYYSXYD61DrxAh9Dq9XG2pg+wHbBsgmNISaurtJQ2
qNDWKYIIxMGPrpOubwMFPZa02f7iHuXYLzuFTGhBV14vVZ61NgqjXh4g95FdhDmX7wubTrbPDsvO
f/FdtEVQa0PB8EW+HHX5gP6bmQV1aqXwA9OhuVmI/faNJuPi0+uDbR0/yAd0kKm3UNlbrr1nocwM
Hc8rrSoP0l6AjlFUy3fVKHuXDoXp+LAuf0nTGG9fH3Rz5ZBrpbdFvI8r7/Wg0klx1snY+Bimmw9Z
m3X/Tpbsp6PVKtYeomLr4l7E5uFCLo6ga+Y72vxjpqnsfJEV9HxkYeQIl2uyLw7qrEf9ySvUrvuL
NSRJB4FKcwtUzuoMeNhdKgndycBVJezO0StTvzSQ7ocjbe3cY1uzaRBMACVHOIcDdz2blP9s1PvD
PPCsYYCm7JbiVFo4uSmagQH360u3NZvQAKECLrxlkvPrwRIT9LWd2UVgdI2Vn42+BnciYilPWi5j
946cWOyc870hV7sF2ONEJ2woIPQqdveQZEb/TY8ziW8RfbAPQ939oZrQUgqg/gV2mUvZfSkLKeq2
xyKjLQNbjZFZi73xbagkmvD7srBvJ00UH/9iVkmUuMRI+FH4uZ5Va27mSvPyMohBEt8MLKdv24l6
6BYCBM/TnpLP5pQ+G2+1ioMV5Rkw6TIYap49vpBFpPRo/iL2Lr5nkLF2aptbbwJle6qNCLLCsFrd
1VPDdokaWQY4S8r8KO0R2xlo1ntOdFtngQiB/sSTzctaOL8aO6+LKOAEsezqr5lmKJcmysvHdvJ2
xOq2vggnhIUeYxGDrkeaWyB5WtGXAWIQQj8hzhR/r7N4NwTcWiqqFIRHwAF451a7v4hoHifcHwEa
qNEjiujhR9DR3UXrxw9FLY2dy2RvuNVCDZZSA4QRZSBdK83PfV54PlaQCuJ2GgTuI0z2v0g5acoD
MFt2P2u3Ck2Im725080ikKSl5hEOA7pE8BXrj5bUU/f4+lHbXDdoTSgtWTR511qOMVTTNKKNHnSh
5bwXSpdIP60ra+eJ20hsCc2hMi5+OEDf1/M4wv9uJqsIumqyw3tXj9Xuht5gfVORuTy0Vt+EBxnG
pfqmmKs9BtnWKj4ffZmEZ6+66jRLuOISGs2G+ggJOWrOea6VGN473qgevSrek13ZmtdlQumILv7m
6yuskLgS50IrghEl9OFGV7ShPhc9CKA/Xz/0x1BcW+oTiEddf1rd5hT0SRWCXIOV+xNXHkhEHuWf
PWXRzTmkjQA2FLo7ZazrgYQz4t2WdJyEGgvpmxhglTmWZ/Agztu4LMPi9PqHbY+HXg2Ncggs6wtF
VnOokAWWgTmGPdJ9Q1gepyibL5CxOxsqiyd3jsLmHoXIb3Ajczk7y98/2yWYHKRVjcJSoCgDMhrl
3BwKNBN/z7QFbzitzWPViex21Hn5Xv/WragTUZv/P/LqyMN9gV6apVUwN8I9KSMotUxpcshBRYwk
oyy/eFWo7Hzu5qCAasGyLrXt9T1TIvIYxVlTBiEN6tFXZOj61eCCSSeUOapc493BHcy9J2nzYDwh
qnj/eBSWn/Vslqt0qOiUR1w4Lr2TG6VLHfc0N6Z6+Is5fTbOajW9WaUiIWyClqE+2XWf/NRn7id/
MmnKnxK8Vd6kUdvuSNVuPbjAdHmfbMJPkLvXX5eYU1ep85I/zLky3oixK9RzbSCg+pCowpp2rtXN
4UC7PlXuSVlWh5KsoelG6aWBubgB/eibtEvfqJ1VIdi1dIvF19cndWvx0MhR6b+Y3DnrHLM1R97e
uC0CN5MU6jQtIyCsQWzNN68PtHX66Q9QzOLbYMKudomt1VY5CpI+Jy2TH22pR/OltDkP58qtmuiE
inx3+Yshl8yPYi9d7zUPE1lBQ528Ng9K6CvxO8+qjPx3X2ptcxe1vTscMqx695yN1pywp9iaLwSL
AehpUa643jD00GtHxUPqi5BzZH1v5lgvz0RTufZLM/tyPuZmlmFZ10PVfwfqXnPEQUPIwMpo+8HF
8p1ydOSNrJs4eZgI9v55fVa2dhh5KRqbiJaRwi0L9ey4NtAWQXeG7LAqmj8WkwfZeRLZhNKk5318
faytG4m+EM8Zq7AgyK/HIvttC7zis6Ary0kekeCoho96a8IUVKnEY8kovrnunNs7427taqRLCSv5
wJcAi7ilKAzJPw96CcD0M3CnVsG2Xh3luDPS1rZeQiCgbuhI07C+/sJilAiKVFMeIG9Vhkc9Caff
GnIX9y2kw29Wg7bP61O69WnUhBerDZDbLwreTlY60CYSNrWSt+Nj3M4yu4HsU/yhzc3TPl4Oj4GY
HsX1dWmWF8ya04KsFPkoA+kETSbdxVUnxLmbeBr2EMGbEwk2kaMKSgXM4PVE5lWflL2dlUHRjuNN
gu/dvTvbkeuDTYRvKuJxDP9mKhFAWprvlLKeiGXPToJMAZapwBMDTbjcQHMZ0g0xu+wPkZ7/zSTg
3yWgY0+ua2tpjoJ51pL82kqb0P7p4jo7JNJMhgPyCrF9FMUiAfb6PlmumXXZeZlMOjCwDV+U8/PU
KNNpMAhXnbSF1ycKSGT2jDzNDC/80NP/ewBuF15ykVbvqatWP17/AVtnnzSEYizJKgyO1YJazsjt
TscgUBNIEn7Yqlp1TkUbfavhQSo+xti1OCqJY39+feCtneQhxozCJVg6c81sFJPgmST5D9xSUU8E
67rp233r2Ueawc0/DQi2eSdI2PxWAi5M2EDXgpW53rxqVRkQw5AfagtnEOfUax3vTlGqTn5XxBzL
QyzbsKTnl3XpXpC7PTY3wYJl40ZYzXOdVdagleQL6HbUXyNL5M69B3QCdI6bFV/haDYGwicg6Xa6
YVsPCU0Fev6LVCH6a6uPtqfGRsaXirsYhv5Uxmkz3rs2F98Hb56QMtnZ0VsAFhBdQKUBPi26ZauX
tWoQdIfhSd1dDtpna4TLPOhU3dVujB5iR6bfYHLFd0J15Gc9hTLIw5R/1LrJenx9h72cct5PqmdM
Op1/HpjrL9eSEYVbQIOBEjb1GSEb595tcwFdV4pQ+hWYEgPO0di8f33clzubcSlNPj035gsvwx70
RdI7bhxAOalu9MwMxYmDa7WHLOnmZamr9Pb1ITdwqcuYuEXTGOQ1XQek6jwqvYahE5l2mzp+j1/k
RacoOvwDpxA1MFpLNl5riddk5ylM/4V40XiRr4ux0nZKNy+vNH4KCYC6oBjpK61CccdpW9XqnCQQ
NZnNnBTjL0TyEAnNa7dRTuFoj+2NMtgxGYKSuwfUGU3nZmc+lpDl+l7lR0BaQaiNKjF19+u1B8du
FFZOQ98RRLA6xiTtz8LAmbdKG/vkJEmGRFUMaI1NPAUJogMnJ4tycSRLaeZo50y8jAawLkNdc6EQ
cO2sL55Kn/HDlmMczKNrw9s2Ky0/U8sTe9ClzYEWP8albUpZcHX2ykkFt6RFcVDHCp4QA1zm4Zw5
mdzD1ewMtH42pC5tqxY1AxlefUkoUoiTU1pJtbOQW2cJ1A5ETOqbpCTL3z97/F2pqmnqjkmA5Vzt
+lS6VPXGnBVnwAjVyoq3aabW7vn13bNsjvXmeRI8IBHivl4DwGoYBEoR6UkQlUMZ38/CGH94Wha9
HctizG5AVcSjbwxzf1NM9a4x48YFurRsqE5jooWIyDo10ROr04y6ToK278rPkCaHhz5uI+s8RuQx
ftbEhvk2KoU9nwTVWtPXxn6wC98NXe1XUaltfXx9Pl4+IfwgIqLFLnmR6Vk9IZA4RRh6lQjEYKGW
oc6SXkvbzyc75xy9PtbWxtJtWtHURhZZoNUbHTeV1mizSIN2aMPxDdwfvbidpRyRt/ybkeylSg/7
+oW0BHd0mLZxw1dFpj0dK5Cz7e+sxZR9J/nYmj5iZep3QAsWWbnrPSwyvakdJQXco2dv1TEuvyp9
+3OaJ+QJ/vyToFzSwl8OApWQ65GyUKH/1lnAJhx9yE5GDO8eapTQmx3k2dYdjxErlBweHGAhq4wx
t8HBFw7HMoljZ/rglUOWfJeI+Asfqd4qeZu6cR/6+qDWHfa9bfSuxQx9T3dy64F//itWDzwkS1UH
MiGCtm3US49y33STEzgf20Gad1Zm6fcgK7r+8Posbw1LyIo0CMACHGmXLfzsThI0ca0O8cHAiQdE
m6IoMm8LqGqfwFmhtjR3CNs8qEYzKzv30tZGQpcMzBEYaGBixvXASTfEpVXrIkjAx98DpiR+0Z1h
QkpnJDL4m9Gooz+VIIDjriJWL55sSwyjCPo8y071NHofPRjTlPDGZOeEbG0nbncwWws+n/7S9YeV
fVGbVpWKYLTjEIC3PlaIYxAMi0PURJZ+aBwDEG6VplniR7JzEHyOTffD6+u6Nb2IBS8JCSkJuP3r
XyG1rpt7s4gDN7QiuvJjolWPZZ4Mjm/0pbFn1r48XetXBnkqeteLwB3uptfD6XYYt0PGE1pR6PnV
W+rnodOVNyJp7X/AdIud5Gf76/53uNWujWpz0uY8j5ljI8XFuAbw+1jNM/AKktvkDxWwyKbRi19K
SgtqfIl5rr8ub1pXxxoqChCVKrMHTOnCJqVoprbJjRSe8s0J68FC0Uza1V9s3KVEAaCD9+NF6Yxn
cBqhRQHXt+zhw+LMW0NfRAXGLVT3L2J9WngAmmm/8matFrGdBrC3krHiWhsObqRZ93XVqT4w/fgY
O6Pzxw3shW6BLzWpHAqF69hAMZOpsFMlCmbTLMZjnNuRd1TmLtq54Ld2C8E75XQKE7wnqwveGVrw
9kongqatk3dCwjOm6KKkeX1odb3Tdz5r6yxQegFZCAIXwNbq6Hl5n4ddTbg+0n9CUno2re/KVBon
1x3E53k0dt+OzQ98AjSi5YnW0+o4GCnFUBuQSFDkUX/O+tirDkpatr8pyYTt8c9vlgWOunTVeDDX
RLYqjKPSAeIfxLoh85M9qSXSkImStX45Fu1OFLA5mUCodJBUixTP6tPsxmpDmThxAEXZe5OgO/xG
A7F5BIUjrAPSYcSKr3/f1oiUH0E2caEtfOLrw67BzplQ2IsDp6yLd9bc/rZkmD4WdYch4tDHO9O5
M9z6ZZI2sjzouseL2wJKyPNIGmdHMNttJ/k9U0349Teft3DhEKpf3LauP68bNYS0DIXlSx37X4Bw
b6zJRoW46OwJS0mr/4urmvYgVWOCRZBbq0ultkP0imgsBAg8atOhUurpU5O2oXdDpG/cvv5xW8kO
RwB9tSejonXlQEeqexioWASZVqsnnZrfpQJmf2/Hqqf4rtGUt2aOo+hc68r314feWkeKnxCJ8b8j
bl1tm3LwMlX2ShpMrfE1wx1J+HbUpPemNupv2kjNvrw+3lbgRq2TieWGoda6Gi9Nc0zSlBF6hmPX
vyittsUxL/H47u3SuBDOeui8SX0+vT7s1lVDyYs/IDZhBK6Ws3FymG1OB5CyG/XbcaAQdZA2JCYU
HZR852xsDkaaQTHX1Gkxr6K21imTBjuKDJRa3wQwoDkhltN3J+mY3Xj+iy/jiScTADQDhPj6YGQq
+srCyrIgRaLQb1ovf3SVjIZRY8V/E1AguL/Asxd0/5rhmI9RPvdSS4NR6er54rgpimdVXLxPKt3y
2yl1Zl/vI32P8by5SRdZezJg7u91/XQcHUeQEpOQilp+xabFfUsgO9/MiTHol5zCurOzX9bFPAIX
GismXhn0Q4mJzVVeQwrqOXOBSZKWyui9RvXqYNICPULaTQA5Ui4v83mk12OW504trTuJSMbOlb7a
R0+/YXFlwefzv57Z9dKqxYDYtl3hCpXH1qlW+/6hsebMz+Jwj9KwvEfPAuGnoaiSwvMmSULqefX4
V52iI1YXaWc99NI3wzhFS8llry69Ovz/jUJASjhKksH0Xn+QMnoFNU/M3uoyNs9xEgpcQGR8VtTE
vAf9bt6HhZX82QF5GtSFJAtbgxIDRZTrQe3OgVfnspIjK33oQP7eAapM0CbI94TjV/v0v6E499QY
F8rEmkKElIbqNZ3BpgmFeqx5r5BIFM0xQdzwQYn0PVLs1nzCngPqC2wHoNBq1QwUGKhDq9pZlqn+
Tm8xJMkKLTwN6egdjLAc/c5Oxd/MJ94uOLVyLqjNXc9nrk+2qCdPOw8uj0XdptKPdcU7qdH/kHYe
S47jyhp+IkbQmy0pUlWlcu2mzYbRbkDv/dPfjzWbFqUQo8/dnLPoiYIAAolE5m+WaGeoK+uJkBQl
KDqBq/rb5hDOdTypQxPhhJiRibpVhhmiq/J0/LpYnX4QhrXHW7qyoozIcMiiQHPeOpugoL6MMGrU
YBRiOogmWY7rO+CYG1HzqM7RtxnS4d1fRfB117AtGQvuC+/eLVwOMhEUF75yIE2Z8MxBT4KR1oVr
Jii63h5qk2i8DbXyedabghRxC0Ws5ElXUyeUA23CAi1FxPBQQFo/aFXWeHGVL0GLeAek3rH6uzvx
v5FpWIPuXLnV1uZO1Bt7LuI+l4M0RkOxmWUUuvQSa1bHXv6HXcMFheIuFFAUOjY3IkYEHc9r/JWS
SsiBXU+Ll/RD/qJGbe2qUrdnj34lTFOWXXvWvHhhZm0ORGqGnehnAoxYN46JCt+q/5nfRfr86/bn
uzoSvSVo0VxMdHfOj14i1aklp6Cq7Ggu1F/jnPfmO0WK0NKeQQl9uT3a5elDYYXrhwuIVwz96fPR
lqVRtdQhUFeQQwNJd1I/xmz22M5x9iBny54K8+Xs1irM2kND75JjsFnHbjKrRVILPegjROv0zFSC
SF3qb6YdRu9vT+3K9f5W8UEjiNIP0O1NZOlNsyBB7fXAnJBu7zxztLKsdUVsNfVxmNpEBEbXjcWz
Ce44zb0IeE7mVo1WisxFgCgU97d/0WXg4d3GaxE8Im1LEFHni10Ny8p/TXGTF6iu1S43Yip+TCbE
kYMxDyL37diKV5GtGCLQ7bGvfGhKmaDx18obHcz13/8ophqKVSkATY1ApChIcoXY6gPCXnYwt2Xt
WVDCvdsDXoahtwhLaweNldWd8XxAlFxHUpDCCXr4hUE/D/GX0B6Ke1zFZT+ppfYpX/loI4Y+O534
LeaMOLTqwVPpo6XE7t6SnJDv0/Kin+RAjRANcg3Bxx/qfPKSvK++L4M2nfIiwyfKKMxHeZrkd/VQ
lcdymcaPulVPfu4s6s5uvFx/oBDoHKwSug6s9c1BG5ao1GKzJC3SaXUZatv7eAYUJ6DFy3Nl2O9u
r/614dBxxWYGKhSa1us5/ONz25rONdfraiDZdv+hVjPk0xJ7SCtXsWgo1ZnuZDv3zuXRdtY+Gqgv
+tH4zm6iPx/TrpRZaAiEREXrIoO68FaJzDIYFEcsO3fNhZgvUG34EZQeaZYRkuXNcAsgfEPH3C9o
27g56HY1rXRA9f3ULcXBbJEYBrBleXGe5T+Inl8cVAY9XjeTb5TmnkzLml+ep9bOGtFQIuABSkV7
Pfl/LHee2srUK40aVCLvjlnngCnCnzDaIwhfflbGYVcDVqRkQTPtfBy5VYchi/DFjos5+pjLVnzC
2DI/5eUgoVRt/7i9i65Mi5cggBbUiSgcKJug0aZmISI06YN0Yo0j7H6fbSgMr7dHubJxmA1XAhaC
vPC2JezK7kS1FLIalFmifwQCBjvJScfx1FPY2mM8X8bgVQYP/v+q9w7VehOW5jqdqQiFOIu3UfQ9
khzjO6gxsdxjJC+1PvcEvgmg0dJqJx5emSWoL8Ihdzpp4MVjU7G6NVtbn0RLfzIivYldqe1rr50l
+dPtFb2yTRgLiD/P2jXT3WxHW8FcGKdYPTDm1XmQYHlItEp30XqL/MhK95S1r44HmxTwAKVJ1PDO
t2Vrm5Pdo9YRmOkS3iEhkT1YJCv3dp3qBxXPaP9/mB/vdjJAblNUfM7HI6VtzKab9UDLE9N31FkJ
yjS0vHR9iM2h2e3dKGuqcHa+ua853CQuUF1UmpGbAdM50uza1oO6ga4QVEVnfZCw/qjdOmxaX7Zb
S3FhbGEHIFVtHx2srHWOuDyOvlxgVoXD1l7IudhP/KS14QN4ChAU0uznP2mBztEYUmUE9CmSE796
9osJXntmzelOrL34vAzFrFV43BxR3qHnQ0VAt+NVwzxYlKx6FlU/HaNlivwuaSt/QGNpB9l0EXYY
D94Gt5ZDGYr+7/l42IGGUplretCpjS25UPQLTGdnpTPd2/voYg2JAmuHGaY8kC4KbOcDpXpOZjik
6pGjmQTdpCfH2WlUn0j++fZIF1Oy2DW8/7ixKL8Qus9HmmypxV+UTaApo/jApjEeYDREO92ky1H4
06tWJQEG7sk2wYwXSy3yrjWOSilpuR+nVNSEG07Z1O4BlC+XjrDIKxyNoZX6v62dL1qmd1PZ2UfY
NelPDUWMu7CYq4OSyuNftj0I1qsPHI1rRlJW78vzxcsspTFKrbZxbdBnL5XxOApNSXsMte6UyVK4
0yS7XEXesG+4IGpJlHY3u2KAY5KaTWUfgatMPta5yymsdenu9o54UzP7M6bwniRXoCZPUq6i+rU5
wINpzZhcduVhxP/ZdDWlyYrmvh3L3jw4SQVV3R16wxqfOCEsqarMRXg0tTLC60HSTHytHJpr3CEt
3q9jA6baQzHS0FwxtXMTKIVQvtVYY/2OELL+MFbYFgNf1V4NLCUz8uFs/lQVSX/CE1n9ME59J7sY
RNuKR8Fbjd0xEcZPdKyq3sOXVn6abHn6Ho2qnR9qPOVPXUIt72ChT4kWaqM6aMWRjaNyrFeYiRbW
HGquaTXQEXFjzj1HzaTyWS6HbngMKwvX7hIi+y9HaxFSUyM9+hg22fg9VxcElQaL4sijaPWwdgk+
dXcXGp14Ltth7II+t6QhABYXLwda4nkZWLrIa1ekcmL55qgK5dVuqvbX2Jd5ceypAfnw5RXEWo1p
GX9pItesA2prZumPuoZvhjc3kF91r8kixHhxlp7y6qEv4Ip5idk1naunPTjKo2Ikvaa5nS2asDio
TtrnL0WbicjH+dUIf2v61Cc+iUejr+0/Lb/vqmmxPTvC8br18FZsapYQb9POJR3FqyrXRpThXdle
dU0Dp42S6b5cIf+/86o2aspvmjMQjvp5/jyElpYuLlqSjXNspaHXDzs7kmN0tiGpb3DS1gYjuqso
450fs65oFgUBIeGjsV8ek0rvDnBIlcyNhL4EPU55Lg658X2BhLHfIKayM/72miGhJwHkWBBSqLBs
Ow8DQjSzA9veD82pfOis9ns49EVg2lIdWGrZfdyZ7nY8Hv9ELi41gJxAxbdwO0MNo2yJrORBYLqE
DYGj5k2Ap69q+FhUa/phiQCl3Ov06ox7q63tzm/7Uj1Ni9w7R2uCHnu0dBS0giGs5dCv60a23RwA
yOwKXIDSb2ULwR8naH2Sn/CvTMMPpq2Ppafhq1A/zxgDPIydptUuNmH8r8RZeJeThg+fO2Eppa/W
o9rBwcax3DW0dLLcBmlN2TPyEXfUHM+v9kArpsBlwBJkQrQxiuYrroiNFcSpFOlulg7Rx0odu/Ql
DXsde6cKP+D10v2BsuGg+02dJMWz00SKdhw7OVLu1ERN/1V03H4LV655YrlEjcR5Reyyeo/BufjK
l8pNTxkWrBCUNh6eLBw7/HGsu/jD2OapfOK3TvGPFGiY/o9IJLE8Yl3dasdQQzENla/cKvBvTBU1
xaGnNe8npW3H13gqCvs4S06ZwYWatCenVOb4l7Y4xZH3bNgfUrowju4batxJ8DjVmbKFaaRmS70G
8ATeE3GTq1/qTtRTdTeCmqvu7Dpb4qOVJEL5OFXCwbIGH7TFeFB5m0qHocFx9lWbE3n6YGqL8gv7
h1o5UTRTxLGaKtDbeENmuY8NCQ7GemPaw5fbO/E/aOKfR+9NLpVrDrEeXrUcg/OjB7cN6L5llw8C
x7i69eoVlhaU3XrgI6ksBV5HHPsmsK3c/JhN4fSvIwgLr1URcrWDp+iB2DdqjFU25Z3+bsG34Ids
FxEAVi5yPx9wTvZA0le6H3MghOY2QIXwq0qmWXXzOFKLF/b4mHhFLuNoWM2L0vG95LJ8HSQxVu+W
epHywLDzsPRleTRWn8tCW50wRlmOH4fGUlL6gzJaL56MVtUUlBMa9k9SjqOdX9QY2cRuO5WR/Vmf
W335akqo339Rm6z8YYO1tbxeV/r23o5FJtw+kdFP8YgHgDlRIh7s3/EMOJZAZKIg9dxBjlIe8MHp
/bxYVHSDo8wBgE9vUYs9K9Oy9hu9PcubsyrM3SGqnO4B8gnaN8QzYw7dOQT7e4gXSIiuEiUiDBLq
gM/62qnHcqEowq+mmQ+mi2r+XN/HvVXOARjWeX4KM1GNPmtDYSmMteQhbBsJNBJ63O38bgQ93Luq
PC1WAPpVdlODSsy7BrWWO9y5ptQDcNTL93MhYckikeK/k4wcj2rXbtAX46pUm1mCJGN1yacUvvoX
gMBhP3sjhA5Req1UR80BjaJcPshaLM3YFVWpcbAwCZI8OhsRFtmtyl3nFlqp2yXogjlfqkM5VMPo
mlEZyy9ygfveT2vRpOUuQd469zs0NPAcRC40yd6tjj3/THXRph+pPC8HqYAV9mDgDf2zQaT0fdWL
Qbln+eX5UFuAFzvOj7hDl46PnEBZqaUDYvDqUZOTxMIEpdQMr5qE9iVstdhwo7CPMVQSWn2M22KZ
vxfx4CgvrZRY8/fKaWEruoo6Zc9TGoFFzOpw+ih6G3KoKndgUeKWxmyHiucdKMYyOsxjJdjHYRxh
OibbIUppGSDq7FMhzeE3Xao67SXGN4cPnoxyFJhtld8ZI8aIH60FQTL8hmyHulE1lPHHUGuhSR3H
zIqte4ytxNi7TdxpTX2g/pPm/qKPxfxxUSbjt84/SpmrLxaNOS1WOPWuk6RdeywE19ydqJUoNH1M
YVrdS5JqSb5bC32pzyOwUonk3MzhCUU2pmgP0RJh31MoqfbYSBaC43MFZuwpcmpLOyEXkCuHrEsq
yEV5lKLrudiT46tlr2a/aKANzom/ZZCshlpf+TJCtUeAMyKrDiKOJuzfhBQvXkkD3nG1tG2rb1BZ
tMxvW1P9KQPI0H4OVRW3oN2WTrzDkqv5R4eoPLuFOWnzcR5VvfTQkohPfT+l81ODfvtEAYrbBUEU
RbqnpiGR/A0DObTb147TJ+4sF30g15WYkAUdwUXKnOjyKRnz/hNEeVX6lxwMqVutDktcMaV4VNwp
kZVfoCsSaacIc3Hlw1Oh4U//G3435crNSyLRe3WQ6lZ+kFK0do/KEs4LGhn05iY3gZ6qeF2PcfqH
vfi+yaxwnOSOWMEUGvUD5IbOw7uYARlEU2U8pKSLxTu7QQNl9iiMND81xCDNZ6MZ8HZZXQElX+qb
fDpWCFA0rj5JxvKKnRxHxk7H5V9jnhcDJZ1i6CAwGk7UHhdoVz+QXRzS0e1GdErduFDsR7QNa/WQ
D30/pDvF5bd2+tl1RUdlbYFTg11fzvLmhaTzIksnGuwPttKKzu8x587u1V5BsqJo2pS0uWzj71lR
2p/0Ary/X+dWZb3a+qzxEpjofjxC/Ijl9WmjoJ1f0oEO3/PISqLFFSgQumTuueZLEkH+M5Cs5EEv
K8X4UOip/tk2OqVzldjB1wTdk9zeoUZceEDRdoMSQp0efhU6a1tmFXRFExMxbXjA0HeqgqyQ5afe
5CVdYTv1ksxy6vid3iex64gJZwRJbr82M74eh7mIugfJnr/q9HZ+y2qZwULK5+GT3g+/7HBUzZ1X
5Fo3OP8S1GcRLQGpyq1NYfN8Z+l0XBskesaH0ZznanSnqk1KVyQVzWh3tZlsPTtO5GdLHhEzWd24
s79sLLFYiGusnW1gNFQE1iP3R+lb77GZyTHGe+ioeX6iidX5NZ45Gjc4Vw5oInLX28fpDT92Pmlc
UnnnUCteQfPb2gNT7VApL8wHgB6JDPyiKsuDPfC4OFm4hdrPKmmU7A0ith8klVLI7Dazai2e0ltp
qLpa3zjWu3Rol1WCJMuGj0li2kkgCqPA7HVEstUjg82eV/HW6rnJ6FHtzGFbhl69DtZ3/38lb6oA
56vWY42bGtpkP4jWHu8rEqIX6vDOY1NP1u++GSX8xdJir5ByOSpFWGrCKz+GHbM9tw6U2FDtKf9W
mZUY4MMxUL4rR1x4XwWui9HH1NE6+9FWYnWv0fy2E88+Gl0vQIhAWUhzoS1u9kmBmQW1oSo/tans
PNp4updBl2Kn+i6mLfoq1TXc1aTWdOxm28pQX6K0xj5TFzOu2WkTysMdHy9+npNkaAp3rhsjO065
mn2ZhJr1Bw2QH9IR0Ir+bZmjFiBoXDnfbm+99X44nwSiLhShULTgGa9sIVSibaNelQvpwTL7YHZi
8X00uvk3d4nxyl0o/FmJ+peyNYzfs7GEO+W9NwfgzfBgR1arRDrniC9t2j/qEFegcJf0NCxarRwi
bCyQU6xNqjWkHvlhitMU5S4t0usPFuXSmpvfaF/VAXqXF1Zpbn3VhFEKX7VIcENvWPIw/2Hnffw0
W6FdBunCk9MrIfS2kxsBTpP8jBjdzK7e22r3OjqR8TirsY6tj66Hko83ASrPbhFV+i/dkHReohPG
jIHoFLPzcQuMxImOlaOeejyoUadp00r6WnU8lZN7XRtN26Nk5ciRayhdBnk5Clv5ePujXQABKBuC
/FwxxQD51/87P2zFuDgUxuTkNJpiWlzNmbsHpV3GZyro5ZE6QHJy6I27siJ+VbjE4ovb76mkbncO
l6TGI34ly4Jxokt6/hucsopFaPbDCfN4q7vPQnIRlzOuJA/09KhtalqCu6iuNKMWSEYpxyc9LuU9
sdErP4OOOGRpnUBgA0M4/xnTsoyKnUXdKbXmRvNH05q8vpKVyTPU1WohsuPON0QqPQ1TnrnzkJU7
m/itrPLnJmYlgAUjScvFtYIeNyvROBEluTiqT2O4CPsYdU6HvflgN/b90vVK7MbhNNSPPLGaH3oN
vcXPTb18TjuMmBYXZ17roc6EGLHk7aQ26Jt4aA6NAkEU71BZnbs7e5D7JEiGrH0sF7mYvod8Y+dh
GEv7VOhhiBiUlVUPELObkcdRU1dmYPSLdAyltN/T+doWypkuXfh1olyuoDw3T/sRHtSCt0R5kmzz
54SV5nBIohS7kq7Sd7Lbi574OtbKx3HW70vfbzNWknR2FvO+Ow2j9HNS0lZ3wyyPDX+A83Gsemqj
bozxRRk0aGx8wko5Oixx3n+lIjfcA4rbPXvbhHvlp9NdYeuDOiFF2WSKMwXNsZmT5iQhFxN7XTcI
7OrSuvNkgxKmp7bx4uzcrdr6R893GN0CFgEU8Ro8tuk24cSUJ1TUTvEKHTjBX660u6FUW9yj004d
XL2s8yE+tbIkpA+zmWfVS60jz57OiNN+WSIKVF8cCh0vceRIwi+crDnxslMtSqPQ137phTpOgWUu
WXhMqN53LtosFnZ6aZqYXwcjz7iztCIejeeGatr4DgYXly7v2u6LpJexlAR1nuORPAyEago3+mQ/
Q4iohb8T+rb5IesP0ArtQ/BKK45zsyOqMZT0QgzlCcZM9zxHhizAnbRVdqfQobTdLkwVcWiMFrvD
ou+qn0ttT3YAI3CcPbtlkz5AJ8K6B8BH7FWJGf2TVTjD3E2LIiWHala1+8EI+z15wS05exU2gAPN
MwNZxbU1t3kydQUAAGQbm5NlsYNf2pKb/SmOqA4rylxmpzpVjGcY0kZ4lNTMiF4krKpar9fMdAqm
Io2tzztLuY642VV0WlfdJo4xtLA1tP6R6KqNjPEvaAhCp1adJnMAQ9lP2quilC99bUev4+iEr+T4
6n1jQNp35WrSqhXKOn0WDaDJnW1+5WitJsAr5mSFIm8hPlOUh+PYZ9qppZBMvWcxR9dSiuWo1/T7
F5k29M6IFxcpcMsVN0uvlOiCiODmNJf9kCmhJHcnbRxE442VVUweNhWxfOBj5lXhNvqotu+VhP/I
t0vKrLi92yvmBtUkY+eLXC4A0+dHwBXAh/ni14yWHgq5MpuT0VpmfJ8tNMEOstAH84clxrg6tGWu
S/e3t8Fm0FVxGaIQ44KIgZG91WdNYdA6lRQha4Ex8Ekt7c8KSBJvwLJ6zKt0p3KwSdj/G422zCqT
uiq5r//+x55LE4nyn9HlT6Y8djjWTGOpcinTrvArhS/Q4vDysNSm1u/0Yi4H5i6BaQJRgHcCuJTz
gesozGi2TvlTEkYzVenyUw8bpMWZI1TuYuBAL0mVTTuP2cu1XcMVCBI4Qypc3c32ykkmQwMF3Cdh
2xidlpnmtEFGsknBzwi1gGZo+5cPMVZ4jTSAMQE2gNt6u1L/WOGhFqGawK95onyjBFSNnTtqqrkr
tDh5bWcz82SJJOH2Jlqj7h+h5G1QHmG06ckMQM1sVldEw4zXSFU81bPW+kO8KICkRU87BZHKPfM3
fTMYPT0odTrgQ1gCa8nm/FO2NXCKWRiOLxRkOF05I991s1ye9mQCtp+PgaiYMBJOS6SWW9hGrSlh
NuSt41NZTv1w1vX3o9MOrhHFzUtnd+UOfe/qeJBKHbAiBmT2zSqOiapIhCDHT8rKCtqCnUkNxvLR
Gp08fOd2htt+tLfpreREZoa+zFZ3XYF2ZUeS6viZXdXfKHTWftWZ8RF1mz1rwCufDFFd5kWWTua4
hVIqrYGHU6M7PiYZxqEUaucVaveXhhhU8NBzQwtt1T7hmt0KsRk0e0KtoIQ8dSJxhV6avh7RwVSV
Ig9MKUmDEnO9oz4V6k5acjk/Rl7pbFgT8hbYomGiAU/L0Bwcf0g0JzCVsT8gBrQH9dsbZbPxVeGI
vu47xyeOKSdkwcwgMvu/LCn/t4qsHmk3wHaEps+PVzoqWkUbzPGLXhZev4w6wgp4EFKl7P24a/ey
22uzWt0bVuwN8iLbO5hCc93oSen47WIlQbxAukeDRA1uR6jLswWeix63wQWL/+12FDmUq6bLhe03
i23epfj/RDQMCwtZQG2GAIxk5k5MvJiXrYIroUJEzkfWvhXHlK2FbKpT0mAZ7PKpM+f6Cau25HB7
XheHmLIJtZu1evhGAdp8LZFSltBSQf5NpcOTTe7QqSkSH5nSPfvc7WtMgaLNTFadc15itr71YIHV
J0mtGqVBK+rkU0aR4mhgHb54uaJa3/S8716J/7GvtXYUuV1phC8dFum/Rd72gyspPJl2HojbW339
RZg4IDjLGsNH2sy+WjIbZtCY0ixt8/tca4uHCWrngUdc5SJyS0NVD50dONW1Jf9z0HWr/XHDprEo
mwqYUCCF8JE6pQkPIf04b0j0v2SXvK04AkMQ/2EGUR/blBaMhtWVIobS6XHy1A2pz3t1NxeI1iTF
nknxtYkZXHgrHwgNNmMzWh+mvaT1WRrYbQxoCUKzbSKYYrcQPHS5TnfW8eJI8vFW9ri8Jp6rLc35
OgL2qOYuL1KIlVL8LBcQHeUFq9gEk8ggT6y/VDx9W0y0R5mZyp1nb4mOSCeGg65yC8w6jaTYGsHC
xVZxqAVZ2e1TuXmlrkPhd4D/BinYqrG6jdSRrorCGUJfLyxhfxqw+KI7m0Zlc69nYHc8AIwUrinQ
GZJFMWNc9ozprnxLYG2rqjX7B/2zTaItK50mrKSXfDUcjV9hYybKYcq16jU0YpoLt6d75Uui98E0
qYhg7nyB4hfwD4HbkUmk5YQOZxGX06GzVpH+pOcV6cZ6s1Q7oNrLNeZgQFcngQH0RA3ufPsUWYqV
sb3KEoK+8VRavIdqVPtgoU3xyp7tD51oIhxPK7Ez3e3Iq5/r2ylZxc2A52zytC4EVtMjx3nKTVqY
R/BF5bcY4N8z1jKYAPX60jqeCfjqlKSR9JcEa8QdCL2UxSgGwW8DwH0+7yaxhBWGUX+Sc9tuvEVy
6p+tHdMO7xVtJ76uf+vPvP5tLDDFFCzgk0NlPx8rRvYR7YNoOIl2UCO/GXA4PaQh6JFMi0FyOXWa
JO9tU4z3XVII65GUwRHH27trG+T5EagcIa1LAOSpus1TtUjK0tRJxhNmDOVd6KjinZPM9vukap13
6Fd2gZGrzvvbg263NCNhzsdbat1cq7nH+cw7fs1iVSuSoUZW+jeULzQnAgdHls6XEmXpvheEkej1
/zfqJiRSjtHUFCLrCWTMkv6jLFZmHEY0mY3PuokFmcezevx4e8xtpFhnCiode0XudOq5m28sS6Ux
qG02nwqpXWwfS+SBim6MdZdrx+04ubeHu7KwNA3I9rhkODrbR9VQIb1S0Ic+aXVhHgdgsJ9SnXt7
mCG3eVBS470U6XL/0KagUUKTyyQb2wZjiUo21ax4OSkLkWLty9CYq9tOuZeFLJl3A9fBc4eD4U5j
YFvy46S+NbdoS/DsWQWiz/eQyHuqefE8njqhSJ/sJux7N85jSzk0S/Gq2rWFCw7AnNewDc0kaPRI
+RRKGM3eJ7rojC+3F/4yapG5vfX4KCazGOu//5G2OIPegbKIplOd9OIrHmbiIS3l3/1YSh84VNaL
ZoXJe66rPSGMyyCypoyrMBp2s7gjbwL1kvR5W0v1eAqnYgrUWBMHgXTEP1CTlMciipJ3IxJ8T3q4
tC+SYmJD/j9MHBQwbHxCGTCR84mHwwDc3uIzUNcaPiyN6TRuWw9YboqhMRcvEnH2T63V2W8kj8t/
bg9+ZfNB6VuJUCCRodxs9kA0LaIPJyafRYvkT62ePjXOpGJNN8Poo9nafhCV3Ow87a+OihAV0Gce
O7AZzqc80asCU2iNsDGjGKyWNZ+s1E4PqpxWDei5rjgSM9NPt+e6LaeuGx68M9VUlpkr6kInR5Ej
o4unEfVEefk6r0491I3j0lPMyHnNwyn2h3KCpZwaL9Ka+SlD1h9v/4irU0ficK2xr72a9d//2OZg
Doiadj+epCgcvjsYcUcRwCvXRInsfRjF9ftOipzg9qA6f/T8nmTicCvWdwiis1utF5xiO9Cl9sSF
35hHCc2Eyi26KPx1e5hrcyOtRC0OFM8lHcZRtKIphmw6Ke3UEL1gRrm2LMmVN6mxJTytTZWXeZKW
v+T6vX1Yyon2Gs9si518vqj6DEI3jXN2sVVVQZh34etYNx+LNi92du61KMU4NHPJ1HXEj89H4oko
9/S1plO1NPbHtp7nT2qZ2neSyNQxsKCYvAi1cXh74Wy2E7Cv3ITc9bTZLD4lihObWYZLH2LULM8n
1cYblwM0ntQhKZsHUNTKcHf7W16JilRnCQgww6hZWZurXosyexFxO5+UZlB5g1TaIdI79Z4nNsqn
cf6L9qP2rzklH3WQID9vD35lI70VwaFNA3+FcXi+yiaP+GVQrOWkD+EcBuSU2N64KL6Ewpvm3oke
iyHu5YOF/vae7emVL0yPB8gHDVR1bWiej91rCZ5J6cR1DHhRcmsK8sujvswxIus2tYUmkahRd5IM
VSYeij1brLf+9OasEhbxi+JVTQ9xu/C9noZj1kh8ZcceGKlwDOkgNAzNngo1XgoPEG1WRl4Ntbfw
8GEX8n2xKEl1oABhql6eJFHt62kmWd/kIovrUxpn5aEH7y4PO1fXlbgCGo0GFTxaIGLbDILepZPH
mjqd5Gacv9h6qHuWXCd7MKorORmycRDdoV0Subd8yMHIOkOJ8vlEaQHKkbLIua9rPaBv0LxJcZyM
Xt55vV3Z/jaYf3IyoFsUAjbZSJeKKknUeTk5lIVkzKyG4XlJLPm50PPypesUUbg8nrX6Po3M8Xvc
yPZeXnjluCOstjLwKB6tVePzjahjDSh1RiLzEwZMT+S0BymtznBgI2PIsp1qx7XRiJzkvQhWrOpc
56MlOBUhSp7Lp8ws56dK65fUncHYKveFyPM9jdhrB5yUBzPVt9G2IA2oaXEWxoV8sjUxHhNbn95D
jkn/kbVevpvsaXB7J513Xi/XvikdeVLsFYvMq+J8ityYU6nkkXxKlhyX9sbRH9pqjlylUnMfhd6C
a0oq3kl2XL1AnBE7l/C1OeMEvMLJ3orXm+Gj0YrQG1eUE0VI62feL9YjnaHoIavoaHtk2FF5MGcn
Nw+3g+m100OqweGhGHFZ6LUlNRJpMygns9LGMMZucsn654abGtPC0JY63VMrKw7/vT3stTiK9Ta3
B4GBm3ITwydNLmIVksYpklLtoGiR9sGe5QbEIJYzug2woJnoLmrZlO2xx9dC4CaE0nrj0NJgpGC/
7eIaMt2OZGyX00D5KvYggvWg7NMQJNjHDBZh4iYDojFfO6ygo0ck/tBdBl+tuCikKM3OrX3tmbU2
AlcZEhjC2Cadbzu9gC2ZD9VyiooGuF5a6HBGxgigfjXCo4DuOMpDcxxH3bnvE9xbw1KX3VYDK3T7
i1z/JehKcL0RUtDZPf8lZTGLxDb4JQWoru9zb1bfp3SSvLYV8V08T9rBkqBouXbfUEVf4rl8cDrK
KFCoOZG3f8yV04C4MA9ttA9RsNrKLkXcgIk9qnwjDMzvDCpzPtFmGQ+SNlTPKsSzo1QUUb1zCK/s
SpBRRLk3qeFLJXkoaAXd9fk0O1ILlLkp58FLqewIvzTtwki9ooUWY4dTdUigR0HSvT3vK3GWGiQ9
npUzvvpCnn8DTaJy18+89qMZgn8VLrXb2Nhc2bml/H2uijoKtxcVT9KprdaUXk7NQOuPO8ySxGlu
E/xxOJGVOxLwnlQgPr3bzkmav6ug2dbH2xO99tqi5bgeQ5I42lqbKxTSqt5KcJlOgzLE3qDPxrOi
rHhZW1TxwySV9QG/hOrFyHWe2BO1ddeoSwxsbv+OawsO7Bs8loLQCJLW5wueyWWtGO266XUFglYx
xwcBjMrFxF7amfKVdIhSDsUU2uP4U2yF7rQ+WnrwqPKJx5b6rjaz1ldjRXl3e0JXrrGzUTbxRNQN
sIyOUaDkKZ+7KQu/FHDeA6WBMBsqvf3BKsLs3jLr5qDV+fz59vDbg2vRNdAAPK5gem4zexPXyQRj
Y7KX+QRG3Hmyraz+ktZT8lme8xi2WKU6hdu3OHncHnY7a6BQBlIudGJ5FIA/2DR/cno+EKYi64Ta
84J8PkgdWFVxPR/R16r6w2zGFYXW/+PsTJrrRLY1+ouIoG+mwOl0JFm2bFn2hHBLT2YCSffr36JG
ZZXCivsmd1J1Cx3IZjffXp9Uj0hYEag2NdWvNwZVXi6l/W/Yw0/oOWTT/zmzImseAA1ZwXUNqwk3
Bnqmbmr1FSqPph6C/5EMS+xJNxO0HyYl9Gp57IuVG9nLbjUUXHMi/k9tW6mkHbL26m/R/H41lI3f
D/iAv7/nl9HCPw+ltrxjcxC5vTyX81AziM5Y8LVGf8TwWbgCoR3H4FG4dX+/uWYwHP7+xP8uKBza
wGYBfufzksv/+TOVHPh0hQyvawbFydSjfl8sJioz+EBl2huDeLSiuXuLaPjqYzmW0AmjMCQi/POx
tfaE5zZFeM0rxs0tB2lhQgwavdeMHKRttzLKmgXLW8fRyzOC97uLrfa2MMhkLr8/HyucxmcQPGIN
SV/jjRsUUZTuguu3LJNeWaw8iPZAgGRin8H780Fur0Eo5k14bQMKMF0d6aNCl32BtfbWkfDqoxBH
cCgwZ0NZ5M9HAbRzy2iuwqu36eJu6D0bGx0lE+TP4o3F8tqjuM9IjOkehrhBvXgUGJEAe6boKrWn
7iyzmY/IoLzP8xRUb4SRr+wEfsve/931ETR4/nwUSWG0GWUbXbWRT+/gELH97ChDRp8XD4Ncosvf
98FrKwNaIYB7qsu7CuTP5y2WwIo+6K1rVdYj/gRb/SOzi+mNF/jaskdGSdOXAtSO7f7zKdiLIDMh
qruGgZjNZG0ZsYn7YPQukqHK7OR4WXeanDJ8S56xf5l/B+X7wseHkbogjhJ7me7PBwfZADmBOaGr
tJkLjguW4Y27lfN58AwrSxAg2qfWN9dbvbaFkWRMaL91oL4M/v75E6L9/oC3wSt4cXWJjrUT5b59
nbVi7AmLEJEyDd8cGQBFGx/6jSRKqMom3gD4WW8EIq+9eeaYmBmk9kt68mLpghbxlOvmzjUoBuvW
WmR/njo2SGkU/eNaGmE8uPBx//dFtZ+s+4/GNPDlfkF7Y1DOKqyrg2w4LWnbfS9Hob78/Sn/ifV4
s8E+GAhQgXuKoO/Pj2syeVpA97evXRdVNx1NmoM/DvPJZTz5QI8dtgJOJfcqb4u4GddNpEMZhU9/
/yteecEBZwOvmDWGifV+dvyrtG57MDa3NrKuC1Pxbn5oDYcZcHxWWwsQobPU42Gif5XbCcY87JE3
bs5XVlcAWsThYMdiA+7nn48vnUlP/mC6Vw3n+K5sQ+tjLsbgWDCsOybrtrS/nKAzUgCRb1WlXzmq
qCnsxX1Oxf1D/Plo7hMxrLVyr2WJr8G51EIztFzb0bMzLJ4sDmqcTfutYYdXzuIdrMp0IaEuqsIX
x36Wq8iEl+JeF6RtB+gDwwfsGEL82oBT/f3TvnJ47NhJCt+IePfi+58/ENdHABBS2lfDqTrmGHt7
9tOpz6XrIbCd2i4pSCi8d7NrdOWjyuGedrOM3gIuv3JEB2xTf++j8KFfvuc2bHuiI4brSDTgmY6l
2xzCQLrbG0vple8J+Y0vCQeOsduX2ylk8j8cQONfxzLKfwsKUn28eWo47NOrsS6mt3zPXtk6uwcB
JU/acfyAFwtoC7FxFnbnMMhkbt+auaYNOGzvywkqF+ri+Xarovbh79/0tR/JfjH3sTge/FLv5NqT
9vK8cK7N4EfncJ5c9EZoYi3oHQcS47dE4K8+jwYvK4gEnPrHn2sI83ei16l3rmXllmmQuQvQqL5L
lNM2JwIYffn773vlPKC44e3x3l5Jjva/51/HUc1NUOlN+lfGmW3cd6kZR8uXolhDfdjZ+eA7siGi
2ZvJpjCW49yY7Vsiz1cOZqr+6KsY2KByjvj+zz8Cz1Qhi7Hxr6EC2SoTq7UK+QkWRECI0ZfKvPWY
753swxhVXfUR4ciqJcMtYtVxky31W+Hvf18KaZOLhI+bEHae8+KlLJEM6lUo/9pRYW8OuRj0TV15
U5I7bv2+xiz6fTjU0VPodP+P659n/2P7QJJKMPLiXSx6Y1qaxXWdm21aEu4SEDC5FlBrDVPI6XYO
x3JKKL9ZeTygdf/19wXx3/OSxQ60lpuJvjfM5D+/xYaXgFUamXsFBCXceOva+TS1mw/w33SaNy7+
/56Y+8OYnt6FsDsD8c+HjZXNTQgM4gqYaD2EVdEda1UEZ2ceHglAsqfIq5x3nVN0p01PVffGCfbq
43nHlDtxNIDm/+fjS11KL9eDy+TSsN6iSKOT1nrZh7mwsKRcM3lfaOSwKYhwQMLuQAb8Rrj16tv2
WPL7YAuCghcvIOrdMgi2gOvYa9uPq9l8GOxZXMpleWujv/Ykj4cg96PpiUHNn7+130Sl/CJ0r3CC
zk3uZz/y0jWP7rQU/2NFD33IrphgEJ0ZPb7siyOM61Z12B57SFWiQT5gDo3h9xHVQLs8tIXO5yLt
91sfPaeJ2cii26f/fQkTZJBPYvuL5OjlZ3XqqvGU713rbXaufTMsH8xC6bhQwf/oxMsBsTf8UHTT
Mwmwjdjv4n8fn2vtaDFF3tXIB18l2NEh3c59p/v895+0f50/8xJm+6noUBfnVv/Pnb4ZLoPBUgVX
8uXiaIXL+2nIpiKuMxMsSra9Vch6bbVQO3P/KQBQ4XmxLnPJXag0z8vcaV3iYXDIhqDid2d/6uQb
C2b/Hv/5ceAF9yIAl9DLzqmhJEYYDBBdRdj4T3jqzf01gr7T/lzDxe2/2bPTTHGfjcJ94/Z77bVy
wNjMYtNIp9T/5+cLRz17APj8a2/SMo8hZYWJFJ6XGG1T1bEl6u//+3ckVOJ8pVXKHtlvnn+tl95R
dijy0L+6KpTMpEMkg+czNvm7qW+j+cC41Fu1stfeLsIalg9hN3KmF59yUlPoTKvhE/FL9aCmbjoX
gfLfeVI3563MzSFpwhJa4N9/6Wt3KOcZ8TBj3mj3XjyWc7NmmpwVBPdSJiOqSBLWvm5uq1JWqQUg
Yz0wh7w9Ltps3zjXX/msFicqZ+ruZ8pl+udbtoVtOGVRMtefGToptsY4lG1RHmeAjAlK+u6NZfTK
bmF8AjYxo+y7A/CLE0/bphgsk+dR1PUuCPTCW8yj268zXgRvVHdf+2kI/Rna3t/sf6q7wUIS66qV
ypwvnYM5NeYBwY2bbI01MV0UvDVY9OrzqDwSnu0mUS91w+ASMj/IKEB246Quy2xE95vfyu+buQ73
bT29JQt/7VVSS8bohKFi1uz+9/xrg5TBFGSWsfoILLsuHZaR27hC+AlqzHhL3v+fViPhHXcUdz9N
532E98UarbpWDk2UR9dsUt6RiWXjYxtW22HoFFA/r8f5y8C3ABbYOqUWaD1cODLP+kxR1nmjAfvf
7cKfsnf8dgNp2i8vDga/JMamDxJxXRllwvBR8blbPWs6bOXYXHxrdZ5cV+UwGrK6+/b3rfrSGmMP
cxnqQoW/0/yZ2X9xi9l9mNuzMUTXZrNNRmw7nBrmIBq+DWY5NfHittPFjVp9MDJh6NgTwUQbLBrd
Jl3dKfzc9QWcSCN8ax9zTL1YfxjBEwyTmux7i57Vy3woV1LWojeg2+2AuFR4de0klMfGMYF2B1DK
bzOzSad1Dd73Hol+PPbguWIwv8aA+fU+/e0Zkf6EHYnnHOBS2X4C8oi8ymmE16e+hVt1hu2od9hw
0HaSZXGzzwWu2UvK3Mm6Pe19nrMlG8NIZi+rnDWpCFyXEXBfhL9u0rp2Y+lkwes61/G8tVa1JdMw
ldl9BWik/ky3q5++5aatSrjsxAhY3BDrDjHkBC97MrTdw8fLABAvuNhieJWX8RL2/fxrEvtLPvsr
6A4/zsZ2xovE7fPybinnUB+LjUvtC6UFsb6TpejKC0B/I3r25iIIz5m50kSEoqJobsaRmrLhJJgN
7Jnm3PKovZF9M+k4qHI/v/imdAEGTGFmPXihQvFaSz3JpCjzxd9ij7ks+awQhzhMg9TbL12aa6Nj
y90qeVl7m9mtaA378jTks2pv11BO7rsitx3vuqLYLU+2OzSgO2sbk/CYUef2rGRkNpeOidPlE9KM
pU06q+mzgx2tvvs81P1an8uQUu/B0RnAQUwpPe9o9EMWHsbWsdqE9k+u0t7P7eH9rC17+4nPse3c
GbNnLXeMATczODb83vp7Y2G0Lp5wiGoetO8X20/P6OvyGFZVWdyNumyN41JDKHgf5F2znWo/YL0x
yr9PU1ktQwRX1G1TvlyQv25RAvByCZ9HkYvlF23txfJjTu16vGn8sR1+AGbshEzncV4hrczMW7uJ
UHXEzrKcTTVNHBbYaLQx6ixH28lCjy0P41Iws/XJ1mNGT4frcRR3UbPKLM0L0r4xbrAhMioMlTHg
vt38jvaaIRaMrWyGhvjXtqaEKZTQEfKL8i7bxqC/KyGqMrEu/dVprLRUnbWdIcLRl+VHsO/vc2dv
uCfOWPt5kci59dXnVSxWc1NhQ5QdO8hHbn3YtFHlZ2/Bs1MdiKV7TFgps4bjHFurgsvBjPCGsi5t
ezZpG3dDJv2bLgoYJt5okogLDPUherAkcFRIwdpqyvspy/PhZ55tdZksUEEH61D4rR6GZN4GRD9u
pPz62TcATOD/MYMmqhP6EqBxE0sU9OtS7W1Wd/AqEFiHzkCRGi/aiIJvBqbJuz7REnf9tMK/y6x6
jOJ93Kh9qgdj0YdRykHeReS5FLjbXtZP1GRC45K32SiPm6K5B/MNIrB9Dwgr2NJsGlz7Vnu+8i5r
GJBKpY1AQHKy16xVX7OWJsFN1/rh9jg3k4JDbKyDxgRi3mooUmWvkfVgNFJGxLOVMjczsQ3TH06M
33eoniACGSLets3MOKtCnctzZapAQ+HRVXO3YPWyPgzeChcZtWueRdcFxvgWt6IK3J+1sId8i81q
nqq4dCJjl6NOgZn9zNzWWL/hkCH7JysHOnnT12NRf8jLHNtZRnFyLMGpOrnU3XEpj1W0udFD1pva
vCmYqNyuleEPMEwKARJMxoOgeZDa+YgR6LH1fPQSqpGt/7VwlJH/KPXUeyiEaF0eCltX+lRLaaqj
rSc7v+Hj9vKHBDXR3/mLZ6xm7Lu1yV7AqrmYv+u8q7cjo2Fh1cSW9qbpnM8AKbhmwtH6QX3fzPO4
XyJz/WBkPf+SE5ZZfe7xJwyONdW6/J0clJ7urUIZ08WUQ7s8sUACP3HmRenE791BnibfWtQZRKpZ
nGEH7su965fp+yowHd2u/QjCGFO+xqou4yjm7FqupZw4pCQ40rOd96X1bULAMFyqUIEzXUYzW751
kgslCREjjfiFiXDEWMnJ+2oBBSLDYXjaIuHuhGDlMrlh4qRjfmUsFAxoV6zrOh6bBU/sZ9vpwT/M
IZcCfote1upTJP1IwrT2kXQeCgYuxiCBHFuJpIL5Is/cgUp9BIwhhmeUcuYqDr7OBvV1WVk+XBbL
0AUkOeiX5DvbKr31UsPEne8Dv6C2yfh9lp3p+y5dlBRj7otLa+rSuPDswH/c5nUuPxU5u/oCBiZY
ztKwSyTmnidWWLxuBO15xBGPzHQIm2+eb/iY9dAHaavUHTHYeaIDUDfPayNn3065CNbs3HpIFQSX
Zj1Yp1p5q57jlZq2f9JIfsYP/9BlUyJ2QW2yl570ZYxMjWwlUggFH1bq2t2hq0KEB3HrtSKMrVmU
wUMliaLvVNVu7aGeQsPBmm9u8hJCchQZCZBlf9DxuBCGxhqwiDgXK9Aw/rPIdxO+rQ2Coy1d/5xb
VGhiXSNLvUadKYpDjSVl8cXzRbTeOP4C3eawOG0w3yB8D6MvepiM8kM+RbY+wN7VvXPu+yCL4mUY
mSgCW+xLW6Um+7S7D9y5+KRNFMO3eoOdd5q2riyLA4rhMsDfRPvl9q0eZtn8Hnpl8hcKKt3Rw5r3
ansSVeHWVSLJmLdkdduM2HFxR76po4doebeNkbMeGwyFWus7UOdJuQn35JI9ZmALjltrwNyy+mEp
Th1zifZ9Xq6AwuidMeCaMvORYSds7W+kQUH5k1OpWw6jaJsUrgFDmau9waPttq1RD7i3uQKpIDar
CfIa08P0JvJ+455QPgZ9X0zc3A7YGNCzA/FZvuhrvazZD1UOdOENSdhwWIvAkIlN/+4LVOmwvJey
C+tTM4Q9ng1dTQBuwsBgzjm31ZHBTq89apnZ1EOVLCL+Vm1193OfeQFPQ+58WsWQWTFQuOlnGWoN
MDfMy6+9k+VPvbOayBrzYLKO4M6aR8fJM+/dAjKoOiACgeof16MpohPDLu7uVhcofbvUbZ+fLUOj
3FQl1+hN23Tz4+I42fKgVGhEXzIY9mXMzLD/ASs/aXzAQdGdfwD38h+xTpgc6PRZ9gCzl8+5OJNn
XU2z1T9rBuDqpHGl+ziMwnnorW1z46izI3VdZ1Gn6z4IdDGFCZlDBstYYcUw+kTCyvUI7TAHWZI1
Xy1x4rTNvbO0h8WNmYoYHiVdACB6Dq/pVy9c1SeBtW5rGgLQz1PhyuIxm1iQcFON9rEUSv6sw3DM
Tnakxfp1awOn+blubdMka4DxZRQX0jKX1PdQ/xyKmc7lVwJMHb03aiXmp9EevBHlLo4a5w1sTpeY
rVG1t8RJkkr2UBPM9Fzming9U8F7rrcS3wOak24ahSsYxL7HXOSIEYcFkNXJq+B3hnaL5CwiPTzl
aFfkSVVEy8m8iqxGEzC5+sHuaSHeakvO87Nr0LaKpdBzd/DzMI/OtaBpQBC15fmp0n7ueKlqbZ/l
A3Y1AN9bBDcuqEqiZYtj8HaatFmeLDc3oGkiCvJFrCfP/NDUzfKrMrt2SvERdD+CMY3GA1eYa8c4
AUzrOxjSVkQW5RImdJxvYEHTDbiBTLxGqTqtVyhvN7SX2yKtFH4JiRHmgTwL5sujL1yfrXeouKWM
E820BQz0Zpq9kc6YYSz0qkM8TGonHLL7oq+d/HMd9EF3mKWJnUI1u6ZIoLp5/RFqTTnf4fyi6SjJ
bhDfqJro5mAENVdcDqy++KKqTdiXXQNYMqQwL9E5d2ZHfHZgZp0Ax/dIf1oHW5q4rQGvH6LZL+cH
MotgTokZwwqpprK2iy0ZHCVbnLK6zq6mCKucbe1UwQ0nCFLX2OvD3k+qWuljjpR/Sn18TiRv1B7p
fdtLm6Vu08xBwqhdoU4bg1q4rIR4U34WvelMx9Z05JYGetF4OoQCOOca1ZV5WTBD9g9208smrWTN
OCIusDks9rkPzGctG7EmnfBANrOFCLHyM3nVuowfN6qoCClQaEcz0t7BGlsdG5WfN+XVy5bAAkE7
QSsl2iw6MlAK8z79iGYKzZtgbCw3xS5gCBdS4iIPCGAZO79V22TB4+IowgzBXeSvEqKtYmDQxiTA
b53QuSd37tzvBV+0TfUSFqy3yRrJ4XKXRw1Rh8wU70D/Edsy208rrUmCFvBbzyEiefZebzjPK4j0
5WKprKFZYxezc7FyPfY30nZyPynCte7i0hyiRz8ovU+1469fwXn6ZryoqRkB+wGSZzbFWpsDu9jp
cfRZ8xBAd2BWiaHpuTCR2mxxM8jauThb475vybcolAxWpHajAiVOyuocPwYcsoap7MWAjcZi5FGa
hdHSpsayLmEipJje6dpCJgTwHGVDU2U2sFHhrpwHjIjFFfXJKl0tpy9i4RuYwAKtzZ2kENJ9puIR
lUdRhqOT5ODkVLI7TMgDJGk0XE5YBG68RNhLxl3Y+uvJNnBbSbaWOdlh6Ew/du0x/B1NQ/4Fb1PT
jAO38H+bfZR/97dga5O5AkXlRL20+EfZeucZuzLBbLwJaxUZVcZBRi7ur7bMveeZhvDvYpnaKSkg
J6+JH03t1zpoXFKnkmMgRTQuyH5k1WWXrTIx8wsFCmLbaUoPxScVlXR0S6L9IMpdK3ZgLXz3FmNW
MY4u/hIrCBcf/Z7kJC7txa8OS90EBgq5oKmTmelRZm5nXcvUMMbB4CwN9Ptubvsoyahi3BrTQo1m
arU1HJS75t1lI8g0YmdYYf8F7prpRNh9W8btpjsrwfpgK5JZQL+OG2Mp3nWLufaxr/SynSZykHd+
jX9C0mXeMh0ZrtegYbJyvMXgnOnbxdXbM4PA5H1zpjaqA2rp8dMFE/JR25UQCUi++gfpmWBK2OjX
/rzse+92Un1lJZYqyynOpohJ4mgdrIfQ2WrwCGY0PRguFktpua6+ZiOF4e0MjeaOsYlGJhEH5Mzh
O8jf9gAj95D1upGglQxxGlvO6BS1FJxzXHLwKpcA2bG3zUmLY7zo6ZziHtNhRO339m+j7ADQWwMY
lYRVhh/2hHXKB5e/zDqg9cLJaTTXZUuLcgWpV1O0CKDy6/aj7OxljsNFcjsUAwF9mvul9aN1zGVK
tbCsKsWwxORvwYeHqxkh1YN2lopzwTeKb8IGaMlYb20aMQktandPN3NKRDnmuOot6g6pFVXQcK48
EjrcFPsD8Cp/Sp2iZmQkDEb/8yxIsjGfWnLyXn98ok/eebHjbY7N6bw5C6w8E33lXCENzJYBVBnA
UT5wNYQEOOHudURJotIZ73iP4Owld4tUjP7PwNhHVLF9LxO7DtQvOa/sG9N6qosh3DNb77ssK+vr
UodzGvUrWB0z66p7PVFs4TTJwo8qX/vy2Ds+F26B4me3RnQw5rHE5jyPWWQ1jFJ4krSc2sGZbdY5
HJTKauNhHhYnrhzlBmlnb2vOf3tuD8CZJFP+DqQ6fKfGYk6tLRcNb4drIh4Wy8qYg2tBTofd6hOD
BoHwdkE9HMxM1RNzqLk1qTiQlZ0DEBRtm1pdaN775bB7KDWmrWIk05Gd5H4V/XQdUTLLxsH3XNqF
V8Z+FsBcDPpJvCf+GWsKOK0FedwXDHnaRAPze8SLGQIBgKRkxRQJqKw4TZe242oQ9EgJTDsom8V9
52coenkjln1kup8Kl9WaXpZ6JTY9RAw2kzdKGz9nMdTeYWl6/7HjUm4ToQtJfm2GxW+zGsV4oPy0
fgUdq0XaYrVOYlMwmZZsmJ0OjwiX8/ZdEYzLcC9MR90Ek18+llUf6ljATr3TXNLdcQuR+d4ADueP
7PRuNGVOOpOHvGuz31swj1VSLbLxCO4dOo8ucfy5ppiIwSa2znXMQLifxaytTSQtBYniiJytEUeX
utN6pH5I0iL8xoylGjbudTFlReK6Rj0muccM74Hgoq+uDXXm8mDSUYk+mvhfUNf054ZEsa2e19ko
w4OCd0nOL8e2PtjarN77peGaF5sdMycMxnb6R2OYKKNF07v61lKU+C+ZZgbhnJVb1VwiYgGZZkRF
j9LZMGwwoDQhsuhsRVWYLHlM1DoE5OjSdu9WuumYj3QwHtBa+559wkrPX9N10gX/yojP3IVYZDGT
sDXwnzEdCBkJDVN6TVa3VsVZLhDicFzwRpMP4/JPGz1PWEg4+LjfGcbWjemEHVge27qtzLOJU8yh
7KVfn4Q5VhVtEDRHCSOPZpSQkWOmQ4Mdk49WaawJuqifvefAq4LpGAzUg5Jm1NXulLON4w9ZLpgy
IVAnxqryMGjTLvRgaMZb2JUhC8AU1l4O/ido0tvHjZymfh9u9vyEfK2UiZQ+j+rGsRjuiorqOh42
2ngcqfDaserbvqQDNYkAbvFmWAxjicz/jT0aF1wH/aWNVRmRAnfaFux7pD3GYSYrWpLNHuwLBkxK
nfCB8p5yNJct/gyMcyvbE9sx83T/1NcRCO+VlVal0GLbFvYIDZ0DNz0lQ2c3Uzu4QRu8a42Aeo1X
zKN5rP2G047jXh6CqDTqhNbC+sFWRvhs5kZY3YT5pq0HW6mW+AarIHDOmzVgFNV6yrnbq7Yqtct1
2y4BgqwPJTMbQzoPBZLRumVTHq1tyvyELa3nJCrIfS8MoWQPysRk7KClZ33gzo3yNGvN7nmYtafi
bce2XEtTe+6hcxWpTzQ7zoeGamkZS6szvtcB5lkx2lwvY4BaS8oRZc4/zGVhO4n2XXVxKybsk9xt
9W++vfFL6wgb1Jp44De8S5KbTlRbE5vAo+lFqLzcuVH0EI74N+XVYaynKD9UHdDzpAmG5odwNonB
Ma4G3L/bOt2L0XO+u3viEw8b6cOJZKDNaRTDfO9Ccu10DQs7S2c56S9lK/xv+GHJ35lVim95ZEAE
xKe1t2Jzc+0FW2EKMVw1LcWwoQXIclt77Xpo5TSItKYewG8mq4ulV6/vmmnoW7zHVu893zZY2cxu
9+RiDldDPCl2sm0xeU8tyY6VhHLTgMwRUOmEvw3Dx7zuJuqGQ8j1lQHp6GLhbsVy0JzQd/uu/AQA
K+uTkGkzjNtoZWxHn0LPo1qCnZLgzZ/6cCmXtKzbTZ1Xe9GP6Fi6InX7cXtQAzfcIeyE3q4lReH1
QJrF5yoBOERJOxm0guyy7nJe++RWiQ8JoU/GTDlA6SmRdIcefxk8HjVKsthbmoJULaw33nPR+WWy
je523+pd7tUS+y581CpSlAqGMkiDXoVp1UxAd3wAjP+AwvOjaw7LD4s73T/ka5tfJjBhddotNEdo
zA0wcYC5U/2ocJc/apDfPYWvmUqaUGXxqIVPTZ212z0La1mIlWZ/rpMWyKOMRy26h02VSqXKNqpP
tNohtdPl3n5lE4lRmjdNj3lXXYaPi1AqOKlNZV8jYTQ3s9GP+jb33eJSesXgE95b86fKm0fs5lFW
LLSWxm5NmSuq5tNYFtWl3lQQHcMM16XEo3NkkNmNxQ21lhmTO1q3N3itDlVsY5I0J5M5FFeUOXWf
NL6dybTmorkhG1YQB4LewaISJy+V9CuCk0T1stirbpEwmSGgrkkJdRK0cutcM1OrtvzTAKhJHTz6
TsRjRGJVWufG+Eg8LfBbdSYc9OaihhGvGTn/7WQhI8K1LbY7fvhW3HmeUcw35TqR6tutl38L4TAZ
cT9RhE5cltRdKNCmJjqyxRe5hlTQw3LJQpxNGo2P22pgPNeGKksgd2/rMWd47slcmPE06cp9yQrf
+OTmZvYNYySM/XJRU6tet4hBXcqvdcyEsDBveicXc2JbhXd1iEkx9nPX7tPW59nvhRN4jUmi63cu
c6ROTN1faBy10EAmuWkZX6rFqLtDHZECJsiot+pgRBhSEhmKBSfArAubpNXGLtCrMdKJaxnBOJp8
ilrpPDFFeHDHrSTUW6Xnx76W0HlEtOPvGSHXQxo6Ic1EUmP2x1L1M50Rw+vamJEnNaVz75ELmH2x
OjeeVoaVTHqgQiTdqXsInHmfuF1GFcZgxNqf1RJ1aJKydnkOJjnnx9WLMFCgXjRlFyPvO/veQDza
HHOfYi/XdRncAsaebUo4bflsaRiGBL62aKkWkCfGYlHrdLTcxmK0yze5KeVksTcCtSriznUpPzuS
5XcMimJUsdi64hfG39tGx2ss+c/mQeGmBu1S/v8tjibnkowmPGqvoIK2WKVzityiKU5GQ3Ph1MtO
Tvcj06RBbHczRUD6HhN5ck8ke2BySIUJ0WxVkr9xRh/RfWXzObNGrYhDbOtjtQTFdqJ2TSA7tMVc
pwHsmuUdHhmSndO0lG33hf6BSae+O0zN3FtcEnnRNGx4VRhUAqNtnuPc92d5KscBO43CVeNRSO2q
ZNWhrHH9WCPz7LuN95kzlcUZUghg9TVzvsaOrz2DC56ghLH0fr3Kuh+pUM7GuMYGFasyHunyUafP
q6WCIjiGUTKbfqkSuyqIHyOS5SbOugjonqAy/dlmt2YpRqv+/kF0VMUsPf5X5VZ901ZD9LgJg+2M
5I3q49Rt+wCXu1TfVlo4RDUdsoVDgd+fda6sHgc3A3DYN6eNgNI6S6O31AyM4iaAvvN5LODkx1bY
kyegLomaQ+XPoySsR3KBzs0EwF1PU2kkdBa8J4ZzqykBX1Bvqda2+9ypfAFuo5zwDkAjgbtpzf0t
/QuRn2gaWu1NGOCojMvlOuQfmTJTxhmxCVe+tbkTjX9prV+iUit6Yi3IhSu+xdX4mRUx/B9H57Ec
t46F4SdCFQOYtuysnG1pw5JtXWYwAQx4+vl6NlNTdct2q0UC5/zRS8dAE5xRMTmAzWfetXwzDmcI
P7/1q0NZ9BHHfVTO8TFfMkguEfgvyZgV3mFdFW1Hqg5Lh2jovGNAd3Cj3l8FdtvDAgDTfvAaFm2d
ZsnibfcNBY7t68Kd/5HlXru9Eh/IV04kVtwefLIe/sjRn9ojH2stMOWRt/44aRx9n/Xq6uE+Q9Zt
TotXTId4Zro/d6rlSuwtRZGpHGX4tXa+Jka65aU7dySu+2dn6ZXzKpEv2P22tXI6THE4ciiTG7Nx
DGr77JRtu53RAsEbpdYdi+CkAK7cdFAQOndbD/KQSkZW/dy1K/9bg3xblnJin4KLB6Me/W4iBCk4
lpJ5fepXzS90HWJPg5dWQfdaTYVod3b2h+p2rthojr0vouTJzuEsjjqkFPNAimLbUcJIn0Tqe1Co
58AqZ4Zq9ku96xSdvXdFSUPW+/VLWm5VYoPwbSGqfn1wecJyZhnIvODVBtPiBgekj/TqHmTJYsww
adv2vl777a/aWu6tmWvnPMZe9rGAO2E9mle4MJj3OEoHM47zPqvz8Y+Zof0OcGM1RaZbUBy8oGyS
/RzSJrjLddE8zEG4tZdcGLMDDpp3g1M8s1CPnGn1I/fNRxbG2S4Jx/FPs5jxwokW/C6pCGOj7Jfy
y+K5Ew/uIll2JxwAvDHxd01Q7ke0BL9qUjqIHmv693yOKfUsWOn91nBw7WXdqVM55s2Hq1cZHp2+
0UAFxfoVyTVJuKuazPxrfLd+CJ0RMK9mAjGpHKiQvTFJGVOBbCRYaDWOBNfoOUh+rNFQFbjJSzoz
g4Te2hXgKsvy6O9Ar7g8cvsn8qWLtt47Fkxr676t8proRacO02AuQ++cB549QZrTlmkUuJ7s2hcP
KeoRfCNWqSiL+a/0SDefkEZw3shKH8a4r+bjojq9Hv0y8exj1ZIbVAREhBxg/NXBCQoi2bCPBfuY
rQQih/K070oVwACxuR4vOSVlf6Cx+++42h4RmlMlWkcURaQ0zSkuTw97XToJhcJMDNTIjLkGHJ3K
bDN7u+j5NMlKjrtQO60+eQ13VFqYiFoNHp2kSzldx4ZBktVCr3Z2eG0lywKFE+Z5zpbpMpU4fFma
kvqLAaF9QOnqsIKFY3AeeSZ9tjHjo83s8zo+Nk1Z/EdaVwjUzTb36ZOn5LKexdvfLscLuluyvvyJ
Cn4pQWAL/YzfNEqRz9UF5JtRD1WwRs1xnrvR/z1ssfpZ+rUGbHY0yHSki+0Xybk564G9AkCB64i7
uk3G5PeGAsh/qHw1/y7saBRIY7uKc9aYpkKY8/82OoV6JbWBWKJ9Owje/lh78IUjauKTn9koOw5O
VI73g2iWELqvCH6KuHP+IYnNpxQ3vuO8bExF2Hfodq9et8bBOkn5cPwjbMabk61VfVBqnYpTsEQw
ryND2B2SqvoGjRUtajBZwBX8rgQ8xjoddFB3/QuPIAtg3661e3S0My27MqyGkQotWQx7TEmd/tF9
YWa0OB6XjeD8d88uPiYgzQGQbe/Dlsx327gOLv/ckCAf54LOT2UV+7SE8xwUzOgqmI6FG9BvhUBI
JWrXIAGp91nk0qnQJCsj/GhDPlWYsf01EbKzo0k2ya7NztFfTdXTRHU5PWs7t3L7X2GDiCZdSmnI
FxlsFaezyTPEDYkPOuoTdJEw3Egug1gU0ZSOaP0Rgy1hXd7ko5tQ9db3wY/Qs5oeNjEz3ElLSiRS
FCdJa2JJ//rCaHqJ5bjqvbA58pklRrRKHaZuRJptVW9uGms373jdDAC/HJ6icAFxT7l1ZXagNprP
mKxRCTjT2+EA7YDyI9FVguRImpLBUQCk7JQJUbxUqItYpLcBKqNvpmK8CbvChucIz5/e62DMt0uT
17I4lPwwwXFeZTxD+gSqSENVBffFSsdxX6zjLxaajIVbOOolz9zgwl2jnX1izcAmatUVqjeNuIyt
zdsUp3VHPX05qpcNGvdPtW7Jg+x9ijcJNyn/04yUAM4wsN0uNxD6AN129s7R5jN7IW97rJxt/nFE
Wc/0TA6IGtshaW+rrtKXAaCRBBa4rutk6o6p0zbeD0t7i/DQ99q3Lmrraj8OLtRbPeWNm6LicqKd
G+v1syna9cJ9b28jEHq4TVnkzZ7T6Tm3Dv8P6mTBUi3ceN/EzUYM80Jx5yHKHORsodstAbXFYqPY
NJbjjVc1y4ckJT7YdVnWrYdy2ZqbFWauuyFxtJEkcgsTYGocqicvX+r5djbsS6VCRpniyieb1oMA
89NNuuPH5nXhccLlg5rAI1nzqJior0FXZcVqQiFvBGRSZ02qbcIw7q1l/x7EVfvDeYgApM6b4smJ
neJwvertPjZ+nP3ESAKPcZxBtFYuFV98ldn4kZGCARnLYByTtp8Fzb5uFWcBNzkhhV6BgIiXppFc
aOvGHbHKcTHUNuCORYyRL8cZzf5dYlfuF9Dqhv5UJ7HlAYkHtLHoZt281JWrPmULQrFbpNv6l9qh
N+wu6vIWVsszfb/tKVQvINHQVx7gfnRzmvg5kZzqIGhT0Cal4O95jA/BWFBV1ISDhF/wK5aG1ZKC
fRpYI9SDToyzXDLAIkjSwZyGYateJujymr7uvGpem6zGz1TxcZkdWn5EyokgQPIcO9ZZl5mu+UWQ
dnlDF02nd4Gt6XAOBSqFuylnVdpz/+XuyRI7x7ZNIzaShVZ54H2haJxzjeie3X8jsWanPeJyUl01
yuybSOt/a13nGR86bpoDMD9yXcPy8yeMusLbQxEHxS5phO/sGieLvoNgJYxhhbimFXbAbN/VSXGk
zz66ayRNyHyr4sfpt74/DCyhztlXUQR1hoQSdirLGUKjyhsNCkPqhf8gsWZjR0Du3XeRtW8Tr1O3
KzMx39K4O60Hl27YP+SaL3cbeVvFaRFO/LJgNpGp1zRmPIfGMs0Gra69HS9K1WDaJa1w57czwVga
FSlIFq3UDAodMU0sCFn0YQNawFLtzX5yln3WZ09TI/PysiHoCHeRnJeW1KrINztRl4F3LEXvcAEY
15j9YMnVhTVvEue0hSEc30gL24MlLmjY1W42dTyhqPODNHMiOseHMUnmk8zWNTsv3ojiSVcdG0Qf
M5DUVVz5F5YgrGyGtz3YcVYuAiM78N/RNpX/cO3j606u15fu3pks4CpgrInSPFidnllcrcWvoixj
8WVZoPJTByjW7HhCu9lNYV/UcuGCDOY9GlXwvBXpUbRfig5FtiSbKjqaCMxztyxBuJwX8n7aXVh7
lisblVzOM91znXRh63wniFp/qkB7DR8hm4IT/cpedP2T3M3Vxuv4Cpdamd0ospg/OeSc1AhtnJcy
DxcEyligqlQKuJU1mtrfVYa27J7Y3Lw4+otaf9W1HsvdUlahf5TsZtA0SvG+GDOuHAEJRZsXyuWH
8VSXJO7eSbAvcWT/inTqQWdFJ2YsUMwKEM8542ERYj8s83jra0Opg8o4B+K45usVYvg3N2FoTlRl
ZpIJpKwtB46Q41248svbtUM5P+sWNSe4UDD6aTJeZfYCWlcdg8xW+aNtfJ3sQ+NLcwy5I6L/vKiP
PrDEZrTXwWFGN1UST3983mvwj9YDketDyrFSB8CWnLw2R61iR9XuGJ7Ge7en3bRyJ3msxbzc09Hu
Ei7AlfDQ0WTwjkRyCg+2wdKAKDCe/HsEvtBkYvT95z6SNt+NA9mlN9mwyLdgHJLHVg5bvYfrb5eD
OwfqFROg395SZ29nsOXCgR+LM3E2yQCsEq6d5xwiKEd2Gll9bCbX9r2turA+W37iByyhNUFuIYKY
k6i9/g4/EFKXYcYhcdWJVAPXNk5dLvUwD/eoPJc8lYuWzLo2YDGO/Am7uZBEc6BMlC1MUpJpUDSi
UHeEoub/kRCZbKcIz9G2rxI7/kUVixa4ANvWUBvSHhe82Ae3LLIb4nB1f5j9tXzfppBn7cpmvmxb
zt4OqXqVj+eFdnZ6LsvPVQD7piH3MELX7Ktpp+gOonp9Roqy/cMTFeEzAOYGoUHkSnpJUbfd3VxK
dC9qmeXBlEH1YXoXGGbhJtw7iG63tIfZeUEnY/6uM8pJFoMqevLDYs6o0yWi7Irp97cmpyR6Krrk
rYMyfqAZpvmZEsM2NRVS31RDHTyV3jw/dqNrfju9nzB0JPPyOPDhAPr7oPlVDQz1VgdmTXU/yp/W
8qYi2yLrrc6D9rYdrMPchQ1vLxNnvR9aByqRu6QNIrWSvt6G9q9rAN77+SrO10H7W8dsP1vVMNc0
UF5eHjq7IZbr4QocH0oTDsd6Vf3JupH66dfGv+gsCC+TcdT75E7ubS4nAY0qWYkC1Rf7pIPqCybv
HgGlObBHL89IT/8V6toYWvBhVEUykWhcJguSmVCytJk9Uy38jf+OiI/qyj/1w8mJev2IDi58v77Q
p9qD0hMrH3uxsjwrP9enWMV3eQ8A7slNpkT5QjAHQ/OJkDd5gPs9JknzrJqYgs6Wu3bXJZI22W26
zcl6UI75QqHw05oFKYLabjskiin/dQXGCte7qZ+6t2wkOHNX9ihxlveyF6xXpH2anY77udujlAvf
42sH1iGIJn+n2DXvgyKM0Ij3evwXhtYLj7XbRPd2aobLMoVTDvQ7Dijh4w7xSDk/4Fvn6QYzQO0d
KzMdbTd35lBU9UaYTe9GuzCug9/as+LZYgD9GGNMIUWXj4+dUPm/Bb04oxUpDt9hK51fhoXiS4xC
vinRuo+w2d2TMzXtzZCLZdo7BZXaFKqLO5d290MCEH0Lq8+UTLFz+1+HzBKhTbcWaSz78GBQDsG/
e8nDpoOr0mjWB3DW5sut0UalTULvcQNffIrRSEOYkbb+Eaot/tbc+jcedOl/SYviKHpw4UkGtPwU
89bMOcMRpcR6T2qles+pjH7u42G4BSrDtt7mtn/1Mu18BzhPDowBkLfzAF6XWO9TjBKpqK29g5lG
+R7zrpzrZS6hM2aAzLJ+pabXf3KpleVlHCPvT5lcTRdrkKP3C7YbztwG9tBTE1L3pHSPkGvRR5Lb
9o4RueONRpX+5Nay+cXlHEHdZd6NIwj9RASxZR2ddKVzWpe4uXUUymyEQ0JBr7jt+seXonheQ3w5
TVmJh0jV64utRm9N/WnwjnPvlV9izvzPchmHFcPFuF0Y1sSMdURmr2QHtJ8rcT6IhilX/hmLjOpR
lWcl0Mgwe18AAvoFQ1KPWmULeebWruHvqSDIn1CAUyLAjJ0nF5fGTLDIBAMTxwihNVucYxuYF963
vMMf06u2PCzd4N8jpuxvNfLIWw8BR6ojZR9XcsOKHfI8V+yDRSGEjAuOuoY98gBU2D0lPR27qQ+C
+J7lU/lcQ3ojLXXECtycd/mXoe7d4LdCQqSt6P4VZsr3E9K4OA11kLA0BCWtFG5VbAOKQRncJ4yR
D73Q2JJC/F9/4VVQIPoytu+dSvD0Jzi8MI6FVyfWTS6E94fxqqVhC7WovtheZldixXrFcGYoceWz
r53Su2EbAymyiRDmp2uHxUnB2JwPvximENk4jvbPbEYMf66HfGn/zkZG5qTxH9ZfdbO1DgtfnI0H
9hYb7GIj6jeUkEGDOKVWbntAZ7JU+2FqessypUKXJCLbj9hyVqvqoOOHW2rvBrtHvV3YNTRCvmsr
J54fwAYSlAZsWT1O21608cs4UF38LsICvd0OBr+0xzIasuhJx1ns3ect4uhDEOTxBU+M/Uc8dtnu
iq01xblgF+ieVMvQcEQXtK7OsRjdNrYPnQiHqD9O7BlVfpoisLoyjYe5nzHjJf1Wvg4DutyZe0/b
+JNmc978oCw7/Wb89ir3aPx+23AtBOiWp5M/ouoocdFZmkS7De7hgFA2RsagbTbgGhZIKZy7pkPF
SPMclAzbbedU3tSj8YZcGnYrUrs13/tLWLgPCqYpPnvtpDO+T8ic4S+HnAeYutjBnfXFy6js+NVO
dhYnpGilNind4Iq1W3uZoTbLiad4m6giY2d2jlFcLvmbEREXc2yInXxAFjMaMI3Jd2rKQbEQvIdu
Y9SFynYwMWWZu28kkoGElXZdlp3MvYz88wZh5qFE9VffFTLS2Z6fu5wcWDQvXn/zGymQ4YfL+m0w
3Dpv28hJ+TVFTruyH2wV0F+aT3nrfBKQ7ZE8Y5lc6+fQaHd86GF0vQtW6s47kaAxopSXI+QMT0Ld
Y4xa6Ut+CHs4PUSRk+MfJNRNdGq6TOn/wlDVE0wNCuRXXA2Z+tX5xoWHprYYhMRfB+bVuezd8mFt
ccECnNMx4+1KjEjZya7hCsvGksbV4TuC4valRX26z2Pijm4dlBuZxe8R++VReH7p/y50GYl7GM+N
X+84iWl7yKC44jecLRgMHFV05N3aLqmeGqTDETpI5Wdn3JRRlpIuv9lLu2HQe5yScspg+yOf/cIK
/tEi5duK87OIzbZuuxKsTKojaG5XPpPWE1SPtHlwINvYQVKhwj4AA6LBbBwfRUGQkEhzMdR5stPw
FkFw4gdMorPrRDVKZZzJprlgZTewx9EIlZ6GS5fnBDuxQQe/nSY27reswgyTyKLxrBxwFvcZlCdm
qGt0UDYm5tTlDEGHnk/ouftGT1Kf/I2OTf/C2R4zZZtyBCtSXu/7X70jeESiqRae2F0V8wy/Au/W
MJOdlTG/4rMJ1rtsBrlNOelEt8/4dUYG9d8VDNn5QvXoMYDkM/ejcjp/eApQDFWPmRvDiw+AFON/
aD7b/EbG/DW4lQqk26kPhpLf9Dpc5hMaxiX7JpF7Gf8bhy6YLsoDsD2g8i0yntl8G04mMkt7R9KC
SE5RDHBxzqPOUiGisizbuxGC0F2ySF9+4TqV1YEY/WV5qtAzieMEIoinVWHDTrcoBiLDjQyDXSiW
ctDAfLAHkXt9yEPqkbqzd+pi8fZu1fDsH+mYNvkvZkY9KPhvsfrOTZAMpVmOXC8eBMJYRqW43USL
xlWXjhghtmtS1rk+QoW+naFnXRp2O2XGWynnpId0nXQl90MkxaZBS/TmvooV+gGWiaX8lZp3uyC+
df35XtSbik5BAyf0vqwtjW0YG/jvV3oYXcE64vu6XZAJzVdZ8lbtKAkchk/cxtVyyTvXDzjlcLV2
JNMFFeaGpNfVYeNLMds5C8ixfe2GDnrB8ztZ3XZZ76AT9nMHBuAQgwoPjzqqquqrd6ucV5Vd37PN
vouwymZHBqDW00dTuV3fXxQ2o3Y8NXwlW/8RavD6TwfvircB0vLaP3VxMDXhu5f5+JvTgnKGcO+W
Ji7ZqPKhiW9Un6v/Zk6SZCeauUqOQa5nDMxo8x17yla/Xu6IKMcKa9mo5qcILynOVnJpnqNldlmI
/Lpdd0tDrA9vxuR705+O5HUXt2IAyRAey44OkUeTdGPd7kBERXUXBbWQn5Ht6AKl5Mioo+oDCh3S
nqO4cLCrY8G7DKFMsrs2Cl0wicbJrbwReK+bg895yUGLrjG53SAAugvSBQOBPXiqux+8vq5vIu5Z
yJwFsqNLkREsCQ+TXdxjqEBmz42/0rSIP8Yf81++qPPuDEaZCO88u1vvu+/jzHn7t4j8rvilapK8
fPSoOGh1Cu9oJ9RMdFepdJ7qEHVQpdEIrTQ0FIdgBl/wWCOXSd9MfgJQdVhoc+rvlHYx3JCRVEfT
biIjtXxWMUS1Spt47RAdQwk26SbGMvkeCQ2ccsB5UZQF4YFkZh/lWMnFOxDYH/rzYxwYZS84rHv1
B38EhAc/hS+e+x7U886NEVMX+17k7GvtsprsBeO2pnBgAbXIUrzCCJw7j27sW54vv4YysnmQYxbN
xHoamWD/BTYc9I3UGWEUYg4NjEk0JP2rdYpk/F0IZAWSc61O+hsIIS2AJCHIuhH3h8zYc2q+p2Jf
xAt0JwPPEO7WPK7rE8t6jw2iCdrmb0OQWPEUEnrR/odqcij+85drp2c6aeLJUbgjZtuY00pnwLg1
BHg4Pdn5e+HlbQAcW875Bx6HproYZKrdY4geoXhuXHxXR1vJSF2WrdIMQpYEqObil13AyhzhKsTi
GdvAgUJGavc9K82dRNSeZvCZl6lv52PTa1HhHdfJNp+KwHHzbl/NcAVnbJyQ8tm1te3WMXWoDkM7
uj+bapr6GZl+MM1oVHn3blr0XDeVB1DKqI4d+Hdnkjj7i0rdLCJtDIrq/YAqLIr3YdZH/R9nrTO7
nbc8j8xHoMizUGnhEeyU5qSWkPECpwOQH895HRDlG8TsW6u3htF+aPN5PvZQr8NnOwK244503PUX
kotZYbbg/nHffCQ23ExClt24VxL52UPvbTGs1+Y6+ckhHAw1jOwXAZbk1tmRy5+DdQY8h62KBwHF
OGvYz2PjVVfhGBSpD6HurN7F9daxOmXMS+bcRYz7FRNgVYtPC9SBsrUsneSXNB0BDjvgyUyvqYlk
1fxjxM8R7hI/y9YSwMdmd5uvo4GUDsDWFygg4+8qtNsMXHCo6ilHgLV95GjAyKwQXNf7Lhah/Mv9
MjinBY8ZUatZCaA9FwQClKk/BNlwLJPSGx6wXYryEOutl/+yyInmaSedVi7HivSuipEE/fLKB8zD
8RvwitJgSfJVtXOFBBFKcd7hxd2CxkPnnZeCPAETw2gIZ9YEy01q7imhztQUXGfmvH8X0bwiug9M
WbVHPeqo+E9nHGcoRvO1Wd6wX8fbiTOeXHMWoDUncJz50L16yDA2IhZkL/Hc3ld/Nquyxdn3zcws
YcaZFyRU8xa9kXu/VHeIbXB1V/NVHzBGpmzPZWccNCh0bZDWoKfa396kTmZ5pSrC/hZbMSuViKqt
Wpkh8XF9kS0yjqchwId21snadJonuRfrKxETMHjHfpsAZrZgxmV0Ukw9xZ5WVc/djmJBYXyq45yF
l1/1EpzawISoKREyeT6+smnNEMh3W47Rbsm8Jrjje7fbg1kLvz9KPc/JHzypnFh7J9aabpS89La3
nvbbT9Rg8rOX7sot1iMuKu8qEwAGHpCZkswQeMYtbl1PCQxgPOfViH5Eg0HtKS5q7J0uRm/6xfQ5
Db+8BTs2ncFcVctdw/iQnxnEonG/GczjzYXnXU3xfmOqwlU7R1yggj1q1vGbU+O1iE+DqE2OejSr
LMVUjSIzPO6TdToO9bTpV89v9bIgLl0KJSEfetSbdPagNZrOEy6xShNbZE336Ea82QqYf7I8wv1Y
FesrGnxRPFnW5+2rRqEivgOS5tY/dU5h46XjYC0tSlPHTb75WrvttI0heijMk2uV75221ytyuyFm
pXYoQLB/yS/D6sSwNkuPNzVK0IhDhhWl8NNAawAAnsNhFkNKBoYUCewjKm1uby7ccLizRBhP4wG4
MeoU+oZpDv29JDeirc5y9vvqnW6FDmU5aodg/ZfYfNz+Agk4+i/EXei9GBys0X+FqRfvx1mHaa5T
SFHZePcNSuplOmSOmtVpcMqJ93takjmKuaTyRQd7d+1IlNhFw9jjbmkcXTanBryfWAYPT/sZtr2U
p3XOVfzc5eSi3BJxOuiXWvVx8DAOIlMvIxRr9XvokHYdi8Um/YMDGxemvpAVHTzs9+V3APifXQLk
09wj3KLufqZEu9w5haSa0YUCku8W/D98cTZmVtJPfHX9G+C479Z5i/3xKqHcKOwauUIgPDt/lu1t
lju2+RUETZC84GnDv8+aXHtq7/acyOckq0L3PIBwyUPUcQLdap6L4UT4k4/Sp3cIEY4L+in224rn
/GYrB2e5hgxYdpCAWIaVQ2kbpP+ELsfKc+gS+VTypfjG6NMYJ+hmoL0Xi5Mn2KLyZuYBC8M9JoKo
vUBLDZ4lh1qC7JjcluLQQt4EmjsXNdmwp72jQP7VBbEY/5AX0zZmt2CeJJ1/G8Qqb/vFVavYW3is
/29qK3Zk9L4VPkzcwDaothS1pi9+Fp9xpKdbMszWEzLKpXwIBqw31FxbvzjmzZQHZy2BrgpiKNgt
bqbVYvLCp96Zqzw1xIh9z2/N2ViK3bZHErDkg3fBia3kUVnRaoaP1hIC0OFgi++ZwZT7NOOa28YD
dnzCJTxOVnOvqyFUx2JYTdCjJEmc8JtRvSBXDBcwK9nUhoo9E40MfDWqK/HJAhGsPNGIl9adlEjb
pz3Sy5z07hIjx1zdJWtRKnZzVWv/U4BVyeeh5sC6FCsUx61CC4xJkDtrJqmkdt39pMK4AEusclXd
GJjSiswiy2FGMMsAxk1czFAcLX8weZ6LcBtPE5FX09uIgOR6vnV+FH60G9v7D8EJcf9uQtVg5sq8
NcJ+p6BQPzDUOCSZhGhpP+Yu8cfjwPrcfSIZ2DJ0eKSVlH+X3pn7Z4SPgkEOiyKvMeoLb34WG0nG
8GhuYffILZv2OW7NVcLiDi7j/xgbHJNz2CwiSpNuyIbwrugaxPVjjqzjaHU1m9NGzEt5kIReBGQ0
jOgv7uo8wgWcyHVtXzsp++Sxry3s46INP+sSM725e0rdzPJ7Kfh6e2afgLP31FbATDcN2Hh9CPju
k2RXr3kiT3kUj5/TNQwAj2eyISWZfXf5jo0mzfEGrA/CiV2OVBfmaUoE76IeJ+BXFssSbJ4dr2fm
9+Adqg9LOsHCxIZ4tmawD1F0olvLMBKilejFZ0O2qX6DmtLqHc4YfjTtzFQs9ygRFnv9h4FQuyXB
eeIpDaJduonaxke3GPM6OmxJ5wJCZ9qnKgQ5K56WWTk+nvbB09sD92YHKSU0/g7kll09zQVkeyHZ
Cao6mFr0wz4yggpcq3zIEjmIHYZQPX6v22T7M7rtrtzlZUgAQsy4g9KozBcCQemeMUEQp4ACDUTL
kMTreC8Lv0ne175LUPXKPnZkyvFVDOwfHlk9KdDYGuCFiQc+cozLdF/igYvfrcJpj9WyzDjWDqVb
0aQ0Bp3GTt4NkcBgFuSusvvOyZpYPuSux+RxqeVAd3M4dN7WP6HBMUXwwmLl011NK2sk36rE8ZfL
OjYEUIPYAkLn7ZZE4ExV6R8JyXO856ZVpX4ONhDwd012gvvbiSFBjxlBJc0tXmLyXGdn7uIsDYsg
C4lWiPr4YTG6bm/qcuqwiOalpNXlVGxyoUxx9Ener5DobgVK2+7aWAo37lUtq32gmkp/dYnp+TIK
171Z4kSUjzjielbBsWOU2StMIeok5h6COEWciMlvT+gSQgCYu4KcghYVRoHJox4j1lZsBdloDzDA
YKgxGn72MFGGcjyQ6TQnjyC7bXnmtIGRAu8TXvzZ9Uy9v7dx8EAN+fbQ/WNEBBHDBezKdyM2xuUU
GzvSLuIYAZehhCKHj8zqVV1mzKdyX3FPDdWuzBV4ZkQJk/fSZCiV9C5SVW4/NVEYBMPREdWhV0D0
nfFo+VKZ+ZAMaEwRBhaV6x0IC0I11zpzPD1ZWCnwf0QrCRI0Yci9jLYcsTnJFE159kqt2+L+Gnsz
HprRbiiZJtYw9VgDCjjlxVznspJBAlOg2ptZd2iU0G6GJs5vAKnY/R76JcGugOI+0OY/NmHckjtY
n6vySoVVs76Oi0sk2JFGdlfdsvVvzo+dhmTwqfIbC08cPbnWhsIg0/GNWgsHscevm23PTV847QsB
L3G4XCLry765wXWiqwcMOtWxY/muf0DR5xiAqEaEp7GhEibiuebNXULD+trr5e+KQYz7MrfLC7hE
HJ2criv/FTl61NSugfEjUFdnEm1qOb78ozCJ/SV5Kf5lM5FNNAgRL5ayUvr/4+jMliPFtSj6RUSA
QAhec850eizbZdcLYbuqGcUgRvH1d+V96+iIqm47SXF09t5r35XBYub/GO+9pzSocwTNMYu9nRyJ
KxGA6sTj0rOjOlROkpVnJxL1QVc280lqLv3z5N1sHRiXJ/XHY6XaQBqZQcrgHMJYORNYLn4ZiIP1
Q8ZbuPyeyHW6HrfyOJtYOonen984Z1Xkb9ywCe27mSwTxoarklcdGlZzN1uqGNeHviWfSGJxNdPW
M17PxSeYbjeCoJG0N5MHwk2bdZiXxELGHN81tvlDzyseNIZKe/XMi8f9rqoMBzihH/8yS5U1R9zO
XMwn0GCCZ7ThRrsdS0ECPiMDlrDsyZHWfW1XsUOzq/9NooaBr7BJvWLc8TE6gEEVH72OqNmoGnxn
Jzm2XXkpotr3oJ/HWuzrvi/Ga46TsXuWVKL5vzHgDsHvVAejeEwilhl3Dh2n5i7HdAAlpgq1ML9Z
YQbyDB+rurR9t7BuD+s4xnsD5vUYJxkgXX5YpzwXVZIMmFLTJvS/cerVxt2aAjDcGU+OKg6Zv5Ld
Cj03dh76vJpYdmvLjWeD5But71kp9XyPkQgoxPx/Wjyc7ewpwCoKcaIa4vUSayccPh3eltHAuMhS
k61KnfHfoP/GG7G8wduasKAg1SEpTF3KE8h35bl02bWuzA5DntcsYWOtlj0f3BJrIhK4JpD3mkrH
5VYGa4n9CxwbG1Jsukk9/fZZmAa4zyLW917ZO8EdY1To3qV48cY7hzhUgE+0bMrxdyBl51zcGJc+
63e5CFxwcT+Zk2CHL7+cuAMHR4GCnM9DWZI6beOmfMR0utRMXL4q9540DAzMNTOnSjSvIYwXIDIl
nvcw5pzKPf5mbjUYlAu9BO0+quolPFRFDGtHAEEkRFgQcG13+ESGLy7Ny7yLuIUTKC1m+2txioIN
qph9YEspVskH0c1rcwtphE9UkU/TvtJpOu97JMjiaU7m2N+5vNGzB1vZWxhhLv7k5HUeUqyJJPI8
7M/7sJL2pSvwWF99ByDX3cIRiaZVGnGpyDIxIjN0sCpfFZGpZ5Z0pDkhNrn+sRMkpzGeszF/Mn6Z
nCuOPKJJIy75R949eb+JOMii083+EmzATbQeT0JEcCwYw5CAk8rn4RHzbOn/zPAlUpKjAXU/Ds5W
awh1TV2P6RhUWtYBKg4qzCVmG3PHluzEWqZeCkr6wth5T3svBQWpy3Wfk3EOgNJuC+MOEyQLx4mZ
rxvvP87TCnNSR4hO15c0x8waHAmSZePOYxu27vvFpgFrTaG/o8WKtt8uUdd8wvQkSJyrUUe3rsPB
iXlI2WCQFiPo2mJsbLPpQgljxYeeCNApx1XWKoTk3mROc1oXt7LPQDxIU3G37u2bzbAYQ6api8A+
Nk3p/9f5fvOPTKgrj7GM0gc/YcTcF/nIVOXW3FG4KnMlxB7e07BMKiwfPiQ21umQMmydVZpDkB4S
pwJAseY+/29QFW47ax0O5SHBw/KCLb4gvEWK+ApCsCE9jmfbO/Bz+C9EveovzxNlfir4cPShMkay
U4DQaDeKIcW58Jcvh8JRa/6rlcv/I12MY5fEpRB2B/IARxCXVr647JVCxIo5+/GrcHpVnHA/jggi
e827QZmHoXG7N36iPvhMddmP3zJjBcRSeyjrk5dPpjlnlUEY7Zo2TfaIyPBR0rgnl+BZwvCoIk25
b6FNYEHPcj0+Cyzt9uSwmgZl4lVleuXRqr+pQ67Cw2ry5GVkFejv2oDpeq8xRk08BUQvWRfILNqB
Q8VandIwgpvF9K5bf9lykOmWh5upKOdq2O0FdQzld1lXQKVYbCV9RUC6lqIQO9dBJtxEMb5KEmdd
NYUn0MQpAI6oYCwkTdDyRbJ7msaadosS0+ndMrEj/+PkQbucRQcy5Ml108TeKFEUrGLlbisFtKHz
GDDXDkPrpnB7FLhNTO6u2I9l7uBAAwsnH1K3H/6xr3Pk3xGy6Yfpvbz4hQyME0ShNj+gDwKOjdZZ
nNHKeMunnWudE1vO6C+rp+oSOxC7SGUEWbsPlFLPeMSH4hD2M3AW8p8e7GXwwBqAAGXS28qAsQPU
QpgaHy15jUeflCtrwKTLgQ+Uq0OKTw6t2E5I/d0b2VFzTFh6W0asErwGkMLWfUjg5hTnJpYYjBM/
XeWli/n6I8N70WPqTnWzHRb0lQsbw6liomrB9E2Nh82x5UWzI+Y5tMAI7PwgcGdO2wYEmIdtKlK/
Zq5j7cHwwPznAFO9kQgayx0Vb6p7iMtEJ8esj9yzbqsuuLKyJF/ZlzfsC1er7LVk5dPsFLcFsQXC
Gh0tAiPrfVl5JMAdKgzvu1p1jy4FydWWOrD678yDgyY7USIessWjOAJ93aG0RCPcbry89kI2IphB
dmWtSnqMp7hXJyYBhNFpLl0sZ8hHdFvNq3nhNMDMu+ZZv+xgGa14LRGe/fhoh259qJVsn4ZkDqpj
eBPEQ0QbdQyXtofYGpMNyO8aKrsC/1DzQZUnZJCUSzJ3LW/fOb1U5hK1rF28d6915NDtCRdmWAFI
mug/8xh6xbXsie8emdr0QAFrmPy1KGx3yehF7XGYC2h3PsGDjwxfOEIpd+b3EK4HVz/GJzoyQt4T
zmkBKjx8TRVRmiOT5lrv0kJyFLKWJxKelqHgK8bsHNylcAzd/cqiy36BQkHT/7ZdUxOldhOdVQAH
28SlFpVYbpTikeiiO5c/qfQrylvLm0Z1HBn4QzjB82dvtBo508tyL8VL1GTJYi0+5jTV71Ufr6em
98b0o3LXBKyiAJA0HXJja0PSAqfubpxDgBS98Dx/I/wpfoCwO6ImdbhEDthw0YwcxwErFHl833Bh
G9qUSJyWhKV5fa3Y65dh/MjB1y5Qgpql3PkAw+I9uj/UXjML8Dk8IReXOKY5TXRXPkQ2V8tOaTtR
KJNNY+69UEUylX+XrutQEJKoBeIDbMbzf2OiogJhL7gaNWdhFKipoW7izw7lJd6zkmMLnletGE+t
HoiJR0k6XgiiyegnsmAfPjjjbXYFOmF2S4xvHDVlXM45v0oWIzqCF409I/8rypDiad6i0qI/dPMj
d/ilfq1gzv3Xj+T/yCW3FfgBIVeOyb7uS73r8hlPMQkhm14DrKCsc4oZ5IfQmHTOAqg83JNc2+o4
l/EiD7Yxlf2VCwpDEVLjqL10cE0zXEIi6Y6R0ZKkbctad1OsWGrZBcN/LVlJomic2jlb8GNFwCVS
rPTFAb8Ot001L9VziCTe7vJBlO1hycQIEKUqeXemUTyP90tbtJeWZ52smVqdo25vZXpj3bnPSVc4
0b7w5Xhdu9XDB77yzb6rcJaSmG668Vz4RPF3qRhLAgA2xxaaJB4S6Iburxaj4aD660IInRvU6phr
nXZk6OqJge3VOLwZj2LiIrNRVhbyjx5IXG1KFv5/ecWmT1FPAv9IdKx4dmYngINwE4vYO5vF4GhC
g3c2cDzQpmZvkX9UeEus8KxwcydlCG2lI2m6s16XPRkABfz5aUp/95TJzTtyFV71hz376G8wBq4P
UI2GdMv2SOE3ZXMHl6uSWMhjJQJMvQMRo4NHILvdRnZy/oS9MywEGT2ucGMB0o3Y/fC92InA1g3X
gCEppMONBrnpAZY9d2WPlsC3pVEDEBDPx2oFxXj+E7JZzR+rwk1HIssOcEOOTG2Gp8YYQeid3FFx
zNyQOXZ0JuIIFHvV6AgrVSNm6YkRLDEgaeJ2Oj+axm/H+45Jdzx15Zx+TwWHMJtVd3lN7TT7+9Gu
4Jxy1Ltux0KImQaattttKxphToDDJ7b1WTG+xmkuw4P253k8zMXc/WQxg/btUjy81IUjAVSPmPMg
7oQ+ZB1stDNZ4jX4XWHyr/Zlaf1ys2QFD3FQ8eLfcJOfP+K0VfWuqmu/2AF9mNC6WhEd67XJCQS2
+VWntnobQE5gkqzr8g9Gw7S6a2HhvnsCjs4d+CL/GZ2/egexs6LmibS/RNE0kjDHiIP5bbUzYcpk
Wf3qAXta9A9FNVXnAOzbfMFk13QPcSjr89i3eEoBRsRvBK+Bqk8VsWqMV0VrHwKdErHPSyS4bJoK
f4+oMO7xFVryYd1YsdKhBKq9YbsSzL2AjOJ/4TRpOx8C7vPToWglykMi4HEfWgoLki0QivhSJhhZ
duQUy/lUTn54BpA4HEEYDoQP5izGuT0znDyQrdTuPm+sQ6q7pcuCMBymdIHd9pj7Gc05A1Y7bn6r
LTl7SuWGB8Bk65uXFMK5zxrEqhsC3ZBJhBTAFzgBlz0P+Sf6q8sja9spVg9VWCTOC9IU6lG0SDNc
3LDz+/PSpZU55BjBnU3hxPGfpUtAUVRMfMB3F0EcK+yX1D2RjuT2G9cIIq9dGUlEd2dR8oOweRHx
9ugxTLgl1OZdPyovabCQ24IFkW8VuuGq6lrv2gSyNtDxdBg/PRFz3dgkfTa8TXSCsfv1BrMbB0fl
L9XNLLwZ6tjpHktDh9RxqCgrPBMJdexxKFwFJmzqMO6sXcl9tu/ZXWxXfHZcHOm7Mtdxiur6p4d4
8DgP3LqviQEZiwUVnz6LmABM+Gboi7C+suEHLAbnbupwTbgc/rMlAblr1rV4LgNV/ST8jL/6gssO
GX9+kSwtp+kVPOhgWDhWK/qvskD3YZ4jD7QSP7jf1opVeNqW9S5Xa9SeQotni2OtjL2LUbG6LL31
32WU6wfqiwHreFja3jNXQOQKlIBUyhJz+WUZn+C/EDDv7zFNopmnCwZOQumj1+y8zKnV1zrTlnGh
fTDKjnnPnZxbJrvhXQu/jhCxAxURLArHTTEQzdiKALbrRoHDeUO75QMubJ1wLmTTMhyYLqtoV8rJ
B2zcOMVHL8P5DYw5O8QW5Ns7XomkvFJt5/SfYaooy3OnzBzYWVTuAwBmeV/7yA0olXnxY920vmam
MsW/XviuoaOFtTSDfgTtlJIHRCvmYeCV02QHFK45WLuPmWgcURbN53bCul+8DZQmlG/DsHb3Eeqv
/opkILsn/FDzfwPUvmJbeav3h2mqrS8wqo3GCzGX3610yifduyUGvVBAlrOlG2Nc9wY73wvpkiXi
RsPmZIhdY57jTCI2Kj7tq52K/Gf0E9f5donKElhUxqoDj0XCXYbrV7XzhCIXhEQYnJaeVcAZ2s0U
PKPDKfdFr0wiHL66kctd5WYielbk5v0djv6lvHiNHv5OXuy2x3GOq+aOwsgKKSeXyJP1jO9s00Xd
MrG8s727m0XIdmkzSGftflVtoOMn/Ldi4T9Zu/+aMo+Di5CRcD/Is44vzVAl86XP9aSIRHheD+8V
b+4Td5MqeW3JJyTbCd/6sjfgYV8W7IANksPYn+OCnfuvBkAvXRv+KI9l3cMDZ76HuEQ8ocAZ8YlN
LZT3EeTdfDNF+D1pFaN04VTGOC9J3hVxeejdCFNYjDyzDeBE74GOU8k55oHjP5mZlsFrYsWA9aor
x2WLCsZaUc/x8pzZlFIvRvdh2lo/l5/lYrwm3Tapp+eNbhONP1vCvcOj0mUkfRgKQCKaxP8XNKwM
7l2cV78h7hXuMUGYUFCExPAiZ15SuzBrxEq5SFsMfyVwNKS+mM0MbFp+2XvN54y5ps89Vitr38hd
XiAzX7OOxZ6Qegw+1NCN/nfE9HnuKUhgDUhLTfnjB9bvtww6DTEDvhHYIZIhvrBq8LjWr7q95gOV
kzticQmc1YZb1TZz0bM2UPPMZx14GXp9Y6QkSay677isgUSYNTA5itSA+R+c7/rXSXxuEGChg7+r
Jq1xn86jReSKygQNoOFK0/Wj4KrGVbjZ0OjBuAaJF9fAZCqHW2s9QacDw6l4lqqg6h/pWmFhg3Cb
qq0sZwvJtKfn0WA+N5CSSnpGuGY1N+ggZqgTdoiEpdiIY8LL4e8hPbVhv6W7tu7Y4HjijYk9hMTv
15DFyhIyi5/JcSN4Lf3nWUzl0HFN80NhQEppBVcKjuKEPd3GnZLhidTnyNubF2QGODKaX2dsJj8g
36E1xPk0W64OLnwwcs84naWVy8ljOF427GFIe3Zwm5577Kt4BSsYKpsOx5C/gwk5fmblClO0ZHNF
1Uqgw+I+XxXoDEVSAVuvnJqPtUdwv9mLFHCpWb9Uqx2PPDEAeWAeOM8dnpmEga3oLn4cu8QqpSOg
BZdj8J8fu6w1HN+vDrktnW/s9bi8pImLx3FpOeQSUF4t29/KvOO0ABCrCrrI2IWKflu2t52xR9jh
FheBH7qL/UW8tyJzf/V6auo9gjT+63LUgk9impa/LEr0myQIKEFyIdVshPZHGnjYnJCdgLynwcCF
kpiqXj+bsqu+11Bk0EQRaSjL0wGptmQYEjZ3ZRiyQWe3uvH8SL9ks8KFVM0YbvnRpvDHwlQ98aGF
dptB8ejIweW5c3CzsKUf3N7MtrrM2qdOtyIl4JmzcMDqNmRb38aAeGmMXautx/XsdazD7olXZwWg
UHKik2esKbYPcV2/a3fGM79kzfp71CEmQL6ZOtuqKYwec29iUOCmPRKMFI6tNqMnMIlC2mzg7SSE
7A4JyZdoS6ez9rghFGzA8f6371Mv1i8YAoUisIl7OkUwBC4vp+y/2/0YZP3qLr+UKiU4N8xWjHH8
vpnZUnaftqbmI2hGh5ybJafs0qjx2Am1wNqF1xttbnbLI7UzdUzG1hBuL9iG5NuC7/MZvl3UXWyF
HLzJ4FqQl80i/K0zuZfPWZQzJngQsM9TKdCVqjqJfirCtDBMQoK/B9WG0btnNYvzihn2hR0n/4iT
9VZgk/d8MZ1hbNV+bRSsjx7q3roXUVI956mXfbXjjTxI4s451Lx2sq1pe54uaDjJQ+hp8sRMD4iF
/CJ4G9skZphWabw02yW/XUV0XTMlVSJs0n0z+T1LvyLvMFPQHfaGuxS1nSDMLYptY3OePKwhuwGj
wT9nddJ/NAEZgZIfiXMS6vX3xDk4buO+Uh/L4pgM0SnP3wgHzx+VliIiBhaMjxGwJHfb+DPsvcnl
rbXJucr+insvYYEbjrCDkLC59PsFlnUWEdgQyVWV8lKovvkdW7Zal4Rf3g82QjgiwOS44q9lpi4K
G2t+qBroCJgAhnFfj4l6DKV1xn0vdXYVeuFI9pekyGB1yPZx6uvox+Z8XQ4EMmJnQ4eS0HvgkQiM
EzIFe2jUX+oIQu6ha7sgOo1ymf2dlAbIKmKU99fLlIejL1hkf8rHPnkutQ8WY8Lgn+0W2MXNtmmG
GSqVyd2g2sy+EDws7hxcSJw5XzHrp5gZfCkf+F2iW/dUQp6RvvgJSAGl46GmzYk7Vr+0d03BvnsX
xb7l37Dq/+UniGndBonHY2YE1E/YnSA1+RQWQNq7+pmTAFJoYW79LnBHqUPUA+snCsTOxDxVBmvs
hkYlvr312gGdQGVOo7tU5tG3Kwymb78x3X/zhPOAipBmHij+HAB7/qweZJRgo73WRA83OgBuNB6r
BtMbK2ofJz+OjlocZ9je40dFBsAQRqZhYYFMhHOJfpkkP+GtbtklYGKYBppgXUbdDyUtO/qD5RYp
T+BSkTRR1OAPo2TzyumyaDmhNxO6aiZjTwXFCMyGqswo74rJZMvM775yE5poH2VeBWS5C7PvloPp
i8gElV3N0MQZN+yMtd1SDyRWDfvJv3Hchmuy1VmnhuayGt+PziyCW/K2MbZafv1GmjG4TryI9D/q
eSy32qEX9a0SytyuMmDcNFeKNh7jP8rDMLZjKZtKQmZIMkfR1tnV19iOt7dhDmJ/tRBHs4QASHRW
pi+2a87OYawyj8y/n8xfaNIB1gOvrZerBXAeg44XdMvzy230jG0IZuvUvUhSFl1IskfR9ZEzuhNk
TtnRnMfVmLfSLfhz1FHY9jFfWIhsVOVEX3EC1YqpjIzBpsZzXT7NadnTyFIm5bdi5RqfRjVEb46J
ZovfMCRO4+tm/K+zARkxDT2SD8YBzUtLNLf6PZy+yBzjvmtesS0auRkZe8FW1ErTlZOaRb0NNBy+
zrC7MRP4cW9P3uLDtU4p1bHHmGB1u5dN7erdoAb/Ac1nHDgK2LtGG/JaZXc3eyYfvlNkVvefg19d
8JboK3g7BL+Ps7+ET+nMxvV3m8/IzoXvtvO5KSNNIBx0WlNtWWbl1deI3jn0uzojb8xMYVPiuBuP
1J9z5XLDlwuXtPo7jQMIQH4Up7rm9erHgFl6iZycFJ286yMsmJQq5UmxGQLZUi0F1akXj1FyGwNb
CgBWgJxZiBPOL8sCC8g82y2yWwacC2uIXvatWyUGarco/fmRoyXT/yRCtzkFLG4p/hjZ6m+gCKX1
L/LtjX3xitC+WCysrKqWKeIL3oTQC3lW8xkq/FqIXyvb94zXeDxlb7Cd4+V31hdTc3W9QYj7jCpw
jruiCIApkBdI7ka8fNQbaeJwexUSTyJ9XP5fgCrMI5uEAuJRW5Rm11LlzagqUVg27NqT/jEajbWn
rmrMHa93XjXk7ebpLysx6o0k/iNMBzbBYDbWwryltqjV/VzKWO7ckf/j39VYNMEHqVJPPSvYrvy2
sSSzdoWUhXmIZqzxkUO8YbRuYdPt0YoS9zCPY3pkGs/VtpoFQjuP39hsNE7e/gtPOItQOEd4HhM7
s7wD2gNEMq2WqXsjLQUII41MMj4gCTRy34zs2D/Hle9IxWcGx/eAp6HKn+GNoZAE4Vi9Y5rsws3Q
2fkx62cIR/U6rVhE4bmqk1/JdrlD1O3Ee9O367RzpKEGcoPuTaZ7Tlyv+A+xYPHPhszF8NRTgNe+
N37IY8IuhbWHxJHNQ/93RtfFT6Q0dozV6xU00RGvPTWZM3YdLiU19QrA6AOiM8hH7R03Uq5dGqdP
8Ew7hYnefGBdJF+xYiSfkQgz9wW24QT+i1vuBSiNUQ8jDpT+WiHXHtl91DUufMwLZ6IlQHxWj63k
NzBOiZqD8Vk453xywuKVgRGjPGD+yrjTVhcEWV4jZerglRCYD06QPRwRPoyQzrYHYEFgkEiyC+sc
hsBrjhciPDLuuyesEVX0ivhHJ5eHrzLftaEVT7POM3uSwA+u85x6r0lcEkB0SAvsy7HOL7J22b2h
WaTgVXLNsBQPPPrbxZ+q69LdEiXhiHb2rB209MtA/oZUL3ERsgaThc6DrXBwziueyIwUowub8NHv
U5oj/bWf7QMyElZNGr5z/0/podp+8p0q5B6jJ5YPbiqSV/hY4eH8Q3M8xkvFSoEut0qZSVNab9lY
MOQqUhEbFfBuvgiWXN193aDekwxLhvsudmIcgS4QPkUiLSaeapDvSSCAlc5i9OABs9S978fdKyan
+os7rEq+Yn7Mr1H1bDRLIUqUlHyt/yPnZiL2ZZVAQ1qWJcvOS5Nmz7iw13Q3gD/otyOYV+glyAf3
bHsNwhyfUl5tO1HcjiNJmmvbOVrsZBF0+iWxbe8dglVzTx0WvKvgU+bV0v/lqkcZaRkdyrhmUSCj
DCWinhZwHonu4l2AqMRTl+dzs5t4HzvvkpVu+DEMzltK4oYwReMcA8WrIqj5DW8ohhDRPQ0v68Tq
xm94rRsCRoKRNW6d4qEJlpWQ8VDmyJOmQ1GLrFqug6CmmjENlDklHLEe25X4QtTcN5Vr3mxn2hvO
bfXcp4JtsXNvQKQHT5Dzy+A48m03x8jyjXtvBOPVZvDgzQGdi6fyWAwy/syySP2LsBAzEKzx9LfU
oabsoR9bkAQA3X+ZIdSUb9K9U2PHqZd37rV4Omw+edegxipFw9ecMYx0RLVOCRtMktfUlWRnr5XA
hXBIECNdc9oXjjkRjC+FccH+ujEO7GOM6RTUaYeou9c2T/NtiLOwOFZul1P1qbufKq7chnu202Kc
dOLZP6UMa81eYvK/djGy/o7NujuzVGzFDGKVtDc+57J6nGwnUZAgpbjvEHGg0kGr5go4KS3W67IW
wHo9P27Hkw77tjtYl6U75pxOVFtaXz3nVJLd5oLuFzC6RIjDc0s1o8tGUJFy2iXIYM+SORKiKOzj
vse8OuY8h9ap7e/g/20zRbfkRG0FtW/3WOyXM5NQkN0L0bQf3Ex1fxReKIEi9COA9lRk/Y6YVksq
B4LawQ/r+eAoSkI2dOna5aD72ORnneN5h4TixWw8+dKw5QtntRwT9CX94DEhrHdShpPcD4kSt56P
fCqak5BZ8JSMU9B+ypwaacpDbD8eUXPVe0KJGDS2Cr2TVHYElA2wPHUFuXCGmeuSEDAOFBNVEHYh
43acpWH7HFivOgdhlTtgbv1+PXgsx9qncFr7fzG+VyQMayNP3/VNanejuLGw2S6tu8lhWX/HthZ5
w2kIODxN4PkpviFw8VSJqM0PHgPHrcmkKYKPDtM84fMld7483yXfhtIT6D1uvNHPtxPwieqE/LC+
rCLt4uUoiCMFDNhE9AUfx+yjzPur49xhacIfonXCqJmGDjosTD1in6YsDhwnzhMOxtbbNgNR65h2
vzLU+ygM1LStMyQF3NXG52Y61uMf20flnVwwam1jdu/xMRz9sIOeBNsnZJRUTLhbq0PDG5w4gDpz
mfYWvP0hL4K5BleMJLKCHVjRM8Msxvtah0vp/M7wIN6ZsVLLNoSXYw80CVKE2jn4BpgomYQBG63D
75VQkD5gxQORPIwgivAPN88ccO4vKkKS9dl0igEPbbOpmZUWMmdVe2MwS6kdQAjV8EFxHaYODx8R
jtg6eUtwwv1BTBQFn+HCAgNzlPBPjY70o9cFzVdT3+ghawczuYtj618Lp+flP6xigatUNO6dbj07
fms3j9tnlwDjgYG55U5vZVi/eq2W6UUhdFcXl0XZMch9g6ViqYX73CIf4vnwQvEVeLcnJY/ETO9f
Ixs4KH5EzNMCP5z3IdUkCZPJ6LH89ry03a1tCuWbokjKg9AQ/OyXXaYk2GnsEGq38CmU+xtLNeCI
p8rzwA3K1rzpB1O8GOtO7jEYKeDcwMFgyYKuBkhjEi5BHXbmo5McEZNDhMM+TZQ8JlM73sSQ3l9f
gswsf2m6CP91jERXqJAZBgVBe/WxN2pa3zCTM21Ib0n+mrFNh3vjOckTBw6ELIzLA1gxH3Trxh+Y
8s//7wj5cGfLCxIPvEnEz6BSup/djkDJHlI5J6dus9r5cnqSvUKYMnoss1y+E/Zo3E/E1Tp6mWvO
SayUvApdipTXVm496a7Dp79MroNqdLM+7LKsixLcIESXNzM3ABzyOmvNOQfMq17x6ASgsRBFnc9+
DYI7UFfWABAsPOJScTlCIR+lDz/d5V9AaZaEdaBY1ZfZU+m8Cxh5rlj9+vSej6j6JNJZUrrRt2qi
7qHp78cepCeM23aa7gYvo1Ruk/k65QvNR15/peyFwo+g7XvBxaEuqehi5YpXnTsRH8vI58uEB1Ir
4OzR9HBHenCuhP/AxgwEWf7AOogjzgA3mc7GREt9qhR+3UOgOHAvGROePLm+TO4rbpLrU9CumD56
tS4phSGZSM/cgnFjb1yEyuTS3bq4n/AUrOvRzWXrPo4+EHINLA0rgKfhWpmqG5lSa35a8o9lLORz
7ZfmcgvJrvvmJhAAy/CfQkBW/4Rll7abcEnhFqZXfEcC0LsQCw4R4ZooTfvXcpr76WdwdF8PGL+M
si9NlFXO3szL7UEXIuTqwCT1moqSZujNzIP0hSLniM+bw8HfQ0NM/Cdvzsf4HLdc1u61VuFlpdpC
XnFXshWM+IoPv1lijtUxrnxn2WZ9PECDsabfgU6phn3P0oK3aXSLwW6rMAiXL5skPXxiHt9lWLex
Wuc3B5C3/yjBeiE/0y/Nun/XWocQ/O3Odo+r3XQP7BLD/tBwqcCFkVVc3DE0lsvXYOuRxaJp559i
bhP7JKelI7w9TDHFOZy3RNvkLKdnNimeh//u5q/ilZM9wMBUmg0cCzXEfEq1tkLauX6msLOvjtmE
oLid6RC5uHoI6buYB07RMi/aZge+Tz3eIrlcl+hnDDbh4mnnqaaTzG6k31O1MnTwFw/uTBwcAhiF
8LtZOukvOkCEd8Hhq/gxxnTSBwNG4HXpAOxvIagr+lOWKUN+WyaVqoPOPedCkxKeFVFA5dkjhTJN
tUPkdduCak9SOAXWJgo6isLTFopw6prdCkYnPPhs3b7duLAJckTcP7AOupkzodHuUtLYK7+NBV4f
wQ8mkDkbwYOxsND1gQUMEjuU8Rv5TNAjuVUDrHG/axdDE43fzjuWus1TWpDH3nZJz00Bh7uhF+HW
EGw9gHPbaHAmF1VvkD+q1WPzNpD8Fo9Ivq7YdmHqYf0EWHiP77C8M9AW1+1aECyjJU0X84WiveKf
BxooPaSgz+58ZfIU7oHfLW910TnYm4fYuStoVQqvueuv8SXPZVMBzAqWf7Fox/w3R9n0rONcNRe0
WrKyG4VA9lzE3nIjFbszm8RowkPqU2pJkfnScrmYkUxZRHmMOd44kKClx3rYJ83/ODqPJcdxLYh+
ESNA0G/lpfLebBhV0930DiQIkF//jt5uYmJ6ukoigWsyT+bdJybEtX7g22zbCx46gtqWAhzamR0i
pgIec2/5U1LycGfocGy2+PokSQWSEfaOi4b9vNOnhpjulkgiCuq0DkgfqdC19/jv442r8VbFgHMF
Ituiu9TApEH4MA07RQMRFLAEGWbtNFooEtBZmD6vKAOjE1vC0L7VU4QJZYTccFK+qrItUvZrBiVB
ON3zlKHfCRPTOC+xxVrJ8cay75Hxgf/kdMwFHjM+IeLS85QRj4+B9Rg5JSLVno3XT9cQObzpjdJo
CyLfHp2lKe7Y20v/WHKCXIywJkcaAozzPvEDTXIKB3Dp4X0N4vYB46w4hqTagKzsWjUelhxB/wvr
yuyVINW2P7VV7BxNM5FGIoZYXaqYeeOTZd1Z/mCT13Du4nAt/qjSIRAVLigPPgtSb/iYkWxcImcQ
ZGZaXOvz4GTNrVlx5W6sqjw4xxHG+m2M67m/LBo6NluwJKgPkXYspJ2F+Ab+jYGs4/J77hwyHphK
zGzTyFUJsocZBJ69QPIByJ5D+/wH/FCjZWKv98z3n/P7xVER7SsPFAF6gqnWH3WddvipI3aGkoxi
JpDsW9o916HyjxO3Ds4cgp3cjVpqQKRYLfRt07KrehQKFxSzC/zDJKIW3d4MJdxBFiAr5S8YX1It
zZiu+9QY0LkBI5no1odm+pjPZNht+zyvPqYmLr1DTOx8Qbr6GjwsrTule3xKQ4Bb8QrhXlnlPCGi
YcHBTNdDDlG6yTcmJIA3gESm4b5jKB5t0NX03zDpciZP6ZV0WFLKsRibcdA4YV0S2FfS4m2CBUzC
U2IEWkIpyv6poyoTJxoF+RGM2mU9XMbmRP5ouz5agToLDRpabNzUq7hBdUTwmFV9nDznUROr/SpL
xVh4kv+YiBraO568P5TU5oJQFAWy4CwGjTIr8e8qfiaBklhF7zKEvX6K4RkFW8cxyH9Qp+EbXQj+
utKxBzKKdFX/cccCBfuWyi4+gGzx01cdj/nFBXFZ/8W/5MGfw/4qUfIV4wCQ0DCZJ7Dbs2I+avgT
9t2nmRV/UtcbilOM3omhIAZmkPlu+zqnAfqZ1S8y/L/ZQBbojnXZPN0AxIghy2Mn2q/Q+LEqtP7y
MgICodJK8iX5IgswgrAjAQNCNmnze0IWFl7pxUN8lDuRLMBW2oIkxgIt6U0aF+W/MQrRmIXgzyaG
MnHpYlK4Zm1iXqcoimaVvVi1zrdmYVm87QilTbdiahYiEzGaPUjumvE1aOO024zD1BbHdnZ8kBCJ
ze5ZqfGLS6UJ12vdTt4kE0zAjUpXPAMGBSvnFGKXXypsnfEX+8zdN0qTgXiKamgfJz06w7Hzcekf
iSm4VoYOi/bz0AzVySoU/tuljlZMfZmrbgDL2l/UPU1NgASV1v1SaD/d5WMXwy7W6N93wBAD7Kgh
sANE9kQ4nISKl4w4Aj8lm89tqvQf4yKODFghOtnRMTs/6KLpHvNOgHJMfV8379WSrqyZAqzrL/T1
oFOdiJZxi0IC7ZgsI3kiQk8vh3Dtwv5i6jzobin1LP+hdIJ/MPYmiFWjjI5pEscEHIYN+tsMO/1w
Jk8Q19wCayxllM4H9h5PhfcKdj1mQxziq4JLk0l4GyVCwRUXhjox3einzyzuoyi88SiTl692tco5
W6I478awwYrEpNF/DxGxhNti9InagmGwEsJgnG5EAhjmPaJAsjABAYhEhUfen9w/mqSC3Vci2nkd
FfFkJxDoOTw6VWp5jTbwIcKKkYEeizqadjlXtIZuoisHs4PVV9uQiPe+GpYHUELSRx2bjNe+Czv1
XpZeOh9gHJATgwIfLnc3i1htCJeFScqFq2+Js7wCrVDn0pss1gHS5JXrjjWCVrvELOpjNmQ6UcMg
SNszwcJ9EEdSv8HSncidpA340qpjmdwjJuZYh7QmEPITW7VJaWcSIpbH6RmkFdkU9KQOtjUh+4sa
TahuBc3wlbY4Reboina45zXN15ulmv3v0qno2knpGNfbqlzEz0gwUb9N1z56G03V0pXj5SeZlJM0
3+KfbhYW/LQDexiO4RvNcUaOQuk5AwkjIrm3lZjiu7E2XNBgM9y33AzJPZPqquDOy2vm5K0xt63s
CIeCmzIf1Aoa7a4yRfFgXRNn26FTZO05pW7zCxdP9dDQthIF6UZJfGcZs2LV9ibvXwl94+hGS4Ve
H4bkgSmIE14gYloOC5nmj1xmwmxYZIfu3qwFGsy8AzYnUcLwOA2D84mdX/4X1wPxmjiVhyNxQPXf
XjrdbzsRnoYIKWUQTydbli3U2cx9DMivhDDkSwcpJnw9mmG5MKXYju6EDj11R9a6qTeR3Noxvb2d
CXOTW15qKFBTvyLn20Q8vMsuW5dAb3sfas/ONU516BjkedumLzz/iS16pfeWKKfrCn5W6X5dQX2j
VnWa/o6igdS/zUyi4QsPTEvyIdNLuigvnd7DqqMUEyWxUli+E1Sj7sxLsW9jROk76Ac4xUdcvn99
OcdvFWUt6cw273+hS6IWkdYs+q43nRw+PDZ++0jVOmBk6LA4geE+fRDpAaApRMv4IPoc1TpZzSh2
QGt9NGRBJVusF5AjCk77gE3VPF2CJrZiV0mPBUlFjvPj4jPsPo3lZKezGYv4GaQBcwOfqUXCj65J
HC74zMlbAqezIaCCLr9NUjIUcYTm8Skegggpj8R1eSYqHDEyEDJJ1B8Rku8ePYTzi8Y4hctllLqz
gcmyJ2+O0FQzt/tE6IPgJwiwVe6ZPOUs2bPab8ePoEuT9Uy3pmf4ol0CWj1OV3FSfNLMv0kDFFdq
UlA/k8SxPCw6ok3JMZyd8bhlzaEnMbO7Z9UV30DiDXjoQkw7IBc6uNMruTX1TQOazT2m6v98dhvH
4Ek7YPgTGVn7ZE19dSx8sB7fqPTlg7EUhTuXSAy9lQpyF9XXAmxjiwAkJ6zEmj6q1aaHOFAd8QnO
GCEDx5VcXr5bk0PgrU+z9CKmv5UZnxr4bUyMpwAP13sgyAX4aUBUhDcJnFlgYkmUabd/jHMfTfWO
v61dHK7rymV0wczTYxnKhWhgIMU10ccrnAEe7GJmtu8irnkBqWC6g7EmfqKw9Lv9tNr2ph9rMe8C
18e73q0UJJ+0RXl2ZGswMwqv5HhJPKh5O4oNL9nXUzi+tYumPehzYaAOLUVw6iJmznupZPgHk7Dm
cNRcH5u+beVHOcv4BvRk+Rl3hFxsiGjR5OWpcPjplKCjHjriFojCRTGzCViQ0eG4U/CImDMlLS/q
xng/qbHtMD121dlDZKNPS9dZ/8h4huQgSkgWt7ZCaX0ksaH7WsnwdD6FWMhad6Di1fQz6XwivdQ+
Jph8EVg4Q9X9OA4y3W0C9oAaNuyQEhLC5zD6yFXjfcOyXavzRKDA3QhgxW5kukz/oFqU4W71Peyy
a4ij+0QOhQn3TM+65jKb9WpdAMCEbJUUuIT1HkZ2tG7B+F/kZsFv3g9YvWNnqlfsdcQ/53OLVwKX
ap2f89Z1nnC3K0xpMZKLW/IZUnFDfZ4ihV7kYIJjR4hWdiakt941OkWusYV8lDanJAFIcmO8BQwN
PAKEbD4D7S0dTZPfsLldntKCh/SEnXPhbg5zEj9VwBWKpA+OzoHKHnncGpkheMEWR2xnk+nc22M/
wkaAUNUY0Bg+SUyQ1ehcipH5OUR0T+fFPprqkPQMOEWLvbYQ+EvAlKj1M5m1Cc6OqMfiv6qqsCg6
jZKEr4DjR8u3oX5cqez5c3D2DmxYK+XuSgwd3p6YKPL3ws6noW1o51ZAENgDSY7if7zDWIVkH0DE
tKfaT/5qZKQT8uOBRVDn0y5sAtp+5jiqzj4yr2Wk+RCyhklfyIvDZwmkMcG4yUuCEOZmqcfe+0sV
spaHmQvqb0cWzlc/EaJ9TuIBmpVhQbMibJBsTXgC2+SCvUJdSCXI0ks/jO7LlIQNryXbCvdQ46cy
F7Ij7D9SmcV/LVOg+vrC1PEe803IEnSK+3WnBIRutITOeA+uzThvcsYKlS4FUwbmjZVHo5wVSLaY
jlX6tQEwI+7SjFn2n74iLuC4IEnkMwVj5X/yAGK+2I6QntJTzpcvf1U4Cfe8FKj5mG/11qlPUeSJ
CvOq9P/RRA8I+C1f0SW1IUmyO8f1J/SRPlO4P05QUoDHvHuEJaSjEmcIWBiKHaS86cldeCgvKW5X
LB0S8SgnkoRGnwbC7yOSXJFbb8OUUa7eSQstFnQKnBM2cZ4TcI1pj0tIpLkT3vWAmeGNJhQ9+ywB
vr4HuxGGz647sHfG7jIXBzHzE9+jjkacZcZAnUPHCb3zGgU1Mzk/xKo1Q+ry6GWcYDhkQ1Tf85ym
JJzNTOmBHlcAaKKpCfcFdCyfj5Rlsr2IHBEeM+Igjt4aPA6A4moVeSyIO/0pil7+DGhnktcRdyJg
fBaEl8SMmrTdsIyeOecdEs4Ww6gVNkF7O/c+QZzD2qDVh2CTnEaWVOTau5N3o8EG2yMlJs1278Qx
00V8Lc0uiK0fHJAYRPWHV7L6OOeGkvw1yUGYbPSU5eEdUROIoOFKhwXqgrIJ8xdGsgHNe8WgIDxO
AxRvRrvNFUyRBPBZQadH7G52a+bQs26igVTTFwRWfnO/wqkqDkzS0t+2A1KKZxE52qGZyMjcNq5h
IUWLRI6fjXr76ayz/cwjEzqnPugj/46ZGl4+pJTVTgEp+dPq3kfOGJYePNfRdZ1Ng7fboC0MGTSt
aBWqzTILPPOl1tbsG4JvEnKt/L49TQ45lvtAxWS6CiAszrkLZ6Uv3EzufIo9uq9nnDTz1VvY0OpO
GUz2ImFZv1lxGhBK5gvidmKRBt8UD5woY0sldpQLA4tNiqABaW1NnNGxSXxi5jF4gjqVU2Ae0V7H
9VvE2O4aIazlDb/A4nEyIhfZVWkCYdPzYPQmdb/UXwlG9QXCQF/MznM4tshcCg1kBZcveo13gL0h
KEGcOyjuDfKAcK90ORY3KZnOiHAdP69ult747dcaktv3ww+l0p8+kEPk/rQju9MTbvQsOXTe6N1P
Mf0Llu88c7ZzBdTiwn2zQp+kBOTvdMPWeS5hVTGeWfthnV5MJ7oK9beGOHDR8MnCgw4YgV3YTOjl
J5fV/HklmYKaMevM3DFNxQ5MQ+4zsnGbLD/joo4cCMB9hAp0ymZx4ygRxltL+mB/G9YzyYoJIzgG
yIWftYbwM85OMBaQ5/KtW6n4/rp1QbVUFg1kSQ3Qa4OwN7opZZqRIQ7RBtk76eH0xIihALxeu5du
XqPyaOOm9Pek3/DyhCOQF8iJPAgvzJlj2EJLwtkOvsQxW5uhWUPrmvjcYt2Upf9hYZmTp15x895W
dg35fEL+bPJQhnoZX8nCU+VTiD7nqs7RbkrVQE4O7mWWmecW7hUoPsh8eOvLpQghWmFKPkQ2kbQL
kOt7ZH1Fmh67MAfWv3EtnxMWigKK6rprrKckAeGR337Q6NonEXqtC4i2wIfAgCy8CBZJDk284yOM
jyr5Qvr2SlaXqQF37LEuNvFOcqziqCn67qjDYYje/KSgq2QZuR6wYeNyGGD+TMi+2dSwfTJs8YtI
Rm8cr6jBcQ6HvE8q0sQhQtr6HudI/snByaEr4qiEQ5owLkJmIcRHzuCVSEoUg0STiz74tkVFajWl
CMnwdJkETaY9QTywTbguH1EBkeTlua33MCxhQKIatHHqxW6MOMc2QwrBB9u5gvcgq6QQ+wVZ0zX0
JAzEcQXQ+sqimT1Ki6a6OoaMNJCBZf+PRAbahytEKykuvpVJCX0+JERANVQyLAgnEkonZf1vVCjQ
StiY4TFcYubykFaHoL5JGhUcPIYUxLoMdWh3lI6Sk5UsOpTlYWlZummN0Ivzp4fLjjuC4TPXc7qF
qpH9LSYxELjYzaClk9X7owtS+LI6LX7pgcBaoEH8Az2WbAcXj/jZaxiVbQggL51fzmGk/OnIQ7in
SCT6s3bcCElZDX3wtut8eHS+p4f2VFhUsYjgAJXf57Tb3w2zqnIXqah8Fb3/YLVN6gdVWnkbRbqy
20UFHhkxSwTGMVkc4Z2G0PqgPlgHMhMH+1BwRKDVfKFPn8IDu9WVNINVU+bU9VJSiTYj9RWUv9W0
2C8b+kcoRQgAIdi31VPUy7m403Kt/nPXznf3TYO1QfObObQ9W/r39bda0BAem9Xr7RZ1KtHbmaYn
vLiM/sZtG7llv3GqsEPy0DbiQ82V+RjcIRoOTWzcZK9K1/FuuixJP3km5uEIxzTIPuYaIPc2ckYG
5FG0hHfNQk+xi9H7ERNt+4yYpyGVCzdsKl+T2BBO1yfTOr+rwYDgNEkgbjsSTpodoBKSQRl8eXbX
uX7+3i4C55VXgcnAasR+MdnZBL3dVthxbO7wlnRUtG2LamdxF3EjloCw6h7nKXCMONMCtVvZUPu9
Cpx/4nnGglXcEJDWt9+MzSe40CrHKrXwJNq0fqbzzT7B7zFcw4rFTEtHaeZvg0w4eBGzBrVvsxuJ
GUBk14Vw5LYq75zpdm0j3W8X+p7iZQ4GxSFmoyDZJUjMMBLOjPnAmuFJsciM1ZDWPoe6FnjjRkfz
M141JphSGLCCguIBn90xO7bdiPu1r5s+gZkOm6lnjTFkJbOzsse/M/SG4WRbhBqhr3FiF3k4Njya
inr03E4ccwJNzHqH6zhnITs42O3Vo+yLwT3QefXd+9KKleQuz+un5FAV6YiPPMzxKI8hHufnpvc1
HyxkOaATiIw1bkuW2clyUSsyxoMlLqe5G+I2DG/LYuJ8vHEzvyNZBaV2PIOz45zz4R70gT6yltf6
lz2UDT5TNqTlu8obtMxEoMBK2Lojoba7UvVreysY1qMma5jgggmL0wlc1BDhjp8ZoddHt+WPv+Q1
ficQa6wqEOr2OnAupWZOfVxFkxePQ41Wc0PDP/AfNcbkQOwy8gLQvM/qdnJtbb/KrJMEsDmLT0yD
qNtt0vvjDVk0/voi4Mx5l36ugUM57jJHZ00jbDcFJSjxoeRRMGNow4Vy1x/AMB0N64P/6H8M3oAq
chGZUUSipOKSbqEAZWCD6KSgh14UK1W9TbUnV/pjkNo7F8InJIRQmHY3dWiId4l0dP0sSjL/1GYI
Cc+9UwsXF3KvCWDTHeuHUD+X0hvbOwqpZXwPDN0vs80qy3aBY3ENeghxYZeE3fTfFHhrfo9rXt62
rlavyLxFc/IGCR0sxAwiGBh0xNksHpVg3UpmQZ3bCjZBxTDdllbDQa5NatGaDPOVCNYBivpqS9Sx
2ICq+Lfi/TJ7wKJhTSQLJedmygGJIUUVCQR0vhg/OnpDgqq7AMUbnpZkHVm3kZhZb1FsEYYKqhk3
UkIZSIBsBLSPVbsx/Z3tJG16OwCTJmrXoh2sCF1JztXk6/jTZWz70aH8RfOCCOcur8tivXfmWTTf
IEZU8dhiuIS0AyZmRQ6u6iR60fRpww7WgvnpRoeSvQuoTE7o4dNPtMH9GVoZqnt0cYKXnnbqdm4G
VIzTtVAj1pGJ0ysLhyG6AaiLr0AgvnS3ZrCuPWl0BXI/NO4UPuY8vBjCaggf944m02FnufZ+Y4Wc
/ijDQOc4IBkubpQbh+XObfs6ufBEk04B4e+az2D6LzYjtdoFIb0AJJFxuVi+b7E1AYPl2wFdAaoN
2LPTjer7bNWnQK9u82cN4sW58DdEzUvhDvaR5Fcrbh0pgg8qQ7+pSW+2JbhN6AxoS7Z9Ocbuh218
u1RHvosqYxGNfTBgskjE6Xefezo91F5UvhesUolZq3j5sO1dAeovLCyTnPV30k5vaZllCou9VJgo
QeHV7iGgQqvvWD+n6Tcv7+oBw2Whj3ZhyDOxo8O8+vanxhCXjL9JRQ0YAFmWP1MFsPN6VtIBlYGU
V9ZJFURyJ+OawZ6u0xENpS4Kf3gx/GN9rgJOYc5QJs/+a7dO9pInJQiGgbuFdJuyw6LchzDjgQQH
10etKsMf2jB//Ggwll54wgwq+jnGmSX7kEaQRHUfym8GhPgXH1bgn6K4JKM+h2zff9RsTnoSp/jW
MfMvLkKzAcTgQaIS/wiIi79HykBUIKyr0RxIGpMTIou0t4xComZiRBX77yAiQyLb6tnx3tDo+93R
IDxyz9WVAEQ5RYbRcxjg59FmmutTDfw835eB2+P7RBx3Y/I+S4hSwmWx91ycf5QuTnoWvcVjNK5l
9ctLrr4NNndosqHwPtkfkUu3QEVMjnkoCW1mi9Z/tlHqEmE7j9n7OjT6EcwUk+sOtwPyNoKlcXh0
/tz+UpUl5m/leNwvfUAs5i7TqrAXzCXNc5vo+F8OfsSQyS5NjBg2hoxV5lNbbZGG2/U9sr48jwte
ya3jsbXcTkxke1Y4XEVHFqopUuBWQ0kp2sB/6WK1VLitIFIpt75WTL3beCwurpHqaM5Ly7iQmNFz
PM3Iapp+bppDMdlQ7QyVGVGQENlJFEZoTN6v7Vkb50nWIZFRBbNL8JSIGanNXEVCiZYHTUy5s6+C
ILiTlaPRfKxe+cD1wiZ+TqSEJa+igMV9Z8Mh2hYOp9OBFBUbH1MbXdngwLXL6SOtrrShWsWZQrcj
MGKOmRl/KrcAuxYDEMLwSxrCjP9gZG4qvea1RZjDe04h528MRhWosdij5fhsdIIcYIPWfpV3M1bi
f2sBKnyrjO9U22ZhlgMRgSycBqpb9uJKD2cVz/zyzmaPChoGIN04c4gRPmnhdkh4I+P8HcuhuPGb
Lqku3Zr1+ckJs/aurQjOxvQ3zLPc2GL1yO72mersZgxlXxaHXHYpQoh871QO5Y0Wqi2vFtqkuzMk
R4j/lkCSPIVPNwW540j1yWMDlzvDpDBsmR8H4I3CMnv3XMw1x6GRKC3PgL0b+zXjDUC+aoOkPmom
Z88QAuM/MzI+dPhz4/pfJp20vSPmhyhP9LEAm2Hxd4SATZjwN3EuezaNbvsfLov4jqhcBAweLo+X
yEjyh9FM+OIhdhh6DWd3FSv7TQAs+r51g4ncGKEa9zFYbeEdA26jBCm441eqP+i5qs2ACJ3UBA08
DAEhFXwbxGK5Saj8IpBkbuTPG4jQlUOzwgqfdeEg4j+4omKfH4L85xN6nDki7hhp7qYpRsYP+BkN
OBwxLtilC3cEZN8uIRQpn24Jx12D24XK094mPcncB9+I+AJZIv2dI5CaO127Xv9JHTmXZNpzVvxI
IBnvYEw0sSBZ+zdSszm2vvXesWREf3NuZKIuXDoCPOIkcxF0fp+gLTA7OcDCw5hiu3/01/NysqIE
19cTAPKOJptDH0Mdt/GQCjYh0SCZ0uQmDNIbMMHrN6qU9QdbpvcN1phfRsasdZjgYak7REiIrlE6
mO4KwlzW06opGbb4SbAuJZSCn0REuyuffJLYE0kc+uoUpDl/YG5cho+op1qBzIWKa7gLChmut9AK
nWWHWzDCT06ECuw/98rdUi1dEu92BBhQoatqfoc+NOO5B9AE2yDyyvomhWflAGQmFuU5EPypcpOi
ymQYjNae4xNkhHsHwLXCVjir6HntJ1I2kOkXJFhrfG28DSQiF1yhb14vnD8Y4V3vFMEnE082n1Ju
b9QEhKbgS+t2ymua8v6qbn/jLSFPZizrZQsGp5SsYpfqJN2hAlldpcRz/YeXBfHnlEr/pIlFYUFa
+vY2TMrRP5eEcsJko+aHZo/liHSVImFt3707ddnQiBV0zWTZYojfe3ND2I6vZznBXctN/22VVNHO
G9xpPbK4rZZLzFyL3TvE5fYPOuKED6Lk/e6+mhCQ4BFfgWcO13Cg5T2onHnaltWV/QncgjQR1lpD
mjx7Je85lasf4hnD3g9kKQZjoKqetNpNiVZlIzqH7Nwso5y6hEkzDoB40Zynh+t1DgymJklL+tNV
3eq58rVlXZazBV3GdusRtC63KwGd80tNJZ8f4GiJ5y4DvbkR12+ZwWYzFUfsPVXCiKPjRK2zyaAk
Mo24FSJuTsROklVBi7QOJ8A9CAVKSvuvcokwMySctKcZlSu/L/KzR4A0YfoLe6zAO5OFAyVPqsgD
ZL203LG/ILkizQMH9uUcQOqKOXLfjFwQ3WnfZV9qQ09BapycZS+kN3iP+TKv3DY4+REDoZ9+nXK5
4ERci+FuFlzPiexNcsh9l8kUC9l2Relb++TdovlQz/QTChMvPqK/cTN4ww0ZA4asAlvoW977JkKX
K/pXhBkEf6PnoH9RTmVSgISLzve6C4KHkj3hCj8Tw2ihhvW3433P6K40XGPG8oGLa5NFHyAUmLYp
1AScr0QVRCc8N+zAAcnA3Bto/5BceYksjx6nTnse6cLmvYK03OoDy5NC7vleXczuuYnZLdXaW/cD
851k3KmOTUt4RNUxcT6KAiSl+yyrki5vUIHjHKfOW9QxkCOfgizYJfAoZuhDSmcRb9oPTE2z5aBE
6AUzp50oijT6a+G7pKRAkdqB0GwAnNfCwUZjZezIK8ZktX5GuLgs92WPvYpnGYxtp+eey5SkhDuW
oZqBqOZ0OwJICH5YckiEsPTV03FoQc6fkUyisCoqiArbAKfG69UIlnM/OwM2iXYe70qHApdsx4Xd
jmPlxGw4m6gap1oi9iPkIMMphJ5huhiHC2OHCYajk7y1NruE5N8Cqx/j7IGpOgwgg0/H7KPYX+3b
XE5kplA25ODpMlIpP+NK1HdJBseARGacMxi2kYJPnr9lWMpxnjpD/OsjKIGIN6Dh3Y3MyxkxtLl+
WrORhBMmD/GF5A3SF/sqzW7cyomT90FofarJAKk2YTwjjSAJbEFNxlj+qg0wavVFe4TZKc0t29c8
egZ+BMGXKX1837iCoKoOb9rflZTLaYeA0vhbcbUpnMImtzCNgoQu3EG6atBVef6pzxcorjogbYAC
qI3jA/WLNg89qUj7mgY92meAOLzbMU7UsFcEmfibWYMjOFSlpOKayVMrzxYs2t8hsyjssCMC2iQX
8J9ayY875WEE1htiC4kqJ5ZPxXoeZgOQsCgp2HmTfYLVwWSp7DixuWGlGw1c0fc9epLI49sY+/lU
VeP4PZZ2ClA0kfd8TfkG58C9rfRY9Ld4Z4d4PoWk8Y2XSsjaRcfDdfrpDj3ug8bAHEKSNTR8NUZa
NpsDnsUtQncAjoo25meI+mpGcbAMy4wwE7zLVyrq7ghOrBHvPmLw6hl+R6ruLSCslXOf2sJYmIvh
NSi1SLHZSVbPzBZXSAvo1fAMbwYGbeVL2ESoDyJytWMW9zkVcUntjk+pysbwHs8EOUBsAK6MlpVw
oWXbyZEtQ1XN49W30lRk2hUVA0U3CcKnpSB34BTlMWfWJqyZnZNkNxF1g0qX45/NeL2wmk33fh23
tFE8lX5aHmROyCV8Fg1u+LlqhJtcASzOaJ8TJPrILIagb6ZNRYTlkh1oMGp/2K1Ll3wHTl3lu8F1
1vGtJ7mt2tUoku+xnNmXwklLs8HvyqDH0sXH2xFy8V3LQPK5URTK7CZHc/FiD5VmgHH/OXOygm7G
ENJ+IDSzPEeIppdjD6nW/3Lo1ksyWlD/lNvZKTPwfmtRw6Uc53H9Wn2DEHfLy10D0hXS9Khn4ZD9
ToVurvlXiQmHe4/xFvchA1A07HFQ1SnrUiSly7Rp0h49i4gKeGx+zoj4XkfIS25iKHJsBJsUfeSO
uy7wD2R0OzFpFsSTd/ccgKmPqDML2D9ipAestVUcSz754lEGWQYwFTTQHf1bp+VGsnCE3I6Oraj/
iz1UaJyWnMvo8MnaAqBWEd2IJJE6IHduncHK5U63WdD/YRhomd6krggxr3eycI8t+CNUejWGdgzy
kJ/XeNojv6+yn86NE7n3bW6zGwlqRZNs6do8XT8t19WfHDWcpYwaRf1EuAt+hF2PQsRS7I61e18W
ydU7RfP7rhp8es/sHT3/s/cmB4iH9Ge3uO3EqoK9teBc9siFK/3Xp4fwU5aqOWwMNXP5BvfsbYMG
LWOXwrGl0vHyh5h4dBdFU1EqzHb1Mqt73JxzteccrNsHAFE+WkIQd9ltESDdeFQuDfZvake4T3t3
9G3K8hhZZ45XniVN+F9AOSGv0t+0/vS42fB4aKZYl0TAXP5csOYhgW/GXhTs3Tp2Rcaw2ut3EtN2
sqfIh33D/xHc8E9i9Rpmrz72BpaKrFiK6NixWp5/Rz92Fc7cvHcOplOhe4yHiZp5BQuYQyKKyNjY
jSjCEsKv4tQITNMNJdZWOmSosOfOo+4WFXiSEa5WrD4LF1Qtc3YeXRUIuF1DaJbfjtjg6Dj7IStS
iLw4k7+qkroZ4aXMs93sd/2CuNIkza2tBtmRm57TQc8pDJBf1wRwbAyjqAnhA5dA+gDzg9sBz57L
KivJBdTdtp+xn44FKMto7oG6AGaOe3lcy1XZexi0kc/EDUIOgh9hkzfLyKPej02yREeNx2Y89Giz
S7ttgqkh8R7SjXghO4hkTYZTUp2F14/kChd+VXPmYenxAJh06czgGdSkE5EcbunNMFOssgAkiBgI
TX5CfQMNFx7DAarg0FanBsiD32HA4DAkPW2OXN5aooNKsVnYjfdf1TRN4Ws4IJQlb0mFxBKZiNTL
bVea3BuxktPRsj9mEpb0u6jEWsK/ZFvx2+qlare47UazsVkq/K8qzlWZ3/DeRB626ApdfoeXAGT+
hrgQTmlGwoIMv0yoFGpZCCJuE5dDCAVT+eQ1sA6zAJ7gFeEtoGPu+WUUF/enZfbh3bKvqMTfsEVZ
jxTXOuCLEUv7MWESFdNQqMWkmYcC2TzYxsg/eX2mPSSGCyuFSxMyaT0ZPy6ubkfhcaoTFULmFeYZ
NHgTM/9tgJTju6aOm/+gb2DsR4SRjDVpKAOUFB9Cy8iVZ4zzPP2PsvNYkhw5t/Sr0Li+sIED7g7g
2txZhI7UqlLUBpaZVQmthQN4+vnAVVfXWLUNF1ywSUYkAnD84pzvEIJBVyUNN70UjdYa/zd79WsP
9Li8810IOgNMXYBOOEGreHgYKL+a4IJpdgcobovrMwG/U2L3zZMbD2KQSW+AE1bGP1RA1ppmj+/X
KUAslrZn+1uw+fikZ7IPDOp1P13GQ1amXv4WUgeMlz53Xn80ZUs2RREFiWGNXnbBaZxEb461LUjg
szoJroixBUZXI+aZdKWVMnpm3N+PyIBjdJxtVzjgwYzvk6geQfvaF4Oezjm9FWpQLlKxK9CrsUhG
rcDALM2TB5SyDXN+NWYkGzW0DdsZH0S9K0tq/p1lgp7SiPkF3Vpckk6HctrZdO7cxycGNmo+eWz+
7B0rLfvJ4QYKTjahyh+c8gwZi1TLq8rtCbF12uWlyW1n2NtFVhps4R3uLYlZhJmSClER4DZgLlpP
8XgmIir82VUuccq1Cv3uJ/IQpd5pbUTNT4ICbquRsagT4cqNuUc9R+zNMLnQFaq0K7wDcz0YyFnT
WduKaDXWfe5ojSzzOJG6XY2nz2A0WXz5kfmmukQbkgLUyxa6KEHVTkGUqwmTR+RgZvNBkmIYb7Lk
suvaKrgEujBWuJlzdGwRIfbOntUUpZoXRUSWeGnCjeVZVYp6s5rUwqEIuREprx+/Wn2VLKcCZGPH
vS3K8JJTAJlUP/r9Z8zW8cnO7YmVL44zlPKioh4uJfIPZlPUCQzFadg2fuZXajNhlwMqMWueAQvk
KfFKgQ6+CyAB6m52KUT2VDcaAQoNSnxBuow33iIVT5NzF6jevvSmfFZ7kiHib90ofR/1Lz3gNfzy
5jn1EVe+6zJiKlcqcFq7ULEXONSZsL5Hvsp/9jjKS34N0X0brGXGUkXmX7E1KL0+gMVg8SeHlxVC
Ha75m6O2mwcsyYVzXkhu+8wjXVegnCCMo+erl4TEwMg4rPlSc9lB3/zZj2jAoJEGwXJPblZ8W0F8
mo9hUahmy4Z3Da+pbK/ae6Q5EzLTeuUJlXEsd6KugoYZKCLH+95h13ToW2Kpbpeeyf4j2ypSOLg+
ccVxSzzShoWBOtIiQcuLu+wZhIL7paokPSGpBnOPcSt5ks0QNRepdkFfkLMDF137ln0zRyPOX6JF
i4fRlmN1KPQsfBKWAkmUHqjbZiN10j025ZQxnOYwOqSIm8ujn1TRrS9ZbZ9Gl2kXsTt5gC11JCpy
b3WNBh4l49DeuB4D6Nu4LIwGNT5IzA1d7zOQiVJrq0WCBYEMAOmdmbFMZ88SOL0H40nahDLC3EMG
dHMDl5e4HUt7OE4F4iFCarHGEEMRaOtYtiGpGBlKgYzps2yJ6mkT9tAEi1p3lT8BJYRrk7obRGkR
qkycTutpjant0Gge4/cwwsi280JLPaA7Alo/lCa6bwo7/SGt1L4qGZMziPsPpMsKFLL9bFnWAxHv
PaLEYu5hsPcpozRwvOWVAlOBPqzv7FUnPYUBGUjgzLIVWthfwhrwkJt1C28bnRXmUwhqYI8kAygb
XpWcR6II1jkT7j+kgKMkm8tain5n67qZL9G2R/UV4jQsEVMav1H1zZoQrzp6GvB6qAujYhKvcDZk
L6XV1x8p4fE/Uiib4mJNcn6yWiSXW7aM5UXDn5TsYqzkjGsEeRtPleiC54hz9EFNWZ2j/+LwtdHg
t/ZTAVK3PpPGMx7Y+3GV/dAjiNCtldl6iM87ihvAsRPw5/CDsZWLnANKWX60Veo6J7vxk8/Ftpcf
PsslEheHJT0GEGxx5Vm57Z8o9WbWlAF/PQnVdoRVlUcnoMm1jbcrEH8Q7RWp7qoHJCjZjnOnMDep
FOROmTEzI4FpuTDD6MHfQmh/jdSqj878gi7QZoH2eVfaKmPRUQd0dJOVhUC6+7wTlz0exmQzuBO+
Kt685c3cJmbEnmAEVCJHlDt3ga5ztSxt8zz42fCKzxGcTmD5Wbb3IurI7dCLtUNMovp7wzAI5knC
kO2ttMbuR7vYGO+D3hCGhFgk1f5l7pR6/MB5x3gW+LD+iMzMQzk4spk2LPfsn8Sezj/ZtJbDVbOE
yDE3ugyjT4GEJ4NTt3TuyU9I+t5UAHc4TVHDOwdk5H55PTS+Kg8dbZ27db1GtY+yCFmEE2sXHJAH
DmR8EOW6PrRt/2QiKCx71qgrShARBQFJ1O0kqMF/odtNy9jFcYTQbWt6iWEiimPnTbMOVlcdaWDT
U4l7GqiNGxfE9iJawuxsjWB93NASZ38IcuJcspayWPehKi+RlZERCnCi+kythWl0QmH/6Fcye8VJ
Fn2EcPDMvpx5d6PmCOhM+9HD2Z7I9jasqRK3UTxCTa/6NnoDrY39CGyTZjVXhQ3DoIglHqJHBdgH
XeOwU55LFhZBVXmxzSQufwLuvTWUUFryAfEPC0edEMQ8Ec/t3xVCuz8ABoyAzmXrvucxepITdgs6
YrdC7EPY1+ztNXFG5a2LbSTj/Z3Y2Y2wMerdmKRVKwUV/gEmKh93+S5X/nKGuj6BKCwmkIl2EdTu
LpkEfpfaZJ2kmm8G0JjoC/tTM1YTYDNoGuIoAhSCfKuC8KIeFMkuxlZsb3B3+MO9aWl5Nn6LVfWi
6lR6Kge6hMu5iRsA4S0TgM1CA6T2sTWk3oGzez7TUkjEwES5auvGSGwY3skOaXr2GEzd8YWxaGzf
FjV7hC9sNfi094NXAxs9jIipk+ia5R8h0kcWDW7X71MPTyn9hzOqlOucRY/WZKsEGFMQDu1VOSj3
G4e45+1VHKfddvby6K3DMdH9WGb81XLPLLcXW23wbhPYLd3ivYlzfTn02AewlyAlKAiBQmO8y2Y5
NNcI8ebuMJi5QlCIJMaadopKLORudyxckE3I6O6BHS+OCAUrt9lkc+4EMBo8p33RcF6rIy7curqZ
cYZa2CZDeM9bEFxlfEfyV+Iw+V4Y2qC6mREPsziF6oC/nEQcqGM632aWXMyl4WBMTgsHNDovYgMj
PMiIjM7oR3qaSemNa9CADjg0sLzl20XZ07d4CVqJ27cr2gOyIlHsBYrEBxVhMtt5BflBjFOs/FtK
QoBzHdaa4pWBBHJTJvut/MZUbvgZ8ABTK/tqJBJw0ryW8f5om20gwbVb7pr1+PeqpjjqWo3eqRaM
ltlqgbA5sdxxoh/EeyGGBFco9aGqY4TeHgbf+ESCzuyyOJetXV6qeOiHH7zgneQaKATXK8Wwt0J0
KvnorPX6A0qIKHyEMrVuFOdFAifIZ27rw+oYjw9mAfXFOy7ynZNUEaJLqtjhxZvjOTlGEab/TdNN
mMroyJGs08vbDFZiQfOiKRkh0+jcL7apT827LVEoiQdFU89uoSBKPb2NfQyqvAFASGULZGeKIqiP
wBt8X/mAier5jqrHIRfAhwp1DdxR/ewAdMxXjDH87mkUNqFvzMQbBESe5Z2LDEjSvUkofV9rHBP6
5EYMh5BQlQbrebyMmzlS1vASx8qvLiqDoHbLZLW2ibdq2uDWrabO3jOotHk3EE9ZfTmCleAB+ZqC
cRqXMSNQF47nI/r2MT+PsWFkxjwmQPoUIe2U9y4C1LcBP5h73ZJa3B9ESIEBQ8HB7jNn/FyHkeT2
lRbRTqbZYu6LSdBuW0Qnn0xI8H2TEiCvEANOAlg8UQbIUq2wjp/qwp/fqSvm8b4JCHAmosgIdUQB
52AZsmrpFxu05mV9HUVll16S1uClN3XF8mcXADBkZY3Xo2S4A7TbxbCJDRAAv+NCV2UA7sNhQo9V
NwFRAbjVuqsK5Uvf3k+FCtOnIRsT9P38LBxac8oyntdMEFp3iRZe2z7RaRiiRyMRFWygrKUniKKR
Ya9fagwqExCLAc86/8R3g5feD+buRxrQRp8wQg3qNPpKJC+88oR1x8TchA8ySpvuRBlDsqCZPBfP
uCt4pRSqk+XdhDY73q87H3GyFZ63vU5QbtFTs85m12STQRJK7OZhoShOKXM6YmYhXVgtoiN5YDZt
qLAdwoz8izrCcLPXKumKT4AEcC2m2EteG2mi8ySxsTBQcsjFQjQyfnM0kw5Ec42ZzmJM8YTJyOjP
kLz1btsymCZ9KLN4iXrB6NwwCieKJEu5V3frG0yvU1f9EjighRh4w4liAViBpUEmBHyz7ER7WkZ7
WGlVDYYqO0DuycpmzmqgAj4o0rb0l4vQw8rEzGuCGdmMvt0ACDTk8XTMhaJt1iNQaXN/+m6VSX4/
x0EcY5yKFYpNpNiQm2HivUw170cskW30zY5hvjCdN9a1hckBp1LHA7VFkEc1j2hNjmsEb/KM3rr/
SkyNGslCgs9GuU4U/xMIGQzUrQRkOQXgD4zXWJAVauKQHTJev50KB6yQyL+RJpdm8V8ynaXVrkFu
/4qun+VeoidDziw+wzc0NQ6BQWSpnLUivm4/Mhh/7pd1x9M5xXzTcpNewzRksJlnlT+8gBXN35fF
6VakmgmtbewN7j2oIPNgnLB/I7Oy/HI6mX2E5M1eOI4ZgDjWCPM3Ey9zbG5Ii94ZjqK8auemrfct
HAZrHxR5+hoMJQg8gf75LcGn9mihjY+RNyM/2RksizdFTGDWJmgr9FdA3NrPLqNaYc/uZPdYad3n
wHadryxJ/pPWNAzedvGLFnX2oBsb8qXIiAZEfcz2LirFTguHc3FCeprt2CIXlz7KTMhHxBw3GxSM
MJUNuNKSQ6/BvzjLhvQi7JEsMtKQc41UFBZHha8xCTky5bxd0hkbRRMjXtv4nU1HQLdn5Tj6ZPXV
yrrTW9I025/UWVWyd0zpJRQwJdTOtHS8yx7RoY2TSrIJ96uav7Uh3CahrfCC/EK7eY+xiPNqICwK
4apvo1FBr5iG45HDoPhpxkZ+WIbzdgWCF9bFUOvm02PFF6DhK0qSXwMG8vvIgny1HxbZ3PSu8B95
50T6RBIf8Q0zullgGCXXaTNwrtK9WYnXnltGoOD9xih/bJuOUEqH9zWJvhVL271g5fIlu8F6MiiC
T0tTO7cwlVe6Dlimjp1ZFiM44dW+NUHqFMckjDChzXHuX7b5EnwroWAM2wGOA+rGqsI2kjgUKahA
sPcGbATvLEQzzdkUvvMwjn1834SCd2EkCdACOhBNN6IbS8AcSMndTQyc7BJT3/Jhj1Tn29gl63qj
J7pwNqwCR60cp+nZ2DOcTJpR9p7srFvU2W7JTDgOirNC7DRuh1b196zVmqc0mqvrtCQea4NmhsGZ
6rzuPof6yJgm8qYvkaVoR9iE6aOb9Xl16G3yyQ+WRQL9Ft05AZZ+My3fsU81j347RohI7NUb3I+i
LA7UTSSa89xX49a2KKf2pUoWszWJD94KMZ29YcaX3aWZHX9ge/KYEZlKJTs8jOlDQGPrUTWGxfvg
Wt5nkPZjuuNOICOrpiV7CKD98DUEPp49S4TmMlhtCtslKiwmbUudfWuDGZ1KYRl1FdWidA4BlVOz
8bqUAzRqGSQRG8S5ugmAk7220+RhPtb8/lQNIbcGLzQEQpwNsNmHOhF3ZCFyTgHkEu8ReyJuqmqQ
x27u81c1OPkr4Jbyre9dhJXCnuUVC4f0KSw1LOi+ZFx/Hou0OOYTtL/dxF77DRkOHVLoNUj5zYII
itohpez1nArypoPaPD5BeWA53mFvHc+ypH32QwTf4J1m9lwtDyN4prqmHCDYBpGV8GxoxvSO5Elm
i/dJlntrwJip9rWg23x0tUXoMgYQHztQ497PuIWmvYUT63sex+Ot8THpUV47iqJtLOSyCrGYgoGU
y79ZNkqvDdZRG01kFAVmx7SnS/c2IiCEnB1z4E03BCt+nW0L05zKE88+zy8LdV1moMcNze4maqOh
3zIcGmv24igB9ggn4D2Ta5y9KIK/7M2SGWLNs7bzwcqNMckQTRfSgkVgw+Sh4Ki88b0lukQYU087
+Pdp9JZ2sfuVIHXSGzRcHeP1vMeEUcTVewKq4dJOzAr/NwI6MV1H5BOsMpcvcH/FfMuwtoX+gWLr
Op4mpziLdIJkArSjAFXkNJA9UxqX6lS26Sq8hEEB96lp7WhvgV4eL0FVskyULQpPhhVC3YxNYf0c
EGMf1frV4bVGBusciaafei4E6vdhFbC7o1olr1kLkzBI6+YxmwrvI2g7w1uUMxCfKiyQ/Ww7EqoS
o9ArOUgwmzRooHp8oGn5kdRDuHG8JxuzaR2nmIg+ACCHPBQbIRydJj+SWFzhEGqiMD6puoI04huq
930Mf0xxqCvz5ZJgFO0FrVDPFruzVlNC3Z2xcopXAOvscCfNm2ibMK9mn2uBQQdGOnolAw9bhRve
aKxGgH2xfRgSP3hAqsarG9tadM1OmDWWbY/0drYw5UtOOG4KXb8KnxHqY+sMI+Me657FJT8OfnJB
LuGamTn5q7+6pHdz6uKtzYsyvqSAkLf8/g2q8DqNP7AgV98Kv2D8XIcyKi4iCBsM5i2bCUHCKqk7
tKNfPYYk5FA+Z5G6lricwO9M2rxFUc9bmh2HbHexcCJvP2py7De2U9ToephY7wybLn8zpjgkEep3
7a1L44s3X1nNB086eRhah9XXhOuHPFkkFghV5ZC++wEOanegkzyUdgwHCmdefx8QN8SoMa3KMwL2
emT+5BE7thadDDu8yXnJgcyzD2FXvHqZiaEBV+mX5zyK1/F/l6EXHDAJk1fA/pW3UROjtnXdibuU
gJnyZgK4/RnBKSLsZmmSZhv3WfTcISedeHDL/savisliicHDunGyAfdK7rY9CQdB+JMbnHEOpOGS
4XpqP3IyFo/RUrblTvXd/F1gvbhn4dCrLeP1BtQ3PKybcOnXO4bMuhfPm82ZpFppb5cusFceVQg8
Q0RjFgEmmZZXgdT5Gjcgxgp7AKTB5bMZu3lqrNHpEzZtoIrGMB65GHT78yRgd9ksVilaMktVuzyw
3GtBAUZWS1L4l6R/Y1Xi53Sqndu6rA7nyaUY6wmYtLeWaR122FQnWIHEEph9m1m63SPS5upzDHnP
uUyY2caIe5h7NLV74v7nT6sL0bxox6d9K6aROUaP4Pl+LlarFMWtvyvB66froAdbbENJi28ol7Rl
A6aBU4vrhsCWZBy/EWpYPtJ4jx9TnGbYijpicixGDfW2ZGZZbGIixe1ttBTi6PSEHVKvrubd1i2z
ZyTr7XMHeS/l5bg6GRJrZmMdAPOGx5AS6OWOiffFoeJ7O7wnqb83eW/eY6hYL0vN/nWjXaa4e+Li
En1qfIxlx4ia9bbzB1ov1OEp2i+TJ8+uxL0AipNg+ou4s8oHdIUxWh0M8vi0wnJ6i2tqrW1cMqnc
wWoUZ04uGvoOEUq+s5ALmBNWgugGMxdbLZfJB1TGhNcOyWSFSrd4DXWABz+JeAew6gaSHlXmo8jZ
+BxwRnV7QXQAW8IGsQ3jzra1dmzxx/iB+XJEuVVX1m7CCWnf9FMqpl1Q5ujMZp817bknYfQJP293
Ahhosx5ckDuyrmXFygrbSYd9Oiwh6AVuCXcHicd9G6webmRLAmV/jn3M7If1dlFcXp6iPdtsmBs0
oNAq0Q22ZHJZnm4OFrZnGijiwGdYgqSOT1VDeZX7EjaELwk3QKRE7iub1c4GgRhU5ugL0wxbik9e
HdiUmwePrLLo0Ag9fe+SaSW+tA6GYVauEgUDcg9iu/qhemfWKsEWONhQNhZy428pQBsoMYIMvU1T
Ir7cySyDxWPbCeKQFqI2mLqkEu99DWR6yxHu3C7whpDJKEN21IhmiyDWXs4s84MVK9vFmVnOYkqT
7lAWOn/x5zlWmxrKFgIM6oX81Hd1QIo0Tr7wSFYXbQjTQ1ClLa3NVzqkeCCdHjXXubC8DlohpQyz
R2lkeIoYlWBtn8i/hjeUXy/zKC1eL9FYPmmP+JMdtokwuEk5n78PsYnZFVWNL3ZNGRraV/J8PxgM
wBoZpq5mqMQuz72HDVO3O/yW6V2Sta5B1sA/3GFYXngusJKQue1T5OxcZcWviyxQfUeJG93lY+n2
e9Kd5HH0bDKVJpUN19R7U3J0aCmTjeRFZPP0D9B0OisTnwCe0ncxwHrZtrVVtk9w2v37wh7YLJrF
ae2jGlCGoltuae7YISTwuyFQMeNxmvQd22n5E3O5qLa5HeLZIHpSLHtL6tjC0YW7g2M9sZip0KdA
2qO4i0m9HHe8MFsqGcher2PmA+prh16/S734Ld4YVyDEjOI1nVoP4ykclEQISYRdefCpeH+6DCCj
XYqOnAITW8sddiFeuKpibYcJq//pM6JpGUk4HjAlXHHhcbRx3YOlUMUziiFWd3XXyz0DFRQhTPRo
5HJIC0/M2+qrhqEcHqu8Lc1TAdDQ2yDIYduCNodUZWTMDmPJ1EtXXD/Ro1GhklNnq8LjLi5moPeM
W4cfC8qqdN+1SCx2Ar3Ga8bp/qPkOHqcQdAm21LpZe/TcsLHryL17A5peWl3JJnsZOWyRXdV9b3w
XGQ0MKTqO8Bm8e3i+hKjwZDPX0xpp582dpY3ysn6wmfemu5qEH9Qq2Rf7HNoo88xP/ADSyqUQtnA
aD+JK8D1TVBKNOXFOmkL6qGbWOIUxE5h5slueMJgGlHrjqYG+U608/CD4osZKg9lneb3iGZijUbV
r0aHUQTH807E88AhYjtqDB4DvGjloY9H7W0cMZsMu01re+G4KXz20MN2EdPcXyWZU7FfRmjVfScH
gMvkZeyYGXB3ie2eIzj9A6ubam5QHjFWZs9eLg4Tr62wCjbACffnGqPRu8mxJy5wYtc92zwpjYiC
TPLWQwt7XjEdLqnvDfiQPgvc6c5BNoOXQnGCNXeh4zksb2ALaPLXUp0P0bOjhV3424HfHAdokyrA
/zCywFg+poRCA8k3tTdcEl0XyIMc5lQdNYGG5SeeVseDF+HUnYHBWFd6D9gBSOKFG0Bmpf6PxAB0
Ps6FxsXL0HPqr2N/8Lry5AdkLulL/PosIPZJ7CdckMmtIe7suwx3hNyDIpzAqMTk1m1s5vv22j3Q
4ePpmyjVAmu5y+H0F0ck36zuQHhySBay54XPG6rzLlLyA63tJMqK1AnETgSuYrRaWWAGUHtK+vgC
MIdk4G0cY1kHueBw/OD+iV/SAMLYJm3RpVJZJKXAQ6uVS39OrbeTRJbeKKT15N23SEXyjvNpg//a
+t4ycPvSUrbPzHLbbpuCGqCgKghq2fZJqF5YapPgM1SOQIOnCD3fJRUGmp0d+bm7HUfdfq2SYTIA
jExX7Emr8OEjZSfrPHNBjgIgl7Rj0/zla4zWBGEXExshZP1UPlgasj0+LPuEpNBRjCDq9roeLDVv
oH0HH15u5gOkd6bzRGr0KI+GnimaJ11UcWbok7cJif73iKC8ZD+VbsnciWaNxDH2YurE92D37tM0
LCcMU1T5AIIpyuqpAeEeLWqQ/LvlX8uiBvxNX+chAlp6HIeTplrdQgAN2z3EIwLiK0WqSDKWwSuT
deQrWGELfaFZ4SOp7DIEkEFfWA+2lsxnlJs2XzFD2HlbLEoNl37aOo/UfCi3ooDCeLPYJIfujUTz
slEKsJK0bTc9k32Cn6QuWahsMT+iPkocnwx3V1pec9Gvt8guxTZjHW0zLQkEKYF4NwxTL9oSYJaC
/BCL/03T0bJMRUfhkJ03OhjB0H6SJdJkpKmbGX3YxBqLGs5h6FPXGMA5Hsg/owlG4A2NoCQ4ZIhb
X5+6tuwv0rCL9C4ZHTNufRUyjAC/wn8bro7apGUVfqAk6l4CVKEUqZgsfirRuD8AhI3cJnrmzq6d
Hlj8BLd2k/TAS3dY2+RLYDP9PZRMqe8RjDFf4m/LTgMa+3sQS9OHKt362tEE2h4SdjjhnqgaGew7
Qth4Y7or2sht2VvvpIPxeKsafmDyGXSbb0nVYKoGyzWwN5C2YBb4YzizLE3TH2Veks1adqV1A9Qp
h/3m2e1FmZXwlT3tN8ciIcDxHGC5v7T7Nnv1Yg5kMkIBCe7gHaBBRN2Mfkn0WnqbcEmKFzQeAp8f
MK6POMnmTwPBmP4atUm3UXOUJBsGw/Q+tMNAZ7kcvPk7ZqLfdOyYN2fpq7tQ8UMxXywZRJQW3Hoi
xFxwubOx39NClazph+QhE+uENSnceQSy7nO/STLnsN9NTG3o9jARULxiCPAik77bFdBWkSUjngUL
kAO+pyV5CWbh6V2MljA41Cyo6w0FAZsCoMoKk57gZQ3g3MSAIgjYwvmLfY7kNs980vzNxCQ3U3/J
74htKBVhsnZdTOM2A0cRMMvaUf7KVPDeVCBXW/JSQKOh9yqRw5FHcUuLNdGxW4kaTkwm22Y7aKHu
wPhM7/gX2/eUjuWTXW400PAt02uOt/iB/Wf/Cra7fZxglEMZigV4HeFq/mIgkFyI/8L5hvqSSn/f
wCetT43txYA12mAkg2uoWQRdJOj6iafS+Aic/b//9b/+z//+nP47+lndVfnMmv1f5VDcVUnZd//z
b/nvf7FVWP/T84//+bfnKtuWSgaoKj0GnmhQ+eef7w9JGfFfFv8V20nctR2L5tot+usRFH4dxuPd
nz9E/f4h2EV8hxAV4aBgc3/9kJFLx+2mCdLSM3NOEi+WJxSiPYqegKHW5v/703xqeuEr19Uuf9iv
n8atgNnQ91C+2dSTezxXQN9nJxguXNYNX3/+sN+vn1BsF3xPB2jzSHH89cMyQPis0Qn6QnzW4lMi
yJMzynJf//wxv19BJdCl2lRvjvRQ8v36MTWqKmBQgYQzhqvsGkCHjl8Manx9mqUfho9//jix/v/9
5baQQeB5BHq5CtOWcmAx/vp5M9PEgUQ9fV/CNcd3UMF+oJSLBgaAm0l1jTmymkXcXYhxbEh0cGbK
8GAI8w+L7ZSz9yYVc8xz9I0jK5ilW+ABlRGMkFHWHMw6TRuICjh9eFMf/+Hbi9++vS8DzePnSOmR
8b7+aH+5qWeiTBGRLfoe/GNBQIELCGgm97HA0xBfL5UuvsMiXOMvU14XvLtyYCO1ea2lk3YXf/4y
v19JbrXAFzY9rVZU079+l2GmpGYhED+UkdeRUSUjTcE2ie+mjT1YVNiMbNY8l3/+VP3bFQj4LP7F
E0eepVrvp79cgTKFtzmYcbz3TRn+IJapeOIoZTGyesUZDI3SzFd//kjx+1XnM33HkcLlQRBq/ed/
/cxiDZgdbPt+5rcJzih9Z0igZHGzNy9DUorMHnmuPvJiLpjVBpPO6zeL/NtlNwcmamG49TC8/uE0
CH6/EloQw+wGrkZhoexfv1W9IDuexg6KFrm4vZdD+OLmOBsnlWrLiraEUig5iWD1lu4pnnkRb//h
wqw/8V8eJo5Ym4MBoS96Fhko9+9nhNdDlJlDcV/SStDq1mOij/THi/XqEv13t/SlKZnuj7Dlu3ju
YoKFbFNcsN8M7OzCjTNchTRyqgAUw3Ekd3/+gupv9yhfkIMC7AKvtyAQfNFfr1FbtaGXYam+j0wj
lvRCDxomFAONmCBUg8HJupLtPE7nJfYx6rJtWzyxTVsd6HvbNwE851ZlbApKAB7YOkriGR+pJaPu
Et84RHbGXearBeJMGGpjsc/fdrMpoAOmAINo1ocUfOpM/lQ4ERDd9o8EkMZ9g1Giphskhsny+50T
WeJE2ocyh0lQltwSVlxnB5pZCkp0feN878M+MmCk+rjf4zqPzT7NUaRcVGGCEgNJpXlSI0jyPcme
bMy3Mf11fzNw8sr7OvvPije3UqPvCNIFXFnSKy5bkERknjmI2I7WktnWA98qfxUMitYhfER7o3KT
jCeDK7S4GJrpZrFAsN2hccPD+w+389+fsvW3EtIOWBuQKah5ef/6WxFKY5fwNMW9gWN5BSCZPcaa
zUFIK1SKbSmJ4thhTMFlwMgjBJNpGpZJsXdQCTiGpz/fOuud8eut7XDX8LZ1AyU5cP920vaVkRFw
lOahX8Jb003xKcBvvjV5Jyce+uzLlyVYzzGs/uG0+X9+sFKOoLAI1vPk18tgGVlDNqrbB4Bc8clO
ibP3yo7BW+0UdynwmVcGRfyHLRri05//ZrEeGX/7ozlcPZ5moTwfM/mvn40gjHthmuOHGhlXsKMi
Jh13qvHuIXNG0IGMM3efklEgRCC07MGg8X7JA1qdP3+R36+BKx3bdhyhlLIDf30J/OXABaaDVray
8K943OkyFM5G5MV8VQAtPdqySd5TW8db6MrW858/+fcDQ2peKzrg0hPB5PztRANPsAAcrax7zHxT
egDvHc9XtNKp3EnpzDuh2W5vKnT6/3iY/uev+vXq87ciPrEFiEDM8397zdhJPnWoXvMHWlGP0KPR
xZl0mGC1iRycDVRelkE573qks6QexYEsl8dpUkO76Wf8RPEOUWSKYM0aHX3C42fCe4fjbvqaWjKL
0p9zAfD6eh7DxjmatDDxsY+cgJ0oBDliROshZvUfY8Hd6JoQPFg/rXDuW0Rfl2xuCUnMO55CliqJ
fU0giUNHbdvskcgeQlSCr5EENua4Y3sdLjGWIGwsFRDOqIXogPU9G7onCrPqDlvm8j3kBAzvVdU0
+jhNgmHtiBsjODTSTrtjh3OUpXav6c9jPdje54LntWBBgsPmQmkFAQIsieF/68apvmMdWlyVqRms
4wwbCHUfdBSUtQsXrL9ooZURQgXKb9h5o+uT39w5mtEWmR/NY2wxK74jnb4vLrGZknLDiMXPok2l
xpB8RSwMSXLVTcWUHbx28h8ARYBO9eKwfcENNaVYG4HjvildqO9g2iAXsI3qiBf3Sn0cEtb+6Fyh
sm1jA2Dm0Du2OfkF4qVnI+f2hEA4RUuqaZ7xN1LibfBbzfFepyLDwEpEYNc6mEA7mf5oWeyQFgbN
OCiP0dzI5rtvIk/ftQ4uoDsv7VBeu1WsCEGeQaDvOyoiiK+IiQA0NKa0r9nLeWlzWMyCJLUlIcff
YhPikZ4qbKJvrRamuvKQJlwKEtX1TzMXPrCvwjw71Tyx+1aMXnYROWNkcRS12eN+dZAEYWE7ZZNH
k7RF5xx3WzZ4s7W188W/iDFTz0dl/Oo7OQJocAzWsRdtqxwUp6XhdGpAFUQALZHTzkdtHDt9he2a
BkcYq/WMb7hBqvx/KTuP5biRbYt+ESJgMoHEtLyjFylRE4SaouC9x9e/Bd03EKsUrFDf6Dvo7hAK
QCLNOXuvXeWKcIhIyQA+z9j39HPQrLrJfrSGRN9T8+7+K5PUpygGYBy/pYA39Vz39mSdWkz+ziYw
kf6C+2o6JyW6OTLnIEvRHQ0ndcRTMxrQd2cSuhGuROra4x0DIUl/1NiZvVtvMPN+ryHXBL2uaVGx
dege4fA0+jg9ZnHYyC9S+H53mkpd1otuCMy3CQoJH1dP6ePYmyne5SX8ixJzYwBlYI6ELLapgyL7
i1ZO2uRvbA6uewS0iDA286aGHVXq6M+DVqgA4rRdzKkunsw3karNIb0F8NoXGjrrsbKQi8b1A17T
KLk3CTshhTxONe/uXydJbLc09diEA+U29bNJckA5ktV22Dx6NJZWdZurdVQE+mnU8+AZc318oOAr
/nVB5qNjqwsCAwWXcsTZ2hQ7I6Fche49xondbqCdh19UpPI36E1ENeZ8z8YR2wbG2calMPT5HV8u
SFLiH+XE4UidCvrZXjtVOhmPaPweGMwT9ddWDS06VkrhFn370BbbAKVId2vRwMyDVY3oP9h9/hP+
sjhLxzQEpEAIIGiVzh6AXadAZocwfKQeyNYIHEB8V7vkMIm0RGWAi2sn4dnvAMg6D4Or1WsNlfyV
E+jZ8YtNGh8l5RT4vy5rs3u2SRtwxyWuQVJZIlNQBwhGw9Hf8n0Nau33HJL21Kts58p+4G9XpUjO
jogigW2eb+PJncZ2TGb8o6PrwUOOAuG98WC52AhF73DYGNa/b0Zt3VE6+yCDxURZZ9u/rmhIK7ey
/LEmeCnbabjgBgwR0PKqMs8dgM2BUrdj2b9gNIy2HdpcPKDs5hBvB+JKlely9Nm6sm1qPww+ijLz
puWP7RCEwMktDKN47Ks8+V7DOD7BgpUA/abiiJ5iwtHtMyv0g9Ze+eou90NsSGxbSMoKFtbfs0+d
dlzBtqTMH622jm671tJXQy/bH4OjQA0mkrMt7rDHz4f65etG/0eblmohQ13oZxshtOtalY9F9Ni1
pX9fhJDGF6jIaDcMIbgwzlH6lQH2+z7O9l6WYNuLloPp5eIDJ1eI3QLl0Ic4pPdEwRcC9jKwFdoH
MjVjA5kfCXMTUYnWpilJu2b+9gKX8F3D0IpToegUbv3Gz8sDPWMrmmn6LMoAliZo46lJ8I1BAxpO
Sz5a7k9S7uHb41AZwpxcGNwXiAzCir3cv05cJl+M6TBJC96fPC8YAQ/OMZ110ROK/mRaubUsd/R1
5dYoCHNz3DCvFw4lIn2lZ0Twff4ezyoUDNa5psesxY7CmY8VH8ctbUVsy0ORPAkZ9Aj4dYYMO6WT
PiTA6uAgI2iLrTsLOcpBCyPj6fPL/y5RfnippjGXyvh/HWshBb+P16dGDD2HwfL4m5y81KIEW0qu
Ovk+uGTbUbcSSDh0p95GpZ19AauKkUExMTyPXpYuGvBlL5//pIvPibkLTuFcjbDn9fN8ZMf4+7WE
cLQoDpNHK3W0na4sQsVM0A+7KO68UzcRUPP5VS++J5q9fLqAJui8m9Q/Pz6HybXgyvlCPJae5qnj
iG/35JVpvjbz0o3JONHat8+veFbV5c2byp4fLwJ1wxXG2TKB7wxxPf7lR2Rq6Ze6JLHSQbG8hSJr
XRlkl4/UsgxpcVS3WZhN92ym9tHEdVhm/Sf8TNXXvDdfURjbAGQtZN+t18ZrWyuifz2ks4sVLMam
LpmYKVx8fKIVkTukiOKWDWvLP3JmU0udYCS2eZ68BV3pHMuMbd+CL7u7UgC9fLRcGZW5wwRJkeR8
Rp7MIR/ipA2ecmozhJ/4wH2NrvLv4LTgzf38PUL84E4+fkMWnjUX44TgK2LsfrzTnMHMGSp0Htl+
lNUDFoy+ZLc1YWBeg0sX9TuiYK/7gt5CR9bkGyllR7bgtK7zduh08Aguuv+6aYxsY5uF9hPKBOlp
dRim9z3Bj97Gagm4xqqERoQCXDkEh1LFtUVwg+4QyVe3MJHJCpr52Q0SwXD2LKTVvu/h8tyzGzfa
N6QVbnIbS1XqnLLAKg132PGIoGs0qwD219cETFucql+KNEyfCYUMSBANQ+A7E1ZcglRavXwzmBDi
VW5HlY9upbY6OCRZfFtXrfJWbKx1MryCrHoHtjHCOGjrorlBEqm9RlJ07a0RD/VLUOXaN5W19VsC
tzBa+0M93dsy9YgS7JA2nnSrlY9iSKe3nircU5BW5HLEHaVlxIUDbfrQNIEc0ukKbnrLDBHW6pDq
D00a5Y+tZ7TNPsvqSa5yOhPLAqSDOiDlJ2OIhjxKBQEJPkWSPUz+jvYb6keFAfUFhjICrdavi1/o
AzEvY7Gp6m2i9D54yji5a++Iz8r8fmzjaMW2Mh820p2D3D3KLCfYRNiDKew2v/hbmA9sMvs310af
tBYNYQDI0/TuWevxGX7NwYUS1se6cCA301LrsPfaaDUGRvuKEbDM11E1ZfWCAl6N/pKSrLUo0Eqx
ceaf2ysTlwJMdDPOc5uwQp/GJvFUpnuvOC0NG6XnY3US1C7CZ1lHxGfMcVIDDiLfwrA7sFdbBORx
OUspcrmr8gxCKhXHPF+02EzEVoZp2t6UI7UTIFIAQ18cWcbegaBNHJMklXohWF7OW27xPTVnpa/E
X/PSOqMXrxCttduOxDrrCXZSLejbI5zekECOcJ796Yhbw3Q5oGqmNw1oNHL1jeK9a78hi0QD0IB9
fy5pnOOEJpUyOkrySWZei4FlIFVtmu+zwAt/ENut4dL0Q42jfDeLiFdd0UdvPssUEU1t+T1NMkJe
NLhVm94NACJHoa9ummoimLb0CJ/+Rvk7L1aU7kZnTh2CeuEw/sE6ju4Yfu3Qi/1k8m/qhxaX8y0C
NsIWiiCladAyubX4Sxu6YoDgjW+gQhv9HvSITd/eCW37UXkU/U8JcOlTX3WuvuMwyCxCTSBG50hu
blCOKHLCMrzDLjYMG3cWuj3n3fCboOSIoF/wU0cdVWtKCwlzjJZZm6HrUVZ6gLC7HU4JDa9GF6On
dJyaX1TDzJU3UVA131CdtW8TyM2ficHgRoQywzzrzq2/Y1UdwhMpZlG+H8YMb8s0AssRYTSAm6jh
Ue/1wdM6dmNZ+E22JMr89CrVCEoCLTAjs43Mt1I0g7eLi5a4viRl573qCZoIkXDRF9xDx0uISCEZ
UjwELhzUZWxVffPm1UhkDh1K++kpaiUmQ9zXDdVDaWvxtkTdj7OjKeTLwHiUyFpYLXbxqA20Fwlf
QxISdPEmKsKwWOqFP8CvY2cOk25A6LfSO+WJPb7HCJ6Qgx2RJwgEDZ5RanpU8JLQWDVeJW6daXDQ
CEcYasIN21WbQqFIim/CNcJ+0Uqvz9FGOWTqvU78+WRI4TPdZGwg5HNjeW1703mU05apobJqO6Q2
dkHhm/YLXkFcUJ6oqpuWp9rKVTlnMB+tAufFxuwoUiyEZkTpZpBgX+B500aIRYakXFUcYB9duy2Z
mF3CdOzlgNK5WGHi0aAS5aO75g8wy62dN/l7PIb9O/r47NkCTdjuOpcXhEQEAdvOL3XCXnUEUBTj
HVn/KDrLlLe6FRLlaZJiRqCcVVjBYWx0zIWUCqEersoB58NWM1CzPMDrqX7lmLcIEU9y7R3um98d
29aV5bokdDG4sk0xLjfDkFBtNW8A6d1zmv24kDpF0RRQw7BKgVGAfddnah+UBgeqeIodsF+yqO1f
UHnCO4pdmnbwLb5G2LwV7Sd0WPhU4ygmriNkJK1lKdL32T5LHbj3cGxIF+zINgqr/uSMgICv/PzL
XZZSdPrYtgJtMkz3rADi205NPGxQPc2UhIL1qnXXQ0LGuWbrnYYqOOhWJO1B2v18A3L51Niwmq5D
UZ4m40VTyK10jQfXFE8WWnaWdryS6bZpFQydicgCZtyGsBHEYGP/rY9bDDAYqfzhyq+43ECzdTbl
vIlmTwvC7eO7KynEJoDY8qeJwK7/Sq5LkGyAQ6cNcm1pDpO+//y2Lx+3oN08t8Ro8HLiP9tfCqsX
PM3RekQN4APbkFGx0oXCvSzH+pEwYqBXft72/3yfXNahuEOpzZn5iB/vc6pQAoNEtR5nezEqTJDA
LCnqNk6m9Na286d/v0vOQpSElSQx7ryqhn9/zCyzth41Zdff8bbPSa+ojMi3ouQ7o8R2Zakn/1pN
oYdvS7o7Dh0biSHu403mBWDSqAuSJ0IcgDL7bgkYMk+7O6JbMd9qI/zqhu7aQrq1yq98R5fjWRmG
aTGQsQipC/lJmOoZlbNOPbZ9gbTSFnRViHMKUXhJ4A5tLJBITxQXl4UxeV/hvKM8/vyp/+UnWBSi
KLBQzOQYenY2QzJQDQS+ZE/NEBNZ2seApHoiqxDHE8pKixyyq6+TbIqPmYCcJJbd7ee/4PJzYiqk
rYcyS4eOdn56opKrQ21z6ieOOdbMhunnHDNDHHDuZ4+1WWXP/3hBV6dK7fDSBQsYc+rHV17qNe4E
YqWeDLxzN2Wvj6s+FPJAZ6c8WJHqrhy4L2u1FA7RQ0iKOnPJ9Lxg6eQ2dr1YEp+Zk6NCB+l38q+L
cGTRappPriyu5Od+Us4XYbdwbNEP53e4mIW8cly8LILMP4X7ZhLhu9bFPNX8UTx0ZNFYZdR5TyJr
+41FYNItJvtiGTISa9qqWbiBc6Stel/3XhMTrmpoVNZ3dOrGYwHn0b0y/P7ygyQl3FlYxrug23x2
oiT3Hs4f89sX8MCSTKIyeG3xFMCBlmMWLElVC1clSibKY+Y0HnwfI/IqJk74qzQL/b+mA0/1+fC4
+CJcSWnMsKnt864oeH58RMhn3bIyAhBZJQ65BQQD9QPlcf9dBJM8MVl8GyXQpbzV9X0cEtB85ZGc
fw8Gc73J/kTNl5dMTB+v7wI4l0mL7FYrwyI4xB7YznunION6h2sbar5TyMC+8hGeLzFclK8CBrwl
bfoq5tlryPwsTKNEqfsYMP/PpuHUvK35p+bW1FkD1vYAlmZDpGNZXZn2z8vZzH8mhSHkd6ZJhf58
AkJiimQNy/EDMhb3P1KoyDTNJwOXien27lpOkfaKQVkjhdxG37r//GVf6ExmoSbaBh1JKQJAxB0f
nzaKPSxlUvoPeVYOPwZTs9ck46bF0sLj8pr4TrMlaUR7IDwWyytOPwDJ3bRQbMCv1a4u5gl+C8V1
uhogUlGXibOJSSs9UaN1SB6MNBwPCrQWZnYz2oGzmo4AfVABt67rk93L0rz11BS/dNXkWbsrz2S+
zp9VHi5Pkda1UZbyWKjdf3wmOBqstqdY/EDyaLavxjG9FdXgcA5EovRWxcr44YihfkLWr71ToPTX
ONSvTNKXw8KmrqXzIVLVor909izcGEhqlHTyoe1ocS7tDIfsilOC/lwBKB9XgSC5BugswYMLXC7t
NcHw5QfBYugICpdofthMmR+fQZtMDZxZfXhoLCt9iI0h3UzOHArp4T5OrF7b84iu7avnB/vxwaOg
dFiRDKSMlPTOvkLIg1ZXEB39UDcT6Bbbywjq6xOp7ansRFfmuYt5hsvwbNn8IHDhEzib50JUAxUB
WsYDoWx4xmxKuIsgrb1fIVF2G98S6h93O/N9CSQdKMYs2g/m2QXrdKixnSHpEtPkwuOYshs7QBl/
i+yi2zOO4xc62XJNDRcEnpqSQK0/H9l/u2VmdTY6jm5Jeb7yixwSaUVy5QMuM5+YLa/qxlsfpPfG
y0LD2Ce08JIr7fGLgcxdS6ijVPi5Z458HwdSiL4kreNRf5B+ixpf4rDYUVppwfarzrFOVJGw9aee
B0Y294Kfn9/x/Ew/jChLn9cSpnSKLWyszz4juyn5ZsA0PbCmkd1TWkH1tRCOvgH/kjY7Vq9omwVU
qYYgdQhw8rorE+zFkJ5/AI07jFh8xWitP94+zYZCHzUTjzj9n2YlCCgUe1xU2qJyPdIaPr/d30eh
s/vlTMbEZXLbNKbP7rcOMpMakus+ZJGLQKssO+yCK6D5/QkpQkNIbB3jr069ADwb4RPIMnOQJdp/
iEksi4p111m7Fvb4GipVGG9aDKpYPjoRIF5aljBu0iO2d70AZZfLYEOvDHdVHklOSYUD0qowSVQB
oDaN9WKyUbRidwlT1LhYjymJh0XR2TjHFCG3g5w3/Y0rmruwG6Lm2l7Punz3dNs4NDKX0OsTZyOv
7kKSPibPfkjGgZJTlz9ElhjEguQNsSLAmu18ANz+2BKeu4bA1m8F4ew/4KeP31yflBa0o/q1H3Wx
tsDCn5Ub82i0TBo1H8dDIMxOBlY8PRgZxe4tPrDKPWHeI/Qbv3SmkQOUFFQZO6N010VjptrWZxYL
HyOjyLQrw+VikufHKEhSOKN10zXP1ZVo34JqIu3hwTSzgJC9PPBW4TiM3dIxCrlWc3Usij1r9fko
/dtlXfw7FBHY86jzPUdS+E4rzNx4gPOqyz3wARuteh5QtS7LotNONbKoTV02zZVG1V8+RtYzZoF5
RePEOf/7P3b/QyXNAF2f/oAYLf5lV4qEgkoDCxgB3Suv3OVvs8bZt4h6kQtyvmVnf76aUTfKXHI8
9AcPz8irj0YIBhLnMrDrZRKsUApM0RH5PkElwHJIc/R7GhZGFlV7A43xCfv92N2HnW5/6/AsYm7X
Jryxg1/pq8puonHdF3QjnloE2sGyCarQWeXKKXfhJMmzzeMic1eiJ6lpN1bdrH03xgZ+RGC5OMY+
f6VnKwuCDPAprG5snaiYMKY+Plk9IuZQFixrDqlbAPlHzp0b1yy7+6Sm6o5WtqnyK/u0s7f5+5p0
83mOzO8Ob+jjNUkoxZAVeRrHAljQN6MOvKERZRXcjmn7/fP7u7yWnHeDkvWLesmF/wd4LKgwmrv7
vtHrt35IPQBb1cSOwRn1+3+9FqU9HiTTNEYGjiMf7yv1E035Th8cFNYcrLGDhA2hRQ1BJ6jfr9UU
L98cFUy0RM7vRdJy5n//xzeReFNnIxr19qSCil0CUPAe6zvBKK1LuriZ1le+wb9cD7+WzvFSsh4j
3fp4PWJEdKA4gb1n1ekIT0BL3uk5nrkGdOSW2PvwH+uVs1iIK1JYQUNjIvs4u0ODvuxAGqjcZ6V8
CVVp3OuVUR/yZuiXyIK7K/vKsy3H/y7H86T/LiV0irPLxQ3uKW5S7uNKQ2My2WKhST1fW21sLDxd
G3dh2oAybUkeBA+dbj4fPecnut/X5xjJ40WRKJDpfXzAJHIDpG4Stac5EbwGqkyOPiK5Vz0V6StG
rGYnc9ckIlNm6pQKHRY7vf1DSvDSlZ9ytvX73y9h7mPBo8TGmvfxl0grLcOBkuc+Gyq1ku00vtXu
5GwqmbZ3IJAwpBdC83d0PeL3z5/C5fdqW3w8nOdtFz/ieRFjYv4nGSSx92QeuIeG+i7m+DR8Agjb
vX1+qfl9/jHN/75LymgMMpzRmPbOpqHU9dCI91yqyESx6dsQHqPC8K31bb+1R8zIn1/vbPX83/WU
y3OlQsPyPd/6Hx+sjmMbJLHBcKZHCsmijOojOEH8lrVerarRi2BNsq24ctnL28TaOdssmZxYzIx5
t/XHZdus0skNGcTegR/2rTMgvtlTiyLfAumiAG5eWT4vbxNU6e8qJTILSp/i4/XcKRS2RvV93yWC
hh82fHDCASpbL/Mk0ZB+cq+1M8Tv86d7OXC4LBsTStLcqTy/rJ9Bu2TWFUyHXbgFIiz3qqavTSnI
fvj8Un+7w98uTwS8KIfPP4+oJQq9a1Kxh5Sp/6qxXH71IkqWdP/taViwCk03lGRBiPzjdTl6mjgq
2IjyUTKEPj7ZsLdLL6e4v7ch8d6U5qggCwH0P4HDME7a4A5L7PXhldX6YvzMV6WUwbjlkhfuOAdh
dp22ndojonHuqSuxEzdp4f9AUpMDb46FunLFi1fpWBa2Z8F1mX+Y+D/eJ0w75anBlPvIGU0yBLI0
2IWjTopfUpDD/flDZb/DH/dxHlAYUTHt/v/rPPtA0txAD1/XxYHjYP+IJ97u9kVFMtLSAHKLc6hy
yY0E5VvJ2zxPKd46Kdr2ksmp2cMWGbyj1YQzb6oze8ghFiIYEDgT5qQNJ+sJ9g4YhRFzNdlma/hm
9r0fOVa/svRR/8LiPdRYNXzCA5T0e2Mf+hJFkG6lROROnZeWX83axg7ap7B77zs8LMkaX1MhdwKI
QbUaBfrMb7PpqVsK3B/iMJm5k2zQqOioLaB3dS/wakzricXNqBdlGhrZQq9GlGUZEWTPuSByd2tC
KojWuWH4L1luaD4KiLC9LWCiznToxrpFlpQGx7Lvy0ctGgYkPqGdOGuCtMunhM3XDyJ3nKdGeDNo
xHI1FHm+9QvHbv6fLjuiYKbQzHKgOYgkF0SR0PBv6G7v+Zmi2bC/j8t1lBthe/BbQm77KTXtW2Wn
odpV2ArvnFD3H3UG/WvGZvEVM8ioQ+6oXFgSkvBki6oXbEWSAtNnw8hgycEMF98s+rmwIA1jKtf+
6DXWVrXZcGxBx71V6LHNda+V0lihyGigL5BtfCxUqm56jnkuSLI8KY4QANw5HScm6djp3LJcAKdo
7BvwQXm0bJWhefcF0AX7JsCdiF8H1MJTW1YwptIuDm4q2lOEkWKIeQPbRzE+Q2m1zpSvvUUQY8KF
Ah/36ieRQrrZVxWVHgjKcXCSSZok9zY9QO0/WFvToU595f7Xk2QYbfBllOmqI1kHR19ZDO5BK2r9
RGuA6kA9jrBbfMRY0dol6qa8y5wYsS7JUInYGHbO6lrpRr4lKsEgehUjp1x2ZVeGZKl2frzt+wBQ
UKj8UH8rAD0XN/igic0pBRLkXzVJEcFSQshs7/K0IcXTt1L5q6AYnmyZM6qTUwOYJlW7qQ1558mB
zEFlTznmo6SPV2LKvPYFwheZ6EuBKerUUOuuW8xMpEQNIGYG7T0ll/BBqKqZfrRoo0aovl6b/ldY
etS8Eqyo/Sj6hq+nlBXaQaiJI2iZiBokDXx6ECYdwLxq82aZW4HuP5UBhMJVrI1dcnTGjLjRRWzr
QJVtB4IDiQ5TjRojiGPtia+xqx4TM+8OMDj04csEhsF5ixtTA4c+dU61iQEVjgB8az34SkgpwRJA
SJtgwWCWbzotz5LMhr469TkswwW6DPOpsbvJ2g0KVxVcJMM52ESZgvAPx+Qdgn8pVqorSm1NfRqm
e2zXSfN1iN2+OdBNSnfwkoIUz63M1dHP877cZZPhTojCBKZaKAfNeCQMXtQ/nRCW989OE0VxH8RF
ILH1GxACd6qh+rMUaVvts7xpy202drBMcyyt6UKDoh+tQCbK4qTblkju4n4AmFVb1viztT13WCUh
UzY8yxF2Z1dH0G55smZ9D/URjKARSuNrVfXZfQh2RG38CqkbMTPIdzhAkyO3gDPQPmU25WkNlR6k
9aCoW8CagxoA6zhNFp0M8gHMd4Z/oI6xrzs3ys+9YmF3eejuEeL4z1kwGfaid3z+A9fq0ZwTjIP1
LGeobARfzKESlCMWlNDMY6ollrZMCUpJl3WtVfE68VoQbES86S9uOmmEwNdR1y29cM5ZTZww3Sur
oqbWRAnIV2q+DgxTJAViW06FEqey9O3vWTqoO6GjDV3VogVcNQIJj9ZOx3P4r+qhkGOvBJS4HIjD
IINPH2IQYPYAwqxySgA1haxaQvfIIOzhwY4EqZdBH71rCG9+Edvs/jcA7vliV1Ypl/P5Fr6L4Q4/
CQ5h9rFidzyCuwoeJzu35aJzeyYO0Lfui0baX7I3Az0CORPJaR8xTIuF4eXe18FPCPaRqg2/g+XT
b8D5wF/SpgJsnBkrfxkghZq53Nqwd906/0YmJDlB/WgWhHE1WvPiI0j4ReWldpa5XRO0RrCLoDoy
OOHPWABJAb7p5O5ceEyYhMDOaMG2IARoMxVG425pEiXjqqk6zYD4rPOSprqJ75ASKZBWljk+mJSy
4V62MM/u3CAeXhrLTx6iEDEjVnK7zO/IvdQIGhAaiQSItHyv3hNA5v9qRtGN68qKy/iBLDx5HOHn
gBrUxux74TXDqx6UMt7oWeWaG9qv1SmYG830KRBkEXllG4seIrkB06qS/hanvX1yMkMjj2nIsy9J
7WvvnpMb5X5ANQrbs8SWsBCA9Th4kyK2ROFLNJE1+XmyKXOfU7LXFBlsbaDrxY4EcLBLUND7G1jM
QrDgiPSmkz0ddK8A2zmU0j3YMQvEysYkme4rrySW3OLkR1JJE7U6zkFXoxwUEcC6TKK6PFlhB983
ns12aDQpKi1lDUeGkMFG9jcyj9K7nkN2uYr0rMYdUcMHW6CcCU/kQLqIUPHAW7B4c+9nVHkGS5wK
Qnth9ylM8za06keVCqfjYBQm0ZqDf/veImt5bQDviDUt12bHiRZUnJvSoMUMKOOHNMSPD+FUT7qF
ocVIYEH2oNoFJ9g+kv8CcZvtn3E35gWMKYOuzasbm850B3MUMKyMOidGNJ15pDLWbGFYcTKycEc0
pSDiY6NxmIZc480RIUF2w9Q3N42mqh8aco/4ZOk9eXUp9SRYUigin3SgMpAFiQ34agFGIfyyT7v3
OW4s3rduaWQ7EzOuf+S/sNxlgU4VAKAZtHdqRpcdVVD3Px0U4egf7FI2L0ZOtMParyu9XVZJahk7
goOHCun3CIo8FEZjbkOCUB9JIEHKujQIBlnVlgeNICSk16N+Yha3Y1vYxSGoYgBVDXtg630oiIPZ
IlVAnYsQsyO8DiYVOu64ewdn2JNKrYbZHuUPvriRcQ/aESWq/80VNeiz0ia5GnUV25Ol9EFtLMwO
Ssx+yGEobDVdIZ6tkIeHx9YYUVwigPNIFYoBMmkuSspt4tTWSxiUU77GJF9RmGxH9mVkWI1PZVgP
5TYc2EauKTnbFJ3Yp6FP1gYCeFLXjR+1UMNU5COXV8tictQ9CblwHUFqGDeFaxEwU2OIGhbgxwU4
LlJV3gOSw4m61Ko5a2bIIhDV0HJL1ldlwi8sWt66mwfAwsAtpB3cXmrvX0vIQhW8/dbY6tkU6SsA
nFWwQvQ23884hbPX3zbSG0+LhLctCw/efwhhItqTZm3yIYLN7hdUHXO1zMbQRqKdakH+aEPS6aHS
ci4G91x6XyCcatXC1HyjXWETzn/moYwfjUGyFZSY6NShNwcbWX7CBxCjdzjqCQDlRexRbMV/q7fE
lroEBy7qcmAmkgQUB6ekJM1sIWifldXGaRn0KzvEYjAPahAERkKgdyZUoD+FA+Txe3cCY71ADR+W
C50MLvK2QPfMhrlBrYapju/s3MyrY5qazaoemThALZCxHS3qAnHhF9m0hKsrQPSkIk4yBeof99YX
vTC8Hnlp1vABoBR2N2ioc1pMVg0Nl5N9CyARL3Uz3Jk9gL69KbGkw9oK04AJPCg2PvRGMuLRLFXF
0pN4CRGxmuiXIZR59ddcVdCreyj9/srokijfzBxFQGtlqz1AkoWOrQL+5AWZRZWHjaG0tVVRGYl2
3xTCYGvAzIXsuyq4LDk4aX4DobFmm5Im2iNZQf0XhWk6PMqybSA7aImz1aqG+Rt3dUjGndZk+cmk
Yxrvheh0a2G4OW8uN0i9vzWoCOHBzpqivxF1ynaGImOk3bOzZusl/TJznlC5aK8Orh3vO3aR6rZx
jKzZEg6oqyvdpb9VFOgvU4OigMzp96xmApslq4lRFXu/qw9TlzRPplGaRBxpYqOn468a8Nf2yrl3
/jPPj702Z2yam3Ts1Xm5s0fLSDaeYe3pwDrRyULRDkuYDbyzIs68D+c+BL0H1LIALb2AaWhR9ID/
YqlVgM+aroOkwZ7kOYafG6x9pnBnQS03/EmfgbdgG35w0glrqyDDhPYX4bYiOw2oQyDHu9nGJEcp
uHFkzMtrMCIQUd216Qyq5bD5WMwxnkdz6NPhBB8hRt0iko6HUccR8FmyyxQUAhR35AH6w/e4KIRc
5CSK/gK4hLgcYL56hiPsjae8HORXm7hMCHgsIcD1Mw6Bru1pIELFpGGWA3sfHvlGSzrNISm0LDN9
k2xEnoAxbAY7U9uy5Vs4hFgspv0YhHqzoTQ0HUe7N7MN0LjAWAejHT+PrmqD50LDSL3iSDh4C9HG
kOansfGu9BsuChcObTi6xRZUJ4cyydmooZ4GXn+Wh2vwXR97vN2nOA3NFPFwMlCi9p038nOrbTC0
Xz4fPJcVGqytdMioRqF7pQ35sULjc7JHXZVHB7exD+gEvHcnzYjmM3r0/p9f6qL8ZGPXQmLJZdC0
XHgNNc8YIHTF9n4gE3OBEF4dsVURAgxO4IvnXZPV/qUKz/WoXNIWc1wToMTHW0PBTfKx58k9lMdw
Z4ZTdK9NcB5WpB6NL2aFyNVhoBzNsCUGvPNmCCpSH3HQQ216//zeL16wrWjOsXIhcjGwH551BNgW
mm6DMWDflFO3q4rW3ESDmr06AG45yefV97o1/4sCz3NW/35pG68cGKNZcWKe1eAMIqFoGOr23vLn
fR3Hlw1bhWoDQo41cSDg7ZvDYzqSYtNtPr/0314BLQCklbPKlZs/ewWWKMGgOKO9px0CIAkHu7Ng
avCKVaE0zGJxABK0p7wCqbEJOVzHhO8Sb8eqeZu4MFWuzM5/GYI4xfgfOBuckr/xXH9U0JHHFJ1v
OtR7p67eFj2Jritt0PRDOyRFSCUtGrr158/gL2+eS0JHwAk6F7XPWokAEXDR5L3cyzY1V2Eb+Nte
atoqCEVwALJMwGKFigtgV/r4+ZX/shTR30fqxLeNyuH3y/njZmtjcOKYpALiPhuF0siPflB1JTku
cJGOldS3vcmc0n8fbrAgUDHOnx4f3fw8/riqZaZEHVE/29cgzLQfSeJaBMWZbrzsTacnuqL3YLG3
fZxsgnFyqysQwL897rnrxF+AEphQP14e39LUAEHhpjE/EnenW0c1jP192TcEg9RB5b35eMx30HVU
emUhvmw7IjYAFWYZJKezrzqbxbOBUioFDvqqUNucRVQyKS05qJNC4mKvgYaKm245oJe5s8POvkmy
KLkyx15M58AxmV3nlrU+qwbPPjgI7WBvAyX3dQ2iOx1Lf58H1Sl2sumKqOzy23awoLhoKiR9DMzc
87f2x4uunb6ozYl5paWm222szNTIm2kVhbOUWNDyBE0mJDZAr3xnA1w4Kh9QGjfBZoojdeo7o7vW
lvst5/iwEaLBYTDPct8UhJj0P/4kGwOiMfkRPqailFsg+AkeO3b9WztxpyPBzVV0COhE3ztJ2STH
VscNeBSZLcZjOhE96KNIp/hnhARHI0O89nIuPkga/AxKpn/mQ3TmZ21KV9UswaqNDknRUY+1o25D
QxTIvO+Y75PI1x3AnWsYr4sPgovSMgSOgkIDAMLZ9D/Voqb/EMcH+ChAIiBgm7dIb8pjQPDltK9x
6LXUUMYo2PnA3ex/nQ64PK0f5KRI4aRxDokhgsdkzRXRQe9hdDeZMghopOlGeQmsxo4AcR/JiPTm
8Aa7e/p8Bry8dyVQnrEZtxUyh3NhBW/+/yg7j924kS0MPxEB5rBl527JkmwF2xvC1sjFVAzFzKe/
H303VrehhoEZDGAPUM1i8dQJf8BFkSn0IRKqOSZmZeAuE1CLCgDlRx1RgAMoHrwra73Tf3289rmw
K9x0psOEA2ICTAf9PBrA4LGmSk7JQZ+K6QlxHFXsdAOZ7rBJGVU3UJqqG8TzwZc0UFyj58F0QCuA
7ZYWjYSukmu7hUaNh1jR1fkPwx8r8wQnSOi7TCpr73bZ+PXjH31xPy63hQ1cipndbzrM+w+oKgaN
3p9dkTJFNy5Niq9TFbdb01H/9WNgX5NYvIhWy3IO+0P1wr/nUEmjH5nl1W51QP3e3Ng0Vn+15pxt
2wIBsyvD88uPj7WYJHEUYQ6y4PtH02HLpXiiVAdhJ83nrGsTXA80SNJhizZ2shn8Xn9MkqvyCJdx
kh0FScTQ1QK6RB/y/cIdjDkiY48vTSD78UhX1dy0VtHfJqRe3xD+HG7V5EBYR5tWRiEyg82bKoGB
rsA1iCvQn4sdB0IKQgy5err+IDLPdqFC/RoUbG0dDASiXxrGpXcI5lvBAQPZvrhyF19sOSBrciw6
gC6iCpyp90+OuPeAIi8wHJpbaPMNWauMfcLB8w+aCVwBfSKVQSWo8ym/Qia5OMgoM1FSkdcGwDz5
Be+XrtsSmwWK3MPsjrkZmnw7t1bBbKo0+zu38m4//m4ut5XlgCug+eFTwp3nuUIDqU9PrT+giD6s
q3ZK7xXBdDcO+bX86nJT7QXo4lLsg3gBN//+yRwbOchkLvqDmejpTtp4GqYZWCIpaHWGXWF+koZo
//lN0sygu8xbhHh6kTcDA/FaHU2JAw6ig7+GPpb3qz7XmfQwuLTzvZjr+i2t5ZgfPt7ZixCOTA7R
E2IW2tjoOp8fWLo1ng/Z6gB8LHqxkeN7oF2LlbgV9XpznBIPQ3Y3khqc2yBKzO3Hy1/u9m8MF+Ux
BNRF3O79bndSKo3qxD70ogzQqkcxPsztvDy2Q2ZuYO6/YRfRXglVl6cJnKNHvCB7dkjjzr6bBBpk
OnGXHsqkyo654eCTMJM9q5VGfynaf/yIF58KFGqYV64L9QdU5UX3KACBnRqeOlV1NSy+phUTLFRs
mB+6xfBGZ5cd/uclF9IT6DwkrGEFLLv+R+qYFLGPFsrQnoDnGUw6h5zZW56SIACjHQUuxnV75SmX
PXuXGgZ0ixww1hThKOiep4ZpkBURB6k7YYogjF3cem13qFoGhm8fP9tvFNbZSoClCHhgy1nwPMtT
jP6RXNfHU1qDCTsgl+FiDkLrNvlPNKP7xXdQPA5WM405lBeLxP+mc37lLfOU9J4p7ZC8lngpuKHu
lt5wpT64fNkIZZKCQrclPQHx9H7ntcbr8fUCU19JmpOhaSCEaoIjePC7adjLZvrXxlbgIRoMKtdm
+8l6z+JwBoFGt8aA4W0+jt6xwfXiU1s7v0bDiHcYsRvdQ1pb+j7th2vkoouvaCHpI7VNLYpAIQyY
949qxIPTytazTtAwehftEOjdyOOMkStvqny4pqdwecCWRwVQS4MLUNd5tT23VuYjaFKeLL9U9rPm
YVC6RWfdqa6c5CXkvD9fVNaWAXgXiXM6dsvf//Hx+IXDXBYJqVNORpNMm7Yqe4RL9C57kc7kjwcN
0JV6QMpL9q9uZJffPj7g5+svJE1o6misAyZzoae+X79PhK64CuPTKDT5zcpMGyM9x4Qs2TVyhbMo
7mIozexsrcfr6+O1z8Px77WX7gL3n43u4FkFhbGv1mD8FJ+gQqZhouL6yAiEiaJXzV/bQRbPY6zG
l48XPf9mlkU5wRSVQIkpI85uXD52VK5zlZySiM8+TMA0fbaHusZIeYQUnDJfF1cC5DkPk3uWJimX
DqW8zcUbnEVI4I5Qi9AZOkVZH2+aKo4OQ52195aXtGsXPf895u/VqssiDJ1UC1jN69zgym7/5U0v
vQSA8Lqjc7LPgkUKrqVumFadrFhYLwFzujutHHHx7m0Aak6UjsfA04a1EwB9/XjPf1+sf57yZQMo
RACCkuz4wbmqWAOCx5itNj1hqFTm+4wJMNZJgmEW9oyielI5eC5mb2pkOlzN86Ga8LlZZUJjcN4O
/WsilDltuwl0FYh9mFZywIACsPaJUUL6Ay7UNf8DSpezT5MfDaWdj4KjSbZyHnK6goLTVcV8VOi4
fHLHgc3RBmCrIfrDvom3UWEdHewFEPmtgfndp6kQv5rOwgixSDEYelJcKI+FWTdvwLqGJ1yqRL5H
CsfVQtPlsrgJQCwm31DYRYk7CsokupGWQNaoZ9h8A95Giue4tuO3MdGzYIPe8/BstS2e6dFkqv3E
OBfEdyW0X3EVjcZtzTgbDQDMRav6jgFFdwOhFs2rkO5dgaVng3Xl48SMPtuOdV05GNpi8mLuIBfg
flcIzPPw5KmNDVFVi7/Xcz01n9CC7mpOJVCY1SI8c9+NRV8+4RcqGuQsjE60G2k1jr63UTR9i/F0
uDPiuftejEhPhbUw+yfB+AlxyjkZf7WDUWmgOVVWHzLXolLEchMNLNtukxOMZcfedLk3bMvIodM0
42C/Na3Yj45BoJR3gypMlMUAa/r8sQT0kt4po0Xw2uoc9WmA9gsswetiZz84cxvv/JJJD44Lo/fb
BjqTt3irRwfbAf2DSJBbdw+TW4/GyoAhhd5LDhxuK8CbiXXtjVW6SQT9gHWiy+FpgOdW3NnokJer
spgFHr5+754m26mjldN1NIWDZG4PWdXAjJzKsT+1QiQQh6bZ/154XebB/6jHbJ0y8ezWQprFNzNW
th6mAxxAZtfx+LPTSobvaP4Ob/4ArfcTXp6YHrW5aX4OukmJT3jG5NNtRZwo8FatoVlm8whORU6t
dXJTVNpQxfNVs8GM0vnuBlEDFX7OWmSVvKnZzSJBfogZfmxhEm0FW29A3XJnRDZHBNg9kuGj3+AP
ofoemDYnzVxltN/1LXJOSu6h7GNLTWYDx9co6va/fhL1q65XTrrpmcnn97YXVdnNjJaUsdN6pzZu
g6i26Mt0rv88o+tUHYIeqAssw6F7SObcMm7oIuav3hh36MLMJpOTXdpXDWeNghBNo7Hq39DuE9Wp
aoMWTCD6yN+Bd/jiF6gHDBWdQWIq7zDpyzYFLj3RWs6VG+0tUVdt6CBIAkCB7tRuoPKgSh2t6b6z
UplsbKsW7QGfciE3qZhBiaLQX1frzK6bZh1FYwlOAFlP+zDaPW12UAe68ZkPV7O+oEUIfMPr4yRZ
weG2XxnHDvla9AviKcMQzwxnfMLbJ4BQ5osfE/bu4Sy3m6bMdeMxiTuwZhHkVXc9eUSWr3hkDpTS
E243wdHEQPI/xGY4D6B9dNwXs1k+zDPaHhKz5mwN8855ohU3Zk8m9Vv+VNje2IQ5nc/mgLabNW17
oeVKW/l2ORiwZcDC9WucY4LiB+G6+cGccP6OGZv+n46qU7LCviiov7dNhqW4rhp/FyR9YKwzK6r7
XWQgtAc0oZszuKagryEs9PyPCK4JdTQaejFIUjb65zwbl/bg2Do3gy4hrjVj59TI78moONVqtOaV
3Qu19ufGwg/F0xNrhUwYZmFNTWu71tUsv2lMUgCC2rh9hanT1yh8DYaqbpihRt1Grz0kivXRpfdm
oph0DDRUxEKM7IcfMM8rrNRApeE5TaV3QpdlVJu5HDwHYnbl4AeHpvq4KdM5wu9iGtSKxiaeI0Dh
yq+9PVX1CtVP9XUKKj7aiHr2xUpE8C3tetu+9UwRrHXEVLqjhgbvLijRm1j1ounkno5RiexPThP3
WM1mku1AmJLdyAqrtHGVItQG5BOtrs9oPU72sazQNj+YaNQfsLfsyoeKEXaFDRvgegNbNz+5Deys
m44dF/sRH5XUWBcqKtzNgod/DnLwmGtStcFH1M4YEFGcSutbjLG02FUBaOgdFVvqrX3AKfoKdnxj
37lGo0UinMB06FkY9EX5JZBcby+oQpnFfdU1XnNUvgImlFZmJe9q4o62L+NKvEUNJm0mmG6ztzet
NOxxbQ0t8OMJKKS2hn9S+5B9zeAFkbFkXumTxJA1Usivr4HhYsWeCwD0B+Ds/rBPYsTn1sC0W/BT
aUfv525q26j81KBlNpxofc1gqDFftYBj4dTWtN8GnM6TwxCYzU3uB1mGa4caj1KPc/1zH4w27g02
kpdJbWrdenLbyiCb7uuDhfZnvKa+N+Wh6vs2Xex2hmDtULd8gQIaPNlysG30HCcvfolISYf7BUz2
jQBS/mytWLudk8TKj/FkmOqrQ5dj2MSoOiCBGWnSWPtVbWePoLcMRJr9KN4hIieSDXRuYfygdNA2
bBwirgsj5qB10ujXMnfLXoEqrEwHDFAyew38x2SudmNXzbi+5giEtDezOQnv0+J2pN46vDXfYvzt
yy1dMLvd63Pb/jc1AjxwWVUuKIPIThkFGwyAy/WCowDURGWxmx2p1E86pUjiuX5uvwUlP2UVTGNs
INxDe3E9usIxXqvYNYqbYA5QeQwNQNn5S1RzTg/2bBrxr6iLTDvMGDW/jDmUt71IZhRN/Vz2e4N3
6B8szP6ecSSfMVCQk05PgA5wfPKcaXQ2qlCatZ80r7ZXqCSZ+clRYviReEnfrlNH07VTXLu5ONmd
l4tVIBLbu4l6X98hwkoRhtxmoj/pox7sJsY6ZQjoRJdb5L/K4qcgTogVnpo2WCtv8qLVCKbE3eXc
p8Z2eZ2IAjYRFswoxmo75D4dD64FXa9PRCiRrHUhyk3ct3TkJCbcGZ4ocdO668pACBPiuI9vsZWC
yqy0zo62srC48GucHragasxhbSaFGe+QR5zSLTliDyAxaTm7PRKo020xgZXGL16obmOIXOBL0bbO
CwYpk1ihrghkQRk1dsVDGeQ/66lOjC2O1gAXW3j1W9+OEcNL/DIiQwtqULuWFjzhvuQ1P70UZ5CM
nFrvfnmlB1SsbFOoib2OE/qxj00/vcWF3DDRwkLp/xYPoNw5TJ6frPNIJs5Gm0cLuU+rcKfQGLzG
WRVVtbhwumoC/eZlrg3yVPOS74uOCrluPIx3GS1UlDWBRXbrpPB7/xP9mCa+k4vr9pep14qdxM+C
lI6JVrBDC9QrgE6WYgI6Vzc+vOqwCtCnbEOQnN49XJ6sulUJHZPPdJDS54o+SrEfA9WSbVWOWa8H
q5q+amUPxj2s3Fyaq56RebXXGr331pjmOugFOmQbZe0AU+sLqNurAU+PEW4ssDLUNutYG16xVxYD
0kelZW843IDUfFNONCbpZa8IONL9nmV2pjZRnQ4ZkYrW3no0vQaH+8QtTqLVsCGvB6u5TSy3cT95
FfyzIMRLwKlOZcLHiTQ0uOBVTF7WrdDxR8Fyzm2LScXgB8UtSPMK5zLk9mqMAkmO5c3g4a3BmcXC
9uABtV4ybpr8DzVQIYfk0a41dCaB5BGZXSnRrddU8ziqwsnWRukXYpNguEg7dSy6OxelI7xJZ3x9
19BShkOtZwq0HXYHwa2I8nloECXSIvO+CobmYcZ4N7uBXrH4ejZNoEQBk6jU9ZtZGvF3V3NidYg6
PHrXXOOliaxem2FgbC25JyzUBjcYH6vjPsQxWPPCAMNll1kQxhZbbtROrv2Umcga6atCrAsx5Hs3
Qm/iNtZ75ydA/Irxeht48U7L8n6fWMFY4XScZVnYAsPRb4Z50KwVWP9ErRd5ELmVCfnaagRm88jS
EoljrEDLY1Ird9hxiGoH+lI66quoCazsbsqbWds5jSHpGFYxfjD92AfYDiSkSzaavsaznBfMaI5S
WHbEgGeKn0Z8hZoNANtq7yKGrW/QYabAQzyitVdlBvhy7ZQlMschoyAtSkKnDmqUhfhPseq11JOk
Im02/PQ1EpIwb31n3IggyPU15DLEvhxIa9OBfMRs9/NCpp7rwFWhS5c+AgHLLBGPHqtFKYiS0dw0
CcQD/Jkz/7YIhD1v2GW4ybGuqDTaanYfpWuSfS48FHFqJtmg5di6cJu6doT2k8sxIViVYjPk/hw/
2n0TbQOyfFGsuyFQz15k9umxxmno0UgmD8moCV5sG7YplPfQrLq03IxJkY+rXnUq3zd9zZ8vfWEf
sWE8wUl2FLB+wLWdg8HwmIF+l4nrfIvmCZwnngVYGIENJXNGkq0aZdi3c+tQRGqJgbw2MaIME8vJ
sxsEVbzmVnPN8tbHjMbcCzzWcUiDsESeC8KwRZEzHnXem5yyVY9n71fXB/4TuvDPMA2iKgxd0CX1
qsJQzzuKGGTVJhv7/vvUocCL9LE5NghzaBG7D+DafY4bgV7I4A4I7XKl+xvNGudibbRl8KaIIBnG
e7rbqtc2K9NvtdTt8VnmJZQ8ffFALIbEeoUHUk+3XgOadYf4ofiOx0Y/HbEz9zG81sqsfWgi1R6l
rYxyHQ/SGvZZa5pbo/IDcJ4TjkZHWXqi1AHszwUWIHMQ4yjvTCUXmZV0YCHoBmr+o265vToO1F8/
arwlflWJC5ck921l73DViLYjF5nENdLR53XRWVrvhnhg11gEVXMDDYj8HBik2cDzCwVw7wfDHDN9
CyA0n48FHeZ2681lNa4papxhBRakfJpkDWgUbIUbTBtZZ0RS3ZntFy9N83GDDIpRbQyA58a6thJz
1TGQly9lxkNsMbvX3C8m2OXmqdbaGq/pWaIfI2acTbYoIPseSsrO7K9MKGgYeTXuOH7iEkbsh8gt
nUNPc5rK19FBmNWZNo4EzNQzwePMeXa0W34+XBGimFiJlF7xLsswFAzTFGw3gsaBGePLIDNZfBoK
YQwkiah0byh09HLRArGH2y5TzQM8kSbduW5hOruFZ3Ac8N3UfzvF8dGms1HvZqNIdFAfhV7dZnw8
P1RCoFjjMp/62xR7uwkSQY1bzyayYjl+Cty69Z65aA3vSSQG6X4IoEj9MCKExu9riMLGjd/Qc10p
T6/nW4hPBvhv9NLgp3p18JPIyj1WlGNchTW9BIq0egKqrRpYMRs86+tkO6ZCf2mAbOor1cUAqCPZ
4g5qT4N4c0Xa6tRxrtaK0DaSSCuudBkve7qWgxQMzWxwYzbj0/f9ZGXMGWdMVycD167+LnUNtPoh
4YDph09Z7ZRHP+Kz5OQ2+4+bjJcrg3LQadoDiwa/dM6nd6208dOszE8WTo9bVRcEIk2DA4qeeNru
mrLO+2NqK1TJPl74AhPAuA0KsucDCWDId+EF3WYQi4TJyqBCSOGotBGzr0VlMhMXQoeR5cmfYswg
cJgoOISuMt1VR5PlP6MX8srw+q+/hiEgsDmQkYxxzyYljTc6g+1o2Un6wC+47uf5SMsQ1XOnq6qn
Gvxxe5oyxdAK5sf31ItpCQBfgUZnwML4eG8ums4ED/4hMyfncpAfeH8ctHHK48BsxU3SO/mzmc8Y
32NCFRLFcsg/WTXuzRYfuaK02s3HS180+i0wUqA0mUziAeGf21nXfKCdDQrl6GWl/Gp2KtpqtgXz
w7b6E+TL9EqT++JROfiYFYNH0RfpXfdsmmHEaLIX1pQdh7gu8eIbnDunLo3bmd/IEVh6UUP7wscY
X3vjy8jiXXedlRctFsNY+tQMBN9v8uhSGCs7yI/NCKJ9k02+Sh8sp5tGGJi/YQyd8FbuBCZm5cdj
gZEGxqfx1itQTJl0BT/InTrk0VXWF8FLqo36vMuITvbWcfM03nWIRduH3DeyYh3BM7o2ILl4AN20
bcYxC8QUQM85tERn/NOikxwdG92st1E0GWumKCUNTEutpqb21j0J847AQi8XH9p/PSksT8RyQJhS
Bl44Y6ZR3gwlZ+loWlmxKwuQbJkhufB8P37pVRxcWe8iUvG+wFqi1Q4EAhDR2UdRzZGnCm3OjxNZ
gktOMpjuZ7iTvr7MPbzmVTLoiKmoU7e6gvP829JMUAkP6ArQiV/mnn+MGyvcAqOyFTlDeal/4lTK
ZGUZ4/SkUTekuOD2v4QeT1ce+DIm8cSAFm1OJ+1y1zybPckIuQDl4/Ir9cXBwhqycudPRfo5LoeC
FA7U2M5VXpLAJTMRBMeJFSkCzXZfXcWw7OPA8NdfQ5Q2wRIy4dHdszG2Y4IL9Wc3P2KuEoNkWsSn
+g7rWVtjjhdCHTCXFDmYn/VsSM0QFneTItRZz+mdFdvXRNT+FjgCzj5MkWUSfK5g51ZD1+tSl3iw
DG+J22ARUiiS6DKC0o2vZBB6Jq01PTbJdj/eCucycmB1yCYw5wLecK4liSMs419qzqMWO/XejY1y
CuvB+2k3pXj6eKnfk+SzKMUD0tOHBQH+5tx/lqyygEiUlcAGYnmwMHzBKDpvkocJn+7ysRlV+Q1a
uRZvaR5XCdzu1hBftZb2wcnOfRN3Zg3DiTAJVP02uL331FlxZmx1Y9CnLx//2L/tC8QWoLZooWGB
fjYkzusZF9oM6ZGB2uexqcVzOqnu1orc6Mqt8deVmMaCuvaZgp9rmDKwqH2tENVRaLq5nV3h0c+O
VbWRlRiy7ceP9ZeTRshZAMSwVsCLLH//x9cfNA29c8uojnDILYprTw7jAaCO+DRoymAI1lvyy4SC
bgW9XvrDP8IVgQyDp6AFzI2MhtU51gF1iDnu3Kw6trVM77pYuvfN3AzfDH24Jjl8+aQshDiZjzg5
vQD/LMRqpertZir6o4Bjt85aiEFaAY9AYadzq2lufKu381Nnims4lSWAvjvlaDkRWMhEuU24085O
Tl30uocMactkwE9u8IQFpQ1Py76ylRdxHJw+nGGHD4kay/qtnfPHm2z9xE1MXXXH2cuNzdhChi+E
mneooWmrVqlmP4r65ePTc3FLo36GQylQaBsYDt/x+9PjNl7mVa5THRlrJxBD27zeoDNvP+LpvRil
YFx5X1bKYQgUCbL+TOXtfx//hL88NtkVOBmf3I6U7uwnNHTJYjpFwUF4rseEC52z0DDn+ZT6C/6q
BDIc5l3R7z9e9vKluqR1ng+iblEtPPfL0IssdQZS+WMJOT0OjV7LHiws2tYfL3N5MXF2yJF18FxQ
3Phc3u+wllS0/eHlHuMAzNkTCiVwYfEoKstnNQfGGE5JmjBkCxJDO2S+WbTbgeJDhL6fIxuyrzrI
eJ8//lGXb31BiAJcBKAEc/JcT19VU4B8ktYf884dQ7N1apjBdjYeiDIF9rTBmL1FaTRsAKJVB6sF
O/TxD7jcfH4APBwwbmwL3KuzTcH9y8TpaDgaurD+sybN6kItt+d//qKQVNbBQMHph3trnyXRuTuo
qam8/tgvkhS5lT9DDPI3zOurG78FTrf0Zg8fP9r/Rd7ehwtgV8gjuxiFcDGeF2tJ1dLNdc3xOHFq
70HnV9WKl6F3oVEvLSUNIN9j4rUWXQX4riSIxkLEB0s8rSPHEmY4clyTT06ixceit6MJkn2O8Zjl
DCmpXdbgTC6NMdJXtDRprSjorsALIOTapF0N9B7PU+kXHaUcnNpla5zaReIBBs3o9xKP9ii/k6qP
qy+ZPwUQvulHzyuvb7tHESCiHiYUEdUXZgKKduiQJPajzSCwu+OD8vdFMmXGdwPgRvA290aTrUaN
MfkG1/LBvdEJo0aoRuRqGZDUTLASN9blhmZayyHTyvaljUT1jGwFziG1U1o/TFNvMBSRuF6ZIfHB
KNZIz7s4XdUwDcBwdvmuGqu2eCHn1N4KhlDBfqHK0O1iW3D+8lu6I70cf6GOG9ygsMXklLPX+oxI
vTnY9XpHvcYcrL8JxsREOViP1JOdTtlj1nvpCAU5CkAU9I3TMxnGdG1Xwsx7RMmB2RutPL4P+mod
OC+govELjoqRuWMulo5vWYqOw2YcsTSnNcVM/2ADE/2RN87AiF55lnbLZK7/ktLwrb8lQ9DfR7Ci
o7WyHWbCvTeL+a7yKxOlGVN5w71ZxZisgD1OvqD3DWFbuFGebYAj1f4BcTDoKXUqAbE3yRCDtcKa
Tv1ik5gc1FURF6su9RfpCun536M876750VzQZugD2T5vkbpqwVM6Z0XxTIfdJbdUR98a9GdETAT2
cBFNzjCVjfXVZAI94ZyK+smtlXujGSHMby0HrOr0u9wJBMijqO0WP2rwwFvZ8vSHNJ4xrwpdShjm
QYFVzdcCsXlxi/PDqQeppxe82jnPafEK6Cc9aY5ex7zdhT3WQ+tNS2bgXfcUJd74mSq7BOiq5KcG
1sue6b5xbDPlf3ekNk//mqezjYjcG8sFZJPSnN17KDbicGa6isEyRO40sukiTdrgrJHVnq5cdpdo
RR59UR9Ynp9LSF8254/cAuYxw3evaI583rwo7h9kOUq7CV4hSvb30mBqrHyKZJzN5Od4rONtlAMM
+9fMGCoNrjJoe3N0qJKXe+GPnxFQKHZ91MAKaCZ3B4Cjv5WqSTa5VRpXlrpoFS2ASLonNKnIw+Fh
vF/KpD1GyjGg2arM+iHPCiALvZiIDIho18aqx/z168eh/yKTYZ5OXcEmQyajOj6/bqrCg6pm1kfb
iJ0H9IDKg9RT7dYs5fyGhw+T76zKrp3rpbJ9d90sRH3bJAcH/wmq+ewuTXvU7AP0mE4A6kCAMMN1
v8/Q9Whlu2n7CqUbBSwncRq1Irmdfg7IocXraW61ZIEm6Vfu3It9BxSK9KkPG4Wv90IEes7bhqzK
c06NmK3DTMGybXNbWxtmt/iewVz4eNMvqgLw1T6NMuc3rZSk4v17nnvXU7aK7ZPqsYXgPhhe09xU
xnaGlFFudL9JH0ScVCkyoRmiQx+vfvHKl9WBWTOR4fLDEOX96vbUxKMBKO4UOXzEHZQRGJRqOCnH
YXZKh1ze20GpXRMN/ssmY6xHUbKQqGCsni3r1KPl951vngC2BIvjYqKecxLF1zwWhf6cumbw+eMH
vUgZXcofeD7GYhVBzDrbZvTQi14LIuPkJZP57FcOQhwgDzA596xXWCgB+DtQe8xlbHNn09qrrvDF
/vKeAw+XCgc1X+L3uT6DGJqMTqJlnFQiyq9y7Kwvmsq1NeB6bZ/JUT/krqhvES1tr5mSL8/2/gtz
lvcLuJwuMD22s+/a7FrJHwbGKZvaxbFBmPOjqTD7CQUN2StErstQDaAVPgSsC9bDOfxsp20LX6+O
WHziY10661q5yWq9NcOYHHddENf2WlAVbzVj7S+wY8zhMJpj+s/b/f5XnD2z3SdNNA+6AbQvEi9O
6RIyUTWygJhF4/yNqYK9woVGKNzwCnFNKPZvOw54e3Fd4B9Yuu8/q0kyOS9GdnzsIm+FBSquetLU
9P0i037ND+TyZOEGAmNhQURTBFtnd6OQrtTdGvnCGE0zC865DwCplOIAW8FNwIfYeLRq2Zzc5lHZ
XaNgXn7K9OhgWcE7pVTRz5sLVhpPJTQi96TNEaBOwaRzWk9dggZrhXVsDIzsSr/4ryuCneLI0jei
NH2/uT7Y06CkV3qyClltcvjLKHHqhfFQBcoF7mua+49jx1/eJvU9LSZu5GWKuATRP259uzMifcgH
HM6NPDhZ82DJjdSySAfv2NZXFvvL27S4Bn2XFI+mzfmw0tV0B7K6Z54y1w3uRitzvzBEno9mP9dh
phcDIvpOliAyFnlXSr+L5yS1gk+GVR1RmUbj8tP+eM6hZ06t5Fye0lLYzVbPRmz6kmyuyrVn1kCQ
Pt7Wi/dIp5sTS0AwcelzzjXsdSCkpDZ6zZNm1YKCTA5QfbNTgoHPIQcu9K87i/s2YRBTEodalJvn
/eO5KvVA0Wfq5CDeta1qvkxke9pVDNdogyGv8ZJpcfJk5L318PGTXm4sSJPFlmCZxxIXzw5Q0GtO
75iTOrVpaz7o7mzdZZrMVikolWvOehc3Ok/pk70ReTEkQhDp/VPGksgeJLY6MWj0D45os6PiNgcQ
h1/6jJ5hHZppfa2L+5d3GaBtgz6h6yIvde7nh2aXlIUYUQ/ASluskPPVHhUalV960BEbkJXdlcNz
ec3AWoUzxayEUAAj7izEznHiu5pmtCctsvPPQDoi9erqKCRzZN2CNh+6lnb6jNeW/NbICL8VlOCj
OKAvlZRMcv71DVuUQC7ZK4xHupFnvwbIKJ9W7E8nhZw2ymMLkUlMr6Rt1+LtZUPOg7pL6UrGjAoL
L/n9Cy5b2cUK2fiToIcgD+aMqEXa61G9M4eCzm4x0iVfj5bwNvXsaupRn0lnwICV9jSFML6q9Onj
h78IWfwiSGsG0Gc0OED8vf9FFWJrdgzi9lSNrfCRHTGaHIlcSqQTAF+zWMXgsJKViIukxYjLUf7j
xz/g8swTKIlajC09Uo/zHHqS/mJRj5aTDcDmefStrlgxxcATZ64T094mkESH707rW1ebCcvl+kdu
xaWH7MIiCgOwYZneWe+fnYDVOtQL4g40aT2fco9X4J3A5wGlCDXIFnWxkkMpsh9jh1z4Roi5BGcP
NDr4YqTK74J15TgIMC6P5hlXIvr5YeGVYBBC1m5jSMdvPOfyj8sSdh8NdwL9abtBDUSjcAyTGNTr
3i+14Q6BJcR0aM2PwjU2My7pcR7O8FLKg9bGbYd4xSDna5/v2ZFhtzgyJEhEDJIGfEzeb1s047QL
vQmODY28KRxoYTf7OO9AnivXG0795Ey3jgEla1v1E8I5Hx+Yy30hROnO7yqedBwlo/frN0xTDfbF
vKl9q9pJXoPLZYC002tfeGJnIp+Tb4MpzzIZ5sZQVGhrpHjoBm00rgyruqrcs3wjf54jNsSjOkEA
gevQ5LN+/4OKPNOiWEutmxws+R4lqXoKY2DC166HszqIjccGiEkJUjVEkYtLN2+DCanwyrvxcg1i
AoD2MQt7J0O3Oi+goG56WZTuqoA0JsNpdqNkVY+NJ/8tXv7/ZyyzCzoOf+Eydwyya6vU/JvMAa0a
So0fHSJr3vToQONscGW5y+PGUy+jPu6ogJHmWcoY5E6rotH1bzrbRMg4wyLxYGsRnK8yzlZ1noxr
TzNcNI/j/poj5N/WdsiOeVa0wOguvH+zSVfLauxz/0aj0k8PBa0r5lDRYB7iTAltj1SPCMI4mYov
C4rtGgToLDYuOw2uACocYwSSuvOxsQ1hsJ8oSG+0RjrYTffFmojlbGfNaFbYnmr7JsYD8OPv6y/P
jPwUAlnMObka3LPPyyDgO5n+P87Oq7lxnFnDv4hVzOFW0bIty5rxeMINa9IyZ4Lp158HPjcjyiWW
v9rauZmthQACjUb3G1rvked4XG1SePFokoty3NhmFD8EDdhu4DvW2ah7TV843O/NmNcuQDO0LahM
zgaH3YgQJcWmR45puXU6L70bY9842qr2tcnDbksF3V2Y8Jv32cX5RWNHp/NJEsHTl699+ZUB9QXD
hKrzUU0CA8X42GzcX4bqay+FZaJUCgvEy1aR1nX2S47xW/BtqEs6lPRhoufMTa3P0K3S9BNecjjh
pFYwwgIZBycPvqLU5NcljKFJE2tPLaWXk3QKuf3JZMT9dwKyM01E8LBR8lzzyhy57lwFvxjNeAQX
X2xHL9biteHV3lGo0agsDDb/RG86pDyQuTMBV6GgcLlaqo4YWk5J7CGAvLFFigl2tVb09wiWTbAh
Y+2T6KylMshV6GNiUrcOWAtgOGAtl4MO4ZTiRBXaR+HEGrIypdY4eDVASVbXTmxk5UubGWpLU8of
aHYh4NAC02+EgZHH7bWeHw8mjYeKtAQn5gP1lr/0n4dW4Q0QG6jzH0dYBJBuPWVClguxYcStkaDv
92Xl9M3dmANR/qFHpQce/fYveGuMX3xuSSCnho1VOh50V6qs6EnlsDor9dEDhxxs+MhlcDfFABFX
sagcZeMHU/IQj6oaHKjbal9waiBMrkajCazXvgDcbawTj47eU+0TApAYzQtnWjdq5fmI+Yc4JCCB
WOn5CVy2PcAUYKCXMghDe5tqUOvX1I9C45z5/WTth6EbvlmlJoaDgyGnijNHLbp9YGVFtw3M0EBi
XFeDU0OKH+5ME3rluk09/KlcY0qbepX7na5WNOgydwMHIG9XvB9QRDYyweJ52JO8lLw423JFQzFJ
NorVYDe+6gwLqL3Z96l2TtVgONQBEsEnzWj0egvH2zA3mH0J53vcT9OLGoJUQ+UYH6O729/j6kDg
VUacfntCUY2d68hB9nFC3XPDxwDeq7az9K46BZWhPDWwIDZWhkPUHcnkUlV09mzj9BGr5BYEa0jL
15Eb9Z+NiP1AnzVW6T26+MWsCyVpDk1eMMd8HOxzAt/hgx0URiTho3IhAzCJzlysNPdiQ0n02HsU
ueVufIeyjcB+YEPGCbfw9qJeZXkMZjnUFjwmh2j1PMwkA+2xpi7DIzi3SUONOgK9FtJMNlYTrc2R
mpxauJsqHltJbnEgyTrtqCabyArDB3mK04WTf73g/CKQTrSR5Ro4s2sC/y/a30EfHHO3tn6NMNO/
8ESn1d5IgC52BUvthauwLpeAsOdCD+MunsNYyfaGCOus4FhYRvugM+yOlmZ0b/eDtXDvXg2FYgtQ
c2nUKeu+8yqHCDufd5atP9ZgGJ+EHg1PKFtFEKCaJR3OeShHZJJSHH0DnsE04+bZcofkgADQZD+k
XoQHTtvgo9u1PurDGFW1yUopcT7rFV2sajMcvnv56Dzf3lvzfJ23HtAMeLtUWgCC2LMbbOhrUVZ1
Ko5qiKrzJm0ML30MKkyRf94eSJe56UWkZiSXC8v9/5qgJX/JP2e0ChK7SmCZ8xxCq3HdTAaKE31o
+Jsy843nscCVZ1WNWhnyiIO+tQ56PAp23LvUwFcNzrDKiybssj5meqfxtkgFFrS1WcDvdWOLHj1c
MNt7bXmv5ysDQMurH3hG5yxUbK62PvNAMAn9UYp+IJtn89DqGgdkPWiOVEfae9EgyVEnkXbv64b3
n8AnZnt74d4Zj8tN4u2JNDRRZ0dN6xqt1uywOYpuKtap6Wc/uan0EXZg9pyVhb0Qwq+2P5VoZHwk
JAk9HRLfy++EwInVkY62RxeJkvsmsjEiGuxk+snLT7zcntvVdSHH4roA0cfZpnN6ORY4GC92G7c9
qlWtH7V4UHbY4/oPWBnqu0ZYw396OIwLH/BqUCnjjvOABTTdY8zZI0p6KPUQKNVj4EzTGh+QZGvr
fbLXRAm+DoiPs+6SIvlxe6pXB02OStaG5A2lJZrTl1PFpkuHrtuqx1KbQBQqVjR+B2UYHm4Pc/X1
QE7RBWW3SF1SAvTlMCU9MtNQLO3ovPlQ6bmZPZC/2me9d7SP7kzGkhuSCj+zooZ3OZapkl9G8AqP
Q2Tm95wBpNolsc2K3hx77Lx8/fjkZM1QBy4IXnKeXZRqRB0s7qC1jo2nrti98H0xUwqR0A76pX3y
hg++iFg86bkJuOJZIBCRs5M+unmVOKOVPE1+gNNXXFMe3gxeLGj3SuePqaoMD6Ubq34tSjv5BgAI
6jUCj7hTFR6akwrVRnWtB0P7yQCpVK4zXE9O+NGk/Yo6m6P86Kj04ryA63T6uxkytuJYO2n3g8QN
QZxdKkrolV0qsld8/dxPyHuQI+KOAd4fJm1UfgUUq0xLWo5zeSaeUCiXsS0kb4TVnif2fh0O4BkC
7YgJhdp4vCGwH+/XNs+1EdO70MWBpPfME7W2AGpLEJjPsVHCII9Ncn86pLhn3td4/uiHJMLnbK3F
ljOssixp8HFsKF+v3QqTkteiz7Iw39Z00fvHLO0GeNNI3mDFs7IivRCfCszPhu9kwlq08Zt2UBai
ncwML78xrWykB2H54CtPZL/cw0SCpk9KnodjElafzdiuMMLBIuSuQlSMD4AeT33nO7L6W3NRT7uP
7mjSOZqduH7zG2xPBv9/LkUAdy7OC6V/5HYrwNfqAoOaTsIVeIaDIrk92vVkeSjxPAajQQeJDuDl
aJXmSIBRoR9L9D4wl0rDrWNir+cpcXRnuUlxQPMEon+aLInNz9scsn6LsYFJ4YZ2hywxXA5tC2Q0
RDjpR7sN4ge0yKKDnoawymOkzldh1eMcUrb6EYc69JpHt13RUm+WigNXdyk1DVP+Y/JYQA5Gv/wV
OQ5xpog78xFBMPXUiDQ++5GFDkFSjGsdJKS2sOJXdw1RSjrc0KlD+R3M1eWAnVc4XYGR/dHLkulv
Vcffe0lFQsPHX6NbYq7jKf6glSwxGQwE9hU4IIORp511OWbUuhgzNn587AslegjEYP+Ce/0j8rwl
PuTVcjISFUHsKrjSYJ3M9tNo+KZa92pynKBrwybT/LLaGHk/2pzeQPzAe7XNF1b06oJjTDBdiM3C
rSFlmN2jouwaLEb95IiGRX6YAqGAa+qLCfSpEiykJ++OxYExKIbREplTq7oQN+UwtpPjgFLVCjVU
7aeBSt0vI4+6ZOEyfW8swi0VTKrZfLvZWhaMngWmlnA2S0JqbRkb31XFIdaU+GPeHm8bxORqIwtC
OvBqWshI0NH2s5SgU8ptL9Rj1KPBbOEoWKDTpbVLJLXrY0C0IeIwJrkCxkuXWxISfOAAZEmOaBvE
r1YUu6/YHTc+AOC45fRjbLUKxpKX7O2Adx122C0cQXCAFJA1jJ8uBx7VNE0RIuULel34EykPc9ul
jVTOi912V46jg/iGp0XrLDYR60KX7lWHxrfwbeW3u7hk5K8gUTJl1YAC6yz4idSyOkzaWHChDs+Y
8x2tsPqTBEOnHmpEUFfoU0wG5ohAE6n+LFWxr44ppVzZluHUwAGFIXa5CJMzeAoiwuPJbNMC4Tyw
YS0iEXhKWtTBVLRH67SzfHezsPhXX52UkIc0xUGKaA4c2stx2xZ31xpFkZOTRJVrr/JKST4bRgVy
aV3VZVd0oCRDQCitM2qfNAk+fUCaMEvXNoJj2nr03fgP6HkU/zosoD1rxTva6e+dzErHRwcNaxP6
niN+LfxuGSAvPheix1RSSM5kFZzCy+Xv7p2S2ndXiacIWsSmGEdBLzhERBNfPgO+Me6dawdxl4fQ
05TPUVJ4e5Rzy3bdgwJR16iUhS+t3wYLu2hu2qEBL6G1JonIpI0SWnP5uyar9fxC6bqnLoJSvELK
Jg3XiF/Z0skYv0xwL/UXsjM0T1Y4ElS7trTNZjM0tRvjOVmWwxkjM/kLI92LT9oQK9pCxLza6eBS
CMy8VsnTESKXGcg/+UxUCLNQ2zh5UsehdNehofOCF1b8lDWw4zZF3DcmiijChZOK9m6zt0OMvxeu
iKt9BwmWK5DaDfwEVmr2I1wLeZY4rdsnO6P7KEI9+mXFlYoUiZdrLyNaGRvE/Kavt7fN9dR5LFPe
gC5O7eiqRd1aosbi1W6firoRaID63cEe40Fq9SXIJOjrwsrijTKW7rm0nW4hpr8zOqgBYBsgkEhu
5iqwhU8hTKieeAoQ8vqCrqsqdjyBe3w5eX0HP7sibJ8paZbBuu/SARvAimLh+fYSXAUacllQsA6n
XnIg56WKgs67yQ3QPiFD4u9cJaxWbOPxj9to/hrRuPr7h8eTkD0oPrbjgsGaHYjaEVOKe0N8atCU
C1bDWJvR2suT8llDNeav7Y9lsr895Fy0nEMI6NWGuIoiBWnkPP8Y3bigRSbyU0Ca6yJF6o+BsiKp
VAz8FIUPR9A2wppjV6Iruc0GxRY7Ut+6xDMNpNyrpQd692gg5RHBFDGrUB0WAsVVKgEjhD4pMvX0
LYHpyr3yzyEcCxQn9KqPTjoSRaivNSPOMXkt/NfEH8Zqd3tFrnceeBVWmYuF/Uc583I0ho+toa/K
k+fkI/Q5BbkmL7K+Blh+fq5a9ztVW2jpYWffI7qmqguH/Y1YexGtSeTBQNABkkhsCgOX49dxVgMO
6cNTAXHllODoaKxtGFfR82D7lX8MB3MUryHs+XyDTmxcPoVdYmKWTnD/3tTJ6N85MDZeCWhI7aFg
6gXgPnmO7VKcF/FmHHEYQK+gjBH3GWK4Qvig6sPeTfTimbnnZKEgsLVVo6J39pSzz4+UDeJz5tWK
hqFwlJ9bLG69fQXis944A9qqm6ZK8nzrF0aKhlVpNFAB0lLDs7Hxlc/ozenxGS+Q9pdPU39C+TDW
0IsN0Gd/nDRrIo5Uif6CFJj/CkLQM+5tKYu3dVLHT/8GQjTlQ6KNpfEFEZ12XHtGWhsbRIACf9NA
HEIMvMWseocAGA8fBaJ0uRspPwz3JbJpzr2RNfkTtYYyWlu4uDYHBXqTcehiqNontlCh7QZs3XFd
REwPmpsSNM6ntFfLUPn47uK5ijso2B+UP67SYhUYP/rK0clq2/5+rIvhRQeW/OjjUMDpM5vqr5JU
1kh1Roswcg1T58NXGrraFDx5wvEL1LkRjJqogtNNFkPxRXyqlTR8CcOs3dSOmvprBNeadaSo5pMZ
lf6Osoq6kEZdny9OMR0WKMnsIm9erkxrZ6Kjo/tPvhVG9S4uvElfeW6Pv73uJlON1nI92eY3LNOq
o4Dfm2481P+ShWV4469cnjMeXMRYfgehDwzI5TlLLRv9N0+PTlE+TVij+2akfnZro3ns+65x4Qpn
2SP3svMth9Nyn+dF+g3AeOB+mrj87a9pXJbxi+Znhf3dSukQPcRpo1hLLXkZbmY/k8eaLF+TdVIL
nYWjBrV53he0HTXgYvejHvv1Osy4mlZKiGDvimur+H07Al7351C9pQlOc4pCjoQ9XS5NlAG28tB6
PXUNyNStovb5S+Q2eb0tukyqIoYWbEkkvZoo/jKFnpGt9Vzpj70WVyD5FSNIrIWr8e3Cv1gHmSay
BlJnARTEvNZjTTlmSn2mPddFnXpPpR+K9nnkEa8/4l7W9Bt03T0083LTC8+jNVjK0UlK3NpbtejC
lV7HYfoCkLro12rbAaLQURRLtl095skrnfy+3LfZ2HsvQynGYFvQMXqqtVEdPo1iyoZd6RuBupDk
6DLznk1KKt0bCNlwJiknXS60UYnEFblpPMP5nA7qGEy/XVHkxmdH94O90VZe/BX5Nc6lF/aRd+9l
VpMezFa0Xw27QqsxBJ39aJupaX6t07B6dHrKFXtQtkJ51PKky754FtZWnzKn05V1nTvZ19TXoyXS
uyYfvBcTcXmpGBwoSkPckOrsiRHamBw6WSpOauM0aIBjFj5sbBX1zk9d3zjRKkMwL7xDPLSHd5oK
DHXS0f88BWZgbBM/TvivB7stPxpr+C3U8kGV05OR7fTL9Y2QqxI53lsnTIMd7U4JjeBpiqri3gce
tU7yNPte+QjcrVif4WXq3Q/KBcH6lnUJCqK8ISgUzINM58cFjQpvOJkCnPkKWIn5J7PryFr36Cp+
VtuwX5jydYkACVNZLAO5gO7BlUqIEXqkjaC8TmoWGb/UvrsfcUbcSZDFKuZZjrW6m/jVWnP84rnh
oXukdJLuFkLI1ZtF/gqbCiGlQvo33mzlh0GvjJZHySnRJ2RxRFWZ7UbJB6lL7aHVi9yrNhzUjhp7
YY1d/mCglIkxGxr1BkreBGft66BMRny07LYzMVNAzHKjeWmMBBAYkX5ljdoSg+U68PGrSb9gWfJi
JgDOci+t8SEQw+Y9NU0J9yHVu1/cH9m0LYQ+Pfnt9BtLaxTN1a52tkoj9QThX58VXFmWLCPl0b88
UTBbUJQh60YMDTzm5dY1IxONhEQuYGk6uzB2/5hFq7+osKKekrQpvYW886qWDlD7rUVi0EdEc2p2
HU6Row56644nwjm877CZnkuEUvdupAefQzFZq2nwOB+OqK1vtzfLO3uFSo40qYTiyVU8G5qSfU0Z
u7NPU9O1r52fNBFNEzR+tz7iFc9Gk/4XFZ54vT3qOwuMzhRgfagupELzFyaMhMErG8s5YQebdSsl
CpNd59jT96xt4qOoov9uj3f1iqF8QEYP4NWRLca5plHjdHXTw28/TahX3mWVPryIthaIlOVLSMur
FGs2lIzW/zyYJjupFbeIrZOdZwCFXezfi7VqFe0mrMIe9xAn2idelm4HY4hPsWEtUYiukyv4NNRl
qdujkIEMyqxkgcghKsK+p54Gs3KTg5mVZXNX+/WU0Cis6js3xwR5i71O9jtve5SaFB7i0yFtK/Op
o3P0y5i6+FwBsBNr2CTRLk/Ccal7cr3vEF4HfEyIgnJuzOtPSqeVA0mofioVBENddRAb1a77l94f
B3HUUV3b+wFOiR/FGgHLAzcicbBSyGPeQ6EdMNQxGfoJGhdyw65T4k5sOueCSusdhYbgcHvjvQmD
XIYS8GuUEmVko5A1T+e8JhrMsuycE25NtrZPSCsQY0lSW1uVapA692GrtoIFsIeDJnp73LVB4ync
yFELdsCocmUdR1C/93DftBOvqKF/NCahgNAbTfVvqUfuuHfavL0Tmjr668ApqmRVuYNT4Aulq/Gm
0I3U2048pq29aDVAhdgddFJu03QTlItzJDoyH82KTaNjdXe2hGXufWgY4bdcVfrPFATr/MeoNfor
otgKkYE+jrvqorI/hG03+vc13fNvWV/lZxSahf/Y80xGIh32YzCu8r61/t5e1evjLOmARBBJE0cB
ZXbGLGyWRVFrzqmlXxZu/MzylW0OmE+qCiF7v1T5v47PjAcmFNscikMAxy7PdBsYCiKzqnXCRAfc
jFGYZH8JrQkUhi1171ROM+21MRKo2dtY1myNjnB9KHEVvQsjR29/9EVGChIXE1q4sve7EaBAcT/w
QODuMAbWKOs1GXnb7YWaGzqx16XWqS4B/jIfmWtEZGWdD+iTtSeUnhx+aKaHG33CW8KhYmq9BKYk
8KeDov+XJSLZJrSv3GcESXLsHfPQ0LbRWGONUVIsWCuqKLpkpaa6I34q0tC30d08/cyKB9NSe/k6
jNJapkhNqxctITTCLpc8SCJhV4AVThyJCeJUEa7U3DHum6IoV7WneJt8qH54nZrsuEM+3Gpl2dhc
aCmBVyC3lvfXP0EcPJmbJ71oTyM351nz/PAHrHxnK3Vz9tMo6te66YCY3f5a72wz6RiNbBC1edkM
vRxVaVNl6hynODVDX/gbSEj+xild467EC2EzYBXUHgiP2V0WFIA2bw9+fSXzhKAlwOUomaDzwQuz
sCLXSutTlqf6nVoNRbRWXVw2Y8qQ3/CcSn7eHvCdGwCoFpcUgBgwOPOtCROqsLMx7k5FZTTdZvCL
QTtkIgs2URn267ArA54KWfLl9rDvLDJ1D8nKQy4Lg0T5s/75tG1STZMbiv6Ev6mRfuMHwERwHADN
mz5oyuZPLY34jvmEie5nxx/bhdj17viAqWBPE/D53JfjA+rLScMKcXIVHZ2lOoJHJgzcyfajVyPi
NBr2qOIO07jRvlAsLJxuz/+9ZZcQFb4wrUxu38vxDYjaZaolSD7riVatzDaO3J3pdv4ZL/luhUwE
9rLDoEQLhY139pdMMqkiEIwQCpvFbBpdXodGGfOeqv6g95EdrEIsQX7pfkQ07X1vKcV4J/ihtgCk
QDapYTnNRbtyOzEqdm9/GlwnGu7zwcj/I8ZjS5c4dtI8CGCxfxLZQtxDYvd/97XTKZu6Gjp/raO/
bj4YvZ4oewUrFOgfAZRs6mMOzlNIZ4lg35pu/KXOushe+EZvWcFl1iB1IigEUQmX8gWzSNDrsV4U
IxZLsRb1Zx2vZmNTNmlAL9/w8S8Pkvg5DChPryesTsKtgrZ8s5mwy6kfmjCMCpqheE2vikFVkg36
Umq1Gj16wuvIrUrvriyzoln1Tl0aeL4UevKtRPCxXxfp4PyHU432FccPzh8y6TQkjaIvklU/BZDg
bm/G600B6hstVQl+l5il2UNrSB2tNBylPbFV47uaS+lLwOvzmMV6tOFUdAvp2HXbkzKWRDKiNAle
gSv9cve3GpxCT607ZM+qJJ1WIh9iWsF2BcnOcEUmDoRBE4cC/EzMH6GI+gfOEsrCVpDjzavnFrQN
Czb+V73QRHTW7Mn+9dE1kXA54iHFP9SM5hmjgn5VPDTmdNK9UDMQljVDQH1eJAXvxC6JVZDKt0e8
DgmMSGGafjDnk5h4uSj1UHpYdvTTqTXRs+3NVL8PBuXFd0sCVIEnwO+cSLS/Pej1p6dQgs4wlUXq
nWTkl4Ni1Ja5dduqp0Ivxk2eJ9KrqA6/ual61w9O/XJ7OBlWL0/U5XCz8NPToEQUtldPHZLN+FJ4
7Q8jtL5l8ah/uT3SdeYCkgi+CpUDyhiIgFxOLHHNQUvrUj2V2djsnK73nR21Jyv9hcYf+XCiNwNd
LcNsQHZOiZussZ7GUmB1+2e8M2He1Wx1KgrwHOZPbIFNnDOGvnVytLGeVvTqdXCAgbptgJAuHKt3
vqXMxAntQPMIufK3/HOnmqFbFXlf8Dzp0mkPpGI0V6aVQjiqG/vAmyfTdrdn996IXKDwv2Ujh0fA
5YhYvpgQwQYcLCsl/xQ7Sbj3BnNAri8TwWZCWGghW3lnOWVpSpL0gACBBLgcsA4azNgwFT3l3TRM
WzOzOvdZTU1vXIFp882Fd6oMfLPtCumQ1IgnMp3XeWcYzKrudbWnnYqIAJMphhfvgYPX+kIV/Dob
kWhCuhskIvKFMzuFSlhOgIYS/dS3hVhrjUkjKLX6XQb3Da9ZRT0g+hajrNdSR/7wJ+SE8KCCrgKg
ay7q0gWGMVSUZk9JWmHi00X+wfBBnsANFpscyY4lESY5l/maauRuUuYQ4rE6+4RRRXERGLYOiSw3
cSOKUYT0GrxX8Wh81PzYW3vQsM4t8jxHxa+8dVQLXHWQf1lSxngn4CI5BVNHgltQh5Ah5J/zwiO7
yo24105cyennqdaSP1Cg0zuTsNvjeZiZ00ZTdFdZOKfvbWKq046k6EA2mdcZRV+OkVpV2omur7H3
ereLVoqMQLjhOb9uf953x7JgPUk2EC3P2QmlAGUmBX9/soqq+1FhdYe2gwUgutMQQ/kfxpI4Ct66
YNPmBe9CiTF1G5hXaWTDn86H0I2Aqd6ZPwuB6tjCmXnv66EggagJhR1gArN9pMWmN9VUUk8ocnt3
5miEWzPOm53XqNN3mv3Tqqqn6MvHpwhCBDzQ2xaeF66K0hRC1JN2gq5H2hEk6n2mV2m2pvFCB/V/
GEx2MUDsUzCd78+2cUtEBC39VCRIozyoEMu3hqvAR4iU1FpYzndCOZUZ8HE2r04i0Gw5i94VfY9d
5gkH1djbJJCvVB7anv6jqnplI7qoW3KNf+8Lkm8SAkg/pFbx5fmbQtQ9CiU1To7iVpvIKQx8ihw3
3mgxXV2tNpwdW1pbCEDvnAhgZFSSuCBpLcwbYqNTC0xtTeJPVOrfubZT7Se1lOaOS840z7c/4Tur
CjmIyxgJHheog/wx/4QYBFw7bxpt6qtRnR76vPtbNuiQItvoqOzPxFiSPn1nTRkQqRl5JEhgZ5/R
cXEIi6hpnWyjVMXvrum8/o4apCX27Gmf8rcO/2KDElIwLejavTc0uYcDSQmAPyt7OVesBGOB66Fx
UhylfAa9lSV7x0ABZw9oLfnBC6nP1xMa+v9D3mNLgidsUk4lpITLge0gafOQGH6aFDvZ1EiC4BcZ
Tf5xCtzqpIq0qBcKeu/tISnqg54gLwOQHJcjBihMqEZj6CfKxspzZDg+PoOYLCa7xJ6yZGFh3+nJ
2Y48khKtAVJj3ggbtBJKlKlmz1PNa9ANvczeOFlL2QBflHsStGjXYTaz6tsMJX3DCaKnsFSCe+op
2qfbG/oaLCc5ksCP+Jc/ICNcTt010iBpNCwto8DmWxdda5ioWg/Rp6KehgdulfbQxGN5FKPd+6hz
D93GLof6D7hJatZxinC2i5bIgvLedQZFjZnCBs8mUjVC2OXP0vBJFY7V1s8+XBCUsf2StAKw1iMI
IOrBSLJ/TqTNYjRChF24995i42VKw+bjNSspP5y6uXwDKLYkxCm4ZdOXfzVlBIEfWtZjlYfOPtSS
7FNe59221SNzZYsA+zkr7hYCzfXhc3UI8/ScJMGTB93l/CmNw83K3eGZhCYW6yECAzdQHjm3mh2j
LKZn2HJXSJ4s3FHXAY79SHEWOBMtLtgHl+PmZZt2sVf2z6NvdH8n12sPcIIa5Qvwfa5gywyc4MM3
FQhTqlck5dIEZF6xNMesDrCFck9ZoO3DOtF17GlxWbSMzP2UTZX/8/aWvz7s8hmJYgssfe6At9P5
TwwPpwgre6E6J97Jxd+u6yzqo7b/tYcs+fn2UNenCwEQAD7kT/gqcdPOrkQzC7hs86R+skQ2HfDh
zg+iQjB96/WZf2+myGXhOa5uwxab+3XVB/oXy2hDJN4tLfoWGmPxO0q0ol3Y4VfvIBgXYE9Rs+M7
E4Nmt4pe+1UL5KV+yoRe/R08dYDrRC9jSZz0ajdJQR7ekaigwMW+Ika3Hh7wmi/GJ1gdbr83c7wH
bbPliY7mb/4X+1J7d3vFl0acLbgf2y2qMsP4JGBqNGvEntI7P2ibxwg8zD6K9P3t8eabifMpO0CS
qMyVRb3h8rxUdqNAaoqyY5mbyYFr2TgWhn/SkO9Y6t3MQ+LbUC6vVjw6qe3NuydplY045WTZMXJ8
elxmVvRA/NLiGyBauJhua//UiiIf14kWGAtnZh6O5Ni0TizoArxrKWldTlM01qD3wk2Pw0BPKkor
Gxpg5q4CW+B1CX/U+Ju3mfv99uLOZixRZIjPS0AnaofwAmfBSIsNQ9SUY89l7CERnWBxaxsVTdLa
MMq7DBoKOpNG5vynsLHubo897/e/DU7yA6jVIWm8yisptHjYR/g6faogarZ650mIEbDNrj6MZpwa
n5su7veDUxrqUShWfvSStE9XCS3rhyCcXGi4gPytbagoVnaMm64/YcXpLiEjZjv+7XdKRBgcfckt
mGfdmOhOPm682rkeHfVVz/04Xic4MKwzRUnzDUb20UJUu/4spPgyeYEmL0uN8u//CaCEaxXwfq2f
wUpNyBHmY/MFW9N03AxOp7X3yNVq37VsDNHzcRrz9faHkQnJP5cz82UHSpYN+5Ce8bwCN7adUcKS
0M8CLYttM2jWb8e36KPmqnmnsCk30yC8XZPG2a5R7GlhX1wvN60Pqt1SWkUykGapIrM0g5rk9CwJ
PduuwILHRXnyi5fCrl+XrtlO29sTnoWYtwnzBy8qmYzTXLtc7jSG9eorhQkPNoCWlThm90WBpuOs
zajSn28PNjvo/z8YHBDEjlnkq6L1OE6q3pS5dW6pcrpPg9Mq/+lt6W8gXajDEcWa8CVr26UOwntz
lO9UMJdSQGc+R5Y0VjL22lmhWPRLUdzMW7e94dybKIwsdbDemyM1QHQlKJEhzzULK+B67b4FuXou
Ya4DHxgU5Wx3vnrSEUsr16HampuiEcNS2i9v1fnOBTTJgLDI0ZWf37phRKWx8M1zGUzetB7NMFnV
QgCWAbk/UKzPmj+NKp1dYiXa0ioNgKZ5+kJQnWe3b5+YpB+Wo8xL6Epf7ieFniEkfcc8dwb5tIru
885WejNbtUGuPGhtaCOONpa/R3Rvn8CE+HeFiIyFF9f8DSR/BWVKeuPSDICkb7YYtlW1ReXaGh+h
EdVBG51i2JedgVgB8RboAc6T9vOUDHa+tYok7Fde308yoITpXRKa1biQcb9zsKV0Ms4E2LVIvsrl
spiUviHVJ+YZc+ToHj/xcNcWvb6NHS95bP3yg29OFgCcHhVilOLeOEDG5XhhrJZOYgn/eao0Fcv5
Oiu/qine6nkNiGQhhlwHTcl8Y2LIQmJMPL9JPT8JsWgpk7M2lLk4tXU8Gfuh6buNgUFNtsWGqXM2
eVhV37GDTr95amdRxfxobJGqlIQVmP2kL/PuQmuMlgIytjgXosl+8XtACvY9eS8Ote60x5IDKXJ/
USTk6sMSp9ntVPgoqPGYmy20xqXUBX1jfKIRNuTUE+EBpf3B0tqy2ZWZWKK/X48nsdEOlQtEQGVq
ePlhCxXH8SnS/XORDLh3tkgEvwBWa9Jd7wVNu03MYVqogb07pLTVgCpOBJ03tvOp8Ms+dr1zY7Ul
zVYQ8vsqdbx8U1r50O9V2CfJwhtiDpCXXQZZiKbTQVJI6X92L4WIHntS/P9TqumB3aMamdffknZy
p5ehGWhv1I3mNfd65aVHJ4+0EanHYESjWFWz4VC1VV1t8cEKlYXQcrXXpWrEGw4DsLGke16uvxeO
VhmVhXfOnFZ8Seo++wYe1xUrteFRf+qqRP1Z4QeVnnMUaLde5kQfe9G+9V/Ah0PEof8L7mj2CzoN
DT1jHCEKxEp/rweR/t0vIuokbR0kpOdpYC4cLfl/vLhamDN9LfBN1DRpxMyutMH3lFRir88dNq3K
g+SsHdLSdTnNgydWtN1LcxNGGRK00p30g1J7csL0CyGykKbjDTGPnanWtckQVdGnsGr9GFc+J90D
Nw/CvdVV/ofnCgRfzpM6M73KeSe4M9oIQckq+RQrSnsoqbO9TFZl/AhM6xslnXiXAqLDuCzz0mph
6Ou7U35TWQulLsRNMR/bKOg1o7vN2E1ovfr5ZAJQLNRDi4Pod0mU/pxrETp0vlIHqz6P/hvMQF84
7O8cPAresnwh6dtw92cHL7eBE1N6ds5GgwxbDTexbT9HQ6BYJzcdO0zPsUUZniJD9PVq6AfFvzMp
QgwrrepjRGX0EOG8XvpG3o7vb+rrl7uQ/gziGKByIeVfJTh5W+h5BwCMLI6rfdtqigUXoi6dbpXW
6hhtIsUd/X0ZBqp4cG3oD+sWBOg2tNEnunNLZar3Q9z78ZpnYWzvimLIvqojZap7EG8K3W+UfM80
NVTv/zg7jx6pmXYN/yJLzmFrd5jEwKQeYGMxwOtsl13Ov/5c5tvQ7tFYHAmxAam6yhWecIdDBwXl
PzdJ+i9UrMz5cai5AoPQVmuxj0Wbvn08t8t4BfYpTuqL+vpSPlpjatI0mzWn7Tlhtqs0+yQy8BRP
5ui65ZoR/kD59DhiHRsAg9Zu80mfjrPTZHeO2m/VJy/iV34KP2QhAZk2f1YpSMez49jhGD5MyGYW
V2FuRCd43fA3pDpEWLW5Lh7lES4UG4nfOwPzqKHkuQAgKBCuNp6NbjCuzJ774FmNph4VPY++JpBH
+iPS2yN2i3P/jMUddcKPF/8iO4BEwYA84H86u2u1By4CA9WyMXpsW4TafXXS6kAJ3VrzLRQSNirP
731pROcgJ3K0QLSvMzxXNG1J+T16RCQ5+h2HjsyObZ8a7WfQPB4WE7bUyqBMbaW9g1gRV0+tSBWx
M7SsNnZSrZWNc/XerUO6AsR+EbohlFlFFNihtWbd2/FjMpTOC80D+76rVNtH8hcz+wwRD7/I8SQt
ChNk6az0I4SiuD1+/BXsJVBaHW+Q9jQuljYBHJ7V5+/qeOxlG3kPg9IhU28myuz6VZjpMCDA7sz7
Iqn6HGZ51sjA6h3ra2TJUuxwbUi7q7FSyvAlNHDg9BUzn36PgzHER9ernc86bshfZg3Srp/3al8H
4HHLp4nKtxW45mS194prT4nfUVClCxTnvx0QrY8w3krjrvG6sT9EmZEmT66adHGg2AgWYmKJksNO
oJklfRrPoX2jaU2+t5DzbA70U5IpCOvU1Y6wSJRjl7swya0QT56rqVFDb0eHr0p+plpcXzUapVs/
SycjDSS2P7mvJ1K6B3asBHTkTpl223lDqvrEt+WXGvjrdNfSVBt2XYXGwo2qzarxA5FbE73G1tSn
PdAkG8567OKN5Sb1/NkEsPtdIH/hYYSTbjW6/2R164+HFDovx+LQdaH633dVbum1HT60Zjn9msqh
no+xq9j2zmi7BPPSqhg69BnajAtEukX3RtcxiZBNgFVzyGTb9H7T1+29WWpR5Pdu1f1sqrxOAoSK
pdgILv/0GVY/lwIEPEPuOop/68Y8DaieMqanPMQzbMdd1JWGDKoonBCR6BfJ3F7vc4SLW6m6RwWh
mGZvhgOZDAYsPe6puHSQVDUDIjG+guyGuWdrd1ddLtPInwdDe5tDlX1g5Kr4oQ1p9uRgQGjuRTKr
405DCB2G3KwXny0BVH6vZLbFwLJIpV/1MAHZ5UgULOIZI5FWzXr5Iu6net8aRbt1/vXLg0e9gurI
otyxvP3nEa1KQUYViRc+JLirqT946IYh9fEwjyO/aSdhfi1LpUH+aphK9d5pWmi1iapUN2Mxq4MV
hH0rbiqqPls57GXeQVmYdjj6TQu10FqVhe0WU2B7MspHlPm85rPRxPO31Gz65L6ZcutKJoXceIcv
R6QaS9mNwB7EEdpm50sRjwYudhC9HhNoTKq/qH4HE6V9zNXk9DCgHLPx9rw3IHce1x3CoNSil3//
q9iJGT2qhKEUj/jIule8gEbmI8uX/BJh02hHVYbQwD6+aC+fWVzGF4Qa3b93Ks95pBQeAvzisU8G
WiVm4XyTuTFrQVeUKOV3RVYvLCBvY9jLvIn4hpyVv+COXYQV0GQU10qc8nHwMKy6Txod5fTUG+tf
lkm1G3M3d/b2ydAbrj9bALlT39K7Zksa6J0F58SD6ECEC5Eeb7WneqdPME1wy8dCn7NAwg/acx/G
32wTlduqrsRGOP3OeHTgYRbrYI7gsK0e1xYij2J2ZfNYFV58LKrwOzr10Z3dVfKI+3D8+PHHfecx
Z2p0dtk2iw7ROm0G6Ij63mTUj2GWttohnWJc27FDKEOCZGOCtiSzeE+Mo+m3PfVkHqW+ypNHbRza
LUfU9+YOLZjrEajFou57vrkRxc+EW/fNI3J9wxGzRoHqjWbMvh1Wn4tETba4OGsIPpkiFkGIAoKf
fY8DLNMF5oU2zyOWWbLahbFqvVEgG72rWSDq5adN1yAaIiOGVouqSHxy5griN1bVPvHu0AbYfLhW
YKulYvh2pTnADUfd85UWZByapYYpdjQX1TJQu9loiRk8O4aT2BnfjB5hqUPcqGXsD/h5TzsF1Xbr
izc65sYD9s4ZZv9S4QODuVAxl5D2r2vDM1PFGO0Wu7Cmy1Hzz+1DXigFAxrDjRBzds27d72xtZbL
7/zRpB1C/rWEiqjhuksA99eghZ5jRxbOzqNZqOUjnxMpG300vtdDox9tRaavepy2h9iDho1UjY2r
uAYgMggVD0xFFGtbDp2X+4sukQ4WkzcLINraq23y2sSRqJU8RsmCZ2km29oXdRKOe2129TuRIZi9
sfDvDUl9AEwxiEX6Jas1wL4W1FufoXXTpyWqT1XUBSzC9JKkaqYFXtuMLx8v+2V2QgF7gc8sBT8q
MMu9+teqD2NSuXnLiFk4z9/iBMnQfJ4T229Q/t1/PBZY/vU3ptUM1mJ5/7i2mOf5aCEgV4K82OOW
dubuR0w3HTlfN83z9I0yjBzlIZrjvge/1Cb6YSyHDO+XKIbw8MLJzr2vrWEoUvU5UfV0OySm0jyU
oUzzK5hjufqb8ybtL0mf9u6uygY3+tHqqFkQGs9oPKRzZTdXY1xGN6OaNumd6qJl4BvjiPTBWAzm
c9QakXmv2CqkRmHlUctCaGln/KBAha78DZLDE3F+D4El36EopEw3SofgrR7hD9EFaGHimSBMq9PJ
KCdPf1HI0XgIRDw+k+P28yFHXq0IrMIIDxD2GnQT1KZDiT8NnVenN/r7JaDPrho7tQ7WMMYttgtU
fncD5zEPxjryaFwr6hhPweCZpfrSIewAhJaQMwzE0MwPrlJ7zh4D9v4tNvFn3yFYp34ukGx70kZL
mxBPLfH0uk5TvDHv7DiCs+ommvVQuCHSlQ4efa9WmSHyhw5T+CWtxsHcFbMhm11ltPpv4lHLOJUc
w+q2iiwz8ftsrt/mWDQ/gDNmzrFTNXnLeVYUP9UjMfuLDFTy3FQ0XI2hy782GHU8oKhQTwF9pPCx
yChIOZbIsqAAC4yQX53L2zKXVRok9eg8glRa5PaH/jlzsvBnn3la7lN9L4vrXo+ir8IrvN+UJrVw
77RtHT2VyBgZQYG9LPzfKpVGkOZzm9+XBrI99xBmqjcH/PoUTFpK+bc2vLjxlVzmrh8jDRIdJ+qF
YpcA4G2PaGnJt3kSjXsba3Faw5xw9cRfLCPiA0liZCJmH7beA8zRJPYVtbBvXX0aXih3VulBml55
S5jmekFjuzVaKw3Q9mAC/vVgzyX4dliJEazK1BaC5Gy5ABxPkY6vKp33HcZD9aMTSMjfM6l4N0+9
2+3nIYxvwnwodN9EjG94mlwb4cF5ltO4b8Ks/i3C0JSEe+qAZUnodPlLR/dQf6lhio6Bie6/A5+n
Cd8Gk/T2CQ+dsb911UypA0d0YXyMiyjJKchMuM2FdQXnFo6Yara+h1Qk25xu24+mpR0SSBrexT7F
SGI5XpGY/CRptXHX0W6vDukY4yOE+nGvIshKXylI1TqOfRufha890IvhmybqBQSLxlj3ZLD8X6ng
VP2bGTveEPq9B+v/Oo7y4U7ttab6Hg0LmoxW7Dz2/tAINJGiXjo/Oxmlw38YdZn2vfQoHB8KEy67
L2y3valUqNX+nM/C4BPV4w8rk95nYUJ6vs2iRh1vu7xXiMibOB+DYRrImnaI84T3M9jW4ob/mO9b
pOhGO3BnJMv9nFhJ8acBvZArNyTjPKGwHgcz3bH2OofTSKzZttPs54jDqL4VFbODI7tZO4+dzKKK
75tJd6cUquyDtqmHz82M1ts16Y9ytPvU8o5xKap010a2kftJNyX9ARP4DM39Op+GgxG5Mrq2Z2+a
n3sTX9975htWLyl0MbLJvDFb2DC6/cVs20iDodIWv1v0aOONMPQiYODV/kMVWUSawbyuiisG5RKR
qcP0qEa69RBmbpL5XC7hLoGgNtyYs6klxzAPsy1Aw8XzRaMKWR0QzQtbBd7w+YMCBDNyexK8Rzsv
lV9ZFT23lCySnY4O2JZNzsXjDE8ElDaZrL3kb+Y6kTW7McLox30sy746VGIu3mJSm9oPJ8t61Ntm
2n38Xl5G2zQkaFMtM0MO4wK4NFNZyu1aj59Ka3D3gEfV+2Ssyl9dbGv3WiPHG9WWxlGbrX4C3NOF
tT/25tePf8U6s6LJDWSF2uWiic2vWZblrwghoctZxJVTPOmTUem+IeiCaV2VvClVnh4aNSWVmnOr
GT+1DSgrvym6f25JwXuCVE/tGluUhXt//hOKSktT2OL5kya6OjyoqT7+VvKOLgXOgIW8iWkKbOST
l4XUhf9IQMqMSWjJd87H1BTRgXKux0dpQJ3NrbDcpU4dfaplTWyAkru4x+4yc3eTzOWbqMLSp9w9
xYQmFHv/NS7kfP0RH8AvAlrEGj2XhiYVQ5zSH90htYIp1Vq4LG1r+gigOw9eq0QbcI93zhU9QPI7
sEKgCtaEU1QdnTmHbPtoYbjhD3VsXRVGNpymtgq3lI7Wl8eywWjwUw5Z/NVQfDpfaURnlDByUd/q
rEaPdp7ReoGj4eeD4mfa3sVd03yhAVn8/nhfL5vm73yDYSGe03VEUILa9FpMNh4E9kiNLp7cdtDD
z2FZsp84iPJ1NuLoKKK+inZFSb71aWEBv348+nqBl9E52OjNkGFBOl5tL6K7sBcib58oAmGSupjC
PWToW13bsgek/vFg65sL/VRKXDA/F3YtWcUqyHfmLDXsLHOe9KFV4SojyeeDWxzdPX00/c2MRBxv
DHnRTqOVT1oO6BIcvIYlwirUn5IBh9zGq58hKuocjkKdLMMv7NJJCcvqIroCHTlop0odidWJ52dv
B2DGeKsindZngxr+FIwSxa09ebba+9GYuukBmRz9zjJCmwfWiBSJ9qI7fiLD7r2DoaEzGrRVmkdP
PEjq5PehQP4078bRfvp4SS83LdPTF3A7zQQAlqtCT5eGyUA20z630Vg8LmjFu4YM4Tlr8RNSRmnf
jkkW//fxoBewTgaEHQixBPwXd+EaHQCP1RWzW1bPheo12L00YYGkrJNEt5EF4+A6tvJx5/ZpER3Q
lrGcG1cT/ZWQSmMcjQFLY7QcukkcSWjHK28izrnSJ4xWN8pEy3N/frTgb7tcVQsjDoba6tsnFpCY
rJb609SUQj1kVEvao5G3WyI8l4eIcTyWlSycYuPaqV5rq4iKs6E/9TUsj0M5O78sMGdJoPUqbY6P
F/+9SXEdMh+SWI7v+sQWCL9JgOlPSqkkO1psZXztzEY9bbw8703q73FWi9e58FlA8+tPZAM1avAe
SAS/7OUU7uj7ACX7eFrvDQexHI4kecRl2xsyjCNGdzaeEvrfBG0C6x0ryX/i4VhuVUcvl5DSNzKm
y83LkGsAQpKWrRMnOrlGmA3fBkWEtt9T13z51ylR10fMAZUPmslEh+cPSg2zpEnpIj9HY63hFti1
Mw8n3bYgSRv97ePBLp4RqoE8W4A6ICoSpKzuVhtZQA3diOTZqDLUl+Oi9N5I/YqvltuZ0x04seQZ
wVjxH6oc5hB8PPjFLbQMDgTRJGuCVLtGngIXMOaMisQzeVNS+p4uC2NXJq6HQk+Uh8dWZOW1Ftrz
9cfjvjdphPOIgYHDESGsbr/ERa5Z4tL8HCOhQDPHq8196XTR85zO4rnKlsR+6FQ78U2rtv/5OQPC
QCEFEJ4JkISfcP59nRkQiyHq/BlTDTrXQ1YGDobtP0xZCwg/cqsqd3FElvEW6ivCoYy4zm5Ad4Zx
AbDw2dRKV7mJB60Qh7ELc/AzWTl5G0/nxSkBW7mArxaKJ1pdazMT3W4cfLC6/nluIszFsVY3f3mz
2BKD+FMfP7ulDUoYIJYJLSFIXAhamWac89IW07ObUCD5XgCmdXZz7UYpYtd998nOqaVd6Z3thXuD
1hVV1sGu6/pYWt50kzuJlfu5Pcj5Co8j5MtaS0zuPutDiUL73KIwcVPbdd48u24sripVbdCXa5Wu
CLJ+zhO/0RXyer8tyenbo57lCUUaUdovVdekP+CwRcrGcbn4kAZdMNy2iek5LhfdkoZYzmkRKn6e
bcUBjzE6X7XJjY+13W0pC1wOtRCY2TBLjHeJehhmPRosAqBn24tbBL0zTw+GRD52I7DZw8en8TLW
Qg9o6YyzQ8F3Uaw+PxAgbhOSR7157mbXio/hKPMrZ4A3GZhh0jb/eVhmyAXhgoNwbHTiCcz/TOV8
Hil3aCEicwB35zkuMXZ3lIdJRQ0zcGo5AhvoI1PsUxMl5DRy6UVIu9P/s4jXrugeTOKAaLM0/VSJ
Zf257hK12EC0XFw18NyQezMXygSB8kXuR0c2S+yie9Yc2feBBun0yE/qvox6U71OuiP2Jgz/Y0rd
eWO7XITNy9dbBIuB6UG3W8fomlfUUVhP3bOIqeYFWi5onZtjYXZIdKm1PBZxNCcbg15c6ctppH0I
dQi8DFCp82/Z1S6PpNDbZ63WuvGo0NMElSLS1tgRrg33aNVrh1wizPTxJnpvXBqIaMwRDUDHWT2a
TWNFSWI0/bNuYDPu81XVm9iYr10YOt96MuSE2FHfqqlcHJMlOkSQlIat6hDBGeez7WOkN1s0RZ7L
jqqmX3oAOXyvV/LiEA5OLvYfT/Iiq6dribIcwGaQGWhdrGcJ2ghcWznFLzg3ubdJTTNai4f0jlrf
p6SpjraZoFiTSnlPqc5CPtPW7+sG08CN37Gs5tnda5IXsa0QjSEruVDWK8eiYLtn6YuMJMoxeaIj
IBZLs/RDZGxGX8yxvJtELUI/FdAIfNi+XJ+9Lb2NJbn47vwSwI7g0xb7V37N+Rdok0HQMBjTF4P3
OtvFPGvHIZnjoybm5qvXT8ae8H3reryAgZKJcl2BvoCpSwSxPluybeY+GZ38JSsT8bmuxixF/LQw
rhu81lI/VEwl8eO4rwVydLV9bFzhfHIBTsUBhsL1nm9Ie3Xjq1wceNSOua4Xnw/KAhfvA/ok2qBG
QryIooxbP0LvdOdIo3N8KU1XYiTWOa3fKrkT7UQ5NfUVItl6ts/zSnl2xzr9VZuK+7NQWvq9Bhqy
Jso5cXeUQz5sFGjW5FzqntD7eMfYRdxMwDvPv1udAU+b63h6AvNZw7aPidXA9SRg2MDQyAEt1ohr
XYa5BvZocC2FfpGV/2f2SvGVbyOn20lU1alLNf1fO6fLbwNMuwgP4GYDPmH92zjrRueNT+3kyNsQ
b5JHXVoJIhOlKK4tVvQfmd9/VuNPG9Ml7aRZu3oBMRmQfal041OehIXnZ10c3nlxiYRqgRVlgrGK
kW8FUJe7hVki/QSS+Y/z2fJy/VUY7VDz13tnHJ+w8TIf4bxOEAjE8KpNGaoh2Kb89/H2vHgJWVVq
DnxvAhjCl+Uu/Wu8BQDS8h3HJ3O2biJZygrbsHx60YWj1JTN0GJhB8svdWOLf32EGRqEPKUy7hmu
6tUHtcciccFFTk9UPOVV5yrWzptt62clVHnIOstEOT5yX4rSbF8+nvQyqfOL8o/SyWJ7AZeVItb5
pO1CC11cEtnmxZw9mIOoGzrxmrZTIt3Y6GK8MxYvEPwXaqzEh2tASSRqbyrMaX7KOk1+1Ua3vQ0R
Iux25kwuu/EEvLN7GAy+gg2mhLO5eucJyPsMKaHpCRALVfPWlQ1Sp0XXCV+qXfypyWpvixb87piL
wigEPvQV11Xdoe0Vb+xbJhhZP0dMjUTg0pxUDlXWmPrOa6VoN5KZ99bUAnGNHAS9DKCb599PS+wS
26SGaRKIPgm9+lzKzDjl07SRh1++Y5yKvwZanUa3+WNYPU9PXM8JTGuIxF4z6UHTFc5LCBLgqrZS
6+fHu/NiQWEKUCYnBQdsvQD7zmdn1fns5okzPltYSDQ+piAqL3jmWfUhwXIZR+OQWuXVx4P+KWv9
fSboeLl0RBZQOTcQiKTzUclyZy13HPGSjsAo/XamAggkNyd6SERafEHsO9evIwRDr+pYk8oBeVVN
vS51uLjHKDZkfTNrr44tmleo3s4Xs0apim73fFcPelC3VpAjUZj7oe3EMLFHxGePU21kCuhsi9oX
kaKXBh0YgvgpMsPxqg2jugnwkC9tPxIIbwX07IwvRhS7wxW41+bUJzlMWB6d4WvqxUb4a4jHaP5R
pqP4VfWTezfqveEFIENjeawFxkMbi3YR+S1tQpjf1EgI53HSWX0qU/QI99a2eGksJcsPcZTiC6y3
0xgeNbLdwhfCUrpdasz929jaxQlVqwHn4MzS2ytMaUBOfvwZ13uH7F5dHASpJELFMS5wsULEEnHT
9kUrAXL4SVsByQ5LhX5iMeNpUchm04tkuS3Pdw4KVxTHeJaBsIFpOt850egN9VBV/ctQIiyP/syE
nn/am3kJdGQezL2DCvAvD76CG9SuxMIe3up4mEVvgoHX5goTXgcYcbGxFutbYlkLC4onhwgyFuC6
8981iqFFbm4QL07bF5+iuQuvSK+jeXnQpn+NFRiMYif25+R2EKHWDKSG7im4V0W+mFZsvIWYRf7E
9WZA6h4LsMyPHXcoNnbf+nJiSBrGrDfoQZRU1sI00mgBvDl19wJPfA4ar6xPpLzqQcLl/NlwI1a3
uY0F6Qb2ernzzj43DVOqD7wvhIjLAThf1kImll31pvJsgIOXR721nc9G58pvmpOOpl9w6XNdlU51
i010tfVR1z4HtJHY2Eu7kqoo67yu0zUotPP5eudZzRfjemt08/HbnEaTtbMa22lfpAEwBiUuiy1X
hS+UUxTrapriDFN7s81+FJGReEfEZ2f3OFmxfHKnFKEG1FI1uZ/NHvh0Ow1muaODjphQNDalHcyy
c5srM6wX3USzxX99PMLNSHRrD9q5Q8st04YO+0S0Xw5Op3ovLgqI6XEOy4aiVKSle8Xs4+yYIf82
+LHd1d1+iEId7leeKC0qIrE3fNZowfwmjXPF7yGdJvNpolclHiw5mYzbN1OL1IdKKbT5ZIcwAn/9
4+3B/qXeDBd/KRIQQJx/2kTtnNqdI+9ZK+OyvXFMzKmBiRW3mD8Ie093qNpqgFxsYhDrUBDZTouR
CO298yFrfa6qELOml7FMamxH09j83E5l3u2LyI5oLYXGqD5qkVaFh48n++7InFV6X0uzVl9dDx3o
PU0J+/KFV2/gpAjVV1u9++yUmkpBZKLGn4dyS7LmD5j57+MD+dUE8UFzCfjD0rQ4n7ADNsdwef1e
RgJC+9BIzXoF2+54NzXtGOdAYj30gHZnkIqpot7Sm0NPrPNMGd+Ao7CTG8+tJuGrfdL+KJQev5d/
WxeLsWilcMLJpvm1q/MdQsMHylUpL11mN3gVl7r4QSOgqfbhZI4/RgtLr3ry3C2S8vq6/jPuItEM
l4rsfa0QG2PhaBpjGZ0UKxQvYOmMXdH07gOqjNX+4yleYGD+NxZtRB4t5MzWFIZp0FxRa4rygiS1
vG1lK36gdlHslURHsUSrE2NfILhh4ZTYq+k1uYF93VqO9Dbi9fVduvwOClTkIagr8Gavdn9mTooD
nyB8mXoEg65m4IRfcwkFu4LQ0vimjPCGLaNu1u+KhKdy44VcRwu8VXQEKF/RSoe8u5bfnDU3E07Y
pKcxVNU0mAe1C/oqHF6RUpEVnR9ly1T8csLLiFzcPMdUatb4iGjRAcEjLjuF9dDdmJkldkMxDPdF
7iqd3xi8zmpk4+nSlrY8fvzVl417dvIW+iIEAyjwNCjsda81KQpnaIEln+ooV6GpDOpdlXdY/mJN
gDR7MyBgh03SZ0CCzR70Q7nxsS83OPNeMF5kggj5reMRvI1Ct5367BT103CraJVztEqr2medqWw9
k++tM3t7SY6IAtHNO79lMOPLklBL8tM4i/LQx1bxTTrm4Cs2LitwOedvVIwhcbV5tpWDru/VZVMh
kAuoCLU8/ULhrKsHRVdHLzu5s50fisZLn9S4q/e1UVg3s/Tq11DRvI3L/J2dTBtt4VLQcYaKvIpB
xxFbQkVa+cnMNA3zhNFsCj/R8KUKkgTjQV8zR+0f1V1B7WEsRYRJkxZECvIt54usaMbyulfFqfAS
+6bt5vaZnYWMDdbxNimPYX9tZ2ULtvXONlq6Fyws1Rog4av7OcVPfe6MuTyheHjjJG5kBAPVlb0+
wPbbuCjfOTILkonqDNxWAFXLb/mrOpTR0iJPtYpTFYb99yIcPQCDyFNAKBDXiLHrt4K61DcAJNqn
XICW+ecTy/D03PEDJSVew31Y/EipW5uv2o3FeDtChCl9F9FLrCa7ynmsp77zccdUrV1MwrqraUlt
2dW8s53hjlNPWfS9kGVcdt5fS9AmI9XqMCtPodTjE/9DYurReD5WF1Xie+mEiQkCQv9YG1u2FhwK
glxIL4tkx/mooki8ZhBJeUJaN7qyvVG196DG5LES0o6CsWrrQC29IUYh0dz46O+dJVKnP5gUZ/FG
X41tKSm07aI8OZOmqMFQ4ey0K+X4O3Sll8MBneqtq/EikabWSkMT5UV200KEWs03hjwbO4mRvgpF
nzpKy02aHlGljPet5RLmV0k+fMEtULkfeyKFIwG0deM0qKwGbJ8038hxLgOE5fcAhSJtVKndrzsJ
uhWDT2/j5HUKI6O4FtXQh8eEo8LdYsKIBSGG4drey0Ti7NWxTcWuAWjeBQnVMHfjg1ycQm5R63+B
ir70U1aLM6lJ6PYYkhMnpu3PCZfTO4CGYXjs0nEajxB+aRuWjWisoLMx9bgukZv+//wGqsFAh3nA
0ZY+3xTGBHlIy4vktZHWvBuIH68UkeQ/sqz/Maiz85IYRVr4ZRjPQVRn8cZNcHEKWQI6WjzbnAlE
D1bvWTWIobLyNHot1cjZc17q1KeP2uz6tvW+aZ1S3+kU5TdC4YuGEuBseklLzACxCDjM6llBUD6b
Zdoop6iJs10FWUsNMI3KjrnuJS+FOTr70q2nmyhW2zuzqdKrdsoA1Ebq8HlgY27Ukt/bCBiGLaV6
fhEvzvlHwO4jbMCjRa/G2Gu9H5eGthunalYPRgnT3igm5y4Ks+aqmtxqx7ndEt67CCtYj6U3sbSJ
yA/XybdmjZmS2nP8mtlJ9Fy2mXdSvNK8yx0zf7EVgGy7JKnzn+MMrPfjt+DiVmJo8No2x5IU6ELj
ZtYn2BEWO0AbZXXVliYO5qKmmFQn040FLXQjWnxnx5GO0rOiJgoTdJ0iGHOi9ZqtJK9EWAM8lrwl
FdNVFE4sdTejioAvErvhnyfJ3kZqcMkOF7b/+QfGIaEdR0yZXr3OsT+rts61Umv206RKWBzKlm7Q
e3MEFYASBWvLM7P8+19v20RqYEvKgq+pErl3hqrMgU7VofOLuPcCO1KLg6Hn3sblugQNZ3E4jAfe
8sXvFpzQxauuCDT3Q+yJX0scwg4wTwHZdrN61NDN2CrLvTdD8AcEonB5l5z2fIZmJ3lsCqGcegfW
0Uix+klokxX0c+pcyd7KSGrV+OHjr/jOKQEXvbQoF/geTfDzQefYVgw0bpST0ime8CMvzV4NdEp2
UW71O6J1ow9wmtdvnRTB8I/HfuclJRalCmsjErt4fqwGL8WABLZlh6eoAsPm6zBZsKRGmzQOhNTC
7zYpAKAPKy+wBgrLNhDgainDjhMdzjYfjh//nmW4s49NhZCePPktH2GJ0M/XIiZwnERrxCdkgdVr
e0LFyE8k0I9d3gI8+NeEdhmNfUUCsuxre3V+Gl1Hur1T45OrJN4+7Av1WIfZTVeWmJHHuMI9fTy7
i0tpNd7qVQz1emxRgIlPHT6Sv2cnRPvEqfuhCKbOfkugeur/jxkuIlekdPyh4Hy+nmqRiqiRZnxK
avEjUrrp0LdO9oyGh8oEy+Trv0/wf+6BC1qJGOR8OJrCEDqzKD2prUwezcYrbgonag5KCFgWCrl0
0+uPR7zcMKSPaAHwwC3NFUs/HxG3voEynEhPNmR1v/Z6TfdTxGL8Hprg1mpeXA+LrBHce5gacIdB
e58P5oKr1ai5pic35a5TUqUNb5ARw6J+bIpp3rlOaFxrcYtS4cezvNw4DLwADEiWuSqM1UuuTXpm
SdtKTvHYAkCbhJcrO8VE2Xzfp458GTRtFhsre3EtLZOlnQj3iANyYemgAt2Y3bDLTi0q7y9h0sGh
tSbPu3eU0X0O53z6FRpNoQVmHiNg9fGELyNqqlx0bCm0mhT4AKGeLzXUa3jVmZGdCG7C70XjZg9F
ERvRUSlC660Cj5fCBx31L4YTk7vLSY57vZT1xu94Z3uBjbJA2/Oyg5dYBZIhQM2ik056ojE19/sm
tbJor2bDRJNOcZ4/nvRFvLbMmXh1iSDhEqy3V8NjKj2hZCfeg5D7thzlWzNRt3W5Qg+JR8kAzZpW
fC/LKKRNkIns9PEveGefkTv/CdgprSLUd77qRYLqdjZTc0IyudMfxCziYxbRGgqmfogO6pznW+4z
702akII0ZbmmLtpuGk2NUTGs7DTXHV6RcMupX9uuqJ4QJ6yuMJf1fkYTQpRHKPAQlBMZxhs4pneO
Nc1saolAhRze/dWjk4+Zh8C4kp/qkDo1nGIn/9Q3Sv9Tpazs7WlGDO4rNpTVxqleavfnjx1ZO3cy
by/8Eboo56udNRUBHN6qp8JMU7lPy16frmokuja+6jvzW0yF6DXCHLncV3bndXZRROXJS6Tx1Wrd
4noBkcPW7N1nliP6POb2lu/OZTJE6419TPqHIxOlp+XD/xUt1tpoRSgRFidQ62P0IwtNkR/7SO8o
QClG9EQo2Zg7lWe9e1M7c0B1McO0JAi1vruWY40MuILc4lZS9M6JNgm1SNPITGxaK+c/y650LSq8
sDhpBvzvvRh1x6ct4va3yDA140aE/s5oEDMWFhpVXAZcX2MmUIdO8EWrGJHmhyivHcen5ulkv6xQ
N5ONO/u94Uj+iWSgMkLcXZ1femJNpTYg6uy27bODYpBjBf/H2XnuSG4s2/qJCNCbvyzT3TPdYzXN
Gv0hpKMRXdJ7Pv39ci7OQReLKKIFSILMxo7KZGZkmBVrUe9q/1VgNvt531lsHF/2j7MLjgfxtvXc
s9b2mTLbdfmaC8uACy1EtPRDmBZ7ysibi4KNhGSekQSu6fUXU1K9THEN5etcZdVPzZOiNUZLl7zU
hh0PvPHmAe+mfsPwgyNv5bWpdgQCPNpN8Wq7Sz8cTK0ePi5waT+KRZC7t7b2x6gXEKQuRv98fzc3
XC/vjEH1HRA9f66cUKHntREbc/Gq1rmtouTbcP6z0Hlolyj53nfp3kTJhlfA28lTQvRLc35lcEIf
zjSEU746DMx/8yJbHFuysMdoEdlLHFZ1dKIfBZTz/etkaBGsiRRQYZbweou1ru6S2air1wL54AMU
CsmpMrLyaMwtbBbKspdR3Owr3xNaLnDWiHAxPr46PWKOWkouQns1aQ1/RNS1Bdxi0nn3BVXSQwtH
xF6/8ObAYkXedUpQFG1QkLteomK6lNmZmX9Ffj49x2JuP2dxl+d+PrWAqe/v522kREOQpg2oSCDl
Huiia2vC6Epg3pr+mmpz+90p6vGLOzJbcs5zIEiHMaus+nHQtPSsCSZENbt2nkALvBe7T9RC9MIt
BU9Em2ENBjBoO+a8QsbrQOb26C3mFFiKbfh41uLJba0HaGjTZm/xcnFXT6i0ChyU+0JT3rBWiy/E
WM5RZuqvk9uLII2H9GFyW+dLP7eQakbTVP/NSNHkT2q3BEXVpMeJcc0XVw0h9Vtqu/Nh2ph+3f8k
t0eOp4+YBpiTrAet625lxtyC2lvGq1KI5O+hTUR4tJPR009EO1H+2CSQFBzv27w9c9hEvY85YNBl
+rrN05GsQ5JjG69V4Tp/pZBRfqrHbDoOZqyf7pu68fvsORU9+sAgD204N64PnD6ki3xAzdcBUp7u
0EVRIY7NqKQP9+3cOCjsyNotLpHgEA76azuR26uIFETWqypE9Uxb3/wTAc3GbyOt/cey4kz4vWHs
PQFbHw8RRbBQABoAaa38ha3MU5nxi167Xs1sv7fgNCLobIaB/rpzmXpv2eO73/p29JgZC0PZRrKX
XC+06WraGFEDn1FSmc9K5Jj1gxgn5KzKAc6Y+7t6+/XomLAwogScE9aujZUdrfOcWfxX5rV0Ba5L
cGenrmlV+3/uG7p5S8maAGdIymHGbKHevDYEjBzAzGJZr4mhRiEoKJmPIwGkfovxZefCjXX7OBpM
eUyIbImdQ3p7eLCOX5RMZrxx69l4qoZVEfe29Vol2vTQKpV4bMa6fiwLON2iFsCK79lzfb6/5tvD
c211Fe6JrE6E0BWsqvPwPV684qnsTZO5DN36N63nZeeKbO0xUSzuljAdorzVx2w6LR01u7RflWkR
J+Hq8YlSYuLXdtS+aCMsSmkI33PrJXvzflsrZa0UB9At4LGTx+xNdJ8OUGpN/WK/RqolTo4w1eQQ
F0vbnEqvb7/FczTuYaG2TXJD6PpBf7MusQ8TxFZRI+zXWmTmI6yq4QnaSWD4QApt8LGZXf99/3Nu
HSKajCoRId097s31IpUZiGIGr8xrV9luMDSTnp9h6e/1QxrpnXXS8pKmLvxx0bulPqDbob+JWVCT
SFKtgW4TK6qt2bReQeOjTVaEzZc4a+gewpnaPikx3zwCo+8+3l+xdDVX76kU65KZuEVBWhLSXq84
m2e3SLs4D4Y6Uh8tdbInYG7lL5eWWucLkVukjqNztDUI0nPPfu95BkRIHRodDiarkdWTH+TNqeqH
TrWnSamCPol0fzbbLtASrT/x7yCWG3Ljh9bMxkcnb+IdyzefWs4/OGByaW2w4WvoglFOFmOnYx2k
EQz/RquZp3ocShgrkuTJXFAZTVDs2nm0N3Zb0jsyU8qHxkmudruuKpehu7YJYujDgqaM6mcrTJuH
ZKAp7IlEO9lGXJ2aaa6/mWOn7Hir29CR7rnsDtKrBNLFZ7/e7qqILK9ANzGwl17v/c5RvF82qNzl
s2pAEfbgECxBa2lbSkvokhTFo6J1mf2UzaGy46/lUq8PHh1biBJkhdzAraw8WTVlJh8gawMmptre
jxbDN5c5+SvVRmvnBbwZVYYYGNUVWD7h+QGosq6mIpXlUXo3m0CkceUdIsJaqNKdXjsVhtc+N3Ov
RCeC2fDU5WkMp5K2UC6v1VaWn+KE0UhzUhhmzmyo7w74PkZLFkVECSySivPFiC0lPM/NZMd+z9Ds
cvD6coGhEDb27uDmdeYcYhSsv4u2Sb/ev7+3xxi3AcW8bPvKMvXKYy2iHOuuDdtAF511RNWm9DPb
a45JrDRPXV99Iq6rXu7bvPHLbCeUMDSwmCejdbYKX4BEAsR0oi4wRe6w1n46TxO9pGVp2pPqVu+v
DUuDEqkvZxbAlK+uDdgir0GwrguguDSDCkXnA85fOUeOqnygYAjYZejr9KSlUJ8fYhf9INjvom/3
l72x1ayYNqhsBkDnv/oVw9CG5aRWfQCuKf7ML/0JqXX0MDCcfVL7Rn8MO30PzHXz3qMKD1eC9M9Q
WzOefX1hpyhldmwy+0DUXpgcSu40GBKrMfx+Vs0Po4O2tKFL5UxqTpf76/095ra6olR7yLX4A2EH
a21cr1rovQcRUJ2Of4yZmj+6EyLDh7qICsaF63Y+l9EkMr/L4/F50rzmz7jT4n+VphqGp77Veubm
kF75B8bX6XMahuLcW2X5aGt9BKfbl7g8q4ruPabM9T0kPVBv//4Sbv2tBEqxd3IEm8x8dTuyWR2a
XCQisLI5/dkxm/XciSqGvRJa4xMCQOKo9TQWmAmO/Xox9Kf79jduCpMv9FQoSQAkX099eF3YlpFa
5kHlGvGXelTjT7Gi1U+53nkAWStnp6akb5wXOMDJyCkJgmBdf7JeZHB4uFoR0ERvnlvdyR7LoRj8
xF6WwVcas/zseVH8R60jEe6Hw6wqhwL6hq8ZY6ufpAj893lppt4fYV84VotTv1KqX45g772jsOzu
CGBR+UoPM+v9shV9dpiY1X9sDD3/DuG6ODjzYkO8ZfC+JXltPmcZ1Lo7n1WXj8PqZMr2H+mvZMq7
aWJPigdxfqXngQcO2fbNcHbGY2U3ZeF3Vjv+CV7Re/L6DNpQ+nRGdGo6KGueJjspjPOcxmhd5EOV
/N0ulXKB3tRszgymmZY/VdQ8JFAG6QzoBY0PwHVqMGR6bL9UOnSPh/sH5PfE9HolfCbqKBIvQ2fz
+oLX9HjQhBgzwp6kQZFBTw2IUCH0OegUjR9nxyvno2Rr/EQvI5Xvi+Y85UYU/hFZ5fy1Hc3xL0Ol
eXa0QwQ1j2m+2GddVcShjvN/7//YDQeIGyBvJZ/k3V6zEw40R4BgNFVgC025zGU+fAIXAsdHSJga
h232WFlh/h9iFrk5hC1M7POOy1/1JkSc9IxWJzpRAfdLPE21oTwORtJ/lInQs2oUy2tGL4JBS9X6
MEUiPyRzmf5898p/u3w8CNHyDXy4m3IVKpm+CaC/7H367jSAR1f8pNQ/fTIQaDkCywvfi/GE9Ycq
nwN5hCy6rFXxNFNQdKqhBhwgkD6Nczjxjcv5KY71H/HcL08WDAB+kc/DzqG89VoYxN9DtUQSdEPP
7ZWWyixyOQZs7vjUtUb0FE6qcpoq9a+8ctsdJ3nrs4iGZWYJrRoLXbcV9Chtuxj1ksCD/vbRsVPd
r2d3OpZObBwjQ6Rf207Pv45e7+4s9BYMI5HLGAd+gnzRTTqtpnisKenmoAq94UO/5PnRUUzvkNZC
+6GGanau0FDmuYBBHLoZdz628ag/Tsq7OUl4YyVqjViYM061beUH4mmpUafupiCcZv1XB+bs0TKa
NGjr2tpZ9W8w5LXPYRqVBIBwERwFT/v1jcqGRLEFM2OBN0xeeTCSZcGZD7R9D9niuLEvKoEvRFEi
QVnHqpa/e8rJzPwyhNI+xaUX/2g028sPfZjWn42KxvIxgexA+ZDlY/6nZdE0hoNbK0wUSOcugpUr
tH7cv5G36QO9DFbA77dotK2haa471yYZ+RSwpwxrzpWmlPBOQDNI2b/5876x2wsB1ZpUigb1iyj7
7+fojQuCEKRcOt6hwHGSkGoWTNenJV8Y0gcLwixQrUOR+nDf5m3oAh8I7wLsAwyBYf36I1nRANGz
0WtBzrj0QTeU4ah1TjSj5aXCCN7E2kNRAwroMn2JDsxpTF/u/4CNRVPSBmQod5hu3KrgI+QoDvAd
PRgjqemq2+Vzns+qP1aq/W+CbtW7w2smrVwGcDj9dE7XWYUeNvUSUxwJlM4NT7aTwfCN0ZOtNd5Z
iaro6MbgWf/DIolxaWYQMdGiut5lpsdBgpmdHlS8vg+waYunvM+7T9bSVaeC47Rz926PLZMSlBsY
ceI0Ufm4tgcYWRELEUkQzSK7tEvbobQV9drXeRosbSdM2jpC1AklXFRqsq/RooR8cNVnrRE4RaPF
j1XvdcjukUs1Pn4/rE5lN4x+ZI5pfQK77XzJE8V59xDMb5Jssky4SGjnrs8x6XhFWdSwg0avoXMy
gak+zBBhHKyohCwVIndyVGs3R715VDDr0pD5XZEmdFgla7kChsOyajMolrAnoR+gyE+YAj+mqWIF
DtX9j06L4qDLYPnjO88UI/8M+8jmlKwrremeuNGKAomVFQC3S/9kejf94M2h89Ws9OI0Jsxb/Qd7
ciCTfpisk648hTtP7swjbgVmaha4bWeqUh+Yf/LJHcr4oYEvYmeFN4EgKyQoIfkD6sBk+eoUUy+s
tJC7GqADPv6QZPGfDcDQZ0Vr6qOIi+FHkxf2Xqy8YZU0DngajV2yG0s6rDdeOMuXUTBHrwRz4vzw
4ig8lJrWH/PQhiet7oxfOSDEPb2fmwuLC6ZJQ+MbWD3+eHWOACcJ5rJ1JXDFkP9VdTbvoFFXP4bB
cX7c/463R1aaAgdLgE10vSYwcjPVbBDxUYLQTtSP1RhXD8YUm5fGYERuNE2KHB1SpcSo4R52Z9M0
mH1aibIsuc5CyqHqtSmJo4tBc3X+JlD9/eZZOWQZQi3CmoqZYp2hpmPwshg1GN/vr/zmqaFlCnhU
ApZAArMF1192rlM6GXoTX8y0Kv91i7n/ME1O/XXWZhU1L6S23+v2pUETCjDZ9HOYtbw2aE4eupSV
Hl/Qjchj6GApb0xV95NufYFMA0Js9xe4cYpkrx5LkjvVWQtkiq4x8iUyvGCuUGEjbiKYOCg9460w
t+OCdvZzyxzzF5JiHAQY1Zvr5Q02c+mz4YRBC4PIyaqpZ/mqHqqPejOK+v17STdI0gpxO3lDV3uJ
ZjIkBOESXSYAVtojypLmuYOHwDtYFHeso91W9dO7txOTJEaEYvAwrzHAVWZXBLAJCixWn8MTGg/K
d6Qnp+kAVcA/921tnE3a7Cb1IxDV7OcqQoghNTIc2G4vTeZVx1SDIb5oBPqmc5eec9349R/MsY9M
9kHVzgD69adTEKO2Ztz2pe4X0BNt2pkf9LTpzpFmLYofL9MeF/PmAum3M0pIZ4/+/rVFOsM9akMi
vgi9zLoD2gbJ8KFNC0c/NkuRZgyzZAwP3V/mxgmFSI5sh1lcnsl1H3NAI2jJakcJlFQo6ksNfUBx
YKBx7s6Ae6y9J3nj6cC5cfkoFzHeva4hVOAg49zL4wvsIF18QENHKc6ooCoPSzrV1Qsl5ZeMkYud
ctztKplUJN6Td//3tOb11mp5k5A958nFbXTA1OC9rEPZTLzU2rx3DTdt4buhZiC7oylwbUsvtYyh
qjq5QBGuP1lFZ5zRbuhfAASWOzd+2xRIVhVjEul5barpXHM2qoZlARcsj1Op6idw4/ZXT0UV690n
hT3EVf+vMfl0vXn11VEyRapufKnQBKn90hlmSBJ1O1Ue3bSwdxz17UHBGiyCEvxNcPO7vvrGWqNo
vacYLK3yBnM+QH1PRRNxjQJOJrf8tDTu/LHAXfzx3uvAnBOJD1EccQ3l4utFojsRA3eyk0uSDsmj
JnrvAt9DeVJjZVeec+PrSUywxG9SVaLccG2rsjvdHmM9ufQs64dXIcskQofB1bQUe5p+m7aIZJhF
lG3mNZFerc9T3oxLfJlzw3xmUk55ER10X+Pc7mVyW6aQUqeF/nuOaA3784D8URpV4ssSo+Hq122L
DpXVj2104GFw4p1jees1ZUuBKWgQNfTe1gcFLa+q1+FSvTQALb/YY/ljZKxLdja0P5Kx77/dPyC3
Adq1udWzMNtlbEVRGl+KcUGcDgRDzuMzjt6fbmvXn72oUss/2rGyXD/jB53uW99Z7DqjURLGhj1U
ri72kAzUA/TBD4mevigovwHfNvfk2rfsyUYfATftLQrO10e0CEN3NHn/Lh50gR8zL1W+R64zME49
W381U269ey6M2AXMGe4KEATYbf3aYNnpZcHzkVyG2Qu/q5NevJSwCx06JLeeFnvodwYQtj4nIB5U
gH/319YUfp7ZG/XQWQS8FJQNv+2TQX3p57geTwV6acuj19eqg9TgtKTQ2ll7mLCtDaY/JBFoQDdB
m1yvd1CcDpJp6cErc0RGriJ+mp06yAu1/IfdUHbc6tbltKUIAwN+mF0jCIVQEiNuw+Qiqmb4Jsae
WodhJumTHS0Qpd4/rZvGGIDjm1LF1uxVxDa53pBNrhpfSiVs+89NN9RPelnN1adJGOlOkf62hAxB
D5hPSAl4NCiJrc4qIG5t7BnhvORwL4YHsAE5iolTYvlwUC+dP0W1+NNFevCgxyPaxE4+osqua9nz
RCK2ExhvPF8WJxl0PkhrKL1XVeSiKMQwiIqLo5W29dmIvKlFyTL0zmPIyfaZtIiTR0pr1R6k8Xb6
g31gtNKw0fOQkA75Vd68nGGXJ4bou+ySFohfHuuwm3+YdghDY5vBNGji9/mrBvO930JTGSCnXhA7
dJb3aQZ6/8JMX3m4fxDkh76qc0vuJFl0khGEbDBc/ySjyh2pB5deitzK5wPqprBZI78dPdy3s3Gb
YD1wJJO1S514DeeMJqC+VryIi25WEwm6CjJ2WVoR+e6cL7/6unW+3re44T/wiiQedIWQbVmXEfWM
5x1AbH4RUR5+nGc7mWCcWODzDvXln6T2lG9tqLV+krnOznT2xmLJX/GWBJmA+W/SBTsusmkBbGAM
xaVu1Q6OejupmV1Wiq9zbO/65o2vSPuPMjRNdOKVtdr0oKIh3w8eu5vm/Xgqa4/DW6O82u34jY2V
Ac6SumswLOOZV05xElpkqnGVX6rMVFF5axtIeJvErf3cqqFLsNs9rv8t5wE0gRKThXg5q5Tf+c2l
6aGTakS95JcmCfUzUq02Qs6L/ovqYvShM4vkkeJbd2D00rQOsi93yOD4OKeaMv+4f6I2PIdkeSZ+
IquWWKnrXzLUegSVTFxc4kb3FEqlUNkmJXfLtwFBJ6rDULiRqaf7VtdbLtncJCiLYUDkFEGkXVsF
TNk7VEvnoB606mkszeZDmvT4zmocfjmZF70XUioNwkJKjw0fRSC0Mrg0A28RK6WvZrgfpzTqnsoR
wAMymUP/rE1e8s7IXhokk5f9E5kHWqsvnHdZlDPQpAcGaMLiMQYT90vvwdcd22zZ6+zJj/TW4Ulj
9PWI/ihAA62T2/3mOAkqgw0TvGoQLplIjxRS8/ab4jlRfDTqQiw7Xmjr68mxM5nm0TFeh9xhUUqW
Ym0JYtG66LLD5imezQlcu9N77jHKjGmPfFB+n/UKeWsp+gBX5Wlffb96iDVvKhjtQD5mgSaTtkaj
WsXHEcaA+FAupPCqNuY/KdssD30iBW7vn9j1PZFbDJaH8rMMnIgvrre4tqqqGqpUC3TqUrmv97rx
LbdoximRZ/49KH36ZTA98f2+1bUP/P9WyUsZE6Y+ur6dcNNaw9LNWqDWtVb4VUGuhZKtZR7v29n4
olIkS2ahxDM3tTyIyFs3qRI1WFByaR+sjjGIYw8+NHlIUl39Y9BH+70QetYmmxeEDVwPYH6rmEXp
cuhwvFIPch0kObptTJsg+gNzUvqhD6nw+ZTlSuXn/ZXeQGExy36COGDkhD1dS7zAuDxS+RqNIG2X
8kusmvlRDau+ADdTj/xtfDJHM/2mDbMZA8gdl49Cb+yd6HHjwtIc/13uZ44HLbTr05QaQOQyBoCp
CzuiYT7XDp/UGAivbwl7T/9jHTTIFTNeDycuCStCCauNZkBrqmHiMIIsnBfvg6pB4M807MfOyxrt
NFketZvWcMrn2nP2iowbBxgHwY0B3gFl2brAkVS5V9GoNoNhNvr8CKYxNU9eF5VP9z/rxgHm7UbV
8zccFpj19YYWQq/JXgwTsJDVeEC4U5SJ2jg0L+O8pD/pj9Xe432Tm9vKwC8BEQUBb02p3WQKvfAk
ZGnjGM0PbVQhxti5nWb6oWEoz93iCe04TGZ4EeOyB2HZcIiSiA1IkuRsuBngj6aloOsw8b4gT/lX
BWyreYCRV8/OAJfHD9ARF/MTgNnxm4VoJGINFlLO73/FES4g45ATDEyIyY//5tmJw6kaeivTAjC3
afZxVvSK9E5LKu9zDi5Wey50d9pLdTYXTq0OJnzo6O31+GwSVbVTgUwIqibWs09KOOXHVoWn42SI
YXQOCAstMgAuSoif+R/XPjqG2uX+t986bjQ+/u9HrOoGip6M8aJVelCrWvcZwEr+M6c8crILqwX4
jbLMfXsbrw9egvhFMiMRMkp/8manayde0KP39EBXQGLwKovhSPdT/yPtaBKeZhHN/+STZ4c778KW
XZ4TomM5sGyuezzdLDpXGzIjiMum/Su2Oj18iXMEw88J4uPIJs2p+6eOqsu3++vd2l8eeXJ56GAl
q/j1epWxDcO8Mo2AEnN7UlLDO4c9tKW+bi/JabGmvfmqrYUyPCuVFUFbg7i+NggmlA5d05qBW2rt
c+aNw0vplKkL9UjmwgBTFHF0iChb7Q22bhoG2g7AkIlaMpBrwxkUK4XTlEagjKV2Thit98cxa148
dayRkk9CWPDDWY/Ff/iygBQYwKF2AZ3d6lGAom7QzKgxArs02k8wFE7fhnyg36OjaBn7NGWn2LfT
zt6T5dx6+oDByAwS7wWg9HrBWh2XyZiogFMMIJ0IWutu96BOJiJC6sJ0zH9ZJzAT6jT08mnoX5uz
OhGNoH3MwEbePMgqZfmyMPsU+oW+VNzVJjZOZSzVuO6f4M1l4pgl3RRcsGtw46JnMcSEJa+DG2v6
UZsX+k9J4hXjcRKUcXZKHlvHiGF7wihecvCb0mu+cRCiMOfJanIzUBPzk6K4kPe4Q39mi9uzMJbl
c2ko88/3L5EslsIThDmE5SubWqQ0YT8QSXnq1PwwlBq+QfBp4kwhrs13vuPWfpKoggIhY4QAb/Ud
HRVZ8mpwODa14vxiLE4X8FIPIEXNWe2m8/2lyZ++SjdkfgM0jNID+L/V7YhCWJA0u7WDQrPCj3rV
l/mxnMqXumkuSpWKBw2v6H7QEDb08zCsdsxvfE08ERS+vHCUwdfD7uCHmNBySjtoZ8SkH5QhtCPk
UExGx+BubB5tpVGzo5kn8x7/1MbCObPQuQDEg51i3SQK09GxB+Fi2UI/dlEQAgxTPUGHrAr/Jciw
ET5AMjvyx6kEdD+VianufOnNxduyigkAkmxkdazSqk1LM1edoLQRShhyjTFsZaK3EXvWAo0aruJM
G1Xs3KCNJ4dOFWBkRAdIkNdoKs2l0ddVrhPUo6Emp9oyssHXau9fJY163a/s0dj5ylt7LdFb0vEz
X2TKjXhzZ2djUfnMiRP0yhj1/UFMafx31ad5fFSHPlQg75xb5cEzlxIqmcbR/2j4N9VOYru1birZ
EigogYnrhwDqw1mdm9QJ0iZvUFIdbR+FvrjxrTT8BuFLvEdBvvV93xpcxU7MASGaNId2oPZKmZ4g
HVO/JRPzRo8haBMExcGQ+VoKw/Pp/qXecCEk8HLWlsiZ3HE1FNToSIyKouYLF3FVwQXUah/pNhXp
wYy6fmdWzrz1IIBnaSmD9yTbXOPHDH0SvW2GVhBljRn68Ockpl+4w54u3NaiSLAAjsF1BHxk5akK
coyUuIXkztHrpfQroxi+xlPFmFMyGXMTvH8PJXZDcrxSiV6fFlMVLYJBhhWUc9z3H5LYddpDWNk0
PtO6cHcGODdSLFlqYRiCZw0A1drpm1Gq4uqtwC5KD4bdBFSTPnbq9wLO/h+W16ufUZ4vvqX6OO14
oU3ToO0h7aLgw2TV9eW0C0F9YLTNYOLNBcluqO2TmZlF+qQDOGo+6PWA7OIQz8k/Cv+8R56z9Vl/
s2LwlHM118AVWL6HNus6JzBixuyYpEr/VIfaPMy10+zgvW/vI2AquA45Pjw3hITXK9XFxDBRoulB
qEbNeICzvPontlAiOQthWP3JVROR+mpd0I29f5huXQ80cKyPR5YCKXWQa8uuMvXdSCIRFIUdHWsN
ypQj6rum/r1Fauxxsbp4+Pe+ydt9xSQ0qNxKAFyU9K5NagYqu6M1gNGt8/45glkxP9TksAdVSeK9
7vKtDwCBDb2US4JMaLYOkFRvgfZQJHagD2XyP5oza+05El7dv/vpwg5EthDa8hEJdK8XNemdZkcu
dix3aYpzljnJckxnR7EebKN0jpkNre7O47VxaoC7UAwFUckjtq5vu71jt1bWeAEdV6M+t3VJUyqt
odkHqdOGHyso5361jlbvlSpvX02yYMotpMPwWXF2rhfLJs70dMGMhmVpeYcJLchzQnczObttZPyV
t+5yRMcFqWQFeQnzmE99tleD2Di4b3/DujVV6y3yd1GUXApLzT5HbZekp6yCI+Lo9n15QNURvtD7
B/fWH8nkH2y7LLxDhLT6xu7odv1ggdTlyVnij1B6DcahTrzM8G2Ilz62EMA2fjrn3WuYdv2O29+2
zhQ2smLU2NYQ7GQmc0YsObrooaX9MVMICA+EE/YfTWeCuZmK9Ashavk9iXJjxxFv3FhuKxESxX9S
qXVr26hbWwjTVoKJasxHU4FVPc8c5XsHHujh/h5vfVbGS8FCEshyuFaeUGStWIopiy6lNjb+WI7R
Fy8N52O/iO/65Fl/3De3cYVQxWTKmnwGVZQ1bw44GDUf5kwJRBFDRbFo/TSfcjY/OZmQPE2R38xg
0SJnsnd6uRuOCRQKjRQ6GjhDdRWCtX2EvpAdxhfq7LN9zqD8dB46J7H+w4ZS/IXhQ5KJI0xyfVcH
o0rLOraSiwalxwOPzOQvGqNawl2G9iGxFErs9/d06xPypNALo7uKAMvqmjT5gFrkZCSXjqHF8ZwA
ECgevLmx4kemCJzmKS/t+ut9m1vfkd4QATz9XNIW+ZvexPF5FmpFaIIU1jvDeR4XdTrkSqgerLLz
vtq91ZxaM98jUNm6FtR+qY6xu/TlV0aVhfESvXajC5qRzoR0YVk+6WgtfG0bRhbvL3DTFpxVJPuS
eeyGAoj6nAKqCNS8GOsvaqZWh3DMW+9Y9kiQ7pyZrbNJ2MXXY+YD1LxxvZuFo0XC8eLkkuld/peq
ZWX00ImkLo7vXxQoEWJ0do/pA+ny3ny1Noa0wshyL0BSdThnZemEB6PrIuPJmpd2j/F3aws5GrQK
YOsgbF6dS8OqrATRFI9y0Kg6p7qVdCNmpxbJqU2N+J/7a9vaQ5JZGuwsDUCI/O9v1jaFlRMLIo3A
or3/qdYLIECAoprsdN/O1rPAQ/wbcIXbXAfJcnzLzXoRBnQ9rPzRi5zkhUaJ+7JowFgRWnKLASSU
aJK/UANVmx3zW6EA1RGpPiL12tYcRqoKadqw1EqQLZ6b+4rRDqdKr8uPZTswmD559ZktTh6gssja
U160xY/769+6+UwHgC0HDUr1YxWLaFGcVWGKB4/7KnwJmWt7ychZngtrETQfbLpCTW7s3MaNDqYO
pk5KH9E0lcrx11/XLDSoJcLEC7RobrKXsmxCv4WpwHgQVG10NDbDPHL9dFh0/SP9svxTaMGCcynU
pf11fwN+MxxeF8ookYEqJn8gHaQMeP1bIsquQ+WVYZALgRtq2O5Hhuar8DAIrfugDl70EGlZB4fE
bD0oYILzA2mpBgf/OM5I/9bZsUbt7PH+79p6BtA44LbBWQY2a+VEola3YHNNQ0aqytw8Tq2ox6cq
UxNGvOeof1RgvHj6Dya54pIAT6bHq6+Sa0of6aXpBFO3mAaHse5e+HmjezLMySA0i3Pr9b7JG81I
+aoCRpDQO+Cr5FLXu19BQlfkY29D61S5WhCrHswsnAxFO1NkblqfGQsdZs5UyZtDHA/RsyMM9We2
TOHX0FOTDtnRuHjy6nAqLobSj9bx/i/ccBD8LDnYRg4vhReuf2DilF5oWFFIH6dKax/F8947zOTR
QTfoSjr6lW7lJ8sQrvXFqlpjL4vfOAc8jRRwIW/g0qxDrGmZM7eFsOkyT631Qvm9P9pohR3MlNQB
Ovh5Dw556xFg2WWoRk700XVYC00sbiI5xG1GfHEGX+a48A6eUkdfm9A1D1BttY5v5/Mep9ntNmOV
forsqRCFrDEN+aQMbj/P4sIkWvdVWKn93TAKRTkBSE/0wzJ7FOWFrT7ALAAE8/43vt1jjDO9KDXs
+cRrAn+ntrI2a6P8krbQ7JTCKNyvrluFz6HShsVT1TRjtDccsrnNhCOce5ZE6/n6XGlgqmK7U8Wl
KFzhElR6zT9F3CU/hyXz/DnWxjPzitkerdDGPpNeA5+GMlpy+6zuGxUfG47dJLvY9fQtD5XqOLhZ
TVA7DFp+moYBASStBLkyt0LsaYLK//NrVyuVKDjDkhMFRbFVdjLr85ikqDczr1XHT3WpT92HUnFE
v+M7N/YWgDqNdQl3wqmvHjW7YYoEMyxSsVE+VeLwNE59XtOXHLrX0VOmhyKzxp/3T5G1tTqI2lDG
kTHLmvPR7adiQhw6vXDIp9KPRRfOLwoK8zXI3a6K312eZTO5Lr8ZzaFPlz/nbYRUZhazoFV26ZoI
RWcttYLYiOe9Mt7G3QBw85seGjwyOIBrM+hpttOQ14JixUQRTSvTxjl30+w7KQmDH9Wx/l75YlsH
jU1ARJWAkhNH5dokLE0gYBI1uySjqSffRjcjl1WwNJ+isTLLP10IH6GEqpmm2KlRbJ1QDZSlLJfK
50henzebGrVNtpRDyGqr2SUAmeKqPmZJNPyHE/rWzuqEuoivuVpiiYvhRPVh6uroeza29Qnhkuwx
jxPtSNKQ/H3/gG4ujiKEbAkCelmjqLTKXcbZMMQFZqZu+JxltT58teO0Pf4XO2BLyBMABawHjFyv
cfJJuAIC4tlQj2OrLtG3svGWPRHNzQXZcIwA25fEyyt/MsXC7uq+yAH5CushK6wJHnivd/bAqVv+
RGZyktSfkZM1v4cQFlJPkD1ebOFEP3JYZLSTZGIVNHkIWz/ApNDCf+mko7UTKW/dvjeW1+NL+LBh
UCssZ22nfkbsQ1N8XI+m+nORu3+376fal5dPJ6QCqUmAftM1UFRAjP+PtPPqkdvo0vAvIsAcbskO
k2RrRmFaviEk+zNzLsZfv09pF7tqDtHEaG0YAmzA1cWqOnXqnDcQo8tL2kMICNUk/iDgLT2ryOQe
ixwjQrtXhmyn/rsVO3ELojFOxgGpdnXkkwbZ0rEry0uYpR4AdnWpf4D6qi9O5aZ/396eW9/017FW
ZxxVtGpS+oTVTAzx1VOQtPYp/lp3EwaMz0PRNS//vwFXh90D6qUaUDguhZu3TE5By+1oDW79Set0
81tTjlD3f2NIQ2odU3N9i86MQdvodcIRrMbcPGe9ZYkPboryBIB8TG8PC/5szbtLcuwcenhcu9KP
bn1KpIabJB7kF0xEuyZoQ1ihxwkM+c7n3DqNv4yzPhNWmTZa6ub5RVni72COZlpbsfGcuJnlfi6z
akzuwyR09hK2zS36f9NbJy9CbbEOdLr8MvR1rAWWW4SeHzZVlWEnMpnJ6fYKbg3H9UcXn5qcfIBc
30SxSId5SRIoHZManjIxW/dkhtEDDmx7QP+tD8rS4eRBJQ4imAyzv1x6XId1lMUq6a9uTn9nsdk9
lIY+FH7uRmfbxZEBZsPOIm4dQsILXXv+kvSr6zHtAo6RFXMBjkaJxqwFyPa+xOT8cezzqDyJsml3
GO0bRQcCC7U/CVaQLnP69ZBzZlcCI0+uJVfE3518OiOlc4+fjhMA4SqCaK7BqHjePCG9qLi1OFl4
rOz5YG6uK7BpzNlIT1Fvuv4ViydaqzDc9KJA26h81cz7x8gZUzfgxVHv9e82lxZDH0AR4JtY2+vR
LDR+9WiO00toG+J+KfoaoUh70V/sYlGDOm/cV6pa5k6E3bqXZVdN5m9wR9RVhDUz4Y4zz2Uy4VgN
epzh4YwkWrz3Nt76liQyUp+JGgmFkuvZ5WDem8gYsoup6OKxp2jYnxBBbzTfK5pwJ7xtD4aSDjuH
h/gaSDpUY4+f5wyTmOrIdyXMlQe1iuwvlPL74+2zv3U4kMoHOSQJ6BCJr+cljNkuF8Vg1ejJpgGl
wTSY4mb+iJPQNJ09a2h2Vmxrn4AGRmkCiL3k4FyPiICfWjhlnF169F7o1lfT+GPuaPxgW+E54qC0
7dSexbJoe5nw1mflOMjiI09vda0C7XbAUxVbI9lPRSSCOam144JOwXgA2+bspN0/i9TrFyhYUchi
Eij15gXKjRiWM16gFwubjKA2zRhTMUecKqcxzkpaguYECWIGvT2Pn8y+t4cgiW33Y9e4zSNSv5Ye
uLOTQFUPI9Q7lca+v730b3h1Mv8iz8TDjwaCTgp9vRJzh4FeH/IL58Udn8bQdu4KpV3+k6Vt8q+W
admfSmsZzwMdodqPe030Qc27Tz/F3rjzW7aOMc9nmgu0bG0aNdc/RYyjqsGTSi951RWVX8VqhI7z
qHZ7Ftibe+CXgVa7D37O1GV1xVO2ULu/lnrJ64OObqN231ddnO6cLhl91nsASSxkquSVh7zJ9bTU
zspF6jZUIZohqYJF7xTFD1sk9oJ+qt2PVdJFH5oJETK1Ut7PZKGZyA3ElSeft2sBS5gmBGsvcl+d
Ql9sRHJUo/4oqtBUPtWpPqeYuvZW+qHtykx8jp3c3usQb3xr0nspHyXhMvSKr2ffI87VdvyuV0sX
UXbwckBed6awyq91RQE+uL2dN7414V+lzEV4Boa0Gi0fMkejhOa9qkj1fGomrRIgEhtvOVkQk5KD
U3aueiijsX1S2jzexa9sxDW6thbWYag2yQbn9Wz1CbxB1pg0GoQLr8+JRkIroiGNh0KXV+KuhXTY
i4UZ3V5zbivUUNoGbgAalXb8Gs8cptiH4QWHG+MALAKVd+h5UO0W72Nd1J2Nhs8QlS+L0nmEOg/t
NLJn89lQIQ4c8aBt24OBxuH0FJnUBIKlnnvjwzyVXXq5vUTbPxSAFoVPFPEReLz+RkZLMatN9PDV
mxCthC2HclKgWsP8sTS5vgdlLjLo9/D2A1dMS38fwnkbz+BVEHTK68EKz1HDdRX5ppc5Z3aDe9Zy
Nd3J37Y2LtUgWoJcv2CtVoGxjRoxhrXqvo5KMZxML+yfEoA0fxvhiNfo7W+ytW1IhSVhUsbgdW0t
yxUFh/AifDWgVTQHC7NgmAzNqD0qQxk1KRotY2wGda95yQ6vTk5jFZ3k6bSkSDiExrWn0xIp4Fkp
QYASH3L70Iswfxhz6mW+Wap5+yfN8erfnPTjr67W8pcpV7T07v2zB3fAt4agBDB+FY5ztQIjgL/o
azRk1mtWKvOpsevK/NLjpAuBZYAxM4djZu3cNxtpj7QsRoMapg6FgNUK61HZt7mu0Ysd07E7gA1o
yiDNcvyLoyVLzgXl8XJnrjIArT83GHUNMjd76g09aDEzLLtRWoBZOLXJQz3AfUuzSqfHw3P2CKYa
IwCxlDgEYf80fLv9pbf2NLgZmgAIpvHJV4keClylFmuD8poWij4fbC9BT93X3cZI7wZTtPPO1bfR
7JRqhXxl8CwExLV6yjiwexpFCSkVd4gsqI3r3C9hVmlfo3RSX1ALnj+lYl6Cck6auwYvqPTOVcpa
8YvGCvk0ZaUeFTdUd4rZW2kPGQ8tGOjfdGLXl7LplEIZakN5tSIv+Rq1i1Q102KYYgmCWYehG4o/
UDK2nYNR5p2JspvlfcxjlIbPSS4/1+2F2diKXMQq+Gcq0FRnVvcGolK2Pc41wKaQlgGPQis1/7Pk
yeKXVKXaA4n7tOe4sLEVeYXDYZZoBILxajMUjq26Iom8175xjIeq1AGp1KETugfPbrL6aI5F2J0p
fuBQ1o8Y9X29PeeNdE925GVLigoiOJnrewDHxaLOcIqGx5UV32bEKsKgw0t5D4uz9W3pWoD7odXH
83AVXrQ80ht0CSVsBQy0X86a+uTEgxaeOy/uHryxGobn21PbiOcgzFFHosEHOeINvFQbvCp2Fe8V
takO+X1jjM8iwXWxLnCnCoo2TdSgikaizu2BN+cqH4sS/U10kWv+S2nF6ge79cbRewWskzwUddg4
vq6H2BVBpvsyaFG75/u+OSKld8IZXZQ3VnYDwla4k5bhax6n3oOS6NG32dAWX6doqx7qPpm00+05
bgQxbiqe4LLvJRFr13Ns+6qM41B4rxnB9BSJIX/M9ORzhhfHl9sjbe1QMkkiF0cSMtxqh9rh0Agy
OPd1bs3kAH4XvyIFdrT+G6sGdRNJexBIqJGuMqIBf1lNKRT31Ww6mH3CbOLAHQ37xVBw1jqVlaLt
yLRvfUMOBJDun03Z9ZVrT3i5VJS+X7vKbLzDTHizAyWr7eqhGcxEvL+WAUre4zNSX5SVqOslm+I4
SQFZUPxJi+iQ2tUyB/jgqKizue17tYx4y1IJImCydPBW1rWFVINBr+uAfTAQoz9Dk6YIMivH2/D2
7tja+b+Os6rvGUMzwZ9evNcydcYXQOpOdqrgFtc+lWEvDFzQeP/cHnJj2WS3BYoF3xFc3Oo7Igk1
lDPAqldF17+bYea9Lsby2maNvRPAtoqXjISNCFpNUo5slRsV5TRjgslrAi+W7FyIVv2wjEmE2oLS
ludSEcMxt7y8BiSXuK/WaKUHvavz/9ye78YnRiuA7BMOt8xS1xUBnnJ9Fk/sG1GIo5Ha2pdxhBXK
eMUfWl2OO9Pe+L48kimUUqlBf11fXYlVXC8JisMKTgIpCfjiRs9ZGGvPTaF7exSEjeAi804LTQ1g
cIgjXp8JL2vCotTN8FVZSgSaQi/EclNNZMX03R/RAmIFQRHUqUMd4nogPXGENaKD9Gq6XTcFOjoa
PV4/COvcWZSnui8YZS76zrNiI7kgZMjjDrSLBGs1O8crwggnIYDho22Un+Iyco+aPg3OvTV2iwG7
FyXpD3UcJfldMTV7G2crv2N8mGtoPfCwWu/fRWvstpnC6OK0jjacdDaS54/tEHmBm4Xes2ZF+j1l
iSTz1bJv/Aye27dpbPPhHHtDEQbvXwN+Co1j3GkocK8Org06RC8dJbokymxQCpicI01VzJ/sbHKD
1Fq0z7cH/IkTWz00JHyMxJHyj+QpXa96HDn1ErcOC4AorHNPXcS6FDyCmjuoHrEDEdUuveij40ZG
eIDcl5qXAUW85cHFGE49qRPFobsICWCv9d1FS/7oywWby5FuWHtCjXlMsPg0o7ALFm7/EdKXoX9I
gY5pf7oYhzs+N4uafbGtHDG7KKxN51gD6QBPl4ai/XF7tlu7jVIWIpFQh5CyW33eKKNuhwymAgGW
DDbzE9F405+FNpefp6F0ngvNKe6n3HaeBugWx9uDbwUNnjfYxAAqZMOtQmXTOaGE0EeX1NO6ryHm
VL7ulGXnZ1Q5d8aS/6/1qhKTSe2QUdmQ8kB7Xsf7NHwtW4Mnoo57MGIHg97XflSMH9Cq7CqeMK7W
HYdoVEe/J01MdzbzRnaL/g5Ri+iFXuCay2PoXd/OQj7qzDgcgJLlRvQpLGP1hUCej4feyMWHWVjT
nqvW1pfmTpcNGD4A5cTrPY3hpqoSzcCoajVuJ52L6BmReUT819qTt9i6AcFpg0WicG8BTl0va2N5
DbgAylS4yhg+ujzhk6rMURXYYzp91KpEZCfXFfpyNK2UklBihqlzarHCrXdKUVvPaAtKHH9LGu4b
UFSZzpYWA/98TW03eUJlyvyo1zjMujMOxqDqyk9ONwOnw/fsT0Czxlc032GYtcrC0RNk48kUVd7O
vbK1DVgMuBQUeCknrD5Q71Ew6Ac3fK31wnVPttGV6l2VoVThD3ONro3qKFWAuL7zG/vPlf7n+O2A
Hl6DNyLHa7TaFMprkrtxHDgYjf2pxi4og4jyPRR80FbHaqw6d+f0baQjKLjxEoBbharCGrwfx6MV
iRlvAiOzloO7WKqvYmz5Z5lq98ZsjDvLvjmc+9N6Af8QJnu93dWlsiGnxWx3ry2+oMSe4CSZKnow
OfrSIaXgJcOO2u5WfJFqsBInL4Fbq4Srqpax9tKeNR30tvGT0A59Vcni7I+aVlzmt40JXc2AwfCl
NbvyZMbC/fT+cMpsVRSS2PMcvetZV4Y2dy3MtdfEQt13IEkSx6J3/unTeNiTZ9+6N+R1QYJAfQB2
5vVYSUYl3Z6YroVY9J3rgbv3uQSnfwoVGAvqORg42jATWewalOf59ky3QgwqKw40XsxE4CWsXhCz
UsVD13NzjNhn38d52b3YkW2mR3N2C/NoZyNnR8zhZTbcUxQXAxCBCmzn/e3fsRFWKUiC+aAqCex8
Hek6mCcCJQPlVVSR9XXSa6c5W6P4PihNs2cnsjkWxQZsaUiyUU+4/uJFtsQ9lKHosqD4f49Q0Kj7
Tp7bJyg5aNbfntjGAZJdBjIPCnxUW1c5UD+oU+/aCVrVjZs+SwiaP4dF/mEoEc3RlWqvj75xen42
UqWgDK3ZNeKjdmuoEgPGAr2RGV0g0mRSTmMr2vzJjpDuPVjObP9Qi8V8sKCkxo+T2sf94fakt76w
LMbImgU2YW/QkGOkZHClwA0osrUORqX6PAL4vJidauxEqA06Bbv2l8FWd4AYLAPcHmrgMRaMfydg
ktVzkWr9uZ2tuiDV7jHgIZUYrSeLN/gnUQ0m+OQpbdMUBl5WUn2GvvndVapFDzSzn/fUojY/B4vB
NQVoA8j/9YYzMhNYv9Twn1VzWh6yNnbNc2EIWOwUwZf3q6byQcC6S6YRbci1VlOVNBZAO4/h2sLW
T7muQi+fCgcGew7QJ34y7X4n+d1eBKhEMtGn2LhGioRxHEWgUKJLqXsgq/wEPuNLjV+97uciGas7
hIEV717MGHiXGNOnPg59GTr/fRhN9yq5C2WtJgOMpADw/sftzVHbwTlvrQK1GHlxUrSjUHi9CiXz
LzD2SuFe2n0aZGC5g6oI6zul7Wdz59hvDib7vz91462f2dQvRdAoNpyisxU4tG4ooj87NHnEacGU
SpyXJi7/vX3eZMRapeRsLw+RXKldhbLg9dSawZqdGPfpS4FIChy2DrziS+FKj/jbA73RDSe20Ijk
ncEbEoGl9UMeVLo16UWRXSwEnZIgo9T9vbRH0zvqS+U2AYgnMQY6oFmKzel0HxopxnVuWgWjZTV3
VWwMp9s/aSvAov+Dw/lPAsK6lZuLuo+NUU0v7l9p0g4PVqk0f+B3loQ+DmvdXjzfvDCpj1r/M94b
BqqJXoFdYv5hmqk23M/p3Ben3piUNlDt+LGhyhJ+HI0sCmxbaM4dLyAv8Yu4qeLfiLIIGiDGBnxG
ojquV13eJWRQeXrRywLVOURQ08NSDsY/8Pzfr7NEMRPBTHQECCxvKFkIDKGOX2CgUZYWcnPd5BQp
vWBgfT4KJ44JD35QdzbbRmZEAZVbBGE/2pXrvTZpYtG1Cj8eSQ8vP3jhlImzNmrWh77C2OmUNFLB
s68xaAzgoZT63lpv3aUcYKqPdIXh/64y0bpIAHKa5EZKJ2S1AhPqYwFZ0wyEAZX7oMb87ONE0fGL
peSJ7yil+RsQXPhozJ46qOSPykDzSyBRFLsPVU73xaiU4etYzy9DmXvcU8Ww5yC/FbMowZBvIl9G
6Frtp5bsHiRhF1/iBiOLB7tTzWNiZsapKKtevbt9bLeqY4BjeMfAQKOa8POc/TIxDNx66FeUBL1W
sQ91W2jfWxhUxlkrKm6N0lCXh1jksUJv2km8H6gfLO6hTz3Bv+mYxE4esRVH2N9YCZGqSWGm6w+d
GH3pVOEcXfCZch6kvPqPvjGd5FjPo9sd6MMUH29/AhmV11FbqnfxzoEHCnfrekRr6sw0Nbgzi1AM
0UEP9cF88EIFF9VasaKgUdwhP5hKlEQ7kWN7ZJqD/z3ymuCphpnaaiCdL4vr9saRzq41vDRZ5wFh
nxTnA+ZbALU8EqLy+BtzRleRtBuMFMiW6zmbJlqOXC5QOyEyPYM4DB8QgKnM7wP/yR/A/bgPzqI2
/3n/sD8xnjJBkTa518OiUSQLkSIGnauJ0zAD7UsI43dx7sVfh3qcRGAqabb8xmxdWoScJ1h5b5i+
iJBa/RRRcq3EYnyCze1+QqykeWjUMTdOWZHloY8TQ7f3wtkq1hAsuOVlyAbmJI/6L4erYmBu30R5
7dFXnx/dMozuNbXohiBShfOyoKMU5G7SOo9AbK2gc5wDQpCuG2htv8wnT631LwJodfQbORidHFrh
7Hs8vOXG/OV3GUtNqtey8cQUw6QrZ3v8S0eu9h83E+G322u+daApDxp4ykjF5Teww6kF8G2b0SXK
R80MqsGZhkPTpkvgDBiR5mm9VxndOlaudBWhaoAI2VpZmaIXvCU1Ty5OFlUv0+LSgMNp+1+9yAbT
X6gqHFRlt9e4OU+TiizgShm+V3t7ohwn8HiNL+mSLBf6Ob36cfQaY3kJgTW1B1Rpdjvucv+sQxfZ
rTSbltXJtdCZOZutEVkDgi2Z131r085uqNC7deAYhbunPbv5WRGrkqoANOLWg1V6USYt1EEotHGH
cmftLM+8GnRpFWa0+Sl38NLz26TC2Pz9W0hCgakEUSqg9LnerqngwcblG+dq+H3IYvfJHbPBONE4
+quZaSLslBW3vivFXm5EiVNlOa8HDFE4CCuURdAykrhrPXQ79SHrrFocB17UyQ4EaSPDoqGJHNhP
J3vqidfDNa5RU4Zgw8Y807unzhirmmAQzW5QFEs3/9H3md7dOXmYaH6iZPOeZOrGfNFZRJQQhCPY
rLXjHBK3S7WEOFv1MXK7tV7zdhCW+88MynGnprdxTHgbsYUkqhs2zOrm0WbY3ZlZpJfJLKfpsCym
Vj8o1IJwancn4J+jV+7aPG5sXSoL0meKWGy/AR3YfdNQUTMTnkuDdvC8NvYOYaQ5/3pFaj22UZ6f
Qw2c68422ngPwsXmnUaPnsRxTUZxIq0fFAswB8Bakfu1mgz1c9E3cKluH5DN+XH8pRo1fkpr+YzZ
DnU7aiewzqYV6gFqIrHHo9B1woMbJV3+jCQgzgj060H33x56az05l5LaRMkB3aHrvWvGelOoM2o5
bjRWTza8htOQ1uIR8p9+EFju7Lzot74p8BHJuuGxyaG5Hg+eVpOniwBoMITaeK9ZGSBZp87HHZzK
VikFgQQAFrSYMNJcix1apigVL+/dV/CI431aKXEAM2a8n51ZCYwpyT7rhdok56itjm0+Kv9Q6mld
P7KF3d3Bd2s/V4sjmlPVG8POvtqKF1J2EhwECfab5kNTLH0/9Z37ClrIUx+anMfRne6Isf+cZoOt
+I1i9lhR60ZzNulORffvX3OyBqpxEK34c7XmzjBYibOAlnWawj2XcTcfZiB7p3myraBZwmVnvlvb
G/gPqEgih06/53rNeZPERtExXge7/IdaG3o1+6M9ZuMhqRcl8W1B9fhxWvQleb491a3tJuV55NkC
07Z+94Uz1CVVK7AXd0BkBeh098OxEE7392+Mwx0HXEmiQNZw3BAHkcKJwV4bSzLdZXXr5IFJgW4P
AbIV6enzItpAnUrK31x/yirWFjQ2gCOKrhZBUZXFI6jd7gQhMPlye0rbQ1GIJM3kfbnuWZWFUCqg
JUxJybK7oVB/ZGE7fqk77tLfGAlcAzAo0lnKMNeT0vvCRs4tQUcpicUB84rBb+tBfWIPhztX9dak
pK09rrMs1RshgybDUqig3fyqJfbiz0VXzAcnqUvkKGpv/HR7Xlv7niwEtCovU+ix8sf8kqaXiMsa
vR4pr3Yc1ckhUceF6kY9LGWQmXl179F2XB48Y6l2lk4eqFVeKaXBpL8Y6TMGQ9cDGzn1WAtA8IWn
Sfud81F/yh31R93r3pOWxuGZbiAi11NSN08iE+3p3fNGdgrjHQrEzH3dhVJC+LAiGnieFF75SekK
vGHmwasfdWvI/7IbL/nUepnYM5bbuMp4rHGxyC42V+lq1llD5hG5GZ7ejlt+k/c00MvOCn1bycwX
soZ0J7hsDsiWlSGcF/F634oQokVt4U8bR0v1tVni8OPURZ+0os80LpI82omjb4MZOCjJ8QPpzohr
mHeTW0AsB3gss1umL1jQcl+RhBnf37l8UEdYOfAg1Gdpp8pp/7JtjVQtSsWK60tnt/knr9Rc4Q+T
UyM/PxviUa0MN/G7wnq3VsZq3FVqgEpHOmnIiOHvaHEphI717I5jdS6UcjymTqL2/jiH770L5aDU
b6TTInDW9VM6n9iYsWnUl4HVPPD0Mw9ZW5PG2rH+4uF98N5Yx3g8L2kSw5eVMfz642pwIKmUIk9h
w2Ef4EnUhuoLYdfKnwmAoz1LgzchSA4n64LS4Zebd5WuZwnPOWfMmotFW+GQxSOWjsZc3mWt1Z6r
2rQD0xPOzrl4OyjHn9c78RnMJ0ih6znOU1UXpjVVF1k+uZ907zEL8aL37ZFqd9GkVB7jsd2BKb6J
7ADlKX9ypZrowWGOdD3oiFdMXOhOddE8RCYPMRWql3xO1fnQiN1X0OZggHZZSpgeNNuvB8tqa0bt
I68vDfnO176q6menpsO/CEXdE7l/c+rlxH4Za5WtDYnbjvpc1pd8tq3piLeimfuADbO9ZtubcCYH
kgAGEjU+4PoVqS91SltqRDmlrt3nMevLU7LYWRA6kf6QTm6/k6JvbRNY6C41PR4DgKCvP+LEbdAC
WSwvAsr1vWBz3BtOOaOLl/Oqc6pOeW6SPduuN7k3k/x10NU20aykpKiTVpeirZYndobSB04yDdnR
RUz/a9/k0Y/YQ65qKKxwJ7Bu7Rokh8A2AjJEuFC/nrCBXtuEXkMFqKDswHPl7nCYsKW2D7S2p9fb
UXxr24B9BjTxUyljrSkWujny5amoLhbYj+dsUmbn0FRluVcE3/ygMPBh4juwsNaHHd85R1m6vrws
M+1Jr/CEH3nLf1o1/DFVjjoHfWXFtNXqMt8J3W+yHLmU/zsy/bTrz9ksgx6FfVteWvbr19qleGYv
AF71Pqrv8n7wPi9GPdUYT5R4VAOWVj7f/sRbB0Zz+MAgRTFaXsNFzX706joxqgugiEddr80/9Nbt
jnreF1yYevnX7eE2zgs4GzzBiKk0ENdlphrHQouzj9JRZQqqEVOx+L1LUZLgkX121NZ9GtPQOd0e
dWOS8Op4ATA29Nl12TBDzaT0ere8ANd3HhPEV8+Q68oHSI96DNjaXpr3pjnAl7iIQVeDunC4Q1br
Wo9tJzPHS1mL7Igbi97ctaLL9/zgN47j1Tir+FOh0TKVGuJKc9+GQyB55uehH3THzwTFj9ufcWOz
8thm3VgMkMXrXLEvEhKCBJ+AzqgbDU63199rfdv9LZHUlyZDpXTwO3I+3W+ztnNfUmVSvfPtH7G5
lhY0KLIPbud1IbbtGy2h+Mtalii7u0BNzpEI3TsSkuW8CHDzt8fb/MJkVyDyGPNNstNjttmNg1Fi
Lq03R0UQ5fyOtuvdsnhlubNtNicHphgDO+TkESS/3ja61QikfqOKQJT0wRxXyws9dfW+7WLtjwyX
wJ3juDk5XlgSj8YJWUPENCeasnFhclU2tE9TbyqdX/djXB4UHH32/JK2Dj/ak5QHafzQVJaz/yUp
t2vdaXM85C+cDhTP0wLhz9BRnzVMFz5yqS/H0Oicf9+/fqj+gYZBYoPizSp7jGy1zOx45oSYmvvB
qzVoXmNq/VU6xZ5iyNbqwanQAdJjvkWguZ6fVhlpM86YuwuRltNTYaSJ8lBNvTZ/IEeewr8wTKK3
uLNnNr8qrFXwXRQj+ed6VKtqKVfD3rmktap+BknmGmehTtkPrdHdz02IwLQaO8rOqBtXpoabE3H8
Z21lXe51sI0oWqMrLmrYJV+8dG580eu1e3DHRMuDsLS82I9nV6/uYqXI4p0S7OakYYMhEyCFndZY
VXo9VYgcO5YleZX7YRjG/oAKsusrAkvcHm/PFOisUe+UXrZWGBcLPjKBgNizCusIF4i4jhEkZAcX
IJrcJeCOrO/SBnmICLzMb0xTEiuAcxHueMdery2MNgOrqwixPk3PvymZ1hxa+MkfF1UM95YAURpk
elTvwK631pY9LNUf6FPQlbke1VXU0ACpilSYHiaYV6ILRBoUvWpqN52msVeOvWGKvzMRZ59uH9at
ZSWNdqnW4VMCQ+x65HJp7ZzeeH5pBuF86EpNBFFqNYVf1/V80NuiPnhWvaeNtnGvEV0kGoBRadpq
16O2g4qARxIxX5K9OwwUxpcxiqJDOcOoPCRdbY9+VvZca7EXWi9xOzg/bs9b7purYhfUfwkKAKrJ
hqbjd/0LlmzQ1LDhF2Bq6aYPyVDEf9I/cfdsETfiPePIdwpdC0zJV+mmnsZm2zhIDTWR47ZBn899
f98ubVYdcdAss7vb09ocDgYj5WQpb7AG5FGD0SnH2+kF2Qt2EsZxsf5kh2aII2BR5Qj6vT8qsW//
b8BVsF/Gxea9jHp3T6Q9dJ6jTH6veN1r3fIIbIeuuiunpPyRNePy8fZcN0IDQwOkoY0q6UCro4oF
rI5vE7pKRiRc07f73s1O5aL3Xxtv9P7J0sLa2TQbh4URJagaJT0g86sRUSmfhNmZ2aVt2vhP1Ygd
QFpTlX9PqEz8WyqD5+eVPcQ733jrtPw67Oob90NTKpqpZBcvar9XdeU8lqbIMt+uhuZ7HbaPAIn+
tETXP5RqUu15AG5+ZsrRwCqk49laEL4rZ8BRghVehjq6gD18bIpo/i5Ucz6bwhnfXeriYFJ8AnUI
eAYG5/XBRLI7Q+U+yy92L350bTWTokTaRRk0a09qeiPqAuujoA+6Emmu9SNF6/uw9NQYDfhcfQib
ungw2nDq/U6J+nMiElEBHQ3dB7yz342HluHnl6FXS+o1bpagv5xftDaFVuM0nnP0FNN6FaSBO190
a9dyT4IMB8ZBxFtdoeDR6f1nZnqpin7ognTRxYAZXz50p1ZxvEOm6E3oD41mLXe3T+hWNKLQ5aA7
BsIO387rtSz7yBO5AuobdOv8OFnQ0VyIAX+bfbdnHrk5lDRg/R/I12qoEFXwXouV9AIEub13m6W7
HyqYnzlq4i+/MSvaqEwJWhY32PWslGq2sjlFuxDjvfTsLk3iT1lv/pE4XCS/MRS+WlIjkSL+mrzg
LGxcvKIIOEszDP6QzebJjs1+OMW5U007cWbrPCD68r+jrTaKmDOcG1OkEfW4zjq/r4F2fdDC0QyS
HI+AxpmK0EdC2DnXVlfupEBvsd0cCcCBCImgbiBd064/6wL4Uo0GRi96EkLficccFU9dH9FTgCbm
gLGe9CfKcNanIulsNVhA+T/kGV4V/vu/unSGBoqLlDGyiNe/RG/6WcOXr7gUYzeehjhzHmnMt0fb
ypTsd8YCyMwbDVb4G8EWOxOwrTQl50rB8iEpMIYP6qQDVN0IWs+3J7b1jcHhmFKLEr1PGhjXM8ut
rlbmskov9E3FDM5Xy8bjrC79ccjb3jwbttaPQact9vygCa36w7NjLBtAfTXPt3/KRlDifUjsxQAD
14Q1QDDy0hiLGcTlkip3nspkNLzAUUbfCv8Oi0yueaHv7e+Nm4zmNyBBtGMklm0VdOmE2ctcA/Bq
wJz+sIDmaSenLRLn25i2DcIAmC/t+T1tjsmjiVcqB5Vb/PqLC71CdXWZkovbl+lDuExVT/NknO6g
map/RIOqvFuKG4SPfJrCVEWKGz3c6xGRdFDjyQ4R/MWxzoc07N53Spp/hLrqBnYajXsDbqTSP810
pC8f0hnr5pQxikp1BgZMtdQOeqFP1THTRk09vn/LoEzNA5hHNxfaavN2WmRPkebyKQcle9bTrm7w
pjPH6HGkxRmdm9qlthiiMTG9d2RODK0piV+jTASq4fqTYqIrnbeh+JSjx8N6gJUcI99k1DlA3ixC
jwQcbRtYXun88845y33DtcYTDXFHBB2uR0Z8SEVq2OsvEc5VIDy1FO0OXEZiKN2JPRmBVi7iNA/a
Xqh4c58ysKwaAUoBokh15XrgtHTdpJqKEUF80WKYNTxEPTrE/oyn5XtLYjKplIq8NDmwKV0nmFMy
tyFKXM4lM7v5tejN6SWJwjjwhtl5b7SVQ9ESJuIAcOCUXM+qaUdrGrTUufS0PsdjpYAHOBpY9z4W
pZkdbq/dm6Mvp0UVjKwZ3A24qevB6hQvwiU1828uLPVj1EXLv+Zoz69xp1Zf5D7by2ffxFQ5OZ2i
GtV+qI5rCfelNvKuFVn5bYyxiMLMqo39BTrBY+7Vy1+IkE33SG16vzFN3vHA0nBRghK1ijdhKOxy
gqD+rfFa+1CWqqL6cE9APnp2cYc1vdB+a0RM7CRCBqHT1Zu65iSmNMPzb0W9jP4Ex/dD4fTRh3hO
y1NduePOeG/yIr4rebMrFTekhO5qhrNh16MyucW3CT7Qce4T5ShUa/pCt6U/tXEUN36RTSkPBy98
p4URFwaveBi24JGJ62+enEWZxrrLxD7VGlbz5RKIPfOiNRmIFIecixIF1yLEQpKe632KnIjS252h
fdemZj5VbS2+UeqDGrCoEJSN+Fs9dcopgyXwhbpD95T23TNwKPH59nH5KQn0S0mG3/FfnJ3XbttK
G66viAB7OaVEybIc2/FKs08I23E4HPZern4/zL83EFGGBW8sZJ0EwYhTv/IW4H5/9QgXgCP37env
yIsWpIg6V0+WntpK6RtKOvbHyIAwfuw6D6Epv4BTEAdoYajwJBIZGY3vhI0c7ubUnM2rqHOL7rVt
0eTYZq3n/nBCu35xEoBd8FtGOAgHJS4AMoBt9frberCbN7C61s9OadXG18ysvzVKu4tfL3zacq+c
fhrWZiBjINMtV9363mntdijjUIufxgG48y1Ih/ZJTrGFD5YXgq2fHDUKElSiravYqEwjqOxRTY0g
j/N0Pk5qqWn3TqyI1J+FM4jtlMtogukZz+VemYokvNWAVBcHGVH0OBgjGjuHMtMz7WuS8JeO3RvW
BeTE6nbjrQc4wYFfiOaLYuVStPintTAD6Asdp5qegRoXD3rnxZ3vaVgrtLoX7ey8v0ARg7y6nkQ0
DQFOAPWjQErwuL5P4yFXUph4T1YalzgjNhOJmA8wvrKv52x0oqDqkbreOMBitC91B3HMQ+NoCqyw
0HJ/qdZku1pG7pMqhKJtQ7z1pA/8q3exhbZLsZOKqPOHrEnUBC/jObqzOrgfN5aLSy1wG2/I98Kt
tPxnY4ZhdKxRNZqru3lsy6r90mYThr0GPZaHWSIqeZUUXWbRwpZKmfm1WY/9nm5Mfa3KPGv8Oh21
+H7WouFLbte6C4Gxky92I2KY0WY9fzNzNHi2jdJzJlMnrXZymsb+qs2UJNwXstebzZhGBfZxaSXl
riu9sbsesTOnAjcYU2jfFn2WviaUxXrf0cO6ChxDyePnyZwQlG+S1JGbNEusyB/R4jTlzk6HMP4P
Hkj66E1M2TGnUe5sKitL5ZeyQq+7o1hg0pr3W6uylKNRhc6TQ3gkAqPy0ruqnrsWiYVQ2nsLCbUo
aLwpNQ+jG2vlttXBTQZzXw9l4LKxW79NR+8BeVW99NXBarw9SL0k9CcLqvpmjBqj3ialMbU7OD1d
fKgV6jQoG8zKQ8NjFl4VKA9kPvCrUXzzqqF0g1yzhbttOtCtN7mqlimS23bm9QHKHmq8AYs7Osfe
LDSH5gHqcpuqCiX0oGl0fxiUSe2jM+le9Y3syexurcLKTTAAc3Ktd+gI/FcKzuxNndfjrWrVXeen
log9tGrnOjpUvT56PIB1ZQWmUWjZXuk8R35REz2xb8u4tUH3Iq0/XzWxKz2/dQUo9mzOIeibo3KM
Oxpym16VQ/4UoYzWbUae+RfXbpxpU9lFec/1ucyaNKMxMFFPn44G2hLprVMM8+9obgVa2W3hlIkv
kVFB/CFV69DR/bKPB3fDm2VP+wjzmOx2HlRFS30j4XItt0qGhMAXk8Ak/IbVjdYdqirytC+mWiv5
IcyKeiw2Rlfl2bcoy5RoN6J9KJ613q7yu0Z10rbYNm0a6sEQ6iVaVE4Wq/JHqIhO6P6gNU6hb7Ih
zqz/VKCH9jErgFgdnKqICppGZA8bjl7XflNdRc+jnT4bRhlthlhxen/IbDO8HgZ7xK2kjqOkht3d
p65sfexEkHmsQz0RW92eQirrGCv9KicRqd9FVKsPM81BTMG5F+Qh5mrWdkj+628hnmFHEzNaYwtb
fOoDva9V49sslGl41ozSAI7Sq538PiA3fmsqhqhurI63yeeGQjjZdSO1vq7CwRs3kaW39bb3bMA5
g15k6oOsMvnWAXW1blWVvGiismf7oyKzeVNIae1nZJ41X60d+8Wec+NnhRyGxvYWWr21p1lam7A0
hhQSqNM0foHKUbTRq2hGB9xpigbFLRdpCTMrRwBHc6whmzt3r64mpmzTJEp23wBcdH1hF+54ldNs
mfy+icLRt5y8yK4rLKmanSpacZiN1NC2ddtOClaj7dSihKfITg0Iqopsi0Kte9crs1L5jWnn2tYM
rULsDVPqZhJgp6OgKw9jNDn0MJcasAiYOFqPCJNkr2Fvcq7TLm0EDqJeb97Bx2u767RGj/YGRXrZ
ZzupzqZ9Hdeh+Gmlcmq26WxYArF+3cw3ThVZ36Chy2GrzJPTuz66j30R+ZVLHr3R0c2+i8wkbH+l
HsilDW0iXeIQqC5fV5S9sqW3r5c7ogBEusqOK+pr0ev9lTrkOklbDZdkk40im4/NkIbdHfxrBBNS
GLq/appHf3jezOh7lE/TbtRQt3ptHTvSN1YzA/VC6T9t9lY55/eql3jWprBraQXGaHblbqLl1G9K
uzLHnUJzEwR3ghOmPyUgH69SuiRiiwO68zMH4zEdh3ZhG7upZXaHrvUWG9QiLvxhbtv8pk7AfAWl
HY/2IdcG9jMsbd326SMW9YMZ53G5B8vU20Go5mDSm9JRtJu+R6hE2zZIVmkvmMim2EtAM4VKb40y
1W+ipZAKGiBiPmGBj90mJJspf3ZyKIt4D0/dVJxtWgrshz+OhlbtDBp/ix8ScBZqXlSj1mL3NM/D
zpuS+VlGVtNfFVGbfqtQme7uQiPkjLs8I5rPa2OPu6JtjdLP8s79pEzO8iuo8BG3UC1BqmXN9sPr
QLNVYWvPoZHGsc+l/0trvSSHYnJJjPIsVGIocncq4LA1yajN01AJ8oIUUVvqz9yK+a9maqOjI+L6
qS3nqd+XmpNcMjhZZSx8HIbpCDrhibjk8euyQYJUVkJgK1681BSWrzjlcKv1mXbTKsikRSWOAk5R
4qAwtlp5YXlXlYOlr0t1kWLF35zQWgPscmugM1Qr8qVty7HaJJMdP2aUpLb2mKaXcoZl6k4Caxeg
8N+eHEAh2Narkl5TR65Ff0o+R6JVHiScqPYLb0dRbDX4DC6O4hRy97nVW95dlkH/Diq1rfqgjmaC
ssSQMAvglFWHEFD+NxM0cE+Zt/X6P+Eg3MLcQtXv4h+DIlR1B88kUw+xVze/q9y2U+5NNyuOMyDH
/opYLzcuYF3PNg5kfSRGSM04jCS7q7pTL0e7QVLKep6JluvlNdei+0QX9XFQ+ppNW3XFJYf4s+Vj
zIW+vjAnIS+uq3l1l7uTTsH3eXm1Oh9+xBBfdwqlE7/wou6SCq61To2YHEojS90fyWa2zuobowG5
0VnE6vMocULblaWWd/ej0gzz0SKRGQKr1mZYPayetc311H0CndHrG5ozsKUmpD/G1JcwOtP/RIUI
n72HSTrXt3qZd9pVOkW29zBXhOixLxd35dwvDUOUb/FUhhbheQ87YfQLhD7i7yUvWRSE6HBkt56b
ZtlGB7qYBHqna49oTA6ab5tVBXaypItGklPK5rrIxCy+mXVp1fdRrhddDtt87IotKG812ih2rSju
BrnOUB4yE1CpX8ShjuExpE0lcPTEkv2mtXvN2aEGPM9Yb5mNg3YOlwUF8iDrrX4stl3R5jTRQln2
zYM584T99MIoy18cUVvNJ2tX3FULUZD0ToUWQ+1qdWWhQizjoR6mR/oFURDPOY5FInZvndl4weJR
udDnWj8J9mJCxPqDkkCwjZbW6Q3Z1mLUBtGqj0pBrrCzpyTaTUqi36uplUZ71Z37re6mhvQTgWiH
39hFYgYfP0vrw8ZvQJmXK5oSCO22tarpEKlKlHq5/hjZkbFx3CT5lg+F8Kngm4QcUNkuFCPPCi9/
R+Rgg54A2kRl4PSrk1LrrEo2+qNjElXELeT9VNTxbijC0FcGe96jzqFt8rj9ocSKPGqdGW3cKr0k
qP/OlzPzHHoEKyg06at6WmaJjAOeGo9hG8cHFeZVYPb19BXglXrs2m64+nim10JW9CU4nJS1gGIz
3bwWpx9eT043WINtPk7Sa347bWrfeuQ99hE6jaP6cSddb9u2yZzusf9SSHFrpQ46vS/nbTiAT9uB
tQgvFDRW1dP//Sg0ZeExUK8118SCCAueDqqb+QgMSGx0tJYCt6g61Z/7fHjKCrQIdnNthOrPC7Ox
TO+/b9gyG3Qwodvwap7LmTbJBL6Nm/FRCDf8AcakzraIa5ZXlWgNLxCFmOZtEkrxmHhF/ZPuqQwg
3qraJ1+bv7+D8QErUZmmJni6KqYXF9IaRuuxa3r3Xta6swk9YbcEgZVD0OkWSbf/+NvfmXMcf6j8
U9FZKLWry59upKrMqNY+lnH8Rw5mcVTNAvepDNrVlnJd+wMnIv1zuKFloREIgVFsoiS8iGicfmev
UZJQs85+7MdBvTJVgS/HMM/jAwVu03etJLpExnnnekPEaplUxB6Ataxm1iPGTvsytx7zupnrIJ/q
+YjfizP7yHKHt+Cz2mRjSKsfNvCBio1aG9OF9vo6Ilw+mk+lgE1jgO22OuOdUbVq2vDRKmoA+xbw
xzUxerEZSbK2agL1MIuNfDuN1iXHo7O63TI0uFEQWuBX8T5arp9/KoWdQYEN+0L3MR7DZPgic3bE
g0hNCzRIYuldgH5YUt9C9TY2k925RtCTwQ8biU75bYHknThkclCuejvs5j+Yz+td7Kt0HeJd0zja
+DqaQ9tJnHKE9jBDr3A3JWSuG6hBTfnpR4IKJK0q9PTpHgFQP/2Wqi4QqCpSprHkCZdW10pfjGYK
WsJLklsNRNGFcPp87zAi4Db6SC49iLWQvh2ZodZSo37sB0hHs6m0v0alnXatyLJrD/uqq8ZQp33J
07ZPeUgvXArL1jy9nFg9bmuHIG05L6s3CkfC1iQ3th+9XnR73S3abSS8ETXacd59fBm88x5y+XIk
0aAFKEnD43RyBdXUKRxL+9EeahTdOvSbDq2ndcIvKttst73bpVSxOu0LhvK5d9Vy3AKdvhawu7gs
ok9fTvwcnikg7Kq7dNNPfw6iSGafTpr9WE16/1XYYRWIckp3jig1f4ZZundS85NypVxODMqEQ1JC
4h3xudNBR1eBfVm29iMhorO3C3V4kY4DKKSBv/O5xuv/HQsNDwr4COetkydKxEZTy8R+1Apd/hhQ
U/RzVP8PTVHkF9b2/PpZvgthjeXFBz++unMrD1iWwso/pnaPvRUvsN9Her2ZkuIQW5GyiWaUHHUr
ii/s3/cHRoUL4Dy8tvU3CoOakNlb9qMyNN52jPv8Cm8KXKByDzHtrgj6oX4OLS27cN+ulUSYXER1
GJQEnJgSydPThbT6LrZMUaVP5ohSyTfwxZ7mG26k0frt1NQvLLo9uykzBnNXZWblbNlbiYY5Tjlk
R1NoLRt+KKkiN70hAwPHlUtmme8cOHqKRPgLhhZC87rzFxdtkRTZaDyJsn0KwzTZWb0UGyNN9W0S
YUEIFtPcmM1c+lU0pptmjLy9pHS3/fjkn18yWFWBwsSoA8EDex2AtrHadEL07iNiXQLgUT/eN1Wv
PE+DpVyqPp2HHCAgUYsgszbp7q8hdQDMy8wmA3tM6EAcQ82oD6GwJKB7Vfkxa22CvmZ96VQvp/b0
FqVPBN6d2g+9eYKA080g58hJZ7uPn2rdoHlBE/6xw6eiIakyO/QXu/H3xzP63oDozy02CUvZae3v
RFliEJGpyqe+saafAHibwKt1dQ+hYfrVterLx8P9DY7XH0h8ATVlcXOjZX36gXBvnbJznOipit3S
/q/IEr3cUE9r1GMq1NhXSkqjCGz9bkYRHmsDa0V/clptXxLzBr3dJCAph7hLd9aAE/2vEqrrhSl5
Z+GRAPe4x4lBIF+uIqDJGycjDhv3MazNcltYBF5ybFOqYcnwamad69dC8sB8PDPvbG0EW+GXueRW
CCMs5Y9/gh+lSasZe21GReMFuFKi38zeaP1SFdlckis9v+vYW39lJYk2CU6W3/LvWKklU2HM8kl1
YrmpmqLfZ3WT+jnh+9EWavcwaV25iRJIJZ/9SkaDSAHwbPHeWoO2S0wKmqET6ROSYo7hg1LKN0OD
I4ifZOYl6d13NhujgaYDmrkISrurlVTw2+qmoUmesM1U9U3eViPOhSZCvPeKxNgxMNvCmrZRitpX
kCaD6zxD1R7vSnqwoW/pofpHRQjROU5lX00BOpSu/Ja0Dfv0k9NCLgW22sEEiULzWf0uxhYTt5JW
vMQTj86mwG50S5Q8hQHC1JfwE2erv0QqyHqSwpLBAuY4Xf05yWpsnjzxkulhctPbSbp3s4w+OdPj
94VifK/t+MZo+vrCE3t21yxlIgoIxKfIU8HIOB1Y5COVMgp7z5L34ZkS3Xzs+3L8WqbV+Aw15JL9
x/vjAeIiDqc6dVYsyh2jMMdEfw6bLL/SU+y6+jFPgxzBvMqPUGW+UJ16b0AyGLTjac7wVK4+0AnT
IY7D0XwGiOE+z/1o3+cp3TEV38Ot0ZsXrZyXS+HkNuV6wraJM/w3a3PWS6mpou4sXXl1s7qzt8VQ
tWQ8uqAFHnpxfjRqkfYvqTY5lnIQEJ6LBxDRbftfbkxVtIuNua/qq0wbp+bCWhOPr3/bwgGGK8Ej
6mjncU2jRrJuUWN+BRUgEA/WvUYQSYHljZ3NMOauFd641G72keKm851Z0w2iLdiQ3CnSEt5tGenZ
FhGa3NmOmpUNt23ZIQ2TO6baXNW5M+SHUYkQGkohWiPACCjKupqb2Iyvaqw7+92g9pnyqw074I8U
Ko00cLtWvBrECgKbnpbofOi1OH9IUmTgxQYGaD7JwC6Nuqr8nM7xd/q3yvTLE63zaFgkxl80MzYf
ic1l+jqbfdQF0stTsQGwkL6ItnViv8wdbPdKHEP3XlShsj/04yTuK72mVNGWBv90Y6kkI6jv0QUd
DkVkW/GDI2X3gFZlOF4peZj9Z4JnmnxlwTFtJ+nQBlSSsTxOeqt/m72m1Z6mbMZyq0iSTN71tACO
NpqQsT/TUUwXSxA7+96Yo6oe3LEB6+bPDbjpbWMb8saD8upem5FrdL4TKTXGKWmd4KAcl157oFMi
qrcmo3K0aSqtpiMz68WDhI9s0qSPk/QGPyFDZfm88LvldPi7NFox2b5lJybyQYNQtnEBNWCPVLNy
E2bZ6G3iwSnqb3Y1CXUIOrMqkzywQzR5BV5AkXB3I5D2X7MiVfM1Eb0cdnFGlXfnVYrxx4zDucgg
MrkeBXN7ABI1XHiAz67FpZy1AL6Jb+Gtrst6mhepcVaq0ytXRLsX6dDtYrONdktW7dfg7xDfxXJb
jYfkQgpwNrIDSQwQLX1USi48A6f3YmEjDZBNvfnbHtSsRmACXtEWBJ32lf5S8b0GnYP9BNXPwtu3
2MbTOPj4+TkrHRB4IMqC0hS4wYUod/oDpmyMrSzLoz8tGn3RV8Nt3V/KoM0EYll9B+dcyuNchXUg
RZd953WaLsT1ZyEXOFtqB7QiybzoNq8CEtptWk7ikrwQ3mv7GE+baFvmU2746JfcKhjKuTTTvfIS
aHJ9YVNNRBuGgJuQewm6V7lX6lbtWNaq/TIh4b6r5qk6lLpb7lPUR1FIrHDA+HimzdWlSBsb1Qlk
Guh+gr9dezl2aYTesDN6Lyi2OTMYoj71leWNvgCCW0eTC+odpC2vEHoeNiXF0xVVFaWceWW9FypF
sW+OTf/NKqLsDdCN9UlhNOSfEChY4kmiF33xgjodS5/McIr1IXxRcYW6ks3cXjdxpaKLizxL1V+U
Uv4bgP/76v0dEFgS5D8OC2HM6YBIYqdp7BUeTWtLfHV6r78LXUjIvTq0hwnjt8gPS2oGWV2aB6Mq
n/W2VK4+XsizlPjvj4DTRRzFzgUbcPoj6l4raWyn3ktWdXq9De3Z9WMivO+i7afrYXLNQNgyeR3G
KHzTxTzcpVauZr6Vqe7u49+yvj/+91MoVdMfoma8JkmneaeOc9t7L6XndvbB6/u89vsOU1LfG1Cx
2RpaNdN+LORXrZuirx+Pfr6lWX50VP7f6KuJQIjLtDrkPl+qIY+3duNO0cYQl916z88q47iEVVDQ
qUGsyVaToY+D1zZMeKon/5kenBx7bq09T+NwtGNvvtDmeW88sCvwn7EEApK7upOK3rUnz5vcl3Gw
DNRcR+zOp2nY4JBjPrVVHV94f947spA3iIw5tMDjl3n+JynrFyTvmEXeSxrV1r0+1tFjLtzxMJsy
vUQme+/b6KRTaljIRkSPp2MlNRFhjfPxC0b1zrgvOjs9Fkbszr6SKh62vallfP/0NgEroJHdULZB
zGg1naaWD64ii/BFCbUu2jR0r6KdmvCUX7hi3zkNi20Bi0ankkbtKukr8f6YcCgIXxq1LDZFHnqg
IkolsDHsvdLrKd1URVh/k7Ju9h9/4jsruGQZ0PehGlCXXq2g3iLAaVa196Jh4+7tZ3WWuFaZ5hyo
I/C7C1HD+s3k1CNHSQKPiCKKX2tWux3rrZJqkfKSmorZLAXZKfUb3RavYamkRBFt5keGF/76+CPf
2Tpc8ghAUBljl57VnXFTocJsMb1hHSE0UfRXpIrjQcHIILCS7pK9y3vjwVWBGEMKx5hL7PLPsaAZ
WKeaOikvCz7iWoGVs+0LWFSB4sbyxmQWLrXb31vGRQeLOGihyOirZaTtJL0QCZOXCM3NaAurNtwo
ui3zTS5keGG3vnN7MhaZEkf/b//r9PNSaxBNKfrwJTfLTqeRbAIv08ZZvXC7vLdbiDvI9+nes11W
J97r68pIZid8cbKoO8z6MAVJmsTX9K3DG6ea00M9zeGFR/K9QRcDcora8PDAbJx+3FiEhZc0XfSq
kClszLQeAnykMfQQWnXVlZ35pdRjeeEUng+KXhrFTDyweCS4TU8HHcJejUPVjl67WECPzayqp0ME
KW3njlF1k+u1V/qwwM3txwfjfCUZd4mAqGtBA1ob81CxrsdIOJyJpDVqv2IhCEkoGf35eJzz7ckF
ikYT0wnehj7t6ffhimZnTdGJ13FwvBtjyiZfDo79YOqKF3x+qIVFAd6D3IAffDpUFsWJxHgwZqgh
u5kUXX7DWxJsM1IWn75W/howwn7hzV1gNadDRVUjGmgdfJVn5F8ypVEO46RxFHpx44qm2H38Ze9s
ErQ5eBy4Qxcxm9UmMcPSyboY/k6jNtY2dsb2l6cY6SHzZAxmztBRoC0uCbOv0ywmkQ4KOuG0Lijz
rb8RfEudm3kRv6rqMOwNXYZbA5dUP54S45YKcwvPcNR/APIYAy9R7QtXzXsbh9BiKYUt7K21Fn8Y
V5NTGUr8SnWuP/BMyo3p5OmDM/fx4ePpPb+0yQqoZCONzllgt56uplW4vTXbVfbajKlRBWoWF8m9
i2S+/p0KVfs1KiFdXxKeem9QamEcNJJJQpvVmmZlkgBhL4pXbYDkq+Jj/JW6kHEzjbm4QmRjvHC7
vTMedQISZww8SeXWgUbu2XMN/Kl4NWrH8oEyx2iLDk27HabB/CMpE1948c8XcHkFaUihsUdRc13P
BBgk86gb01d10uedW0TO9z42MAbS+ln/9GaBZIdkMd0IULpUi09XkDCiEMNQJq9KSKfg25TUpP+h
F2bKoYAu8O3j/XL2ZUsepy3Y1aX4fTaVqExG5WDE7esi8/TUon3kawSoPL6K0f9/jEVmBkJiKXVQ
DDv9MtBjpa3OcfdqqIUFSgBZq4A3EYJHo8SXWhBn9wxJOLXZJTfiy8gTTwfrTTjLVaiPr97YNDdG
GNubqhysu7GXh96TQaznyYWzd/YOgZYDDAw+TecYeGtEZlG6YZ5GUn9VE5XwBU+8Sg10aoUX8r7z
NVtIfZiN06mnSmcsx+OfwMxL+qYnT9NfW3oUsGvxGLkWY9i3m1T1LkWByzydpPys14K1g3+K/jI9
4NPBtMaC89J56e/U6gzAj7n1HV6o3Mxj6gAAjfMNRDYviBI9//3x1jyrNiATisTConKN/qwKQul0
aGO0jayr+/oPJVP7OUbo7EhmNT1UErZRWkfD7xLxwG/S1MZr3CbdH3o2DRfmem0VtuCdHQOtUgrp
xDX8Of0Rca6MYTFb7ZthgO0OZluGtW/FXVRRF5s65E1iFe0jxP7N74qZCUBxk6FdZYNVJ9SMM/25
TUC/H1JVK9TdhRla77iFosFzhlAtWTICFqsfZ8QIiLSppb8hVmQ89GZoPCsgrX5R8a5xMNOgs41U
j4KKTPRYybx3Np6laAunsViCCbP/Uc/J+BMWRndJkeEMQrr8OACki8MaOxX48OnMabWbtr02629q
3XpfYjpPvzR8ICtfb1zjboAjOPhei6ySP1Cuz3y6E0Js+7ocrlpTQKEVZiWsC+u5fjqWH0UiTCRA
VrOwtU9/lNMTJ/aJrb3NUzq+WZVW/LFSqqomq/aAWNklz7N39g8HlBr1YoVJ9m2uI3GIRZnQRudN
FrWKG8WQt6giOlnrV6KJ7oqmzNUbR0yqb6ayc7cFT/VDmJu9Dz8w+51PxDM7obeZ3H68ec5ngtLv
kqyTAIHpXuclblqgK9Fp4e+ks56VxA5p9+f9cBM6aDdmsn77eLj1fUyll9463Hy2GgnJulYZel0D
FUKP3iIeAX9W8YhplEo51mXTHgYj76/NwRXBx4OuL6+/g+L/SoUf3C6V39PVhi4n4JgxaDEDWW0N
Ye5peXkQAgvtvkP3dD+iMXNoIhi9H4/8zuxyR1PXptC9gJVXyz7MorKsTone0CkaHsvWLbZCxsbR
7MZkO7ri6uPhzmYXBhGao9zSvHZokKw+lEhJjWMp5RsHp8l8A2Gt19HopgaJjmzwqWuh0GuZ/aU8
c/0UIQXCrC4FEUAF5wVhDdeaDteI5K1OOTpQbopt5NWhhdcv795ndyyD0dqEWU4otmhXn65mWTt6
7+Zd8ga0Ip78Ck6rEqQG1Q/w90qAcEddfjIY4/uo40M9M8AFEUus7jBIkpJGeZ+9WVGUX9Wh6x5h
A4eHOQbC+vESvjOVDAUAl4cGEZs1526G1F0mapm9iVSPg8zTlN0odD2HlkiB4MJ3nW3P5btwHFky
TMwx1jokVCGlpmA79gZ6UWziZDSuOppR+2nqlfsMz7n/n/EQqnEJMgHmrh1z1BZUk9Ti4i2WVoQi
RFlU7UHVR+sY1Xmh+GVpGhegk2dnf/lETsNy3YAPXS9dIujJK4mTvdlSjl9DWZVBXUjbr7sEwI3a
6O1NZVqLTXI5XAqa3llLnhd0kNg7S+K3/P0/EdpkkTBEUD3fRDcW0Jn6qrhqqkHGdLoz+/7jjfPO
WjIYaQn3OLH8mqqR50acpUZTvM15YgQF7vUBkMJx36PKuBmg3l24a94dj5eT1umCJVtPbKbrnSiz
sXjramlfUZBIcAuss3servyq4Zm/0A44n0zUlTTquuCjF/Oh1WRWY+ZEQ6Ylb7MzqA9V1FVbCszT
PYX8S9jx85CTIApuE4nzX90zdXWPaiX4ToKl9C1yqxITnllP0Vxw7Z9eo8uvOMbDGZNqBXKqN+5s
OIe7pp+rCy3E8wnmR9Ag4PVAh4TK1unuoSo5qXIqOJzOLPdWUkjkJnLjtzOWyVXjFZ9F6zASHl3A
YSkaUGpa17PRNe7LVpnzt2Yyn5uuaq8ig4ernJ1tTKq0+3i7ni8n0DA6sZQlF+vytWwVFKEuMUKl
ezMSM7yN1RnhGunFB9Po3z4/EkhCwg6a+7S3V7Fe7GGT2Sp1/xYOenkz654Ihj6Kd5jN1/uPh1q9
v8C6kEMFHQuEQUMGbG3HM80NUh1Kpv+J8sKEL9zoAVW16EcZNfYhc61oGwq1uURaeXfUBVLGPWcQ
YC8b6Z9rZgCoObSi1f5AeDDNoHUr/Udrtt0ehI7xapR6+rNDZEX73GW+fCzFEFo8JPM8/+v8k84s
iGit1f9M+qThwpWHxkOEJvdXkTWh5suk7i+8/Msz+08S+r8RseKi9bzcAetyqD3iH6NHufFHjHSR
oq6Yf+jSUS5UeVbn7n+jLF9FjAGldw3Py1oKk3muGX9acDwHBFeASQ4K1M8iyXGZnHR8Qz+HW2PI
v9V5nihSTOLt1d3mjt3oKZlp/KkKXLaD5f/ZvppiKBxxB0hqJuD4eKeujt//RuT2hrtAlZDc9nTP
lFXuAO9OzT9AEOOg8aR9iAVqpUpvKsHHQ53PJ8kWfQDaZPxHW+50qG7w4sWZS0S+Gk31BEJsjrdW
U4SIiKsZ1Amje/n0iCirkRAbJtAN/pyOqEVuMVggZyLflI133bneV0nW621lbUL0bTBwu7Azz48g
kmPMI888Dz4chtMRpxAD0sREusPvNHTVvnQQURACUaY/TTq6AX5n0bMBGi5//vhLl4fo9EQw3qI6
SA4LNXsNJPYSS9heWiOsCupT/RKNnTigEub6RlVGP6Ms0e7RusHxxGnMoz2pziXX6fN9hG4lXCde
SoQmmILTD291r7dbtZCRn1gm4BMsHe+YZSjcZnGJIXJ2/BcdVGAuy1iUvdZmn2VeDIrSOH1EvwX9
FBDbqPj0ZRaVn11NBoJkw/6BRsV5XFb7nwvVGapxqnt1ZMeG2ZwEHrr7+jZtEfH6mnMl2j6Iuja6
7nQUOC7cPn9BuCdLyuDEcUvlkD4F99zp4GFli6GcDbZSCH1p2s1UEfWjSMvoPs4MhMhS12lVsOGA
DbeTUqnetRYiTQYLaS42lYzs3K/yYmp9PRkyssBRI1aRPsIIsXlfZOiqbZBaaE0fpKyNOS4qH/Gz
JbtC+WrXpcivLan0KkR7zPJ8w1Yn4mJtRCyp9EO4ofG4MY3IfUGpKP8lMoEaoz07tdEF4Vy7RrGl
CDTDF6pR6/j18W4/O2U8Nos3EtE0ZWNklk+nhopyZaSjoUW+7WX/h7svWY4by7L8FVptqmqBSMxD
W1WaCXCncxbFWdrAQNKFeXqY0dZmvemP6HWvatG7/oP4k/6SPs9JjyCeMxyigM7ISmVaWFBSvAnv
3fHcc4vjpLDjc0nOY8vzsuQbHMH2odB1MlYZwLgQyBqBJQMyDC8c7jXciOG0tQKiGbmIRdf0UEJU
HDd52hGrqcHEdxpltRadoFaqOQWjWxYvcyRBxvyIHQmKEhjKOEwzc6hNZZE3Ksq8UN7TSB6YqESj
MwF8LRHHBpaft1IjqR5V2VVGpPbOpjEnqC3B2QHLiYZ9h5sGUhxEOjX4lExZSZ9TtHL7nICfHInb
xjgR21ZeKUD3H6ptr468gHd2C6sbzaqhemk5BiNL4R6FihGCS9HsiH+klW4eHrmi2LtXpS8V8lkK
KzgesbV3bhZy5AhGUQJQFFqh6GS4W8GVq6BCoDAAAleWzRJMhKUlEEWIzbhxM4vLOOOcAMBij4ia
TXxt8Nzh0QADSSv7gCRBye9wZpAlpUYsSSgxKfm6TE5auJMFsbJKEqL7ErX+QBjLlVAe6egI6JeW
pgO+c9aqflKda0kDFX4IjxocFwS8j5+rquc8UyAiYOgxF1fZQjdKeeXBWEUdX1aAPxpGNgjfTJTy
utqzF0ZqtZBhHvPHmgRnFWRLyNnZp0aJ1yyaXKIJPvplcUW/lOOY9y/UEEGWBfipSbaIAHL8IKU3
rDvIPHSBh9cDnksE8ofnEcJ+5uH3iPeNUS0U8daIPDPurj8mSNhJmEMPq6aUesET76Vr0GVwZtuZ
/mdj5E6x95idhHEiSw/dvxXOFe/hupmSYLncCfGP9TH+X/bqMtNIjHRSNZRkZ9xmL+6RdsVfd8dj
O2GtDHYKxoNKXUWBE4FvAqIB70woTa5bqE/uTXkrXu3/MKzUYWdipE6OEnKNJ5hJ+ByegIVLWSrn
3gnaseyfZuzMGEUiAuufou5OvLfPk0Ww4K/Rqf5y2hSMFPMbubQ52xfvIagteWGb3pI73D/FpovJ
W9nBnhZjfPloQSRlObaRO/lFvjr0UXVgVrc1cPrPPmf6D8axu+COQRWnjEVEWa4A9p2y3l/sc3lY
Nthf4K6IfFTYVhdf8kVpEk45EUQTfDAXir50pWNB4kxOyQHIOeb40744xJoXDTg71BuQsxUoMN5/
LKxJyp4KI0F4gPeDqMUd8rTHuPlSJF8rMiI/3n0QUBc0/ozcCVu0KXqw/MDBgfsTmjfxifDN+OYu
3MP0aP9O3r2mb6ZhXkPaBb7hhZgm/R4epU/dA3fcraZNwbwETs1KKUa68r5aukt6TTvzo9b05nu8
2QXzEkoJ5eR9RKc4yc7cE/E4Pw7HXgKVQDsv4c0czEsgnpxpRMYcwufEMOszYLLQdY08ZsSsJCt8
5h+nHRtjLxSuwXNljNuffu9PuTvpJFmNfXy2Lv3lhb3ZE3OPtVDwMg6k0vf2t+xMXKXf1MsGevuk
JoflnXcr92b54I00cRu7cYxiLMO0JZ6PObvO4u7VfMFllnGj3k47PUYzJpkbgeERp9cs26OXSycd
75/iXeWLoCnsZZB34ZkOzQh02OkB0gvFe42cpNy1Ll8rTW9Kzddp0zB3m09dOwp6TJN5S0NZBeFJ
llm+PPJIN+not9cbLj7KjeD6qOgtACwQo4BLDXXnJOL7r0ahe4kp+G31xQa8sUaZOArTD9MkBTMh
mLD8Iw7NOpJFCK7G735IZJgdaIUwEnVgDxeADOCuKIgVUBekjhm51DUtkYLSFr7qYYT2b3ybfCaw
kGGu5ZIJN7QdsaToKQ63T8lwkOEGGRCCqmx1EpjWsJzQ8L65SmzIph34Ebo629qYWchqDlj/cHrg
BwC3CuAMS1dftTZouWXR/loXop57FrBuFX8Cx7jXBQvJquKDHbsAqAFMDjYukPK01n2jZN8EGiLA
VX2XRNk3KY8VC+8u4S2dQzcrTenRAjgoszHSQPaBw2+GyqJxYpBeSOguM3wXJeJUwF5JvlOInH/a
e6H/WUVPw3MQGuuf+7RPzyIA9keCjTvfj/YHE3QcKohpkFphHmMsRXzLgXgZDJ4iUCiIOqzQGEC0
9r/Fna8HVnyaaQeQGzE4oL2GW+MyHYTrsZA4hMuNzAIFd3pt0JbKK0BM4hGNs7slVMLQHpvAH8JN
ZUlJ9QzxQDS+iZ1MTaozgraNX5JcGTs4+jUGFx8AeAojE0AohJIGFmrM2aAqkkNVvfW9tD7MOFU5
rzVfOArc+K7Ra/WIQ9uKzOQ4obb6qm5GPHE2DwZgCBKJOvxS1ODg8bEdsBU+CnPOc/Xb3INaQKlr
qxNHa3kAx5PUq8BsqxPfB9a6RxXvDRgpE9EwVdcNuXUY4a+NHPoGYMmcB+L+4OADxBT/wkK8oQ5t
ELPL7l3JgfsYVCBhoSUrpSpr90sM6g7tlJSJLCyQgSaF5YII2TB5GbfvmoBtIVujh2/V2VYB9ryw
NFUUZKu5aUSFWpzEYqFkC7i7ZR1bnYvg1lEnF4H8wdZGOFLkRVDrCEQU7g/OdHhL88hAW4MmlG+7
WuUugBIGqXCN7Ow90WOhPgQJTgoQ1P6XsfPodST1EJrCE0SSCMCn4ZwEF9jT1Vi/zQQcGoKetgkq
DO0EHPPSsQ2c8LmcavmIBt69u3jzgBVht/DkgccfTmqLTR31WWHfeoWHxBcJ5CJCJ81CQo14Vera
KmokoTv245pPUBkgJvZCbFDDPCIVWI9y03EYtb0Ag+BFAic5XEZN3TAZJda3au8W/QUYVVyyQAdy
VTr2gDrLFz1BPG+JCE0GRzCIbWXE2NkRS5RVhGZYEE1DEQYbWuKDTFZ8Xkzv+rDzGyQFgrY9VHK7
88ykUt0xwbQzHc4aeDtcLiCAAHhlBLzuEg3dNrTwLuqjCDGfIkEFPBegrNwMce43+2/WzunSghZo
TFA2QTcDHjo83SZEEZniVdwt2k11X6JKqqwskpJVFrqNqfeILXVR0C4QsNNH7vSubNoECNE7h/4P
UD7mUiNKpYAfJiJ3kke4CxIbxplcB8ZF2lWKhU3Lp1IYi18EW/YuZMH7LgplPGKX7bwraDRaL0gL
BvEvbMWgocShzLk5rHEom4Dy8oXLTGzC56ZRkhM5d7/64C1bfuzIwe2NND0wULCD0LybxewockMt
ikq5I1maXBbIgn5p4kauv4A6vP/eiFqpLmKlz4ML2+vtsXwP+8ERfkZ+GxcL9TVQt2wnTjCj52Gt
N+2dmmr6mR0hDPlYZKIRWb4UEGQNgOaJV51cNqu0AynuR7/6JvwNdYgkAP65g3KxaxehT9Xv7ho4
R4LlBaJ+koR6FZ5INZrQmCmw6xdJIWbXQV6oJ0nd+Y9SarfKiHRjTWC6DkDzUVxBkYwIVQ8vPqcI
jdFVOX+XF6XdmTASMrJqxDIiIMJzXSCLqjgbQcDszgngMWgCMO1Lwm04Z9XG6PIAqv47A61RFqVc
G5/73AD1SMgtgPIZI3xmbzdwYej0A14TOB08SOcYSRIqZS8WRUbugh6EIV5dNucg9+gPOcNwRTPH
RQfHb1w877/erGEloQoBGgr0qrhd0PXMs3ZDRcqAmFfupAptpSnNZXCvyJ00phPfmwePB6yBmAz5
JEYvxFWj+wS8P5CTNeef9DYXaVYsEiKPXFlWIGNDQGRCFgMZQsti6J+/sfGLsjNA01YJd27YFmYo
2OmyAXG36fH2WAvD3ceJqWDVoyAAUFfATYdTGRVKJ9FkSbgDwXl6JvVEO60a2UZqFlcU1QjBovTS
/jGqQXG0/6vtXk1U3NE+dADA4JuxKGKhMDRwlor8HZqnaYdJRDT+JIfFoZs5zNcbqUIbpQ/PiNJ/
pIJxRWEQspCJJkz4sKh5907zwuLQVrXy0BASY6mD3sTUUFA5AtHYeQ0AnKJyCxyMQL2gzRdztm6C
7H2XVP1dkIrRinQIKyWA91o83sixG/PqMkurh/173LmjwAxT/IJM1Tnl2hx+T6EOUYBOkv4uTA3u
cxhJ8qFUdOmIQnl3Fh1oLBSio0COLSi2XXQ1qNAy8M4Q2nLR5ZGMlkNeOyIwsXSs9q3xDsIpiqlD
N170SETVCuMFKnXSV6DK8G9tjnAg9CMdGpaqUpqHj62a+wVveiGqIxQTQLTcCEwp8L3koSe1ElNG
eCCon4GzKLojtYl0tFkpIw9dboME3WasCKAr4xGpEK0LTQNkDPaDZAR2nVucpzbEMAG4rjio6FZV
e0vqGzv+XEhphXLipC1KdYXEd4VAV4AKFMFqOuIp4cJGY9euBfGulsWnbmajb4CJzDwiv6uiwCXx
rKDsJRXRdh0tg47R2QVYfhO12ZEO8AeJa+TjpUjOauWoQhNgNOnoUjEXVNMDQjrUEJkE86RZNyjS
ODMCdKi5QA2HRJoFCIXaPFwqeaGHp+Al89IHPxDT9Br8cJ4fHKPBm4xq6EblbXRV6pK2cz0zE0S0
8TE9UNnknCmKWYTmNIKU1vBzuFJFPrBR8vwYkQ0huO8DET3tTc8GY4Vo9k3mqRU8JcQrjmJe6frP
ZQEqpBW8Oj38DpyXgeYTsgumx8+20lUIe6JlYXBI0BjLf0JNVZIsfXSLgWOK/oXAmPAAndcnDTSI
fQjnWw2+p20Z8oc5WH0aS8n7Wr2TQJ6Um5ISivFh66c9f6m7sleeiW6k+OhiI2VV6JqR5FGauKBE
O1FTk8MquigFOwLgpa3Q2/kIJdQad+S6UllfycDBxOAuhrxfGq0RKZchQY+WrzyPQEtrCUEMGg4L
VUuyRHBJktQ9FkQuXYM1O6PMtWLrL+1IapRDxUWHl5VhJBy/6MSiLa7RV7BIVh1MXW+VIS7fHXtq
FtWLrJXsYFEnnlssNJ1zZauxm6g5rVyJyCu0aTEai+QS2i7Jdp2RE7SaVPXrUOcq/aGzO4P0VlAD
7rJsuSh1LZ9UnrICeUvsoTpB1etD2GOoWVD0Ak12o14ntdlhbH9RC8CnhJbho2MJCGYAc9Y6U1Qb
PSS47GihtQShRY7mfOh0WHaXnMdx/QkyUm75uakr0f9ai4WsrBobaJLbvo4kdIt3o7YxY/Dw9Y4b
oMfeEr1QqjiBUVfQBm4IvhX8DcpxAJ/WVMlT9aWsZeDhBDupLB2qKlrOnwNoKdPCVrUGcYvpFkrB
J6hp6VAubuoVaKRMKbILcoMl6M1xC681Ogry2uCXlSy18VUKCGq2zuHmh2iwA2qTy04XcoW3fLBi
AQonNqD4EnH90HQn7+UutbJQU7rE4iOBFOCph1UcL/DpJB+d4Ho0T7nIZE9DD+XIt2v7W44loTEP
h9ZqtrKIChkkHE2e2K0j121rozRHckHaHCcQBOdBaMfuMco7fV210qwMStpFik+EGz32wJMpAzEA
M8hP3KBXTFShVtCsQuJywlFdA9L+nAA84ZdHoRjgPBZiDo/oGbUSur9MUIFkPO7XFztaGJQbLw0+
4Y0hWsrYNNhMgBZvEXcjREUCDBgPSKEVEdKeq5EPgcMnmT+iFlnrBqXKgNVCbMMHRPkoG84Aygfw
IMLFXwNPy8uF7YoGOaw4X2qfQKeiaN/375C1cGRqFwKSBaMbOA2ACYcaMQnQGMEgIcF0jWFYlZ0R
b42yhUQ/DUkNmSOGgVYn+PB9Waw8UWmFr/tXsLNhIJ5o83MDQFtUrrPoFED6swyCJ7rP0Lbt3vAk
77nl9eKLKOdo5/fhuTbMPpSvEfBeVjNLBRoZdqUW3FdgbT1KM6UVF4hLl7Xpxbmej9hwO2eLrh7w
pRH2lsGNBdqq4dmKcsehc1sV3gtNim5pAL0ZV+hPW142fhyv0JBQ/AozNxQXmRal9/t3upPhABIc
gQRwNwDaD0YA1p/yZYVD8+S4vAefvH2TqQHCF4eF22YZ+idziVwtIxet7S300BSfUtK5LcqbUH9Q
aZbYy63wpdZsrh2JW28SC29NFjAnwjXAcaBABteNPZIi9lEh6RL+DpxzteSvPDBIgTc+0WGZXEJm
tW10WAL8LCOgE/QaYomBR/QHN9FiQPGKOipS0IHz6HxjGXmiu0cICCaqu0ALNsgYKWtGGTB3rid8
YkT1Qc1F2V0BVht+RINLO1eyE/GhBSGguoq1PBSPmsyAJQQLyRvzOHaiMJRpHpYjrGJA+WmNy3A+
P8dN9DuFf4iDXpYuEH4X24WtS0V26Ld5DPxU40I8rESRKwPB1CCC3Es3UxrpkCgauk/uv0c7dxiQ
XxjLAE+COJouabicNudFt5Q1/6EobG0pRGELyBzYdZVAKBZi79WHdq/kVsuFyUiOavfgKRcI/g86
IABHFca6xcfn/Axa4QFuGexNqfdAn5zZhgxKV9Rvxx+MBYC/GWY0rZ9QaX0R65zHZVP0MUzfB63X
wmPUk/nHamFwV75XBsdqJUYfhLNgPhB/CRD3EEMIezAHm3ACKe2oLR6EMrXR6kit47vSj22yKPNU
JGbRK6i6k2JbHslB7J4rXCDKtU/fH8DxTBSiQRqXivr2QfHReOYkDwwuOff8pA8WWgK67pFzfedC
U5UGAnxUuYN1nCWxSJAgi5u6IQ8cCp/4Gz8oYLcXuZ6g40nnysEJIgSg1UvRfiNeAAVctgsPLJG+
pad+OBakYBU6XD9K1oylgDwZyGd6OG9iB3EY615YN94DhacuOkW1jwvpgmiS5SKmdbT/7eyeNLwL
lAEicgy7BTMOJ2ttEQzfRWc86KBMuEUJgnAZZCp4tnmwX17tn2uTORpIVkqwDtsV1QdgQASudziZ
rSaloVaEe4jLxIVfBX5crfAt0M8ayISmWRR3X1LY9vEZKK14Dt1fQT5wl+VI551lEue6JZI/tMkF
2sCQxr7lg7ylbafRMFY/ImVdCOdhl3nRSQzoGojU0SRMufVavbnev5GdQwPkHwYBoqGgBkGWmn7B
N1+odNFRVkt44R6JHM07wd3Iv+pwCj1wFIQqt/jobKCyAO8oqKo3uQzm1KSY8ODJjdV7mQuVezS0
BaxM5ZRlnmX6yEOg72rwgShrBnjNUGVDGTPZXHgHDje0pFUVikEVqDfmLvy8L45i0KQvkEqRzQCf
9RhqN1i6vZx+1K6khMqUiB29IIADZjOflQLUUOjn+r0Nf8RHxshIwsPIRS+VU9flDW7E9tl5aCiv
ozTJqGKi87KlBRW4TxHy4cHjrFSlJde9ZAWV657gCApAupNgBGfDzodbA4AzctVIwiOYywLIQh8t
rY2GFx9rUb3U9do9IaFa3TRpfA+PaKwj985sSE3QiD1qpUGVA6zx8JJmRVOGyCm0TygcQO69Jzz6
4Gqp4a9ELfOzZQd24rGIIBvtAVxFpVY6LYiBRGXr+6K6JE0V9vyTYdjJJcosktMq0PKRB/HOzhCd
pvQnVOPD5RnuDO1W/UTWU/6Jq+z6TqmVdolWBtEi7UDaaIpcvv7YA0RfJh5AbQTgEfMHfIOZr0K/
cJikdviEVua8mRtetKzrLjbrIO9HDIrdrSHLgo+G547wMcy54dYQiMLZkqh8SlqVrPisb1ZwSs4z
GJDnYFSqP+hrbNDvwPPQOgda9cZMByM2yDu178C22dDOGnp56MpuZKmpOtZnig71VrQoMPIRn6Zv
AKITdKLDnbUBxTRo4OQptCpFn/a4P/bBznDmoU3y3f7vtXOI+FBoPwBqMyhRWC2MeQoWWrWTeqV6
6kojetDB06K7mp+h72PpHRFXHVFr1Aoa7ow+L0Q3EY+GImUvvcL3wCegQubJ1TLtQQl4BTG0lm/Q
2LrS2mQJng1AXin0yP2gvEQSErQESIvhydH+OYzdLzcZ3/V6Ej8ZKbScCSvONnt4wVZboyv0yF3Z
PVXIE+SykWmG9MLlHH5AouY1GscqHeSJahy5aVh/11B5cK9HyJ5Xbjomv3bAxih/QZ6VsksAkQLs
ErM7hLi8CEVO3CMIbvT2UQXErT/mtMC3BUuPiJ0UltZ3YSYue7TRaI6z1kejiST3U++4sxUwEpq1
j8toZpVexouy9oOkRFOwJgnK0wB6QTQF3ue5Ct2GJDsWzApEQpoVBaA55tB5lFRIoICGJhvjwmJP
kmJBwG0EDYAUNirpGK+BL4Q47lQQf3e20F2liGAeRUaXL0HmFH5VhK4Z+XLs00MFEUIWm849kGPw
24Zfjq8yzhZzIn0DmVFgARfSmuhzH65CZL/GnGdWA1DCJqhuijODREEx23Cu1McbkOEKP4LqsVbX
GW8EoBVzO7fiokWFPjvpodvnCCOLgQJtaNU+QJCt6ee0WNQyStoqwkK5WiAFiwKYLhn9WGRSmRC/
6FcwcjA7AQgVtCWAxsDRp8W4gFsNVwvN6dWRnUVPlWyUzVrM0WgWBap12KBPN2K53FLyCj5c1y6H
nvNtCWb6Ly46FCeWqyc+SpQCZMDydMQuYQQKgjGUnQc1SXjcaBHE2gkVPKOe4/jySkthiIhSbRyi
3ANxNl53lyGoklZFlsbL/UKT9YE2s6KI1dBQHYwWZ2wQIXZJYKuRUl6BFAzYnKDxjqLEyE9SEcEP
ojT1KQyI+lCG1LZUlOl9RhvUMWA68zLoGgBWguEJ6CBeCEvuV+k9SW3ZyK+yJswCCxxngm7FVaev
NFLoF6Xre2N1fu8cNqJ6lAUBsCx4XcyFBY63ydpUyK/CqpMuk6bNVhy60Tx4rlEudB0ip7dlcbX/
sN+dFKhIZN4AaNhhE+V8AITKuCFXMVrxHHvIVax4IffPQalmWyhmrE0uDZqRL8yIgc3hgjJMwaVC
hAvQqOFlzxU9Q/SlLK5Q0o5as4BAyEmAMKOW8qM87S9zqQgnInuEjsGsHRMFHEGWQyRXXsqpyXGF
AAKP3h6pbJ/2fVG4hwkKy5DbEfVAuCJCIHcLzxZJYMo6J5aoZRPc/GPKErweEH6wBiiWEAgpFtbY
o9CtRVYkvWqqQELdmx4dlQaPZIrdhiMPmBGCL1NRYwAzIj7GkniAVqcUGz5B25fId885Q6iXVeqN
GduMs7aZBeXfELbQ/zAAGDVSCj58jTxLrtq0886rtHjqY669BtbNAxGTQpYS6DzQwSvIjwCh/Lb/
BrOXiZ4m4sYypYFAgSoLhQ04VwtqV/avuN4IvkBLc5aR9vUJ2PHSkcfyzmlSNCE1BOA5AQU0vLdI
QLURp8TpFVeDhdAt2vIzOgCEzv4NvXOaFBWC2AQQr+iUxhiNURzaaBjEZVehgGo9dEUjVmDb6kIy
PG1ZV3J+VHcy0tQ57WuOBuxjZHGs6KNsKKg+h0IC8pe6NcNdRnnYSFrVQOjzxPvM2xmy1Lzk89EC
HPzZt0Rx7TFdTR/8G8MVF4jCQ+FzgwaOMmtRKfUmjAFURxZ6uVhdoXcpyNgKgRcXYtKjTQ9wP4m7
iJA7vUjssnoy8jI+AYqlfKoML34SQOj3GGEfrx25/vLU/hfwrF2+TF789d/w81OaoZLX9Urmx7+e
+08kLdLv5b/R/+y3vzb8j/76OVsn1yVZr8tzJ2P/5uA/xPiv8y+c0hn8sExAe9t9qdaku1oXVVTu
/9OXlWIjdKDL1E/Km3RniB/6S5vN/OFAB+vNum66bP3v//SEjvQlXZ/rp8k/vf7R8fO//xN1e/+y
M9BmM/sGiBzsuXrGyIrwC20JgDweAp70F75/lCbu6x8L/C+wQHAjwb2w+QX7G/O9Ocs/OoKdRb1z
TPv/zr4NvBwOPQEKPJ10Apyo/AIVQ8OsSKBsfg2PQJJ/oU0FAOOV/z6PgPKsTzoCVfyFcpwiqg26
MvoLZ/rmEnCG+gsQVzQqCBP59c//vm4BTcZOOgIZW6SidwMHfLN38RdwlyI0AmPht8vx97X1TShq
0t4l4xe0XAB1HO1OSH9B7bw5AqA6f4GeRxARkcvNr5fD/jsSArAvJ35/RfrF2GB60W5m8wuq/+0Z
4IUAJ4dM9esLoU/kR+/BDxzUbwrD8vzoeaNP/HXxRimN/oWtLN0d4I26QDAfUMLBX6UK5mXw3xXO
X59SKJ8Ev7GR9G/+gCrtNz+mT2snGfk7A91V7Pzl18PZLPt1LW9/a0m14PYoBgvf/sn2N4/8NXHI
k9dt/qB73fWFE0PLffpO/CfYgi9Lp2pjE6F7+XGrYl+3/OYi7R0yKTFbyQwrACK6neYnxy38wUIB
ipg44rIiabbermqjM8G/B0U+ZfsXKSm9g0/xmj1YeAIUCjRl7E9VURInYs4BzIQTD+I6RY/J99aM
YKYBU3zKmj/TlzBcMXKCAHUgbIl8J2oCaaJw2hyXsDjdlJ0FACzkWOB/oW8DwjZAVrGzVL/bjsUP
3m7cGYe5iGiTiAJOAKFpRBbVjyD+mmEi0wF51tPBdemUayzu5RNsHihCzLTQhBLvKiDI2eC8h1/o
J/Z1vi7SLC2dePipgFxXQMEjIlSJwBftXrVzhX9mMgctUNePg10hEUf/B3sbIQFEl2mEbfKuLIf4
j4+4gAcX69ID1bKTPA8Ok0bTENZCAJ0CCuBaUpDKyLTvSeHfLP9dLbP1nV68vI//+ZtP/yJCtnL9
rWYYap+BZtlRLHv+7p+khSwncZ6d7cHTS04t9z/8DD/4VFfwfxP6xbdD0YFptGnqwOfr1n9Kt+Ns
9AYF500d9tqBz3xwCW1N1gdY9sG5n1dr2FrboelMKEfY/rhVo9XvUuwHT+YWrN/r53dky8ZknroP
CwNAS72nTxC0pqnNP5wBb/M3g32fjfHbu96OtfkIsM+BPkWIemT8P/EBU5vlH+/9fvruelDyRekM
7uoMT+1TvyaPjh8MB96nX3/wBn0i8ZoxGPaZBz84qukkbuQ8rwtvewk3b3aGgzjvnCR2yGDYORbs
VexHgw/7h+/nR48BtAZrfzsOPQLKFzp1VMuJH9PnoX1CeWynjntN/IMzJ6Eh8Zeh6IKp3zx1YCho
Sl77ZtAZLu4RYpAHp/Qf15+u3g6+aSMzdcnHyTPY0xkDF0jT7UQ/r3Mw8vDTgbd2+qgnTjYUDWAG
mT7qaUdcEJMzLwMM29OHfnEPT1OyHtyMTXno1I/34sa9M/YMT/rU6Z3Q2z2SGd71mZNC7//+SgBK
2v7489ft3Hly0p0nQkunp57yOd5eyvjgAPPNMLATPfv10Nnb9HSYvGIncjr2TdM6gKkDX6wzJ9oO
szHBKJps6qiXDnGe1tHBcbHjrgH9N8f44Y6pAjqWGQZGiNLPMsQHB/d5vyv7gyr1GgVzTgaxsV3m
xrCg1TlTj/vGc3zWS0LrwxkGdkBLvHPSaD44x9B+M5T7QGnOMGxFQmoWsmIOwIjpg9/2j+t3joNW
JE79hHf+ukyceDvQ5mrMIeo+I9yY1gfHJXphZAd/OViWKUnL6vVlvp2O1ofMsJHXCU+rxCk8n2DK
7b/6702KBnoz2BDXGXFAgfKevEGkbQ7b59x/fo7WB0unKN8eGgWv7VNIkCI/5A2/ntq154eI4CU4
td/+9UWGvp0UcXgE8mYIr5xTreLgAxE/+r///X8WIf1pRTpEcrCCI+cxjZ3tVxvIQ8QA0Bp+hjDG
jR+nhDtbF+VAKtKGtBu8z9Rndb2GUxBur3vxl4XvgCmpxK6+VMmzM4gAoc5PA2nh9qR/3nBZpOFz
igO8cUK4kX48MBPRoxFB39GP9ycGODYBnqkRjrfrpyeJNNzb31rOkvoy15HfDy4ObVEy9c5YKZTH
wRWT/ZrDPFxGB9dOVDvP6SAKQBltpi56VSHJEOM9b4eiGmQ3X1d9ONAIZ/WZJkzejivMEcG8wAET
x60GKxb2xhZ/UJheIhY9fHQoLduu/4+e9Xu3c8+dnTEl8KJD/nM8OMcjCHFvz/LFX9j+9Ecn+5I1
2RsL7jJSDW7YuIAcH3UFfxcBcuJn2xVu1kvRDVNf2zEZmq6bYpHJgxbEWQ99McqNP3lY4uTbUTYH
QOtQpg56kpJn5gho09upw4K4y/EHBpZAGTanDnu2fnSSYRIGWfHp436OmTOgXd+nLvYLMuED9SDs
5tarD4vxa6d69g8+EedxGMIDzcH0JV8D6DoQ40DETx/1NcVF13ywjH1Y+IxTPoeyv4fpeYCYf7hd
L30iyJhvf/x5ofZ1DT90O8xmVFrnMvV2XKQHuHT/XByw/j5Q/9NHX6UY9uC6enyGAw30y+ApgqVx
DrF8UyWP7zlqMCoA56csvlPP6NNjdXBeFYMb+Tr6DGf0X6+W18uru+Xivx3Qy7MmODD2/gNzAboZ
FEDTHuS0Ayllsti/rT/P/qBwsanWx98fIOFT5AK/NbgDMwjnTzRwPBh09MOOGypgEisQCxsMS6t3
9l+YHxgXcbChBJohBmYikIQ80HZ1VLDNEVqzPOf57Zi7GL7qwzrvap1VjxEQWOn3A0CHDiwa9h9M
Moezv47TJ+gmTDM+3ww3ECnUNUmHxsy4dBm/LFaKSMwwi0ObNE69g78hSTYo1eS3M9qOTO/PHNrW
crL1wd2aPA/CAXvxgj/oTS4C/xHgysGNV2fQI0u3ywb6dY50zjJHHCCF3IsOVujnO8xQ0sYCU7/n
kvgoShqIKloaN3nY0vPTbCiu5wjF3eDZrwA6GI5M+WymrniF6OhAuNKq88mDAoMzONtdWHD1YTG4
exFAuzd9rdav/6dcHzz/83Gd+sOcFph8pg9/uk66wVG8gxX/+Fmc+Y+sVYAGRNNXiwh2Cpbp7UBU
qoEpZvvjzzsRWC9zCrRuc+o1O0eA33UKxN+2Y70seIbPdu50aTkM5oN+aDvNzx8ETVU0AxkMmq1Z
hmUGneEVn0ORPjHo0jk8p3MHiZrSH0bKBMpAMf1C0JFZkL8wh5o7T3sqfwGD3S5zc9do//mpq77w
YeJvh9mMOofK2Iw61Bcgud9O8/M3+EUMoz9lUTjVdrjNqnfrMz4u2K5+/Y8qYQpoUfq6nefnl30F
z2QI7N5woE/9dtfr7slbRxET0uFnWPFrKcxOWRQIWKcfBxKKa3eImNnw9U4+D4oZdw7O1sDubVdJ
Lwf4nbY//vw3vEYel4E7iZTeaPKiKyYIjOqL6aPepEMvDSRX0we9/vV/pQc3afzrf2xw+Zfk1/+d
PPnD0jHwL0yfCOEtnwFqgRZshnGdpGcFNHjopg986+488DkguYgThMDOHhw6xcAsAu/w9DWj8tFn
bHpxlgQt4jAoDh2YBOIcCvbbjg+CBpPTz+GbHz86j81QYsyRhHiRodc771ubQWqYQAXdwJgbpLoQ
LJ1+HJ8euyFmXQNUDZhfyvxqIBiLKv/RB/PnxWGFTeXqP2IkFtm3oUE1x7cGzB0ac3tpqK6cwXbY
lOcO10o7GE9VlACquH41RPfNEDUx0wIHu1FoR2vSr8FByJQriDMIWyzeYdLzu2Xb1YfDEmYVuajt
HHxBSqM19awXa1plM8jnzZF4OyY4hmEh4hw+zLIo2apn2hBp6iFY/frJG57tHD7Mob9TjUlJlaau
9tAh6fq9nODeUuUfjN8eAqvxNNCQlFBl6pJX/iMKJJlM/RwI9BXImpJi3W2XSAXbOHppPL6/WhMk
jofDznEOqNAdnu4cTqdFUthhA9EA3b09kp93hI4qQPDJ4BBAjD193GMUOzDCAe2YZhi3dKLhamnz
4Kl392RNmAsG3sAZhgV0AOG/IegBdKzTRz5zwF07vA1zuChnfulVrGmCZhDTF3wdpbUTskue4YzP
fMj1cp0AdzBM7QpzuFVnVbtGgWZF3O0RbOJTc9Q3nKfRM85kMC5lbJ96l1HK5bCh1hmeCMLN5XCx
c7hrf8BgAcL86QeBqsTGGcqKOVQzKA1ZwTYHROcSFDsVE0cDKeT0Y7hCqItxNsDrNn1c+qIBpxjc
CdAXzTDwRmoSPxlGSebwOq4zBqsLgpQZFlw70aNDnrcjbaKUlFV46lO+btbPQ+UBgs05hvVLUBCw
1xiEstPHvg0pHHpgXIJCaIZxX9g9TlEx+JwO3cY5spV3FK6Ce2eBHHS72M1nnCVTB341GiQnwws9
h1dzDSYJ5gnOAT5AhdWaYoTOGTSvIsyBaX4pF0cx8xp1+cPVCwhKzaCsTsEmWw9O2zCQfR6PdY17
Db/+D/pu3nPNwKgI3kTDQHwNXXYR4h6f7k8MrVHqun/AyNq7PH3KeHXOn/gltgw/U7/G2y1Qh/D/
S4HZJ1I9DlT+DLL9E0rfUPW0idqZDnlEjH0gg7c//LyXC5Bq5UdDmOocZeZ0tahdK7Yr3DgHM8gv
CtIyHQ81W4Oh56ghsJwO9uB78msOp8ZibscciJRFGiMBNST0nMP32I77PgSTNkaaar+BrI3lgJvD
VUBl4zMo1KphrnYOzMQRao387b43l5myA089hhPcY+b7obfW9HHPHUJTkyyQZg6QLpzosqD4g3K7
zM1pzIHLvUQ4s0xpNe3AQAEb/3aqn5dzL2x7p35ZFhtperGu/aEEmYPQ4GWWs+ppaLuhr8n0HdzA
7/OfnefN8m/SR1Cgbgfd2ONzBM9ukIh/OR8L9zIt3hOG4hwJnZeDuvMRbQcJIjUbKej+RSrsEKrM
AWM0KRqu8A7ufOL67wp5lOFsz/Pnr9nt9d4ZZrjIJoJYDIYW3bOmr9xC4TY4lLYDba7UHBC5a2do
FYm0r9RUuQl6nPJgWaH2noU4inOkrl5uJ0yY0vv1P6J1PHB80SJkpg2cO5hhGMUA/mAOaP/LBl60
wMG/vGS1/nW7avppJdDfjgYS35rNy1cShr9Nmbv2Dunx39YJeG/vb2joB4vZns0P/fnr3X95XxRj
Mhjq1TuBs/37EwELffV7xvw/Ab/vu7zlc8Q/ER75nkbhq1Z6e5/RI1QEGSy67SGagZ6hm75+vx/h
TueY31sWWG8bDfxtbvcLzfo/4HcnLj3yYVXKXsqjH0zLmyDgY5J6c0TbTOL0Q2TZHOhReqEGUd45
ajusNErZyqQ5KL+WT/CYhgwzc3BbH8K9e/JoWRlTozRH9urQicI/jDQaW6nw8zbcqgL57iDOIuxl
p//BS3yNsglwzQyuhjAHaIUSKCJINDBSBNpOfr/8Gw/oXq5JtR2F6ithjrK1W1KxixXneCF3yCP0
4E8ffDgw/W838Ef34T1F/7dRA+/1xfgHVAovrVFAfODE6eDjzGFHm0AqsUHROcxzKm7Td93EOViB
rZT61v9yugYnWeL+63te9hw+7yabRDkn4AhQQfzePHPgKqw03dpkg5CKMkPU49AP/O0TpjJoDsbZ
Q+SOKUPMtiXCJp9HGy3uUGHv7S7wg3L/VRfSfo+748/guL+Ov0Hh049NgynIG7w0ZTo4w4+DjzKH
YkCYdZBonoN06GgNnMDrDd3s4fxpgVBHtP29wSYAf99eij+S6+Pq7dRHtxgEELYjbVTcHGU9lkdA
iYMMxTuOCloOb+f7+ZX/P+7OYKVhIAjDr5IH8FCUEr0IJag9RZFawVsoCw2GREwW8d28+WJ+awzs
ptNGyBClx0LZ7uzudGfnn/n/1LxFSVYIILEGcp7mvf5LDdx8nZWwDYThhEYmKKXPNRxVw2fdAj8Z
2ojDIm5A7PGbd5c3GzJ44uWCnJTCD2QvQIbOBKGb3wmljo4LWZhwzS8UDjWXVL3NCpkIXIOdsk2K
LU0B9HQSLWpSzzVdsG0+3Xks4B9ktoktt0GcgsrX+DVbVc/EpsGqoVKtMS5Vyt0w30mlM43ZWgq3
epNVOJmPbG/e4gvXtoH1OZi4BiK6E2SeajTTJ47n3WFTndP6856TSo1jZMXmVNLMIOzVKKV88CWb
UIYqq9fo1kJbTbwohnGxowqeQSR2ThYMob1h/pY/fPgIUn1jHz6+Ne5iPVzi4X/7yqcXVqRqlXQC
p7WyDYF6Cc7huOjGVGBkgW9q6DDc27rf66wBoa8+P2gefje+SyKc133cF2RJJ2CaZ7+ksTjtuZBs
/xV2MeQdHraBSviOwOPxWSnpSf4zKwc2++d/clPw/Lr8AgAA//8=</cx:binary>
              </cx:geoCache>
            </cx:geography>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Radio" firstButton="1" fmlaLink="'Analysis 1'!$M$13"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image" Target="../media/image3.png"/><Relationship Id="rId7" Type="http://schemas.openxmlformats.org/officeDocument/2006/relationships/chart" Target="../charts/chart2.xml"/><Relationship Id="rId12" Type="http://schemas.openxmlformats.org/officeDocument/2006/relationships/hyperlink" Target="#'Dashboard '!A1"/><Relationship Id="rId2" Type="http://schemas.openxmlformats.org/officeDocument/2006/relationships/image" Target="../media/image2.gi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7.gif"/><Relationship Id="rId5" Type="http://schemas.openxmlformats.org/officeDocument/2006/relationships/image" Target="../media/image5.gif"/><Relationship Id="rId10" Type="http://schemas.openxmlformats.org/officeDocument/2006/relationships/chart" Target="../charts/chart5.xml"/><Relationship Id="rId4" Type="http://schemas.openxmlformats.org/officeDocument/2006/relationships/image" Target="../media/image4.png"/><Relationship Id="rId9"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image" Target="../media/image15.svg"/><Relationship Id="rId3" Type="http://schemas.openxmlformats.org/officeDocument/2006/relationships/image" Target="../media/image8.gif"/><Relationship Id="rId7" Type="http://schemas.openxmlformats.org/officeDocument/2006/relationships/image" Target="../media/image11.png"/><Relationship Id="rId12" Type="http://schemas.openxmlformats.org/officeDocument/2006/relationships/chart" Target="../charts/chart12.xml"/><Relationship Id="rId17" Type="http://schemas.openxmlformats.org/officeDocument/2006/relationships/image" Target="../media/image14.png"/><Relationship Id="rId2" Type="http://schemas.openxmlformats.org/officeDocument/2006/relationships/chart" Target="../charts/chart7.xml"/><Relationship Id="rId16" Type="http://schemas.openxmlformats.org/officeDocument/2006/relationships/image" Target="../media/image13.svg"/><Relationship Id="rId20" Type="http://schemas.openxmlformats.org/officeDocument/2006/relationships/hyperlink" Target="#'Time Series Dashboard'!A1"/><Relationship Id="rId1" Type="http://schemas.openxmlformats.org/officeDocument/2006/relationships/chart" Target="../charts/chart6.xml"/><Relationship Id="rId6" Type="http://schemas.openxmlformats.org/officeDocument/2006/relationships/image" Target="../media/image10.png"/><Relationship Id="rId11" Type="http://schemas.openxmlformats.org/officeDocument/2006/relationships/chart" Target="../charts/chart11.xml"/><Relationship Id="rId5" Type="http://schemas.microsoft.com/office/2007/relationships/hdphoto" Target="../media/hdphoto1.wdp"/><Relationship Id="rId15" Type="http://schemas.openxmlformats.org/officeDocument/2006/relationships/image" Target="../media/image12.png"/><Relationship Id="rId10" Type="http://schemas.openxmlformats.org/officeDocument/2006/relationships/chart" Target="../charts/chart10.xml"/><Relationship Id="rId19" Type="http://schemas.openxmlformats.org/officeDocument/2006/relationships/chart" Target="../charts/chart15.xml"/><Relationship Id="rId4" Type="http://schemas.openxmlformats.org/officeDocument/2006/relationships/image" Target="../media/image9.png"/><Relationship Id="rId9" Type="http://schemas.openxmlformats.org/officeDocument/2006/relationships/chart" Target="../charts/chart9.xml"/><Relationship Id="rId14"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editAs="oneCell">
    <xdr:from>
      <xdr:col>20</xdr:col>
      <xdr:colOff>920326</xdr:colOff>
      <xdr:row>16</xdr:row>
      <xdr:rowOff>38099</xdr:rowOff>
    </xdr:from>
    <xdr:to>
      <xdr:col>23</xdr:col>
      <xdr:colOff>282892</xdr:colOff>
      <xdr:row>36</xdr:row>
      <xdr:rowOff>26581</xdr:rowOff>
    </xdr:to>
    <mc:AlternateContent xmlns:mc="http://schemas.openxmlformats.org/markup-compatibility/2006" xmlns:a14="http://schemas.microsoft.com/office/drawing/2010/main">
      <mc:Choice Requires="a14">
        <xdr:graphicFrame macro="">
          <xdr:nvGraphicFramePr>
            <xdr:cNvPr id="2" name="Month Name">
              <a:extLst>
                <a:ext uri="{FF2B5EF4-FFF2-40B4-BE49-F238E27FC236}">
                  <a16:creationId xmlns:a16="http://schemas.microsoft.com/office/drawing/2014/main" id="{78217184-57A3-84AB-2391-C6A234FB5631}"/>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15051193" y="3018367"/>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12</xdr:col>
      <xdr:colOff>0</xdr:colOff>
      <xdr:row>49</xdr:row>
      <xdr:rowOff>0</xdr:rowOff>
    </xdr:from>
    <xdr:to>
      <xdr:col>14</xdr:col>
      <xdr:colOff>694267</xdr:colOff>
      <xdr:row>60</xdr:row>
      <xdr:rowOff>143933</xdr:rowOff>
    </xdr:to>
    <xdr:graphicFrame macro="">
      <xdr:nvGraphicFramePr>
        <xdr:cNvPr id="5" name="Chart 4">
          <a:extLst>
            <a:ext uri="{FF2B5EF4-FFF2-40B4-BE49-F238E27FC236}">
              <a16:creationId xmlns:a16="http://schemas.microsoft.com/office/drawing/2014/main" id="{70161509-F6B1-C220-8DE3-14CEA2162C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122766</xdr:colOff>
      <xdr:row>13</xdr:row>
      <xdr:rowOff>90593</xdr:rowOff>
    </xdr:from>
    <xdr:to>
      <xdr:col>21</xdr:col>
      <xdr:colOff>520700</xdr:colOff>
      <xdr:row>26</xdr:row>
      <xdr:rowOff>136102</xdr:rowOff>
    </xdr:to>
    <mc:AlternateContent xmlns:mc="http://schemas.openxmlformats.org/markup-compatibility/2006" xmlns:a14="http://schemas.microsoft.com/office/drawing/2010/main">
      <mc:Choice Requires="a14">
        <xdr:graphicFrame macro="">
          <xdr:nvGraphicFramePr>
            <xdr:cNvPr id="6" name="Country">
              <a:extLst>
                <a:ext uri="{FF2B5EF4-FFF2-40B4-BE49-F238E27FC236}">
                  <a16:creationId xmlns:a16="http://schemas.microsoft.com/office/drawing/2014/main" id="{70E6E809-5B72-58B9-F63A-75D8EB009773}"/>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4549966" y="25120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304800</xdr:colOff>
      <xdr:row>27</xdr:row>
      <xdr:rowOff>106680</xdr:rowOff>
    </xdr:from>
    <xdr:to>
      <xdr:col>14</xdr:col>
      <xdr:colOff>83820</xdr:colOff>
      <xdr:row>39</xdr:row>
      <xdr:rowOff>30480</xdr:rowOff>
    </xdr:to>
    <xdr:sp macro="" textlink="">
      <xdr:nvSpPr>
        <xdr:cNvPr id="1033" name="Rectangle: Rounded Corners 1032">
          <a:extLst>
            <a:ext uri="{FF2B5EF4-FFF2-40B4-BE49-F238E27FC236}">
              <a16:creationId xmlns:a16="http://schemas.microsoft.com/office/drawing/2014/main" id="{9BD3FDA6-BB7C-CCD2-A54A-EEF7F0F0168C}"/>
            </a:ext>
          </a:extLst>
        </xdr:cNvPr>
        <xdr:cNvSpPr/>
      </xdr:nvSpPr>
      <xdr:spPr>
        <a:xfrm>
          <a:off x="4267200" y="5044440"/>
          <a:ext cx="4655820" cy="2118360"/>
        </a:xfrm>
        <a:prstGeom prst="roundRect">
          <a:avLst>
            <a:gd name="adj" fmla="val 581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259080</xdr:colOff>
      <xdr:row>27</xdr:row>
      <xdr:rowOff>38100</xdr:rowOff>
    </xdr:from>
    <xdr:to>
      <xdr:col>6</xdr:col>
      <xdr:colOff>190500</xdr:colOff>
      <xdr:row>38</xdr:row>
      <xdr:rowOff>175260</xdr:rowOff>
    </xdr:to>
    <xdr:sp macro="" textlink="">
      <xdr:nvSpPr>
        <xdr:cNvPr id="35" name="Rectangle: Rounded Corners 34">
          <a:extLst>
            <a:ext uri="{FF2B5EF4-FFF2-40B4-BE49-F238E27FC236}">
              <a16:creationId xmlns:a16="http://schemas.microsoft.com/office/drawing/2014/main" id="{FAC464D9-16E5-B97C-4853-3750C2EE6AEB}"/>
            </a:ext>
          </a:extLst>
        </xdr:cNvPr>
        <xdr:cNvSpPr/>
      </xdr:nvSpPr>
      <xdr:spPr>
        <a:xfrm>
          <a:off x="868680" y="4975860"/>
          <a:ext cx="3284220" cy="2148840"/>
        </a:xfrm>
        <a:prstGeom prst="roundRect">
          <a:avLst>
            <a:gd name="adj" fmla="val 581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502920</xdr:colOff>
      <xdr:row>14</xdr:row>
      <xdr:rowOff>175260</xdr:rowOff>
    </xdr:from>
    <xdr:to>
      <xdr:col>14</xdr:col>
      <xdr:colOff>327660</xdr:colOff>
      <xdr:row>27</xdr:row>
      <xdr:rowOff>15240</xdr:rowOff>
    </xdr:to>
    <xdr:sp macro="" textlink="">
      <xdr:nvSpPr>
        <xdr:cNvPr id="32" name="Rectangle: Rounded Corners 31">
          <a:extLst>
            <a:ext uri="{FF2B5EF4-FFF2-40B4-BE49-F238E27FC236}">
              <a16:creationId xmlns:a16="http://schemas.microsoft.com/office/drawing/2014/main" id="{63E1C0B0-A107-3F48-5AD1-042F77AA2570}"/>
            </a:ext>
          </a:extLst>
        </xdr:cNvPr>
        <xdr:cNvSpPr/>
      </xdr:nvSpPr>
      <xdr:spPr>
        <a:xfrm>
          <a:off x="7513320" y="2735580"/>
          <a:ext cx="1653540" cy="2217420"/>
        </a:xfrm>
        <a:prstGeom prst="roundRect">
          <a:avLst>
            <a:gd name="adj" fmla="val 5812"/>
          </a:avLst>
        </a:prstGeom>
        <a:solidFill>
          <a:schemeClr val="accent3">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548641</xdr:colOff>
      <xdr:row>15</xdr:row>
      <xdr:rowOff>137160</xdr:rowOff>
    </xdr:from>
    <xdr:to>
      <xdr:col>22</xdr:col>
      <xdr:colOff>579120</xdr:colOff>
      <xdr:row>27</xdr:row>
      <xdr:rowOff>68580</xdr:rowOff>
    </xdr:to>
    <xdr:sp macro="" textlink="">
      <xdr:nvSpPr>
        <xdr:cNvPr id="1035" name="Rectangle: Rounded Corners 1034">
          <a:extLst>
            <a:ext uri="{FF2B5EF4-FFF2-40B4-BE49-F238E27FC236}">
              <a16:creationId xmlns:a16="http://schemas.microsoft.com/office/drawing/2014/main" id="{3BA8046D-8ACA-A51D-0BB7-31ADD6DB6DF3}"/>
            </a:ext>
          </a:extLst>
        </xdr:cNvPr>
        <xdr:cNvSpPr/>
      </xdr:nvSpPr>
      <xdr:spPr>
        <a:xfrm>
          <a:off x="9387841" y="2880360"/>
          <a:ext cx="4907279" cy="2125980"/>
        </a:xfrm>
        <a:prstGeom prst="roundRect">
          <a:avLst>
            <a:gd name="adj" fmla="val 581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297180</xdr:colOff>
      <xdr:row>15</xdr:row>
      <xdr:rowOff>8126</xdr:rowOff>
    </xdr:from>
    <xdr:to>
      <xdr:col>11</xdr:col>
      <xdr:colOff>358141</xdr:colOff>
      <xdr:row>26</xdr:row>
      <xdr:rowOff>102446</xdr:rowOff>
    </xdr:to>
    <xdr:sp macro="" textlink="">
      <xdr:nvSpPr>
        <xdr:cNvPr id="31" name="Rectangle: Rounded Corners 30">
          <a:extLst>
            <a:ext uri="{FF2B5EF4-FFF2-40B4-BE49-F238E27FC236}">
              <a16:creationId xmlns:a16="http://schemas.microsoft.com/office/drawing/2014/main" id="{BF6F16D2-CCAC-89F5-A8E1-794D285D1E03}"/>
            </a:ext>
          </a:extLst>
        </xdr:cNvPr>
        <xdr:cNvSpPr/>
      </xdr:nvSpPr>
      <xdr:spPr>
        <a:xfrm>
          <a:off x="906780" y="2751326"/>
          <a:ext cx="6461761" cy="2106000"/>
        </a:xfrm>
        <a:prstGeom prst="roundRect">
          <a:avLst>
            <a:gd name="adj" fmla="val 725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335281</xdr:colOff>
      <xdr:row>2</xdr:row>
      <xdr:rowOff>130046</xdr:rowOff>
    </xdr:from>
    <xdr:to>
      <xdr:col>14</xdr:col>
      <xdr:colOff>334081</xdr:colOff>
      <xdr:row>14</xdr:row>
      <xdr:rowOff>41486</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944881" y="495806"/>
          <a:ext cx="8228400" cy="2106000"/>
        </a:xfrm>
        <a:prstGeom prst="roundRect">
          <a:avLst>
            <a:gd name="adj" fmla="val 5812"/>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338666</xdr:colOff>
      <xdr:row>4</xdr:row>
      <xdr:rowOff>75354</xdr:rowOff>
    </xdr:from>
    <xdr:to>
      <xdr:col>2</xdr:col>
      <xdr:colOff>357866</xdr:colOff>
      <xdr:row>12</xdr:row>
      <xdr:rowOff>145914</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338666" y="806874"/>
          <a:ext cx="1238400" cy="1533600"/>
        </a:xfrm>
        <a:prstGeom prst="roundRect">
          <a:avLst>
            <a:gd name="adj" fmla="val 11350"/>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135635</xdr:colOff>
      <xdr:row>4</xdr:row>
      <xdr:rowOff>41487</xdr:rowOff>
    </xdr:from>
    <xdr:to>
      <xdr:col>4</xdr:col>
      <xdr:colOff>459635</xdr:colOff>
      <xdr:row>12</xdr:row>
      <xdr:rowOff>112047</xdr:rowOff>
    </xdr:to>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1964435" y="773007"/>
          <a:ext cx="1238400" cy="1533600"/>
        </a:xfrm>
        <a:prstGeom prst="roundRect">
          <a:avLst>
            <a:gd name="adj" fmla="val 11350"/>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237404</xdr:colOff>
      <xdr:row>4</xdr:row>
      <xdr:rowOff>33020</xdr:rowOff>
    </xdr:from>
    <xdr:to>
      <xdr:col>7</xdr:col>
      <xdr:colOff>256604</xdr:colOff>
      <xdr:row>12</xdr:row>
      <xdr:rowOff>103580</xdr:rowOff>
    </xdr:to>
    <xdr:sp macro="" textlink="">
      <xdr:nvSpPr>
        <xdr:cNvPr id="6" name="Rectangle: Rounded Corners 5">
          <a:extLst>
            <a:ext uri="{FF2B5EF4-FFF2-40B4-BE49-F238E27FC236}">
              <a16:creationId xmlns:a16="http://schemas.microsoft.com/office/drawing/2014/main" id="{00000000-0008-0000-0100-000006000000}"/>
            </a:ext>
          </a:extLst>
        </xdr:cNvPr>
        <xdr:cNvSpPr/>
      </xdr:nvSpPr>
      <xdr:spPr>
        <a:xfrm>
          <a:off x="3590204" y="764540"/>
          <a:ext cx="1238400" cy="1533600"/>
        </a:xfrm>
        <a:prstGeom prst="roundRect">
          <a:avLst>
            <a:gd name="adj" fmla="val 11350"/>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34373</xdr:colOff>
      <xdr:row>4</xdr:row>
      <xdr:rowOff>7621</xdr:rowOff>
    </xdr:from>
    <xdr:to>
      <xdr:col>10</xdr:col>
      <xdr:colOff>53573</xdr:colOff>
      <xdr:row>12</xdr:row>
      <xdr:rowOff>78181</xdr:rowOff>
    </xdr:to>
    <xdr:sp macro="" textlink="">
      <xdr:nvSpPr>
        <xdr:cNvPr id="7" name="Rectangle: Rounded Corners 6">
          <a:extLst>
            <a:ext uri="{FF2B5EF4-FFF2-40B4-BE49-F238E27FC236}">
              <a16:creationId xmlns:a16="http://schemas.microsoft.com/office/drawing/2014/main" id="{00000000-0008-0000-0100-000007000000}"/>
            </a:ext>
          </a:extLst>
        </xdr:cNvPr>
        <xdr:cNvSpPr/>
      </xdr:nvSpPr>
      <xdr:spPr>
        <a:xfrm>
          <a:off x="5215973" y="739141"/>
          <a:ext cx="1238400" cy="1533600"/>
        </a:xfrm>
        <a:prstGeom prst="roundRect">
          <a:avLst>
            <a:gd name="adj" fmla="val 11350"/>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440942</xdr:colOff>
      <xdr:row>3</xdr:row>
      <xdr:rowOff>176954</xdr:rowOff>
    </xdr:from>
    <xdr:to>
      <xdr:col>12</xdr:col>
      <xdr:colOff>460142</xdr:colOff>
      <xdr:row>12</xdr:row>
      <xdr:rowOff>61247</xdr:rowOff>
    </xdr:to>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6841742" y="725594"/>
          <a:ext cx="1238400" cy="1530213"/>
        </a:xfrm>
        <a:prstGeom prst="roundRect">
          <a:avLst>
            <a:gd name="adj" fmla="val 11350"/>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237913</xdr:colOff>
      <xdr:row>4</xdr:row>
      <xdr:rowOff>24554</xdr:rowOff>
    </xdr:from>
    <xdr:to>
      <xdr:col>15</xdr:col>
      <xdr:colOff>257113</xdr:colOff>
      <xdr:row>12</xdr:row>
      <xdr:rowOff>95114</xdr:rowOff>
    </xdr:to>
    <xdr:sp macro="" textlink="">
      <xdr:nvSpPr>
        <xdr:cNvPr id="9" name="Rectangle: Rounded Corners 8">
          <a:extLst>
            <a:ext uri="{FF2B5EF4-FFF2-40B4-BE49-F238E27FC236}">
              <a16:creationId xmlns:a16="http://schemas.microsoft.com/office/drawing/2014/main" id="{00000000-0008-0000-0100-000009000000}"/>
            </a:ext>
          </a:extLst>
        </xdr:cNvPr>
        <xdr:cNvSpPr/>
      </xdr:nvSpPr>
      <xdr:spPr>
        <a:xfrm>
          <a:off x="8467513" y="756074"/>
          <a:ext cx="1238400" cy="1533600"/>
        </a:xfrm>
        <a:prstGeom prst="roundRect">
          <a:avLst>
            <a:gd name="adj" fmla="val 11350"/>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587366</xdr:colOff>
      <xdr:row>2</xdr:row>
      <xdr:rowOff>158326</xdr:rowOff>
    </xdr:from>
    <xdr:to>
      <xdr:col>6</xdr:col>
      <xdr:colOff>495926</xdr:colOff>
      <xdr:row>5</xdr:row>
      <xdr:rowOff>135466</xdr:rowOff>
    </xdr:to>
    <xdr:sp macro="" textlink="">
      <xdr:nvSpPr>
        <xdr:cNvPr id="10" name="Oval 9">
          <a:extLst>
            <a:ext uri="{FF2B5EF4-FFF2-40B4-BE49-F238E27FC236}">
              <a16:creationId xmlns:a16="http://schemas.microsoft.com/office/drawing/2014/main" id="{00000000-0008-0000-0100-00000A000000}"/>
            </a:ext>
          </a:extLst>
        </xdr:cNvPr>
        <xdr:cNvSpPr/>
      </xdr:nvSpPr>
      <xdr:spPr>
        <a:xfrm>
          <a:off x="3940166" y="524086"/>
          <a:ext cx="518160" cy="525780"/>
        </a:xfrm>
        <a:prstGeom prst="ellipse">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431409</xdr:colOff>
      <xdr:row>2</xdr:row>
      <xdr:rowOff>160020</xdr:rowOff>
    </xdr:from>
    <xdr:to>
      <xdr:col>4</xdr:col>
      <xdr:colOff>33866</xdr:colOff>
      <xdr:row>5</xdr:row>
      <xdr:rowOff>137160</xdr:rowOff>
    </xdr:to>
    <xdr:sp macro="" textlink="">
      <xdr:nvSpPr>
        <xdr:cNvPr id="11" name="Oval 10">
          <a:extLst>
            <a:ext uri="{FF2B5EF4-FFF2-40B4-BE49-F238E27FC236}">
              <a16:creationId xmlns:a16="http://schemas.microsoft.com/office/drawing/2014/main" id="{00000000-0008-0000-0100-00000B000000}"/>
            </a:ext>
          </a:extLst>
        </xdr:cNvPr>
        <xdr:cNvSpPr/>
      </xdr:nvSpPr>
      <xdr:spPr>
        <a:xfrm>
          <a:off x="2260209" y="525780"/>
          <a:ext cx="516857" cy="525780"/>
        </a:xfrm>
        <a:prstGeom prst="ellipse">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336921</xdr:colOff>
      <xdr:row>2</xdr:row>
      <xdr:rowOff>161713</xdr:rowOff>
    </xdr:from>
    <xdr:to>
      <xdr:col>9</xdr:col>
      <xdr:colOff>245481</xdr:colOff>
      <xdr:row>5</xdr:row>
      <xdr:rowOff>138853</xdr:rowOff>
    </xdr:to>
    <xdr:sp macro="" textlink="">
      <xdr:nvSpPr>
        <xdr:cNvPr id="12" name="Oval 11">
          <a:extLst>
            <a:ext uri="{FF2B5EF4-FFF2-40B4-BE49-F238E27FC236}">
              <a16:creationId xmlns:a16="http://schemas.microsoft.com/office/drawing/2014/main" id="{00000000-0008-0000-0100-00000C000000}"/>
            </a:ext>
          </a:extLst>
        </xdr:cNvPr>
        <xdr:cNvSpPr/>
      </xdr:nvSpPr>
      <xdr:spPr>
        <a:xfrm>
          <a:off x="5518521" y="527473"/>
          <a:ext cx="518160" cy="525780"/>
        </a:xfrm>
        <a:prstGeom prst="ellipse">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103411</xdr:colOff>
      <xdr:row>2</xdr:row>
      <xdr:rowOff>161713</xdr:rowOff>
    </xdr:from>
    <xdr:to>
      <xdr:col>12</xdr:col>
      <xdr:colOff>11971</xdr:colOff>
      <xdr:row>5</xdr:row>
      <xdr:rowOff>138853</xdr:rowOff>
    </xdr:to>
    <xdr:sp macro="" textlink="">
      <xdr:nvSpPr>
        <xdr:cNvPr id="13" name="Oval 12">
          <a:extLst>
            <a:ext uri="{FF2B5EF4-FFF2-40B4-BE49-F238E27FC236}">
              <a16:creationId xmlns:a16="http://schemas.microsoft.com/office/drawing/2014/main" id="{00000000-0008-0000-0100-00000D000000}"/>
            </a:ext>
          </a:extLst>
        </xdr:cNvPr>
        <xdr:cNvSpPr/>
      </xdr:nvSpPr>
      <xdr:spPr>
        <a:xfrm>
          <a:off x="7113811" y="527473"/>
          <a:ext cx="518160" cy="525780"/>
        </a:xfrm>
        <a:prstGeom prst="ellipse">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539783</xdr:colOff>
      <xdr:row>10</xdr:row>
      <xdr:rowOff>39793</xdr:rowOff>
    </xdr:from>
    <xdr:to>
      <xdr:col>2</xdr:col>
      <xdr:colOff>554567</xdr:colOff>
      <xdr:row>13</xdr:row>
      <xdr:rowOff>131233</xdr:rowOff>
    </xdr:to>
    <xdr:sp macro="" textlink="">
      <xdr:nvSpPr>
        <xdr:cNvPr id="14" name="Oval 13">
          <a:extLst>
            <a:ext uri="{FF2B5EF4-FFF2-40B4-BE49-F238E27FC236}">
              <a16:creationId xmlns:a16="http://schemas.microsoft.com/office/drawing/2014/main" id="{00000000-0008-0000-0100-00000E000000}"/>
            </a:ext>
          </a:extLst>
        </xdr:cNvPr>
        <xdr:cNvSpPr/>
      </xdr:nvSpPr>
      <xdr:spPr>
        <a:xfrm>
          <a:off x="1149383" y="1868593"/>
          <a:ext cx="624384" cy="64008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49563</xdr:colOff>
      <xdr:row>9</xdr:row>
      <xdr:rowOff>121074</xdr:rowOff>
    </xdr:from>
    <xdr:to>
      <xdr:col>14</xdr:col>
      <xdr:colOff>71967</xdr:colOff>
      <xdr:row>13</xdr:row>
      <xdr:rowOff>49107</xdr:rowOff>
    </xdr:to>
    <xdr:sp macro="" textlink="">
      <xdr:nvSpPr>
        <xdr:cNvPr id="15" name="Oval 14">
          <a:extLst>
            <a:ext uri="{FF2B5EF4-FFF2-40B4-BE49-F238E27FC236}">
              <a16:creationId xmlns:a16="http://schemas.microsoft.com/office/drawing/2014/main" id="{00000000-0008-0000-0100-00000F000000}"/>
            </a:ext>
          </a:extLst>
        </xdr:cNvPr>
        <xdr:cNvSpPr/>
      </xdr:nvSpPr>
      <xdr:spPr>
        <a:xfrm>
          <a:off x="8279163" y="1766994"/>
          <a:ext cx="632004" cy="659553"/>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3</xdr:col>
      <xdr:colOff>513993</xdr:colOff>
      <xdr:row>3</xdr:row>
      <xdr:rowOff>64480</xdr:rowOff>
    </xdr:from>
    <xdr:to>
      <xdr:col>3</xdr:col>
      <xdr:colOff>838200</xdr:colOff>
      <xdr:row>5</xdr:row>
      <xdr:rowOff>21852</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2342793" y="613120"/>
          <a:ext cx="324207" cy="323132"/>
        </a:xfrm>
        <a:prstGeom prst="rect">
          <a:avLst/>
        </a:prstGeom>
      </xdr:spPr>
    </xdr:pic>
    <xdr:clientData/>
  </xdr:twoCellAnchor>
  <xdr:twoCellAnchor editAs="oneCell">
    <xdr:from>
      <xdr:col>13</xdr:col>
      <xdr:colOff>131708</xdr:colOff>
      <xdr:row>10</xdr:row>
      <xdr:rowOff>60410</xdr:rowOff>
    </xdr:from>
    <xdr:to>
      <xdr:col>13</xdr:col>
      <xdr:colOff>535601</xdr:colOff>
      <xdr:row>12</xdr:row>
      <xdr:rowOff>101229</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61308" y="1889210"/>
          <a:ext cx="403893" cy="406579"/>
        </a:xfrm>
        <a:prstGeom prst="rect">
          <a:avLst/>
        </a:prstGeom>
      </xdr:spPr>
    </xdr:pic>
    <xdr:clientData/>
  </xdr:twoCellAnchor>
  <xdr:twoCellAnchor editAs="oneCell">
    <xdr:from>
      <xdr:col>8</xdr:col>
      <xdr:colOff>446484</xdr:colOff>
      <xdr:row>3</xdr:row>
      <xdr:rowOff>63975</xdr:rowOff>
    </xdr:from>
    <xdr:to>
      <xdr:col>9</xdr:col>
      <xdr:colOff>181672</xdr:colOff>
      <xdr:row>5</xdr:row>
      <xdr:rowOff>42334</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5628084" y="612615"/>
          <a:ext cx="344788" cy="344119"/>
        </a:xfrm>
        <a:prstGeom prst="rect">
          <a:avLst/>
        </a:prstGeom>
      </xdr:spPr>
    </xdr:pic>
    <xdr:clientData/>
  </xdr:twoCellAnchor>
  <xdr:twoCellAnchor editAs="oneCell">
    <xdr:from>
      <xdr:col>6</xdr:col>
      <xdr:colOff>97204</xdr:colOff>
      <xdr:row>3</xdr:row>
      <xdr:rowOff>60327</xdr:rowOff>
    </xdr:from>
    <xdr:to>
      <xdr:col>6</xdr:col>
      <xdr:colOff>389466</xdr:colOff>
      <xdr:row>4</xdr:row>
      <xdr:rowOff>172236</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4059604" y="608967"/>
          <a:ext cx="292262" cy="294789"/>
        </a:xfrm>
        <a:prstGeom prst="rect">
          <a:avLst/>
        </a:prstGeom>
      </xdr:spPr>
    </xdr:pic>
    <xdr:clientData/>
  </xdr:twoCellAnchor>
  <xdr:twoCellAnchor editAs="oneCell">
    <xdr:from>
      <xdr:col>2</xdr:col>
      <xdr:colOff>67731</xdr:colOff>
      <xdr:row>11</xdr:row>
      <xdr:rowOff>3386</xdr:rowOff>
    </xdr:from>
    <xdr:to>
      <xdr:col>2</xdr:col>
      <xdr:colOff>457198</xdr:colOff>
      <xdr:row>13</xdr:row>
      <xdr:rowOff>25399</xdr:rowOff>
    </xdr:to>
    <xdr:pic>
      <xdr:nvPicPr>
        <xdr:cNvPr id="42" name="Pictur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rot="10800000" flipV="1">
          <a:off x="1286931" y="2015066"/>
          <a:ext cx="389467" cy="387773"/>
        </a:xfrm>
        <a:prstGeom prst="rect">
          <a:avLst/>
        </a:prstGeom>
      </xdr:spPr>
    </xdr:pic>
    <xdr:clientData/>
  </xdr:twoCellAnchor>
  <xdr:twoCellAnchor editAs="oneCell">
    <xdr:from>
      <xdr:col>11</xdr:col>
      <xdr:colOff>228162</xdr:colOff>
      <xdr:row>3</xdr:row>
      <xdr:rowOff>64665</xdr:rowOff>
    </xdr:from>
    <xdr:to>
      <xdr:col>11</xdr:col>
      <xdr:colOff>524262</xdr:colOff>
      <xdr:row>4</xdr:row>
      <xdr:rowOff>177800</xdr:rowOff>
    </xdr:to>
    <xdr:pic>
      <xdr:nvPicPr>
        <xdr:cNvPr id="44" name="Picture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7238562" y="613305"/>
          <a:ext cx="296100" cy="296015"/>
        </a:xfrm>
        <a:prstGeom prst="rect">
          <a:avLst/>
        </a:prstGeom>
      </xdr:spPr>
    </xdr:pic>
    <xdr:clientData/>
  </xdr:twoCellAnchor>
  <xdr:twoCellAnchor>
    <xdr:from>
      <xdr:col>0</xdr:col>
      <xdr:colOff>389470</xdr:colOff>
      <xdr:row>5</xdr:row>
      <xdr:rowOff>93134</xdr:rowOff>
    </xdr:from>
    <xdr:to>
      <xdr:col>2</xdr:col>
      <xdr:colOff>270935</xdr:colOff>
      <xdr:row>6</xdr:row>
      <xdr:rowOff>160868</xdr:rowOff>
    </xdr:to>
    <xdr:sp macro="" textlink="">
      <xdr:nvSpPr>
        <xdr:cNvPr id="45" name="TextBox 44">
          <a:extLst>
            <a:ext uri="{FF2B5EF4-FFF2-40B4-BE49-F238E27FC236}">
              <a16:creationId xmlns:a16="http://schemas.microsoft.com/office/drawing/2014/main" id="{00000000-0008-0000-0100-00002D000000}"/>
            </a:ext>
          </a:extLst>
        </xdr:cNvPr>
        <xdr:cNvSpPr txBox="1"/>
      </xdr:nvSpPr>
      <xdr:spPr>
        <a:xfrm>
          <a:off x="389470" y="1007534"/>
          <a:ext cx="1100665" cy="2506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lumMod val="95000"/>
                </a:schemeClr>
              </a:solidFill>
            </a:rPr>
            <a:t>Total Quantity</a:t>
          </a:r>
        </a:p>
      </xdr:txBody>
    </xdr:sp>
    <xdr:clientData/>
  </xdr:twoCellAnchor>
  <xdr:twoCellAnchor>
    <xdr:from>
      <xdr:col>3</xdr:col>
      <xdr:colOff>42334</xdr:colOff>
      <xdr:row>6</xdr:row>
      <xdr:rowOff>42335</xdr:rowOff>
    </xdr:from>
    <xdr:to>
      <xdr:col>4</xdr:col>
      <xdr:colOff>533399</xdr:colOff>
      <xdr:row>7</xdr:row>
      <xdr:rowOff>110068</xdr:rowOff>
    </xdr:to>
    <xdr:sp macro="" textlink="">
      <xdr:nvSpPr>
        <xdr:cNvPr id="46" name="TextBox 45">
          <a:extLst>
            <a:ext uri="{FF2B5EF4-FFF2-40B4-BE49-F238E27FC236}">
              <a16:creationId xmlns:a16="http://schemas.microsoft.com/office/drawing/2014/main" id="{00000000-0008-0000-0100-00002E000000}"/>
            </a:ext>
          </a:extLst>
        </xdr:cNvPr>
        <xdr:cNvSpPr txBox="1"/>
      </xdr:nvSpPr>
      <xdr:spPr>
        <a:xfrm>
          <a:off x="1871134" y="1139615"/>
          <a:ext cx="1405465" cy="2506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tx1"/>
              </a:solidFill>
            </a:rPr>
            <a:t>Total COGS</a:t>
          </a:r>
        </a:p>
      </xdr:txBody>
    </xdr:sp>
    <xdr:clientData/>
  </xdr:twoCellAnchor>
  <xdr:twoCellAnchor>
    <xdr:from>
      <xdr:col>5</xdr:col>
      <xdr:colOff>313267</xdr:colOff>
      <xdr:row>6</xdr:row>
      <xdr:rowOff>33867</xdr:rowOff>
    </xdr:from>
    <xdr:to>
      <xdr:col>7</xdr:col>
      <xdr:colOff>194732</xdr:colOff>
      <xdr:row>7</xdr:row>
      <xdr:rowOff>101600</xdr:rowOff>
    </xdr:to>
    <xdr:sp macro="" textlink="">
      <xdr:nvSpPr>
        <xdr:cNvPr id="47" name="TextBox 46">
          <a:extLst>
            <a:ext uri="{FF2B5EF4-FFF2-40B4-BE49-F238E27FC236}">
              <a16:creationId xmlns:a16="http://schemas.microsoft.com/office/drawing/2014/main" id="{00000000-0008-0000-0100-00002F000000}"/>
            </a:ext>
          </a:extLst>
        </xdr:cNvPr>
        <xdr:cNvSpPr txBox="1"/>
      </xdr:nvSpPr>
      <xdr:spPr>
        <a:xfrm>
          <a:off x="3666067" y="1131147"/>
          <a:ext cx="1100665" cy="2506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tx1"/>
              </a:solidFill>
            </a:rPr>
            <a:t>Total Revenue</a:t>
          </a:r>
        </a:p>
      </xdr:txBody>
    </xdr:sp>
    <xdr:clientData/>
  </xdr:twoCellAnchor>
  <xdr:twoCellAnchor>
    <xdr:from>
      <xdr:col>8</xdr:col>
      <xdr:colOff>84668</xdr:colOff>
      <xdr:row>6</xdr:row>
      <xdr:rowOff>0</xdr:rowOff>
    </xdr:from>
    <xdr:to>
      <xdr:col>9</xdr:col>
      <xdr:colOff>575733</xdr:colOff>
      <xdr:row>7</xdr:row>
      <xdr:rowOff>67733</xdr:rowOff>
    </xdr:to>
    <xdr:sp macro="" textlink="">
      <xdr:nvSpPr>
        <xdr:cNvPr id="48" name="TextBox 47">
          <a:extLst>
            <a:ext uri="{FF2B5EF4-FFF2-40B4-BE49-F238E27FC236}">
              <a16:creationId xmlns:a16="http://schemas.microsoft.com/office/drawing/2014/main" id="{00000000-0008-0000-0100-000030000000}"/>
            </a:ext>
          </a:extLst>
        </xdr:cNvPr>
        <xdr:cNvSpPr txBox="1"/>
      </xdr:nvSpPr>
      <xdr:spPr>
        <a:xfrm>
          <a:off x="5266268" y="1097280"/>
          <a:ext cx="1100665" cy="2506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tx1"/>
              </a:solidFill>
            </a:rPr>
            <a:t>Total Profit</a:t>
          </a:r>
        </a:p>
      </xdr:txBody>
    </xdr:sp>
    <xdr:clientData/>
  </xdr:twoCellAnchor>
  <xdr:twoCellAnchor>
    <xdr:from>
      <xdr:col>10</xdr:col>
      <xdr:colOff>491070</xdr:colOff>
      <xdr:row>6</xdr:row>
      <xdr:rowOff>16934</xdr:rowOff>
    </xdr:from>
    <xdr:to>
      <xdr:col>12</xdr:col>
      <xdr:colOff>372535</xdr:colOff>
      <xdr:row>7</xdr:row>
      <xdr:rowOff>84667</xdr:rowOff>
    </xdr:to>
    <xdr:sp macro="" textlink="">
      <xdr:nvSpPr>
        <xdr:cNvPr id="49" name="TextBox 48">
          <a:extLst>
            <a:ext uri="{FF2B5EF4-FFF2-40B4-BE49-F238E27FC236}">
              <a16:creationId xmlns:a16="http://schemas.microsoft.com/office/drawing/2014/main" id="{00000000-0008-0000-0100-000031000000}"/>
            </a:ext>
          </a:extLst>
        </xdr:cNvPr>
        <xdr:cNvSpPr txBox="1"/>
      </xdr:nvSpPr>
      <xdr:spPr>
        <a:xfrm>
          <a:off x="6891870" y="1114214"/>
          <a:ext cx="1100665" cy="2506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tx1"/>
              </a:solidFill>
            </a:rPr>
            <a:t>% Profit Margin</a:t>
          </a:r>
        </a:p>
      </xdr:txBody>
    </xdr:sp>
    <xdr:clientData/>
  </xdr:twoCellAnchor>
  <xdr:twoCellAnchor>
    <xdr:from>
      <xdr:col>13</xdr:col>
      <xdr:colOff>296336</xdr:colOff>
      <xdr:row>5</xdr:row>
      <xdr:rowOff>93133</xdr:rowOff>
    </xdr:from>
    <xdr:to>
      <xdr:col>15</xdr:col>
      <xdr:colOff>177801</xdr:colOff>
      <xdr:row>6</xdr:row>
      <xdr:rowOff>160867</xdr:rowOff>
    </xdr:to>
    <xdr:sp macro="" textlink="">
      <xdr:nvSpPr>
        <xdr:cNvPr id="52" name="TextBox 51">
          <a:extLst>
            <a:ext uri="{FF2B5EF4-FFF2-40B4-BE49-F238E27FC236}">
              <a16:creationId xmlns:a16="http://schemas.microsoft.com/office/drawing/2014/main" id="{00000000-0008-0000-0100-000034000000}"/>
            </a:ext>
          </a:extLst>
        </xdr:cNvPr>
        <xdr:cNvSpPr txBox="1"/>
      </xdr:nvSpPr>
      <xdr:spPr>
        <a:xfrm>
          <a:off x="8525936" y="1007533"/>
          <a:ext cx="1100665" cy="2506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rPr>
            <a:t>#Transaction</a:t>
          </a:r>
        </a:p>
      </xdr:txBody>
    </xdr:sp>
    <xdr:clientData/>
  </xdr:twoCellAnchor>
  <xdr:twoCellAnchor>
    <xdr:from>
      <xdr:col>3</xdr:col>
      <xdr:colOff>50800</xdr:colOff>
      <xdr:row>8</xdr:row>
      <xdr:rowOff>16935</xdr:rowOff>
    </xdr:from>
    <xdr:to>
      <xdr:col>4</xdr:col>
      <xdr:colOff>541865</xdr:colOff>
      <xdr:row>9</xdr:row>
      <xdr:rowOff>84669</xdr:rowOff>
    </xdr:to>
    <xdr:sp macro="" textlink="'Analysis 1'!F8">
      <xdr:nvSpPr>
        <xdr:cNvPr id="53" name="TextBox 52">
          <a:extLst>
            <a:ext uri="{FF2B5EF4-FFF2-40B4-BE49-F238E27FC236}">
              <a16:creationId xmlns:a16="http://schemas.microsoft.com/office/drawing/2014/main" id="{00000000-0008-0000-0100-000035000000}"/>
            </a:ext>
          </a:extLst>
        </xdr:cNvPr>
        <xdr:cNvSpPr txBox="1"/>
      </xdr:nvSpPr>
      <xdr:spPr>
        <a:xfrm>
          <a:off x="1879600" y="1479975"/>
          <a:ext cx="1405465" cy="2506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D9CACF-9694-4CE0-8672-D1EE06A37914}" type="TxLink">
            <a:rPr lang="en-US" sz="1800" b="1" i="0" u="none" strike="noStrike">
              <a:solidFill>
                <a:srgbClr val="000000"/>
              </a:solidFill>
              <a:latin typeface="Arial" panose="020B0604020202020204" pitchFamily="34" charset="0"/>
              <a:ea typeface="Calibri"/>
              <a:cs typeface="Arial" panose="020B0604020202020204" pitchFamily="34" charset="0"/>
            </a:rPr>
            <a:pPr algn="ctr"/>
            <a:t>$11.26 M</a:t>
          </a:fld>
          <a:endParaRPr lang="en-IN" sz="1800" b="1">
            <a:solidFill>
              <a:schemeClr val="tx1"/>
            </a:solidFill>
            <a:latin typeface="Arial" panose="020B0604020202020204" pitchFamily="34" charset="0"/>
            <a:cs typeface="Arial" panose="020B0604020202020204" pitchFamily="34" charset="0"/>
          </a:endParaRPr>
        </a:p>
      </xdr:txBody>
    </xdr:sp>
    <xdr:clientData/>
  </xdr:twoCellAnchor>
  <xdr:twoCellAnchor>
    <xdr:from>
      <xdr:col>5</xdr:col>
      <xdr:colOff>338668</xdr:colOff>
      <xdr:row>7</xdr:row>
      <xdr:rowOff>160867</xdr:rowOff>
    </xdr:from>
    <xdr:to>
      <xdr:col>7</xdr:col>
      <xdr:colOff>220133</xdr:colOff>
      <xdr:row>9</xdr:row>
      <xdr:rowOff>42334</xdr:rowOff>
    </xdr:to>
    <xdr:sp macro="" textlink="'Analysis 1'!G8">
      <xdr:nvSpPr>
        <xdr:cNvPr id="56" name="TextBox 55">
          <a:extLst>
            <a:ext uri="{FF2B5EF4-FFF2-40B4-BE49-F238E27FC236}">
              <a16:creationId xmlns:a16="http://schemas.microsoft.com/office/drawing/2014/main" id="{00000000-0008-0000-0100-000038000000}"/>
            </a:ext>
          </a:extLst>
        </xdr:cNvPr>
        <xdr:cNvSpPr txBox="1"/>
      </xdr:nvSpPr>
      <xdr:spPr>
        <a:xfrm>
          <a:off x="3691468" y="1441027"/>
          <a:ext cx="1100665" cy="247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F2CA4CF-2882-4C6C-B0AA-C39A527B2A7A}" type="TxLink">
            <a:rPr lang="en-US" sz="1800" b="1" i="0" u="none" strike="noStrike">
              <a:solidFill>
                <a:srgbClr val="000000"/>
              </a:solidFill>
              <a:latin typeface="Arial" panose="020B0604020202020204" pitchFamily="34" charset="0"/>
              <a:ea typeface="Calibri"/>
              <a:cs typeface="Arial" panose="020B0604020202020204" pitchFamily="34" charset="0"/>
            </a:rPr>
            <a:pPr algn="ctr"/>
            <a:t>40.8%</a:t>
          </a:fld>
          <a:endParaRPr lang="en-IN" sz="1800" b="1">
            <a:solidFill>
              <a:schemeClr val="tx1"/>
            </a:solidFill>
            <a:latin typeface="Arial" panose="020B0604020202020204" pitchFamily="34" charset="0"/>
            <a:cs typeface="Arial" panose="020B0604020202020204" pitchFamily="34" charset="0"/>
          </a:endParaRPr>
        </a:p>
      </xdr:txBody>
    </xdr:sp>
    <xdr:clientData/>
  </xdr:twoCellAnchor>
  <xdr:twoCellAnchor>
    <xdr:from>
      <xdr:col>8</xdr:col>
      <xdr:colOff>84667</xdr:colOff>
      <xdr:row>7</xdr:row>
      <xdr:rowOff>160868</xdr:rowOff>
    </xdr:from>
    <xdr:to>
      <xdr:col>9</xdr:col>
      <xdr:colOff>575732</xdr:colOff>
      <xdr:row>9</xdr:row>
      <xdr:rowOff>42335</xdr:rowOff>
    </xdr:to>
    <xdr:sp macro="" textlink="'Analysis 1'!I8">
      <xdr:nvSpPr>
        <xdr:cNvPr id="59" name="TextBox 58">
          <a:extLst>
            <a:ext uri="{FF2B5EF4-FFF2-40B4-BE49-F238E27FC236}">
              <a16:creationId xmlns:a16="http://schemas.microsoft.com/office/drawing/2014/main" id="{00000000-0008-0000-0100-00003B000000}"/>
            </a:ext>
          </a:extLst>
        </xdr:cNvPr>
        <xdr:cNvSpPr txBox="1"/>
      </xdr:nvSpPr>
      <xdr:spPr>
        <a:xfrm>
          <a:off x="5266267" y="1441028"/>
          <a:ext cx="1100665" cy="247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888670-96C3-4211-A969-D80BE272FD50}" type="TxLink">
            <a:rPr lang="en-US" sz="1800" b="1" i="0" u="none" strike="noStrike">
              <a:solidFill>
                <a:srgbClr val="000000"/>
              </a:solidFill>
              <a:latin typeface="Arial" panose="020B0604020202020204" pitchFamily="34" charset="0"/>
              <a:ea typeface="Calibri"/>
              <a:cs typeface="Arial" panose="020B0604020202020204" pitchFamily="34" charset="0"/>
            </a:rPr>
            <a:pPr algn="ctr"/>
            <a:t>$4.60 M</a:t>
          </a:fld>
          <a:endParaRPr lang="en-IN" sz="1800" b="1">
            <a:solidFill>
              <a:schemeClr val="tx1"/>
            </a:solidFill>
            <a:latin typeface="Arial" panose="020B0604020202020204" pitchFamily="34" charset="0"/>
            <a:cs typeface="Arial" panose="020B0604020202020204" pitchFamily="34" charset="0"/>
          </a:endParaRPr>
        </a:p>
      </xdr:txBody>
    </xdr:sp>
    <xdr:clientData/>
  </xdr:twoCellAnchor>
  <xdr:twoCellAnchor>
    <xdr:from>
      <xdr:col>13</xdr:col>
      <xdr:colOff>325123</xdr:colOff>
      <xdr:row>7</xdr:row>
      <xdr:rowOff>48259</xdr:rowOff>
    </xdr:from>
    <xdr:to>
      <xdr:col>15</xdr:col>
      <xdr:colOff>206588</xdr:colOff>
      <xdr:row>8</xdr:row>
      <xdr:rowOff>112606</xdr:rowOff>
    </xdr:to>
    <xdr:sp macro="" textlink="'Analysis 1'!H8">
      <xdr:nvSpPr>
        <xdr:cNvPr id="60" name="TextBox 59">
          <a:extLst>
            <a:ext uri="{FF2B5EF4-FFF2-40B4-BE49-F238E27FC236}">
              <a16:creationId xmlns:a16="http://schemas.microsoft.com/office/drawing/2014/main" id="{00000000-0008-0000-0100-00003C000000}"/>
            </a:ext>
          </a:extLst>
        </xdr:cNvPr>
        <xdr:cNvSpPr txBox="1"/>
      </xdr:nvSpPr>
      <xdr:spPr>
        <a:xfrm>
          <a:off x="8554723" y="1328419"/>
          <a:ext cx="1100665" cy="247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76D810F-8F98-4AC9-81AA-C572A865A262}" type="TxLink">
            <a:rPr lang="en-US" sz="1800" b="1" i="0" u="none" strike="noStrike">
              <a:solidFill>
                <a:schemeClr val="bg1"/>
              </a:solidFill>
              <a:latin typeface="Arial" panose="020B0604020202020204" pitchFamily="34" charset="0"/>
              <a:ea typeface="Calibri"/>
              <a:cs typeface="Arial" panose="020B0604020202020204" pitchFamily="34" charset="0"/>
            </a:rPr>
            <a:pPr algn="ctr"/>
            <a:t>2.25  K</a:t>
          </a:fld>
          <a:endParaRPr lang="en-IN"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364068</xdr:colOff>
      <xdr:row>7</xdr:row>
      <xdr:rowOff>59268</xdr:rowOff>
    </xdr:from>
    <xdr:to>
      <xdr:col>2</xdr:col>
      <xdr:colOff>245533</xdr:colOff>
      <xdr:row>8</xdr:row>
      <xdr:rowOff>127001</xdr:rowOff>
    </xdr:to>
    <xdr:sp macro="" textlink="'Analysis 1'!M8">
      <xdr:nvSpPr>
        <xdr:cNvPr id="61" name="TextBox 60">
          <a:extLst>
            <a:ext uri="{FF2B5EF4-FFF2-40B4-BE49-F238E27FC236}">
              <a16:creationId xmlns:a16="http://schemas.microsoft.com/office/drawing/2014/main" id="{00000000-0008-0000-0100-00003D000000}"/>
            </a:ext>
          </a:extLst>
        </xdr:cNvPr>
        <xdr:cNvSpPr txBox="1"/>
      </xdr:nvSpPr>
      <xdr:spPr>
        <a:xfrm>
          <a:off x="364068" y="1339428"/>
          <a:ext cx="1100665" cy="2506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0AC4642-B470-4CA7-B5EA-9FE42771F65A}" type="TxLink">
            <a:rPr lang="en-US" sz="1800" b="1" i="0" u="none" strike="noStrike">
              <a:solidFill>
                <a:schemeClr val="bg1"/>
              </a:solidFill>
              <a:latin typeface="Arial" panose="020B0604020202020204" pitchFamily="34" charset="0"/>
              <a:ea typeface="Calibri"/>
              <a:cs typeface="Arial" panose="020B0604020202020204" pitchFamily="34" charset="0"/>
            </a:rPr>
            <a:pPr algn="ctr"/>
            <a:t>478</a:t>
          </a:fld>
          <a:endParaRPr lang="en-IN"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10</xdr:col>
      <xdr:colOff>496996</xdr:colOff>
      <xdr:row>8</xdr:row>
      <xdr:rowOff>4232</xdr:rowOff>
    </xdr:from>
    <xdr:to>
      <xdr:col>12</xdr:col>
      <xdr:colOff>378461</xdr:colOff>
      <xdr:row>9</xdr:row>
      <xdr:rowOff>71965</xdr:rowOff>
    </xdr:to>
    <xdr:sp macro="" textlink="'Analysis 1'!E8">
      <xdr:nvSpPr>
        <xdr:cNvPr id="62" name="TextBox 61">
          <a:extLst>
            <a:ext uri="{FF2B5EF4-FFF2-40B4-BE49-F238E27FC236}">
              <a16:creationId xmlns:a16="http://schemas.microsoft.com/office/drawing/2014/main" id="{00000000-0008-0000-0100-00003E000000}"/>
            </a:ext>
          </a:extLst>
        </xdr:cNvPr>
        <xdr:cNvSpPr txBox="1"/>
      </xdr:nvSpPr>
      <xdr:spPr>
        <a:xfrm>
          <a:off x="6897796" y="1467272"/>
          <a:ext cx="1100665" cy="25061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02E1F5F-A00E-44E0-AB37-518461C26249}" type="TxLink">
            <a:rPr lang="en-US" sz="1800" b="1" i="0" u="none" strike="noStrike">
              <a:solidFill>
                <a:schemeClr val="tx1"/>
              </a:solidFill>
              <a:latin typeface="Arial" panose="020B0604020202020204" pitchFamily="34" charset="0"/>
              <a:ea typeface="Calibri"/>
              <a:cs typeface="Arial" panose="020B0604020202020204" pitchFamily="34" charset="0"/>
            </a:rPr>
            <a:pPr algn="ctr"/>
            <a:t>$6.66 M</a:t>
          </a:fld>
          <a:endParaRPr lang="en-IN" sz="1800" b="1">
            <a:solidFill>
              <a:schemeClr val="tx1"/>
            </a:solidFill>
            <a:latin typeface="Arial" panose="020B0604020202020204" pitchFamily="34" charset="0"/>
            <a:cs typeface="Arial" panose="020B0604020202020204" pitchFamily="34" charset="0"/>
          </a:endParaRPr>
        </a:p>
      </xdr:txBody>
    </xdr:sp>
    <xdr:clientData/>
  </xdr:twoCellAnchor>
  <xdr:twoCellAnchor>
    <xdr:from>
      <xdr:col>15</xdr:col>
      <xdr:colOff>518160</xdr:colOff>
      <xdr:row>2</xdr:row>
      <xdr:rowOff>164254</xdr:rowOff>
    </xdr:from>
    <xdr:to>
      <xdr:col>22</xdr:col>
      <xdr:colOff>501227</xdr:colOff>
      <xdr:row>14</xdr:row>
      <xdr:rowOff>175260</xdr:rowOff>
    </xdr:to>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9966960" y="530014"/>
          <a:ext cx="4250267" cy="2205566"/>
        </a:xfrm>
        <a:prstGeom prst="roundRect">
          <a:avLst>
            <a:gd name="adj" fmla="val 581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17</xdr:col>
          <xdr:colOff>388620</xdr:colOff>
          <xdr:row>2</xdr:row>
          <xdr:rowOff>167640</xdr:rowOff>
        </xdr:from>
        <xdr:to>
          <xdr:col>19</xdr:col>
          <xdr:colOff>53340</xdr:colOff>
          <xdr:row>4</xdr:row>
          <xdr:rowOff>114300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441960</xdr:colOff>
          <xdr:row>2</xdr:row>
          <xdr:rowOff>167640</xdr:rowOff>
        </xdr:from>
        <xdr:to>
          <xdr:col>20</xdr:col>
          <xdr:colOff>99060</xdr:colOff>
          <xdr:row>4</xdr:row>
          <xdr:rowOff>114300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487680</xdr:colOff>
          <xdr:row>2</xdr:row>
          <xdr:rowOff>167640</xdr:rowOff>
        </xdr:from>
        <xdr:to>
          <xdr:col>21</xdr:col>
          <xdr:colOff>152400</xdr:colOff>
          <xdr:row>4</xdr:row>
          <xdr:rowOff>114300</xdr:rowOff>
        </xdr:to>
        <xdr:sp macro="" textlink="">
          <xdr:nvSpPr>
            <xdr:cNvPr id="1034" name="Option Button 10" hidden="1">
              <a:extLst>
                <a:ext uri="{63B3BB69-23CF-44E3-9099-C40C66FF867C}">
                  <a14:compatExt spid="_x0000_s1034"/>
                </a:ext>
                <a:ext uri="{FF2B5EF4-FFF2-40B4-BE49-F238E27FC236}">
                  <a16:creationId xmlns:a16="http://schemas.microsoft.com/office/drawing/2014/main" id="{00000000-0008-0000-02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Transaction</a:t>
              </a:r>
            </a:p>
          </xdr:txBody>
        </xdr:sp>
        <xdr:clientData/>
      </xdr:twoCellAnchor>
    </mc:Choice>
    <mc:Fallback/>
  </mc:AlternateContent>
  <xdr:twoCellAnchor>
    <xdr:from>
      <xdr:col>16</xdr:col>
      <xdr:colOff>190500</xdr:colOff>
      <xdr:row>7</xdr:row>
      <xdr:rowOff>60960</xdr:rowOff>
    </xdr:from>
    <xdr:to>
      <xdr:col>22</xdr:col>
      <xdr:colOff>236220</xdr:colOff>
      <xdr:row>22</xdr:row>
      <xdr:rowOff>60960</xdr:rowOff>
    </xdr:to>
    <xdr:graphicFrame macro="">
      <xdr:nvGraphicFramePr>
        <xdr:cNvPr id="17" name="Chart 16">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11</xdr:col>
      <xdr:colOff>571500</xdr:colOff>
      <xdr:row>15</xdr:row>
      <xdr:rowOff>51648</xdr:rowOff>
    </xdr:from>
    <xdr:to>
      <xdr:col>14</xdr:col>
      <xdr:colOff>266700</xdr:colOff>
      <xdr:row>19</xdr:row>
      <xdr:rowOff>7620</xdr:rowOff>
    </xdr:to>
    <mc:AlternateContent xmlns:mc="http://schemas.openxmlformats.org/markup-compatibility/2006" xmlns:a14="http://schemas.microsoft.com/office/drawing/2010/main">
      <mc:Choice Requires="a14">
        <xdr:graphicFrame macro="">
          <xdr:nvGraphicFramePr>
            <xdr:cNvPr id="18" name="Year 1">
              <a:extLst>
                <a:ext uri="{FF2B5EF4-FFF2-40B4-BE49-F238E27FC236}">
                  <a16:creationId xmlns:a16="http://schemas.microsoft.com/office/drawing/2014/main" id="{00000000-0008-0000-0100-000012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581900" y="2794848"/>
              <a:ext cx="1524000" cy="68749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107528</xdr:colOff>
      <xdr:row>4</xdr:row>
      <xdr:rowOff>53340</xdr:rowOff>
    </xdr:from>
    <xdr:to>
      <xdr:col>17</xdr:col>
      <xdr:colOff>319194</xdr:colOff>
      <xdr:row>6</xdr:row>
      <xdr:rowOff>39793</xdr:rowOff>
    </xdr:to>
    <xdr:sp macro="" textlink="'Analysis 1'!E30">
      <xdr:nvSpPr>
        <xdr:cNvPr id="16" name="TextBox 15">
          <a:extLst>
            <a:ext uri="{FF2B5EF4-FFF2-40B4-BE49-F238E27FC236}">
              <a16:creationId xmlns:a16="http://schemas.microsoft.com/office/drawing/2014/main" id="{4516F6ED-56B0-B1A6-4770-134529D555CF}"/>
            </a:ext>
          </a:extLst>
        </xdr:cNvPr>
        <xdr:cNvSpPr txBox="1"/>
      </xdr:nvSpPr>
      <xdr:spPr>
        <a:xfrm>
          <a:off x="10165928" y="784860"/>
          <a:ext cx="821266" cy="352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5215A2-2BF5-482E-874B-2DBEFD491F24}" type="TxLink">
            <a:rPr lang="en-US" sz="1800" b="1" i="0" u="none" strike="noStrike">
              <a:solidFill>
                <a:srgbClr val="00B0F0"/>
              </a:solidFill>
              <a:latin typeface="Calibri"/>
              <a:ea typeface="Calibri"/>
              <a:cs typeface="Calibri"/>
            </a:rPr>
            <a:pPr algn="ctr"/>
            <a:t>94.5%</a:t>
          </a:fld>
          <a:endParaRPr lang="en-IN" sz="1800" b="1">
            <a:solidFill>
              <a:srgbClr val="00B0F0"/>
            </a:solidFill>
            <a:latin typeface="Arial" panose="020B0604020202020204" pitchFamily="34" charset="0"/>
            <a:cs typeface="Arial" panose="020B0604020202020204" pitchFamily="34" charset="0"/>
          </a:endParaRPr>
        </a:p>
      </xdr:txBody>
    </xdr:sp>
    <xdr:clientData/>
  </xdr:twoCellAnchor>
  <xdr:twoCellAnchor>
    <xdr:from>
      <xdr:col>17</xdr:col>
      <xdr:colOff>167640</xdr:colOff>
      <xdr:row>4</xdr:row>
      <xdr:rowOff>55881</xdr:rowOff>
    </xdr:from>
    <xdr:to>
      <xdr:col>22</xdr:col>
      <xdr:colOff>120228</xdr:colOff>
      <xdr:row>6</xdr:row>
      <xdr:rowOff>38947</xdr:rowOff>
    </xdr:to>
    <xdr:sp macro="" textlink="'Analysis 1'!G29">
      <xdr:nvSpPr>
        <xdr:cNvPr id="19" name="TextBox 18">
          <a:extLst>
            <a:ext uri="{FF2B5EF4-FFF2-40B4-BE49-F238E27FC236}">
              <a16:creationId xmlns:a16="http://schemas.microsoft.com/office/drawing/2014/main" id="{896B8CE0-E92C-9700-2B07-2DE010C66220}"/>
            </a:ext>
          </a:extLst>
        </xdr:cNvPr>
        <xdr:cNvSpPr txBox="1"/>
      </xdr:nvSpPr>
      <xdr:spPr>
        <a:xfrm>
          <a:off x="10835640" y="787401"/>
          <a:ext cx="3000588" cy="348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215C23-0E24-45D6-A346-DD619A5C03B4}" type="TxLink">
            <a:rPr lang="en-US" sz="1100" b="0" i="0" u="none" strike="noStrike">
              <a:solidFill>
                <a:schemeClr val="tx1">
                  <a:lumMod val="85000"/>
                  <a:lumOff val="15000"/>
                </a:schemeClr>
              </a:solidFill>
              <a:latin typeface="Calibri"/>
              <a:ea typeface="Calibri"/>
              <a:cs typeface="Calibri"/>
            </a:rPr>
            <a:pPr algn="ctr"/>
            <a:t> of  #Transaction came from the highlighted years </a:t>
          </a:fld>
          <a:endParaRPr lang="en-IN" sz="180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15</xdr:col>
      <xdr:colOff>541021</xdr:colOff>
      <xdr:row>6</xdr:row>
      <xdr:rowOff>17780</xdr:rowOff>
    </xdr:from>
    <xdr:to>
      <xdr:col>18</xdr:col>
      <xdr:colOff>41487</xdr:colOff>
      <xdr:row>8</xdr:row>
      <xdr:rowOff>847</xdr:rowOff>
    </xdr:to>
    <xdr:sp macro="" textlink="'Analysis 1'!G24">
      <xdr:nvSpPr>
        <xdr:cNvPr id="20" name="TextBox 19">
          <a:extLst>
            <a:ext uri="{FF2B5EF4-FFF2-40B4-BE49-F238E27FC236}">
              <a16:creationId xmlns:a16="http://schemas.microsoft.com/office/drawing/2014/main" id="{642F77A6-9754-52E3-E327-4E349D553507}"/>
            </a:ext>
          </a:extLst>
        </xdr:cNvPr>
        <xdr:cNvSpPr txBox="1"/>
      </xdr:nvSpPr>
      <xdr:spPr>
        <a:xfrm>
          <a:off x="9989821" y="1115060"/>
          <a:ext cx="1329266" cy="348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653A7E6-1AAC-4934-838D-2AA05043A9CA}" type="TxLink">
            <a:rPr lang="en-US" sz="1400" b="1" i="0" u="none" strike="noStrike">
              <a:solidFill>
                <a:srgbClr val="00B0F0"/>
              </a:solidFill>
              <a:latin typeface="Calibri"/>
              <a:ea typeface="Calibri"/>
              <a:cs typeface="Calibri"/>
            </a:rPr>
            <a:pPr algn="ctr"/>
            <a:t> 1,406.25 </a:t>
          </a:fld>
          <a:endParaRPr lang="en-IN" sz="1400" b="1">
            <a:solidFill>
              <a:srgbClr val="00B0F0"/>
            </a:solidFill>
            <a:latin typeface="Arial" panose="020B0604020202020204" pitchFamily="34" charset="0"/>
            <a:cs typeface="Arial" panose="020B0604020202020204" pitchFamily="34" charset="0"/>
          </a:endParaRPr>
        </a:p>
      </xdr:txBody>
    </xdr:sp>
    <xdr:clientData/>
  </xdr:twoCellAnchor>
  <xdr:twoCellAnchor>
    <xdr:from>
      <xdr:col>17</xdr:col>
      <xdr:colOff>207434</xdr:colOff>
      <xdr:row>6</xdr:row>
      <xdr:rowOff>8468</xdr:rowOff>
    </xdr:from>
    <xdr:to>
      <xdr:col>20</xdr:col>
      <xdr:colOff>224368</xdr:colOff>
      <xdr:row>7</xdr:row>
      <xdr:rowOff>174415</xdr:rowOff>
    </xdr:to>
    <xdr:sp macro="" textlink="'Analysis 1'!G21">
      <xdr:nvSpPr>
        <xdr:cNvPr id="21" name="TextBox 20">
          <a:extLst>
            <a:ext uri="{FF2B5EF4-FFF2-40B4-BE49-F238E27FC236}">
              <a16:creationId xmlns:a16="http://schemas.microsoft.com/office/drawing/2014/main" id="{3741D7F6-E8D3-C9CD-201F-72011EB87C11}"/>
            </a:ext>
          </a:extLst>
        </xdr:cNvPr>
        <xdr:cNvSpPr txBox="1"/>
      </xdr:nvSpPr>
      <xdr:spPr>
        <a:xfrm>
          <a:off x="10875434" y="1105748"/>
          <a:ext cx="1845734" cy="348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3E26FEF-7D58-451B-B7FC-C989A1BB4C5E}" type="TxLink">
            <a:rPr lang="en-US" sz="1100" b="0" i="0" u="none" strike="noStrike">
              <a:solidFill>
                <a:srgbClr val="000000"/>
              </a:solidFill>
              <a:latin typeface="Calibri"/>
              <a:ea typeface="Calibri"/>
              <a:cs typeface="Calibri"/>
            </a:rPr>
            <a:pPr algn="ctr"/>
            <a:t> Average #Transaction</a:t>
          </a:fld>
          <a:endParaRPr lang="en-IN" sz="180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3</xdr:col>
      <xdr:colOff>441960</xdr:colOff>
      <xdr:row>10</xdr:row>
      <xdr:rowOff>33867</xdr:rowOff>
    </xdr:from>
    <xdr:to>
      <xdr:col>4</xdr:col>
      <xdr:colOff>198120</xdr:colOff>
      <xdr:row>11</xdr:row>
      <xdr:rowOff>137160</xdr:rowOff>
    </xdr:to>
    <xdr:sp macro="" textlink="'Analysis 1'!AF39">
      <xdr:nvSpPr>
        <xdr:cNvPr id="22" name="Rectangle: Rounded Corners 21">
          <a:extLst>
            <a:ext uri="{FF2B5EF4-FFF2-40B4-BE49-F238E27FC236}">
              <a16:creationId xmlns:a16="http://schemas.microsoft.com/office/drawing/2014/main" id="{96A56F3D-ED27-A878-061B-47A31757BC9F}"/>
            </a:ext>
          </a:extLst>
        </xdr:cNvPr>
        <xdr:cNvSpPr/>
      </xdr:nvSpPr>
      <xdr:spPr>
        <a:xfrm>
          <a:off x="2270760" y="1862667"/>
          <a:ext cx="670560" cy="286173"/>
        </a:xfrm>
        <a:prstGeom prst="roundRect">
          <a:avLst>
            <a:gd name="adj" fmla="val 11350"/>
          </a:avLst>
        </a:prstGeom>
        <a:solidFill>
          <a:schemeClr val="bg2">
            <a:lumMod val="9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3ACCAA61-9D68-4612-A611-F2581AF8DA85}" type="TxLink">
            <a:rPr lang="en-US" sz="1100" b="1" i="0" u="none" strike="noStrike">
              <a:solidFill>
                <a:srgbClr val="000000"/>
              </a:solidFill>
              <a:latin typeface="Calibri"/>
              <a:ea typeface="Calibri"/>
              <a:cs typeface="Calibri"/>
            </a:rPr>
            <a:pPr algn="l"/>
            <a:t>29.0%</a:t>
          </a:fld>
          <a:endParaRPr lang="en-IN" sz="1100" b="1"/>
        </a:p>
      </xdr:txBody>
    </xdr:sp>
    <xdr:clientData/>
  </xdr:twoCellAnchor>
  <xdr:twoCellAnchor>
    <xdr:from>
      <xdr:col>5</xdr:col>
      <xdr:colOff>601980</xdr:colOff>
      <xdr:row>10</xdr:row>
      <xdr:rowOff>26247</xdr:rowOff>
    </xdr:from>
    <xdr:to>
      <xdr:col>7</xdr:col>
      <xdr:colOff>76200</xdr:colOff>
      <xdr:row>11</xdr:row>
      <xdr:rowOff>167640</xdr:rowOff>
    </xdr:to>
    <xdr:sp macro="" textlink="'Analysis 1'!AF30">
      <xdr:nvSpPr>
        <xdr:cNvPr id="23" name="Rectangle: Rounded Corners 22">
          <a:extLst>
            <a:ext uri="{FF2B5EF4-FFF2-40B4-BE49-F238E27FC236}">
              <a16:creationId xmlns:a16="http://schemas.microsoft.com/office/drawing/2014/main" id="{045FC635-8B98-22A7-0862-241D5671BF23}"/>
            </a:ext>
          </a:extLst>
        </xdr:cNvPr>
        <xdr:cNvSpPr/>
      </xdr:nvSpPr>
      <xdr:spPr>
        <a:xfrm>
          <a:off x="3954780" y="1855047"/>
          <a:ext cx="693420" cy="324273"/>
        </a:xfrm>
        <a:prstGeom prst="roundRect">
          <a:avLst>
            <a:gd name="adj" fmla="val 11350"/>
          </a:avLst>
        </a:prstGeom>
        <a:solidFill>
          <a:schemeClr val="bg2">
            <a:lumMod val="9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DB076E6-4670-4078-B784-5B6B69173A6C}" type="TxLink">
            <a:rPr lang="en-US" sz="1100" b="1" i="0" u="none" strike="noStrike">
              <a:solidFill>
                <a:srgbClr val="000000"/>
              </a:solidFill>
              <a:latin typeface="Calibri"/>
              <a:ea typeface="Calibri"/>
              <a:cs typeface="Calibri"/>
            </a:rPr>
            <a:pPr algn="l"/>
            <a:t>49.0%</a:t>
          </a:fld>
          <a:endParaRPr lang="en-US" sz="1100" b="1">
            <a:solidFill>
              <a:schemeClr val="tx1"/>
            </a:solidFill>
          </a:endParaRPr>
        </a:p>
      </xdr:txBody>
    </xdr:sp>
    <xdr:clientData/>
  </xdr:twoCellAnchor>
  <xdr:twoCellAnchor>
    <xdr:from>
      <xdr:col>8</xdr:col>
      <xdr:colOff>373380</xdr:colOff>
      <xdr:row>10</xdr:row>
      <xdr:rowOff>41487</xdr:rowOff>
    </xdr:from>
    <xdr:to>
      <xdr:col>9</xdr:col>
      <xdr:colOff>434340</xdr:colOff>
      <xdr:row>11</xdr:row>
      <xdr:rowOff>175260</xdr:rowOff>
    </xdr:to>
    <xdr:sp macro="" textlink="'Analysis 1'!AF19">
      <xdr:nvSpPr>
        <xdr:cNvPr id="24" name="Rectangle: Rounded Corners 23">
          <a:extLst>
            <a:ext uri="{FF2B5EF4-FFF2-40B4-BE49-F238E27FC236}">
              <a16:creationId xmlns:a16="http://schemas.microsoft.com/office/drawing/2014/main" id="{A052A69B-AA49-6FDD-A61E-42E6CFFA805F}"/>
            </a:ext>
          </a:extLst>
        </xdr:cNvPr>
        <xdr:cNvSpPr/>
      </xdr:nvSpPr>
      <xdr:spPr>
        <a:xfrm>
          <a:off x="5554980" y="1870287"/>
          <a:ext cx="670560" cy="316653"/>
        </a:xfrm>
        <a:prstGeom prst="roundRect">
          <a:avLst>
            <a:gd name="adj" fmla="val 11350"/>
          </a:avLst>
        </a:prstGeom>
        <a:solidFill>
          <a:schemeClr val="bg2">
            <a:lumMod val="9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5465806-B1EE-4925-AD44-015AF8B93A93}" type="TxLink">
            <a:rPr lang="en-US" sz="1100" b="1" i="0" u="none" strike="noStrike">
              <a:solidFill>
                <a:srgbClr val="000000"/>
              </a:solidFill>
              <a:latin typeface="Calibri"/>
              <a:ea typeface="Calibri"/>
              <a:cs typeface="Calibri"/>
            </a:rPr>
            <a:pPr algn="l"/>
            <a:t>49.7%</a:t>
          </a:fld>
          <a:endParaRPr lang="en-IN" sz="1100"/>
        </a:p>
      </xdr:txBody>
    </xdr:sp>
    <xdr:clientData/>
  </xdr:twoCellAnchor>
  <xdr:twoCellAnchor>
    <xdr:from>
      <xdr:col>11</xdr:col>
      <xdr:colOff>106680</xdr:colOff>
      <xdr:row>10</xdr:row>
      <xdr:rowOff>49107</xdr:rowOff>
    </xdr:from>
    <xdr:to>
      <xdr:col>12</xdr:col>
      <xdr:colOff>251460</xdr:colOff>
      <xdr:row>11</xdr:row>
      <xdr:rowOff>106680</xdr:rowOff>
    </xdr:to>
    <xdr:sp macro="" textlink="'Analysis 1'!AF47">
      <xdr:nvSpPr>
        <xdr:cNvPr id="25" name="Rectangle: Rounded Corners 24">
          <a:extLst>
            <a:ext uri="{FF2B5EF4-FFF2-40B4-BE49-F238E27FC236}">
              <a16:creationId xmlns:a16="http://schemas.microsoft.com/office/drawing/2014/main" id="{D7B1F7AE-A6D3-F5A1-7AE5-9B0BF4819A5B}"/>
            </a:ext>
          </a:extLst>
        </xdr:cNvPr>
        <xdr:cNvSpPr/>
      </xdr:nvSpPr>
      <xdr:spPr>
        <a:xfrm>
          <a:off x="7117080" y="1877907"/>
          <a:ext cx="754380" cy="240453"/>
        </a:xfrm>
        <a:prstGeom prst="roundRect">
          <a:avLst>
            <a:gd name="adj" fmla="val 11350"/>
          </a:avLst>
        </a:prstGeom>
        <a:solidFill>
          <a:schemeClr val="bg2">
            <a:lumMod val="9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000000"/>
              </a:solidFill>
              <a:latin typeface="Calibri"/>
              <a:ea typeface="Calibri"/>
              <a:cs typeface="Calibri"/>
            </a:rPr>
            <a:t>    </a:t>
          </a:r>
          <a:fld id="{1183D619-9441-4772-964B-5630FA917A2B}" type="TxLink">
            <a:rPr lang="en-US" sz="1100" b="1" i="0" u="none" strike="noStrike">
              <a:solidFill>
                <a:srgbClr val="000000"/>
              </a:solidFill>
              <a:latin typeface="Calibri"/>
              <a:ea typeface="Calibri"/>
              <a:cs typeface="Calibri"/>
            </a:rPr>
            <a:pPr algn="l"/>
            <a:t>0.2%</a:t>
          </a:fld>
          <a:endParaRPr lang="en-IN" sz="1100"/>
        </a:p>
      </xdr:txBody>
    </xdr:sp>
    <xdr:clientData/>
  </xdr:twoCellAnchor>
  <xdr:twoCellAnchor>
    <xdr:from>
      <xdr:col>1</xdr:col>
      <xdr:colOff>480060</xdr:colOff>
      <xdr:row>15</xdr:row>
      <xdr:rowOff>30480</xdr:rowOff>
    </xdr:from>
    <xdr:to>
      <xdr:col>11</xdr:col>
      <xdr:colOff>312420</xdr:colOff>
      <xdr:row>26</xdr:row>
      <xdr:rowOff>137160</xdr:rowOff>
    </xdr:to>
    <xdr:graphicFrame macro="">
      <xdr:nvGraphicFramePr>
        <xdr:cNvPr id="29" name="Chart 28">
          <a:extLst>
            <a:ext uri="{FF2B5EF4-FFF2-40B4-BE49-F238E27FC236}">
              <a16:creationId xmlns:a16="http://schemas.microsoft.com/office/drawing/2014/main" id="{A60FB997-DC15-40DE-AF7C-90289AA281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45720</xdr:colOff>
      <xdr:row>16</xdr:row>
      <xdr:rowOff>3387</xdr:rowOff>
    </xdr:from>
    <xdr:to>
      <xdr:col>3</xdr:col>
      <xdr:colOff>60960</xdr:colOff>
      <xdr:row>17</xdr:row>
      <xdr:rowOff>83820</xdr:rowOff>
    </xdr:to>
    <xdr:sp macro="" textlink="'Analysis 1 (2)'!H19">
      <xdr:nvSpPr>
        <xdr:cNvPr id="33" name="Rectangle: Rounded Corners 32">
          <a:extLst>
            <a:ext uri="{FF2B5EF4-FFF2-40B4-BE49-F238E27FC236}">
              <a16:creationId xmlns:a16="http://schemas.microsoft.com/office/drawing/2014/main" id="{54E0C4FD-DFEC-DEF0-50FC-8E657E451798}"/>
            </a:ext>
          </a:extLst>
        </xdr:cNvPr>
        <xdr:cNvSpPr/>
      </xdr:nvSpPr>
      <xdr:spPr>
        <a:xfrm>
          <a:off x="1264920" y="2929467"/>
          <a:ext cx="624840" cy="263313"/>
        </a:xfrm>
        <a:prstGeom prst="roundRect">
          <a:avLst>
            <a:gd name="adj" fmla="val 11350"/>
          </a:avLst>
        </a:prstGeom>
        <a:solidFill>
          <a:schemeClr val="accent1">
            <a:lumMod val="60000"/>
            <a:lumOff val="4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7EEC73A-7AA6-434B-8BB0-9FB3B7997877}" type="TxLink">
            <a:rPr lang="en-US" sz="1100" b="0" i="0" u="none" strike="noStrike">
              <a:solidFill>
                <a:srgbClr val="000000"/>
              </a:solidFill>
              <a:latin typeface="Calibri"/>
              <a:ea typeface="Calibri"/>
              <a:cs typeface="Calibri"/>
            </a:rPr>
            <a:pPr algn="l"/>
            <a:t>In 2007</a:t>
          </a:fld>
          <a:endParaRPr lang="en-IN" sz="1100"/>
        </a:p>
      </xdr:txBody>
    </xdr:sp>
    <xdr:clientData/>
  </xdr:twoCellAnchor>
  <xdr:twoCellAnchor>
    <xdr:from>
      <xdr:col>3</xdr:col>
      <xdr:colOff>144145</xdr:colOff>
      <xdr:row>15</xdr:row>
      <xdr:rowOff>166028</xdr:rowOff>
    </xdr:from>
    <xdr:to>
      <xdr:col>3</xdr:col>
      <xdr:colOff>601980</xdr:colOff>
      <xdr:row>17</xdr:row>
      <xdr:rowOff>83819</xdr:rowOff>
    </xdr:to>
    <xdr:sp macro="" textlink="'Analysis 1 (2)'!J11">
      <xdr:nvSpPr>
        <xdr:cNvPr id="36" name="Rectangle: Rounded Corners 35">
          <a:extLst>
            <a:ext uri="{FF2B5EF4-FFF2-40B4-BE49-F238E27FC236}">
              <a16:creationId xmlns:a16="http://schemas.microsoft.com/office/drawing/2014/main" id="{43335DFD-AC61-5CCA-8177-B9682FFA5CB8}"/>
            </a:ext>
          </a:extLst>
        </xdr:cNvPr>
        <xdr:cNvSpPr/>
      </xdr:nvSpPr>
      <xdr:spPr>
        <a:xfrm>
          <a:off x="1972945" y="2909228"/>
          <a:ext cx="457835" cy="283551"/>
        </a:xfrm>
        <a:prstGeom prst="roundRect">
          <a:avLst>
            <a:gd name="adj" fmla="val 11350"/>
          </a:avLst>
        </a:prstGeom>
        <a:solidFill>
          <a:schemeClr val="bg2">
            <a:lumMod val="9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410E4A8-8FC9-40FB-934A-11FA11D2D169}" type="TxLink">
            <a:rPr lang="en-US" sz="1100" b="0" i="0" u="none" strike="noStrike">
              <a:solidFill>
                <a:srgbClr val="000000"/>
              </a:solidFill>
              <a:latin typeface="Calibri"/>
              <a:ea typeface="Calibri"/>
              <a:cs typeface="Calibri"/>
            </a:rPr>
            <a:pPr algn="l"/>
            <a:t>Dec</a:t>
          </a:fld>
          <a:endParaRPr lang="en-IN" sz="1100"/>
        </a:p>
      </xdr:txBody>
    </xdr:sp>
    <xdr:clientData/>
  </xdr:twoCellAnchor>
  <xdr:twoCellAnchor>
    <xdr:from>
      <xdr:col>3</xdr:col>
      <xdr:colOff>631190</xdr:colOff>
      <xdr:row>15</xdr:row>
      <xdr:rowOff>162219</xdr:rowOff>
    </xdr:from>
    <xdr:to>
      <xdr:col>4</xdr:col>
      <xdr:colOff>190500</xdr:colOff>
      <xdr:row>17</xdr:row>
      <xdr:rowOff>85513</xdr:rowOff>
    </xdr:to>
    <xdr:sp macro="" textlink="'Analysis 1 (2)'!J12">
      <xdr:nvSpPr>
        <xdr:cNvPr id="50" name="Rectangle: Rounded Corners 49">
          <a:extLst>
            <a:ext uri="{FF2B5EF4-FFF2-40B4-BE49-F238E27FC236}">
              <a16:creationId xmlns:a16="http://schemas.microsoft.com/office/drawing/2014/main" id="{A8412BBD-557D-B264-D1BD-146BBA111A1A}"/>
            </a:ext>
          </a:extLst>
        </xdr:cNvPr>
        <xdr:cNvSpPr/>
      </xdr:nvSpPr>
      <xdr:spPr>
        <a:xfrm>
          <a:off x="2459990" y="2905419"/>
          <a:ext cx="473710" cy="289054"/>
        </a:xfrm>
        <a:prstGeom prst="roundRect">
          <a:avLst>
            <a:gd name="adj" fmla="val 11350"/>
          </a:avLst>
        </a:prstGeom>
        <a:solidFill>
          <a:schemeClr val="bg2">
            <a:lumMod val="9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4872B1F-AD96-47DB-B52B-7FFB6307310F}" type="TxLink">
            <a:rPr lang="en-US" sz="1100" b="0" i="0" u="none" strike="noStrike">
              <a:solidFill>
                <a:srgbClr val="000000"/>
              </a:solidFill>
              <a:latin typeface="Calibri"/>
              <a:ea typeface="Calibri"/>
              <a:cs typeface="Calibri"/>
            </a:rPr>
            <a:pPr algn="l"/>
            <a:t>Oct</a:t>
          </a:fld>
          <a:endParaRPr lang="en-IN" sz="1100"/>
        </a:p>
      </xdr:txBody>
    </xdr:sp>
    <xdr:clientData/>
  </xdr:twoCellAnchor>
  <xdr:twoCellAnchor>
    <xdr:from>
      <xdr:col>5</xdr:col>
      <xdr:colOff>119380</xdr:colOff>
      <xdr:row>15</xdr:row>
      <xdr:rowOff>166028</xdr:rowOff>
    </xdr:from>
    <xdr:to>
      <xdr:col>5</xdr:col>
      <xdr:colOff>594360</xdr:colOff>
      <xdr:row>17</xdr:row>
      <xdr:rowOff>106679</xdr:rowOff>
    </xdr:to>
    <xdr:sp macro="" textlink="'Analysis 1 (2)'!J13">
      <xdr:nvSpPr>
        <xdr:cNvPr id="51" name="Rectangle: Rounded Corners 50">
          <a:extLst>
            <a:ext uri="{FF2B5EF4-FFF2-40B4-BE49-F238E27FC236}">
              <a16:creationId xmlns:a16="http://schemas.microsoft.com/office/drawing/2014/main" id="{22EF6DEC-04CD-C132-5B3C-F36A6A1A0471}"/>
            </a:ext>
          </a:extLst>
        </xdr:cNvPr>
        <xdr:cNvSpPr/>
      </xdr:nvSpPr>
      <xdr:spPr>
        <a:xfrm>
          <a:off x="3472180" y="2909228"/>
          <a:ext cx="474980" cy="306411"/>
        </a:xfrm>
        <a:prstGeom prst="roundRect">
          <a:avLst>
            <a:gd name="adj" fmla="val 11350"/>
          </a:avLst>
        </a:prstGeom>
        <a:solidFill>
          <a:schemeClr val="bg2">
            <a:lumMod val="9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6E0E190-6BAF-446D-9CC9-112F5EDBC4B0}" type="TxLink">
            <a:rPr lang="en-US" sz="1100" b="0" i="0" u="none" strike="noStrike">
              <a:solidFill>
                <a:srgbClr val="000000"/>
              </a:solidFill>
              <a:latin typeface="Calibri"/>
              <a:ea typeface="Calibri"/>
              <a:cs typeface="Calibri"/>
            </a:rPr>
            <a:pPr algn="l"/>
            <a:t>Jul</a:t>
          </a:fld>
          <a:endParaRPr lang="en-IN" sz="1100"/>
        </a:p>
      </xdr:txBody>
    </xdr:sp>
    <xdr:clientData/>
  </xdr:twoCellAnchor>
  <xdr:twoCellAnchor>
    <xdr:from>
      <xdr:col>4</xdr:col>
      <xdr:colOff>257175</xdr:colOff>
      <xdr:row>15</xdr:row>
      <xdr:rowOff>173649</xdr:rowOff>
    </xdr:from>
    <xdr:to>
      <xdr:col>5</xdr:col>
      <xdr:colOff>28575</xdr:colOff>
      <xdr:row>17</xdr:row>
      <xdr:rowOff>74083</xdr:rowOff>
    </xdr:to>
    <xdr:sp macro="" textlink="">
      <xdr:nvSpPr>
        <xdr:cNvPr id="54" name="Rectangle: Rounded Corners 53">
          <a:extLst>
            <a:ext uri="{FF2B5EF4-FFF2-40B4-BE49-F238E27FC236}">
              <a16:creationId xmlns:a16="http://schemas.microsoft.com/office/drawing/2014/main" id="{D3612E14-0514-AF14-04A8-09E4DD182D7E}"/>
            </a:ext>
          </a:extLst>
        </xdr:cNvPr>
        <xdr:cNvSpPr/>
      </xdr:nvSpPr>
      <xdr:spPr>
        <a:xfrm>
          <a:off x="3000375" y="2916849"/>
          <a:ext cx="381000" cy="266194"/>
        </a:xfrm>
        <a:prstGeom prst="roundRect">
          <a:avLst>
            <a:gd name="adj" fmla="val 11350"/>
          </a:avLst>
        </a:prstGeom>
        <a:solidFill>
          <a:schemeClr val="bg2">
            <a:lumMod val="9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u="none" strike="noStrike">
              <a:solidFill>
                <a:srgbClr val="000000"/>
              </a:solidFill>
              <a:latin typeface="Calibri"/>
              <a:ea typeface="Calibri"/>
              <a:cs typeface="Calibri"/>
            </a:rPr>
            <a:t> &amp;</a:t>
          </a:r>
        </a:p>
      </xdr:txBody>
    </xdr:sp>
    <xdr:clientData/>
  </xdr:twoCellAnchor>
  <xdr:oneCellAnchor>
    <xdr:from>
      <xdr:col>5</xdr:col>
      <xdr:colOff>548640</xdr:colOff>
      <xdr:row>16</xdr:row>
      <xdr:rowOff>0</xdr:rowOff>
    </xdr:from>
    <xdr:ext cx="1705916" cy="264560"/>
    <xdr:sp macro="" textlink="">
      <xdr:nvSpPr>
        <xdr:cNvPr id="57" name="TextBox 56">
          <a:extLst>
            <a:ext uri="{FF2B5EF4-FFF2-40B4-BE49-F238E27FC236}">
              <a16:creationId xmlns:a16="http://schemas.microsoft.com/office/drawing/2014/main" id="{63EFA2E0-0AE2-7937-E084-EB5E40463CF7}"/>
            </a:ext>
          </a:extLst>
        </xdr:cNvPr>
        <xdr:cNvSpPr txBox="1"/>
      </xdr:nvSpPr>
      <xdr:spPr>
        <a:xfrm>
          <a:off x="3901440" y="2926080"/>
          <a:ext cx="170591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100"/>
            <a:t>Collectively Accounted For</a:t>
          </a:r>
        </a:p>
      </xdr:txBody>
    </xdr:sp>
    <xdr:clientData/>
  </xdr:oneCellAnchor>
  <xdr:twoCellAnchor>
    <xdr:from>
      <xdr:col>8</xdr:col>
      <xdr:colOff>402590</xdr:colOff>
      <xdr:row>16</xdr:row>
      <xdr:rowOff>507</xdr:rowOff>
    </xdr:from>
    <xdr:to>
      <xdr:col>9</xdr:col>
      <xdr:colOff>358140</xdr:colOff>
      <xdr:row>17</xdr:row>
      <xdr:rowOff>83820</xdr:rowOff>
    </xdr:to>
    <xdr:sp macro="" textlink="'Analysis 1 (2)'!I17">
      <xdr:nvSpPr>
        <xdr:cNvPr id="58" name="Rectangle: Rounded Corners 57">
          <a:extLst>
            <a:ext uri="{FF2B5EF4-FFF2-40B4-BE49-F238E27FC236}">
              <a16:creationId xmlns:a16="http://schemas.microsoft.com/office/drawing/2014/main" id="{5571A9C9-C192-FC4A-E16C-27787B4FC1F0}"/>
            </a:ext>
          </a:extLst>
        </xdr:cNvPr>
        <xdr:cNvSpPr/>
      </xdr:nvSpPr>
      <xdr:spPr>
        <a:xfrm>
          <a:off x="5584190" y="2926587"/>
          <a:ext cx="565150" cy="266193"/>
        </a:xfrm>
        <a:prstGeom prst="roundRect">
          <a:avLst>
            <a:gd name="adj" fmla="val 11350"/>
          </a:avLst>
        </a:prstGeom>
        <a:solidFill>
          <a:schemeClr val="bg2">
            <a:lumMod val="9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7F7C255-B13E-44CF-AB52-C5898F0A90E7}" type="TxLink">
            <a:rPr lang="en-US" sz="1100" b="0" i="0" u="none" strike="noStrike">
              <a:solidFill>
                <a:srgbClr val="00B0F0"/>
              </a:solidFill>
              <a:latin typeface="Calibri"/>
              <a:ea typeface="Calibri"/>
              <a:cs typeface="Calibri"/>
            </a:rPr>
            <a:pPr algn="l"/>
            <a:t>39.6%</a:t>
          </a:fld>
          <a:endParaRPr lang="en-IN" sz="1100">
            <a:solidFill>
              <a:srgbClr val="00B0F0"/>
            </a:solidFill>
          </a:endParaRPr>
        </a:p>
      </xdr:txBody>
    </xdr:sp>
    <xdr:clientData/>
  </xdr:twoCellAnchor>
  <xdr:oneCellAnchor>
    <xdr:from>
      <xdr:col>9</xdr:col>
      <xdr:colOff>320040</xdr:colOff>
      <xdr:row>15</xdr:row>
      <xdr:rowOff>121920</xdr:rowOff>
    </xdr:from>
    <xdr:ext cx="1154098" cy="342786"/>
    <xdr:sp macro="" textlink="">
      <xdr:nvSpPr>
        <xdr:cNvPr id="63" name="TextBox 62">
          <a:extLst>
            <a:ext uri="{FF2B5EF4-FFF2-40B4-BE49-F238E27FC236}">
              <a16:creationId xmlns:a16="http://schemas.microsoft.com/office/drawing/2014/main" id="{C8262833-92EA-EB6B-50DA-7B06ADF65C83}"/>
            </a:ext>
          </a:extLst>
        </xdr:cNvPr>
        <xdr:cNvSpPr txBox="1"/>
      </xdr:nvSpPr>
      <xdr:spPr>
        <a:xfrm>
          <a:off x="6111240" y="2865120"/>
          <a:ext cx="1154098"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100"/>
            <a:t>Of</a:t>
          </a:r>
          <a:r>
            <a:rPr lang="en-IN" sz="1100" baseline="0"/>
            <a:t> Total </a:t>
          </a:r>
          <a:r>
            <a:rPr lang="en-IN" sz="1600" b="1" baseline="0"/>
            <a:t>Profit</a:t>
          </a:r>
          <a:endParaRPr lang="en-IN" sz="1600" b="1"/>
        </a:p>
      </xdr:txBody>
    </xdr:sp>
    <xdr:clientData/>
  </xdr:oneCellAnchor>
  <xdr:twoCellAnchor editAs="oneCell">
    <xdr:from>
      <xdr:col>11</xdr:col>
      <xdr:colOff>571500</xdr:colOff>
      <xdr:row>19</xdr:row>
      <xdr:rowOff>129540</xdr:rowOff>
    </xdr:from>
    <xdr:to>
      <xdr:col>14</xdr:col>
      <xdr:colOff>267300</xdr:colOff>
      <xdr:row>26</xdr:row>
      <xdr:rowOff>129540</xdr:rowOff>
    </xdr:to>
    <mc:AlternateContent xmlns:mc="http://schemas.openxmlformats.org/markup-compatibility/2006" xmlns:a14="http://schemas.microsoft.com/office/drawing/2010/main">
      <mc:Choice Requires="a14">
        <xdr:graphicFrame macro="">
          <xdr:nvGraphicFramePr>
            <xdr:cNvPr id="1028" name="Month Name 1">
              <a:extLst>
                <a:ext uri="{FF2B5EF4-FFF2-40B4-BE49-F238E27FC236}">
                  <a16:creationId xmlns:a16="http://schemas.microsoft.com/office/drawing/2014/main" id="{E177905C-23A5-49E7-94C4-1B5584D26899}"/>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7581900" y="3604260"/>
              <a:ext cx="1524600" cy="12801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533400</xdr:colOff>
      <xdr:row>18</xdr:row>
      <xdr:rowOff>60960</xdr:rowOff>
    </xdr:from>
    <xdr:to>
      <xdr:col>22</xdr:col>
      <xdr:colOff>510540</xdr:colOff>
      <xdr:row>26</xdr:row>
      <xdr:rowOff>76200</xdr:rowOff>
    </xdr:to>
    <xdr:graphicFrame macro="">
      <xdr:nvGraphicFramePr>
        <xdr:cNvPr id="1029" name="Chart 1028">
          <a:extLst>
            <a:ext uri="{FF2B5EF4-FFF2-40B4-BE49-F238E27FC236}">
              <a16:creationId xmlns:a16="http://schemas.microsoft.com/office/drawing/2014/main" id="{423DE8F5-96B8-4BEC-B37B-0128C91CB4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509270</xdr:colOff>
      <xdr:row>16</xdr:row>
      <xdr:rowOff>122427</xdr:rowOff>
    </xdr:from>
    <xdr:to>
      <xdr:col>19</xdr:col>
      <xdr:colOff>541020</xdr:colOff>
      <xdr:row>18</xdr:row>
      <xdr:rowOff>30480</xdr:rowOff>
    </xdr:to>
    <xdr:sp macro="" textlink="'Analysis 1 (2)'!O41">
      <xdr:nvSpPr>
        <xdr:cNvPr id="1036" name="Rectangle: Rounded Corners 1035">
          <a:extLst>
            <a:ext uri="{FF2B5EF4-FFF2-40B4-BE49-F238E27FC236}">
              <a16:creationId xmlns:a16="http://schemas.microsoft.com/office/drawing/2014/main" id="{0BD3E473-CC50-244A-B13E-A0C7E8CB8D18}"/>
            </a:ext>
          </a:extLst>
        </xdr:cNvPr>
        <xdr:cNvSpPr/>
      </xdr:nvSpPr>
      <xdr:spPr>
        <a:xfrm>
          <a:off x="11786870" y="3048507"/>
          <a:ext cx="641350" cy="273813"/>
        </a:xfrm>
        <a:prstGeom prst="roundRect">
          <a:avLst>
            <a:gd name="adj" fmla="val 11350"/>
          </a:avLst>
        </a:prstGeom>
        <a:solidFill>
          <a:schemeClr val="bg2">
            <a:lumMod val="90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073A0C04-D564-4880-86B2-0D2FD2C09F4D}" type="TxLink">
            <a:rPr lang="en-US" sz="1100" b="0" i="0" u="none" strike="noStrike">
              <a:solidFill>
                <a:srgbClr val="000000"/>
              </a:solidFill>
              <a:latin typeface="Calibri"/>
              <a:ea typeface="Calibri"/>
              <a:cs typeface="Calibri"/>
            </a:rPr>
            <a:pPr marL="0" indent="0" algn="l"/>
            <a:t>72.0%</a:t>
          </a:fld>
          <a:endParaRPr lang="en-IN" sz="1100" b="0" i="0" u="none" strike="noStrike">
            <a:solidFill>
              <a:srgbClr val="00B0F0"/>
            </a:solidFill>
            <a:latin typeface="Calibri"/>
            <a:ea typeface="Calibri"/>
            <a:cs typeface="Calibri"/>
          </a:endParaRPr>
        </a:p>
      </xdr:txBody>
    </xdr:sp>
    <xdr:clientData/>
  </xdr:twoCellAnchor>
  <xdr:oneCellAnchor>
    <xdr:from>
      <xdr:col>14</xdr:col>
      <xdr:colOff>556260</xdr:colOff>
      <xdr:row>16</xdr:row>
      <xdr:rowOff>129540</xdr:rowOff>
    </xdr:from>
    <xdr:ext cx="2434193" cy="274320"/>
    <xdr:sp macro="" textlink="">
      <xdr:nvSpPr>
        <xdr:cNvPr id="1037" name="TextBox 1036">
          <a:extLst>
            <a:ext uri="{FF2B5EF4-FFF2-40B4-BE49-F238E27FC236}">
              <a16:creationId xmlns:a16="http://schemas.microsoft.com/office/drawing/2014/main" id="{686A68C9-B358-51AF-953B-D8234C3BC896}"/>
            </a:ext>
          </a:extLst>
        </xdr:cNvPr>
        <xdr:cNvSpPr txBox="1"/>
      </xdr:nvSpPr>
      <xdr:spPr>
        <a:xfrm>
          <a:off x="9395460" y="3055620"/>
          <a:ext cx="2434193" cy="274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100"/>
            <a:t>The</a:t>
          </a:r>
          <a:r>
            <a:rPr lang="en-IN" sz="1100" baseline="0"/>
            <a:t> Highlighted Weekdays Contributed</a:t>
          </a:r>
        </a:p>
        <a:p>
          <a:endParaRPr lang="en-IN" sz="1100"/>
        </a:p>
      </xdr:txBody>
    </xdr:sp>
    <xdr:clientData/>
  </xdr:oneCellAnchor>
  <xdr:oneCellAnchor>
    <xdr:from>
      <xdr:col>19</xdr:col>
      <xdr:colOff>518160</xdr:colOff>
      <xdr:row>16</xdr:row>
      <xdr:rowOff>76200</xdr:rowOff>
    </xdr:from>
    <xdr:ext cx="1154098" cy="342786"/>
    <xdr:sp macro="" textlink="">
      <xdr:nvSpPr>
        <xdr:cNvPr id="1046" name="TextBox 1045">
          <a:extLst>
            <a:ext uri="{FF2B5EF4-FFF2-40B4-BE49-F238E27FC236}">
              <a16:creationId xmlns:a16="http://schemas.microsoft.com/office/drawing/2014/main" id="{31C8A167-46D1-BEB6-E41D-9BE9E197E04B}"/>
            </a:ext>
          </a:extLst>
        </xdr:cNvPr>
        <xdr:cNvSpPr txBox="1"/>
      </xdr:nvSpPr>
      <xdr:spPr>
        <a:xfrm>
          <a:off x="12405360" y="3002280"/>
          <a:ext cx="1154098"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100"/>
            <a:t>Of</a:t>
          </a:r>
          <a:r>
            <a:rPr lang="en-IN" sz="1100" baseline="0"/>
            <a:t> Total </a:t>
          </a:r>
          <a:r>
            <a:rPr lang="en-IN" sz="1600" b="1" baseline="0"/>
            <a:t>Profit</a:t>
          </a:r>
          <a:endParaRPr lang="en-IN" sz="1600" b="1"/>
        </a:p>
      </xdr:txBody>
    </xdr:sp>
    <xdr:clientData/>
  </xdr:oneCellAnchor>
  <xdr:twoCellAnchor>
    <xdr:from>
      <xdr:col>1</xdr:col>
      <xdr:colOff>281940</xdr:colOff>
      <xdr:row>28</xdr:row>
      <xdr:rowOff>129540</xdr:rowOff>
    </xdr:from>
    <xdr:to>
      <xdr:col>4</xdr:col>
      <xdr:colOff>533400</xdr:colOff>
      <xdr:row>38</xdr:row>
      <xdr:rowOff>175260</xdr:rowOff>
    </xdr:to>
    <xdr:graphicFrame macro="">
      <xdr:nvGraphicFramePr>
        <xdr:cNvPr id="27" name="Chart 26">
          <a:extLst>
            <a:ext uri="{FF2B5EF4-FFF2-40B4-BE49-F238E27FC236}">
              <a16:creationId xmlns:a16="http://schemas.microsoft.com/office/drawing/2014/main" id="{8B47D66E-79BC-42E9-A37C-2A846C39D2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411480</xdr:colOff>
      <xdr:row>30</xdr:row>
      <xdr:rowOff>137160</xdr:rowOff>
    </xdr:from>
    <xdr:to>
      <xdr:col>3</xdr:col>
      <xdr:colOff>670560</xdr:colOff>
      <xdr:row>35</xdr:row>
      <xdr:rowOff>91440</xdr:rowOff>
    </xdr:to>
    <xdr:sp macro="" textlink="">
      <xdr:nvSpPr>
        <xdr:cNvPr id="37" name="Oval 36">
          <a:extLst>
            <a:ext uri="{FF2B5EF4-FFF2-40B4-BE49-F238E27FC236}">
              <a16:creationId xmlns:a16="http://schemas.microsoft.com/office/drawing/2014/main" id="{76CC113A-0BE0-3EC6-B680-3E4D01ED67BE}"/>
            </a:ext>
          </a:extLst>
        </xdr:cNvPr>
        <xdr:cNvSpPr/>
      </xdr:nvSpPr>
      <xdr:spPr>
        <a:xfrm>
          <a:off x="1630680" y="5623560"/>
          <a:ext cx="868680" cy="86868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716280</xdr:colOff>
      <xdr:row>28</xdr:row>
      <xdr:rowOff>122767</xdr:rowOff>
    </xdr:from>
    <xdr:to>
      <xdr:col>6</xdr:col>
      <xdr:colOff>38100</xdr:colOff>
      <xdr:row>30</xdr:row>
      <xdr:rowOff>4234</xdr:rowOff>
    </xdr:to>
    <xdr:sp macro="" textlink="'Analysis 1 (2)'!M46">
      <xdr:nvSpPr>
        <xdr:cNvPr id="40" name="TextBox 39">
          <a:extLst>
            <a:ext uri="{FF2B5EF4-FFF2-40B4-BE49-F238E27FC236}">
              <a16:creationId xmlns:a16="http://schemas.microsoft.com/office/drawing/2014/main" id="{9C596CE7-B3EC-18C3-8F5B-F2A79ECCD021}"/>
            </a:ext>
          </a:extLst>
        </xdr:cNvPr>
        <xdr:cNvSpPr txBox="1"/>
      </xdr:nvSpPr>
      <xdr:spPr>
        <a:xfrm>
          <a:off x="2545080" y="5243407"/>
          <a:ext cx="1455420" cy="247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1AE2BB-7A86-4564-B180-88DE81DCE4BD}" type="TxLink">
            <a:rPr lang="en-US" sz="1200" b="0" i="0" u="none" strike="noStrike">
              <a:solidFill>
                <a:srgbClr val="000000"/>
              </a:solidFill>
              <a:latin typeface="Calibri"/>
              <a:ea typeface="Calibri"/>
              <a:cs typeface="Calibri"/>
            </a:rPr>
            <a:pPr algn="ctr"/>
            <a:t>WEEKDAY makes up</a:t>
          </a:fld>
          <a:endParaRPr lang="en-IN"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3</xdr:col>
      <xdr:colOff>788248</xdr:colOff>
      <xdr:row>30</xdr:row>
      <xdr:rowOff>8467</xdr:rowOff>
    </xdr:from>
    <xdr:to>
      <xdr:col>6</xdr:col>
      <xdr:colOff>38100</xdr:colOff>
      <xdr:row>31</xdr:row>
      <xdr:rowOff>72814</xdr:rowOff>
    </xdr:to>
    <xdr:sp macro="" textlink="'Analysis 1 (2)'!M45">
      <xdr:nvSpPr>
        <xdr:cNvPr id="41" name="TextBox 40">
          <a:extLst>
            <a:ext uri="{FF2B5EF4-FFF2-40B4-BE49-F238E27FC236}">
              <a16:creationId xmlns:a16="http://schemas.microsoft.com/office/drawing/2014/main" id="{18E19235-3115-AE19-8FCB-43B623660176}"/>
            </a:ext>
          </a:extLst>
        </xdr:cNvPr>
        <xdr:cNvSpPr txBox="1"/>
      </xdr:nvSpPr>
      <xdr:spPr>
        <a:xfrm>
          <a:off x="2617048" y="5494867"/>
          <a:ext cx="1383452" cy="247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3D5049A-04B0-4DE3-B71A-AA2E03CF4EBD}" type="TxLink">
            <a:rPr lang="en-US" sz="1600" b="0" i="0" u="none" strike="noStrike">
              <a:solidFill>
                <a:srgbClr val="00B0F0"/>
              </a:solidFill>
              <a:latin typeface="Calibri"/>
              <a:ea typeface="Calibri"/>
              <a:cs typeface="Calibri"/>
            </a:rPr>
            <a:pPr algn="ctr"/>
            <a:t>72.0%</a:t>
          </a:fld>
          <a:endParaRPr lang="en-IN" sz="1600" b="1">
            <a:solidFill>
              <a:srgbClr val="00B0F0"/>
            </a:solidFill>
            <a:latin typeface="Arial" panose="020B0604020202020204" pitchFamily="34" charset="0"/>
            <a:cs typeface="Arial" panose="020B0604020202020204" pitchFamily="34" charset="0"/>
          </a:endParaRPr>
        </a:p>
      </xdr:txBody>
    </xdr:sp>
    <xdr:clientData/>
  </xdr:twoCellAnchor>
  <xdr:oneCellAnchor>
    <xdr:from>
      <xdr:col>4</xdr:col>
      <xdr:colOff>7620</xdr:colOff>
      <xdr:row>31</xdr:row>
      <xdr:rowOff>15240</xdr:rowOff>
    </xdr:from>
    <xdr:ext cx="1154098" cy="342786"/>
    <xdr:sp macro="" textlink="">
      <xdr:nvSpPr>
        <xdr:cNvPr id="43" name="TextBox 42">
          <a:extLst>
            <a:ext uri="{FF2B5EF4-FFF2-40B4-BE49-F238E27FC236}">
              <a16:creationId xmlns:a16="http://schemas.microsoft.com/office/drawing/2014/main" id="{90288067-D681-0F02-856C-E57D0D327BD7}"/>
            </a:ext>
          </a:extLst>
        </xdr:cNvPr>
        <xdr:cNvSpPr txBox="1"/>
      </xdr:nvSpPr>
      <xdr:spPr>
        <a:xfrm>
          <a:off x="2750820" y="5684520"/>
          <a:ext cx="1154098"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100"/>
            <a:t>Of</a:t>
          </a:r>
          <a:r>
            <a:rPr lang="en-IN" sz="1100" baseline="0"/>
            <a:t> Total </a:t>
          </a:r>
          <a:r>
            <a:rPr lang="en-IN" sz="1600" b="1" baseline="0"/>
            <a:t>Profit</a:t>
          </a:r>
          <a:endParaRPr lang="en-IN" sz="1600" b="1"/>
        </a:p>
      </xdr:txBody>
    </xdr:sp>
    <xdr:clientData/>
  </xdr:oneCellAnchor>
  <xdr:twoCellAnchor editAs="oneCell">
    <xdr:from>
      <xdr:col>2</xdr:col>
      <xdr:colOff>563880</xdr:colOff>
      <xdr:row>31</xdr:row>
      <xdr:rowOff>91440</xdr:rowOff>
    </xdr:from>
    <xdr:to>
      <xdr:col>3</xdr:col>
      <xdr:colOff>518160</xdr:colOff>
      <xdr:row>34</xdr:row>
      <xdr:rowOff>106680</xdr:rowOff>
    </xdr:to>
    <xdr:pic>
      <xdr:nvPicPr>
        <xdr:cNvPr id="1024" name="Picture 1023">
          <a:extLst>
            <a:ext uri="{FF2B5EF4-FFF2-40B4-BE49-F238E27FC236}">
              <a16:creationId xmlns:a16="http://schemas.microsoft.com/office/drawing/2014/main" id="{931C5C63-360F-3E0B-C9DF-47172037E88F}"/>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783080" y="5760720"/>
          <a:ext cx="563880" cy="563880"/>
        </a:xfrm>
        <a:prstGeom prst="rect">
          <a:avLst/>
        </a:prstGeom>
      </xdr:spPr>
    </xdr:pic>
    <xdr:clientData/>
  </xdr:twoCellAnchor>
  <xdr:twoCellAnchor>
    <xdr:from>
      <xdr:col>12</xdr:col>
      <xdr:colOff>93133</xdr:colOff>
      <xdr:row>31</xdr:row>
      <xdr:rowOff>24554</xdr:rowOff>
    </xdr:from>
    <xdr:to>
      <xdr:col>13</xdr:col>
      <xdr:colOff>282733</xdr:colOff>
      <xdr:row>36</xdr:row>
      <xdr:rowOff>100154</xdr:rowOff>
    </xdr:to>
    <xdr:sp macro="" textlink="">
      <xdr:nvSpPr>
        <xdr:cNvPr id="1025" name="Rectangle: Rounded Corners 1024">
          <a:extLst>
            <a:ext uri="{FF2B5EF4-FFF2-40B4-BE49-F238E27FC236}">
              <a16:creationId xmlns:a16="http://schemas.microsoft.com/office/drawing/2014/main" id="{6032EDD2-72ED-77E0-EE10-3ACE3BC84BB3}"/>
            </a:ext>
          </a:extLst>
        </xdr:cNvPr>
        <xdr:cNvSpPr/>
      </xdr:nvSpPr>
      <xdr:spPr>
        <a:xfrm>
          <a:off x="7713133" y="5693834"/>
          <a:ext cx="799200" cy="990000"/>
        </a:xfrm>
        <a:prstGeom prst="roundRect">
          <a:avLst>
            <a:gd name="adj" fmla="val 11350"/>
          </a:avLst>
        </a:prstGeom>
        <a:solidFill>
          <a:srgbClr val="F75606"/>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258233</xdr:colOff>
      <xdr:row>31</xdr:row>
      <xdr:rowOff>24554</xdr:rowOff>
    </xdr:from>
    <xdr:to>
      <xdr:col>11</xdr:col>
      <xdr:colOff>447833</xdr:colOff>
      <xdr:row>36</xdr:row>
      <xdr:rowOff>100154</xdr:rowOff>
    </xdr:to>
    <xdr:sp macro="" textlink="">
      <xdr:nvSpPr>
        <xdr:cNvPr id="1026" name="Rectangle: Rounded Corners 1025">
          <a:extLst>
            <a:ext uri="{FF2B5EF4-FFF2-40B4-BE49-F238E27FC236}">
              <a16:creationId xmlns:a16="http://schemas.microsoft.com/office/drawing/2014/main" id="{178ADB60-0A24-F5D8-B022-C98B58A1E4C9}"/>
            </a:ext>
          </a:extLst>
        </xdr:cNvPr>
        <xdr:cNvSpPr/>
      </xdr:nvSpPr>
      <xdr:spPr>
        <a:xfrm>
          <a:off x="6659033" y="5693834"/>
          <a:ext cx="799200" cy="990000"/>
        </a:xfrm>
        <a:prstGeom prst="roundRect">
          <a:avLst>
            <a:gd name="adj" fmla="val 11350"/>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588433</xdr:colOff>
      <xdr:row>31</xdr:row>
      <xdr:rowOff>24554</xdr:rowOff>
    </xdr:from>
    <xdr:to>
      <xdr:col>8</xdr:col>
      <xdr:colOff>168433</xdr:colOff>
      <xdr:row>36</xdr:row>
      <xdr:rowOff>100154</xdr:rowOff>
    </xdr:to>
    <xdr:sp macro="" textlink="">
      <xdr:nvSpPr>
        <xdr:cNvPr id="1030" name="Rectangle: Rounded Corners 1029">
          <a:extLst>
            <a:ext uri="{FF2B5EF4-FFF2-40B4-BE49-F238E27FC236}">
              <a16:creationId xmlns:a16="http://schemas.microsoft.com/office/drawing/2014/main" id="{94873113-6F9C-37D3-8DBC-45D04FD425A5}"/>
            </a:ext>
          </a:extLst>
        </xdr:cNvPr>
        <xdr:cNvSpPr/>
      </xdr:nvSpPr>
      <xdr:spPr>
        <a:xfrm>
          <a:off x="4550833" y="5693834"/>
          <a:ext cx="799200" cy="990000"/>
        </a:xfrm>
        <a:prstGeom prst="roundRect">
          <a:avLst>
            <a:gd name="adj" fmla="val 11350"/>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423333</xdr:colOff>
      <xdr:row>31</xdr:row>
      <xdr:rowOff>24554</xdr:rowOff>
    </xdr:from>
    <xdr:to>
      <xdr:col>10</xdr:col>
      <xdr:colOff>3333</xdr:colOff>
      <xdr:row>36</xdr:row>
      <xdr:rowOff>100154</xdr:rowOff>
    </xdr:to>
    <xdr:sp macro="" textlink="">
      <xdr:nvSpPr>
        <xdr:cNvPr id="1031" name="Rectangle: Rounded Corners 1030">
          <a:extLst>
            <a:ext uri="{FF2B5EF4-FFF2-40B4-BE49-F238E27FC236}">
              <a16:creationId xmlns:a16="http://schemas.microsoft.com/office/drawing/2014/main" id="{B2742817-6111-FD4A-9579-6F2DEA0AF264}"/>
            </a:ext>
          </a:extLst>
        </xdr:cNvPr>
        <xdr:cNvSpPr/>
      </xdr:nvSpPr>
      <xdr:spPr>
        <a:xfrm>
          <a:off x="5604933" y="5693834"/>
          <a:ext cx="799200" cy="990000"/>
        </a:xfrm>
        <a:prstGeom prst="roundRect">
          <a:avLst>
            <a:gd name="adj" fmla="val 11350"/>
          </a:avLst>
        </a:prstGeom>
        <a:solidFill>
          <a:srgbClr val="E2EA45"/>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7619</xdr:colOff>
      <xdr:row>35</xdr:row>
      <xdr:rowOff>75355</xdr:rowOff>
    </xdr:from>
    <xdr:to>
      <xdr:col>13</xdr:col>
      <xdr:colOff>525780</xdr:colOff>
      <xdr:row>38</xdr:row>
      <xdr:rowOff>45720</xdr:rowOff>
    </xdr:to>
    <xdr:sp macro="" textlink="">
      <xdr:nvSpPr>
        <xdr:cNvPr id="1044" name="Oval 1043">
          <a:extLst>
            <a:ext uri="{FF2B5EF4-FFF2-40B4-BE49-F238E27FC236}">
              <a16:creationId xmlns:a16="http://schemas.microsoft.com/office/drawing/2014/main" id="{53618188-8A8C-F903-949F-F9A9E8708B08}"/>
            </a:ext>
          </a:extLst>
        </xdr:cNvPr>
        <xdr:cNvSpPr/>
      </xdr:nvSpPr>
      <xdr:spPr>
        <a:xfrm>
          <a:off x="8237219" y="6476155"/>
          <a:ext cx="518161" cy="519005"/>
        </a:xfrm>
        <a:prstGeom prst="ellipse">
          <a:avLst/>
        </a:prstGeom>
        <a:solidFill>
          <a:schemeClr val="bg1"/>
        </a:solidFill>
        <a:ln>
          <a:noFill/>
        </a:ln>
        <a:effectLst>
          <a:outerShdw blurRad="63500" sx="102000" sy="102000" algn="ctr" rotWithShape="0">
            <a:prstClr val="black">
              <a:alpha val="1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160019</xdr:colOff>
      <xdr:row>35</xdr:row>
      <xdr:rowOff>113455</xdr:rowOff>
    </xdr:from>
    <xdr:to>
      <xdr:col>12</xdr:col>
      <xdr:colOff>38100</xdr:colOff>
      <xdr:row>38</xdr:row>
      <xdr:rowOff>45720</xdr:rowOff>
    </xdr:to>
    <xdr:sp macro="" textlink="">
      <xdr:nvSpPr>
        <xdr:cNvPr id="1049" name="Oval 1048">
          <a:extLst>
            <a:ext uri="{FF2B5EF4-FFF2-40B4-BE49-F238E27FC236}">
              <a16:creationId xmlns:a16="http://schemas.microsoft.com/office/drawing/2014/main" id="{2689D60C-0E36-5B8B-A131-587043FB6439}"/>
            </a:ext>
          </a:extLst>
        </xdr:cNvPr>
        <xdr:cNvSpPr/>
      </xdr:nvSpPr>
      <xdr:spPr>
        <a:xfrm>
          <a:off x="7170419" y="6514255"/>
          <a:ext cx="487681" cy="480905"/>
        </a:xfrm>
        <a:prstGeom prst="ellipse">
          <a:avLst/>
        </a:prstGeom>
        <a:solidFill>
          <a:schemeClr val="bg1">
            <a:lumMod val="85000"/>
          </a:schemeClr>
        </a:solidFill>
        <a:ln>
          <a:noFill/>
        </a:ln>
        <a:effectLst>
          <a:outerShdw blurRad="63500" sx="102000" sy="102000" algn="ctr" rotWithShape="0">
            <a:schemeClr val="tx1">
              <a:lumMod val="85000"/>
              <a:lumOff val="15000"/>
              <a:alpha val="1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281939</xdr:colOff>
      <xdr:row>35</xdr:row>
      <xdr:rowOff>75355</xdr:rowOff>
    </xdr:from>
    <xdr:to>
      <xdr:col>10</xdr:col>
      <xdr:colOff>190500</xdr:colOff>
      <xdr:row>38</xdr:row>
      <xdr:rowOff>45720</xdr:rowOff>
    </xdr:to>
    <xdr:sp macro="" textlink="">
      <xdr:nvSpPr>
        <xdr:cNvPr id="1050" name="Oval 1049">
          <a:extLst>
            <a:ext uri="{FF2B5EF4-FFF2-40B4-BE49-F238E27FC236}">
              <a16:creationId xmlns:a16="http://schemas.microsoft.com/office/drawing/2014/main" id="{04912E61-7305-7D07-06DC-DAFA29266DD4}"/>
            </a:ext>
          </a:extLst>
        </xdr:cNvPr>
        <xdr:cNvSpPr/>
      </xdr:nvSpPr>
      <xdr:spPr>
        <a:xfrm>
          <a:off x="6073139" y="6476155"/>
          <a:ext cx="518161" cy="519005"/>
        </a:xfrm>
        <a:prstGeom prst="ellipse">
          <a:avLst/>
        </a:prstGeom>
        <a:solidFill>
          <a:schemeClr val="bg1"/>
        </a:solidFill>
        <a:ln>
          <a:noFill/>
        </a:ln>
        <a:effectLst>
          <a:outerShdw blurRad="63500" sx="102000" sy="102000" algn="ctr" rotWithShape="0">
            <a:prstClr val="black">
              <a:alpha val="1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396239</xdr:colOff>
      <xdr:row>35</xdr:row>
      <xdr:rowOff>113455</xdr:rowOff>
    </xdr:from>
    <xdr:to>
      <xdr:col>8</xdr:col>
      <xdr:colOff>274320</xdr:colOff>
      <xdr:row>38</xdr:row>
      <xdr:rowOff>45720</xdr:rowOff>
    </xdr:to>
    <xdr:sp macro="" textlink="">
      <xdr:nvSpPr>
        <xdr:cNvPr id="1052" name="Oval 1051">
          <a:extLst>
            <a:ext uri="{FF2B5EF4-FFF2-40B4-BE49-F238E27FC236}">
              <a16:creationId xmlns:a16="http://schemas.microsoft.com/office/drawing/2014/main" id="{9EA4063F-7E0B-27FF-6969-A7B7422DCF65}"/>
            </a:ext>
          </a:extLst>
        </xdr:cNvPr>
        <xdr:cNvSpPr/>
      </xdr:nvSpPr>
      <xdr:spPr>
        <a:xfrm>
          <a:off x="4968239" y="6514255"/>
          <a:ext cx="487681" cy="480905"/>
        </a:xfrm>
        <a:prstGeom prst="ellipse">
          <a:avLst/>
        </a:prstGeom>
        <a:solidFill>
          <a:schemeClr val="bg1">
            <a:lumMod val="85000"/>
          </a:schemeClr>
        </a:solidFill>
        <a:ln>
          <a:noFill/>
        </a:ln>
        <a:effectLst>
          <a:outerShdw blurRad="63500" sx="102000" sy="102000" algn="ctr" rotWithShape="0">
            <a:schemeClr val="tx1">
              <a:lumMod val="85000"/>
              <a:lumOff val="15000"/>
              <a:alpha val="1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8</xdr:col>
      <xdr:colOff>464820</xdr:colOff>
      <xdr:row>32</xdr:row>
      <xdr:rowOff>0</xdr:rowOff>
    </xdr:from>
    <xdr:ext cx="792205" cy="264560"/>
    <xdr:sp macro="" textlink="'Analysis 1 (2)'!U10">
      <xdr:nvSpPr>
        <xdr:cNvPr id="1056" name="TextBox 1055">
          <a:extLst>
            <a:ext uri="{FF2B5EF4-FFF2-40B4-BE49-F238E27FC236}">
              <a16:creationId xmlns:a16="http://schemas.microsoft.com/office/drawing/2014/main" id="{40ADA458-ECF8-7756-B0D0-EC6DC7938428}"/>
            </a:ext>
          </a:extLst>
        </xdr:cNvPr>
        <xdr:cNvSpPr txBox="1"/>
      </xdr:nvSpPr>
      <xdr:spPr>
        <a:xfrm>
          <a:off x="5646420" y="5852160"/>
          <a:ext cx="7922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8A7C0E77-C648-43C8-8567-634A66F3A14C}" type="TxLink">
            <a:rPr lang="en-US" sz="1100" b="1" i="0" u="none" strike="noStrike">
              <a:solidFill>
                <a:srgbClr val="000000"/>
              </a:solidFill>
              <a:latin typeface="Calibri"/>
              <a:ea typeface="Calibri"/>
              <a:cs typeface="Calibri"/>
            </a:rPr>
            <a:pPr/>
            <a:t>$849.61  K</a:t>
          </a:fld>
          <a:endParaRPr lang="en-IN" sz="1600" b="1">
            <a:solidFill>
              <a:schemeClr val="tx1"/>
            </a:solidFill>
          </a:endParaRPr>
        </a:p>
      </xdr:txBody>
    </xdr:sp>
    <xdr:clientData/>
  </xdr:oneCellAnchor>
  <xdr:oneCellAnchor>
    <xdr:from>
      <xdr:col>7</xdr:col>
      <xdr:colOff>45720</xdr:colOff>
      <xdr:row>32</xdr:row>
      <xdr:rowOff>0</xdr:rowOff>
    </xdr:from>
    <xdr:ext cx="792205" cy="264560"/>
    <xdr:sp macro="" textlink="'Analysis 1 (2)'!U9">
      <xdr:nvSpPr>
        <xdr:cNvPr id="1057" name="TextBox 1056">
          <a:extLst>
            <a:ext uri="{FF2B5EF4-FFF2-40B4-BE49-F238E27FC236}">
              <a16:creationId xmlns:a16="http://schemas.microsoft.com/office/drawing/2014/main" id="{144B0EB4-E095-BDCD-13BD-94579A5061EE}"/>
            </a:ext>
          </a:extLst>
        </xdr:cNvPr>
        <xdr:cNvSpPr txBox="1"/>
      </xdr:nvSpPr>
      <xdr:spPr>
        <a:xfrm>
          <a:off x="4617720" y="5852160"/>
          <a:ext cx="7922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FC32DE1D-55A1-476D-B7C0-70A3F93E12B4}" type="TxLink">
            <a:rPr lang="en-US" sz="1100" b="1" i="0" u="none" strike="noStrike">
              <a:solidFill>
                <a:schemeClr val="bg1"/>
              </a:solidFill>
              <a:latin typeface="Calibri"/>
              <a:ea typeface="Calibri"/>
              <a:cs typeface="Calibri"/>
            </a:rPr>
            <a:pPr/>
            <a:t>$631.19  K</a:t>
          </a:fld>
          <a:endParaRPr lang="en-IN" sz="1600" b="1">
            <a:solidFill>
              <a:schemeClr val="bg1"/>
            </a:solidFill>
          </a:endParaRPr>
        </a:p>
      </xdr:txBody>
    </xdr:sp>
    <xdr:clientData/>
  </xdr:oneCellAnchor>
  <xdr:oneCellAnchor>
    <xdr:from>
      <xdr:col>12</xdr:col>
      <xdr:colOff>91440</xdr:colOff>
      <xdr:row>32</xdr:row>
      <xdr:rowOff>0</xdr:rowOff>
    </xdr:from>
    <xdr:ext cx="960120" cy="396239"/>
    <xdr:sp macro="" textlink="'Analysis 1 (2)'!U12">
      <xdr:nvSpPr>
        <xdr:cNvPr id="1064" name="TextBox 1063">
          <a:extLst>
            <a:ext uri="{FF2B5EF4-FFF2-40B4-BE49-F238E27FC236}">
              <a16:creationId xmlns:a16="http://schemas.microsoft.com/office/drawing/2014/main" id="{A90348DF-AA53-07D8-A837-2DF5398D7D17}"/>
            </a:ext>
          </a:extLst>
        </xdr:cNvPr>
        <xdr:cNvSpPr txBox="1"/>
      </xdr:nvSpPr>
      <xdr:spPr>
        <a:xfrm>
          <a:off x="7711440" y="5852160"/>
          <a:ext cx="960120" cy="3962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9B9EE064-AF99-4CB3-BFE1-B26A66583BAC}" type="TxLink">
            <a:rPr lang="en-US" sz="1200" b="1" i="0" u="none" strike="noStrike">
              <a:solidFill>
                <a:schemeClr val="bg1"/>
              </a:solidFill>
              <a:latin typeface="Calibri"/>
              <a:ea typeface="Calibri"/>
              <a:cs typeface="Calibri"/>
            </a:rPr>
            <a:pPr/>
            <a:t>$1.80 M</a:t>
          </a:fld>
          <a:endParaRPr lang="en-IN" sz="1800" b="1">
            <a:solidFill>
              <a:schemeClr val="bg1"/>
            </a:solidFill>
          </a:endParaRPr>
        </a:p>
      </xdr:txBody>
    </xdr:sp>
    <xdr:clientData/>
  </xdr:oneCellAnchor>
  <xdr:oneCellAnchor>
    <xdr:from>
      <xdr:col>10</xdr:col>
      <xdr:colOff>289560</xdr:colOff>
      <xdr:row>32</xdr:row>
      <xdr:rowOff>30481</xdr:rowOff>
    </xdr:from>
    <xdr:ext cx="845820" cy="259080"/>
    <xdr:sp macro="" textlink="'Analysis 1 (2)'!U11">
      <xdr:nvSpPr>
        <xdr:cNvPr id="1065" name="TextBox 1064">
          <a:extLst>
            <a:ext uri="{FF2B5EF4-FFF2-40B4-BE49-F238E27FC236}">
              <a16:creationId xmlns:a16="http://schemas.microsoft.com/office/drawing/2014/main" id="{FFD00865-4B34-09A6-1D3F-5E21C0AFBDA6}"/>
            </a:ext>
          </a:extLst>
        </xdr:cNvPr>
        <xdr:cNvSpPr txBox="1"/>
      </xdr:nvSpPr>
      <xdr:spPr>
        <a:xfrm>
          <a:off x="6690360" y="5882641"/>
          <a:ext cx="845820" cy="259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4312246E-80EB-40D3-B6FF-708ED536C57F}" type="TxLink">
            <a:rPr lang="en-US" sz="1200" b="1" i="0" u="none" strike="noStrike">
              <a:solidFill>
                <a:srgbClr val="000000"/>
              </a:solidFill>
              <a:latin typeface="Calibri"/>
              <a:ea typeface="Calibri"/>
              <a:cs typeface="Calibri"/>
            </a:rPr>
            <a:pPr/>
            <a:t>$1.32 M</a:t>
          </a:fld>
          <a:endParaRPr lang="en-IN" sz="1800" b="1">
            <a:solidFill>
              <a:schemeClr val="tx1"/>
            </a:solidFill>
          </a:endParaRPr>
        </a:p>
      </xdr:txBody>
    </xdr:sp>
    <xdr:clientData/>
  </xdr:oneCellAnchor>
  <xdr:oneCellAnchor>
    <xdr:from>
      <xdr:col>8</xdr:col>
      <xdr:colOff>441960</xdr:colOff>
      <xdr:row>33</xdr:row>
      <xdr:rowOff>45720</xdr:rowOff>
    </xdr:from>
    <xdr:ext cx="747064" cy="280205"/>
    <xdr:sp macro="" textlink="">
      <xdr:nvSpPr>
        <xdr:cNvPr id="1069" name="TextBox 1068">
          <a:extLst>
            <a:ext uri="{FF2B5EF4-FFF2-40B4-BE49-F238E27FC236}">
              <a16:creationId xmlns:a16="http://schemas.microsoft.com/office/drawing/2014/main" id="{53101767-AE29-190C-7FE9-9D6ECCF4B9F6}"/>
            </a:ext>
          </a:extLst>
        </xdr:cNvPr>
        <xdr:cNvSpPr txBox="1"/>
      </xdr:nvSpPr>
      <xdr:spPr>
        <a:xfrm>
          <a:off x="5623560" y="6080760"/>
          <a:ext cx="747064"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200" b="1">
              <a:solidFill>
                <a:schemeClr val="tx1"/>
              </a:solidFill>
            </a:rPr>
            <a:t>Quater</a:t>
          </a:r>
          <a:r>
            <a:rPr lang="en-IN" sz="1200" b="1" baseline="0">
              <a:solidFill>
                <a:schemeClr val="tx1"/>
              </a:solidFill>
            </a:rPr>
            <a:t> 2</a:t>
          </a:r>
          <a:endParaRPr lang="en-IN" sz="1800" b="1">
            <a:solidFill>
              <a:schemeClr val="tx1"/>
            </a:solidFill>
          </a:endParaRPr>
        </a:p>
      </xdr:txBody>
    </xdr:sp>
    <xdr:clientData/>
  </xdr:oneCellAnchor>
  <xdr:oneCellAnchor>
    <xdr:from>
      <xdr:col>7</xdr:col>
      <xdr:colOff>30480</xdr:colOff>
      <xdr:row>33</xdr:row>
      <xdr:rowOff>76200</xdr:rowOff>
    </xdr:from>
    <xdr:ext cx="747064" cy="280205"/>
    <xdr:sp macro="" textlink="">
      <xdr:nvSpPr>
        <xdr:cNvPr id="1070" name="TextBox 1069">
          <a:extLst>
            <a:ext uri="{FF2B5EF4-FFF2-40B4-BE49-F238E27FC236}">
              <a16:creationId xmlns:a16="http://schemas.microsoft.com/office/drawing/2014/main" id="{BB977155-81E6-71EE-905C-3CB38C962EC2}"/>
            </a:ext>
          </a:extLst>
        </xdr:cNvPr>
        <xdr:cNvSpPr txBox="1"/>
      </xdr:nvSpPr>
      <xdr:spPr>
        <a:xfrm>
          <a:off x="4602480" y="6111240"/>
          <a:ext cx="747064"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200" b="1">
              <a:solidFill>
                <a:schemeClr val="bg1"/>
              </a:solidFill>
            </a:rPr>
            <a:t>Quater</a:t>
          </a:r>
          <a:r>
            <a:rPr lang="en-IN" sz="1200" b="1" baseline="0">
              <a:solidFill>
                <a:schemeClr val="bg1"/>
              </a:solidFill>
            </a:rPr>
            <a:t> 1</a:t>
          </a:r>
          <a:endParaRPr lang="en-IN" sz="1800" b="1">
            <a:solidFill>
              <a:schemeClr val="bg1"/>
            </a:solidFill>
          </a:endParaRPr>
        </a:p>
      </xdr:txBody>
    </xdr:sp>
    <xdr:clientData/>
  </xdr:oneCellAnchor>
  <xdr:oneCellAnchor>
    <xdr:from>
      <xdr:col>12</xdr:col>
      <xdr:colOff>121920</xdr:colOff>
      <xdr:row>33</xdr:row>
      <xdr:rowOff>30480</xdr:rowOff>
    </xdr:from>
    <xdr:ext cx="747064" cy="280205"/>
    <xdr:sp macro="" textlink="">
      <xdr:nvSpPr>
        <xdr:cNvPr id="1071" name="TextBox 1070">
          <a:extLst>
            <a:ext uri="{FF2B5EF4-FFF2-40B4-BE49-F238E27FC236}">
              <a16:creationId xmlns:a16="http://schemas.microsoft.com/office/drawing/2014/main" id="{67651E38-E3C6-FD0F-543C-4325E11CA149}"/>
            </a:ext>
          </a:extLst>
        </xdr:cNvPr>
        <xdr:cNvSpPr txBox="1"/>
      </xdr:nvSpPr>
      <xdr:spPr>
        <a:xfrm>
          <a:off x="7741920" y="6065520"/>
          <a:ext cx="747064"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200" b="1">
              <a:solidFill>
                <a:schemeClr val="bg1"/>
              </a:solidFill>
            </a:rPr>
            <a:t>Quater</a:t>
          </a:r>
          <a:r>
            <a:rPr lang="en-IN" sz="1200" b="1" baseline="0">
              <a:solidFill>
                <a:schemeClr val="bg1"/>
              </a:solidFill>
            </a:rPr>
            <a:t> 4</a:t>
          </a:r>
          <a:endParaRPr lang="en-IN" sz="1800" b="1">
            <a:solidFill>
              <a:schemeClr val="bg1"/>
            </a:solidFill>
          </a:endParaRPr>
        </a:p>
      </xdr:txBody>
    </xdr:sp>
    <xdr:clientData/>
  </xdr:oneCellAnchor>
  <xdr:oneCellAnchor>
    <xdr:from>
      <xdr:col>10</xdr:col>
      <xdr:colOff>297180</xdr:colOff>
      <xdr:row>33</xdr:row>
      <xdr:rowOff>45720</xdr:rowOff>
    </xdr:from>
    <xdr:ext cx="747064" cy="280205"/>
    <xdr:sp macro="" textlink="">
      <xdr:nvSpPr>
        <xdr:cNvPr id="1072" name="TextBox 1071">
          <a:extLst>
            <a:ext uri="{FF2B5EF4-FFF2-40B4-BE49-F238E27FC236}">
              <a16:creationId xmlns:a16="http://schemas.microsoft.com/office/drawing/2014/main" id="{F6FABCEA-52F8-DA11-9C2E-4868F6025F7F}"/>
            </a:ext>
          </a:extLst>
        </xdr:cNvPr>
        <xdr:cNvSpPr txBox="1"/>
      </xdr:nvSpPr>
      <xdr:spPr>
        <a:xfrm>
          <a:off x="6697980" y="6080760"/>
          <a:ext cx="747064"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200" b="1">
              <a:solidFill>
                <a:schemeClr val="tx1"/>
              </a:solidFill>
            </a:rPr>
            <a:t>Quater</a:t>
          </a:r>
          <a:r>
            <a:rPr lang="en-IN" sz="1200" b="1" baseline="0">
              <a:solidFill>
                <a:schemeClr val="tx1"/>
              </a:solidFill>
            </a:rPr>
            <a:t> 3</a:t>
          </a:r>
          <a:endParaRPr lang="en-IN" sz="1800" b="1">
            <a:solidFill>
              <a:schemeClr val="tx1"/>
            </a:solidFill>
          </a:endParaRPr>
        </a:p>
      </xdr:txBody>
    </xdr:sp>
    <xdr:clientData/>
  </xdr:oneCellAnchor>
  <xdr:oneCellAnchor>
    <xdr:from>
      <xdr:col>7</xdr:col>
      <xdr:colOff>426720</xdr:colOff>
      <xdr:row>36</xdr:row>
      <xdr:rowOff>53340</xdr:rowOff>
    </xdr:from>
    <xdr:ext cx="428515" cy="264560"/>
    <xdr:sp macro="" textlink="'Analysis 1 (2)'!V9">
      <xdr:nvSpPr>
        <xdr:cNvPr id="1077" name="TextBox 1076">
          <a:extLst>
            <a:ext uri="{FF2B5EF4-FFF2-40B4-BE49-F238E27FC236}">
              <a16:creationId xmlns:a16="http://schemas.microsoft.com/office/drawing/2014/main" id="{97A9C59D-5A51-4849-6D98-DAE0F92A7156}"/>
            </a:ext>
          </a:extLst>
        </xdr:cNvPr>
        <xdr:cNvSpPr txBox="1"/>
      </xdr:nvSpPr>
      <xdr:spPr>
        <a:xfrm>
          <a:off x="4998720" y="6637020"/>
          <a:ext cx="42851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1FD8142C-D31B-415A-A3F8-393A26C006E9}" type="TxLink">
            <a:rPr lang="en-US" sz="1100" b="1" i="0" u="none" strike="noStrike">
              <a:solidFill>
                <a:srgbClr val="000000"/>
              </a:solidFill>
              <a:latin typeface="Calibri"/>
              <a:ea typeface="Calibri"/>
              <a:cs typeface="Calibri"/>
            </a:rPr>
            <a:pPr/>
            <a:t>14%</a:t>
          </a:fld>
          <a:endParaRPr lang="en-IN" sz="1800" b="1">
            <a:solidFill>
              <a:schemeClr val="bg1"/>
            </a:solidFill>
          </a:endParaRPr>
        </a:p>
      </xdr:txBody>
    </xdr:sp>
    <xdr:clientData/>
  </xdr:oneCellAnchor>
  <xdr:oneCellAnchor>
    <xdr:from>
      <xdr:col>9</xdr:col>
      <xdr:colOff>335280</xdr:colOff>
      <xdr:row>36</xdr:row>
      <xdr:rowOff>30480</xdr:rowOff>
    </xdr:from>
    <xdr:ext cx="428515" cy="264560"/>
    <xdr:sp macro="" textlink="'Analysis 1 (2)'!V10">
      <xdr:nvSpPr>
        <xdr:cNvPr id="1078" name="TextBox 1077">
          <a:extLst>
            <a:ext uri="{FF2B5EF4-FFF2-40B4-BE49-F238E27FC236}">
              <a16:creationId xmlns:a16="http://schemas.microsoft.com/office/drawing/2014/main" id="{004106B0-03F8-099F-3804-9A9603C887D4}"/>
            </a:ext>
          </a:extLst>
        </xdr:cNvPr>
        <xdr:cNvSpPr txBox="1"/>
      </xdr:nvSpPr>
      <xdr:spPr>
        <a:xfrm>
          <a:off x="6126480" y="6614160"/>
          <a:ext cx="42851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8FE75E7B-712D-41F8-8315-0D4DA525D072}" type="TxLink">
            <a:rPr lang="en-US" sz="1100" b="1" i="0" u="none" strike="noStrike">
              <a:solidFill>
                <a:srgbClr val="000000"/>
              </a:solidFill>
              <a:latin typeface="Calibri"/>
              <a:ea typeface="Calibri"/>
              <a:cs typeface="Calibri"/>
            </a:rPr>
            <a:pPr/>
            <a:t>18%</a:t>
          </a:fld>
          <a:endParaRPr lang="en-IN" sz="1800" b="1">
            <a:solidFill>
              <a:schemeClr val="bg1"/>
            </a:solidFill>
          </a:endParaRPr>
        </a:p>
      </xdr:txBody>
    </xdr:sp>
    <xdr:clientData/>
  </xdr:oneCellAnchor>
  <xdr:oneCellAnchor>
    <xdr:from>
      <xdr:col>11</xdr:col>
      <xdr:colOff>213360</xdr:colOff>
      <xdr:row>36</xdr:row>
      <xdr:rowOff>45720</xdr:rowOff>
    </xdr:from>
    <xdr:ext cx="428515" cy="264560"/>
    <xdr:sp macro="" textlink="'Analysis 1 (2)'!V11">
      <xdr:nvSpPr>
        <xdr:cNvPr id="1079" name="TextBox 1078">
          <a:extLst>
            <a:ext uri="{FF2B5EF4-FFF2-40B4-BE49-F238E27FC236}">
              <a16:creationId xmlns:a16="http://schemas.microsoft.com/office/drawing/2014/main" id="{2C47D5BF-3B20-48E0-C05A-2EC0A1C7B422}"/>
            </a:ext>
          </a:extLst>
        </xdr:cNvPr>
        <xdr:cNvSpPr txBox="1"/>
      </xdr:nvSpPr>
      <xdr:spPr>
        <a:xfrm>
          <a:off x="7223760" y="6629400"/>
          <a:ext cx="42851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95D4A0A-AC36-43A5-BE39-D04CD20530FC}" type="TxLink">
            <a:rPr lang="en-US" sz="1100" b="1" i="0" u="none" strike="noStrike">
              <a:solidFill>
                <a:srgbClr val="000000"/>
              </a:solidFill>
              <a:latin typeface="Calibri"/>
              <a:ea typeface="Calibri"/>
              <a:cs typeface="Calibri"/>
            </a:rPr>
            <a:pPr/>
            <a:t>29%</a:t>
          </a:fld>
          <a:endParaRPr lang="en-IN" sz="1800" b="1">
            <a:solidFill>
              <a:schemeClr val="bg1"/>
            </a:solidFill>
          </a:endParaRPr>
        </a:p>
      </xdr:txBody>
    </xdr:sp>
    <xdr:clientData/>
  </xdr:oneCellAnchor>
  <xdr:oneCellAnchor>
    <xdr:from>
      <xdr:col>13</xdr:col>
      <xdr:colOff>68580</xdr:colOff>
      <xdr:row>36</xdr:row>
      <xdr:rowOff>38100</xdr:rowOff>
    </xdr:from>
    <xdr:ext cx="428515" cy="264560"/>
    <xdr:sp macro="" textlink="'Analysis 1 (2)'!V12">
      <xdr:nvSpPr>
        <xdr:cNvPr id="1080" name="TextBox 1079">
          <a:extLst>
            <a:ext uri="{FF2B5EF4-FFF2-40B4-BE49-F238E27FC236}">
              <a16:creationId xmlns:a16="http://schemas.microsoft.com/office/drawing/2014/main" id="{BD119363-8372-1787-C3F5-B62648B3A133}"/>
            </a:ext>
          </a:extLst>
        </xdr:cNvPr>
        <xdr:cNvSpPr txBox="1"/>
      </xdr:nvSpPr>
      <xdr:spPr>
        <a:xfrm>
          <a:off x="8298180" y="6621780"/>
          <a:ext cx="42851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559ADAEB-C6BD-49E3-BC3E-E900621FC49F}" type="TxLink">
            <a:rPr lang="en-US" sz="1100" b="1" i="0" u="none" strike="noStrike">
              <a:solidFill>
                <a:srgbClr val="000000"/>
              </a:solidFill>
              <a:latin typeface="Calibri"/>
              <a:ea typeface="Calibri"/>
              <a:cs typeface="Calibri"/>
            </a:rPr>
            <a:pPr/>
            <a:t>39%</a:t>
          </a:fld>
          <a:endParaRPr lang="en-IN" sz="1800" b="1">
            <a:solidFill>
              <a:schemeClr val="bg1"/>
            </a:solidFill>
          </a:endParaRPr>
        </a:p>
      </xdr:txBody>
    </xdr:sp>
    <xdr:clientData/>
  </xdr:oneCellAnchor>
  <xdr:twoCellAnchor>
    <xdr:from>
      <xdr:col>6</xdr:col>
      <xdr:colOff>304800</xdr:colOff>
      <xdr:row>28</xdr:row>
      <xdr:rowOff>31327</xdr:rowOff>
    </xdr:from>
    <xdr:to>
      <xdr:col>9</xdr:col>
      <xdr:colOff>381000</xdr:colOff>
      <xdr:row>29</xdr:row>
      <xdr:rowOff>95674</xdr:rowOff>
    </xdr:to>
    <xdr:sp macro="" textlink="'Analysis 1 (2)'!M46">
      <xdr:nvSpPr>
        <xdr:cNvPr id="1081" name="TextBox 1080">
          <a:extLst>
            <a:ext uri="{FF2B5EF4-FFF2-40B4-BE49-F238E27FC236}">
              <a16:creationId xmlns:a16="http://schemas.microsoft.com/office/drawing/2014/main" id="{AAA7EFBD-222C-3335-6CD6-6C60CE49F731}"/>
            </a:ext>
          </a:extLst>
        </xdr:cNvPr>
        <xdr:cNvSpPr txBox="1"/>
      </xdr:nvSpPr>
      <xdr:spPr>
        <a:xfrm>
          <a:off x="4267200" y="5151967"/>
          <a:ext cx="1905000" cy="247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solidFill>
                <a:schemeClr val="tx1"/>
              </a:solidFill>
              <a:latin typeface="Arial" panose="020B0604020202020204" pitchFamily="34" charset="0"/>
              <a:cs typeface="Arial" panose="020B0604020202020204" pitchFamily="34" charset="0"/>
            </a:rPr>
            <a:t> </a:t>
          </a:r>
          <a:r>
            <a:rPr lang="en-IN" sz="1100" b="0" baseline="0">
              <a:solidFill>
                <a:schemeClr val="tx1"/>
              </a:solidFill>
              <a:latin typeface="Arial" panose="020B0604020202020204" pitchFamily="34" charset="0"/>
              <a:cs typeface="Arial" panose="020B0604020202020204" pitchFamily="34" charset="0"/>
            </a:rPr>
            <a:t>Quaterly Viewed by </a:t>
          </a:r>
          <a:r>
            <a:rPr lang="en-IN" sz="1100" b="1" baseline="0">
              <a:solidFill>
                <a:schemeClr val="tx1"/>
              </a:solidFill>
              <a:latin typeface="Arial" panose="020B0604020202020204" pitchFamily="34" charset="0"/>
              <a:cs typeface="Arial" panose="020B0604020202020204" pitchFamily="34" charset="0"/>
            </a:rPr>
            <a:t>Profit</a:t>
          </a:r>
          <a:endParaRPr lang="en-IN" sz="1100" b="1">
            <a:solidFill>
              <a:schemeClr val="tx1"/>
            </a:solidFill>
            <a:latin typeface="Arial" panose="020B0604020202020204" pitchFamily="34" charset="0"/>
            <a:cs typeface="Arial" panose="020B0604020202020204" pitchFamily="34" charset="0"/>
          </a:endParaRPr>
        </a:p>
      </xdr:txBody>
    </xdr:sp>
    <xdr:clientData/>
  </xdr:twoCellAnchor>
  <xdr:twoCellAnchor>
    <xdr:from>
      <xdr:col>14</xdr:col>
      <xdr:colOff>320040</xdr:colOff>
      <xdr:row>27</xdr:row>
      <xdr:rowOff>129540</xdr:rowOff>
    </xdr:from>
    <xdr:to>
      <xdr:col>22</xdr:col>
      <xdr:colOff>563880</xdr:colOff>
      <xdr:row>39</xdr:row>
      <xdr:rowOff>15240</xdr:rowOff>
    </xdr:to>
    <xdr:sp macro="" textlink="">
      <xdr:nvSpPr>
        <xdr:cNvPr id="1082" name="Rectangle: Rounded Corners 1081">
          <a:extLst>
            <a:ext uri="{FF2B5EF4-FFF2-40B4-BE49-F238E27FC236}">
              <a16:creationId xmlns:a16="http://schemas.microsoft.com/office/drawing/2014/main" id="{F3065021-6065-5919-D651-BF04BB84D51E}"/>
            </a:ext>
          </a:extLst>
        </xdr:cNvPr>
        <xdr:cNvSpPr/>
      </xdr:nvSpPr>
      <xdr:spPr>
        <a:xfrm>
          <a:off x="9159240" y="5067300"/>
          <a:ext cx="5120640" cy="2080260"/>
        </a:xfrm>
        <a:prstGeom prst="roundRect">
          <a:avLst>
            <a:gd name="adj" fmla="val 581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14</xdr:col>
      <xdr:colOff>457200</xdr:colOff>
      <xdr:row>28</xdr:row>
      <xdr:rowOff>144780</xdr:rowOff>
    </xdr:from>
    <xdr:to>
      <xdr:col>22</xdr:col>
      <xdr:colOff>434340</xdr:colOff>
      <xdr:row>37</xdr:row>
      <xdr:rowOff>160020</xdr:rowOff>
    </xdr:to>
    <mc:AlternateContent xmlns:mc="http://schemas.openxmlformats.org/markup-compatibility/2006" xmlns:a14="http://schemas.microsoft.com/office/drawing/2010/main">
      <mc:Choice Requires="a14">
        <xdr:graphicFrame macro="">
          <xdr:nvGraphicFramePr>
            <xdr:cNvPr id="1084" name="Country 1">
              <a:extLst>
                <a:ext uri="{FF2B5EF4-FFF2-40B4-BE49-F238E27FC236}">
                  <a16:creationId xmlns:a16="http://schemas.microsoft.com/office/drawing/2014/main" id="{C032B398-21FB-4877-B811-66B01E6C2DC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9296400" y="5265420"/>
              <a:ext cx="4853940" cy="16611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8</xdr:col>
      <xdr:colOff>273316</xdr:colOff>
      <xdr:row>0</xdr:row>
      <xdr:rowOff>64265</xdr:rowOff>
    </xdr:from>
    <xdr:ext cx="3266792" cy="342786"/>
    <xdr:sp macro="" textlink="">
      <xdr:nvSpPr>
        <xdr:cNvPr id="1085" name="TextBox 1084">
          <a:extLst>
            <a:ext uri="{FF2B5EF4-FFF2-40B4-BE49-F238E27FC236}">
              <a16:creationId xmlns:a16="http://schemas.microsoft.com/office/drawing/2014/main" id="{F385B6A8-0C02-F966-DE3C-1F30BB936AF9}"/>
            </a:ext>
          </a:extLst>
        </xdr:cNvPr>
        <xdr:cNvSpPr txBox="1"/>
      </xdr:nvSpPr>
      <xdr:spPr>
        <a:xfrm>
          <a:off x="5454916" y="64265"/>
          <a:ext cx="326679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IN" sz="1600" b="1"/>
            <a:t>Marketing</a:t>
          </a:r>
          <a:r>
            <a:rPr lang="en-IN" sz="1600" b="1" baseline="0"/>
            <a:t> Sales Analysis Dashboard</a:t>
          </a:r>
          <a:endParaRPr lang="en-IN" sz="1600" b="1"/>
        </a:p>
      </xdr:txBody>
    </xdr:sp>
    <xdr:clientData/>
  </xdr:oneCellAnchor>
  <xdr:twoCellAnchor>
    <xdr:from>
      <xdr:col>18</xdr:col>
      <xdr:colOff>541020</xdr:colOff>
      <xdr:row>0</xdr:row>
      <xdr:rowOff>121920</xdr:rowOff>
    </xdr:from>
    <xdr:to>
      <xdr:col>20</xdr:col>
      <xdr:colOff>518160</xdr:colOff>
      <xdr:row>2</xdr:row>
      <xdr:rowOff>60960</xdr:rowOff>
    </xdr:to>
    <xdr:sp macro="" textlink="">
      <xdr:nvSpPr>
        <xdr:cNvPr id="38" name="Rectangle: Rounded Corners 37">
          <a:hlinkClick xmlns:r="http://schemas.openxmlformats.org/officeDocument/2006/relationships" r:id="rId12"/>
          <a:extLst>
            <a:ext uri="{FF2B5EF4-FFF2-40B4-BE49-F238E27FC236}">
              <a16:creationId xmlns:a16="http://schemas.microsoft.com/office/drawing/2014/main" id="{44D56E55-41F0-A45E-44C0-A598BAD9E64F}"/>
            </a:ext>
          </a:extLst>
        </xdr:cNvPr>
        <xdr:cNvSpPr/>
      </xdr:nvSpPr>
      <xdr:spPr>
        <a:xfrm>
          <a:off x="11818620" y="121920"/>
          <a:ext cx="1196340" cy="304800"/>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tx1"/>
              </a:solidFill>
            </a:rPr>
            <a:t>Detail</a:t>
          </a:r>
          <a:r>
            <a:rPr lang="en-IN" sz="1100" baseline="0">
              <a:solidFill>
                <a:schemeClr val="tx1"/>
              </a:solidFill>
            </a:rPr>
            <a:t> Dashboard</a:t>
          </a:r>
          <a:endParaRPr lang="en-IN" sz="1100">
            <a:solidFill>
              <a:schemeClr val="tx1"/>
            </a:solidFill>
          </a:endParaRPr>
        </a:p>
      </xdr:txBody>
    </xdr:sp>
    <xdr:clientData/>
  </xdr:twoCellAnchor>
  <xdr:twoCellAnchor>
    <xdr:from>
      <xdr:col>20</xdr:col>
      <xdr:colOff>594360</xdr:colOff>
      <xdr:row>0</xdr:row>
      <xdr:rowOff>114300</xdr:rowOff>
    </xdr:from>
    <xdr:to>
      <xdr:col>22</xdr:col>
      <xdr:colOff>388620</xdr:colOff>
      <xdr:row>2</xdr:row>
      <xdr:rowOff>53340</xdr:rowOff>
    </xdr:to>
    <xdr:sp macro="" textlink="">
      <xdr:nvSpPr>
        <xdr:cNvPr id="1038" name="Rectangle: Rounded Corners 1037">
          <a:extLst>
            <a:ext uri="{FF2B5EF4-FFF2-40B4-BE49-F238E27FC236}">
              <a16:creationId xmlns:a16="http://schemas.microsoft.com/office/drawing/2014/main" id="{C1E455AC-8351-A002-BF8C-9EF08C7E1D17}"/>
            </a:ext>
          </a:extLst>
        </xdr:cNvPr>
        <xdr:cNvSpPr/>
      </xdr:nvSpPr>
      <xdr:spPr>
        <a:xfrm>
          <a:off x="13091160" y="114300"/>
          <a:ext cx="1013460" cy="304800"/>
        </a:xfrm>
        <a:prstGeom prst="round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tx1"/>
              </a:solidFill>
            </a:rPr>
            <a:t>Time</a:t>
          </a:r>
          <a:r>
            <a:rPr lang="en-IN" sz="1100" baseline="0">
              <a:solidFill>
                <a:schemeClr val="tx1"/>
              </a:solidFill>
            </a:rPr>
            <a:t> Analysis</a:t>
          </a:r>
          <a:endParaRPr lang="en-IN" sz="1100">
            <a:solidFill>
              <a:schemeClr val="tx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220980</xdr:colOff>
      <xdr:row>3</xdr:row>
      <xdr:rowOff>106680</xdr:rowOff>
    </xdr:from>
    <xdr:to>
      <xdr:col>8</xdr:col>
      <xdr:colOff>373380</xdr:colOff>
      <xdr:row>21</xdr:row>
      <xdr:rowOff>22860</xdr:rowOff>
    </xdr:to>
    <xdr:sp macro="" textlink="">
      <xdr:nvSpPr>
        <xdr:cNvPr id="7" name="Rectangle: Rounded Corners 6">
          <a:extLst>
            <a:ext uri="{FF2B5EF4-FFF2-40B4-BE49-F238E27FC236}">
              <a16:creationId xmlns:a16="http://schemas.microsoft.com/office/drawing/2014/main" id="{B045C1D6-1B99-4A6F-B7C2-CB21B9381F27}"/>
            </a:ext>
          </a:extLst>
        </xdr:cNvPr>
        <xdr:cNvSpPr/>
      </xdr:nvSpPr>
      <xdr:spPr>
        <a:xfrm>
          <a:off x="220980" y="655320"/>
          <a:ext cx="5334000" cy="3208020"/>
        </a:xfrm>
        <a:prstGeom prst="roundRect">
          <a:avLst>
            <a:gd name="adj" fmla="val 581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0</xdr:col>
      <xdr:colOff>402856</xdr:colOff>
      <xdr:row>1</xdr:row>
      <xdr:rowOff>10925</xdr:rowOff>
    </xdr:from>
    <xdr:ext cx="3266792" cy="342786"/>
    <xdr:sp macro="" textlink="">
      <xdr:nvSpPr>
        <xdr:cNvPr id="5151" name="TextBox 5150">
          <a:extLst>
            <a:ext uri="{FF2B5EF4-FFF2-40B4-BE49-F238E27FC236}">
              <a16:creationId xmlns:a16="http://schemas.microsoft.com/office/drawing/2014/main" id="{12442262-379A-439E-B76A-CDA1BB8B9B7A}"/>
            </a:ext>
          </a:extLst>
        </xdr:cNvPr>
        <xdr:cNvSpPr txBox="1"/>
      </xdr:nvSpPr>
      <xdr:spPr>
        <a:xfrm>
          <a:off x="402856" y="193805"/>
          <a:ext cx="326679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IN" sz="1600" b="1"/>
            <a:t>Marketing</a:t>
          </a:r>
          <a:r>
            <a:rPr lang="en-IN" sz="1600" b="1" baseline="0"/>
            <a:t> Sales Analysis Dashboard</a:t>
          </a:r>
          <a:endParaRPr lang="en-IN" sz="1600" b="1"/>
        </a:p>
      </xdr:txBody>
    </xdr:sp>
    <xdr:clientData/>
  </xdr:oneCellAnchor>
  <xdr:twoCellAnchor>
    <xdr:from>
      <xdr:col>0</xdr:col>
      <xdr:colOff>320040</xdr:colOff>
      <xdr:row>4</xdr:row>
      <xdr:rowOff>152400</xdr:rowOff>
    </xdr:from>
    <xdr:to>
      <xdr:col>5</xdr:col>
      <xdr:colOff>205740</xdr:colOff>
      <xdr:row>20</xdr:row>
      <xdr:rowOff>130386</xdr:rowOff>
    </xdr:to>
    <xdr:graphicFrame macro="">
      <xdr:nvGraphicFramePr>
        <xdr:cNvPr id="8" name="Chart 7">
          <a:extLst>
            <a:ext uri="{FF2B5EF4-FFF2-40B4-BE49-F238E27FC236}">
              <a16:creationId xmlns:a16="http://schemas.microsoft.com/office/drawing/2014/main" id="{7FF3A430-26CC-467C-8DBC-A24C5B8ED7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480443</xdr:colOff>
      <xdr:row>4</xdr:row>
      <xdr:rowOff>26165</xdr:rowOff>
    </xdr:from>
    <xdr:ext cx="2075312" cy="311496"/>
    <xdr:sp macro="" textlink="">
      <xdr:nvSpPr>
        <xdr:cNvPr id="9" name="TextBox 8">
          <a:extLst>
            <a:ext uri="{FF2B5EF4-FFF2-40B4-BE49-F238E27FC236}">
              <a16:creationId xmlns:a16="http://schemas.microsoft.com/office/drawing/2014/main" id="{2CFE5DE1-0F54-9BBC-7DE0-1CB47B7A047C}"/>
            </a:ext>
          </a:extLst>
        </xdr:cNvPr>
        <xdr:cNvSpPr txBox="1"/>
      </xdr:nvSpPr>
      <xdr:spPr>
        <a:xfrm>
          <a:off x="480443" y="757685"/>
          <a:ext cx="2075312"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IN" sz="1400" b="0"/>
            <a:t>Top 5 Profitable </a:t>
          </a:r>
          <a:r>
            <a:rPr lang="en-IN" sz="1400" b="1"/>
            <a:t>Products</a:t>
          </a:r>
        </a:p>
      </xdr:txBody>
    </xdr:sp>
    <xdr:clientData/>
  </xdr:oneCellAnchor>
  <xdr:twoCellAnchor>
    <xdr:from>
      <xdr:col>4</xdr:col>
      <xdr:colOff>388620</xdr:colOff>
      <xdr:row>13</xdr:row>
      <xdr:rowOff>83820</xdr:rowOff>
    </xdr:from>
    <xdr:to>
      <xdr:col>6</xdr:col>
      <xdr:colOff>464820</xdr:colOff>
      <xdr:row>21</xdr:row>
      <xdr:rowOff>68580</xdr:rowOff>
    </xdr:to>
    <xdr:graphicFrame macro="">
      <xdr:nvGraphicFramePr>
        <xdr:cNvPr id="10" name="Chart 9">
          <a:extLst>
            <a:ext uri="{FF2B5EF4-FFF2-40B4-BE49-F238E27FC236}">
              <a16:creationId xmlns:a16="http://schemas.microsoft.com/office/drawing/2014/main" id="{AD127CE4-9F33-4E0A-AACC-1613DCF1DA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91440</xdr:colOff>
      <xdr:row>15</xdr:row>
      <xdr:rowOff>38100</xdr:rowOff>
    </xdr:from>
    <xdr:to>
      <xdr:col>6</xdr:col>
      <xdr:colOff>289560</xdr:colOff>
      <xdr:row>19</xdr:row>
      <xdr:rowOff>106680</xdr:rowOff>
    </xdr:to>
    <xdr:sp macro="" textlink="">
      <xdr:nvSpPr>
        <xdr:cNvPr id="11" name="Oval 10">
          <a:extLst>
            <a:ext uri="{FF2B5EF4-FFF2-40B4-BE49-F238E27FC236}">
              <a16:creationId xmlns:a16="http://schemas.microsoft.com/office/drawing/2014/main" id="{DD74E30A-7C87-54F4-0332-23023471FB88}"/>
            </a:ext>
          </a:extLst>
        </xdr:cNvPr>
        <xdr:cNvSpPr/>
      </xdr:nvSpPr>
      <xdr:spPr>
        <a:xfrm>
          <a:off x="3444240" y="2781300"/>
          <a:ext cx="807720" cy="80010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7</xdr:col>
      <xdr:colOff>76987</xdr:colOff>
      <xdr:row>23</xdr:row>
      <xdr:rowOff>163325</xdr:rowOff>
    </xdr:from>
    <xdr:ext cx="184731" cy="311496"/>
    <xdr:sp macro="" textlink="">
      <xdr:nvSpPr>
        <xdr:cNvPr id="2" name="TextBox 1">
          <a:extLst>
            <a:ext uri="{FF2B5EF4-FFF2-40B4-BE49-F238E27FC236}">
              <a16:creationId xmlns:a16="http://schemas.microsoft.com/office/drawing/2014/main" id="{3F6971BF-A7A9-5BCF-89CA-61C58D7009BB}"/>
            </a:ext>
          </a:extLst>
        </xdr:cNvPr>
        <xdr:cNvSpPr txBox="1"/>
      </xdr:nvSpPr>
      <xdr:spPr>
        <a:xfrm>
          <a:off x="4648987" y="4369565"/>
          <a:ext cx="18473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endParaRPr lang="en-IN" sz="1400" b="1"/>
        </a:p>
      </xdr:txBody>
    </xdr:sp>
    <xdr:clientData/>
  </xdr:oneCellAnchor>
  <xdr:twoCellAnchor>
    <xdr:from>
      <xdr:col>6</xdr:col>
      <xdr:colOff>510540</xdr:colOff>
      <xdr:row>18</xdr:row>
      <xdr:rowOff>99060</xdr:rowOff>
    </xdr:from>
    <xdr:to>
      <xdr:col>8</xdr:col>
      <xdr:colOff>99060</xdr:colOff>
      <xdr:row>20</xdr:row>
      <xdr:rowOff>30480</xdr:rowOff>
    </xdr:to>
    <xdr:sp macro="" textlink="'PC Analysis'!O7">
      <xdr:nvSpPr>
        <xdr:cNvPr id="3" name="Rectangle: Rounded Corners 2">
          <a:extLst>
            <a:ext uri="{FF2B5EF4-FFF2-40B4-BE49-F238E27FC236}">
              <a16:creationId xmlns:a16="http://schemas.microsoft.com/office/drawing/2014/main" id="{B6EA55A8-EFA1-4B8E-B2C8-6290C0DDD712}"/>
            </a:ext>
          </a:extLst>
        </xdr:cNvPr>
        <xdr:cNvSpPr/>
      </xdr:nvSpPr>
      <xdr:spPr>
        <a:xfrm>
          <a:off x="4472940" y="3390900"/>
          <a:ext cx="807720" cy="297180"/>
        </a:xfrm>
        <a:prstGeom prst="roundRect">
          <a:avLst>
            <a:gd name="adj" fmla="val 11350"/>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023C70A-60CB-4F49-AE92-3C1BF4D838EF}" type="TxLink">
            <a:rPr lang="en-US" sz="1800" b="1" i="0" u="none" strike="noStrike">
              <a:solidFill>
                <a:srgbClr val="00B0F0"/>
              </a:solidFill>
              <a:latin typeface="Calibri"/>
              <a:ea typeface="Calibri"/>
              <a:cs typeface="Calibri"/>
            </a:rPr>
            <a:pPr marL="0" indent="0" algn="ctr"/>
            <a:t>39.5%</a:t>
          </a:fld>
          <a:endParaRPr lang="en-IN" sz="1800" b="1" i="0" u="none" strike="noStrike">
            <a:solidFill>
              <a:srgbClr val="00B0F0"/>
            </a:solidFill>
            <a:latin typeface="Calibri"/>
            <a:ea typeface="Calibri"/>
            <a:cs typeface="Calibri"/>
          </a:endParaRPr>
        </a:p>
      </xdr:txBody>
    </xdr:sp>
    <xdr:clientData/>
  </xdr:twoCellAnchor>
  <xdr:twoCellAnchor>
    <xdr:from>
      <xdr:col>6</xdr:col>
      <xdr:colOff>472440</xdr:colOff>
      <xdr:row>15</xdr:row>
      <xdr:rowOff>22860</xdr:rowOff>
    </xdr:from>
    <xdr:to>
      <xdr:col>8</xdr:col>
      <xdr:colOff>74506</xdr:colOff>
      <xdr:row>17</xdr:row>
      <xdr:rowOff>9313</xdr:rowOff>
    </xdr:to>
    <xdr:sp macro="" textlink="'Analysis 1'!E30">
      <xdr:nvSpPr>
        <xdr:cNvPr id="4" name="TextBox 3">
          <a:extLst>
            <a:ext uri="{FF2B5EF4-FFF2-40B4-BE49-F238E27FC236}">
              <a16:creationId xmlns:a16="http://schemas.microsoft.com/office/drawing/2014/main" id="{B2EDA6A8-F346-4A11-972C-4AD02BA9C29A}"/>
            </a:ext>
          </a:extLst>
        </xdr:cNvPr>
        <xdr:cNvSpPr txBox="1"/>
      </xdr:nvSpPr>
      <xdr:spPr>
        <a:xfrm>
          <a:off x="4434840" y="2766060"/>
          <a:ext cx="821266" cy="352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5215A2-2BF5-482E-874B-2DBEFD491F24}" type="TxLink">
            <a:rPr lang="en-US" sz="1800" b="1" i="0" u="none" strike="noStrike">
              <a:solidFill>
                <a:srgbClr val="00B0F0"/>
              </a:solidFill>
              <a:latin typeface="Calibri"/>
              <a:ea typeface="Calibri"/>
              <a:cs typeface="Calibri"/>
            </a:rPr>
            <a:pPr algn="ctr"/>
            <a:t>94.5%</a:t>
          </a:fld>
          <a:endParaRPr lang="en-IN" sz="1800" b="1">
            <a:solidFill>
              <a:srgbClr val="00B0F0"/>
            </a:solidFill>
            <a:latin typeface="Arial" panose="020B0604020202020204" pitchFamily="34" charset="0"/>
            <a:cs typeface="Arial" panose="020B0604020202020204" pitchFamily="34" charset="0"/>
          </a:endParaRPr>
        </a:p>
      </xdr:txBody>
    </xdr:sp>
    <xdr:clientData/>
  </xdr:twoCellAnchor>
  <xdr:oneCellAnchor>
    <xdr:from>
      <xdr:col>6</xdr:col>
      <xdr:colOff>579120</xdr:colOff>
      <xdr:row>14</xdr:row>
      <xdr:rowOff>0</xdr:rowOff>
    </xdr:from>
    <xdr:ext cx="612347" cy="311496"/>
    <xdr:sp macro="" textlink="">
      <xdr:nvSpPr>
        <xdr:cNvPr id="5" name="TextBox 4">
          <a:extLst>
            <a:ext uri="{FF2B5EF4-FFF2-40B4-BE49-F238E27FC236}">
              <a16:creationId xmlns:a16="http://schemas.microsoft.com/office/drawing/2014/main" id="{97B8D3BE-7D61-F303-5060-C7E6DB91A022}"/>
            </a:ext>
          </a:extLst>
        </xdr:cNvPr>
        <xdr:cNvSpPr txBox="1"/>
      </xdr:nvSpPr>
      <xdr:spPr>
        <a:xfrm>
          <a:off x="4541520" y="2560320"/>
          <a:ext cx="61234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400" b="1"/>
            <a:t>Top-5</a:t>
          </a:r>
        </a:p>
      </xdr:txBody>
    </xdr:sp>
    <xdr:clientData/>
  </xdr:oneCellAnchor>
  <xdr:oneCellAnchor>
    <xdr:from>
      <xdr:col>6</xdr:col>
      <xdr:colOff>533400</xdr:colOff>
      <xdr:row>17</xdr:row>
      <xdr:rowOff>38100</xdr:rowOff>
    </xdr:from>
    <xdr:ext cx="690574" cy="311496"/>
    <xdr:sp macro="" textlink="">
      <xdr:nvSpPr>
        <xdr:cNvPr id="6" name="TextBox 5">
          <a:extLst>
            <a:ext uri="{FF2B5EF4-FFF2-40B4-BE49-F238E27FC236}">
              <a16:creationId xmlns:a16="http://schemas.microsoft.com/office/drawing/2014/main" id="{29E719DC-16AC-C45C-519B-5255DF98A31E}"/>
            </a:ext>
          </a:extLst>
        </xdr:cNvPr>
        <xdr:cNvSpPr txBox="1"/>
      </xdr:nvSpPr>
      <xdr:spPr>
        <a:xfrm>
          <a:off x="4495800" y="3147060"/>
          <a:ext cx="69057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400" b="1"/>
            <a:t>Others</a:t>
          </a:r>
        </a:p>
      </xdr:txBody>
    </xdr:sp>
    <xdr:clientData/>
  </xdr:oneCellAnchor>
  <xdr:oneCellAnchor>
    <xdr:from>
      <xdr:col>5</xdr:col>
      <xdr:colOff>0</xdr:colOff>
      <xdr:row>10</xdr:row>
      <xdr:rowOff>170945</xdr:rowOff>
    </xdr:from>
    <xdr:ext cx="1981200" cy="530658"/>
    <xdr:sp macro="" textlink="">
      <xdr:nvSpPr>
        <xdr:cNvPr id="12" name="TextBox 11">
          <a:extLst>
            <a:ext uri="{FF2B5EF4-FFF2-40B4-BE49-F238E27FC236}">
              <a16:creationId xmlns:a16="http://schemas.microsoft.com/office/drawing/2014/main" id="{69DEA130-34BC-30E3-33AA-B1AA92ED2680}"/>
            </a:ext>
          </a:extLst>
        </xdr:cNvPr>
        <xdr:cNvSpPr txBox="1"/>
      </xdr:nvSpPr>
      <xdr:spPr>
        <a:xfrm>
          <a:off x="3352800" y="1999745"/>
          <a:ext cx="1981200"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IN" sz="1400" b="0"/>
            <a:t>Profit</a:t>
          </a:r>
          <a:r>
            <a:rPr lang="en-IN" sz="1400" b="0" baseline="0"/>
            <a:t> Share of the </a:t>
          </a:r>
          <a:r>
            <a:rPr lang="en-IN" sz="1400" b="1" baseline="0"/>
            <a:t>Top-5</a:t>
          </a:r>
          <a:r>
            <a:rPr lang="en-IN" sz="1400" b="0" baseline="0"/>
            <a:t> Products vs Others </a:t>
          </a:r>
          <a:endParaRPr lang="en-IN" sz="1400" b="0"/>
        </a:p>
      </xdr:txBody>
    </xdr:sp>
    <xdr:clientData/>
  </xdr:oneCellAnchor>
  <xdr:twoCellAnchor editAs="oneCell">
    <xdr:from>
      <xdr:col>5</xdr:col>
      <xdr:colOff>266700</xdr:colOff>
      <xdr:row>16</xdr:row>
      <xdr:rowOff>33363</xdr:rowOff>
    </xdr:from>
    <xdr:to>
      <xdr:col>6</xdr:col>
      <xdr:colOff>106680</xdr:colOff>
      <xdr:row>18</xdr:row>
      <xdr:rowOff>141487</xdr:rowOff>
    </xdr:to>
    <xdr:pic>
      <xdr:nvPicPr>
        <xdr:cNvPr id="14" name="Picture 13">
          <a:extLst>
            <a:ext uri="{FF2B5EF4-FFF2-40B4-BE49-F238E27FC236}">
              <a16:creationId xmlns:a16="http://schemas.microsoft.com/office/drawing/2014/main" id="{CB0E2E49-6187-EE1D-A264-D3E9735612F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619500" y="2959443"/>
          <a:ext cx="449580" cy="473884"/>
        </a:xfrm>
        <a:prstGeom prst="rect">
          <a:avLst/>
        </a:prstGeom>
      </xdr:spPr>
    </xdr:pic>
    <xdr:clientData/>
  </xdr:twoCellAnchor>
  <xdr:twoCellAnchor>
    <xdr:from>
      <xdr:col>8</xdr:col>
      <xdr:colOff>518160</xdr:colOff>
      <xdr:row>3</xdr:row>
      <xdr:rowOff>121920</xdr:rowOff>
    </xdr:from>
    <xdr:to>
      <xdr:col>11</xdr:col>
      <xdr:colOff>533400</xdr:colOff>
      <xdr:row>21</xdr:row>
      <xdr:rowOff>144780</xdr:rowOff>
    </xdr:to>
    <xdr:sp macro="" textlink="">
      <xdr:nvSpPr>
        <xdr:cNvPr id="15" name="Rectangle: Rounded Corners 14">
          <a:extLst>
            <a:ext uri="{FF2B5EF4-FFF2-40B4-BE49-F238E27FC236}">
              <a16:creationId xmlns:a16="http://schemas.microsoft.com/office/drawing/2014/main" id="{C2D1CB97-DD08-B06D-D19E-589FC588A6A2}"/>
            </a:ext>
          </a:extLst>
        </xdr:cNvPr>
        <xdr:cNvSpPr/>
      </xdr:nvSpPr>
      <xdr:spPr>
        <a:xfrm>
          <a:off x="5699760" y="670560"/>
          <a:ext cx="1844040" cy="3314700"/>
        </a:xfrm>
        <a:prstGeom prst="roundRect">
          <a:avLst>
            <a:gd name="adj" fmla="val 581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10</xdr:col>
      <xdr:colOff>236220</xdr:colOff>
      <xdr:row>4</xdr:row>
      <xdr:rowOff>163325</xdr:rowOff>
    </xdr:from>
    <xdr:ext cx="883920" cy="484375"/>
    <xdr:sp macro="" textlink="">
      <xdr:nvSpPr>
        <xdr:cNvPr id="13" name="TextBox 12">
          <a:extLst>
            <a:ext uri="{FF2B5EF4-FFF2-40B4-BE49-F238E27FC236}">
              <a16:creationId xmlns:a16="http://schemas.microsoft.com/office/drawing/2014/main" id="{7400E403-37A6-00F6-35B8-C77D66965351}"/>
            </a:ext>
          </a:extLst>
        </xdr:cNvPr>
        <xdr:cNvSpPr txBox="1"/>
      </xdr:nvSpPr>
      <xdr:spPr>
        <a:xfrm>
          <a:off x="6637020" y="894845"/>
          <a:ext cx="883920" cy="484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IN" sz="1200" b="0"/>
            <a:t>Availabel </a:t>
          </a:r>
        </a:p>
        <a:p>
          <a:pPr algn="l"/>
          <a:r>
            <a:rPr lang="en-IN" sz="1200" b="1"/>
            <a:t>Products</a:t>
          </a:r>
          <a:r>
            <a:rPr lang="en-IN" sz="1200" b="0" baseline="0"/>
            <a:t> </a:t>
          </a:r>
          <a:endParaRPr lang="en-IN" sz="1200" b="0"/>
        </a:p>
      </xdr:txBody>
    </xdr:sp>
    <xdr:clientData/>
  </xdr:oneCellAnchor>
  <xdr:oneCellAnchor>
    <xdr:from>
      <xdr:col>10</xdr:col>
      <xdr:colOff>236220</xdr:colOff>
      <xdr:row>10</xdr:row>
      <xdr:rowOff>148614</xdr:rowOff>
    </xdr:from>
    <xdr:ext cx="883920" cy="468077"/>
    <xdr:sp macro="" textlink="">
      <xdr:nvSpPr>
        <xdr:cNvPr id="16" name="TextBox 15">
          <a:extLst>
            <a:ext uri="{FF2B5EF4-FFF2-40B4-BE49-F238E27FC236}">
              <a16:creationId xmlns:a16="http://schemas.microsoft.com/office/drawing/2014/main" id="{43FED479-5EDD-9F58-5C93-34DC0D453CD5}"/>
            </a:ext>
          </a:extLst>
        </xdr:cNvPr>
        <xdr:cNvSpPr txBox="1"/>
      </xdr:nvSpPr>
      <xdr:spPr>
        <a:xfrm>
          <a:off x="6637020" y="1977414"/>
          <a:ext cx="883920"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IN" sz="1200" b="0"/>
            <a:t>Sold</a:t>
          </a:r>
        </a:p>
        <a:p>
          <a:pPr algn="l"/>
          <a:r>
            <a:rPr lang="en-IN" sz="1200" b="1"/>
            <a:t>Products</a:t>
          </a:r>
          <a:r>
            <a:rPr lang="en-IN" sz="1200" b="0" baseline="0"/>
            <a:t> </a:t>
          </a:r>
          <a:endParaRPr lang="en-IN" sz="1200" b="0"/>
        </a:p>
      </xdr:txBody>
    </xdr:sp>
    <xdr:clientData/>
  </xdr:oneCellAnchor>
  <xdr:oneCellAnchor>
    <xdr:from>
      <xdr:col>10</xdr:col>
      <xdr:colOff>236220</xdr:colOff>
      <xdr:row>16</xdr:row>
      <xdr:rowOff>117605</xdr:rowOff>
    </xdr:from>
    <xdr:ext cx="883920" cy="468077"/>
    <xdr:sp macro="" textlink="">
      <xdr:nvSpPr>
        <xdr:cNvPr id="17" name="TextBox 16">
          <a:extLst>
            <a:ext uri="{FF2B5EF4-FFF2-40B4-BE49-F238E27FC236}">
              <a16:creationId xmlns:a16="http://schemas.microsoft.com/office/drawing/2014/main" id="{52483A23-B12F-66CD-8CBC-FC3030E07E24}"/>
            </a:ext>
          </a:extLst>
        </xdr:cNvPr>
        <xdr:cNvSpPr txBox="1"/>
      </xdr:nvSpPr>
      <xdr:spPr>
        <a:xfrm>
          <a:off x="6637020" y="3043685"/>
          <a:ext cx="883920"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IN" sz="1200" b="0"/>
            <a:t>UnSold</a:t>
          </a:r>
        </a:p>
        <a:p>
          <a:pPr algn="l"/>
          <a:r>
            <a:rPr lang="en-IN" sz="1200" b="1"/>
            <a:t>Products</a:t>
          </a:r>
          <a:r>
            <a:rPr lang="en-IN" sz="1200" b="0" baseline="0"/>
            <a:t> </a:t>
          </a:r>
          <a:endParaRPr lang="en-IN" sz="1200" b="0"/>
        </a:p>
      </xdr:txBody>
    </xdr:sp>
    <xdr:clientData/>
  </xdr:oneCellAnchor>
  <xdr:twoCellAnchor>
    <xdr:from>
      <xdr:col>10</xdr:col>
      <xdr:colOff>213360</xdr:colOff>
      <xdr:row>7</xdr:row>
      <xdr:rowOff>38100</xdr:rowOff>
    </xdr:from>
    <xdr:to>
      <xdr:col>11</xdr:col>
      <xdr:colOff>411480</xdr:colOff>
      <xdr:row>8</xdr:row>
      <xdr:rowOff>152400</xdr:rowOff>
    </xdr:to>
    <xdr:sp macro="" textlink="'PC Analysis'!$Q$7">
      <xdr:nvSpPr>
        <xdr:cNvPr id="18" name="Rectangle: Rounded Corners 17">
          <a:extLst>
            <a:ext uri="{FF2B5EF4-FFF2-40B4-BE49-F238E27FC236}">
              <a16:creationId xmlns:a16="http://schemas.microsoft.com/office/drawing/2014/main" id="{502591B8-C778-CC54-64C2-242EF85049F2}"/>
            </a:ext>
          </a:extLst>
        </xdr:cNvPr>
        <xdr:cNvSpPr/>
      </xdr:nvSpPr>
      <xdr:spPr>
        <a:xfrm>
          <a:off x="6614160" y="1318260"/>
          <a:ext cx="807720" cy="297180"/>
        </a:xfrm>
        <a:prstGeom prst="roundRect">
          <a:avLst>
            <a:gd name="adj" fmla="val 11350"/>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6BB342F-5780-46AA-B8EB-0FFBBBCC5765}" type="TxLink">
            <a:rPr lang="en-US" sz="1800" b="1" i="0" u="none" strike="noStrike">
              <a:solidFill>
                <a:srgbClr val="00B0F0"/>
              </a:solidFill>
              <a:latin typeface="Calibri"/>
              <a:ea typeface="Calibri"/>
              <a:cs typeface="Calibri"/>
            </a:rPr>
            <a:pPr marL="0" indent="0" algn="ctr"/>
            <a:t>606</a:t>
          </a:fld>
          <a:endParaRPr lang="en-IN" sz="1800" b="1" i="0" u="none" strike="noStrike">
            <a:solidFill>
              <a:srgbClr val="00B0F0"/>
            </a:solidFill>
            <a:latin typeface="Calibri"/>
            <a:ea typeface="Calibri"/>
            <a:cs typeface="Calibri"/>
          </a:endParaRPr>
        </a:p>
      </xdr:txBody>
    </xdr:sp>
    <xdr:clientData/>
  </xdr:twoCellAnchor>
  <xdr:twoCellAnchor>
    <xdr:from>
      <xdr:col>10</xdr:col>
      <xdr:colOff>213360</xdr:colOff>
      <xdr:row>13</xdr:row>
      <xdr:rowOff>34290</xdr:rowOff>
    </xdr:from>
    <xdr:to>
      <xdr:col>11</xdr:col>
      <xdr:colOff>411480</xdr:colOff>
      <xdr:row>14</xdr:row>
      <xdr:rowOff>148590</xdr:rowOff>
    </xdr:to>
    <xdr:sp macro="" textlink="'PC Analysis'!$R$7">
      <xdr:nvSpPr>
        <xdr:cNvPr id="23" name="Rectangle: Rounded Corners 22">
          <a:extLst>
            <a:ext uri="{FF2B5EF4-FFF2-40B4-BE49-F238E27FC236}">
              <a16:creationId xmlns:a16="http://schemas.microsoft.com/office/drawing/2014/main" id="{9D47EF8F-39F0-8BFE-AEFC-FC1323A38BE2}"/>
            </a:ext>
          </a:extLst>
        </xdr:cNvPr>
        <xdr:cNvSpPr/>
      </xdr:nvSpPr>
      <xdr:spPr>
        <a:xfrm>
          <a:off x="6614160" y="2411730"/>
          <a:ext cx="807720" cy="297180"/>
        </a:xfrm>
        <a:prstGeom prst="roundRect">
          <a:avLst>
            <a:gd name="adj" fmla="val 11350"/>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F0A09D0-CFFE-444A-AFA4-E9A1639B8CA4}" type="TxLink">
            <a:rPr lang="en-US" sz="1800" b="1" i="0" u="none" strike="noStrike">
              <a:solidFill>
                <a:srgbClr val="00B0F0"/>
              </a:solidFill>
              <a:latin typeface="Calibri"/>
              <a:ea typeface="Calibri"/>
              <a:cs typeface="Calibri"/>
            </a:rPr>
            <a:pPr marL="0" indent="0" algn="ctr"/>
            <a:t>128</a:t>
          </a:fld>
          <a:endParaRPr lang="en-IN" sz="1800" b="1" i="0" u="none" strike="noStrike">
            <a:solidFill>
              <a:srgbClr val="00B0F0"/>
            </a:solidFill>
            <a:latin typeface="Calibri"/>
            <a:ea typeface="Calibri"/>
            <a:cs typeface="Calibri"/>
          </a:endParaRPr>
        </a:p>
      </xdr:txBody>
    </xdr:sp>
    <xdr:clientData/>
  </xdr:twoCellAnchor>
  <xdr:twoCellAnchor>
    <xdr:from>
      <xdr:col>10</xdr:col>
      <xdr:colOff>213360</xdr:colOff>
      <xdr:row>19</xdr:row>
      <xdr:rowOff>30480</xdr:rowOff>
    </xdr:from>
    <xdr:to>
      <xdr:col>11</xdr:col>
      <xdr:colOff>411480</xdr:colOff>
      <xdr:row>20</xdr:row>
      <xdr:rowOff>144780</xdr:rowOff>
    </xdr:to>
    <xdr:sp macro="" textlink="'PC Analysis'!$S$7">
      <xdr:nvSpPr>
        <xdr:cNvPr id="24" name="Rectangle: Rounded Corners 23">
          <a:extLst>
            <a:ext uri="{FF2B5EF4-FFF2-40B4-BE49-F238E27FC236}">
              <a16:creationId xmlns:a16="http://schemas.microsoft.com/office/drawing/2014/main" id="{7F53294F-AF6A-8B58-C0B0-B4BABEF147A1}"/>
            </a:ext>
          </a:extLst>
        </xdr:cNvPr>
        <xdr:cNvSpPr/>
      </xdr:nvSpPr>
      <xdr:spPr>
        <a:xfrm>
          <a:off x="6614160" y="3505200"/>
          <a:ext cx="807720" cy="297180"/>
        </a:xfrm>
        <a:prstGeom prst="roundRect">
          <a:avLst>
            <a:gd name="adj" fmla="val 11350"/>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ACBE4A-63AE-4CFD-8235-4C27CB456A47}" type="TxLink">
            <a:rPr lang="en-US" sz="1800" b="1" i="0" u="none" strike="noStrike">
              <a:solidFill>
                <a:srgbClr val="00B0F0"/>
              </a:solidFill>
              <a:latin typeface="Calibri"/>
              <a:ea typeface="Calibri"/>
              <a:cs typeface="Calibri"/>
            </a:rPr>
            <a:pPr marL="0" indent="0" algn="ctr"/>
            <a:t>478</a:t>
          </a:fld>
          <a:endParaRPr lang="en-IN" sz="1800" b="1" i="0" u="none" strike="noStrike">
            <a:solidFill>
              <a:srgbClr val="00B0F0"/>
            </a:solidFill>
            <a:latin typeface="Calibri"/>
            <a:ea typeface="Calibri"/>
            <a:cs typeface="Calibri"/>
          </a:endParaRPr>
        </a:p>
      </xdr:txBody>
    </xdr:sp>
    <xdr:clientData/>
  </xdr:twoCellAnchor>
  <xdr:twoCellAnchor>
    <xdr:from>
      <xdr:col>9</xdr:col>
      <xdr:colOff>53340</xdr:colOff>
      <xdr:row>5</xdr:row>
      <xdr:rowOff>22860</xdr:rowOff>
    </xdr:from>
    <xdr:to>
      <xdr:col>10</xdr:col>
      <xdr:colOff>15240</xdr:colOff>
      <xdr:row>8</xdr:row>
      <xdr:rowOff>38100</xdr:rowOff>
    </xdr:to>
    <xdr:sp macro="" textlink="">
      <xdr:nvSpPr>
        <xdr:cNvPr id="25" name="Rectangle: Rounded Corners 24">
          <a:extLst>
            <a:ext uri="{FF2B5EF4-FFF2-40B4-BE49-F238E27FC236}">
              <a16:creationId xmlns:a16="http://schemas.microsoft.com/office/drawing/2014/main" id="{F17525D9-9937-3B79-80F5-1EDBF8A3B603}"/>
            </a:ext>
          </a:extLst>
        </xdr:cNvPr>
        <xdr:cNvSpPr/>
      </xdr:nvSpPr>
      <xdr:spPr>
        <a:xfrm>
          <a:off x="5844540" y="937260"/>
          <a:ext cx="571500" cy="563880"/>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53340</xdr:colOff>
      <xdr:row>11</xdr:row>
      <xdr:rowOff>49530</xdr:rowOff>
    </xdr:from>
    <xdr:to>
      <xdr:col>10</xdr:col>
      <xdr:colOff>15240</xdr:colOff>
      <xdr:row>14</xdr:row>
      <xdr:rowOff>64770</xdr:rowOff>
    </xdr:to>
    <xdr:sp macro="" textlink="">
      <xdr:nvSpPr>
        <xdr:cNvPr id="26" name="Rectangle: Rounded Corners 25">
          <a:extLst>
            <a:ext uri="{FF2B5EF4-FFF2-40B4-BE49-F238E27FC236}">
              <a16:creationId xmlns:a16="http://schemas.microsoft.com/office/drawing/2014/main" id="{DC609B1F-C3B7-B00A-8206-3CE7878D9A0B}"/>
            </a:ext>
          </a:extLst>
        </xdr:cNvPr>
        <xdr:cNvSpPr/>
      </xdr:nvSpPr>
      <xdr:spPr>
        <a:xfrm>
          <a:off x="5844540" y="2061210"/>
          <a:ext cx="571500" cy="563880"/>
        </a:xfrm>
        <a:prstGeom prst="round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53340</xdr:colOff>
      <xdr:row>17</xdr:row>
      <xdr:rowOff>76200</xdr:rowOff>
    </xdr:from>
    <xdr:to>
      <xdr:col>10</xdr:col>
      <xdr:colOff>15240</xdr:colOff>
      <xdr:row>20</xdr:row>
      <xdr:rowOff>91440</xdr:rowOff>
    </xdr:to>
    <xdr:sp macro="" textlink="">
      <xdr:nvSpPr>
        <xdr:cNvPr id="27" name="Rectangle: Rounded Corners 26">
          <a:extLst>
            <a:ext uri="{FF2B5EF4-FFF2-40B4-BE49-F238E27FC236}">
              <a16:creationId xmlns:a16="http://schemas.microsoft.com/office/drawing/2014/main" id="{C0EB8908-7859-BE3F-F453-A71023FAB508}"/>
            </a:ext>
          </a:extLst>
        </xdr:cNvPr>
        <xdr:cNvSpPr/>
      </xdr:nvSpPr>
      <xdr:spPr>
        <a:xfrm>
          <a:off x="5844540" y="3185160"/>
          <a:ext cx="571500" cy="563880"/>
        </a:xfrm>
        <a:prstGeom prst="round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9</xdr:col>
      <xdr:colOff>106681</xdr:colOff>
      <xdr:row>5</xdr:row>
      <xdr:rowOff>76201</xdr:rowOff>
    </xdr:from>
    <xdr:to>
      <xdr:col>9</xdr:col>
      <xdr:colOff>586740</xdr:colOff>
      <xdr:row>8</xdr:row>
      <xdr:rowOff>7620</xdr:rowOff>
    </xdr:to>
    <xdr:pic>
      <xdr:nvPicPr>
        <xdr:cNvPr id="29" name="Picture 28">
          <a:extLst>
            <a:ext uri="{FF2B5EF4-FFF2-40B4-BE49-F238E27FC236}">
              <a16:creationId xmlns:a16="http://schemas.microsoft.com/office/drawing/2014/main" id="{5991CB0A-3573-6048-DE8D-4EE9189FA1E0}"/>
            </a:ext>
          </a:extLst>
        </xdr:cNvPr>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a14:imgLayer r:embed="rId5">
                  <a14:imgEffect>
                    <a14:saturation sat="300000"/>
                  </a14:imgEffect>
                </a14:imgLayer>
              </a14:imgProps>
            </a:ext>
            <a:ext uri="{28A0092B-C50C-407E-A947-70E740481C1C}">
              <a14:useLocalDpi xmlns:a14="http://schemas.microsoft.com/office/drawing/2010/main" val="0"/>
            </a:ext>
          </a:extLst>
        </a:blip>
        <a:stretch>
          <a:fillRect/>
        </a:stretch>
      </xdr:blipFill>
      <xdr:spPr>
        <a:xfrm>
          <a:off x="5897881" y="990601"/>
          <a:ext cx="480059" cy="480059"/>
        </a:xfrm>
        <a:prstGeom prst="rect">
          <a:avLst/>
        </a:prstGeom>
        <a:noFill/>
        <a:ln>
          <a:noFill/>
        </a:ln>
      </xdr:spPr>
    </xdr:pic>
    <xdr:clientData/>
  </xdr:twoCellAnchor>
  <xdr:twoCellAnchor editAs="oneCell">
    <xdr:from>
      <xdr:col>9</xdr:col>
      <xdr:colOff>129541</xdr:colOff>
      <xdr:row>17</xdr:row>
      <xdr:rowOff>144781</xdr:rowOff>
    </xdr:from>
    <xdr:to>
      <xdr:col>9</xdr:col>
      <xdr:colOff>533400</xdr:colOff>
      <xdr:row>20</xdr:row>
      <xdr:rowOff>0</xdr:rowOff>
    </xdr:to>
    <xdr:pic>
      <xdr:nvPicPr>
        <xdr:cNvPr id="31" name="Picture 30">
          <a:extLst>
            <a:ext uri="{FF2B5EF4-FFF2-40B4-BE49-F238E27FC236}">
              <a16:creationId xmlns:a16="http://schemas.microsoft.com/office/drawing/2014/main" id="{2E908AD0-E591-5F9F-6366-05B88238C23E}"/>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920741" y="3253741"/>
          <a:ext cx="403859" cy="403859"/>
        </a:xfrm>
        <a:prstGeom prst="rect">
          <a:avLst/>
        </a:prstGeom>
      </xdr:spPr>
    </xdr:pic>
    <xdr:clientData/>
  </xdr:twoCellAnchor>
  <xdr:twoCellAnchor editAs="oneCell">
    <xdr:from>
      <xdr:col>9</xdr:col>
      <xdr:colOff>106681</xdr:colOff>
      <xdr:row>11</xdr:row>
      <xdr:rowOff>114301</xdr:rowOff>
    </xdr:from>
    <xdr:to>
      <xdr:col>9</xdr:col>
      <xdr:colOff>571500</xdr:colOff>
      <xdr:row>14</xdr:row>
      <xdr:rowOff>30480</xdr:rowOff>
    </xdr:to>
    <xdr:pic>
      <xdr:nvPicPr>
        <xdr:cNvPr id="34" name="Picture 33">
          <a:extLst>
            <a:ext uri="{FF2B5EF4-FFF2-40B4-BE49-F238E27FC236}">
              <a16:creationId xmlns:a16="http://schemas.microsoft.com/office/drawing/2014/main" id="{5DA1632E-ED19-CC1F-3764-00A7300C17F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897881" y="2125981"/>
          <a:ext cx="464819" cy="464819"/>
        </a:xfrm>
        <a:prstGeom prst="rect">
          <a:avLst/>
        </a:prstGeom>
      </xdr:spPr>
    </xdr:pic>
    <xdr:clientData/>
  </xdr:twoCellAnchor>
  <xdr:twoCellAnchor>
    <xdr:from>
      <xdr:col>12</xdr:col>
      <xdr:colOff>76200</xdr:colOff>
      <xdr:row>3</xdr:row>
      <xdr:rowOff>114300</xdr:rowOff>
    </xdr:from>
    <xdr:to>
      <xdr:col>17</xdr:col>
      <xdr:colOff>30480</xdr:colOff>
      <xdr:row>21</xdr:row>
      <xdr:rowOff>137160</xdr:rowOff>
    </xdr:to>
    <xdr:sp macro="" textlink="">
      <xdr:nvSpPr>
        <xdr:cNvPr id="35" name="Rectangle: Rounded Corners 34">
          <a:extLst>
            <a:ext uri="{FF2B5EF4-FFF2-40B4-BE49-F238E27FC236}">
              <a16:creationId xmlns:a16="http://schemas.microsoft.com/office/drawing/2014/main" id="{96D9F5E6-C5B8-8E95-3734-3ABBDB9B15B0}"/>
            </a:ext>
          </a:extLst>
        </xdr:cNvPr>
        <xdr:cNvSpPr/>
      </xdr:nvSpPr>
      <xdr:spPr>
        <a:xfrm>
          <a:off x="7696200" y="662940"/>
          <a:ext cx="3002280" cy="3314700"/>
        </a:xfrm>
        <a:prstGeom prst="roundRect">
          <a:avLst>
            <a:gd name="adj" fmla="val 581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137160</xdr:colOff>
      <xdr:row>5</xdr:row>
      <xdr:rowOff>99060</xdr:rowOff>
    </xdr:from>
    <xdr:to>
      <xdr:col>16</xdr:col>
      <xdr:colOff>556260</xdr:colOff>
      <xdr:row>21</xdr:row>
      <xdr:rowOff>27941</xdr:rowOff>
    </xdr:to>
    <xdr:graphicFrame macro="">
      <xdr:nvGraphicFramePr>
        <xdr:cNvPr id="36" name="Chart 35">
          <a:extLst>
            <a:ext uri="{FF2B5EF4-FFF2-40B4-BE49-F238E27FC236}">
              <a16:creationId xmlns:a16="http://schemas.microsoft.com/office/drawing/2014/main" id="{6779876C-CF84-46FE-91FD-B59589CD00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12</xdr:col>
      <xdr:colOff>240485</xdr:colOff>
      <xdr:row>4</xdr:row>
      <xdr:rowOff>18545</xdr:rowOff>
    </xdr:from>
    <xdr:ext cx="1930400" cy="311496"/>
    <xdr:sp macro="" textlink="">
      <xdr:nvSpPr>
        <xdr:cNvPr id="37" name="TextBox 36">
          <a:extLst>
            <a:ext uri="{FF2B5EF4-FFF2-40B4-BE49-F238E27FC236}">
              <a16:creationId xmlns:a16="http://schemas.microsoft.com/office/drawing/2014/main" id="{76F8E0B7-9DA3-F010-A654-99F3F4619FFF}"/>
            </a:ext>
          </a:extLst>
        </xdr:cNvPr>
        <xdr:cNvSpPr txBox="1"/>
      </xdr:nvSpPr>
      <xdr:spPr>
        <a:xfrm>
          <a:off x="7860485" y="750065"/>
          <a:ext cx="19304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IN" sz="1400" b="0"/>
            <a:t>Profit by Product </a:t>
          </a:r>
          <a:r>
            <a:rPr lang="en-IN" sz="1400" b="1"/>
            <a:t>Colors</a:t>
          </a:r>
        </a:p>
      </xdr:txBody>
    </xdr:sp>
    <xdr:clientData/>
  </xdr:oneCellAnchor>
  <xdr:twoCellAnchor>
    <xdr:from>
      <xdr:col>17</xdr:col>
      <xdr:colOff>129540</xdr:colOff>
      <xdr:row>3</xdr:row>
      <xdr:rowOff>129540</xdr:rowOff>
    </xdr:from>
    <xdr:to>
      <xdr:col>23</xdr:col>
      <xdr:colOff>7620</xdr:colOff>
      <xdr:row>21</xdr:row>
      <xdr:rowOff>91440</xdr:rowOff>
    </xdr:to>
    <xdr:sp macro="" textlink="">
      <xdr:nvSpPr>
        <xdr:cNvPr id="38" name="Rectangle: Rounded Corners 37">
          <a:extLst>
            <a:ext uri="{FF2B5EF4-FFF2-40B4-BE49-F238E27FC236}">
              <a16:creationId xmlns:a16="http://schemas.microsoft.com/office/drawing/2014/main" id="{55068BB7-D660-880A-7DA4-340201A83B00}"/>
            </a:ext>
          </a:extLst>
        </xdr:cNvPr>
        <xdr:cNvSpPr/>
      </xdr:nvSpPr>
      <xdr:spPr>
        <a:xfrm>
          <a:off x="10797540" y="678180"/>
          <a:ext cx="3535680" cy="3253740"/>
        </a:xfrm>
        <a:prstGeom prst="roundRect">
          <a:avLst>
            <a:gd name="adj" fmla="val 581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160020</xdr:colOff>
      <xdr:row>7</xdr:row>
      <xdr:rowOff>7620</xdr:rowOff>
    </xdr:from>
    <xdr:to>
      <xdr:col>22</xdr:col>
      <xdr:colOff>548640</xdr:colOff>
      <xdr:row>17</xdr:row>
      <xdr:rowOff>99060</xdr:rowOff>
    </xdr:to>
    <xdr:graphicFrame macro="">
      <xdr:nvGraphicFramePr>
        <xdr:cNvPr id="39" name="Chart 38">
          <a:extLst>
            <a:ext uri="{FF2B5EF4-FFF2-40B4-BE49-F238E27FC236}">
              <a16:creationId xmlns:a16="http://schemas.microsoft.com/office/drawing/2014/main" id="{C858EE91-8F5B-472C-8A05-EC2C666366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17</xdr:col>
      <xdr:colOff>228826</xdr:colOff>
      <xdr:row>4</xdr:row>
      <xdr:rowOff>87125</xdr:rowOff>
    </xdr:from>
    <xdr:ext cx="1755610" cy="311496"/>
    <xdr:sp macro="" textlink="">
      <xdr:nvSpPr>
        <xdr:cNvPr id="19" name="TextBox 18">
          <a:extLst>
            <a:ext uri="{FF2B5EF4-FFF2-40B4-BE49-F238E27FC236}">
              <a16:creationId xmlns:a16="http://schemas.microsoft.com/office/drawing/2014/main" id="{05D94092-05E5-1141-85CA-B252153747F8}"/>
            </a:ext>
          </a:extLst>
        </xdr:cNvPr>
        <xdr:cNvSpPr txBox="1"/>
      </xdr:nvSpPr>
      <xdr:spPr>
        <a:xfrm>
          <a:off x="10896826" y="818645"/>
          <a:ext cx="175561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IN" sz="1400" b="0"/>
            <a:t>Product Pricing </a:t>
          </a:r>
          <a:r>
            <a:rPr lang="en-IN" sz="1400" b="1"/>
            <a:t>Types</a:t>
          </a:r>
        </a:p>
      </xdr:txBody>
    </xdr:sp>
    <xdr:clientData/>
  </xdr:oneCellAnchor>
  <xdr:oneCellAnchor>
    <xdr:from>
      <xdr:col>17</xdr:col>
      <xdr:colOff>408574</xdr:colOff>
      <xdr:row>7</xdr:row>
      <xdr:rowOff>26165</xdr:rowOff>
    </xdr:from>
    <xdr:ext cx="1182760" cy="264560"/>
    <xdr:sp macro="" textlink="">
      <xdr:nvSpPr>
        <xdr:cNvPr id="22" name="TextBox 21">
          <a:extLst>
            <a:ext uri="{FF2B5EF4-FFF2-40B4-BE49-F238E27FC236}">
              <a16:creationId xmlns:a16="http://schemas.microsoft.com/office/drawing/2014/main" id="{33F09DFF-6259-DCDF-244B-1A540A835116}"/>
            </a:ext>
          </a:extLst>
        </xdr:cNvPr>
        <xdr:cNvSpPr txBox="1"/>
      </xdr:nvSpPr>
      <xdr:spPr>
        <a:xfrm>
          <a:off x="11076574" y="1306325"/>
          <a:ext cx="118276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IN" sz="1100" b="0"/>
            <a:t>Price Above </a:t>
          </a:r>
          <a:r>
            <a:rPr lang="en-IN" sz="1100" b="1">
              <a:solidFill>
                <a:srgbClr val="00B0F0"/>
              </a:solidFill>
            </a:rPr>
            <a:t>$150</a:t>
          </a:r>
        </a:p>
      </xdr:txBody>
    </xdr:sp>
    <xdr:clientData/>
  </xdr:oneCellAnchor>
  <xdr:oneCellAnchor>
    <xdr:from>
      <xdr:col>20</xdr:col>
      <xdr:colOff>268539</xdr:colOff>
      <xdr:row>7</xdr:row>
      <xdr:rowOff>26165</xdr:rowOff>
    </xdr:from>
    <xdr:ext cx="1173271" cy="264560"/>
    <xdr:sp macro="" textlink="">
      <xdr:nvSpPr>
        <xdr:cNvPr id="28" name="TextBox 27">
          <a:extLst>
            <a:ext uri="{FF2B5EF4-FFF2-40B4-BE49-F238E27FC236}">
              <a16:creationId xmlns:a16="http://schemas.microsoft.com/office/drawing/2014/main" id="{694EA27B-18B5-49F0-2AE1-19B5FCA89A1E}"/>
            </a:ext>
          </a:extLst>
        </xdr:cNvPr>
        <xdr:cNvSpPr txBox="1"/>
      </xdr:nvSpPr>
      <xdr:spPr>
        <a:xfrm>
          <a:off x="12765339" y="1306325"/>
          <a:ext cx="117327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IN" sz="1100" b="0"/>
            <a:t>Price Below </a:t>
          </a:r>
          <a:r>
            <a:rPr lang="en-IN" sz="1100" b="1">
              <a:solidFill>
                <a:schemeClr val="accent2"/>
              </a:solidFill>
            </a:rPr>
            <a:t>$150</a:t>
          </a:r>
        </a:p>
      </xdr:txBody>
    </xdr:sp>
    <xdr:clientData/>
  </xdr:oneCellAnchor>
  <xdr:oneCellAnchor>
    <xdr:from>
      <xdr:col>18</xdr:col>
      <xdr:colOff>83725</xdr:colOff>
      <xdr:row>14</xdr:row>
      <xdr:rowOff>33785</xdr:rowOff>
    </xdr:from>
    <xdr:ext cx="765659" cy="374141"/>
    <xdr:sp macro="" textlink="'PC Analysis'!AG13">
      <xdr:nvSpPr>
        <xdr:cNvPr id="30" name="TextBox 29">
          <a:extLst>
            <a:ext uri="{FF2B5EF4-FFF2-40B4-BE49-F238E27FC236}">
              <a16:creationId xmlns:a16="http://schemas.microsoft.com/office/drawing/2014/main" id="{40F8D064-2F44-7160-8880-E2FE0C4E4988}"/>
            </a:ext>
          </a:extLst>
        </xdr:cNvPr>
        <xdr:cNvSpPr txBox="1"/>
      </xdr:nvSpPr>
      <xdr:spPr>
        <a:xfrm>
          <a:off x="11361325" y="2594105"/>
          <a:ext cx="765659" cy="3741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132B7A0-EFBB-4EFA-B991-4E06EBC69594}" type="TxLink">
            <a:rPr lang="en-US" sz="1400" b="1" i="0" u="none" strike="noStrike">
              <a:solidFill>
                <a:srgbClr val="00B0F0"/>
              </a:solidFill>
              <a:latin typeface="Calibri"/>
              <a:ea typeface="Calibri"/>
              <a:cs typeface="Calibri"/>
            </a:rPr>
            <a:pPr marL="0" indent="0" algn="ctr"/>
            <a:t>95.9%</a:t>
          </a:fld>
          <a:endParaRPr lang="en-IN" sz="1400" b="1" i="0" u="none" strike="noStrike">
            <a:solidFill>
              <a:srgbClr val="00B0F0"/>
            </a:solidFill>
            <a:latin typeface="Calibri"/>
            <a:ea typeface="Calibri"/>
            <a:cs typeface="Calibri"/>
          </a:endParaRPr>
        </a:p>
      </xdr:txBody>
    </xdr:sp>
    <xdr:clientData/>
  </xdr:oneCellAnchor>
  <xdr:oneCellAnchor>
    <xdr:from>
      <xdr:col>21</xdr:col>
      <xdr:colOff>64279</xdr:colOff>
      <xdr:row>14</xdr:row>
      <xdr:rowOff>96430</xdr:rowOff>
    </xdr:from>
    <xdr:ext cx="545470" cy="311496"/>
    <xdr:sp macro="" textlink="'PC Analysis'!AG14">
      <xdr:nvSpPr>
        <xdr:cNvPr id="32" name="TextBox 31">
          <a:extLst>
            <a:ext uri="{FF2B5EF4-FFF2-40B4-BE49-F238E27FC236}">
              <a16:creationId xmlns:a16="http://schemas.microsoft.com/office/drawing/2014/main" id="{038F56A7-FB5F-CB2A-47C1-FEEA66E2EE7A}"/>
            </a:ext>
          </a:extLst>
        </xdr:cNvPr>
        <xdr:cNvSpPr txBox="1"/>
      </xdr:nvSpPr>
      <xdr:spPr>
        <a:xfrm>
          <a:off x="13170679" y="2656750"/>
          <a:ext cx="54547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1651B73A-AB51-495A-91A1-39B938F8F3F5}" type="TxLink">
            <a:rPr lang="en-US" sz="1400" b="1" i="0" u="none" strike="noStrike">
              <a:solidFill>
                <a:schemeClr val="accent2"/>
              </a:solidFill>
              <a:latin typeface="Calibri"/>
              <a:ea typeface="Calibri"/>
              <a:cs typeface="Calibri"/>
            </a:rPr>
            <a:pPr algn="ctr"/>
            <a:t>4.1%</a:t>
          </a:fld>
          <a:endParaRPr lang="en-IN" sz="1600" b="1">
            <a:solidFill>
              <a:schemeClr val="accent2"/>
            </a:solidFill>
          </a:endParaRPr>
        </a:p>
      </xdr:txBody>
    </xdr:sp>
    <xdr:clientData/>
  </xdr:oneCellAnchor>
  <xdr:oneCellAnchor>
    <xdr:from>
      <xdr:col>17</xdr:col>
      <xdr:colOff>571500</xdr:colOff>
      <xdr:row>17</xdr:row>
      <xdr:rowOff>102365</xdr:rowOff>
    </xdr:from>
    <xdr:ext cx="1118365" cy="431035"/>
    <xdr:sp macro="" textlink="'PC Analysis'!AF13">
      <xdr:nvSpPr>
        <xdr:cNvPr id="33" name="TextBox 32">
          <a:extLst>
            <a:ext uri="{FF2B5EF4-FFF2-40B4-BE49-F238E27FC236}">
              <a16:creationId xmlns:a16="http://schemas.microsoft.com/office/drawing/2014/main" id="{D731B6C2-1233-1EA7-6E3C-F2F599F0527C}"/>
            </a:ext>
          </a:extLst>
        </xdr:cNvPr>
        <xdr:cNvSpPr txBox="1"/>
      </xdr:nvSpPr>
      <xdr:spPr>
        <a:xfrm>
          <a:off x="11239500" y="3211325"/>
          <a:ext cx="1118365" cy="431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DE94E52-F09D-4407-931F-C0DC5E3842AA}" type="TxLink">
            <a:rPr lang="en-US" sz="1400" b="1" i="0" u="none" strike="noStrike">
              <a:solidFill>
                <a:srgbClr val="00B0F0"/>
              </a:solidFill>
              <a:latin typeface="Calibri"/>
              <a:ea typeface="Calibri"/>
              <a:cs typeface="Calibri"/>
            </a:rPr>
            <a:pPr marL="0" indent="0" algn="ctr"/>
            <a:t>$4.41 M</a:t>
          </a:fld>
          <a:endParaRPr lang="en-IN" sz="1400" b="1" i="0" u="none" strike="noStrike">
            <a:solidFill>
              <a:srgbClr val="00B0F0"/>
            </a:solidFill>
            <a:latin typeface="Calibri"/>
            <a:ea typeface="Calibri"/>
            <a:cs typeface="Calibri"/>
          </a:endParaRPr>
        </a:p>
      </xdr:txBody>
    </xdr:sp>
    <xdr:clientData/>
  </xdr:oneCellAnchor>
  <xdr:oneCellAnchor>
    <xdr:from>
      <xdr:col>20</xdr:col>
      <xdr:colOff>498148</xdr:colOff>
      <xdr:row>17</xdr:row>
      <xdr:rowOff>168564</xdr:rowOff>
    </xdr:from>
    <xdr:ext cx="957890" cy="311496"/>
    <xdr:sp macro="" textlink="'PC Analysis'!AF14">
      <xdr:nvSpPr>
        <xdr:cNvPr id="40" name="TextBox 39">
          <a:extLst>
            <a:ext uri="{FF2B5EF4-FFF2-40B4-BE49-F238E27FC236}">
              <a16:creationId xmlns:a16="http://schemas.microsoft.com/office/drawing/2014/main" id="{E0451C10-2F63-B8C7-A00A-617B6F6930CB}"/>
            </a:ext>
          </a:extLst>
        </xdr:cNvPr>
        <xdr:cNvSpPr txBox="1"/>
      </xdr:nvSpPr>
      <xdr:spPr>
        <a:xfrm>
          <a:off x="12994948" y="3277524"/>
          <a:ext cx="95789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lgn="ctr"/>
          <a:fld id="{FE0D56C1-B085-4F9D-AA77-B46537BC0CA4}" type="TxLink">
            <a:rPr lang="en-US" sz="1400" b="1" i="0" u="none" strike="noStrike">
              <a:solidFill>
                <a:schemeClr val="accent2"/>
              </a:solidFill>
              <a:latin typeface="Calibri"/>
              <a:ea typeface="Calibri"/>
              <a:cs typeface="Calibri"/>
            </a:rPr>
            <a:pPr marL="0" indent="0" algn="ctr"/>
            <a:t>$190.14  K</a:t>
          </a:fld>
          <a:endParaRPr lang="en-IN" sz="1400" b="1" i="0" u="none" strike="noStrike">
            <a:solidFill>
              <a:schemeClr val="accent2"/>
            </a:solidFill>
            <a:latin typeface="Calibri"/>
            <a:ea typeface="Calibri"/>
            <a:cs typeface="Calibri"/>
          </a:endParaRPr>
        </a:p>
      </xdr:txBody>
    </xdr:sp>
    <xdr:clientData/>
  </xdr:oneCellAnchor>
  <xdr:oneCellAnchor>
    <xdr:from>
      <xdr:col>18</xdr:col>
      <xdr:colOff>83725</xdr:colOff>
      <xdr:row>16</xdr:row>
      <xdr:rowOff>3305</xdr:rowOff>
    </xdr:from>
    <xdr:ext cx="815435" cy="392935"/>
    <xdr:sp macro="" textlink="'PC Analysis'!AE13">
      <xdr:nvSpPr>
        <xdr:cNvPr id="43" name="TextBox 42">
          <a:extLst>
            <a:ext uri="{FF2B5EF4-FFF2-40B4-BE49-F238E27FC236}">
              <a16:creationId xmlns:a16="http://schemas.microsoft.com/office/drawing/2014/main" id="{73878ED9-71DC-009D-7BB1-E0B23DAA3F47}"/>
            </a:ext>
          </a:extLst>
        </xdr:cNvPr>
        <xdr:cNvSpPr txBox="1"/>
      </xdr:nvSpPr>
      <xdr:spPr>
        <a:xfrm>
          <a:off x="11361325" y="2929385"/>
          <a:ext cx="815435" cy="3929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958DC31-647D-4789-9169-625973DF53AA}" type="TxLink">
            <a:rPr lang="en-US" sz="1200" b="0" i="0" u="none" strike="noStrike">
              <a:solidFill>
                <a:srgbClr val="000000"/>
              </a:solidFill>
              <a:latin typeface="Calibri"/>
              <a:ea typeface="Calibri"/>
              <a:cs typeface="Calibri"/>
            </a:rPr>
            <a:pPr marL="0" indent="0" algn="ctr"/>
            <a:t>Expensive</a:t>
          </a:fld>
          <a:endParaRPr lang="en-IN" sz="1600" b="1" i="0" u="none" strike="noStrike">
            <a:solidFill>
              <a:srgbClr val="00B0F0"/>
            </a:solidFill>
            <a:latin typeface="Calibri"/>
            <a:ea typeface="Calibri"/>
            <a:cs typeface="Calibri"/>
          </a:endParaRPr>
        </a:p>
      </xdr:txBody>
    </xdr:sp>
    <xdr:clientData/>
  </xdr:oneCellAnchor>
  <xdr:oneCellAnchor>
    <xdr:from>
      <xdr:col>20</xdr:col>
      <xdr:colOff>341874</xdr:colOff>
      <xdr:row>16</xdr:row>
      <xdr:rowOff>65950</xdr:rowOff>
    </xdr:from>
    <xdr:ext cx="1174496" cy="280205"/>
    <xdr:sp macro="" textlink="'PC Analysis'!AE14">
      <xdr:nvSpPr>
        <xdr:cNvPr id="44" name="TextBox 43">
          <a:extLst>
            <a:ext uri="{FF2B5EF4-FFF2-40B4-BE49-F238E27FC236}">
              <a16:creationId xmlns:a16="http://schemas.microsoft.com/office/drawing/2014/main" id="{78E9E115-E96D-7123-4013-DDA1A29328A5}"/>
            </a:ext>
          </a:extLst>
        </xdr:cNvPr>
        <xdr:cNvSpPr txBox="1"/>
      </xdr:nvSpPr>
      <xdr:spPr>
        <a:xfrm>
          <a:off x="12838674" y="2992030"/>
          <a:ext cx="1174496"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FE8A4FF1-5041-466A-986E-CE24A78020A3}" type="TxLink">
            <a:rPr lang="en-US" sz="1200" b="0" i="0" u="none" strike="noStrike">
              <a:solidFill>
                <a:srgbClr val="000000"/>
              </a:solidFill>
              <a:latin typeface="Calibri"/>
              <a:ea typeface="Calibri"/>
              <a:cs typeface="Calibri"/>
            </a:rPr>
            <a:pPr algn="ctr"/>
            <a:t>Less Expensive</a:t>
          </a:fld>
          <a:endParaRPr lang="en-IN" sz="1800" b="1">
            <a:solidFill>
              <a:schemeClr val="accent2"/>
            </a:solidFill>
          </a:endParaRPr>
        </a:p>
      </xdr:txBody>
    </xdr:sp>
    <xdr:clientData/>
  </xdr:oneCellAnchor>
  <xdr:oneCellAnchor>
    <xdr:from>
      <xdr:col>18</xdr:col>
      <xdr:colOff>45720</xdr:colOff>
      <xdr:row>19</xdr:row>
      <xdr:rowOff>26165</xdr:rowOff>
    </xdr:from>
    <xdr:ext cx="563880" cy="286255"/>
    <xdr:sp macro="" textlink="'PC Analysis'!AE13">
      <xdr:nvSpPr>
        <xdr:cNvPr id="45" name="TextBox 44">
          <a:extLst>
            <a:ext uri="{FF2B5EF4-FFF2-40B4-BE49-F238E27FC236}">
              <a16:creationId xmlns:a16="http://schemas.microsoft.com/office/drawing/2014/main" id="{3BFC91A1-990B-5781-B682-5D573D0964A5}"/>
            </a:ext>
          </a:extLst>
        </xdr:cNvPr>
        <xdr:cNvSpPr txBox="1"/>
      </xdr:nvSpPr>
      <xdr:spPr>
        <a:xfrm>
          <a:off x="11323320" y="3500885"/>
          <a:ext cx="563880" cy="286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100" b="1" i="1" u="none" strike="noStrike">
              <a:solidFill>
                <a:schemeClr val="tx1">
                  <a:lumMod val="50000"/>
                  <a:lumOff val="50000"/>
                </a:schemeClr>
              </a:solidFill>
              <a:latin typeface="Calibri"/>
              <a:ea typeface="Calibri"/>
              <a:cs typeface="Calibri"/>
            </a:rPr>
            <a:t>Profit</a:t>
          </a:r>
        </a:p>
      </xdr:txBody>
    </xdr:sp>
    <xdr:clientData/>
  </xdr:oneCellAnchor>
  <xdr:oneCellAnchor>
    <xdr:from>
      <xdr:col>20</xdr:col>
      <xdr:colOff>480060</xdr:colOff>
      <xdr:row>19</xdr:row>
      <xdr:rowOff>26165</xdr:rowOff>
    </xdr:from>
    <xdr:ext cx="563880" cy="286255"/>
    <xdr:sp macro="" textlink="'PC Analysis'!AE13">
      <xdr:nvSpPr>
        <xdr:cNvPr id="46" name="TextBox 45">
          <a:extLst>
            <a:ext uri="{FF2B5EF4-FFF2-40B4-BE49-F238E27FC236}">
              <a16:creationId xmlns:a16="http://schemas.microsoft.com/office/drawing/2014/main" id="{3EB66A70-C6A3-BCC4-06DF-7D29D99007AC}"/>
            </a:ext>
          </a:extLst>
        </xdr:cNvPr>
        <xdr:cNvSpPr txBox="1"/>
      </xdr:nvSpPr>
      <xdr:spPr>
        <a:xfrm>
          <a:off x="12976860" y="3500885"/>
          <a:ext cx="563880" cy="286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100" b="1" i="1" u="none" strike="noStrike">
              <a:solidFill>
                <a:schemeClr val="tx1">
                  <a:lumMod val="50000"/>
                  <a:lumOff val="50000"/>
                </a:schemeClr>
              </a:solidFill>
              <a:latin typeface="Calibri"/>
              <a:ea typeface="Calibri"/>
              <a:cs typeface="Calibri"/>
            </a:rPr>
            <a:t>Profit</a:t>
          </a:r>
        </a:p>
      </xdr:txBody>
    </xdr:sp>
    <xdr:clientData/>
  </xdr:oneCellAnchor>
  <xdr:twoCellAnchor>
    <xdr:from>
      <xdr:col>0</xdr:col>
      <xdr:colOff>220980</xdr:colOff>
      <xdr:row>21</xdr:row>
      <xdr:rowOff>144780</xdr:rowOff>
    </xdr:from>
    <xdr:to>
      <xdr:col>8</xdr:col>
      <xdr:colOff>403860</xdr:colOff>
      <xdr:row>39</xdr:row>
      <xdr:rowOff>15240</xdr:rowOff>
    </xdr:to>
    <xdr:sp macro="" textlink="">
      <xdr:nvSpPr>
        <xdr:cNvPr id="47" name="Rectangle: Rounded Corners 46">
          <a:extLst>
            <a:ext uri="{FF2B5EF4-FFF2-40B4-BE49-F238E27FC236}">
              <a16:creationId xmlns:a16="http://schemas.microsoft.com/office/drawing/2014/main" id="{F9535ED6-888D-81F5-BA2D-96DAB81B0A17}"/>
            </a:ext>
          </a:extLst>
        </xdr:cNvPr>
        <xdr:cNvSpPr/>
      </xdr:nvSpPr>
      <xdr:spPr>
        <a:xfrm>
          <a:off x="220980" y="3985260"/>
          <a:ext cx="5364480" cy="3162300"/>
        </a:xfrm>
        <a:prstGeom prst="roundRect">
          <a:avLst>
            <a:gd name="adj" fmla="val 581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342900</xdr:colOff>
      <xdr:row>23</xdr:row>
      <xdr:rowOff>91440</xdr:rowOff>
    </xdr:from>
    <xdr:to>
      <xdr:col>5</xdr:col>
      <xdr:colOff>228600</xdr:colOff>
      <xdr:row>39</xdr:row>
      <xdr:rowOff>69426</xdr:rowOff>
    </xdr:to>
    <xdr:graphicFrame macro="">
      <xdr:nvGraphicFramePr>
        <xdr:cNvPr id="57" name="Chart 56">
          <a:extLst>
            <a:ext uri="{FF2B5EF4-FFF2-40B4-BE49-F238E27FC236}">
              <a16:creationId xmlns:a16="http://schemas.microsoft.com/office/drawing/2014/main" id="{2A461F1A-B052-62FC-0974-5DBFEC4449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342900</xdr:colOff>
      <xdr:row>31</xdr:row>
      <xdr:rowOff>83820</xdr:rowOff>
    </xdr:from>
    <xdr:to>
      <xdr:col>6</xdr:col>
      <xdr:colOff>518160</xdr:colOff>
      <xdr:row>39</xdr:row>
      <xdr:rowOff>30480</xdr:rowOff>
    </xdr:to>
    <xdr:graphicFrame macro="">
      <xdr:nvGraphicFramePr>
        <xdr:cNvPr id="59" name="Chart 58">
          <a:extLst>
            <a:ext uri="{FF2B5EF4-FFF2-40B4-BE49-F238E27FC236}">
              <a16:creationId xmlns:a16="http://schemas.microsoft.com/office/drawing/2014/main" id="{DA00789C-3108-E687-BDEA-AB0C894CF4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60960</xdr:colOff>
      <xdr:row>32</xdr:row>
      <xdr:rowOff>175260</xdr:rowOff>
    </xdr:from>
    <xdr:to>
      <xdr:col>6</xdr:col>
      <xdr:colOff>304800</xdr:colOff>
      <xdr:row>37</xdr:row>
      <xdr:rowOff>106680</xdr:rowOff>
    </xdr:to>
    <xdr:sp macro="" textlink="">
      <xdr:nvSpPr>
        <xdr:cNvPr id="61" name="Oval 60">
          <a:extLst>
            <a:ext uri="{FF2B5EF4-FFF2-40B4-BE49-F238E27FC236}">
              <a16:creationId xmlns:a16="http://schemas.microsoft.com/office/drawing/2014/main" id="{C0D88D6F-6235-06F5-DAF2-68517FC6B962}"/>
            </a:ext>
          </a:extLst>
        </xdr:cNvPr>
        <xdr:cNvSpPr/>
      </xdr:nvSpPr>
      <xdr:spPr>
        <a:xfrm>
          <a:off x="3413760" y="6027420"/>
          <a:ext cx="853440" cy="84582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5</xdr:col>
      <xdr:colOff>243840</xdr:colOff>
      <xdr:row>33</xdr:row>
      <xdr:rowOff>148074</xdr:rowOff>
    </xdr:from>
    <xdr:to>
      <xdr:col>6</xdr:col>
      <xdr:colOff>151616</xdr:colOff>
      <xdr:row>36</xdr:row>
      <xdr:rowOff>144779</xdr:rowOff>
    </xdr:to>
    <xdr:pic>
      <xdr:nvPicPr>
        <xdr:cNvPr id="62" name="Picture 61">
          <a:extLst>
            <a:ext uri="{FF2B5EF4-FFF2-40B4-BE49-F238E27FC236}">
              <a16:creationId xmlns:a16="http://schemas.microsoft.com/office/drawing/2014/main" id="{ACCE02CF-CB70-A5C8-DB0F-F9BFF791853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596640" y="6183114"/>
          <a:ext cx="517376" cy="545345"/>
        </a:xfrm>
        <a:prstGeom prst="rect">
          <a:avLst/>
        </a:prstGeom>
      </xdr:spPr>
    </xdr:pic>
    <xdr:clientData/>
  </xdr:twoCellAnchor>
  <xdr:twoCellAnchor>
    <xdr:from>
      <xdr:col>7</xdr:col>
      <xdr:colOff>53340</xdr:colOff>
      <xdr:row>36</xdr:row>
      <xdr:rowOff>15240</xdr:rowOff>
    </xdr:from>
    <xdr:to>
      <xdr:col>8</xdr:col>
      <xdr:colOff>251460</xdr:colOff>
      <xdr:row>37</xdr:row>
      <xdr:rowOff>129540</xdr:rowOff>
    </xdr:to>
    <xdr:sp macro="" textlink="Customer!O22">
      <xdr:nvSpPr>
        <xdr:cNvPr id="63" name="Rectangle: Rounded Corners 62">
          <a:extLst>
            <a:ext uri="{FF2B5EF4-FFF2-40B4-BE49-F238E27FC236}">
              <a16:creationId xmlns:a16="http://schemas.microsoft.com/office/drawing/2014/main" id="{D4B26D57-C74B-D0C4-9984-99DDDDD5D401}"/>
            </a:ext>
          </a:extLst>
        </xdr:cNvPr>
        <xdr:cNvSpPr/>
      </xdr:nvSpPr>
      <xdr:spPr>
        <a:xfrm>
          <a:off x="4625340" y="6598920"/>
          <a:ext cx="807720" cy="297180"/>
        </a:xfrm>
        <a:prstGeom prst="roundRect">
          <a:avLst>
            <a:gd name="adj" fmla="val 11350"/>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D7B1A93-C837-465E-B675-DD10DE1D5915}" type="TxLink">
            <a:rPr lang="en-US" sz="1800" b="1" i="0" u="none" strike="noStrike">
              <a:solidFill>
                <a:srgbClr val="00B0F0"/>
              </a:solidFill>
              <a:latin typeface="Calibri"/>
              <a:ea typeface="Calibri"/>
              <a:cs typeface="Calibri"/>
            </a:rPr>
            <a:pPr marL="0" indent="0" algn="ctr"/>
            <a:t>96.2%</a:t>
          </a:fld>
          <a:endParaRPr lang="en-IN" sz="1800" b="1" i="0" u="none" strike="noStrike">
            <a:solidFill>
              <a:srgbClr val="00B0F0"/>
            </a:solidFill>
            <a:latin typeface="Calibri"/>
            <a:ea typeface="Calibri"/>
            <a:cs typeface="Calibri"/>
          </a:endParaRPr>
        </a:p>
      </xdr:txBody>
    </xdr:sp>
    <xdr:clientData/>
  </xdr:twoCellAnchor>
  <xdr:twoCellAnchor>
    <xdr:from>
      <xdr:col>7</xdr:col>
      <xdr:colOff>15240</xdr:colOff>
      <xdr:row>32</xdr:row>
      <xdr:rowOff>121920</xdr:rowOff>
    </xdr:from>
    <xdr:to>
      <xdr:col>8</xdr:col>
      <xdr:colOff>226906</xdr:colOff>
      <xdr:row>34</xdr:row>
      <xdr:rowOff>108373</xdr:rowOff>
    </xdr:to>
    <xdr:sp macro="" textlink="Customer!O21">
      <xdr:nvSpPr>
        <xdr:cNvPr id="5120" name="TextBox 5119">
          <a:extLst>
            <a:ext uri="{FF2B5EF4-FFF2-40B4-BE49-F238E27FC236}">
              <a16:creationId xmlns:a16="http://schemas.microsoft.com/office/drawing/2014/main" id="{8994C845-3B94-FBC2-6CC4-BE47A418DEC3}"/>
            </a:ext>
          </a:extLst>
        </xdr:cNvPr>
        <xdr:cNvSpPr txBox="1"/>
      </xdr:nvSpPr>
      <xdr:spPr>
        <a:xfrm>
          <a:off x="4587240" y="5974080"/>
          <a:ext cx="821266" cy="352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3EA22B9-1A68-4161-A850-1C1FC113635B}" type="TxLink">
            <a:rPr lang="en-US" sz="1800" b="1" i="0" u="none" strike="noStrike">
              <a:solidFill>
                <a:srgbClr val="00B0F0"/>
              </a:solidFill>
              <a:latin typeface="Calibri"/>
              <a:ea typeface="Calibri"/>
              <a:cs typeface="Calibri"/>
            </a:rPr>
            <a:pPr marL="0" indent="0" algn="ctr"/>
            <a:t>3.8%</a:t>
          </a:fld>
          <a:endParaRPr lang="en-IN" sz="1800" b="1" i="0" u="none" strike="noStrike">
            <a:solidFill>
              <a:srgbClr val="00B0F0"/>
            </a:solidFill>
            <a:latin typeface="Calibri"/>
            <a:ea typeface="Calibri"/>
            <a:cs typeface="Calibri"/>
          </a:endParaRPr>
        </a:p>
      </xdr:txBody>
    </xdr:sp>
    <xdr:clientData/>
  </xdr:twoCellAnchor>
  <xdr:oneCellAnchor>
    <xdr:from>
      <xdr:col>7</xdr:col>
      <xdr:colOff>121920</xdr:colOff>
      <xdr:row>31</xdr:row>
      <xdr:rowOff>99060</xdr:rowOff>
    </xdr:from>
    <xdr:ext cx="612347" cy="311496"/>
    <xdr:sp macro="" textlink="">
      <xdr:nvSpPr>
        <xdr:cNvPr id="5121" name="TextBox 5120">
          <a:extLst>
            <a:ext uri="{FF2B5EF4-FFF2-40B4-BE49-F238E27FC236}">
              <a16:creationId xmlns:a16="http://schemas.microsoft.com/office/drawing/2014/main" id="{E8DBE63D-7907-AB03-8107-BE57DAB94A65}"/>
            </a:ext>
          </a:extLst>
        </xdr:cNvPr>
        <xdr:cNvSpPr txBox="1"/>
      </xdr:nvSpPr>
      <xdr:spPr>
        <a:xfrm>
          <a:off x="4693920" y="5768340"/>
          <a:ext cx="61234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400" b="1"/>
            <a:t>Top-5</a:t>
          </a:r>
        </a:p>
      </xdr:txBody>
    </xdr:sp>
    <xdr:clientData/>
  </xdr:oneCellAnchor>
  <xdr:oneCellAnchor>
    <xdr:from>
      <xdr:col>7</xdr:col>
      <xdr:colOff>76200</xdr:colOff>
      <xdr:row>34</xdr:row>
      <xdr:rowOff>137160</xdr:rowOff>
    </xdr:from>
    <xdr:ext cx="690574" cy="311496"/>
    <xdr:sp macro="" textlink="">
      <xdr:nvSpPr>
        <xdr:cNvPr id="5122" name="TextBox 5121">
          <a:extLst>
            <a:ext uri="{FF2B5EF4-FFF2-40B4-BE49-F238E27FC236}">
              <a16:creationId xmlns:a16="http://schemas.microsoft.com/office/drawing/2014/main" id="{622BC639-C2C4-4346-51EF-B245630231C6}"/>
            </a:ext>
          </a:extLst>
        </xdr:cNvPr>
        <xdr:cNvSpPr txBox="1"/>
      </xdr:nvSpPr>
      <xdr:spPr>
        <a:xfrm>
          <a:off x="4648200" y="6355080"/>
          <a:ext cx="69057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400" b="1"/>
            <a:t>Others</a:t>
          </a:r>
        </a:p>
      </xdr:txBody>
    </xdr:sp>
    <xdr:clientData/>
  </xdr:oneCellAnchor>
  <xdr:oneCellAnchor>
    <xdr:from>
      <xdr:col>5</xdr:col>
      <xdr:colOff>68580</xdr:colOff>
      <xdr:row>28</xdr:row>
      <xdr:rowOff>56645</xdr:rowOff>
    </xdr:from>
    <xdr:ext cx="1981200" cy="530658"/>
    <xdr:sp macro="" textlink="">
      <xdr:nvSpPr>
        <xdr:cNvPr id="5123" name="TextBox 5122">
          <a:extLst>
            <a:ext uri="{FF2B5EF4-FFF2-40B4-BE49-F238E27FC236}">
              <a16:creationId xmlns:a16="http://schemas.microsoft.com/office/drawing/2014/main" id="{78EB6A8D-C61E-98EB-38A8-1A60D4E75307}"/>
            </a:ext>
          </a:extLst>
        </xdr:cNvPr>
        <xdr:cNvSpPr txBox="1"/>
      </xdr:nvSpPr>
      <xdr:spPr>
        <a:xfrm>
          <a:off x="3421380" y="5177285"/>
          <a:ext cx="1981200"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IN" sz="1400" b="0"/>
            <a:t>Profit</a:t>
          </a:r>
          <a:r>
            <a:rPr lang="en-IN" sz="1400" b="0" baseline="0"/>
            <a:t> Share of the </a:t>
          </a:r>
          <a:r>
            <a:rPr lang="en-IN" sz="1400" b="1" baseline="0"/>
            <a:t>Top-5</a:t>
          </a:r>
          <a:r>
            <a:rPr lang="en-IN" sz="1400" b="0" baseline="0"/>
            <a:t> Customers vs Others </a:t>
          </a:r>
          <a:endParaRPr lang="en-IN" sz="1400" b="0"/>
        </a:p>
      </xdr:txBody>
    </xdr:sp>
    <xdr:clientData/>
  </xdr:oneCellAnchor>
  <xdr:twoCellAnchor>
    <xdr:from>
      <xdr:col>8</xdr:col>
      <xdr:colOff>525780</xdr:colOff>
      <xdr:row>22</xdr:row>
      <xdr:rowOff>45720</xdr:rowOff>
    </xdr:from>
    <xdr:to>
      <xdr:col>11</xdr:col>
      <xdr:colOff>533400</xdr:colOff>
      <xdr:row>31</xdr:row>
      <xdr:rowOff>38100</xdr:rowOff>
    </xdr:to>
    <xdr:sp macro="" textlink="">
      <xdr:nvSpPr>
        <xdr:cNvPr id="5124" name="Rectangle: Rounded Corners 5123">
          <a:extLst>
            <a:ext uri="{FF2B5EF4-FFF2-40B4-BE49-F238E27FC236}">
              <a16:creationId xmlns:a16="http://schemas.microsoft.com/office/drawing/2014/main" id="{DCF05709-5CBD-069A-C8F1-5EF9AFB06EF5}"/>
            </a:ext>
          </a:extLst>
        </xdr:cNvPr>
        <xdr:cNvSpPr/>
      </xdr:nvSpPr>
      <xdr:spPr>
        <a:xfrm>
          <a:off x="5707380" y="4069080"/>
          <a:ext cx="1836420" cy="1638300"/>
        </a:xfrm>
        <a:prstGeom prst="roundRect">
          <a:avLst>
            <a:gd name="adj" fmla="val 581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10</xdr:col>
      <xdr:colOff>106680</xdr:colOff>
      <xdr:row>22</xdr:row>
      <xdr:rowOff>132845</xdr:rowOff>
    </xdr:from>
    <xdr:ext cx="1150620" cy="436786"/>
    <xdr:sp macro="" textlink="">
      <xdr:nvSpPr>
        <xdr:cNvPr id="5125" name="TextBox 5124">
          <a:extLst>
            <a:ext uri="{FF2B5EF4-FFF2-40B4-BE49-F238E27FC236}">
              <a16:creationId xmlns:a16="http://schemas.microsoft.com/office/drawing/2014/main" id="{63E6EE9B-661C-D931-F8E2-FEFDFD00D707}"/>
            </a:ext>
          </a:extLst>
        </xdr:cNvPr>
        <xdr:cNvSpPr txBox="1"/>
      </xdr:nvSpPr>
      <xdr:spPr>
        <a:xfrm>
          <a:off x="6507480" y="4156205"/>
          <a:ext cx="115062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IN" sz="1100" b="0"/>
            <a:t>Average</a:t>
          </a:r>
          <a:r>
            <a:rPr lang="en-IN" sz="1100" b="0" baseline="0"/>
            <a:t> Customer Age</a:t>
          </a:r>
          <a:endParaRPr lang="en-IN" sz="1100" b="0"/>
        </a:p>
      </xdr:txBody>
    </xdr:sp>
    <xdr:clientData/>
  </xdr:oneCellAnchor>
  <xdr:oneCellAnchor>
    <xdr:from>
      <xdr:col>10</xdr:col>
      <xdr:colOff>114300</xdr:colOff>
      <xdr:row>27</xdr:row>
      <xdr:rowOff>49025</xdr:rowOff>
    </xdr:from>
    <xdr:ext cx="1150620" cy="436786"/>
    <xdr:sp macro="" textlink="">
      <xdr:nvSpPr>
        <xdr:cNvPr id="5126" name="TextBox 5125">
          <a:extLst>
            <a:ext uri="{FF2B5EF4-FFF2-40B4-BE49-F238E27FC236}">
              <a16:creationId xmlns:a16="http://schemas.microsoft.com/office/drawing/2014/main" id="{06946027-6E7F-CCE2-02C8-B41E10151947}"/>
            </a:ext>
          </a:extLst>
        </xdr:cNvPr>
        <xdr:cNvSpPr txBox="1"/>
      </xdr:nvSpPr>
      <xdr:spPr>
        <a:xfrm>
          <a:off x="6515100" y="4986785"/>
          <a:ext cx="115062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IN" sz="1100" b="0"/>
            <a:t>Total </a:t>
          </a:r>
        </a:p>
        <a:p>
          <a:pPr algn="l"/>
          <a:r>
            <a:rPr lang="en-IN" sz="1100" b="0"/>
            <a:t>Customers</a:t>
          </a:r>
        </a:p>
      </xdr:txBody>
    </xdr:sp>
    <xdr:clientData/>
  </xdr:oneCellAnchor>
  <xdr:twoCellAnchor>
    <xdr:from>
      <xdr:col>9</xdr:col>
      <xdr:colOff>60960</xdr:colOff>
      <xdr:row>27</xdr:row>
      <xdr:rowOff>106680</xdr:rowOff>
    </xdr:from>
    <xdr:to>
      <xdr:col>10</xdr:col>
      <xdr:colOff>22860</xdr:colOff>
      <xdr:row>30</xdr:row>
      <xdr:rowOff>121920</xdr:rowOff>
    </xdr:to>
    <xdr:sp macro="" textlink="">
      <xdr:nvSpPr>
        <xdr:cNvPr id="5127" name="Rectangle: Rounded Corners 5126">
          <a:extLst>
            <a:ext uri="{FF2B5EF4-FFF2-40B4-BE49-F238E27FC236}">
              <a16:creationId xmlns:a16="http://schemas.microsoft.com/office/drawing/2014/main" id="{67678571-D6FE-CE63-7DCA-33E89BE8375D}"/>
            </a:ext>
          </a:extLst>
        </xdr:cNvPr>
        <xdr:cNvSpPr/>
      </xdr:nvSpPr>
      <xdr:spPr>
        <a:xfrm>
          <a:off x="5852160" y="5044440"/>
          <a:ext cx="571500" cy="563880"/>
        </a:xfrm>
        <a:prstGeom prst="round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60960</xdr:colOff>
      <xdr:row>22</xdr:row>
      <xdr:rowOff>144780</xdr:rowOff>
    </xdr:from>
    <xdr:to>
      <xdr:col>10</xdr:col>
      <xdr:colOff>22860</xdr:colOff>
      <xdr:row>25</xdr:row>
      <xdr:rowOff>160020</xdr:rowOff>
    </xdr:to>
    <xdr:sp macro="" textlink="">
      <xdr:nvSpPr>
        <xdr:cNvPr id="5128" name="Rectangle: Rounded Corners 5127">
          <a:extLst>
            <a:ext uri="{FF2B5EF4-FFF2-40B4-BE49-F238E27FC236}">
              <a16:creationId xmlns:a16="http://schemas.microsoft.com/office/drawing/2014/main" id="{55EDAF0B-1C05-CF68-EA26-5E2C8F87E3F8}"/>
            </a:ext>
          </a:extLst>
        </xdr:cNvPr>
        <xdr:cNvSpPr/>
      </xdr:nvSpPr>
      <xdr:spPr>
        <a:xfrm>
          <a:off x="5852160" y="4168140"/>
          <a:ext cx="571500" cy="563880"/>
        </a:xfrm>
        <a:prstGeom prst="roundRect">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548640</xdr:colOff>
      <xdr:row>35</xdr:row>
      <xdr:rowOff>106680</xdr:rowOff>
    </xdr:from>
    <xdr:to>
      <xdr:col>11</xdr:col>
      <xdr:colOff>563880</xdr:colOff>
      <xdr:row>38</xdr:row>
      <xdr:rowOff>144780</xdr:rowOff>
    </xdr:to>
    <xdr:sp macro="" textlink="">
      <xdr:nvSpPr>
        <xdr:cNvPr id="20" name="Rectangle: Rounded Corners 19">
          <a:extLst>
            <a:ext uri="{FF2B5EF4-FFF2-40B4-BE49-F238E27FC236}">
              <a16:creationId xmlns:a16="http://schemas.microsoft.com/office/drawing/2014/main" id="{F50F8E23-020C-A35A-8498-C27BA6DD0D46}"/>
            </a:ext>
          </a:extLst>
        </xdr:cNvPr>
        <xdr:cNvSpPr/>
      </xdr:nvSpPr>
      <xdr:spPr>
        <a:xfrm>
          <a:off x="5730240" y="6507480"/>
          <a:ext cx="1844040" cy="586740"/>
        </a:xfrm>
        <a:prstGeom prst="roundRect">
          <a:avLst>
            <a:gd name="adj" fmla="val 5812"/>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548640</xdr:colOff>
      <xdr:row>31</xdr:row>
      <xdr:rowOff>106680</xdr:rowOff>
    </xdr:from>
    <xdr:to>
      <xdr:col>11</xdr:col>
      <xdr:colOff>563880</xdr:colOff>
      <xdr:row>35</xdr:row>
      <xdr:rowOff>15240</xdr:rowOff>
    </xdr:to>
    <xdr:sp macro="" textlink="">
      <xdr:nvSpPr>
        <xdr:cNvPr id="41" name="Rectangle: Rounded Corners 40">
          <a:extLst>
            <a:ext uri="{FF2B5EF4-FFF2-40B4-BE49-F238E27FC236}">
              <a16:creationId xmlns:a16="http://schemas.microsoft.com/office/drawing/2014/main" id="{EBD1FCDD-C154-A897-1EB9-597AFA19C0B8}"/>
            </a:ext>
          </a:extLst>
        </xdr:cNvPr>
        <xdr:cNvSpPr/>
      </xdr:nvSpPr>
      <xdr:spPr>
        <a:xfrm>
          <a:off x="5730240" y="5775960"/>
          <a:ext cx="1844040" cy="640080"/>
        </a:xfrm>
        <a:prstGeom prst="roundRect">
          <a:avLst>
            <a:gd name="adj" fmla="val 5812"/>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579120</xdr:colOff>
      <xdr:row>33</xdr:row>
      <xdr:rowOff>15240</xdr:rowOff>
    </xdr:from>
    <xdr:to>
      <xdr:col>11</xdr:col>
      <xdr:colOff>30480</xdr:colOff>
      <xdr:row>35</xdr:row>
      <xdr:rowOff>76200</xdr:rowOff>
    </xdr:to>
    <xdr:graphicFrame macro="">
      <xdr:nvGraphicFramePr>
        <xdr:cNvPr id="42" name="Chart 41">
          <a:extLst>
            <a:ext uri="{FF2B5EF4-FFF2-40B4-BE49-F238E27FC236}">
              <a16:creationId xmlns:a16="http://schemas.microsoft.com/office/drawing/2014/main" id="{ABEBCA81-EC8B-4214-A763-0B835F8635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579120</xdr:colOff>
      <xdr:row>36</xdr:row>
      <xdr:rowOff>160020</xdr:rowOff>
    </xdr:from>
    <xdr:to>
      <xdr:col>11</xdr:col>
      <xdr:colOff>30480</xdr:colOff>
      <xdr:row>39</xdr:row>
      <xdr:rowOff>38100</xdr:rowOff>
    </xdr:to>
    <xdr:graphicFrame macro="">
      <xdr:nvGraphicFramePr>
        <xdr:cNvPr id="49" name="Chart 48">
          <a:extLst>
            <a:ext uri="{FF2B5EF4-FFF2-40B4-BE49-F238E27FC236}">
              <a16:creationId xmlns:a16="http://schemas.microsoft.com/office/drawing/2014/main" id="{FE972943-0F46-2DDD-A7D9-D63E7FD537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oneCellAnchor>
    <xdr:from>
      <xdr:col>8</xdr:col>
      <xdr:colOff>409638</xdr:colOff>
      <xdr:row>31</xdr:row>
      <xdr:rowOff>132845</xdr:rowOff>
    </xdr:from>
    <xdr:ext cx="1426782" cy="248851"/>
    <xdr:sp macro="" textlink="">
      <xdr:nvSpPr>
        <xdr:cNvPr id="51" name="TextBox 50">
          <a:extLst>
            <a:ext uri="{FF2B5EF4-FFF2-40B4-BE49-F238E27FC236}">
              <a16:creationId xmlns:a16="http://schemas.microsoft.com/office/drawing/2014/main" id="{64BC215A-120C-CFC0-94AC-88D6CA192ABF}"/>
            </a:ext>
          </a:extLst>
        </xdr:cNvPr>
        <xdr:cNvSpPr txBox="1"/>
      </xdr:nvSpPr>
      <xdr:spPr>
        <a:xfrm>
          <a:off x="5591238" y="5802125"/>
          <a:ext cx="142678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000" b="0"/>
            <a:t>Profit By Gender</a:t>
          </a:r>
          <a:endParaRPr lang="en-IN" sz="1000" b="1"/>
        </a:p>
      </xdr:txBody>
    </xdr:sp>
    <xdr:clientData/>
  </xdr:oneCellAnchor>
  <xdr:oneCellAnchor>
    <xdr:from>
      <xdr:col>8</xdr:col>
      <xdr:colOff>600138</xdr:colOff>
      <xdr:row>32</xdr:row>
      <xdr:rowOff>94745</xdr:rowOff>
    </xdr:from>
    <xdr:ext cx="603822" cy="248851"/>
    <xdr:sp macro="" textlink="">
      <xdr:nvSpPr>
        <xdr:cNvPr id="52" name="TextBox 51">
          <a:extLst>
            <a:ext uri="{FF2B5EF4-FFF2-40B4-BE49-F238E27FC236}">
              <a16:creationId xmlns:a16="http://schemas.microsoft.com/office/drawing/2014/main" id="{D92ACC9A-BE92-5B08-018A-51F3A157A98D}"/>
            </a:ext>
          </a:extLst>
        </xdr:cNvPr>
        <xdr:cNvSpPr txBox="1"/>
      </xdr:nvSpPr>
      <xdr:spPr>
        <a:xfrm>
          <a:off x="5781738" y="5946905"/>
          <a:ext cx="6038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000" b="0"/>
            <a:t>Female</a:t>
          </a:r>
          <a:endParaRPr lang="en-IN" sz="1000" b="1"/>
        </a:p>
      </xdr:txBody>
    </xdr:sp>
    <xdr:clientData/>
  </xdr:oneCellAnchor>
  <xdr:oneCellAnchor>
    <xdr:from>
      <xdr:col>8</xdr:col>
      <xdr:colOff>600138</xdr:colOff>
      <xdr:row>36</xdr:row>
      <xdr:rowOff>10925</xdr:rowOff>
    </xdr:from>
    <xdr:ext cx="603822" cy="248851"/>
    <xdr:sp macro="" textlink="">
      <xdr:nvSpPr>
        <xdr:cNvPr id="53" name="TextBox 52">
          <a:extLst>
            <a:ext uri="{FF2B5EF4-FFF2-40B4-BE49-F238E27FC236}">
              <a16:creationId xmlns:a16="http://schemas.microsoft.com/office/drawing/2014/main" id="{FF796A31-8727-C3A2-3EB6-CFFEB2304286}"/>
            </a:ext>
          </a:extLst>
        </xdr:cNvPr>
        <xdr:cNvSpPr txBox="1"/>
      </xdr:nvSpPr>
      <xdr:spPr>
        <a:xfrm>
          <a:off x="5781738" y="6594605"/>
          <a:ext cx="6038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000" b="0"/>
            <a:t>Male</a:t>
          </a:r>
          <a:endParaRPr lang="en-IN" sz="1000" b="1"/>
        </a:p>
      </xdr:txBody>
    </xdr:sp>
    <xdr:clientData/>
  </xdr:oneCellAnchor>
  <xdr:oneCellAnchor>
    <xdr:from>
      <xdr:col>10</xdr:col>
      <xdr:colOff>600138</xdr:colOff>
      <xdr:row>37</xdr:row>
      <xdr:rowOff>56645</xdr:rowOff>
    </xdr:from>
    <xdr:ext cx="603822" cy="264560"/>
    <xdr:sp macro="" textlink="Customer!$AP$18">
      <xdr:nvSpPr>
        <xdr:cNvPr id="54" name="TextBox 53">
          <a:extLst>
            <a:ext uri="{FF2B5EF4-FFF2-40B4-BE49-F238E27FC236}">
              <a16:creationId xmlns:a16="http://schemas.microsoft.com/office/drawing/2014/main" id="{CBA1566E-C52E-C631-9D1D-BE826504ADD9}"/>
            </a:ext>
          </a:extLst>
        </xdr:cNvPr>
        <xdr:cNvSpPr txBox="1"/>
      </xdr:nvSpPr>
      <xdr:spPr>
        <a:xfrm>
          <a:off x="7000938" y="6823205"/>
          <a:ext cx="60382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A4E48438-A038-477C-B8B6-62B8C99B7E2B}" type="TxLink">
            <a:rPr lang="en-US" sz="1100" b="0" i="0" u="none" strike="noStrike">
              <a:solidFill>
                <a:srgbClr val="000000"/>
              </a:solidFill>
              <a:latin typeface="Calibri"/>
              <a:ea typeface="Calibri"/>
              <a:cs typeface="Calibri"/>
            </a:rPr>
            <a:pPr algn="ctr"/>
            <a:t>45.5%</a:t>
          </a:fld>
          <a:endParaRPr lang="en-IN" sz="1000" b="1"/>
        </a:p>
      </xdr:txBody>
    </xdr:sp>
    <xdr:clientData/>
  </xdr:oneCellAnchor>
  <xdr:oneCellAnchor>
    <xdr:from>
      <xdr:col>10</xdr:col>
      <xdr:colOff>592518</xdr:colOff>
      <xdr:row>33</xdr:row>
      <xdr:rowOff>87125</xdr:rowOff>
    </xdr:from>
    <xdr:ext cx="603822" cy="264560"/>
    <xdr:sp macro="" textlink="Customer!$AP$17">
      <xdr:nvSpPr>
        <xdr:cNvPr id="55" name="TextBox 54">
          <a:extLst>
            <a:ext uri="{FF2B5EF4-FFF2-40B4-BE49-F238E27FC236}">
              <a16:creationId xmlns:a16="http://schemas.microsoft.com/office/drawing/2014/main" id="{6263DE1A-88D9-0EFE-6ED8-BFAC65B7AAA0}"/>
            </a:ext>
          </a:extLst>
        </xdr:cNvPr>
        <xdr:cNvSpPr txBox="1"/>
      </xdr:nvSpPr>
      <xdr:spPr>
        <a:xfrm>
          <a:off x="6993318" y="6122165"/>
          <a:ext cx="60382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CB32F901-5596-4328-AE16-1CC322C48F2E}" type="TxLink">
            <a:rPr lang="en-US" sz="1100" b="0" i="0" u="none" strike="noStrike">
              <a:solidFill>
                <a:srgbClr val="000000"/>
              </a:solidFill>
              <a:latin typeface="Calibri"/>
              <a:ea typeface="Calibri"/>
              <a:cs typeface="Calibri"/>
            </a:rPr>
            <a:pPr algn="ctr"/>
            <a:t>54.5%</a:t>
          </a:fld>
          <a:endParaRPr lang="en-IN" sz="1000" b="1"/>
        </a:p>
      </xdr:txBody>
    </xdr:sp>
    <xdr:clientData/>
  </xdr:oneCellAnchor>
  <xdr:oneCellAnchor>
    <xdr:from>
      <xdr:col>10</xdr:col>
      <xdr:colOff>5778</xdr:colOff>
      <xdr:row>24</xdr:row>
      <xdr:rowOff>170945</xdr:rowOff>
    </xdr:from>
    <xdr:ext cx="603822" cy="264560"/>
    <xdr:sp macro="" textlink="Customer!$AP$6">
      <xdr:nvSpPr>
        <xdr:cNvPr id="58" name="TextBox 57">
          <a:extLst>
            <a:ext uri="{FF2B5EF4-FFF2-40B4-BE49-F238E27FC236}">
              <a16:creationId xmlns:a16="http://schemas.microsoft.com/office/drawing/2014/main" id="{2649AC1A-06DE-E5D1-D382-CD401ACE7416}"/>
            </a:ext>
          </a:extLst>
        </xdr:cNvPr>
        <xdr:cNvSpPr txBox="1"/>
      </xdr:nvSpPr>
      <xdr:spPr>
        <a:xfrm>
          <a:off x="6406578" y="4560065"/>
          <a:ext cx="60382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19E45F39-C853-48DA-B285-3F4336A99BE8}" type="TxLink">
            <a:rPr lang="en-US" sz="1100" b="1" i="0" u="none" strike="noStrike">
              <a:solidFill>
                <a:srgbClr val="000000"/>
              </a:solidFill>
              <a:latin typeface="Calibri"/>
              <a:ea typeface="Calibri"/>
              <a:cs typeface="Calibri"/>
            </a:rPr>
            <a:pPr algn="ctr"/>
            <a:t>45</a:t>
          </a:fld>
          <a:endParaRPr lang="en-IN" sz="1000" b="1"/>
        </a:p>
      </xdr:txBody>
    </xdr:sp>
    <xdr:clientData/>
  </xdr:oneCellAnchor>
  <xdr:oneCellAnchor>
    <xdr:from>
      <xdr:col>10</xdr:col>
      <xdr:colOff>13398</xdr:colOff>
      <xdr:row>29</xdr:row>
      <xdr:rowOff>71885</xdr:rowOff>
    </xdr:from>
    <xdr:ext cx="603822" cy="264560"/>
    <xdr:sp macro="" textlink="Customer!$AO$6">
      <xdr:nvSpPr>
        <xdr:cNvPr id="60" name="TextBox 59">
          <a:extLst>
            <a:ext uri="{FF2B5EF4-FFF2-40B4-BE49-F238E27FC236}">
              <a16:creationId xmlns:a16="http://schemas.microsoft.com/office/drawing/2014/main" id="{B3B72139-463F-2CF4-4564-110AE8056E98}"/>
            </a:ext>
          </a:extLst>
        </xdr:cNvPr>
        <xdr:cNvSpPr txBox="1"/>
      </xdr:nvSpPr>
      <xdr:spPr>
        <a:xfrm>
          <a:off x="6414198" y="5375405"/>
          <a:ext cx="60382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8979D8C8-DBC8-471E-A8EB-1D1A33A7CB9E}" type="TxLink">
            <a:rPr lang="en-US" sz="1100" b="1" i="0" u="none" strike="noStrike">
              <a:solidFill>
                <a:srgbClr val="000000"/>
              </a:solidFill>
              <a:latin typeface="Calibri"/>
              <a:ea typeface="Calibri"/>
              <a:cs typeface="Calibri"/>
            </a:rPr>
            <a:pPr algn="ctr"/>
            <a:t>889</a:t>
          </a:fld>
          <a:endParaRPr lang="en-IN" sz="1000" b="1"/>
        </a:p>
      </xdr:txBody>
    </xdr:sp>
    <xdr:clientData/>
  </xdr:oneCellAnchor>
  <xdr:twoCellAnchor>
    <xdr:from>
      <xdr:col>12</xdr:col>
      <xdr:colOff>15240</xdr:colOff>
      <xdr:row>22</xdr:row>
      <xdr:rowOff>15240</xdr:rowOff>
    </xdr:from>
    <xdr:to>
      <xdr:col>17</xdr:col>
      <xdr:colOff>464820</xdr:colOff>
      <xdr:row>33</xdr:row>
      <xdr:rowOff>99060</xdr:rowOff>
    </xdr:to>
    <xdr:sp macro="" textlink="">
      <xdr:nvSpPr>
        <xdr:cNvPr id="5129" name="Rectangle: Rounded Corners 5128">
          <a:extLst>
            <a:ext uri="{FF2B5EF4-FFF2-40B4-BE49-F238E27FC236}">
              <a16:creationId xmlns:a16="http://schemas.microsoft.com/office/drawing/2014/main" id="{06F3A28F-5678-8609-EB2B-FB107690A0B4}"/>
            </a:ext>
          </a:extLst>
        </xdr:cNvPr>
        <xdr:cNvSpPr/>
      </xdr:nvSpPr>
      <xdr:spPr>
        <a:xfrm>
          <a:off x="7635240" y="4038600"/>
          <a:ext cx="3497580" cy="2095500"/>
        </a:xfrm>
        <a:prstGeom prst="roundRect">
          <a:avLst>
            <a:gd name="adj" fmla="val 581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83820</xdr:colOff>
      <xdr:row>22</xdr:row>
      <xdr:rowOff>99060</xdr:rowOff>
    </xdr:from>
    <xdr:to>
      <xdr:col>17</xdr:col>
      <xdr:colOff>373380</xdr:colOff>
      <xdr:row>33</xdr:row>
      <xdr:rowOff>15240</xdr:rowOff>
    </xdr:to>
    <xdr:graphicFrame macro="">
      <xdr:nvGraphicFramePr>
        <xdr:cNvPr id="5130" name="Chart 5129">
          <a:extLst>
            <a:ext uri="{FF2B5EF4-FFF2-40B4-BE49-F238E27FC236}">
              <a16:creationId xmlns:a16="http://schemas.microsoft.com/office/drawing/2014/main" id="{B9DF4153-DE24-44B5-BABD-0EB57F33F6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oneCellAnchor>
    <xdr:from>
      <xdr:col>12</xdr:col>
      <xdr:colOff>43035</xdr:colOff>
      <xdr:row>22</xdr:row>
      <xdr:rowOff>109985</xdr:rowOff>
    </xdr:from>
    <xdr:ext cx="2098185" cy="436786"/>
    <xdr:sp macro="" textlink="Customer!AV26">
      <xdr:nvSpPr>
        <xdr:cNvPr id="5131" name="TextBox 5130">
          <a:extLst>
            <a:ext uri="{FF2B5EF4-FFF2-40B4-BE49-F238E27FC236}">
              <a16:creationId xmlns:a16="http://schemas.microsoft.com/office/drawing/2014/main" id="{85A21A39-5967-8A88-7591-09DA4C7BC29D}"/>
            </a:ext>
          </a:extLst>
        </xdr:cNvPr>
        <xdr:cNvSpPr txBox="1"/>
      </xdr:nvSpPr>
      <xdr:spPr>
        <a:xfrm>
          <a:off x="7663035" y="4133345"/>
          <a:ext cx="2098185"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fld id="{9BEE1A83-B389-483C-BDD5-0F9543EA8F72}" type="TxLink">
            <a:rPr lang="en-US" sz="1100" b="0" i="0" u="none" strike="noStrike">
              <a:solidFill>
                <a:srgbClr val="000000"/>
              </a:solidFill>
              <a:latin typeface="Calibri"/>
              <a:ea typeface="Calibri"/>
              <a:cs typeface="Calibri"/>
            </a:rPr>
            <a:pPr algn="l"/>
            <a:t>The 50 plus Age-Group Contributed</a:t>
          </a:fld>
          <a:endParaRPr lang="en-IN" sz="1400" b="1"/>
        </a:p>
      </xdr:txBody>
    </xdr:sp>
    <xdr:clientData/>
  </xdr:oneCellAnchor>
  <xdr:oneCellAnchor>
    <xdr:from>
      <xdr:col>13</xdr:col>
      <xdr:colOff>129445</xdr:colOff>
      <xdr:row>23</xdr:row>
      <xdr:rowOff>41405</xdr:rowOff>
    </xdr:from>
    <xdr:ext cx="765659" cy="374141"/>
    <xdr:sp macro="" textlink="Customer!AV20">
      <xdr:nvSpPr>
        <xdr:cNvPr id="5132" name="TextBox 5131">
          <a:extLst>
            <a:ext uri="{FF2B5EF4-FFF2-40B4-BE49-F238E27FC236}">
              <a16:creationId xmlns:a16="http://schemas.microsoft.com/office/drawing/2014/main" id="{A9E336B7-31D4-27B7-4885-FC4B85CA63D7}"/>
            </a:ext>
          </a:extLst>
        </xdr:cNvPr>
        <xdr:cNvSpPr txBox="1"/>
      </xdr:nvSpPr>
      <xdr:spPr>
        <a:xfrm>
          <a:off x="8359045" y="4247645"/>
          <a:ext cx="765659" cy="3741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F6AFEDB-0801-4FF3-8E07-CC1CA2A10C29}" type="TxLink">
            <a:rPr lang="en-US" sz="1400" b="1" i="0" u="none" strike="noStrike">
              <a:solidFill>
                <a:srgbClr val="00B0F0"/>
              </a:solidFill>
              <a:latin typeface="Calibri"/>
              <a:ea typeface="Calibri"/>
              <a:cs typeface="Calibri"/>
            </a:rPr>
            <a:pPr marL="0" indent="0" algn="ctr"/>
            <a:t>48.9%</a:t>
          </a:fld>
          <a:endParaRPr lang="en-IN" sz="1400" b="1" i="0" u="none" strike="noStrike">
            <a:solidFill>
              <a:srgbClr val="00B0F0"/>
            </a:solidFill>
            <a:latin typeface="Calibri"/>
            <a:ea typeface="Calibri"/>
            <a:cs typeface="Calibri"/>
          </a:endParaRPr>
        </a:p>
      </xdr:txBody>
    </xdr:sp>
    <xdr:clientData/>
  </xdr:oneCellAnchor>
  <xdr:oneCellAnchor>
    <xdr:from>
      <xdr:col>14</xdr:col>
      <xdr:colOff>88755</xdr:colOff>
      <xdr:row>23</xdr:row>
      <xdr:rowOff>102365</xdr:rowOff>
    </xdr:from>
    <xdr:ext cx="1023765" cy="264560"/>
    <xdr:sp macro="" textlink="Customer!AV26">
      <xdr:nvSpPr>
        <xdr:cNvPr id="5133" name="TextBox 5132">
          <a:extLst>
            <a:ext uri="{FF2B5EF4-FFF2-40B4-BE49-F238E27FC236}">
              <a16:creationId xmlns:a16="http://schemas.microsoft.com/office/drawing/2014/main" id="{F46706E2-99E7-1C5F-6AB1-526587FD6A46}"/>
            </a:ext>
          </a:extLst>
        </xdr:cNvPr>
        <xdr:cNvSpPr txBox="1"/>
      </xdr:nvSpPr>
      <xdr:spPr>
        <a:xfrm>
          <a:off x="8927955" y="4308605"/>
          <a:ext cx="102376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1100" b="0" i="0" u="none" strike="noStrike">
              <a:solidFill>
                <a:srgbClr val="000000"/>
              </a:solidFill>
              <a:latin typeface="Calibri"/>
              <a:ea typeface="Calibri"/>
              <a:cs typeface="Calibri"/>
            </a:rPr>
            <a:t>Of The Profit </a:t>
          </a:r>
          <a:endParaRPr lang="en-IN" sz="1400" b="1"/>
        </a:p>
      </xdr:txBody>
    </xdr:sp>
    <xdr:clientData/>
  </xdr:oneCellAnchor>
  <xdr:twoCellAnchor>
    <xdr:from>
      <xdr:col>12</xdr:col>
      <xdr:colOff>22860</xdr:colOff>
      <xdr:row>33</xdr:row>
      <xdr:rowOff>144780</xdr:rowOff>
    </xdr:from>
    <xdr:to>
      <xdr:col>17</xdr:col>
      <xdr:colOff>480060</xdr:colOff>
      <xdr:row>38</xdr:row>
      <xdr:rowOff>175260</xdr:rowOff>
    </xdr:to>
    <xdr:sp macro="" textlink="">
      <xdr:nvSpPr>
        <xdr:cNvPr id="5134" name="Rectangle: Rounded Corners 5133">
          <a:extLst>
            <a:ext uri="{FF2B5EF4-FFF2-40B4-BE49-F238E27FC236}">
              <a16:creationId xmlns:a16="http://schemas.microsoft.com/office/drawing/2014/main" id="{C46B0843-4D3E-7BCC-CAE0-154FB9D22BEE}"/>
            </a:ext>
          </a:extLst>
        </xdr:cNvPr>
        <xdr:cNvSpPr/>
      </xdr:nvSpPr>
      <xdr:spPr>
        <a:xfrm>
          <a:off x="7642860" y="6179820"/>
          <a:ext cx="3505200" cy="944880"/>
        </a:xfrm>
        <a:prstGeom prst="roundRect">
          <a:avLst>
            <a:gd name="adj" fmla="val 581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12</xdr:col>
      <xdr:colOff>114300</xdr:colOff>
      <xdr:row>34</xdr:row>
      <xdr:rowOff>175260</xdr:rowOff>
    </xdr:from>
    <xdr:to>
      <xdr:col>17</xdr:col>
      <xdr:colOff>358140</xdr:colOff>
      <xdr:row>38</xdr:row>
      <xdr:rowOff>114300</xdr:rowOff>
    </xdr:to>
    <mc:AlternateContent xmlns:mc="http://schemas.openxmlformats.org/markup-compatibility/2006" xmlns:a14="http://schemas.microsoft.com/office/drawing/2010/main">
      <mc:Choice Requires="a14">
        <xdr:graphicFrame macro="">
          <xdr:nvGraphicFramePr>
            <xdr:cNvPr id="5135" name="Year 2">
              <a:extLst>
                <a:ext uri="{FF2B5EF4-FFF2-40B4-BE49-F238E27FC236}">
                  <a16:creationId xmlns:a16="http://schemas.microsoft.com/office/drawing/2014/main" id="{2989BD60-FECF-49F1-A879-8D08B172302F}"/>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7734300" y="6393180"/>
              <a:ext cx="3291840" cy="6705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12</xdr:col>
      <xdr:colOff>140846</xdr:colOff>
      <xdr:row>33</xdr:row>
      <xdr:rowOff>117605</xdr:rowOff>
    </xdr:from>
    <xdr:ext cx="940962" cy="264560"/>
    <xdr:sp macro="" textlink="">
      <xdr:nvSpPr>
        <xdr:cNvPr id="5136" name="TextBox 5135">
          <a:extLst>
            <a:ext uri="{FF2B5EF4-FFF2-40B4-BE49-F238E27FC236}">
              <a16:creationId xmlns:a16="http://schemas.microsoft.com/office/drawing/2014/main" id="{F12B9C27-14B3-92C1-A31B-466AFB68F765}"/>
            </a:ext>
          </a:extLst>
        </xdr:cNvPr>
        <xdr:cNvSpPr txBox="1"/>
      </xdr:nvSpPr>
      <xdr:spPr>
        <a:xfrm>
          <a:off x="7760846" y="6152645"/>
          <a:ext cx="94096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IN" sz="1100" b="0"/>
            <a:t>Filter By Year</a:t>
          </a:r>
          <a:endParaRPr lang="en-IN" sz="1100" b="1"/>
        </a:p>
      </xdr:txBody>
    </xdr:sp>
    <xdr:clientData/>
  </xdr:oneCellAnchor>
  <xdr:twoCellAnchor>
    <xdr:from>
      <xdr:col>17</xdr:col>
      <xdr:colOff>525780</xdr:colOff>
      <xdr:row>22</xdr:row>
      <xdr:rowOff>15240</xdr:rowOff>
    </xdr:from>
    <xdr:to>
      <xdr:col>22</xdr:col>
      <xdr:colOff>556260</xdr:colOff>
      <xdr:row>38</xdr:row>
      <xdr:rowOff>167640</xdr:rowOff>
    </xdr:to>
    <xdr:sp macro="" textlink="">
      <xdr:nvSpPr>
        <xdr:cNvPr id="5137" name="Rectangle: Rounded Corners 5136">
          <a:extLst>
            <a:ext uri="{FF2B5EF4-FFF2-40B4-BE49-F238E27FC236}">
              <a16:creationId xmlns:a16="http://schemas.microsoft.com/office/drawing/2014/main" id="{21A076D6-27BA-F38C-4431-D6702D2C9E6F}"/>
            </a:ext>
          </a:extLst>
        </xdr:cNvPr>
        <xdr:cNvSpPr/>
      </xdr:nvSpPr>
      <xdr:spPr>
        <a:xfrm>
          <a:off x="11193780" y="4038600"/>
          <a:ext cx="3078480" cy="3078480"/>
        </a:xfrm>
        <a:prstGeom prst="roundRect">
          <a:avLst>
            <a:gd name="adj" fmla="val 581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9</xdr:col>
      <xdr:colOff>137160</xdr:colOff>
      <xdr:row>28</xdr:row>
      <xdr:rowOff>15240</xdr:rowOff>
    </xdr:from>
    <xdr:to>
      <xdr:col>9</xdr:col>
      <xdr:colOff>579120</xdr:colOff>
      <xdr:row>30</xdr:row>
      <xdr:rowOff>91440</xdr:rowOff>
    </xdr:to>
    <xdr:pic>
      <xdr:nvPicPr>
        <xdr:cNvPr id="5141" name="Graphic 5140" descr="Target Audience with solid fill">
          <a:extLst>
            <a:ext uri="{FF2B5EF4-FFF2-40B4-BE49-F238E27FC236}">
              <a16:creationId xmlns:a16="http://schemas.microsoft.com/office/drawing/2014/main" id="{3553CA96-A805-24C8-007F-32A1AF40BD6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5928360" y="5135880"/>
          <a:ext cx="441960" cy="441960"/>
        </a:xfrm>
        <a:prstGeom prst="rect">
          <a:avLst/>
        </a:prstGeom>
      </xdr:spPr>
    </xdr:pic>
    <xdr:clientData/>
  </xdr:twoCellAnchor>
  <xdr:twoCellAnchor editAs="oneCell">
    <xdr:from>
      <xdr:col>9</xdr:col>
      <xdr:colOff>114300</xdr:colOff>
      <xdr:row>23</xdr:row>
      <xdr:rowOff>0</xdr:rowOff>
    </xdr:from>
    <xdr:to>
      <xdr:col>9</xdr:col>
      <xdr:colOff>594360</xdr:colOff>
      <xdr:row>25</xdr:row>
      <xdr:rowOff>114300</xdr:rowOff>
    </xdr:to>
    <xdr:pic>
      <xdr:nvPicPr>
        <xdr:cNvPr id="5143" name="Graphic 5142" descr="Group brainstorm with solid fill">
          <a:extLst>
            <a:ext uri="{FF2B5EF4-FFF2-40B4-BE49-F238E27FC236}">
              <a16:creationId xmlns:a16="http://schemas.microsoft.com/office/drawing/2014/main" id="{C81C82C8-A5C1-38FD-2B60-3B214FF5BF8E}"/>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905500" y="4206240"/>
          <a:ext cx="480060" cy="480060"/>
        </a:xfrm>
        <a:prstGeom prst="rect">
          <a:avLst/>
        </a:prstGeom>
      </xdr:spPr>
    </xdr:pic>
    <xdr:clientData/>
  </xdr:twoCellAnchor>
  <xdr:twoCellAnchor editAs="absolute">
    <xdr:from>
      <xdr:col>17</xdr:col>
      <xdr:colOff>528152</xdr:colOff>
      <xdr:row>28</xdr:row>
      <xdr:rowOff>22859</xdr:rowOff>
    </xdr:from>
    <xdr:to>
      <xdr:col>22</xdr:col>
      <xdr:colOff>525779</xdr:colOff>
      <xdr:row>38</xdr:row>
      <xdr:rowOff>114300</xdr:rowOff>
    </xdr:to>
    <xdr:graphicFrame macro="">
      <xdr:nvGraphicFramePr>
        <xdr:cNvPr id="5146" name="Chart 5145">
          <a:extLst>
            <a:ext uri="{FF2B5EF4-FFF2-40B4-BE49-F238E27FC236}">
              <a16:creationId xmlns:a16="http://schemas.microsoft.com/office/drawing/2014/main" id="{8E46F1DC-3D62-4D7F-A71D-F48585F477D4}"/>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oneCellAnchor>
    <xdr:from>
      <xdr:col>18</xdr:col>
      <xdr:colOff>43035</xdr:colOff>
      <xdr:row>22</xdr:row>
      <xdr:rowOff>163325</xdr:rowOff>
    </xdr:from>
    <xdr:ext cx="2098185" cy="436786"/>
    <xdr:sp macro="" textlink="Customer!BJ36">
      <xdr:nvSpPr>
        <xdr:cNvPr id="5147" name="TextBox 5146">
          <a:extLst>
            <a:ext uri="{FF2B5EF4-FFF2-40B4-BE49-F238E27FC236}">
              <a16:creationId xmlns:a16="http://schemas.microsoft.com/office/drawing/2014/main" id="{1D4AF699-FE3B-F0EA-E064-CCA6DE1C3705}"/>
            </a:ext>
          </a:extLst>
        </xdr:cNvPr>
        <xdr:cNvSpPr txBox="1"/>
      </xdr:nvSpPr>
      <xdr:spPr>
        <a:xfrm>
          <a:off x="11320635" y="4186685"/>
          <a:ext cx="2098185"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fld id="{DB96E714-B0A9-444F-AEEA-844EB769D594}" type="TxLink">
            <a:rPr lang="en-US" sz="1100" b="0" i="0" u="none" strike="noStrike">
              <a:solidFill>
                <a:srgbClr val="000000"/>
              </a:solidFill>
              <a:latin typeface="Calibri"/>
              <a:ea typeface="Calibri"/>
              <a:cs typeface="Calibri"/>
            </a:rPr>
            <a:pPr algn="l"/>
            <a:t>Australia United States Contributed</a:t>
          </a:fld>
          <a:endParaRPr lang="en-IN" sz="1400" b="1"/>
        </a:p>
      </xdr:txBody>
    </xdr:sp>
    <xdr:clientData/>
  </xdr:oneCellAnchor>
  <xdr:oneCellAnchor>
    <xdr:from>
      <xdr:col>19</xdr:col>
      <xdr:colOff>137065</xdr:colOff>
      <xdr:row>23</xdr:row>
      <xdr:rowOff>94745</xdr:rowOff>
    </xdr:from>
    <xdr:ext cx="765659" cy="374141"/>
    <xdr:sp macro="" textlink="Customer!BL22">
      <xdr:nvSpPr>
        <xdr:cNvPr id="5148" name="TextBox 5147">
          <a:extLst>
            <a:ext uri="{FF2B5EF4-FFF2-40B4-BE49-F238E27FC236}">
              <a16:creationId xmlns:a16="http://schemas.microsoft.com/office/drawing/2014/main" id="{488BF6FA-70BE-D6F1-259E-592062ED3A3F}"/>
            </a:ext>
          </a:extLst>
        </xdr:cNvPr>
        <xdr:cNvSpPr txBox="1"/>
      </xdr:nvSpPr>
      <xdr:spPr>
        <a:xfrm>
          <a:off x="12024265" y="4300985"/>
          <a:ext cx="765659" cy="3741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8F6423C-7D15-41FD-AE24-446AB3F8EB9F}" type="TxLink">
            <a:rPr lang="en-US" sz="1400" b="1" i="0" u="none" strike="noStrike">
              <a:solidFill>
                <a:srgbClr val="00B0F0"/>
              </a:solidFill>
              <a:latin typeface="Calibri"/>
              <a:ea typeface="Calibri"/>
              <a:cs typeface="Calibri"/>
            </a:rPr>
            <a:pPr marL="0" indent="0" algn="ctr"/>
            <a:t>60.1%</a:t>
          </a:fld>
          <a:endParaRPr lang="en-IN" sz="1400" b="1" i="0" u="none" strike="noStrike">
            <a:solidFill>
              <a:srgbClr val="00B0F0"/>
            </a:solidFill>
            <a:latin typeface="Calibri"/>
            <a:ea typeface="Calibri"/>
            <a:cs typeface="Calibri"/>
          </a:endParaRPr>
        </a:p>
      </xdr:txBody>
    </xdr:sp>
    <xdr:clientData/>
  </xdr:oneCellAnchor>
  <xdr:oneCellAnchor>
    <xdr:from>
      <xdr:col>20</xdr:col>
      <xdr:colOff>111615</xdr:colOff>
      <xdr:row>23</xdr:row>
      <xdr:rowOff>155705</xdr:rowOff>
    </xdr:from>
    <xdr:ext cx="1023765" cy="264560"/>
    <xdr:sp macro="" textlink="Customer!AV26">
      <xdr:nvSpPr>
        <xdr:cNvPr id="5149" name="TextBox 5148">
          <a:extLst>
            <a:ext uri="{FF2B5EF4-FFF2-40B4-BE49-F238E27FC236}">
              <a16:creationId xmlns:a16="http://schemas.microsoft.com/office/drawing/2014/main" id="{DD47175B-774D-652B-7BAA-615488970876}"/>
            </a:ext>
          </a:extLst>
        </xdr:cNvPr>
        <xdr:cNvSpPr txBox="1"/>
      </xdr:nvSpPr>
      <xdr:spPr>
        <a:xfrm>
          <a:off x="12608415" y="4361945"/>
          <a:ext cx="102376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1100" b="0" i="0" u="none" strike="noStrike">
              <a:solidFill>
                <a:srgbClr val="000000"/>
              </a:solidFill>
              <a:latin typeface="Calibri"/>
              <a:ea typeface="Calibri"/>
              <a:cs typeface="Calibri"/>
            </a:rPr>
            <a:t>Of The Profit </a:t>
          </a:r>
          <a:endParaRPr lang="en-IN" sz="1400" b="1"/>
        </a:p>
      </xdr:txBody>
    </xdr:sp>
    <xdr:clientData/>
  </xdr:oneCellAnchor>
  <xdr:twoCellAnchor editAs="oneCell">
    <xdr:from>
      <xdr:col>11</xdr:col>
      <xdr:colOff>281940</xdr:colOff>
      <xdr:row>0</xdr:row>
      <xdr:rowOff>137160</xdr:rowOff>
    </xdr:from>
    <xdr:to>
      <xdr:col>22</xdr:col>
      <xdr:colOff>510168</xdr:colOff>
      <xdr:row>3</xdr:row>
      <xdr:rowOff>91440</xdr:rowOff>
    </xdr:to>
    <mc:AlternateContent xmlns:mc="http://schemas.openxmlformats.org/markup-compatibility/2006" xmlns:a14="http://schemas.microsoft.com/office/drawing/2010/main">
      <mc:Choice Requires="a14">
        <xdr:graphicFrame macro="">
          <xdr:nvGraphicFramePr>
            <xdr:cNvPr id="5150" name="Country 2">
              <a:extLst>
                <a:ext uri="{FF2B5EF4-FFF2-40B4-BE49-F238E27FC236}">
                  <a16:creationId xmlns:a16="http://schemas.microsoft.com/office/drawing/2014/main" id="{E4A44836-C4BC-44AC-882D-354DD45B8D89}"/>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Country 2"/>
            </a:graphicData>
          </a:graphic>
        </xdr:graphicFrame>
      </mc:Choice>
      <mc:Fallback xmlns="">
        <xdr:sp macro="" textlink="">
          <xdr:nvSpPr>
            <xdr:cNvPr id="0" name=""/>
            <xdr:cNvSpPr>
              <a:spLocks noTextEdit="1"/>
            </xdr:cNvSpPr>
          </xdr:nvSpPr>
          <xdr:spPr>
            <a:xfrm>
              <a:off x="7292340" y="137160"/>
              <a:ext cx="6933828" cy="5029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342900</xdr:colOff>
      <xdr:row>1</xdr:row>
      <xdr:rowOff>38100</xdr:rowOff>
    </xdr:from>
    <xdr:to>
      <xdr:col>9</xdr:col>
      <xdr:colOff>137160</xdr:colOff>
      <xdr:row>2</xdr:row>
      <xdr:rowOff>160020</xdr:rowOff>
    </xdr:to>
    <xdr:sp macro="" textlink="">
      <xdr:nvSpPr>
        <xdr:cNvPr id="5152" name="Rectangle: Rounded Corners 5151">
          <a:hlinkClick xmlns:r="http://schemas.openxmlformats.org/officeDocument/2006/relationships" r:id="rId20" tooltip="Next Dashboard"/>
          <a:extLst>
            <a:ext uri="{FF2B5EF4-FFF2-40B4-BE49-F238E27FC236}">
              <a16:creationId xmlns:a16="http://schemas.microsoft.com/office/drawing/2014/main" id="{7D00DF3D-972F-4520-839D-7F3B4911C9B1}"/>
            </a:ext>
          </a:extLst>
        </xdr:cNvPr>
        <xdr:cNvSpPr/>
      </xdr:nvSpPr>
      <xdr:spPr>
        <a:xfrm>
          <a:off x="4914900" y="220980"/>
          <a:ext cx="1013460" cy="304800"/>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tx1"/>
              </a:solidFill>
            </a:rPr>
            <a:t>Time</a:t>
          </a:r>
          <a:r>
            <a:rPr lang="en-IN" sz="1100" baseline="0">
              <a:solidFill>
                <a:schemeClr val="tx1"/>
              </a:solidFill>
            </a:rPr>
            <a:t> Analysis</a:t>
          </a:r>
          <a:endParaRPr lang="en-IN" sz="1100">
            <a:solidFill>
              <a:schemeClr val="tx1"/>
            </a:solidFill>
          </a:endParaRPr>
        </a:p>
      </xdr:txBody>
    </xdr:sp>
    <xdr:clientData/>
  </xdr:twoCellAnchor>
  <xdr:twoCellAnchor>
    <xdr:from>
      <xdr:col>9</xdr:col>
      <xdr:colOff>198120</xdr:colOff>
      <xdr:row>1</xdr:row>
      <xdr:rowOff>38100</xdr:rowOff>
    </xdr:from>
    <xdr:to>
      <xdr:col>11</xdr:col>
      <xdr:colOff>243840</xdr:colOff>
      <xdr:row>2</xdr:row>
      <xdr:rowOff>160020</xdr:rowOff>
    </xdr:to>
    <xdr:sp macro="" textlink="">
      <xdr:nvSpPr>
        <xdr:cNvPr id="5153" name="Rectangle: Rounded Corners 5152">
          <a:extLst>
            <a:ext uri="{FF2B5EF4-FFF2-40B4-BE49-F238E27FC236}">
              <a16:creationId xmlns:a16="http://schemas.microsoft.com/office/drawing/2014/main" id="{B55848E2-694D-4C9F-B976-50409050B1DC}"/>
            </a:ext>
          </a:extLst>
        </xdr:cNvPr>
        <xdr:cNvSpPr/>
      </xdr:nvSpPr>
      <xdr:spPr>
        <a:xfrm>
          <a:off x="5989320" y="220980"/>
          <a:ext cx="1264920" cy="304800"/>
        </a:xfrm>
        <a:prstGeom prst="round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aseline="0">
              <a:solidFill>
                <a:schemeClr val="tx1">
                  <a:lumMod val="95000"/>
                  <a:lumOff val="5000"/>
                </a:schemeClr>
              </a:solidFill>
            </a:rPr>
            <a:t> Detail Dashboard</a:t>
          </a:r>
          <a:endParaRPr lang="en-IN" sz="1100">
            <a:solidFill>
              <a:schemeClr val="tx1">
                <a:lumMod val="95000"/>
                <a:lumOff val="5000"/>
              </a:schemeClr>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51</xdr:col>
      <xdr:colOff>431800</xdr:colOff>
      <xdr:row>19</xdr:row>
      <xdr:rowOff>177797</xdr:rowOff>
    </xdr:from>
    <xdr:to>
      <xdr:col>58</xdr:col>
      <xdr:colOff>509455</xdr:colOff>
      <xdr:row>38</xdr:row>
      <xdr:rowOff>15162</xdr:rowOff>
    </xdr:to>
    <xdr:graphicFrame macro="">
      <xdr:nvGraphicFramePr>
        <xdr:cNvPr id="6" name="Chart 5">
          <a:extLst>
            <a:ext uri="{FF2B5EF4-FFF2-40B4-BE49-F238E27FC236}">
              <a16:creationId xmlns:a16="http://schemas.microsoft.com/office/drawing/2014/main" id="{258D7D44-0B61-B566-D71D-47184DCA0E5E}"/>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60</xdr:col>
      <xdr:colOff>313267</xdr:colOff>
      <xdr:row>0</xdr:row>
      <xdr:rowOff>110066</xdr:rowOff>
    </xdr:from>
    <xdr:to>
      <xdr:col>64</xdr:col>
      <xdr:colOff>347135</xdr:colOff>
      <xdr:row>14</xdr:row>
      <xdr:rowOff>33867</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9FD4D397-F238-7943-0F7B-7ACE32C379B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51344407" y="110066"/>
              <a:ext cx="4232488" cy="2484121"/>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99.703890393517" backgroundQuery="1" createdVersion="8" refreshedVersion="8" minRefreshableVersion="3" recordCount="0" supportSubquery="1" supportAdvancedDrill="1" xr:uid="{EECF9CAD-723C-4623-AE83-9C5EEBA1FCBB}">
  <cacheSource type="external" connectionId="8"/>
  <cacheFields count="1">
    <cacheField name="[DimDate].[Year].[Year]" caption="Year" numFmtId="0" hierarchy="10" level="1">
      <sharedItems containsSemiMixedTypes="0" containsString="0" containsNumber="1" containsInteger="1" minValue="2007" maxValue="2007" count="1">
        <n v="2007"/>
      </sharedItems>
      <extLst>
        <ext xmlns:x15="http://schemas.microsoft.com/office/spreadsheetml/2010/11/main" uri="{4F2E5C28-24EA-4eb8-9CBF-B6C8F9C3D259}">
          <x15:cachedUniqueNames>
            <x15:cachedUniqueName index="0" name="[DimDate].[Year].&amp;[2007]"/>
          </x15:cachedUniqueNames>
        </ext>
      </extLst>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 caption="#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3"/>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99.703904166665" backgroundQuery="1" createdVersion="8" refreshedVersion="8" minRefreshableVersion="3" recordCount="0" supportSubquery="1" supportAdvancedDrill="1" xr:uid="{F8574150-817A-448B-9804-E25942CF01F5}">
  <cacheSource type="external" connectionId="8"/>
  <cacheFields count="3">
    <cacheField name="[DimDate].[Year].[Year]" caption="Year" numFmtId="0" hierarchy="10" level="1">
      <sharedItems containsSemiMixedTypes="0" containsNonDate="0" containsString="0"/>
    </cacheField>
    <cacheField name="[DimGeography].[Country].[Country]" caption="Country" numFmtId="0" hierarchy="19" level="1">
      <sharedItems count="6">
        <s v="Australia"/>
        <s v="Canada"/>
        <s v="France"/>
        <s v="Germany"/>
        <s v="United Kingdom"/>
        <s v="United States"/>
      </sharedItems>
    </cacheField>
    <cacheField name="[Measures].[Sum of Total Profit]" caption="Sum of Total Profit" numFmtId="0" hierarchy="62" level="32767"/>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2"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 caption="#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3"/>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99.704129513892" backgroundQuery="1" createdVersion="8" refreshedVersion="8" minRefreshableVersion="3" recordCount="0" supportSubquery="1" supportAdvancedDrill="1" xr:uid="{48CE93C5-D646-49BF-A182-0AD95F16AABE}">
  <cacheSource type="external" connectionId="8"/>
  <cacheFields count="6">
    <cacheField name="[Measures].[Sum of Total Profit]" caption="Sum of Total Profit" numFmtId="0" hierarchy="62" level="32767"/>
    <cacheField name="[DimDate].[Year].[Year]" caption="Year" numFmtId="0" hierarchy="10" level="1">
      <sharedItems containsSemiMixedTypes="0" containsNonDate="0" containsString="0"/>
    </cacheField>
    <cacheField name="[DimDate].[Day Name].[Day Name]" caption="Day Name" numFmtId="0" hierarchy="13" level="1">
      <sharedItems count="7">
        <s v="Sun"/>
        <s v="Mon"/>
        <s v="Tue"/>
        <s v="Wed"/>
        <s v="Thu"/>
        <s v="Fri"/>
        <s v="Sat"/>
      </sharedItems>
    </cacheField>
    <cacheField name="[DimDate].[Quarter].[Quarter]" caption="Quarter" numFmtId="0" hierarchy="15" level="1">
      <sharedItems count="4">
        <s v="Qtr-1"/>
        <s v="Qtr-2"/>
        <s v="Qtr-3"/>
        <s v="Qtr-4"/>
      </sharedItems>
    </cacheField>
    <cacheField name="[DimGeography].[Country].[Country]" caption="Country" numFmtId="0" hierarchy="19" level="1">
      <sharedItems containsSemiMixedTypes="0" containsNonDate="0" containsString="0"/>
    </cacheField>
    <cacheField name="Unsupported0" numFmtId="0" hierarchy="67" level="32767">
      <extLst>
        <ext xmlns:x14="http://schemas.microsoft.com/office/spreadsheetml/2009/9/main" uri="{63CAB8AC-B538-458d-9737-405883B0398D}">
          <x14:cacheField ignore="1"/>
        </ext>
      </extLst>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2"/>
      </fieldsUsage>
    </cacheHierarchy>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3"/>
      </fieldsUsage>
    </cacheHierarchy>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 caption="#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3"/>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y uniqueName="Unsupported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99.704129861108" backgroundQuery="1" createdVersion="8" refreshedVersion="8" minRefreshableVersion="3" recordCount="0" supportSubquery="1" supportAdvancedDrill="1" xr:uid="{86FA91E3-A0F2-4034-AF54-7C8C89A605FA}">
  <cacheSource type="external" connectionId="8"/>
  <cacheFields count="5">
    <cacheField name="[Measures].[Sum of Total Profit]" caption="Sum of Total Profit" numFmtId="0" hierarchy="62" level="32767"/>
    <cacheField name="[DimDate].[Year].[Year]" caption="Year" numFmtId="0" hierarchy="10" level="1">
      <sharedItems containsSemiMixedTypes="0" containsNonDate="0" containsString="0"/>
    </cacheField>
    <cacheField name="[DimDate].[Day Name].[Day Name]" caption="Day Name" numFmtId="0" hierarchy="13" level="1">
      <sharedItems count="7">
        <s v="Sun"/>
        <s v="Mon"/>
        <s v="Tue"/>
        <s v="Wed"/>
        <s v="Thu"/>
        <s v="Fri"/>
        <s v="Sat"/>
      </sharedItems>
    </cacheField>
    <cacheField name="[DimDate].[WeekTypes].[WeekTypes]" caption="WeekTypes" numFmtId="0" hierarchy="14" level="1">
      <sharedItems count="2">
        <s v="Weekday"/>
        <s v="Weekend"/>
      </sharedItems>
    </cacheField>
    <cacheField name="[DimGeography].[Country].[Country]" caption="Country" numFmtId="0" hierarchy="19"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2"/>
      </fieldsUsage>
    </cacheHierarchy>
    <cacheHierarchy uniqueName="[DimDate].[WeekTypes]" caption="WeekTypes" attribute="1" defaultMemberUniqueName="[DimDate].[WeekTypes].[All]" allUniqueName="[DimDate].[WeekTypes].[All]" dimensionUniqueName="[DimDate]" displayFolder="" count="2" memberValueDatatype="130" unbalanced="0">
      <fieldsUsage count="2">
        <fieldUsage x="-1"/>
        <fieldUsage x="3"/>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 caption="#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3"/>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99.704130324077" backgroundQuery="1" createdVersion="8" refreshedVersion="8" minRefreshableVersion="3" recordCount="0" supportSubquery="1" supportAdvancedDrill="1" xr:uid="{016FD199-744B-4290-8250-6A76E72AB896}">
  <cacheSource type="external" connectionId="8"/>
  <cacheFields count="4">
    <cacheField name="[Measures].[Sum of Total Profit]" caption="Sum of Total Profit" numFmtId="0" hierarchy="62" level="32767"/>
    <cacheField name="[DimDate].[Year].[Year]" caption="Year" numFmtId="0" hierarchy="10" level="1">
      <sharedItems containsSemiMixedTypes="0" containsNonDate="0" containsString="0"/>
    </cacheField>
    <cacheField name="[DimDate].[Day Name].[Day Name]" caption="Day Name" numFmtId="0" hierarchy="13" level="1">
      <sharedItems count="7">
        <s v="Sun"/>
        <s v="Mon"/>
        <s v="Tue"/>
        <s v="Wed"/>
        <s v="Thu"/>
        <s v="Fri"/>
        <s v="Sat"/>
      </sharedItems>
    </cacheField>
    <cacheField name="[DimGeography].[Country].[Country]" caption="Country" numFmtId="0" hierarchy="19"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2"/>
      </fieldsUsage>
    </cacheHierarchy>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 caption="#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3"/>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99.704130671293" backgroundQuery="1" createdVersion="8" refreshedVersion="8" minRefreshableVersion="3" recordCount="0" supportSubquery="1" supportAdvancedDrill="1" xr:uid="{7C3A7B48-F525-4CFA-8650-633A8E8FBBA8}">
  <cacheSource type="external" connectionId="8"/>
  <cacheFields count="4">
    <cacheField name="[Measures].[Sum of Total Profit]" caption="Sum of Total Profit" numFmtId="0" hierarchy="62" level="32767"/>
    <cacheField name="[DimDate].[Year].[Year]" caption="Year" numFmtId="0" hierarchy="10" level="1">
      <sharedItems containsSemiMixedTypes="0" containsNonDate="0" containsString="0"/>
    </cacheField>
    <cacheField name="[DimDate].[Month Name].[Month Name]" caption="Month Name" numFmtId="0" hierarchy="12" level="1">
      <sharedItems count="12">
        <s v="Jan"/>
        <s v="Feb"/>
        <s v="Mar"/>
        <s v="Apr"/>
        <s v="May"/>
        <s v="Jun"/>
        <s v="Jul"/>
        <s v="Aug"/>
        <s v="Sep"/>
        <s v="Oct"/>
        <s v="Nov"/>
        <s v="Dec"/>
      </sharedItems>
    </cacheField>
    <cacheField name="[DimGeography].[Country].[Country]" caption="Country" numFmtId="0" hierarchy="19"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 caption="#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3"/>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99.704131018516" backgroundQuery="1" createdVersion="8" refreshedVersion="8" minRefreshableVersion="3" recordCount="0" supportSubquery="1" supportAdvancedDrill="1" xr:uid="{882BC1F8-F389-405A-8BC6-378B0D9DF3C1}">
  <cacheSource type="external" connectionId="8"/>
  <cacheFields count="5">
    <cacheField name="[Measures].[Sum of Total Revenue]" caption="Sum of Total Revenue" numFmtId="0" hierarchy="61" level="32767"/>
    <cacheField name="[Measures].[Sum of Total Profit]" caption="Sum of Total Profit" numFmtId="0" hierarchy="62" level="32767"/>
    <cacheField name="[Measures].[#Transaction]" caption="#Transaction" numFmtId="0" hierarchy="43"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oneField="1">
      <fieldsUsage count="1">
        <fieldUsage x="2"/>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 caption="#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hidden="1">
      <fieldsUsage count="1">
        <fieldUsage x="0"/>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3"/>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99.704131712962" backgroundQuery="1" createdVersion="8" refreshedVersion="8" minRefreshableVersion="3" recordCount="0" supportSubquery="1" supportAdvancedDrill="1" xr:uid="{2ED1D24F-4A2D-45EA-AC2E-CD474C847E77}">
  <cacheSource type="external" connectionId="8"/>
  <cacheFields count="11">
    <cacheField name="[Measures].[Sum of COGS]" caption="Sum of COGS" numFmtId="0" hierarchy="60" level="32767"/>
    <cacheField name="[Measures].[Sum of Total Revenue]" caption="Sum of Total Revenue" numFmtId="0" hierarchy="61" level="32767"/>
    <cacheField name="[Measures].[Sum of Total Profit]" caption="Sum of Total Profit" numFmtId="0" hierarchy="62" level="32767"/>
    <cacheField name="[Measures].[Sum of OrderQuantity]" caption="Sum of OrderQuantity" numFmtId="0" hierarchy="63" level="32767"/>
    <cacheField name="[Measures].[#Transaction]" caption="#Transaction" numFmtId="0" hierarchy="43" level="32767"/>
    <cacheField name="[Measures].[All Products]" caption="All Products" numFmtId="0" hierarchy="44" level="32767"/>
    <cacheField name="[Measures].[sold products]" caption="sold products" numFmtId="0" hierarchy="45" level="32767"/>
    <cacheField name="[Measures].[unsold products]" caption="unsold products" numFmtId="0" hierarchy="46" level="32767"/>
    <cacheField name="[Measures].[% Profit Margin]" caption="% Profit Margin" numFmtId="0" hierarchy="47" level="32767"/>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oneField="1">
      <fieldsUsage count="1">
        <fieldUsage x="4"/>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customer]" caption="#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oneField="1" hidden="1">
      <fieldsUsage count="1">
        <fieldUsage x="0"/>
      </fieldsUsage>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hidden="1">
      <fieldsUsage count="1">
        <fieldUsage x="3"/>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3"/>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99.704132523148" backgroundQuery="1" createdVersion="8" refreshedVersion="8" minRefreshableVersion="3" recordCount="0" supportSubquery="1" supportAdvancedDrill="1" xr:uid="{3B3D7EA8-9C65-4731-9A4A-EA674ADCCD03}">
  <cacheSource type="external" connectionId="8"/>
  <cacheFields count="9">
    <cacheField name="[Measures].[Sum of COGS]" caption="Sum of COGS" numFmtId="0" hierarchy="60" level="32767"/>
    <cacheField name="[Measures].[Sum of Total Revenue]" caption="Sum of Total Revenue" numFmtId="0" hierarchy="61" level="32767"/>
    <cacheField name="[Measures].[Sum of Total Profit]" caption="Sum of Total Profit" numFmtId="0" hierarchy="62" level="32767"/>
    <cacheField name="[Measures].[Sum of OrderQuantity]" caption="Sum of OrderQuantity" numFmtId="0" hierarchy="63" level="32767"/>
    <cacheField name="[Measures].[#Transaction]" caption="#Transaction" numFmtId="0" hierarchy="43" level="32767"/>
    <cacheField name="[Measures].[% Profit Margin]" caption="% Profit Margin" numFmtId="0" hierarchy="47" level="32767"/>
    <cacheField name="[DimDate].[Year].[Year]" caption="Year" numFmtId="0" hierarchy="10" level="1">
      <sharedItems containsSemiMixedTypes="0" containsString="0" containsNumber="1" containsInteger="1" minValue="2005" maxValue="2007" count="3">
        <n v="2005"/>
        <n v="2006"/>
        <n v="2007"/>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s>
        </ext>
      </extLst>
    </cacheField>
    <cacheField name="[DimDate].[Month Name].[Month Name]" caption="Month Name" numFmtId="0" hierarchy="12"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7"/>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8"/>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oneField="1">
      <fieldsUsage count="1">
        <fieldUsage x="4"/>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5"/>
      </fieldsUsage>
    </cacheHierarchy>
    <cacheHierarchy uniqueName="[Measures].[#customer]" caption="#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oneField="1" hidden="1">
      <fieldsUsage count="1">
        <fieldUsage x="0"/>
      </fieldsUsage>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hidden="1">
      <fieldsUsage count="1">
        <fieldUsage x="3"/>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3"/>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99.704132870371" backgroundQuery="1" createdVersion="8" refreshedVersion="8" minRefreshableVersion="3" recordCount="0" supportSubquery="1" supportAdvancedDrill="1" xr:uid="{392014AB-CE63-48CF-9EDF-88069AFB60F0}">
  <cacheSource type="external" connectionId="8"/>
  <cacheFields count="4">
    <cacheField name="[Measures].[Sum of Total Profit]" caption="Sum of Total Profit" numFmtId="0" hierarchy="62" level="32767"/>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 name="[DimProduct].[ProductName].[ProductName]" caption="Product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3"/>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 caption="#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3"/>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99.704133449071" backgroundQuery="1" createdVersion="8" refreshedVersion="8" minRefreshableVersion="3" recordCount="0" supportSubquery="1" supportAdvancedDrill="1" xr:uid="{6F06C9FE-580D-4ABE-8B14-D5F504B09BF7}">
  <cacheSource type="external" connectionId="8"/>
  <cacheFields count="5">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 name="[Measures].[All Products]" caption="All Products" numFmtId="0" hierarchy="44" level="32767"/>
    <cacheField name="[Measures].[sold products]" caption="sold products" numFmtId="0" hierarchy="45" level="32767"/>
    <cacheField name="[Measures].[unsold products]" caption="unsold products" numFmtId="0" hierarchy="46" level="32767"/>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oneField="1">
      <fieldsUsage count="1">
        <fieldUsage x="2"/>
      </fieldsUsage>
    </cacheHierarchy>
    <cacheHierarchy uniqueName="[Measures].[sold products]" caption="sold products" measure="1" displayFolder="" measureGroup="All Measures" count="0" oneField="1">
      <fieldsUsage count="1">
        <fieldUsage x="3"/>
      </fieldsUsage>
    </cacheHierarchy>
    <cacheHierarchy uniqueName="[Measures].[unsold products]" caption="unsold products" measure="1" displayFolder="" measureGroup="All Measures" count="0" oneField="1">
      <fieldsUsage count="1">
        <fieldUsage x="4"/>
      </fieldsUsage>
    </cacheHierarchy>
    <cacheHierarchy uniqueName="[Measures].[% Profit Margin]" caption="% Profit Margin" measure="1" displayFolder="" measureGroup="All Measures" count="0"/>
    <cacheHierarchy uniqueName="[Measures].[#customer]" caption="#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3"/>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99.704133796295" backgroundQuery="1" createdVersion="8" refreshedVersion="8" minRefreshableVersion="3" recordCount="0" supportSubquery="1" supportAdvancedDrill="1" xr:uid="{DA6FE56D-270D-4767-8F17-584056583465}">
  <cacheSource type="external" connectionId="8"/>
  <cacheFields count="4">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 name="[Measures].[Sum of Total Profit]" caption="Sum of Total Profit" numFmtId="0" hierarchy="62" level="32767"/>
    <cacheField name="[DimProduct].[Color].[Color]" caption="Color" numFmtId="0" hierarchy="23" level="1">
      <sharedItems count="8">
        <s v="Black"/>
        <s v="Blue"/>
        <s v="Multi"/>
        <s v="Red"/>
        <s v="Silver"/>
        <s v="UnSpecified"/>
        <s v="White"/>
        <s v="Yellow"/>
      </sharedItems>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3"/>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 caption="#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3"/>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99.704134143518" backgroundQuery="1" createdVersion="8" refreshedVersion="8" minRefreshableVersion="3" recordCount="0" supportSubquery="1" supportAdvancedDrill="1" xr:uid="{E0143A52-B859-4717-B6C9-408D45D29890}">
  <cacheSource type="external" connectionId="8"/>
  <cacheFields count="5">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 name="[Measures].[Sum of Total Profit]" caption="Sum of Total Profit" numFmtId="0" hierarchy="62" level="32767"/>
    <cacheField name="[DimProduct].[Color].[Color]" caption="Color" numFmtId="0" hierarchy="23" level="1">
      <sharedItems count="8">
        <s v="Black"/>
        <s v="Blue"/>
        <s v="Multi"/>
        <s v="Red"/>
        <s v="Silver"/>
        <s v="UnSpecified"/>
        <s v="White"/>
        <s v="Yellow"/>
      </sharedItems>
    </cacheField>
    <cacheField name="[FactInternetSales].[Product Price Type].[Product Price Type]" caption="Product Price Type" numFmtId="0" hierarchy="42" level="1">
      <sharedItems count="2">
        <s v="Expensive"/>
        <s v="Less Expensive"/>
      </sharedItems>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3"/>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2" memberValueDatatype="130" unbalanced="0">
      <fieldsUsage count="2">
        <fieldUsage x="-1"/>
        <fieldUsage x="4"/>
      </fieldsUsage>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 caption="#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3"/>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99.704134490741" backgroundQuery="1" createdVersion="8" refreshedVersion="8" minRefreshableVersion="3" recordCount="0" supportSubquery="1" supportAdvancedDrill="1" xr:uid="{29D750A8-6F8B-48AC-BF4D-6A851C5D3A5F}">
  <cacheSource type="external" connectionId="8"/>
  <cacheFields count="5">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 name="[Measures].[Sum of Total Profit]" caption="Sum of Total Profit" numFmtId="0" hierarchy="62" level="32767"/>
    <cacheField name="[DimProduct].[Color].[Color]" caption="Color" numFmtId="0" hierarchy="23" level="1">
      <sharedItems count="8">
        <s v="Black"/>
        <s v="Blue"/>
        <s v="Multi"/>
        <s v="Red"/>
        <s v="Silver"/>
        <s v="UnSpecified"/>
        <s v="White"/>
        <s v="Yellow"/>
      </sharedItems>
    </cacheField>
    <cacheField name="[FactInternetSales].[Product Price Type].[Product Price Type]" caption="Product Price Type" numFmtId="0" hierarchy="42" level="1">
      <sharedItems count="2">
        <s v="Expensive"/>
        <s v="Less Expensive"/>
      </sharedItems>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3"/>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2" memberValueDatatype="130" unbalanced="0">
      <fieldsUsage count="2">
        <fieldUsage x="-1"/>
        <fieldUsage x="4"/>
      </fieldsUsage>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 caption="#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3"/>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99.704135763888" backgroundQuery="1" createdVersion="8" refreshedVersion="8" minRefreshableVersion="3" recordCount="0" supportSubquery="1" supportAdvancedDrill="1" xr:uid="{3D245015-B05E-4BC1-97A3-030CE9D5D5AD}">
  <cacheSource type="external" connectionId="8"/>
  <cacheFields count="4">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 name="[Measures].[Sum of Total Profit]" caption="Sum of Total Profit" numFmtId="0" hierarchy="62" level="32767"/>
    <cacheField name="[DimProduct].[Color].[Color]" caption="Color" numFmtId="0" hierarchy="23" level="1">
      <sharedItems count="8">
        <s v="Black"/>
        <s v="Blue"/>
        <s v="Multi"/>
        <s v="Red"/>
        <s v="Silver"/>
        <s v="UnSpecified"/>
        <s v="White"/>
        <s v="Yellow"/>
      </sharedItems>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3"/>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 caption="#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3"/>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99.704140277776" backgroundQuery="1" createdVersion="8" refreshedVersion="8" minRefreshableVersion="3" recordCount="0" supportSubquery="1" supportAdvancedDrill="1" xr:uid="{3102FC67-94AA-43D9-9138-ED85CEB48D77}">
  <cacheSource type="external" connectionId="8"/>
  <cacheFields count="4">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 name="[DimCustomer].[Full Name].[Full Name]" caption="Full 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Measures].[Sum of Total Profit]" caption="Sum of Total Profit" numFmtId="0" hierarchy="62" level="32767"/>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 caption="#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3"/>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99.704142245369" backgroundQuery="1" createdVersion="8" refreshedVersion="8" minRefreshableVersion="3" recordCount="0" supportSubquery="1" supportAdvancedDrill="1" xr:uid="{17A432D3-05D3-4CFD-B812-02B5B28BB203}">
  <cacheSource type="external" connectionId="8"/>
  <cacheFields count="5">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 name="[Measures].[All Products]" caption="All Products" numFmtId="0" hierarchy="44" level="32767"/>
    <cacheField name="[Measures].[sold products]" caption="sold products" numFmtId="0" hierarchy="45" level="32767"/>
    <cacheField name="[Measures].[unsold products]" caption="unsold products" numFmtId="0" hierarchy="46" level="32767"/>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oneField="1">
      <fieldsUsage count="1">
        <fieldUsage x="2"/>
      </fieldsUsage>
    </cacheHierarchy>
    <cacheHierarchy uniqueName="[Measures].[sold products]" caption="sold products" measure="1" displayFolder="" measureGroup="All Measures" count="0" oneField="1">
      <fieldsUsage count="1">
        <fieldUsage x="3"/>
      </fieldsUsage>
    </cacheHierarchy>
    <cacheHierarchy uniqueName="[Measures].[unsold products]" caption="unsold products" measure="1" displayFolder="" measureGroup="All Measures" count="0" oneField="1">
      <fieldsUsage count="1">
        <fieldUsage x="4"/>
      </fieldsUsage>
    </cacheHierarchy>
    <cacheHierarchy uniqueName="[Measures].[% Profit Margin]" caption="% Profit Margin" measure="1" displayFolder="" measureGroup="All Measures" count="0"/>
    <cacheHierarchy uniqueName="[Measures].[#customer]" caption="#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3"/>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99.704143402778" backgroundQuery="1" createdVersion="8" refreshedVersion="8" minRefreshableVersion="3" recordCount="0" supportSubquery="1" supportAdvancedDrill="1" xr:uid="{DCBA1243-7AEE-49B1-84B3-60E0F37862EC}">
  <cacheSource type="external" connectionId="8"/>
  <cacheFields count="4">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 name="[Measures].[#customer]" caption="#customer" numFmtId="0" hierarchy="48" level="32767"/>
    <cacheField name="[Measures].[Average Customer Age]" caption="Average Customer Age" numFmtId="0" hierarchy="49" level="32767"/>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 caption="#customer" measure="1" displayFolder="" measureGroup="All Measures" count="0" oneField="1">
      <fieldsUsage count="1">
        <fieldUsage x="2"/>
      </fieldsUsage>
    </cacheHierarchy>
    <cacheHierarchy uniqueName="[Measures].[Average Customer Age]" caption="Average Customer Age" measure="1" displayFolder="" measureGroup="All Measures" count="0" oneField="1">
      <fieldsUsage count="1">
        <fieldUsage x="3"/>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3"/>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99.704145023148" backgroundQuery="1" createdVersion="8" refreshedVersion="8" minRefreshableVersion="3" recordCount="0" supportSubquery="1" supportAdvancedDrill="1" xr:uid="{BEACBA13-878E-4A4A-BE78-C36AD49394CB}">
  <cacheSource type="external" connectionId="8"/>
  <cacheFields count="4">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 name="[Measures].[Sum of Total Profit]" caption="Sum of Total Profit" numFmtId="0" hierarchy="62" level="32767"/>
    <cacheField name="[DimCustomer].[Gender].[Gender]" caption="Gender" numFmtId="0" hierarchy="6" level="1">
      <sharedItems count="2">
        <s v="F"/>
        <s v="M"/>
      </sharedItems>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3"/>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 caption="#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3"/>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99.704145949072" backgroundQuery="1" createdVersion="8" refreshedVersion="8" minRefreshableVersion="3" recordCount="0" supportSubquery="1" supportAdvancedDrill="1" xr:uid="{DA5FA4B9-8D91-467B-A150-6BE0955915F8}">
  <cacheSource type="external" connectionId="8"/>
  <cacheFields count="4">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 name="[Measures].[Sum of Total Profit]" caption="Sum of Total Profit" numFmtId="0" hierarchy="62" level="32767"/>
    <cacheField name="[DimCustomer].[Age-Group].[Age-Group]" caption="Age-Group" numFmtId="0" hierarchy="8" level="1">
      <sharedItems count="5">
        <s v="30-34"/>
        <s v="35-39"/>
        <s v="40-44"/>
        <s v="45-49"/>
        <s v="50 plus"/>
      </sharedItems>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2" memberValueDatatype="130" unbalanced="0">
      <fieldsUsage count="2">
        <fieldUsage x="-1"/>
        <fieldUsage x="3"/>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 caption="#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hidden="1">
      <extLst>
        <ext xmlns:x15="http://schemas.microsoft.com/office/spreadsheetml/2010/11/main" uri="{B97F6D7D-B522-45F9-BDA1-12C45D357490}">
          <x15:cacheHierarchy aggregatedColumn="23"/>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898.590980208333" backgroundQuery="1" createdVersion="3" refreshedVersion="8" minRefreshableVersion="3" recordCount="0" supportSubquery="1" supportAdvancedDrill="1" xr:uid="{DB3C38C9-8BDF-4AC2-8156-3A7EDB2FF92C}">
  <cacheSource type="external" connectionId="8">
    <extLst>
      <ext xmlns:x14="http://schemas.microsoft.com/office/spreadsheetml/2009/9/main" uri="{F057638F-6D5F-4e77-A914-E7F072B9BCA8}">
        <x14:sourceConnection name="ThisWorkbookDataModel"/>
      </ext>
    </extLst>
  </cacheSource>
  <cacheFields count="0"/>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Count of Color]" caption="Count of Color" measure="1" displayFolder="" measureGroup="DimProduct" count="0">
      <extLst>
        <ext xmlns:x15="http://schemas.microsoft.com/office/spreadsheetml/2010/11/main" uri="{B97F6D7D-B522-45F9-BDA1-12C45D357490}">
          <x15:cacheHierarchy aggregatedColumn="23"/>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 caption="#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1549968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BCED9A0-935D-4AD7-B567-3948DDFA871C}" name="PivotTable4" cacheId="0" applyNumberFormats="0" applyBorderFormats="0" applyFontFormats="0" applyPatternFormats="0" applyAlignmentFormats="0" applyWidthHeightFormats="1" dataCaption="Values" tag="34e514b5-6fef-4c62-962f-10aa0d3c561a" updatedVersion="8" minRefreshableVersion="3" useAutoFormatting="1" subtotalHiddenItems="1" rowGrandTotals="0" colGrandTotals="0" itemPrintTitles="1" createdVersion="8" indent="0" compact="0" compactData="0" multipleFieldFilters="0">
  <location ref="AA10:AA11" firstHeaderRow="1" firstDataRow="1" firstDataCol="1"/>
  <pivotFields count="1">
    <pivotField axis="axisRow" compact="0" allDrilled="1" outline="0" subtotalTop="0" showAll="0" dataSourceSort="1" defaultSubtotal="0" defaultAttributeDrillState="1">
      <items count="1">
        <item s="1" x="0"/>
      </items>
    </pivotField>
  </pivotFields>
  <rowFields count="1">
    <field x="0"/>
  </rowFields>
  <rowItems count="1">
    <i>
      <x/>
    </i>
  </rowItems>
  <formats count="4">
    <format dxfId="69">
      <pivotArea type="all" dataOnly="0" outline="0" fieldPosition="0"/>
    </format>
    <format dxfId="68">
      <pivotArea outline="0" collapsedLevelsAreSubtotals="1" fieldPosition="0"/>
    </format>
    <format dxfId="67">
      <pivotArea field="0" type="button" dataOnly="0" labelOnly="1" outline="0" axis="axisRow" fieldPosition="0"/>
    </format>
    <format dxfId="66">
      <pivotArea dataOnly="0" labelOnly="1" outline="0" fieldPosition="0">
        <references count="1">
          <reference field="0" count="0"/>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COGS"/>
    <pivotHierarchy dragToData="1" caption=" Revenue"/>
    <pivotHierarchy dragToData="1" caption=" Profit"/>
    <pivotHierarchy dragToData="1" caption="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D132A2-DA85-4497-BA17-03D2D6A290FB}" name="PivotTable2" cacheId="6" applyNumberFormats="0" applyBorderFormats="0" applyFontFormats="0" applyPatternFormats="0" applyAlignmentFormats="0" applyWidthHeightFormats="1" dataCaption="Values" tag="34e514b5-6fef-4c62-962f-10aa0d3c561a" updatedVersion="8" minRefreshableVersion="3" useAutoFormatting="1" subtotalHiddenItems="1" rowGrandTotals="0" colGrandTotals="0" itemPrintTitles="1" createdVersion="8" indent="0" compact="0" compactData="0" multipleFieldFilters="0">
  <location ref="E12:H16"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 Revenue" fld="0" baseField="0" baseItem="0" numFmtId="166"/>
    <dataField name=" Profit" fld="1" baseField="0" baseItem="0" numFmtId="166"/>
    <dataField fld="2" subtotal="count" baseField="0" baseItem="0" numFmtId="165"/>
  </dataFields>
  <formats count="8">
    <format dxfId="77">
      <pivotArea outline="0" collapsedLevelsAreSubtotals="1" fieldPosition="0">
        <references count="1">
          <reference field="4294967294" count="2" selected="0">
            <x v="0"/>
            <x v="2"/>
          </reference>
        </references>
      </pivotArea>
    </format>
    <format dxfId="76">
      <pivotArea outline="0" collapsedLevelsAreSubtotals="1" fieldPosition="0">
        <references count="1">
          <reference field="4294967294" count="1" selected="0">
            <x v="0"/>
          </reference>
        </references>
      </pivotArea>
    </format>
    <format dxfId="75">
      <pivotArea outline="0" collapsedLevelsAreSubtotals="1" fieldPosition="0">
        <references count="1">
          <reference field="4294967294" count="1" selected="0">
            <x v="1"/>
          </reference>
        </references>
      </pivotArea>
    </format>
    <format dxfId="74">
      <pivotArea type="all" dataOnly="0" outline="0" fieldPosition="0"/>
    </format>
    <format dxfId="73">
      <pivotArea outline="0" collapsedLevelsAreSubtotals="1" fieldPosition="0"/>
    </format>
    <format dxfId="72">
      <pivotArea field="3" type="button" dataOnly="0" labelOnly="1" outline="0" axis="axisRow" fieldPosition="0"/>
    </format>
    <format dxfId="71">
      <pivotArea dataOnly="0" labelOnly="1" outline="0" fieldPosition="0">
        <references count="1">
          <reference field="3" count="0"/>
        </references>
      </pivotArea>
    </format>
    <format dxfId="70">
      <pivotArea dataOnly="0" labelOnly="1" outline="0" fieldPosition="0">
        <references count="1">
          <reference field="4294967294" count="3">
            <x v="0"/>
            <x v="1"/>
            <x v="2"/>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German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COGS"/>
    <pivotHierarchy dragToData="1" caption=" Revenue"/>
    <pivotHierarchy dragToData="1" caption=" Profit"/>
    <pivotHierarchy dragToData="1" caption="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5BCE6E-E996-4A66-8DF6-BCBA1BF8D4BC}" name="PivotTable1" cacheId="7" applyNumberFormats="0" applyBorderFormats="0" applyFontFormats="0" applyPatternFormats="0" applyAlignmentFormats="0" applyWidthHeightFormats="1" dataCaption="Values" tag="34e514b5-6fef-4c62-962f-10aa0d3c561a" updatedVersion="8" minRefreshableVersion="3" useAutoFormatting="1" subtotalHiddenItems="1" itemPrintTitles="1" createdVersion="8" indent="0" outline="1" outlineData="1" multipleFieldFilters="0">
  <location ref="E7:M8"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name="COGS" fld="0" baseField="0" baseItem="0" numFmtId="166"/>
    <dataField name=" Revenue" fld="1" baseField="0" baseItem="0" numFmtId="166"/>
    <dataField fld="8" subtotal="count" baseField="0" baseItem="0"/>
    <dataField fld="4" subtotal="count" baseField="0" baseItem="0" numFmtId="165"/>
    <dataField name=" Profit" fld="2" baseField="0" baseItem="0" numFmtId="166"/>
    <dataField name="OrderQuantity" fld="3" baseField="0" baseItem="0" numFmtId="165"/>
    <dataField fld="5" subtotal="count" baseField="0" baseItem="0"/>
    <dataField fld="6" subtotal="count" baseField="0" baseItem="0"/>
    <dataField fld="7" subtotal="count" baseField="0" baseItem="0"/>
  </dataFields>
  <formats count="7">
    <format dxfId="84">
      <pivotArea outline="0" collapsedLevelsAreSubtotals="1" fieldPosition="0">
        <references count="1">
          <reference field="4294967294" count="3" selected="0">
            <x v="0"/>
            <x v="1"/>
            <x v="3"/>
          </reference>
        </references>
      </pivotArea>
    </format>
    <format dxfId="83">
      <pivotArea outline="0" collapsedLevelsAreSubtotals="1" fieldPosition="0">
        <references count="1">
          <reference field="4294967294" count="1" selected="0">
            <x v="5"/>
          </reference>
        </references>
      </pivotArea>
    </format>
    <format dxfId="82">
      <pivotArea outline="0" collapsedLevelsAreSubtotals="1" fieldPosition="0">
        <references count="1">
          <reference field="4294967294" count="2" selected="0">
            <x v="0"/>
            <x v="1"/>
          </reference>
        </references>
      </pivotArea>
    </format>
    <format dxfId="81">
      <pivotArea outline="0" collapsedLevelsAreSubtotals="1" fieldPosition="0">
        <references count="1">
          <reference field="4294967294" count="1" selected="0">
            <x v="4"/>
          </reference>
        </references>
      </pivotArea>
    </format>
    <format dxfId="80">
      <pivotArea type="all" dataOnly="0" outline="0" fieldPosition="0"/>
    </format>
    <format dxfId="79">
      <pivotArea outline="0" collapsedLevelsAreSubtotals="1" fieldPosition="0"/>
    </format>
    <format dxfId="78">
      <pivotArea dataOnly="0" labelOnly="1" outline="0" fieldPosition="0">
        <references count="1">
          <reference field="4294967294" count="9">
            <x v="0"/>
            <x v="1"/>
            <x v="2"/>
            <x v="3"/>
            <x v="4"/>
            <x v="5"/>
            <x v="6"/>
            <x v="7"/>
            <x v="8"/>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German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COGS"/>
    <pivotHierarchy dragToData="1" caption=" Revenue"/>
    <pivotHierarchy dragToData="1" caption=" Profit"/>
    <pivotHierarchy dragToData="1" caption="OrderQuantity"/>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FCEBA64-88A9-445C-A534-824CEE3059D5}" name="PivotTable5" cacheId="8" applyNumberFormats="0" applyBorderFormats="0" applyFontFormats="0" applyPatternFormats="0" applyAlignmentFormats="0" applyWidthHeightFormats="1" dataCaption="Values" tag="34e514b5-6fef-4c62-962f-10aa0d3c561a" updatedVersion="8" minRefreshableVersion="3" useAutoFormatting="1" subtotalHiddenItems="1" rowGrandTotals="0" colGrandTotals="0" itemPrintTitles="1" createdVersion="8" indent="0" compact="0" compactData="0" multipleFieldFilters="0">
  <location ref="R10:X13" firstHeaderRow="0" firstDataRow="1" firstDataCol="1"/>
  <pivotFields count="9">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6"/>
  </rowFields>
  <rowItems count="3">
    <i>
      <x/>
    </i>
    <i>
      <x v="1"/>
    </i>
    <i>
      <x v="2"/>
    </i>
  </rowItems>
  <colFields count="1">
    <field x="-2"/>
  </colFields>
  <colItems count="6">
    <i>
      <x/>
    </i>
    <i i="1">
      <x v="1"/>
    </i>
    <i i="2">
      <x v="2"/>
    </i>
    <i i="3">
      <x v="3"/>
    </i>
    <i i="4">
      <x v="4"/>
    </i>
    <i i="5">
      <x v="5"/>
    </i>
  </colItems>
  <dataFields count="6">
    <dataField name="COGS" fld="0" baseField="0" baseItem="0" numFmtId="166"/>
    <dataField name=" Revenue" fld="1" baseField="0" baseItem="0" numFmtId="166"/>
    <dataField fld="5" subtotal="count" baseField="0" baseItem="0"/>
    <dataField fld="4" subtotal="count" baseField="0" baseItem="0" numFmtId="165"/>
    <dataField name=" Profit" fld="2" baseField="0" baseItem="0" numFmtId="166"/>
    <dataField name="OrderQuantity" fld="3" baseField="0" baseItem="0" numFmtId="165"/>
  </dataFields>
  <formats count="7">
    <format dxfId="91">
      <pivotArea outline="0" collapsedLevelsAreSubtotals="1" fieldPosition="0">
        <references count="1">
          <reference field="4294967294" count="3" selected="0">
            <x v="0"/>
            <x v="1"/>
            <x v="3"/>
          </reference>
        </references>
      </pivotArea>
    </format>
    <format dxfId="90">
      <pivotArea outline="0" collapsedLevelsAreSubtotals="1" fieldPosition="0">
        <references count="1">
          <reference field="4294967294" count="1" selected="0">
            <x v="5"/>
          </reference>
        </references>
      </pivotArea>
    </format>
    <format dxfId="89">
      <pivotArea outline="0" collapsedLevelsAreSubtotals="1" fieldPosition="0">
        <references count="1">
          <reference field="4294967294" count="2" selected="0">
            <x v="0"/>
            <x v="1"/>
          </reference>
        </references>
      </pivotArea>
    </format>
    <format dxfId="88">
      <pivotArea outline="0" collapsedLevelsAreSubtotals="1" fieldPosition="0">
        <references count="1">
          <reference field="4294967294" count="1" selected="0">
            <x v="4"/>
          </reference>
        </references>
      </pivotArea>
    </format>
    <format dxfId="87">
      <pivotArea type="all" dataOnly="0" outline="0" fieldPosition="0"/>
    </format>
    <format dxfId="86">
      <pivotArea outline="0" collapsedLevelsAreSubtotals="1" fieldPosition="0"/>
    </format>
    <format dxfId="85">
      <pivotArea dataOnly="0" labelOnly="1" outline="0" fieldPosition="0">
        <references count="1">
          <reference field="4294967294" count="6">
            <x v="0"/>
            <x v="1"/>
            <x v="2"/>
            <x v="3"/>
            <x v="4"/>
            <x v="5"/>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Sep]"/>
      </members>
    </pivotHierarchy>
    <pivotHierarchy dragToData="1"/>
    <pivotHierarchy dragToData="1"/>
    <pivotHierarchy dragToData="1"/>
    <pivotHierarchy dragToData="1"/>
    <pivotHierarchy dragToData="1"/>
    <pivotHierarchy dragToData="1"/>
    <pivotHierarchy multipleItemSelectionAllowed="1" dragToData="1">
      <members count="1" level="1">
        <member name="[DimGeography].[Country].&amp;[German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COGS"/>
    <pivotHierarchy dragToData="1" caption=" Revenue"/>
    <pivotHierarchy dragToData="1" caption=" Profit"/>
    <pivotHierarchy dragToData="1" caption="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3F6CAC7-C185-40FF-B01F-1679AC49ADB1}" name="PivotTable4" cacheId="2" applyNumberFormats="0" applyBorderFormats="0" applyFontFormats="0" applyPatternFormats="0" applyAlignmentFormats="0" applyWidthHeightFormats="1" dataCaption="Values" missingCaption="0" tag="b9cf8840-1d8b-4026-9525-0ab5b85c32be" updatedVersion="8" minRefreshableVersion="3" useAutoFormatting="1" subtotalHiddenItems="1" rowGrandTotals="0" colGrandTotals="0" itemPrintTitles="1" createdVersion="8" indent="0" showEmptyRow="1" showEmptyCol="1" compact="0" compactData="0" multipleFieldFilters="0" chartFormat="25">
  <location ref="T8:V12" firstHeaderRow="0" firstDataRow="1" firstDataCol="1"/>
  <pivotFields count="6">
    <pivotField dataField="1" compact="0" outline="0" subtotalTop="0" showAll="0" defaultSubtotal="0"/>
    <pivotField compact="0" allDrilled="1" outline="0" subtotalTop="0" showAll="0" dataSourceSort="1" defaultSubtotal="0" defaultAttributeDrillState="1"/>
    <pivotField compact="0" allDrilled="1" outline="0"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4">
    <i>
      <x/>
    </i>
    <i>
      <x v="1"/>
    </i>
    <i>
      <x v="2"/>
    </i>
    <i>
      <x v="3"/>
    </i>
  </rowItems>
  <colFields count="1">
    <field x="-2"/>
  </colFields>
  <colItems count="2">
    <i>
      <x/>
    </i>
    <i i="1">
      <x v="1"/>
    </i>
  </colItems>
  <dataFields count="2">
    <dataField name=" Profit" fld="0" baseField="0" baseItem="0" numFmtId="166"/>
    <dataField name="Sum of Total Profit" fld="5" showDataAs="percentOfTotal" baseField="0" baseItem="0" numFmtId="10">
      <extLst>
        <ext xmlns:x14="http://schemas.microsoft.com/office/spreadsheetml/2009/9/main" uri="{E15A36E0-9728-4e99-A89B-3F7291B0FE68}">
          <x14:dataField sourceField="0" uniqueName="[__Xl2].[Measures].[Sum of Total Profit]"/>
        </ext>
      </extLst>
    </dataField>
  </dataFields>
  <formats count="9">
    <format dxfId="52">
      <pivotArea outline="0" collapsedLevelsAreSubtotals="1" fieldPosition="0">
        <references count="1">
          <reference field="4294967294" count="1" selected="0">
            <x v="0"/>
          </reference>
        </references>
      </pivotArea>
    </format>
    <format dxfId="51">
      <pivotArea type="all" dataOnly="0" outline="0" fieldPosition="0"/>
    </format>
    <format dxfId="50">
      <pivotArea outline="0" collapsedLevelsAreSubtotals="1" fieldPosition="0"/>
    </format>
    <format dxfId="49">
      <pivotArea dataOnly="0" labelOnly="1" outline="0" fieldPosition="0">
        <references count="1">
          <reference field="4294967294" count="1">
            <x v="0"/>
          </reference>
        </references>
      </pivotArea>
    </format>
    <format dxfId="48">
      <pivotArea outline="0" fieldPosition="0">
        <references count="1">
          <reference field="4294967294" count="1">
            <x v="1"/>
          </reference>
        </references>
      </pivotArea>
    </format>
    <format dxfId="47">
      <pivotArea outline="0" fieldPosition="0">
        <references count="2">
          <reference field="4294967294" count="1" selected="0">
            <x v="1"/>
          </reference>
          <reference field="3" count="1" selected="0">
            <x v="2"/>
          </reference>
        </references>
      </pivotArea>
    </format>
    <format dxfId="46">
      <pivotArea outline="0" fieldPosition="0">
        <references count="2">
          <reference field="4294967294" count="1" selected="0">
            <x v="1"/>
          </reference>
          <reference field="3" count="1" selected="0">
            <x v="0"/>
          </reference>
        </references>
      </pivotArea>
    </format>
    <format dxfId="45">
      <pivotArea outline="0" fieldPosition="0">
        <references count="2">
          <reference field="4294967294" count="1" selected="0">
            <x v="1"/>
          </reference>
          <reference field="3" count="1" selected="0">
            <x v="1"/>
          </reference>
        </references>
      </pivotArea>
    </format>
    <format dxfId="44">
      <pivotArea outline="0" fieldPosition="0">
        <references count="2">
          <reference field="4294967294" count="1" selected="0">
            <x v="1"/>
          </reference>
          <reference field="3" count="1" selected="0">
            <x v="3"/>
          </reference>
        </references>
      </pivotArea>
    </format>
  </formats>
  <chartFormats count="5">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 chart="24" format="6"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German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COGS"/>
    <pivotHierarchy dragToData="1" caption=" Revenue"/>
    <pivotHierarchy dragToData="1" caption=" Profit"/>
    <pivotHierarchy dragToData="1" caption="OrderQuantity"/>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572EB1E-244E-4FC0-AF65-6356102412A3}" name="PivotTable2" cacheId="3" applyNumberFormats="0" applyBorderFormats="0" applyFontFormats="0" applyPatternFormats="0" applyAlignmentFormats="0" applyWidthHeightFormats="1" dataCaption="Values" tag="b9cf8840-1d8b-4026-9525-0ab5b85c32be" updatedVersion="8" minRefreshableVersion="3" useAutoFormatting="1" subtotalHiddenItems="1" rowGrandTotals="0" colGrandTotals="0" itemPrintTitles="1" createdVersion="8" indent="0" compact="0" compactData="0" multipleFieldFilters="0" chartFormat="27">
  <location ref="M40:N42" firstHeaderRow="1" firstDataRow="1" firstDataCol="1"/>
  <pivotFields count="5">
    <pivotField dataField="1" compact="0" outline="0" subtotalTop="0" showAll="0" defaultSubtotal="0"/>
    <pivotField compact="0" allDrilled="1" outline="0" subtotalTop="0" showAll="0" dataSourceSort="1" defaultSubtotal="0" defaultAttributeDrillState="1"/>
    <pivotField compact="0" allDrilled="1" outline="0"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3"/>
  </rowFields>
  <rowItems count="2">
    <i>
      <x/>
    </i>
    <i>
      <x v="1"/>
    </i>
  </rowItems>
  <colItems count="1">
    <i/>
  </colItems>
  <dataFields count="1">
    <dataField name=" Profit" fld="0" baseField="0" baseItem="0" numFmtId="166"/>
  </dataFields>
  <formats count="4">
    <format dxfId="56">
      <pivotArea outline="0" collapsedLevelsAreSubtotals="1" fieldPosition="0">
        <references count="1">
          <reference field="4294967294" count="1" selected="0">
            <x v="0"/>
          </reference>
        </references>
      </pivotArea>
    </format>
    <format dxfId="55">
      <pivotArea type="all" dataOnly="0" outline="0" fieldPosition="0"/>
    </format>
    <format dxfId="54">
      <pivotArea outline="0" collapsedLevelsAreSubtotals="1" fieldPosition="0"/>
    </format>
    <format dxfId="53">
      <pivotArea dataOnly="0" labelOnly="1" outline="0" fieldPosition="0">
        <references count="1">
          <reference field="4294967294" count="1">
            <x v="0"/>
          </reference>
        </references>
      </pivotArea>
    </format>
  </formats>
  <chartFormats count="12">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 chart="19" format="1">
      <pivotArea type="data" outline="0" fieldPosition="0">
        <references count="2">
          <reference field="4294967294" count="1" selected="0">
            <x v="0"/>
          </reference>
          <reference field="3" count="1" selected="0">
            <x v="0"/>
          </reference>
        </references>
      </pivotArea>
    </chartFormat>
    <chartFormat chart="19" format="2">
      <pivotArea type="data" outline="0" fieldPosition="0">
        <references count="2">
          <reference field="4294967294" count="1" selected="0">
            <x v="0"/>
          </reference>
          <reference field="3"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pivotArea type="data" outline="0" fieldPosition="0">
        <references count="2">
          <reference field="4294967294" count="1" selected="0">
            <x v="0"/>
          </reference>
          <reference field="3" count="1" selected="0">
            <x v="0"/>
          </reference>
        </references>
      </pivotArea>
    </chartFormat>
    <chartFormat chart="24" format="8">
      <pivotArea type="data" outline="0" fieldPosition="0">
        <references count="2">
          <reference field="4294967294" count="1" selected="0">
            <x v="0"/>
          </reference>
          <reference field="3" count="1" selected="0">
            <x v="1"/>
          </reference>
        </references>
      </pivotArea>
    </chartFormat>
    <chartFormat chart="26" format="12" series="1">
      <pivotArea type="data" outline="0" fieldPosition="0">
        <references count="1">
          <reference field="4294967294" count="1" selected="0">
            <x v="0"/>
          </reference>
        </references>
      </pivotArea>
    </chartFormat>
    <chartFormat chart="26" format="13">
      <pivotArea type="data" outline="0" fieldPosition="0">
        <references count="2">
          <reference field="4294967294" count="1" selected="0">
            <x v="0"/>
          </reference>
          <reference field="3" count="1" selected="0">
            <x v="0"/>
          </reference>
        </references>
      </pivotArea>
    </chartFormat>
    <chartFormat chart="26" format="14">
      <pivotArea type="data" outline="0" fieldPosition="0">
        <references count="2">
          <reference field="4294967294" count="1" selected="0">
            <x v="0"/>
          </reference>
          <reference field="3" count="1" selected="0">
            <x v="1"/>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German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COGS"/>
    <pivotHierarchy dragToData="1" caption=" Revenue"/>
    <pivotHierarchy dragToData="1" caption=" Profit"/>
    <pivotHierarchy dragToData="1" caption="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FE1EE04-1512-4189-9CD5-CDF5D05280A6}" name="PivotTable3" cacheId="4" applyNumberFormats="0" applyBorderFormats="0" applyFontFormats="0" applyPatternFormats="0" applyAlignmentFormats="0" applyWidthHeightFormats="1" dataCaption="Values" tag="b9cf8840-1d8b-4026-9525-0ab5b85c32be" updatedVersion="8" minRefreshableVersion="3" useAutoFormatting="1" subtotalHiddenItems="1" rowGrandTotals="0" colGrandTotals="0" itemPrintTitles="1" createdVersion="8" indent="0" compact="0" compactData="0" multipleFieldFilters="0" chartFormat="6">
  <location ref="N7:O14" firstHeaderRow="1"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7">
    <i>
      <x v="3"/>
    </i>
    <i>
      <x v="4"/>
    </i>
    <i>
      <x/>
    </i>
    <i>
      <x v="2"/>
    </i>
    <i>
      <x v="6"/>
    </i>
    <i>
      <x v="1"/>
    </i>
    <i>
      <x v="5"/>
    </i>
  </rowItems>
  <colItems count="1">
    <i/>
  </colItems>
  <dataFields count="1">
    <dataField name=" Profit" fld="0" baseField="0" baseItem="0" numFmtId="166"/>
  </dataFields>
  <formats count="4">
    <format dxfId="60">
      <pivotArea outline="0" collapsedLevelsAreSubtotals="1" fieldPosition="0">
        <references count="1">
          <reference field="4294967294" count="1" selected="0">
            <x v="0"/>
          </reference>
        </references>
      </pivotArea>
    </format>
    <format dxfId="59">
      <pivotArea type="all" dataOnly="0" outline="0" fieldPosition="0"/>
    </format>
    <format dxfId="58">
      <pivotArea outline="0" collapsedLevelsAreSubtotals="1" fieldPosition="0"/>
    </format>
    <format dxfId="57">
      <pivotArea dataOnly="0" labelOnly="1" outline="0" fieldPosition="0">
        <references count="1">
          <reference field="4294967294" count="1">
            <x v="0"/>
          </reference>
        </references>
      </pivotArea>
    </format>
  </formats>
  <chartFormats count="3">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German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COGS"/>
    <pivotHierarchy dragToData="1" caption=" Revenue"/>
    <pivotHierarchy dragToData="1" caption=" Profit"/>
    <pivotHierarchy dragToData="1" caption="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7073EC8-4B05-4FC4-BD0C-6C53734FA6E3}" name="PivotTable1" cacheId="5" applyNumberFormats="0" applyBorderFormats="0" applyFontFormats="0" applyPatternFormats="0" applyAlignmentFormats="0" applyWidthHeightFormats="1" dataCaption="Values" tag="2fde42e3-247a-4eec-956e-b2dfcc4fea52" updatedVersion="8" minRefreshableVersion="3" useAutoFormatting="1" subtotalHiddenItems="1" rowGrandTotals="0" colGrandTotals="0" itemPrintTitles="1" createdVersion="8" indent="0" compact="0" compactData="0" multipleFieldFilters="0" chartFormat="8">
  <location ref="E7:F19" firstHeaderRow="1"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2"/>
  </rowFields>
  <rowItems count="12">
    <i>
      <x/>
    </i>
    <i>
      <x v="1"/>
    </i>
    <i>
      <x v="2"/>
    </i>
    <i>
      <x v="3"/>
    </i>
    <i>
      <x v="4"/>
    </i>
    <i>
      <x v="5"/>
    </i>
    <i>
      <x v="6"/>
    </i>
    <i>
      <x v="7"/>
    </i>
    <i>
      <x v="8"/>
    </i>
    <i>
      <x v="9"/>
    </i>
    <i>
      <x v="10"/>
    </i>
    <i>
      <x v="11"/>
    </i>
  </rowItems>
  <colItems count="1">
    <i/>
  </colItems>
  <dataFields count="1">
    <dataField name=" Profit" fld="0" baseField="0" baseItem="0" numFmtId="168"/>
  </dataFields>
  <formats count="5">
    <format dxfId="65">
      <pivotArea outline="0" collapsedLevelsAreSubtotals="1" fieldPosition="0">
        <references count="1">
          <reference field="4294967294" count="1" selected="0">
            <x v="0"/>
          </reference>
        </references>
      </pivotArea>
    </format>
    <format dxfId="64">
      <pivotArea type="all" dataOnly="0" outline="0" fieldPosition="0"/>
    </format>
    <format dxfId="63">
      <pivotArea outline="0" collapsedLevelsAreSubtotals="1" fieldPosition="0"/>
    </format>
    <format dxfId="62">
      <pivotArea dataOnly="0" labelOnly="1" outline="0" fieldPosition="0">
        <references count="1">
          <reference field="4294967294" count="1">
            <x v="0"/>
          </reference>
        </references>
      </pivotArea>
    </format>
    <format dxfId="61">
      <pivotArea outline="0" collapsedLevelsAreSubtotals="1" fieldPosition="0"/>
    </format>
  </formats>
  <chartFormats count="7">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 count="1" selected="0">
            <x v="6"/>
          </reference>
        </references>
      </pivotArea>
    </chartFormat>
    <chartFormat chart="3" format="4">
      <pivotArea type="data" outline="0" fieldPosition="0">
        <references count="2">
          <reference field="4294967294" count="1" selected="0">
            <x v="0"/>
          </reference>
          <reference field="2" count="1" selected="0">
            <x v="7"/>
          </reference>
        </references>
      </pivotArea>
    </chartFormat>
    <chartFormat chart="7" format="7" series="1">
      <pivotArea type="data" outline="0" fieldPosition="0">
        <references count="1">
          <reference field="4294967294" count="1" selected="0">
            <x v="0"/>
          </reference>
        </references>
      </pivotArea>
    </chartFormat>
    <chartFormat chart="7" format="8">
      <pivotArea type="data" outline="0" fieldPosition="0">
        <references count="2">
          <reference field="4294967294" count="1" selected="0">
            <x v="0"/>
          </reference>
          <reference field="2" count="1" selected="0">
            <x v="6"/>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German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COGS"/>
    <pivotHierarchy dragToData="1" caption=" Revenue"/>
    <pivotHierarchy dragToData="1" caption=" Profit"/>
    <pivotHierarchy dragToData="1" caption="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F1FE5C9-4B96-4EA6-898C-99E5369C6DD8}" name="PivotTable4" cacheId="12" applyNumberFormats="0" applyBorderFormats="0" applyFontFormats="0" applyPatternFormats="0" applyAlignmentFormats="0" applyWidthHeightFormats="1" dataCaption="Values" missingCaption="0" tag="1b97739a-24c0-4539-9b70-33174cde66f8" updatedVersion="8" minRefreshableVersion="3" useAutoFormatting="1" subtotalHiddenItems="1" rowGrandTotals="0" colGrandTotals="0" itemPrintTitles="1" createdVersion="8" indent="0" showEmptyRow="1" showEmptyCol="1" compact="0" compactData="0" multipleFieldFilters="0" chartFormat="9">
  <location ref="AE6:AF8" firstHeaderRow="1" firstDataRow="1" firstDataCol="1"/>
  <pivotFields count="5">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showAll="0" defaultSubtotal="0"/>
    <pivotField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s>
  <rowFields count="1">
    <field x="4"/>
  </rowFields>
  <rowItems count="2">
    <i>
      <x/>
    </i>
    <i>
      <x v="1"/>
    </i>
  </rowItems>
  <colItems count="1">
    <i/>
  </colItems>
  <dataFields count="1">
    <dataField name=" Total Profit" fld="2" baseField="0" baseItem="0"/>
  </dataFields>
  <formats count="3">
    <format dxfId="32">
      <pivotArea type="all" dataOnly="0" outline="0" fieldPosition="0"/>
    </format>
    <format dxfId="31">
      <pivotArea outline="0" collapsedLevelsAreSubtotals="1" fieldPosition="0"/>
    </format>
    <format dxfId="30">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German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COGS"/>
    <pivotHierarchy dragToData="1" caption=" Revenue"/>
    <pivotHierarchy dragToData="1" caption=" Profit"/>
    <pivotHierarchy dragToData="1" caption="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27887C1-6EEC-4A5E-96D0-B57D29AB2FF0}" name="PivotTable3" cacheId="11" applyNumberFormats="0" applyBorderFormats="0" applyFontFormats="0" applyPatternFormats="0" applyAlignmentFormats="0" applyWidthHeightFormats="1" dataCaption="Values" missingCaption="0" tag="7b32f7c2-7133-471c-893f-cffb6ed91e16" updatedVersion="8" minRefreshableVersion="3" useAutoFormatting="1" subtotalHiddenItems="1" rowGrandTotals="0" colGrandTotals="0" itemPrintTitles="1" createdVersion="8" indent="0" showEmptyRow="1" showEmptyCol="1" compact="0" compactData="0" multipleFieldFilters="0" chartFormat="9">
  <location ref="W6:X14" firstHeaderRow="1" firstDataRow="1" firstDataCol="1"/>
  <pivotFields count="4">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showAll="0" defaultSubtotal="0"/>
    <pivotField axis="axisRow"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s>
  <rowFields count="1">
    <field x="3"/>
  </rowFields>
  <rowItems count="8">
    <i>
      <x/>
    </i>
    <i>
      <x v="4"/>
    </i>
    <i>
      <x v="7"/>
    </i>
    <i>
      <x v="3"/>
    </i>
    <i>
      <x v="1"/>
    </i>
    <i>
      <x v="5"/>
    </i>
    <i>
      <x v="2"/>
    </i>
    <i>
      <x v="6"/>
    </i>
  </rowItems>
  <colItems count="1">
    <i/>
  </colItems>
  <dataFields count="1">
    <dataField name=" Total Profit" fld="2" baseField="0" baseItem="0"/>
  </dataFields>
  <formats count="3">
    <format dxfId="35">
      <pivotArea type="all" dataOnly="0" outline="0" fieldPosition="0"/>
    </format>
    <format dxfId="34">
      <pivotArea outline="0" collapsedLevelsAreSubtotals="1" fieldPosition="0"/>
    </format>
    <format dxfId="33">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German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COGS"/>
    <pivotHierarchy dragToData="1" caption=" Revenue"/>
    <pivotHierarchy dragToData="1" caption=" Profit"/>
    <pivotHierarchy dragToData="1" caption="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051356E-3DEA-452C-9390-442577358595}" name="PivotTable1" cacheId="9" applyNumberFormats="0" applyBorderFormats="0" applyFontFormats="0" applyPatternFormats="0" applyAlignmentFormats="0" applyWidthHeightFormats="1" dataCaption="Values" missingCaption="0" tag="0fb954bb-9387-49ee-bd29-75ed4eb7ad8a" updatedVersion="8" minRefreshableVersion="3" useAutoFormatting="1" subtotalHiddenItems="1" rowGrandTotals="0" colGrandTotals="0" itemPrintTitles="1" createdVersion="8" indent="0" showEmptyRow="1" showEmptyCol="1" compact="0" compactData="0" multipleFieldFilters="0" chartFormat="9">
  <location ref="E7:F511" firstHeaderRow="1" firstDataRow="1" firstDataCol="1"/>
  <pivotFields count="4">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s>
  <rowFields count="1">
    <field x="3"/>
  </rowFields>
  <rowItems count="504">
    <i>
      <x v="337"/>
    </i>
    <i>
      <x v="340"/>
    </i>
    <i>
      <x v="338"/>
    </i>
    <i>
      <x v="339"/>
    </i>
    <i>
      <x v="382"/>
    </i>
    <i>
      <x v="380"/>
    </i>
    <i>
      <x v="335"/>
    </i>
    <i>
      <x v="381"/>
    </i>
    <i>
      <x v="388"/>
    </i>
    <i>
      <x v="387"/>
    </i>
    <i>
      <x v="475"/>
    </i>
    <i>
      <x v="385"/>
    </i>
    <i>
      <x v="481"/>
    </i>
    <i>
      <x v="383"/>
    </i>
    <i>
      <x v="384"/>
    </i>
    <i>
      <x v="386"/>
    </i>
    <i>
      <x v="480"/>
    </i>
    <i>
      <x v="391"/>
    </i>
    <i>
      <x v="336"/>
    </i>
    <i>
      <x v="476"/>
    </i>
    <i>
      <x v="398"/>
    </i>
    <i>
      <x v="401"/>
    </i>
    <i>
      <x v="484"/>
    </i>
    <i>
      <x v="478"/>
    </i>
    <i>
      <x v="397"/>
    </i>
    <i>
      <x v="389"/>
    </i>
    <i>
      <x v="400"/>
    </i>
    <i>
      <x v="482"/>
    </i>
    <i>
      <x v="474"/>
    </i>
    <i>
      <x v="479"/>
    </i>
    <i>
      <x v="399"/>
    </i>
    <i>
      <x v="414"/>
    </i>
    <i>
      <x v="390"/>
    </i>
    <i>
      <x v="417"/>
    </i>
    <i>
      <x v="415"/>
    </i>
    <i>
      <x v="416"/>
    </i>
    <i>
      <x v="485"/>
    </i>
    <i>
      <x v="347"/>
    </i>
    <i>
      <x v="477"/>
    </i>
    <i>
      <x v="483"/>
    </i>
    <i>
      <x v="427"/>
    </i>
    <i>
      <x v="429"/>
    </i>
    <i>
      <x v="428"/>
    </i>
    <i>
      <x v="490"/>
    </i>
    <i>
      <x v="348"/>
    </i>
    <i>
      <x v="345"/>
    </i>
    <i>
      <x v="411"/>
    </i>
    <i>
      <x v="408"/>
    </i>
    <i>
      <x v="405"/>
    </i>
    <i>
      <x v="412"/>
    </i>
    <i>
      <x v="493"/>
    </i>
    <i>
      <x v="404"/>
    </i>
    <i>
      <x v="409"/>
    </i>
    <i>
      <x v="495"/>
    </i>
    <i>
      <x v="350"/>
    </i>
    <i>
      <x v="494"/>
    </i>
    <i>
      <x v="492"/>
    </i>
    <i>
      <x v="487"/>
    </i>
    <i>
      <x v="413"/>
    </i>
    <i>
      <x v="199"/>
    </i>
    <i>
      <x v="31"/>
    </i>
    <i>
      <x v="406"/>
    </i>
    <i>
      <x v="472"/>
    </i>
    <i>
      <x v="1"/>
    </i>
    <i>
      <x v="349"/>
    </i>
    <i>
      <x v="83"/>
    </i>
    <i>
      <x v="353"/>
    </i>
    <i>
      <x v="318"/>
    </i>
    <i>
      <x v="346"/>
    </i>
    <i>
      <x v="355"/>
    </i>
    <i>
      <x v="142"/>
    </i>
    <i>
      <x v="403"/>
    </i>
    <i>
      <x v="300"/>
    </i>
    <i>
      <x v="497"/>
    </i>
    <i>
      <x v="351"/>
    </i>
    <i>
      <x v="486"/>
    </i>
    <i>
      <x v="323"/>
    </i>
    <i>
      <x v="108"/>
    </i>
    <i>
      <x v="178"/>
    </i>
    <i>
      <x v="372"/>
    </i>
    <i>
      <x v="128"/>
    </i>
    <i>
      <x v="358"/>
    </i>
    <i>
      <x v="54"/>
    </i>
    <i>
      <x v="352"/>
    </i>
    <i>
      <x v="252"/>
    </i>
    <i>
      <x v="253"/>
    </i>
    <i>
      <x v="374"/>
    </i>
    <i>
      <x v="326"/>
    </i>
    <i>
      <x v="356"/>
    </i>
    <i>
      <x v="488"/>
    </i>
    <i>
      <x v="2"/>
    </i>
    <i>
      <x v="15"/>
    </i>
    <i>
      <x v="491"/>
    </i>
    <i>
      <x v="52"/>
    </i>
    <i>
      <x v="473"/>
    </i>
    <i>
      <x v="422"/>
    </i>
    <i>
      <x v="402"/>
    </i>
    <i>
      <x v="255"/>
    </i>
    <i>
      <x v="254"/>
    </i>
    <i>
      <x v="14"/>
    </i>
    <i>
      <x v="53"/>
    </i>
    <i>
      <x v="425"/>
    </i>
    <i>
      <x v="489"/>
    </i>
    <i>
      <x v="13"/>
    </i>
    <i>
      <x v="364"/>
    </i>
    <i>
      <x v="424"/>
    </i>
    <i>
      <x v="5"/>
    </i>
    <i>
      <x v="423"/>
    </i>
    <i>
      <x v="499"/>
    </i>
    <i>
      <x v="500"/>
    </i>
    <i>
      <x v="367"/>
    </i>
    <i>
      <x v="366"/>
    </i>
    <i>
      <x v="369"/>
    </i>
    <i>
      <x v="109"/>
    </i>
    <i>
      <x v="433"/>
    </i>
    <i>
      <x v="113"/>
    </i>
    <i>
      <x v="26"/>
    </i>
    <i>
      <x v="114"/>
    </i>
    <i>
      <x v="63"/>
    </i>
    <i>
      <x v="115"/>
    </i>
    <i>
      <x v="465"/>
    </i>
    <i>
      <x v="116"/>
    </i>
    <i>
      <x v="319"/>
    </i>
    <i>
      <x v="117"/>
    </i>
    <i>
      <x v="38"/>
    </i>
    <i>
      <x v="118"/>
    </i>
    <i>
      <x v="8"/>
    </i>
    <i>
      <x v="119"/>
    </i>
    <i>
      <x v="77"/>
    </i>
    <i>
      <x v="120"/>
    </i>
    <i>
      <x v="449"/>
    </i>
    <i>
      <x v="121"/>
    </i>
    <i>
      <x v="94"/>
    </i>
    <i>
      <x v="122"/>
    </i>
    <i>
      <x v="311"/>
    </i>
    <i>
      <x v="123"/>
    </i>
    <i>
      <x v="327"/>
    </i>
    <i>
      <x v="124"/>
    </i>
    <i>
      <x v="343"/>
    </i>
    <i>
      <x v="125"/>
    </i>
    <i>
      <x v="359"/>
    </i>
    <i>
      <x v="126"/>
    </i>
    <i>
      <x v="377"/>
    </i>
    <i>
      <x v="127"/>
    </i>
    <i>
      <x v="393"/>
    </i>
    <i>
      <x v="4"/>
    </i>
    <i>
      <x v="70"/>
    </i>
    <i>
      <x v="129"/>
    </i>
    <i>
      <x v="81"/>
    </i>
    <i>
      <x v="130"/>
    </i>
    <i>
      <x v="441"/>
    </i>
    <i>
      <x v="131"/>
    </i>
    <i>
      <x v="457"/>
    </i>
    <i>
      <x v="132"/>
    </i>
    <i>
      <x v="86"/>
    </i>
    <i>
      <x v="133"/>
    </i>
    <i>
      <x v="102"/>
    </i>
    <i>
      <x v="134"/>
    </i>
    <i>
      <x v="307"/>
    </i>
    <i>
      <x v="135"/>
    </i>
    <i>
      <x v="315"/>
    </i>
    <i>
      <x v="136"/>
    </i>
    <i>
      <x v="24"/>
    </i>
    <i>
      <x v="137"/>
    </i>
    <i>
      <x v="331"/>
    </i>
    <i>
      <x v="138"/>
    </i>
    <i>
      <x v="30"/>
    </i>
    <i>
      <x v="139"/>
    </i>
    <i>
      <x v="34"/>
    </i>
    <i>
      <x v="140"/>
    </i>
    <i>
      <x v="41"/>
    </i>
    <i>
      <x v="141"/>
    </i>
    <i>
      <x v="363"/>
    </i>
    <i>
      <x v="3"/>
    </i>
    <i>
      <x v="373"/>
    </i>
    <i>
      <x v="143"/>
    </i>
    <i>
      <x v="48"/>
    </i>
    <i>
      <x v="144"/>
    </i>
    <i>
      <x v="56"/>
    </i>
    <i>
      <x v="145"/>
    </i>
    <i>
      <x v="59"/>
    </i>
    <i>
      <x v="146"/>
    </i>
    <i>
      <x v="67"/>
    </i>
    <i>
      <x v="147"/>
    </i>
    <i>
      <x v="73"/>
    </i>
    <i>
      <x v="148"/>
    </i>
    <i>
      <x v="421"/>
    </i>
    <i>
      <x v="149"/>
    </i>
    <i>
      <x v="84"/>
    </i>
    <i>
      <x v="150"/>
    </i>
    <i>
      <x v="437"/>
    </i>
    <i>
      <x v="151"/>
    </i>
    <i>
      <x v="445"/>
    </i>
    <i>
      <x v="152"/>
    </i>
    <i>
      <x v="453"/>
    </i>
    <i>
      <x v="153"/>
    </i>
    <i>
      <x v="461"/>
    </i>
    <i>
      <x v="154"/>
    </i>
    <i>
      <x v="469"/>
    </i>
    <i>
      <x v="155"/>
    </i>
    <i>
      <x v="90"/>
    </i>
    <i>
      <x v="156"/>
    </i>
    <i>
      <x v="98"/>
    </i>
    <i>
      <x v="157"/>
    </i>
    <i>
      <x v="106"/>
    </i>
    <i>
      <x v="158"/>
    </i>
    <i>
      <x v="305"/>
    </i>
    <i>
      <x v="159"/>
    </i>
    <i>
      <x v="309"/>
    </i>
    <i>
      <x v="160"/>
    </i>
    <i>
      <x v="313"/>
    </i>
    <i>
      <x v="161"/>
    </i>
    <i>
      <x v="317"/>
    </i>
    <i>
      <x v="162"/>
    </i>
    <i>
      <x v="321"/>
    </i>
    <i>
      <x v="163"/>
    </i>
    <i>
      <x v="325"/>
    </i>
    <i>
      <x v="164"/>
    </i>
    <i>
      <x v="329"/>
    </i>
    <i>
      <x v="165"/>
    </i>
    <i>
      <x v="333"/>
    </i>
    <i>
      <x v="166"/>
    </i>
    <i>
      <x v="28"/>
    </i>
    <i>
      <x v="167"/>
    </i>
    <i>
      <x v="341"/>
    </i>
    <i>
      <x v="168"/>
    </i>
    <i>
      <x v="32"/>
    </i>
    <i>
      <x v="169"/>
    </i>
    <i>
      <x v="36"/>
    </i>
    <i>
      <x v="170"/>
    </i>
    <i>
      <x v="40"/>
    </i>
    <i>
      <x v="171"/>
    </i>
    <i>
      <x v="357"/>
    </i>
    <i>
      <x v="172"/>
    </i>
    <i>
      <x v="361"/>
    </i>
    <i>
      <x v="173"/>
    </i>
    <i>
      <x v="112"/>
    </i>
    <i>
      <x v="174"/>
    </i>
    <i>
      <x v="371"/>
    </i>
    <i>
      <x v="175"/>
    </i>
    <i>
      <x v="375"/>
    </i>
    <i>
      <x v="176"/>
    </i>
    <i>
      <x v="379"/>
    </i>
    <i>
      <x v="177"/>
    </i>
    <i>
      <x v="50"/>
    </i>
    <i>
      <x v="6"/>
    </i>
    <i>
      <x v="10"/>
    </i>
    <i>
      <x v="179"/>
    </i>
    <i>
      <x v="58"/>
    </i>
    <i>
      <x v="180"/>
    </i>
    <i>
      <x v="395"/>
    </i>
    <i>
      <x v="181"/>
    </i>
    <i>
      <x v="61"/>
    </i>
    <i>
      <x v="182"/>
    </i>
    <i>
      <x v="65"/>
    </i>
    <i>
      <x v="183"/>
    </i>
    <i>
      <x v="407"/>
    </i>
    <i>
      <x v="184"/>
    </i>
    <i>
      <x v="71"/>
    </i>
    <i>
      <x v="185"/>
    </i>
    <i>
      <x v="75"/>
    </i>
    <i>
      <x v="186"/>
    </i>
    <i>
      <x v="419"/>
    </i>
    <i>
      <x v="187"/>
    </i>
    <i>
      <x v="79"/>
    </i>
    <i>
      <x v="188"/>
    </i>
    <i>
      <x v="82"/>
    </i>
    <i>
      <x v="189"/>
    </i>
    <i>
      <x v="431"/>
    </i>
    <i>
      <x v="190"/>
    </i>
    <i>
      <x v="435"/>
    </i>
    <i>
      <x v="191"/>
    </i>
    <i>
      <x v="439"/>
    </i>
    <i>
      <x v="192"/>
    </i>
    <i>
      <x v="443"/>
    </i>
    <i>
      <x v="193"/>
    </i>
    <i>
      <x v="447"/>
    </i>
    <i>
      <x v="194"/>
    </i>
    <i>
      <x v="451"/>
    </i>
    <i>
      <x v="195"/>
    </i>
    <i>
      <x v="455"/>
    </i>
    <i>
      <x v="196"/>
    </i>
    <i>
      <x v="459"/>
    </i>
    <i>
      <x v="197"/>
    </i>
    <i>
      <x v="463"/>
    </i>
    <i>
      <x v="198"/>
    </i>
    <i>
      <x v="467"/>
    </i>
    <i>
      <x v="16"/>
    </i>
    <i>
      <x v="471"/>
    </i>
    <i>
      <x v="200"/>
    </i>
    <i>
      <x v="88"/>
    </i>
    <i>
      <x v="201"/>
    </i>
    <i>
      <x v="92"/>
    </i>
    <i>
      <x v="202"/>
    </i>
    <i>
      <x v="96"/>
    </i>
    <i>
      <x v="203"/>
    </i>
    <i>
      <x v="100"/>
    </i>
    <i>
      <x v="204"/>
    </i>
    <i>
      <x v="104"/>
    </i>
    <i>
      <x v="205"/>
    </i>
    <i>
      <x v="12"/>
    </i>
    <i>
      <x v="206"/>
    </i>
    <i>
      <x v="110"/>
    </i>
    <i>
      <x v="207"/>
    </i>
    <i>
      <x v="306"/>
    </i>
    <i>
      <x v="208"/>
    </i>
    <i>
      <x v="308"/>
    </i>
    <i>
      <x v="209"/>
    </i>
    <i>
      <x v="310"/>
    </i>
    <i>
      <x v="210"/>
    </i>
    <i>
      <x v="312"/>
    </i>
    <i>
      <x v="211"/>
    </i>
    <i>
      <x v="314"/>
    </i>
    <i>
      <x v="212"/>
    </i>
    <i>
      <x v="316"/>
    </i>
    <i>
      <x v="213"/>
    </i>
    <i>
      <x v="23"/>
    </i>
    <i>
      <x v="214"/>
    </i>
    <i>
      <x v="320"/>
    </i>
    <i>
      <x v="215"/>
    </i>
    <i>
      <x v="322"/>
    </i>
    <i>
      <x v="216"/>
    </i>
    <i>
      <x v="324"/>
    </i>
    <i>
      <x v="217"/>
    </i>
    <i>
      <x v="25"/>
    </i>
    <i>
      <x v="218"/>
    </i>
    <i>
      <x v="328"/>
    </i>
    <i>
      <x v="219"/>
    </i>
    <i>
      <x v="330"/>
    </i>
    <i>
      <x v="220"/>
    </i>
    <i>
      <x v="332"/>
    </i>
    <i>
      <x v="221"/>
    </i>
    <i>
      <x v="334"/>
    </i>
    <i>
      <x v="222"/>
    </i>
    <i>
      <x v="27"/>
    </i>
    <i>
      <x v="223"/>
    </i>
    <i>
      <x v="29"/>
    </i>
    <i>
      <x v="224"/>
    </i>
    <i>
      <x v="7"/>
    </i>
    <i>
      <x v="225"/>
    </i>
    <i>
      <x v="342"/>
    </i>
    <i>
      <x v="226"/>
    </i>
    <i>
      <x v="344"/>
    </i>
    <i>
      <x v="227"/>
    </i>
    <i>
      <x v="33"/>
    </i>
    <i>
      <x v="228"/>
    </i>
    <i>
      <x v="35"/>
    </i>
    <i>
      <x v="229"/>
    </i>
    <i>
      <x v="37"/>
    </i>
    <i>
      <x v="230"/>
    </i>
    <i>
      <x v="39"/>
    </i>
    <i>
      <x v="231"/>
    </i>
    <i>
      <x v="354"/>
    </i>
    <i>
      <x v="232"/>
    </i>
    <i>
      <x v="42"/>
    </i>
    <i>
      <x v="233"/>
    </i>
    <i>
      <x v="43"/>
    </i>
    <i>
      <x v="234"/>
    </i>
    <i>
      <x v="360"/>
    </i>
    <i>
      <x v="235"/>
    </i>
    <i>
      <x v="362"/>
    </i>
    <i>
      <x v="236"/>
    </i>
    <i>
      <x v="44"/>
    </i>
    <i>
      <x v="365"/>
    </i>
    <i>
      <x v="111"/>
    </i>
    <i>
      <x v="237"/>
    </i>
    <i>
      <x v="368"/>
    </i>
    <i>
      <x v="238"/>
    </i>
    <i>
      <x v="370"/>
    </i>
    <i>
      <x v="239"/>
    </i>
    <i>
      <x v="45"/>
    </i>
    <i>
      <x v="240"/>
    </i>
    <i>
      <x v="46"/>
    </i>
    <i>
      <x v="241"/>
    </i>
    <i>
      <x v="376"/>
    </i>
    <i>
      <x v="242"/>
    </i>
    <i>
      <x v="378"/>
    </i>
    <i>
      <x v="243"/>
    </i>
    <i>
      <x v="47"/>
    </i>
    <i>
      <x v="244"/>
    </i>
    <i>
      <x v="49"/>
    </i>
    <i>
      <x v="245"/>
    </i>
    <i>
      <x v="51"/>
    </i>
    <i>
      <x v="246"/>
    </i>
    <i>
      <x v="9"/>
    </i>
    <i>
      <x v="247"/>
    </i>
    <i>
      <x v="55"/>
    </i>
    <i>
      <x v="248"/>
    </i>
    <i>
      <x v="57"/>
    </i>
    <i>
      <x v="17"/>
    </i>
    <i>
      <x v="392"/>
    </i>
    <i>
      <x v="501"/>
    </i>
    <i>
      <x v="394"/>
    </i>
    <i>
      <x v="503"/>
    </i>
    <i>
      <x v="396"/>
    </i>
    <i>
      <x v="18"/>
    </i>
    <i>
      <x v="60"/>
    </i>
    <i>
      <x v="19"/>
    </i>
    <i>
      <x v="62"/>
    </i>
    <i>
      <x v="20"/>
    </i>
    <i>
      <x v="64"/>
    </i>
    <i>
      <x v="21"/>
    </i>
    <i>
      <x v="66"/>
    </i>
    <i>
      <x v="256"/>
    </i>
    <i>
      <x v="68"/>
    </i>
    <i>
      <x v="257"/>
    </i>
    <i>
      <x v="69"/>
    </i>
    <i>
      <x v="258"/>
    </i>
    <i>
      <x v="410"/>
    </i>
    <i>
      <x v="259"/>
    </i>
    <i>
      <x v="72"/>
    </i>
    <i>
      <x v="260"/>
    </i>
    <i>
      <x v="74"/>
    </i>
    <i>
      <x v="261"/>
    </i>
    <i>
      <x v="76"/>
    </i>
    <i>
      <x v="262"/>
    </i>
    <i>
      <x v="418"/>
    </i>
    <i>
      <x v="263"/>
    </i>
    <i>
      <x v="420"/>
    </i>
    <i>
      <x v="264"/>
    </i>
    <i>
      <x v="78"/>
    </i>
    <i>
      <x v="265"/>
    </i>
    <i>
      <x v="80"/>
    </i>
    <i>
      <x v="266"/>
    </i>
    <i>
      <x v="426"/>
    </i>
    <i>
      <x v="267"/>
    </i>
    <i>
      <x v="11"/>
    </i>
    <i>
      <x v="268"/>
    </i>
    <i>
      <x v="430"/>
    </i>
    <i>
      <x v="269"/>
    </i>
    <i>
      <x v="432"/>
    </i>
    <i>
      <x v="270"/>
    </i>
    <i>
      <x v="434"/>
    </i>
    <i>
      <x v="271"/>
    </i>
    <i>
      <x v="436"/>
    </i>
    <i>
      <x v="272"/>
    </i>
    <i>
      <x v="438"/>
    </i>
    <i>
      <x v="273"/>
    </i>
    <i>
      <x v="440"/>
    </i>
    <i>
      <x v="274"/>
    </i>
    <i>
      <x v="442"/>
    </i>
    <i>
      <x v="275"/>
    </i>
    <i>
      <x v="444"/>
    </i>
    <i>
      <x v="276"/>
    </i>
    <i>
      <x v="446"/>
    </i>
    <i>
      <x v="277"/>
    </i>
    <i>
      <x v="448"/>
    </i>
    <i>
      <x v="278"/>
    </i>
    <i>
      <x v="450"/>
    </i>
    <i>
      <x v="279"/>
    </i>
    <i>
      <x v="452"/>
    </i>
    <i>
      <x v="280"/>
    </i>
    <i>
      <x v="454"/>
    </i>
    <i>
      <x v="281"/>
    </i>
    <i>
      <x v="456"/>
    </i>
    <i>
      <x v="282"/>
    </i>
    <i>
      <x v="458"/>
    </i>
    <i>
      <x v="283"/>
    </i>
    <i>
      <x v="460"/>
    </i>
    <i>
      <x v="284"/>
    </i>
    <i>
      <x v="462"/>
    </i>
    <i>
      <x v="285"/>
    </i>
    <i>
      <x v="464"/>
    </i>
    <i>
      <x v="286"/>
    </i>
    <i>
      <x v="466"/>
    </i>
    <i>
      <x v="287"/>
    </i>
    <i>
      <x v="468"/>
    </i>
    <i>
      <x v="288"/>
    </i>
    <i>
      <x v="470"/>
    </i>
    <i>
      <x v="289"/>
    </i>
    <i>
      <x v="85"/>
    </i>
    <i>
      <x v="290"/>
    </i>
    <i>
      <x v="87"/>
    </i>
    <i>
      <x v="291"/>
    </i>
    <i>
      <x v="89"/>
    </i>
    <i>
      <x v="292"/>
    </i>
    <i>
      <x v="91"/>
    </i>
    <i>
      <x v="293"/>
    </i>
    <i>
      <x v="93"/>
    </i>
    <i>
      <x v="294"/>
    </i>
    <i>
      <x v="95"/>
    </i>
    <i>
      <x v="295"/>
    </i>
    <i>
      <x v="97"/>
    </i>
    <i>
      <x v="296"/>
    </i>
    <i>
      <x v="99"/>
    </i>
    <i>
      <x v="297"/>
    </i>
    <i>
      <x v="101"/>
    </i>
    <i>
      <x v="298"/>
    </i>
    <i>
      <x v="103"/>
    </i>
    <i>
      <x v="299"/>
    </i>
    <i>
      <x v="105"/>
    </i>
    <i>
      <x v="22"/>
    </i>
    <i>
      <x v="107"/>
    </i>
    <i>
      <x v="301"/>
    </i>
    <i>
      <x v="496"/>
    </i>
    <i>
      <x v="302"/>
    </i>
    <i>
      <x v="498"/>
    </i>
    <i>
      <x v="303"/>
    </i>
    <i>
      <x v="304"/>
    </i>
    <i>
      <x v="249"/>
    </i>
    <i>
      <x v="502"/>
    </i>
    <i>
      <x v="250"/>
    </i>
    <i>
      <x/>
    </i>
    <i>
      <x v="251"/>
    </i>
  </rowItems>
  <colItems count="1">
    <i/>
  </colItems>
  <dataFields count="1">
    <dataField name=" Profit" fld="0" baseField="0" baseItem="0" numFmtId="168"/>
  </dataFields>
  <formats count="5">
    <format dxfId="40">
      <pivotArea outline="0" collapsedLevelsAreSubtotals="1" fieldPosition="0">
        <references count="1">
          <reference field="4294967294" count="1" selected="0">
            <x v="0"/>
          </reference>
        </references>
      </pivotArea>
    </format>
    <format dxfId="39">
      <pivotArea type="all" dataOnly="0" outline="0" fieldPosition="0"/>
    </format>
    <format dxfId="38">
      <pivotArea outline="0" collapsedLevelsAreSubtotals="1" fieldPosition="0"/>
    </format>
    <format dxfId="37">
      <pivotArea dataOnly="0" labelOnly="1" outline="0" fieldPosition="0">
        <references count="1">
          <reference field="4294967294" count="1">
            <x v="0"/>
          </reference>
        </references>
      </pivotArea>
    </format>
    <format dxfId="36">
      <pivotArea outline="0" collapsedLevelsAreSubtotals="1" fieldPosition="0"/>
    </format>
  </formats>
  <chartFormats count="4">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German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COGS"/>
    <pivotHierarchy dragToData="1" caption=" Revenue"/>
    <pivotHierarchy dragToData="1" caption=" Profit"/>
    <pivotHierarchy dragToData="1" caption="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6BB4A98-2FA8-4DBE-A655-48F792E0F85D}" name="PivotTable2" cacheId="10" applyNumberFormats="0" applyBorderFormats="0" applyFontFormats="0" applyPatternFormats="0" applyAlignmentFormats="0" applyWidthHeightFormats="1" dataCaption="Values" missingCaption="0" tag="dcdd645e-90cf-448d-970f-9f2800079019" updatedVersion="8" minRefreshableVersion="3" useAutoFormatting="1" subtotalHiddenItems="1" rowGrandTotals="0" colGrandTotals="0" itemPrintTitles="1" createdVersion="8" indent="0" showEmptyRow="1" showEmptyCol="1" compact="0" compactData="0" multipleFieldFilters="0" chartFormat="9">
  <location ref="Q6:S7" firstHeaderRow="0" firstDataRow="1" firstDataCol="0"/>
  <pivotFields count="5">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 dataField="1" compact="0" outline="0" subtotalTop="0" showAll="0" defaultSubtotal="0"/>
  </pivotFields>
  <rowItems count="1">
    <i/>
  </rowItems>
  <colFields count="1">
    <field x="-2"/>
  </colFields>
  <colItems count="3">
    <i>
      <x/>
    </i>
    <i i="1">
      <x v="1"/>
    </i>
    <i i="2">
      <x v="2"/>
    </i>
  </colItems>
  <dataFields count="3">
    <dataField fld="2" subtotal="count" baseField="0" baseItem="0"/>
    <dataField fld="3" subtotal="count" baseField="0" baseItem="0"/>
    <dataField fld="4" subtotal="count" baseField="0" baseItem="0"/>
  </dataFields>
  <formats count="3">
    <format dxfId="43">
      <pivotArea type="all" dataOnly="0" outline="0" fieldPosition="0"/>
    </format>
    <format dxfId="42">
      <pivotArea outline="0" collapsedLevelsAreSubtotals="1" fieldPosition="0"/>
    </format>
    <format dxfId="41">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German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COGS"/>
    <pivotHierarchy dragToData="1" caption=" Revenue"/>
    <pivotHierarchy dragToData="1" caption=" Profit"/>
    <pivotHierarchy dragToData="1" caption="OrderQuantity"/>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A01FF25-7BBB-49ED-AC52-9806CE4F08B1}" name="PivotTable3" cacheId="14" applyNumberFormats="0" applyBorderFormats="0" applyFontFormats="0" applyPatternFormats="0" applyAlignmentFormats="0" applyWidthHeightFormats="1" dataCaption="Values" missingCaption="0" tag="c441ca61-1396-4b8d-83bf-26fb3f1398fa" updatedVersion="8" minRefreshableVersion="3" useAutoFormatting="1" subtotalHiddenItems="1" rowGrandTotals="0" colGrandTotals="0" itemPrintTitles="1" createdVersion="8" indent="0" showEmptyRow="1" showEmptyCol="1" compact="0" compactData="0" multipleFieldFilters="0" chartFormat="9">
  <location ref="W6:X14" firstHeaderRow="1" firstDataRow="1" firstDataCol="1"/>
  <pivotFields count="4">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showAll="0" defaultSubtotal="0"/>
    <pivotField axis="axisRow"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s>
  <rowFields count="1">
    <field x="3"/>
  </rowFields>
  <rowItems count="8">
    <i>
      <x/>
    </i>
    <i>
      <x v="4"/>
    </i>
    <i>
      <x v="7"/>
    </i>
    <i>
      <x v="3"/>
    </i>
    <i>
      <x v="1"/>
    </i>
    <i>
      <x v="5"/>
    </i>
    <i>
      <x v="2"/>
    </i>
    <i>
      <x v="6"/>
    </i>
  </rowItems>
  <colItems count="1">
    <i/>
  </colItems>
  <dataFields count="1">
    <dataField name=" Total Profit" fld="2" baseField="0" baseItem="0"/>
  </dataFields>
  <formats count="3">
    <format dxfId="2">
      <pivotArea type="all" dataOnly="0" outline="0" fieldPosition="0"/>
    </format>
    <format dxfId="1">
      <pivotArea outline="0" collapsedLevelsAreSubtotals="1" fieldPosition="0"/>
    </format>
    <format dxfId="0">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German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COGS"/>
    <pivotHierarchy dragToData="1" caption=" Revenue"/>
    <pivotHierarchy dragToData="1" caption=" Profit"/>
    <pivotHierarchy dragToData="1" caption="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82546E8-8B35-4653-B5DC-C1D2436A3A88}" name="PivotTable2" cacheId="16" applyNumberFormats="0" applyBorderFormats="0" applyFontFormats="0" applyPatternFormats="0" applyAlignmentFormats="0" applyWidthHeightFormats="1" dataCaption="Values" missingCaption="0" tag="b95c84c7-9b9e-403c-a35b-71c997652034" updatedVersion="8" minRefreshableVersion="3" useAutoFormatting="1" subtotalHiddenItems="1" rowGrandTotals="0" colGrandTotals="0" itemPrintTitles="1" createdVersion="8" indent="0" showEmptyRow="1" showEmptyCol="1" compact="0" compactData="0" multipleFieldFilters="0" chartFormat="9">
  <location ref="Q6:S7" firstHeaderRow="0" firstDataRow="1" firstDataCol="0"/>
  <pivotFields count="5">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 dataField="1" compact="0" outline="0" subtotalTop="0" showAll="0" defaultSubtotal="0"/>
  </pivotFields>
  <rowItems count="1">
    <i/>
  </rowItems>
  <colFields count="1">
    <field x="-2"/>
  </colFields>
  <colItems count="3">
    <i>
      <x/>
    </i>
    <i i="1">
      <x v="1"/>
    </i>
    <i i="2">
      <x v="2"/>
    </i>
  </colItems>
  <dataFields count="3">
    <dataField fld="2" subtotal="count" baseField="0" baseItem="0"/>
    <dataField fld="3" subtotal="count" baseField="0" baseItem="0"/>
    <dataField fld="4" subtotal="count" baseField="0" baseItem="0"/>
  </dataFields>
  <formats count="3">
    <format dxfId="5">
      <pivotArea type="all" dataOnly="0" outline="0" fieldPosition="0"/>
    </format>
    <format dxfId="4">
      <pivotArea outline="0" collapsedLevelsAreSubtotals="1" fieldPosition="0"/>
    </format>
    <format dxfId="3">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German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COGS"/>
    <pivotHierarchy dragToData="1" caption=" Revenue"/>
    <pivotHierarchy dragToData="1" caption=" Profit"/>
    <pivotHierarchy dragToData="1" caption="OrderQuantity"/>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6058A7F-287B-45BA-AB3B-F430F9EEC9F1}" name="PivotTable5" cacheId="17" applyNumberFormats="0" applyBorderFormats="0" applyFontFormats="0" applyPatternFormats="0" applyAlignmentFormats="0" applyWidthHeightFormats="1" dataCaption="Values" missingCaption="0" tag="e9b2d190-68cf-46de-8fbd-efdf85c046f9" updatedVersion="8" minRefreshableVersion="3" useAutoFormatting="1" subtotalHiddenItems="1" rowGrandTotals="0" colGrandTotals="0" itemPrintTitles="1" createdVersion="8" indent="0" showEmptyRow="1" showEmptyCol="1" compact="0" compactData="0" multipleFieldFilters="0" chartFormat="9">
  <location ref="AO5:AP6" firstHeaderRow="0" firstDataRow="1" firstDataCol="0"/>
  <pivotFields count="4">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s>
  <rowItems count="1">
    <i/>
  </rowItems>
  <colFields count="1">
    <field x="-2"/>
  </colFields>
  <colItems count="2">
    <i>
      <x/>
    </i>
    <i i="1">
      <x v="1"/>
    </i>
  </colItems>
  <dataFields count="2">
    <dataField fld="2" subtotal="count" baseField="0" baseItem="0" numFmtId="3"/>
    <dataField fld="3" subtotal="count" baseField="0" baseItem="0" numFmtId="3"/>
  </dataFields>
  <formats count="6">
    <format dxfId="11">
      <pivotArea type="all" dataOnly="0" outline="0" fieldPosition="0"/>
    </format>
    <format dxfId="10">
      <pivotArea outline="0" collapsedLevelsAreSubtotals="1" fieldPosition="0"/>
    </format>
    <format dxfId="9">
      <pivotArea dataOnly="0" labelOnly="1" outline="0" axis="axisValues" fieldPosition="0"/>
    </format>
    <format dxfId="8">
      <pivotArea outline="0" collapsedLevelsAreSubtotals="1" fieldPosition="0"/>
    </format>
    <format dxfId="7">
      <pivotArea outline="0" fieldPosition="0">
        <references count="1">
          <reference field="4294967294" count="1" selected="0">
            <x v="0"/>
          </reference>
        </references>
      </pivotArea>
    </format>
    <format dxfId="6">
      <pivotArea outline="0" fieldPosition="0">
        <references count="1">
          <reference field="4294967294" count="1" selected="0">
            <x v="1"/>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German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COGS"/>
    <pivotHierarchy dragToData="1" caption=" Revenue"/>
    <pivotHierarchy dragToData="1" caption=" Profit"/>
    <pivotHierarchy dragToData="1" caption="OrderQuantity"/>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A168272-C898-4ED8-A08F-3B903E7DAF55}" name="PivotTable7" cacheId="19" applyNumberFormats="0" applyBorderFormats="0" applyFontFormats="0" applyPatternFormats="0" applyAlignmentFormats="0" applyWidthHeightFormats="1" dataCaption="Values" missingCaption="0" tag="e9b2d190-68cf-46de-8fbd-efdf85c046f9" updatedVersion="8" minRefreshableVersion="3" useAutoFormatting="1" subtotalHiddenItems="1" rowGrandTotals="0" colGrandTotals="0" itemPrintTitles="1" createdVersion="8" indent="0" showEmptyRow="1" showEmptyCol="1" compact="0" compactData="0" multipleFieldFilters="0" chartFormat="9">
  <location ref="AR5:AS10" firstHeaderRow="1" firstDataRow="1" firstDataCol="1"/>
  <pivotFields count="4">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showAll="0" defaultSubtotal="0"/>
    <pivotField axis="axisRow" compact="0" allDrilled="1" outline="0" subtotalTop="0" showAll="0" dataSourceSort="1" defaultSubtotal="0" defaultAttributeDrillState="1">
      <items count="5">
        <item x="0"/>
        <item x="1"/>
        <item x="2"/>
        <item x="3"/>
        <item x="4"/>
      </items>
    </pivotField>
  </pivotFields>
  <rowFields count="1">
    <field x="3"/>
  </rowFields>
  <rowItems count="5">
    <i>
      <x/>
    </i>
    <i>
      <x v="1"/>
    </i>
    <i>
      <x v="2"/>
    </i>
    <i>
      <x v="3"/>
    </i>
    <i>
      <x v="4"/>
    </i>
  </rowItems>
  <colItems count="1">
    <i/>
  </colItems>
  <dataFields count="1">
    <dataField name="Sum of Total Profit" fld="2" baseField="0" baseItem="0" numFmtId="166"/>
  </dataFields>
  <formats count="4">
    <format dxfId="15">
      <pivotArea type="all" dataOnly="0" outline="0" fieldPosition="0"/>
    </format>
    <format dxfId="14">
      <pivotArea outline="0" collapsedLevelsAreSubtotals="1" fieldPosition="0"/>
    </format>
    <format dxfId="13">
      <pivotArea dataOnly="0" labelOnly="1" outline="0" axis="axisValues" fieldPosition="0"/>
    </format>
    <format dxfId="12">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German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COGS"/>
    <pivotHierarchy dragToData="1" caption=" Revenue"/>
    <pivotHierarchy dragToData="1" caption=" Profit"/>
    <pivotHierarchy dragToData="1" caption="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FDF522D7-960A-4755-BE08-6B1A567DADEF}" name="PivotTable8" cacheId="1" applyNumberFormats="0" applyBorderFormats="0" applyFontFormats="0" applyPatternFormats="0" applyAlignmentFormats="0" applyWidthHeightFormats="1" dataCaption="Values" missingCaption="0" tag="e9b2d190-68cf-46de-8fbd-efdf85c046f9" updatedVersion="8" minRefreshableVersion="3" useAutoFormatting="1" subtotalHiddenItems="1" rowGrandTotals="0" colGrandTotals="0" itemPrintTitles="1" createdVersion="8" indent="0" showEmptyRow="1" showEmptyCol="1" compact="0" compactData="0" multipleFieldFilters="0" chartFormat="9">
  <location ref="BA5:BB11" firstHeaderRow="1" firstDataRow="1" firstDataCol="1"/>
  <pivotFields count="3">
    <pivotField compact="0" allDrilled="1" outline="0" subtotalTop="0" showAll="0" dataSourceSort="1" defaultSubtotal="0" defaultAttributeDrillState="1"/>
    <pivotField axis="axisRow" compact="0" allDrilled="1" outline="0" subtotalTop="0" showAll="0" dataSourceSort="1" defaultSubtotal="0" defaultAttributeDrillState="1">
      <items count="6">
        <item x="0"/>
        <item x="1"/>
        <item x="2"/>
        <item x="3"/>
        <item x="4"/>
        <item x="5"/>
      </items>
    </pivotField>
    <pivotField dataField="1" compact="0" outline="0" subtotalTop="0" showAll="0" defaultSubtotal="0"/>
  </pivotFields>
  <rowFields count="1">
    <field x="1"/>
  </rowFields>
  <rowItems count="6">
    <i>
      <x/>
    </i>
    <i>
      <x v="1"/>
    </i>
    <i>
      <x v="2"/>
    </i>
    <i>
      <x v="3"/>
    </i>
    <i>
      <x v="4"/>
    </i>
    <i>
      <x v="5"/>
    </i>
  </rowItems>
  <colItems count="1">
    <i/>
  </colItems>
  <dataFields count="1">
    <dataField name="Sum of Total Profit" fld="2" baseField="0" baseItem="0" numFmtId="168"/>
  </dataFields>
  <formats count="4">
    <format dxfId="19">
      <pivotArea type="all" dataOnly="0" outline="0" fieldPosition="0"/>
    </format>
    <format dxfId="18">
      <pivotArea outline="0" collapsedLevelsAreSubtotals="1" fieldPosition="0"/>
    </format>
    <format dxfId="17">
      <pivotArea dataOnly="0" labelOnly="1" outline="0" axis="axisValues" fieldPosition="0"/>
    </format>
    <format dxfId="16">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COGS"/>
    <pivotHierarchy dragToData="1" caption=" Revenue"/>
    <pivotHierarchy dragToData="1" caption=" Profit"/>
    <pivotHierarchy dragToData="1" caption="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552E1FAE-9522-49A0-9079-357110F79F57}" name="PivotTable4" cacheId="13" applyNumberFormats="0" applyBorderFormats="0" applyFontFormats="0" applyPatternFormats="0" applyAlignmentFormats="0" applyWidthHeightFormats="1" dataCaption="Values" missingCaption="0" tag="664d0ea5-60c0-4255-86cf-86c609c007ac" updatedVersion="8" minRefreshableVersion="3" useAutoFormatting="1" subtotalHiddenItems="1" rowGrandTotals="0" colGrandTotals="0" itemPrintTitles="1" createdVersion="8" indent="0" showEmptyRow="1" showEmptyCol="1" compact="0" compactData="0" multipleFieldFilters="0" chartFormat="9">
  <location ref="AE6:AF8" firstHeaderRow="1" firstDataRow="1" firstDataCol="1"/>
  <pivotFields count="5">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showAll="0" defaultSubtotal="0"/>
    <pivotField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s>
  <rowFields count="1">
    <field x="4"/>
  </rowFields>
  <rowItems count="2">
    <i>
      <x/>
    </i>
    <i>
      <x v="1"/>
    </i>
  </rowItems>
  <colItems count="1">
    <i/>
  </colItems>
  <dataFields count="1">
    <dataField name=" Total Profit" fld="2" baseField="0" baseItem="0"/>
  </dataFields>
  <formats count="3">
    <format dxfId="22">
      <pivotArea type="all" dataOnly="0" outline="0" fieldPosition="0"/>
    </format>
    <format dxfId="21">
      <pivotArea outline="0" collapsedLevelsAreSubtotals="1" fieldPosition="0"/>
    </format>
    <format dxfId="20">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German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COGS"/>
    <pivotHierarchy dragToData="1" caption=" Revenue"/>
    <pivotHierarchy dragToData="1" caption=" Profit"/>
    <pivotHierarchy dragToData="1" caption="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74FA3241-15A7-45BB-A9AA-9C1BC025306F}" name="PivotTable1" cacheId="15" applyNumberFormats="0" applyBorderFormats="0" applyFontFormats="0" applyPatternFormats="0" applyAlignmentFormats="0" applyWidthHeightFormats="1" dataCaption="Values" missingCaption="0" tag="eb944f94-da2b-4b30-9845-2f5d48555d79" updatedVersion="8" minRefreshableVersion="3" useAutoFormatting="1" subtotalHiddenItems="1" rowGrandTotals="0" colGrandTotals="0" itemPrintTitles="1" createdVersion="8" indent="0" showEmptyRow="1" showEmptyCol="1" compact="0" compactData="0" multipleFieldFilters="0" chartFormat="9">
  <location ref="E7:F18407" firstHeaderRow="1" firstDataRow="1" firstDataCol="1"/>
  <pivotFields count="4">
    <pivotField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dataField="1" compact="0" outline="0" subtotalTop="0" showAll="0" defaultSubtotal="0"/>
  </pivotFields>
  <rowFields count="1">
    <field x="2"/>
  </rowFields>
  <rowItems count="18400">
    <i>
      <x v="4977"/>
    </i>
    <i>
      <x v="15507"/>
    </i>
    <i>
      <x v="13101"/>
    </i>
    <i>
      <x v="12751"/>
    </i>
    <i>
      <x v="7798"/>
    </i>
    <i>
      <x v="10997"/>
    </i>
    <i>
      <x v="17799"/>
    </i>
    <i>
      <x v="10919"/>
    </i>
    <i>
      <x v="370"/>
    </i>
    <i>
      <x v="71"/>
    </i>
    <i>
      <x v="15802"/>
    </i>
    <i>
      <x v="6421"/>
    </i>
    <i>
      <x v="16060"/>
    </i>
    <i>
      <x v="1809"/>
    </i>
    <i>
      <x v="11625"/>
    </i>
    <i>
      <x v="9445"/>
    </i>
    <i>
      <x v="10266"/>
    </i>
    <i>
      <x v="9765"/>
    </i>
    <i>
      <x v="11980"/>
    </i>
    <i>
      <x v="9208"/>
    </i>
    <i>
      <x v="12920"/>
    </i>
    <i>
      <x v="4438"/>
    </i>
    <i>
      <x v="12606"/>
    </i>
    <i>
      <x v="11755"/>
    </i>
    <i>
      <x v="16331"/>
    </i>
    <i>
      <x v="10590"/>
    </i>
    <i>
      <x v="15230"/>
    </i>
    <i>
      <x v="13691"/>
    </i>
    <i>
      <x v="11317"/>
    </i>
    <i>
      <x v="6108"/>
    </i>
    <i>
      <x v="10735"/>
    </i>
    <i>
      <x v="11672"/>
    </i>
    <i>
      <x v="18216"/>
    </i>
    <i>
      <x v="12918"/>
    </i>
    <i>
      <x v="4770"/>
    </i>
    <i>
      <x v="14879"/>
    </i>
    <i>
      <x v="15701"/>
    </i>
    <i>
      <x v="9171"/>
    </i>
    <i>
      <x v="10524"/>
    </i>
    <i>
      <x v="17160"/>
    </i>
    <i>
      <x v="16258"/>
    </i>
    <i>
      <x v="8634"/>
    </i>
    <i>
      <x v="1469"/>
    </i>
    <i>
      <x v="528"/>
    </i>
    <i>
      <x v="8269"/>
    </i>
    <i>
      <x v="818"/>
    </i>
    <i>
      <x v="10798"/>
    </i>
    <i>
      <x v="12563"/>
    </i>
    <i>
      <x v="16798"/>
    </i>
    <i>
      <x v="14167"/>
    </i>
    <i>
      <x v="15085"/>
    </i>
    <i>
      <x v="11619"/>
    </i>
    <i>
      <x v="17204"/>
    </i>
    <i>
      <x v="17140"/>
    </i>
    <i>
      <x v="3316"/>
    </i>
    <i>
      <x v="15365"/>
    </i>
    <i>
      <x v="8972"/>
    </i>
    <i>
      <x v="15221"/>
    </i>
    <i>
      <x v="14778"/>
    </i>
    <i>
      <x v="915"/>
    </i>
    <i>
      <x v="1388"/>
    </i>
    <i>
      <x v="15382"/>
    </i>
    <i>
      <x v="17358"/>
    </i>
    <i>
      <x v="11424"/>
    </i>
    <i>
      <x v="2661"/>
    </i>
    <i>
      <x v="8117"/>
    </i>
    <i>
      <x v="5061"/>
    </i>
    <i>
      <x v="8661"/>
    </i>
    <i>
      <x v="2528"/>
    </i>
    <i>
      <x v="3914"/>
    </i>
    <i>
      <x v="15780"/>
    </i>
    <i>
      <x v="4258"/>
    </i>
    <i>
      <x v="3011"/>
    </i>
    <i>
      <x v="7694"/>
    </i>
    <i>
      <x v="5367"/>
    </i>
    <i>
      <x v="8128"/>
    </i>
    <i>
      <x v="4967"/>
    </i>
    <i>
      <x v="218"/>
    </i>
    <i>
      <x v="4737"/>
    </i>
    <i>
      <x v="18317"/>
    </i>
    <i>
      <x v="11164"/>
    </i>
    <i>
      <x v="14705"/>
    </i>
    <i>
      <x v="3975"/>
    </i>
    <i>
      <x v="4429"/>
    </i>
    <i>
      <x v="14685"/>
    </i>
    <i>
      <x v="13613"/>
    </i>
    <i>
      <x v="3644"/>
    </i>
    <i>
      <x v="7819"/>
    </i>
    <i>
      <x v="11210"/>
    </i>
    <i>
      <x v="16541"/>
    </i>
    <i>
      <x v="4818"/>
    </i>
    <i>
      <x v="8611"/>
    </i>
    <i>
      <x v="17675"/>
    </i>
    <i>
      <x v="17808"/>
    </i>
    <i>
      <x v="774"/>
    </i>
    <i>
      <x v="385"/>
    </i>
    <i>
      <x v="374"/>
    </i>
    <i>
      <x v="1947"/>
    </i>
    <i>
      <x v="8469"/>
    </i>
    <i>
      <x v="15064"/>
    </i>
    <i>
      <x v="513"/>
    </i>
    <i>
      <x v="4326"/>
    </i>
    <i>
      <x v="17182"/>
    </i>
    <i>
      <x v="17354"/>
    </i>
    <i>
      <x v="11174"/>
    </i>
    <i>
      <x v="9689"/>
    </i>
    <i>
      <x v="17722"/>
    </i>
    <i>
      <x v="5534"/>
    </i>
    <i>
      <x v="2435"/>
    </i>
    <i>
      <x v="9947"/>
    </i>
    <i>
      <x v="1622"/>
    </i>
    <i>
      <x v="14703"/>
    </i>
    <i>
      <x v="2898"/>
    </i>
    <i>
      <x v="12160"/>
    </i>
    <i>
      <x v="12071"/>
    </i>
    <i>
      <x v="1674"/>
    </i>
    <i>
      <x v="14544"/>
    </i>
    <i>
      <x v="8533"/>
    </i>
    <i>
      <x v="10270"/>
    </i>
    <i>
      <x v="11146"/>
    </i>
    <i>
      <x v="17000"/>
    </i>
    <i>
      <x v="16911"/>
    </i>
    <i>
      <x v="17476"/>
    </i>
    <i>
      <x v="3504"/>
    </i>
    <i>
      <x v="4621"/>
    </i>
    <i>
      <x v="9506"/>
    </i>
    <i>
      <x v="1842"/>
    </i>
    <i>
      <x v="13219"/>
    </i>
    <i>
      <x v="12592"/>
    </i>
    <i>
      <x v="2596"/>
    </i>
    <i>
      <x v="16804"/>
    </i>
    <i>
      <x v="305"/>
    </i>
    <i>
      <x v="210"/>
    </i>
    <i>
      <x v="4728"/>
    </i>
    <i>
      <x v="17224"/>
    </i>
    <i>
      <x v="6969"/>
    </i>
    <i>
      <x v="16817"/>
    </i>
    <i>
      <x v="9474"/>
    </i>
    <i>
      <x v="2461"/>
    </i>
    <i>
      <x v="15598"/>
    </i>
    <i>
      <x v="6972"/>
    </i>
    <i>
      <x v="4050"/>
    </i>
    <i>
      <x v="2136"/>
    </i>
    <i>
      <x v="10726"/>
    </i>
    <i>
      <x v="215"/>
    </i>
    <i>
      <x v="13925"/>
    </i>
    <i>
      <x v="17477"/>
    </i>
    <i>
      <x v="10040"/>
    </i>
    <i>
      <x v="6144"/>
    </i>
    <i>
      <x v="6564"/>
    </i>
    <i>
      <x v="6179"/>
    </i>
    <i>
      <x v="14696"/>
    </i>
    <i>
      <x v="14080"/>
    </i>
    <i>
      <x v="6947"/>
    </i>
    <i>
      <x v="4282"/>
    </i>
    <i>
      <x v="294"/>
    </i>
    <i>
      <x v="1210"/>
    </i>
    <i>
      <x v="8652"/>
    </i>
    <i>
      <x v="11726"/>
    </i>
    <i>
      <x v="7244"/>
    </i>
    <i>
      <x v="2265"/>
    </i>
    <i>
      <x v="16988"/>
    </i>
    <i>
      <x v="4170"/>
    </i>
    <i>
      <x v="15471"/>
    </i>
    <i>
      <x v="14010"/>
    </i>
    <i>
      <x v="9315"/>
    </i>
    <i>
      <x v="16595"/>
    </i>
    <i>
      <x v="8471"/>
    </i>
    <i>
      <x v="4620"/>
    </i>
    <i>
      <x v="2397"/>
    </i>
    <i>
      <x v="12575"/>
    </i>
    <i>
      <x v="15108"/>
    </i>
    <i>
      <x v="14600"/>
    </i>
    <i>
      <x v="14675"/>
    </i>
    <i>
      <x v="16077"/>
    </i>
    <i>
      <x v="16399"/>
    </i>
    <i>
      <x v="16565"/>
    </i>
    <i>
      <x v="3395"/>
    </i>
    <i>
      <x v="2412"/>
    </i>
    <i>
      <x v="1257"/>
    </i>
    <i>
      <x v="4358"/>
    </i>
    <i>
      <x v="3462"/>
    </i>
    <i>
      <x v="18353"/>
    </i>
    <i>
      <x v="14999"/>
    </i>
    <i>
      <x v="6141"/>
    </i>
    <i>
      <x v="1755"/>
    </i>
    <i>
      <x v="9462"/>
    </i>
    <i>
      <x v="3190"/>
    </i>
    <i>
      <x v="6604"/>
    </i>
    <i>
      <x v="16305"/>
    </i>
    <i>
      <x v="10885"/>
    </i>
    <i>
      <x v="13225"/>
    </i>
    <i>
      <x v="246"/>
    </i>
    <i>
      <x v="7824"/>
    </i>
    <i>
      <x v="4632"/>
    </i>
    <i>
      <x v="16910"/>
    </i>
    <i>
      <x v="764"/>
    </i>
    <i>
      <x v="2542"/>
    </i>
    <i>
      <x v="5428"/>
    </i>
    <i>
      <x v="3871"/>
    </i>
    <i>
      <x v="13584"/>
    </i>
    <i>
      <x v="7777"/>
    </i>
    <i>
      <x v="5015"/>
    </i>
    <i>
      <x v="4002"/>
    </i>
    <i>
      <x v="718"/>
    </i>
    <i>
      <x v="18141"/>
    </i>
    <i>
      <x v="10476"/>
    </i>
    <i>
      <x v="18018"/>
    </i>
    <i>
      <x v="11382"/>
    </i>
    <i>
      <x v="4376"/>
    </i>
    <i>
      <x v="9372"/>
    </i>
    <i>
      <x v="8423"/>
    </i>
    <i>
      <x v="7043"/>
    </i>
    <i>
      <x v="8445"/>
    </i>
    <i>
      <x v="14669"/>
    </i>
    <i>
      <x v="8009"/>
    </i>
    <i>
      <x v="2230"/>
    </i>
    <i>
      <x v="3835"/>
    </i>
    <i>
      <x v="2538"/>
    </i>
    <i>
      <x v="3132"/>
    </i>
    <i>
      <x v="16223"/>
    </i>
    <i>
      <x v="7039"/>
    </i>
    <i>
      <x v="13080"/>
    </i>
    <i>
      <x v="11111"/>
    </i>
    <i>
      <x v="16903"/>
    </i>
    <i>
      <x v="5689"/>
    </i>
    <i>
      <x v="14961"/>
    </i>
    <i>
      <x v="665"/>
    </i>
    <i>
      <x v="6936"/>
    </i>
    <i>
      <x v="11803"/>
    </i>
    <i>
      <x v="4330"/>
    </i>
    <i>
      <x v="1136"/>
    </i>
    <i>
      <x v="12605"/>
    </i>
    <i>
      <x v="2540"/>
    </i>
    <i>
      <x v="16363"/>
    </i>
    <i>
      <x v="13226"/>
    </i>
    <i>
      <x v="10015"/>
    </i>
    <i>
      <x v="18066"/>
    </i>
    <i>
      <x v="9164"/>
    </i>
    <i>
      <x v="11193"/>
    </i>
    <i>
      <x v="17436"/>
    </i>
    <i>
      <x v="13788"/>
    </i>
    <i>
      <x v="884"/>
    </i>
    <i>
      <x v="13199"/>
    </i>
    <i>
      <x v="10813"/>
    </i>
    <i>
      <x v="7392"/>
    </i>
    <i>
      <x v="14883"/>
    </i>
    <i>
      <x v="8025"/>
    </i>
    <i>
      <x v="17745"/>
    </i>
    <i>
      <x v="14437"/>
    </i>
    <i>
      <x v="2768"/>
    </i>
    <i>
      <x v="3928"/>
    </i>
    <i>
      <x v="13304"/>
    </i>
    <i>
      <x v="4490"/>
    </i>
    <i>
      <x v="3435"/>
    </i>
    <i>
      <x v="17180"/>
    </i>
    <i>
      <x v="1719"/>
    </i>
    <i>
      <x v="4482"/>
    </i>
    <i>
      <x v="846"/>
    </i>
    <i>
      <x v="1548"/>
    </i>
    <i>
      <x v="16936"/>
    </i>
    <i>
      <x v="8343"/>
    </i>
    <i>
      <x v="14870"/>
    </i>
    <i>
      <x v="13152"/>
    </i>
    <i>
      <x v="11046"/>
    </i>
    <i>
      <x v="8204"/>
    </i>
    <i>
      <x v="5409"/>
    </i>
    <i>
      <x v="10134"/>
    </i>
    <i>
      <x v="13543"/>
    </i>
    <i>
      <x v="10553"/>
    </i>
    <i>
      <x v="4432"/>
    </i>
    <i>
      <x v="13483"/>
    </i>
    <i>
      <x v="2389"/>
    </i>
    <i>
      <x v="18055"/>
    </i>
    <i>
      <x v="16430"/>
    </i>
    <i>
      <x v="5280"/>
    </i>
    <i>
      <x v="9144"/>
    </i>
    <i>
      <x v="9504"/>
    </i>
    <i>
      <x v="5570"/>
    </i>
    <i>
      <x v="388"/>
    </i>
    <i>
      <x v="3006"/>
    </i>
    <i>
      <x v="204"/>
    </i>
    <i>
      <x v="12642"/>
    </i>
    <i>
      <x v="226"/>
    </i>
    <i>
      <x v="4051"/>
    </i>
    <i>
      <x v="13326"/>
    </i>
    <i>
      <x v="10009"/>
    </i>
    <i>
      <x v="6417"/>
    </i>
    <i>
      <x v="16375"/>
    </i>
    <i>
      <x v="2072"/>
    </i>
    <i>
      <x v="11072"/>
    </i>
    <i>
      <x v="6623"/>
    </i>
    <i>
      <x v="8352"/>
    </i>
    <i>
      <x v="7444"/>
    </i>
    <i>
      <x v="7886"/>
    </i>
    <i>
      <x v="16734"/>
    </i>
    <i>
      <x v="8227"/>
    </i>
    <i>
      <x v="4691"/>
    </i>
    <i>
      <x v="16383"/>
    </i>
    <i>
      <x v="4049"/>
    </i>
    <i>
      <x v="17713"/>
    </i>
    <i>
      <x v="11269"/>
    </i>
    <i>
      <x v="16690"/>
    </i>
    <i>
      <x v="4751"/>
    </i>
    <i>
      <x v="5609"/>
    </i>
    <i>
      <x v="15357"/>
    </i>
    <i>
      <x v="15374"/>
    </i>
    <i>
      <x v="4413"/>
    </i>
    <i>
      <x v="5267"/>
    </i>
    <i>
      <x v="3929"/>
    </i>
    <i>
      <x v="15629"/>
    </i>
    <i>
      <x v="6997"/>
    </i>
    <i>
      <x v="5786"/>
    </i>
    <i>
      <x v="9287"/>
    </i>
    <i>
      <x v="4924"/>
    </i>
    <i>
      <x v="8363"/>
    </i>
    <i>
      <x v="12281"/>
    </i>
    <i>
      <x v="15688"/>
    </i>
    <i>
      <x v="8835"/>
    </i>
    <i>
      <x v="15062"/>
    </i>
    <i>
      <x v="6365"/>
    </i>
    <i>
      <x v="3182"/>
    </i>
    <i>
      <x v="13554"/>
    </i>
    <i>
      <x v="14177"/>
    </i>
    <i>
      <x v="18045"/>
    </i>
    <i>
      <x v="9767"/>
    </i>
    <i>
      <x v="2703"/>
    </i>
    <i>
      <x v="4029"/>
    </i>
    <i>
      <x v="10046"/>
    </i>
    <i>
      <x v="3071"/>
    </i>
    <i>
      <x v="5263"/>
    </i>
    <i>
      <x v="10254"/>
    </i>
    <i>
      <x v="7442"/>
    </i>
    <i>
      <x v="15173"/>
    </i>
    <i>
      <x v="2630"/>
    </i>
    <i>
      <x v="8462"/>
    </i>
    <i>
      <x v="3930"/>
    </i>
    <i>
      <x v="14164"/>
    </i>
    <i>
      <x v="6129"/>
    </i>
    <i>
      <x v="14018"/>
    </i>
    <i>
      <x v="16381"/>
    </i>
    <i>
      <x v="2631"/>
    </i>
    <i>
      <x v="709"/>
    </i>
    <i>
      <x v="13601"/>
    </i>
    <i>
      <x v="16607"/>
    </i>
    <i>
      <x v="10836"/>
    </i>
    <i>
      <x v="18060"/>
    </i>
    <i>
      <x v="10699"/>
    </i>
    <i>
      <x v="4486"/>
    </i>
    <i>
      <x v="11313"/>
    </i>
    <i>
      <x v="10908"/>
    </i>
    <i>
      <x v="6582"/>
    </i>
    <i>
      <x v="11002"/>
    </i>
    <i>
      <x v="10225"/>
    </i>
    <i>
      <x v="6160"/>
    </i>
    <i>
      <x v="2620"/>
    </i>
    <i>
      <x v="13244"/>
    </i>
    <i>
      <x v="11808"/>
    </i>
    <i>
      <x v="10837"/>
    </i>
    <i>
      <x v="14438"/>
    </i>
    <i>
      <x v="16287"/>
    </i>
    <i>
      <x v="5697"/>
    </i>
    <i>
      <x v="6361"/>
    </i>
    <i>
      <x v="4082"/>
    </i>
    <i>
      <x v="3619"/>
    </i>
    <i>
      <x v="11946"/>
    </i>
    <i>
      <x v="3623"/>
    </i>
    <i>
      <x v="13176"/>
    </i>
    <i>
      <x v="5358"/>
    </i>
    <i>
      <x v="5547"/>
    </i>
    <i>
      <x v="922"/>
    </i>
    <i>
      <x v="2423"/>
    </i>
    <i>
      <x v="4927"/>
    </i>
    <i>
      <x v="13583"/>
    </i>
    <i>
      <x v="1677"/>
    </i>
    <i>
      <x v="12928"/>
    </i>
    <i>
      <x v="9853"/>
    </i>
    <i>
      <x v="15416"/>
    </i>
    <i>
      <x v="11040"/>
    </i>
    <i>
      <x v="16540"/>
    </i>
    <i>
      <x v="17196"/>
    </i>
    <i>
      <x v="14352"/>
    </i>
    <i>
      <x v="8811"/>
    </i>
    <i>
      <x v="10777"/>
    </i>
    <i>
      <x v="16986"/>
    </i>
    <i>
      <x v="14586"/>
    </i>
    <i>
      <x v="6601"/>
    </i>
    <i>
      <x v="13513"/>
    </i>
    <i>
      <x v="9160"/>
    </i>
    <i>
      <x v="2079"/>
    </i>
    <i>
      <x v="3308"/>
    </i>
    <i>
      <x v="6957"/>
    </i>
    <i>
      <x v="3436"/>
    </i>
    <i>
      <x v="2509"/>
    </i>
    <i>
      <x v="9435"/>
    </i>
    <i>
      <x v="9364"/>
    </i>
    <i>
      <x v="15664"/>
    </i>
    <i>
      <x v="12892"/>
    </i>
    <i>
      <x v="12102"/>
    </i>
    <i>
      <x v="10921"/>
    </i>
    <i>
      <x v="17511"/>
    </i>
    <i>
      <x v="14708"/>
    </i>
    <i>
      <x v="8357"/>
    </i>
    <i>
      <x v="5279"/>
    </i>
    <i>
      <x v="10031"/>
    </i>
    <i>
      <x v="2454"/>
    </i>
    <i>
      <x v="17489"/>
    </i>
    <i>
      <x v="15589"/>
    </i>
    <i>
      <x v="3549"/>
    </i>
    <i>
      <x v="1189"/>
    </i>
    <i>
      <x v="326"/>
    </i>
    <i>
      <x v="13102"/>
    </i>
    <i>
      <x v="3235"/>
    </i>
    <i>
      <x v="5352"/>
    </i>
    <i>
      <x v="3163"/>
    </i>
    <i>
      <x v="15799"/>
    </i>
    <i>
      <x v="11635"/>
    </i>
    <i>
      <x v="9402"/>
    </i>
    <i>
      <x v="16596"/>
    </i>
    <i>
      <x v="1394"/>
    </i>
    <i>
      <x v="1097"/>
    </i>
    <i>
      <x v="13324"/>
    </i>
    <i>
      <x v="7860"/>
    </i>
    <i>
      <x v="1994"/>
    </i>
    <i>
      <x v="3900"/>
    </i>
    <i>
      <x v="5530"/>
    </i>
    <i>
      <x v="9252"/>
    </i>
    <i>
      <x v="11999"/>
    </i>
    <i>
      <x v="3986"/>
    </i>
    <i>
      <x v="15689"/>
    </i>
    <i>
      <x v="1626"/>
    </i>
    <i>
      <x v="14405"/>
    </i>
    <i>
      <x v="15047"/>
    </i>
    <i>
      <x v="5312"/>
    </i>
    <i>
      <x v="18234"/>
    </i>
    <i>
      <x v="16901"/>
    </i>
    <i>
      <x v="13521"/>
    </i>
    <i>
      <x v="17911"/>
    </i>
    <i>
      <x v="5423"/>
    </i>
    <i>
      <x v="2742"/>
    </i>
    <i>
      <x v="16424"/>
    </i>
    <i>
      <x v="9468"/>
    </i>
    <i>
      <x v="16894"/>
    </i>
    <i>
      <x v="12855"/>
    </i>
    <i>
      <x v="10787"/>
    </i>
    <i>
      <x v="8110"/>
    </i>
    <i>
      <x v="13580"/>
    </i>
    <i>
      <x v="6301"/>
    </i>
    <i>
      <x v="1374"/>
    </i>
    <i>
      <x v="13535"/>
    </i>
    <i>
      <x v="4293"/>
    </i>
    <i>
      <x v="2095"/>
    </i>
    <i>
      <x v="4690"/>
    </i>
    <i>
      <x v="8084"/>
    </i>
    <i>
      <x v="6131"/>
    </i>
    <i>
      <x v="16386"/>
    </i>
    <i>
      <x v="15452"/>
    </i>
    <i>
      <x v="15758"/>
    </i>
    <i>
      <x v="9181"/>
    </i>
    <i>
      <x v="6876"/>
    </i>
    <i>
      <x v="643"/>
    </i>
    <i>
      <x v="5307"/>
    </i>
    <i>
      <x v="6097"/>
    </i>
    <i>
      <x v="12242"/>
    </i>
    <i>
      <x v="6162"/>
    </i>
    <i>
      <x v="1923"/>
    </i>
    <i>
      <x v="6987"/>
    </i>
    <i>
      <x v="56"/>
    </i>
    <i>
      <x v="11500"/>
    </i>
    <i>
      <x v="2025"/>
    </i>
    <i>
      <x v="11109"/>
    </i>
    <i>
      <x v="2479"/>
    </i>
    <i>
      <x v="5420"/>
    </i>
    <i>
      <x v="10772"/>
    </i>
    <i>
      <x v="12727"/>
    </i>
    <i>
      <x v="6303"/>
    </i>
    <i>
      <x v="15270"/>
    </i>
    <i>
      <x v="2408"/>
    </i>
    <i>
      <x v="10294"/>
    </i>
    <i>
      <x v="16618"/>
    </i>
    <i>
      <x v="14375"/>
    </i>
    <i>
      <x v="16538"/>
    </i>
    <i>
      <x v="14537"/>
    </i>
    <i>
      <x v="15432"/>
    </i>
    <i>
      <x v="4624"/>
    </i>
    <i>
      <x v="9163"/>
    </i>
    <i>
      <x v="11089"/>
    </i>
    <i>
      <x v="8035"/>
    </i>
    <i>
      <x v="1251"/>
    </i>
    <i>
      <x v="3217"/>
    </i>
    <i>
      <x v="14650"/>
    </i>
    <i>
      <x v="1241"/>
    </i>
    <i>
      <x v="7484"/>
    </i>
    <i>
      <x v="1721"/>
    </i>
    <i>
      <x v="10268"/>
    </i>
    <i>
      <x v="14083"/>
    </i>
    <i>
      <x v="11902"/>
    </i>
    <i>
      <x v="10530"/>
    </i>
    <i>
      <x v="2861"/>
    </i>
    <i>
      <x v="12285"/>
    </i>
    <i>
      <x v="8239"/>
    </i>
    <i>
      <x v="10565"/>
    </i>
    <i>
      <x v="17504"/>
    </i>
    <i>
      <x v="7948"/>
    </i>
    <i>
      <x v="10752"/>
    </i>
    <i>
      <x v="13986"/>
    </i>
    <i>
      <x v="17428"/>
    </i>
    <i>
      <x v="17442"/>
    </i>
    <i>
      <x v="10141"/>
    </i>
    <i>
      <x v="17485"/>
    </i>
    <i>
      <x v="3048"/>
    </i>
    <i>
      <x v="14328"/>
    </i>
    <i>
      <x v="11319"/>
    </i>
    <i>
      <x v="4333"/>
    </i>
    <i>
      <x v="7025"/>
    </i>
    <i>
      <x v="9472"/>
    </i>
    <i>
      <x v="12265"/>
    </i>
    <i>
      <x v="6271"/>
    </i>
    <i>
      <x v="10228"/>
    </i>
    <i>
      <x v="8412"/>
    </i>
    <i>
      <x v="11309"/>
    </i>
    <i>
      <x v="2915"/>
    </i>
    <i>
      <x v="13833"/>
    </i>
    <i>
      <x v="1899"/>
    </i>
    <i>
      <x v="17891"/>
    </i>
    <i>
      <x v="6677"/>
    </i>
    <i>
      <x v="12660"/>
    </i>
    <i>
      <x v="11027"/>
    </i>
    <i>
      <x v="5460"/>
    </i>
    <i>
      <x v="9248"/>
    </i>
    <i>
      <x v="1437"/>
    </i>
    <i>
      <x v="11196"/>
    </i>
    <i>
      <x v="14952"/>
    </i>
    <i>
      <x v="10589"/>
    </i>
    <i>
      <x v="15684"/>
    </i>
    <i>
      <x v="7003"/>
    </i>
    <i>
      <x v="10513"/>
    </i>
    <i>
      <x v="15606"/>
    </i>
    <i>
      <x v="6126"/>
    </i>
    <i>
      <x v="15458"/>
    </i>
    <i>
      <x v="15387"/>
    </i>
    <i>
      <x v="4848"/>
    </i>
    <i>
      <x v="8995"/>
    </i>
    <i>
      <x v="15447"/>
    </i>
    <i>
      <x v="8970"/>
    </i>
    <i>
      <x v="15766"/>
    </i>
    <i>
      <x v="3178"/>
    </i>
    <i>
      <x v="8391"/>
    </i>
    <i>
      <x v="15443"/>
    </i>
    <i>
      <x v="10246"/>
    </i>
    <i>
      <x v="12237"/>
    </i>
    <i>
      <x v="14069"/>
    </i>
    <i>
      <x v="6574"/>
    </i>
    <i>
      <x v="4968"/>
    </i>
    <i>
      <x v="15229"/>
    </i>
    <i>
      <x v="6917"/>
    </i>
    <i>
      <x v="1749"/>
    </i>
    <i>
      <x v="16298"/>
    </i>
    <i>
      <x v="14942"/>
    </i>
    <i>
      <x v="14259"/>
    </i>
    <i>
      <x v="4380"/>
    </i>
    <i>
      <x v="8827"/>
    </i>
    <i>
      <x v="11765"/>
    </i>
    <i>
      <x v="3815"/>
    </i>
    <i>
      <x v="10111"/>
    </i>
    <i>
      <x v="4206"/>
    </i>
    <i>
      <x v="10740"/>
    </i>
    <i>
      <x v="6576"/>
    </i>
    <i>
      <x v="18162"/>
    </i>
    <i>
      <x v="3197"/>
    </i>
    <i>
      <x v="10825"/>
    </i>
    <i>
      <x v="5919"/>
    </i>
    <i>
      <x v="2414"/>
    </i>
    <i>
      <x v="7181"/>
    </i>
    <i>
      <x v="3015"/>
    </i>
    <i>
      <x v="14342"/>
    </i>
    <i>
      <x v="10079"/>
    </i>
    <i>
      <x v="314"/>
    </i>
    <i>
      <x v="14220"/>
    </i>
    <i>
      <x v="18032"/>
    </i>
    <i>
      <x v="10880"/>
    </i>
    <i>
      <x v="6894"/>
    </i>
    <i>
      <x v="10814"/>
    </i>
    <i>
      <x v="16801"/>
    </i>
    <i>
      <x v="1638"/>
    </i>
    <i>
      <x v="342"/>
    </i>
    <i>
      <x v="5399"/>
    </i>
    <i>
      <x v="2812"/>
    </i>
    <i>
      <x v="4039"/>
    </i>
    <i>
      <x v="4834"/>
    </i>
    <i>
      <x v="349"/>
    </i>
    <i>
      <x v="13167"/>
    </i>
    <i>
      <x v="1172"/>
    </i>
    <i>
      <x v="1355"/>
    </i>
    <i>
      <x v="16581"/>
    </i>
    <i>
      <x v="12298"/>
    </i>
    <i>
      <x v="8082"/>
    </i>
    <i>
      <x v="14987"/>
    </i>
    <i>
      <x v="12934"/>
    </i>
    <i>
      <x v="10872"/>
    </i>
    <i>
      <x v="14958"/>
    </i>
    <i>
      <x v="3023"/>
    </i>
    <i>
      <x v="13337"/>
    </i>
    <i>
      <x v="357"/>
    </i>
    <i>
      <x v="15659"/>
    </i>
    <i>
      <x v="4609"/>
    </i>
    <i>
      <x v="11019"/>
    </i>
    <i>
      <x v="7458"/>
    </i>
    <i>
      <x v="8466"/>
    </i>
    <i>
      <x v="3876"/>
    </i>
    <i>
      <x v="6874"/>
    </i>
    <i>
      <x v="10758"/>
    </i>
    <i>
      <x v="10437"/>
    </i>
    <i>
      <x v="16371"/>
    </i>
    <i>
      <x v="5446"/>
    </i>
    <i>
      <x v="9363"/>
    </i>
    <i>
      <x v="9049"/>
    </i>
    <i>
      <x v="8882"/>
    </i>
    <i>
      <x v="1077"/>
    </i>
    <i>
      <x v="8819"/>
    </i>
    <i>
      <x v="8667"/>
    </i>
    <i>
      <x v="15426"/>
    </i>
    <i>
      <x v="291"/>
    </i>
    <i>
      <x v="17810"/>
    </i>
    <i>
      <x v="13571"/>
    </i>
    <i>
      <x v="9123"/>
    </i>
    <i>
      <x v="3936"/>
    </i>
    <i>
      <x v="14015"/>
    </i>
    <i>
      <x v="17159"/>
    </i>
    <i>
      <x v="3430"/>
    </i>
    <i>
      <x v="6904"/>
    </i>
    <i>
      <x v="16900"/>
    </i>
    <i>
      <x v="13008"/>
    </i>
    <i>
      <x v="17797"/>
    </i>
    <i>
      <x v="14484"/>
    </i>
    <i>
      <x v="16547"/>
    </i>
    <i>
      <x v="6982"/>
    </i>
    <i>
      <x v="11686"/>
    </i>
    <i>
      <x v="13169"/>
    </i>
    <i>
      <x v="209"/>
    </i>
    <i>
      <x v="10322"/>
    </i>
    <i>
      <x v="16946"/>
    </i>
    <i>
      <x v="17719"/>
    </i>
    <i>
      <x v="3345"/>
    </i>
    <i>
      <x v="15729"/>
    </i>
    <i>
      <x v="8307"/>
    </i>
    <i>
      <x v="14166"/>
    </i>
    <i>
      <x v="15990"/>
    </i>
    <i>
      <x v="11213"/>
    </i>
    <i>
      <x v="321"/>
    </i>
    <i>
      <x v="13268"/>
    </i>
    <i>
      <x v="5361"/>
    </i>
    <i>
      <x v="4369"/>
    </i>
    <i>
      <x v="14698"/>
    </i>
    <i>
      <x v="13128"/>
    </i>
    <i>
      <x v="3018"/>
    </i>
    <i>
      <x v="10753"/>
    </i>
    <i>
      <x v="5382"/>
    </i>
    <i>
      <x v="8650"/>
    </i>
    <i>
      <x v="6943"/>
    </i>
    <i>
      <x v="16579"/>
    </i>
    <i>
      <x v="10693"/>
    </i>
    <i>
      <x v="198"/>
    </i>
    <i>
      <x v="8330"/>
    </i>
    <i>
      <x v="15588"/>
    </i>
    <i>
      <x v="15903"/>
    </i>
    <i>
      <x v="9701"/>
    </i>
    <i>
      <x v="17551"/>
    </i>
    <i>
      <x v="14923"/>
    </i>
    <i>
      <x v="794"/>
    </i>
    <i>
      <x v="16348"/>
    </i>
    <i>
      <x v="12287"/>
    </i>
    <i>
      <x v="12352"/>
    </i>
    <i>
      <x v="5524"/>
    </i>
    <i>
      <x v="222"/>
    </i>
    <i>
      <x v="15203"/>
    </i>
    <i>
      <x v="14466"/>
    </i>
    <i>
      <x v="13762"/>
    </i>
    <i>
      <x v="1729"/>
    </i>
    <i>
      <x v="14918"/>
    </i>
    <i>
      <x v="12053"/>
    </i>
    <i>
      <x v="5499"/>
    </i>
    <i>
      <x v="16388"/>
    </i>
    <i>
      <x v="13163"/>
    </i>
    <i>
      <x v="4046"/>
    </i>
    <i>
      <x v="16593"/>
    </i>
    <i>
      <x v="1134"/>
    </i>
    <i>
      <x v="368"/>
    </i>
    <i>
      <x v="17202"/>
    </i>
    <i>
      <x v="6892"/>
    </i>
    <i>
      <x v="17536"/>
    </i>
    <i>
      <x v="295"/>
    </i>
    <i>
      <x v="16389"/>
    </i>
    <i>
      <x v="14075"/>
    </i>
    <i>
      <x v="16947"/>
    </i>
    <i>
      <x v="6915"/>
    </i>
    <i>
      <x v="10704"/>
    </i>
    <i>
      <x v="6925"/>
    </i>
    <i>
      <x v="5615"/>
    </i>
    <i>
      <x v="5395"/>
    </i>
    <i>
      <x v="14727"/>
    </i>
    <i>
      <x v="4341"/>
    </i>
    <i>
      <x v="12137"/>
    </i>
    <i>
      <x v="11141"/>
    </i>
    <i>
      <x v="8481"/>
    </i>
    <i>
      <x v="13884"/>
    </i>
    <i>
      <x v="3069"/>
    </i>
    <i>
      <x v="2312"/>
    </i>
    <i>
      <x v="8007"/>
    </i>
    <i>
      <x v="5583"/>
    </i>
    <i>
      <x v="14089"/>
    </i>
    <i>
      <x v="13518"/>
    </i>
    <i>
      <x v="730"/>
    </i>
    <i>
      <x v="5931"/>
    </i>
    <i>
      <x v="11677"/>
    </i>
    <i>
      <x v="16360"/>
    </i>
    <i>
      <x v="16327"/>
    </i>
    <i>
      <x v="14812"/>
    </i>
    <i>
      <x v="14843"/>
    </i>
    <i>
      <x v="6465"/>
    </i>
    <i>
      <x v="7597"/>
    </i>
    <i>
      <x v="13298"/>
    </i>
    <i>
      <x v="17457"/>
    </i>
    <i>
      <x v="6157"/>
    </i>
    <i>
      <x v="10688"/>
    </i>
    <i>
      <x v="11840"/>
    </i>
    <i>
      <x v="3181"/>
    </i>
    <i>
      <x v="6572"/>
    </i>
    <i>
      <x v="1346"/>
    </i>
    <i>
      <x v="10784"/>
    </i>
    <i>
      <x v="2476"/>
    </i>
    <i>
      <x v="2069"/>
    </i>
    <i>
      <x v="17011"/>
    </i>
    <i>
      <x v="5232"/>
    </i>
    <i>
      <x v="3336"/>
    </i>
    <i>
      <x v="13207"/>
    </i>
    <i>
      <x v="11114"/>
    </i>
    <i>
      <x v="18139"/>
    </i>
    <i>
      <x v="14960"/>
    </i>
    <i>
      <x v="15678"/>
    </i>
    <i>
      <x v="11143"/>
    </i>
    <i>
      <x v="5473"/>
    </i>
    <i>
      <x v="8593"/>
    </i>
    <i>
      <x v="8520"/>
    </i>
    <i>
      <x v="2487"/>
    </i>
    <i>
      <x v="12793"/>
    </i>
    <i>
      <x v="12787"/>
    </i>
    <i>
      <x v="9920"/>
    </i>
    <i>
      <x v="11661"/>
    </i>
    <i>
      <x v="5400"/>
    </i>
    <i>
      <x v="2995"/>
    </i>
    <i>
      <x v="14455"/>
    </i>
    <i>
      <x v="2897"/>
    </i>
    <i>
      <x v="3955"/>
    </i>
    <i>
      <x v="4754"/>
    </i>
    <i>
      <x v="7413"/>
    </i>
    <i>
      <x v="16978"/>
    </i>
    <i>
      <x v="3850"/>
    </i>
    <i>
      <x v="4865"/>
    </i>
    <i>
      <x v="2677"/>
    </i>
    <i>
      <x v="4622"/>
    </i>
    <i>
      <x v="11371"/>
    </i>
    <i>
      <x v="5380"/>
    </i>
    <i>
      <x v="3062"/>
    </i>
    <i>
      <x v="12271"/>
    </i>
    <i>
      <x v="5633"/>
    </i>
    <i>
      <x v="4963"/>
    </i>
    <i>
      <x v="10944"/>
    </i>
    <i>
      <x v="3137"/>
    </i>
    <i>
      <x v="3643"/>
    </i>
    <i>
      <x v="1964"/>
    </i>
    <i>
      <x v="4430"/>
    </i>
    <i>
      <x v="9217"/>
    </i>
    <i>
      <x v="171"/>
    </i>
    <i>
      <x v="5366"/>
    </i>
    <i>
      <x v="8941"/>
    </i>
    <i>
      <x v="17017"/>
    </i>
    <i>
      <x v="10821"/>
    </i>
    <i>
      <x v="9401"/>
    </i>
    <i>
      <x v="18070"/>
    </i>
    <i>
      <x v="4028"/>
    </i>
    <i>
      <x v="213"/>
    </i>
    <i>
      <x v="2319"/>
    </i>
    <i>
      <x v="13349"/>
    </i>
    <i>
      <x v="9175"/>
    </i>
    <i>
      <x v="9694"/>
    </i>
    <i>
      <x v="7534"/>
    </i>
    <i>
      <x v="5799"/>
    </i>
    <i>
      <x v="4792"/>
    </i>
    <i>
      <x v="7188"/>
    </i>
    <i>
      <x v="3454"/>
    </i>
    <i>
      <x v="14016"/>
    </i>
    <i>
      <x v="17780"/>
    </i>
    <i>
      <x v="18026"/>
    </i>
    <i>
      <x v="3311"/>
    </i>
    <i>
      <x v="13920"/>
    </i>
    <i>
      <x v="18102"/>
    </i>
    <i>
      <x v="4843"/>
    </i>
    <i>
      <x v="15006"/>
    </i>
    <i>
      <x v="6477"/>
    </i>
    <i>
      <x v="16826"/>
    </i>
    <i>
      <x v="8610"/>
    </i>
    <i>
      <x v="1725"/>
    </i>
    <i>
      <x v="6676"/>
    </i>
    <i>
      <x v="6134"/>
    </i>
    <i>
      <x v="14867"/>
    </i>
    <i>
      <x v="13318"/>
    </i>
    <i>
      <x v="2248"/>
    </i>
    <i>
      <x v="18098"/>
    </i>
    <i>
      <x v="5794"/>
    </i>
    <i>
      <x v="9218"/>
    </i>
    <i>
      <x v="8456"/>
    </i>
    <i>
      <x v="12417"/>
    </i>
    <i>
      <x v="14163"/>
    </i>
    <i>
      <x v="7257"/>
    </i>
    <i>
      <x v="2735"/>
    </i>
    <i>
      <x v="3170"/>
    </i>
    <i>
      <x v="6998"/>
    </i>
    <i>
      <x v="6619"/>
    </i>
    <i>
      <x v="283"/>
    </i>
    <i>
      <x v="17225"/>
    </i>
    <i>
      <x v="12612"/>
    </i>
    <i>
      <x v="10578"/>
    </i>
    <i>
      <x v="10335"/>
    </i>
    <i>
      <x v="5576"/>
    </i>
    <i>
      <x v="13189"/>
    </i>
    <i>
      <x v="2613"/>
    </i>
    <i>
      <x v="762"/>
    </i>
    <i>
      <x v="17069"/>
    </i>
    <i>
      <x v="17473"/>
    </i>
    <i>
      <x v="7234"/>
    </i>
    <i>
      <x v="6107"/>
    </i>
    <i>
      <x v="8986"/>
    </i>
    <i>
      <x v="4584"/>
    </i>
    <i>
      <x v="1200"/>
    </i>
    <i>
      <x v="5531"/>
    </i>
    <i>
      <x v="10909"/>
    </i>
    <i>
      <x v="17037"/>
    </i>
    <i>
      <x v="6668"/>
    </i>
    <i>
      <x v="16735"/>
    </i>
    <i>
      <x v="17426"/>
    </i>
    <i>
      <x v="10773"/>
    </i>
    <i>
      <x v="9864"/>
    </i>
    <i>
      <x v="13539"/>
    </i>
    <i>
      <x v="16038"/>
    </i>
    <i>
      <x v="242"/>
    </i>
    <i>
      <x v="7565"/>
    </i>
    <i>
      <x v="15596"/>
    </i>
    <i>
      <x v="9471"/>
    </i>
    <i>
      <x v="3331"/>
    </i>
    <i>
      <x v="17800"/>
    </i>
    <i>
      <x v="10124"/>
    </i>
    <i>
      <x v="16704"/>
    </i>
    <i>
      <x v="13462"/>
    </i>
    <i>
      <x v="11101"/>
    </i>
    <i>
      <x v="14680"/>
    </i>
    <i>
      <x v="1650"/>
    </i>
    <i>
      <x v="811"/>
    </i>
    <i>
      <x v="6152"/>
    </i>
    <i>
      <x v="10261"/>
    </i>
    <i>
      <x v="3225"/>
    </i>
    <i>
      <x v="10893"/>
    </i>
    <i>
      <x v="5356"/>
    </i>
    <i>
      <x v="1828"/>
    </i>
    <i>
      <x v="17530"/>
    </i>
    <i>
      <x v="4022"/>
    </i>
    <i>
      <x v="17667"/>
    </i>
    <i>
      <x v="13197"/>
    </i>
    <i>
      <x v="4042"/>
    </i>
    <i>
      <x v="2443"/>
    </i>
    <i>
      <x v="4024"/>
    </i>
    <i>
      <x v="14092"/>
    </i>
    <i>
      <x v="8801"/>
    </i>
    <i>
      <x v="2235"/>
    </i>
    <i>
      <x v="2256"/>
    </i>
    <i>
      <x v="17628"/>
    </i>
    <i>
      <x v="3233"/>
    </i>
    <i>
      <x v="6538"/>
    </i>
    <i>
      <x v="15639"/>
    </i>
    <i>
      <x v="11054"/>
    </i>
    <i>
      <x v="4582"/>
    </i>
    <i>
      <x v="16253"/>
    </i>
    <i>
      <x v="13004"/>
    </i>
    <i>
      <x v="14532"/>
    </i>
    <i>
      <x v="14804"/>
    </i>
    <i>
      <x v="6948"/>
    </i>
    <i>
      <x v="5788"/>
    </i>
    <i>
      <x v="14894"/>
    </i>
    <i>
      <x v="13993"/>
    </i>
    <i>
      <x v="18339"/>
    </i>
    <i>
      <x v="18069"/>
    </i>
    <i>
      <x v="17938"/>
    </i>
    <i>
      <x v="17300"/>
    </i>
    <i>
      <x v="18197"/>
    </i>
    <i>
      <x v="17301"/>
    </i>
    <i>
      <x v="17874"/>
    </i>
    <i>
      <x v="17302"/>
    </i>
    <i>
      <x v="18003"/>
    </i>
    <i>
      <x v="17303"/>
    </i>
    <i>
      <x v="18133"/>
    </i>
    <i>
      <x v="17304"/>
    </i>
    <i>
      <x v="18261"/>
    </i>
    <i>
      <x v="17305"/>
    </i>
    <i>
      <x v="17842"/>
    </i>
    <i>
      <x v="17306"/>
    </i>
    <i>
      <x v="17906"/>
    </i>
    <i>
      <x v="17307"/>
    </i>
    <i>
      <x v="17971"/>
    </i>
    <i>
      <x v="17308"/>
    </i>
    <i>
      <x v="18035"/>
    </i>
    <i>
      <x v="17309"/>
    </i>
    <i>
      <x v="18101"/>
    </i>
    <i>
      <x v="17310"/>
    </i>
    <i>
      <x v="18165"/>
    </i>
    <i>
      <x v="17311"/>
    </i>
    <i>
      <x v="18229"/>
    </i>
    <i>
      <x v="17312"/>
    </i>
    <i>
      <x v="18293"/>
    </i>
    <i>
      <x v="17313"/>
    </i>
    <i>
      <x v="18371"/>
    </i>
    <i>
      <x v="17314"/>
    </i>
    <i>
      <x v="17858"/>
    </i>
    <i>
      <x v="17315"/>
    </i>
    <i>
      <x v="17890"/>
    </i>
    <i>
      <x v="17316"/>
    </i>
    <i>
      <x v="17922"/>
    </i>
    <i>
      <x v="17317"/>
    </i>
    <i>
      <x v="17954"/>
    </i>
    <i>
      <x v="17318"/>
    </i>
    <i>
      <x v="17987"/>
    </i>
    <i>
      <x v="17319"/>
    </i>
    <i>
      <x v="18019"/>
    </i>
    <i>
      <x v="17320"/>
    </i>
    <i>
      <x v="18053"/>
    </i>
    <i>
      <x v="17321"/>
    </i>
    <i>
      <x v="18085"/>
    </i>
    <i>
      <x v="17322"/>
    </i>
    <i>
      <x v="18117"/>
    </i>
    <i>
      <x v="17323"/>
    </i>
    <i>
      <x v="18149"/>
    </i>
    <i>
      <x v="17324"/>
    </i>
    <i>
      <x v="18181"/>
    </i>
    <i>
      <x v="17325"/>
    </i>
    <i>
      <x v="18213"/>
    </i>
    <i>
      <x v="17326"/>
    </i>
    <i>
      <x v="18245"/>
    </i>
    <i>
      <x v="17327"/>
    </i>
    <i>
      <x v="18277"/>
    </i>
    <i>
      <x v="17328"/>
    </i>
    <i>
      <x v="18309"/>
    </i>
    <i>
      <x v="17329"/>
    </i>
    <i>
      <x v="18355"/>
    </i>
    <i>
      <x v="17330"/>
    </i>
    <i>
      <x v="17834"/>
    </i>
    <i>
      <x v="17331"/>
    </i>
    <i>
      <x v="17850"/>
    </i>
    <i>
      <x v="17332"/>
    </i>
    <i>
      <x v="17866"/>
    </i>
    <i>
      <x v="17333"/>
    </i>
    <i>
      <x v="17882"/>
    </i>
    <i>
      <x v="17334"/>
    </i>
    <i>
      <x v="17898"/>
    </i>
    <i>
      <x v="17335"/>
    </i>
    <i>
      <x v="17914"/>
    </i>
    <i>
      <x v="17336"/>
    </i>
    <i>
      <x v="17930"/>
    </i>
    <i>
      <x v="17337"/>
    </i>
    <i>
      <x v="17946"/>
    </i>
    <i>
      <x v="17338"/>
    </i>
    <i>
      <x v="17963"/>
    </i>
    <i>
      <x v="17339"/>
    </i>
    <i>
      <x v="17979"/>
    </i>
    <i>
      <x v="17340"/>
    </i>
    <i>
      <x v="17995"/>
    </i>
    <i>
      <x v="17341"/>
    </i>
    <i>
      <x v="18011"/>
    </i>
    <i>
      <x v="17342"/>
    </i>
    <i>
      <x v="18027"/>
    </i>
    <i>
      <x v="17343"/>
    </i>
    <i>
      <x v="17272"/>
    </i>
    <i>
      <x v="17344"/>
    </i>
    <i>
      <x v="18061"/>
    </i>
    <i>
      <x v="17345"/>
    </i>
    <i>
      <x v="18077"/>
    </i>
    <i>
      <x v="17346"/>
    </i>
    <i>
      <x v="18093"/>
    </i>
    <i>
      <x v="17347"/>
    </i>
    <i>
      <x v="18109"/>
    </i>
    <i>
      <x v="17348"/>
    </i>
    <i>
      <x v="18125"/>
    </i>
    <i>
      <x v="17349"/>
    </i>
    <i>
      <x v="17276"/>
    </i>
    <i>
      <x v="17350"/>
    </i>
    <i>
      <x v="18157"/>
    </i>
    <i>
      <x v="17351"/>
    </i>
    <i>
      <x v="18173"/>
    </i>
    <i>
      <x v="17352"/>
    </i>
    <i>
      <x v="18189"/>
    </i>
    <i>
      <x v="17353"/>
    </i>
    <i>
      <x v="18205"/>
    </i>
    <i>
      <x v="17251"/>
    </i>
    <i>
      <x v="18221"/>
    </i>
    <i>
      <x v="17355"/>
    </i>
    <i>
      <x v="18237"/>
    </i>
    <i>
      <x v="17356"/>
    </i>
    <i>
      <x v="18253"/>
    </i>
    <i>
      <x v="17357"/>
    </i>
    <i>
      <x v="18269"/>
    </i>
    <i>
      <x v="17252"/>
    </i>
    <i>
      <x v="18285"/>
    </i>
    <i>
      <x v="17359"/>
    </i>
    <i>
      <x v="18301"/>
    </i>
    <i>
      <x v="17360"/>
    </i>
    <i>
      <x v="17280"/>
    </i>
    <i>
      <x v="17361"/>
    </i>
    <i>
      <x v="18347"/>
    </i>
    <i>
      <x v="17362"/>
    </i>
    <i>
      <x v="18363"/>
    </i>
    <i>
      <x v="17363"/>
    </i>
    <i>
      <x v="17830"/>
    </i>
    <i>
      <x v="17364"/>
    </i>
    <i>
      <x v="17838"/>
    </i>
    <i>
      <x v="17365"/>
    </i>
    <i>
      <x v="17846"/>
    </i>
    <i>
      <x v="17366"/>
    </i>
    <i>
      <x v="17854"/>
    </i>
    <i>
      <x v="17367"/>
    </i>
    <i>
      <x v="17862"/>
    </i>
    <i>
      <x v="17368"/>
    </i>
    <i>
      <x v="17870"/>
    </i>
    <i>
      <x v="17369"/>
    </i>
    <i>
      <x v="17878"/>
    </i>
    <i>
      <x v="17370"/>
    </i>
    <i>
      <x v="17886"/>
    </i>
    <i>
      <x v="17371"/>
    </i>
    <i>
      <x v="17894"/>
    </i>
    <i>
      <x v="17372"/>
    </i>
    <i>
      <x v="17902"/>
    </i>
    <i>
      <x v="17373"/>
    </i>
    <i>
      <x v="17910"/>
    </i>
    <i>
      <x v="17374"/>
    </i>
    <i>
      <x v="17918"/>
    </i>
    <i>
      <x v="17375"/>
    </i>
    <i>
      <x v="17926"/>
    </i>
    <i>
      <x v="17376"/>
    </i>
    <i>
      <x v="17934"/>
    </i>
    <i>
      <x v="17377"/>
    </i>
    <i>
      <x v="17942"/>
    </i>
    <i>
      <x v="17378"/>
    </i>
    <i>
      <x v="17950"/>
    </i>
    <i>
      <x v="17379"/>
    </i>
    <i>
      <x v="17958"/>
    </i>
    <i>
      <x v="17380"/>
    </i>
    <i>
      <x v="17967"/>
    </i>
    <i>
      <x v="17381"/>
    </i>
    <i>
      <x v="17975"/>
    </i>
    <i>
      <x v="17382"/>
    </i>
    <i>
      <x v="17983"/>
    </i>
    <i>
      <x v="17383"/>
    </i>
    <i>
      <x v="17991"/>
    </i>
    <i>
      <x v="17384"/>
    </i>
    <i>
      <x v="17999"/>
    </i>
    <i>
      <x v="17385"/>
    </i>
    <i>
      <x v="18007"/>
    </i>
    <i>
      <x v="17386"/>
    </i>
    <i>
      <x v="18015"/>
    </i>
    <i>
      <x v="17387"/>
    </i>
    <i>
      <x v="18023"/>
    </i>
    <i>
      <x v="17388"/>
    </i>
    <i>
      <x v="18031"/>
    </i>
    <i>
      <x v="17389"/>
    </i>
    <i>
      <x v="18039"/>
    </i>
    <i>
      <x v="17390"/>
    </i>
    <i>
      <x v="18049"/>
    </i>
    <i>
      <x v="17391"/>
    </i>
    <i>
      <x v="18057"/>
    </i>
    <i>
      <x v="17392"/>
    </i>
    <i>
      <x v="18065"/>
    </i>
    <i>
      <x v="17393"/>
    </i>
    <i>
      <x v="18073"/>
    </i>
    <i>
      <x v="17394"/>
    </i>
    <i>
      <x v="18081"/>
    </i>
    <i>
      <x v="17395"/>
    </i>
    <i>
      <x v="18089"/>
    </i>
    <i>
      <x v="17396"/>
    </i>
    <i>
      <x v="18097"/>
    </i>
    <i>
      <x v="17397"/>
    </i>
    <i>
      <x v="18105"/>
    </i>
    <i>
      <x v="17398"/>
    </i>
    <i>
      <x v="18113"/>
    </i>
    <i>
      <x v="17399"/>
    </i>
    <i>
      <x v="18121"/>
    </i>
    <i>
      <x v="17400"/>
    </i>
    <i>
      <x v="18129"/>
    </i>
    <i>
      <x v="17401"/>
    </i>
    <i>
      <x v="18137"/>
    </i>
    <i>
      <x v="17402"/>
    </i>
    <i>
      <x v="18145"/>
    </i>
    <i>
      <x v="17403"/>
    </i>
    <i>
      <x v="18153"/>
    </i>
    <i>
      <x v="17404"/>
    </i>
    <i>
      <x v="18161"/>
    </i>
    <i>
      <x v="17405"/>
    </i>
    <i>
      <x v="18169"/>
    </i>
    <i>
      <x v="17406"/>
    </i>
    <i>
      <x v="18177"/>
    </i>
    <i>
      <x v="17407"/>
    </i>
    <i>
      <x v="18185"/>
    </i>
    <i>
      <x v="17408"/>
    </i>
    <i>
      <x v="18193"/>
    </i>
    <i>
      <x v="17409"/>
    </i>
    <i>
      <x v="18201"/>
    </i>
    <i>
      <x v="17410"/>
    </i>
    <i>
      <x v="18209"/>
    </i>
    <i>
      <x v="17411"/>
    </i>
    <i>
      <x v="18217"/>
    </i>
    <i>
      <x v="17412"/>
    </i>
    <i>
      <x v="18225"/>
    </i>
    <i>
      <x v="17413"/>
    </i>
    <i>
      <x v="18233"/>
    </i>
    <i>
      <x v="17414"/>
    </i>
    <i>
      <x v="18241"/>
    </i>
    <i>
      <x v="17415"/>
    </i>
    <i>
      <x v="18249"/>
    </i>
    <i>
      <x v="17416"/>
    </i>
    <i>
      <x v="18257"/>
    </i>
    <i>
      <x v="17417"/>
    </i>
    <i>
      <x v="18265"/>
    </i>
    <i>
      <x v="17418"/>
    </i>
    <i>
      <x v="18273"/>
    </i>
    <i>
      <x v="17419"/>
    </i>
    <i>
      <x v="18281"/>
    </i>
    <i>
      <x v="17420"/>
    </i>
    <i>
      <x v="18289"/>
    </i>
    <i>
      <x v="17421"/>
    </i>
    <i>
      <x v="18297"/>
    </i>
    <i>
      <x v="17422"/>
    </i>
    <i>
      <x v="18305"/>
    </i>
    <i>
      <x v="17423"/>
    </i>
    <i>
      <x v="18313"/>
    </i>
    <i>
      <x v="17424"/>
    </i>
    <i>
      <x v="18335"/>
    </i>
    <i>
      <x v="17425"/>
    </i>
    <i>
      <x v="18343"/>
    </i>
    <i>
      <x v="17283"/>
    </i>
    <i>
      <x v="18351"/>
    </i>
    <i>
      <x v="17427"/>
    </i>
    <i>
      <x v="18359"/>
    </i>
    <i>
      <x v="17253"/>
    </i>
    <i>
      <x v="18367"/>
    </i>
    <i>
      <x v="17429"/>
    </i>
    <i>
      <x v="17828"/>
    </i>
    <i>
      <x v="17430"/>
    </i>
    <i>
      <x v="17832"/>
    </i>
    <i>
      <x v="17431"/>
    </i>
    <i>
      <x v="17836"/>
    </i>
    <i>
      <x v="17432"/>
    </i>
    <i>
      <x v="17840"/>
    </i>
    <i>
      <x v="17433"/>
    </i>
    <i>
      <x v="17844"/>
    </i>
    <i>
      <x v="17434"/>
    </i>
    <i>
      <x v="17848"/>
    </i>
    <i>
      <x v="17435"/>
    </i>
    <i>
      <x v="17852"/>
    </i>
    <i>
      <x v="17254"/>
    </i>
    <i>
      <x v="17856"/>
    </i>
    <i>
      <x v="17437"/>
    </i>
    <i>
      <x v="17860"/>
    </i>
    <i>
      <x v="17438"/>
    </i>
    <i>
      <x v="17864"/>
    </i>
    <i>
      <x v="17439"/>
    </i>
    <i>
      <x v="17868"/>
    </i>
    <i>
      <x v="17440"/>
    </i>
    <i>
      <x v="17872"/>
    </i>
    <i>
      <x v="17441"/>
    </i>
    <i>
      <x v="17876"/>
    </i>
    <i>
      <x v="17255"/>
    </i>
    <i>
      <x v="17880"/>
    </i>
    <i>
      <x v="17443"/>
    </i>
    <i>
      <x v="17884"/>
    </i>
    <i>
      <x v="17444"/>
    </i>
    <i>
      <x v="17888"/>
    </i>
    <i>
      <x v="17445"/>
    </i>
    <i>
      <x v="17892"/>
    </i>
    <i>
      <x v="17446"/>
    </i>
    <i>
      <x v="17896"/>
    </i>
    <i>
      <x v="17447"/>
    </i>
    <i>
      <x v="17900"/>
    </i>
    <i>
      <x v="17448"/>
    </i>
    <i>
      <x v="17904"/>
    </i>
    <i>
      <x v="17449"/>
    </i>
    <i>
      <x v="17908"/>
    </i>
    <i>
      <x v="17450"/>
    </i>
    <i>
      <x v="17912"/>
    </i>
    <i>
      <x v="17451"/>
    </i>
    <i>
      <x v="17916"/>
    </i>
    <i>
      <x v="17452"/>
    </i>
    <i>
      <x v="17920"/>
    </i>
    <i>
      <x v="17453"/>
    </i>
    <i>
      <x v="17924"/>
    </i>
    <i>
      <x v="17454"/>
    </i>
    <i>
      <x v="17928"/>
    </i>
    <i>
      <x v="17455"/>
    </i>
    <i>
      <x v="17932"/>
    </i>
    <i>
      <x v="17456"/>
    </i>
    <i>
      <x v="17936"/>
    </i>
    <i>
      <x v="17284"/>
    </i>
    <i>
      <x v="17940"/>
    </i>
    <i>
      <x v="17458"/>
    </i>
    <i>
      <x v="17944"/>
    </i>
    <i>
      <x v="17459"/>
    </i>
    <i>
      <x v="17948"/>
    </i>
    <i>
      <x v="17460"/>
    </i>
    <i>
      <x v="17952"/>
    </i>
    <i>
      <x v="17461"/>
    </i>
    <i>
      <x v="17956"/>
    </i>
    <i>
      <x v="17462"/>
    </i>
    <i>
      <x v="17299"/>
    </i>
    <i>
      <x v="17463"/>
    </i>
    <i>
      <x v="17965"/>
    </i>
    <i>
      <x v="17464"/>
    </i>
    <i>
      <x v="17969"/>
    </i>
    <i>
      <x v="17465"/>
    </i>
    <i>
      <x v="17973"/>
    </i>
    <i>
      <x v="17466"/>
    </i>
    <i>
      <x v="17977"/>
    </i>
    <i>
      <x v="17467"/>
    </i>
    <i>
      <x v="17981"/>
    </i>
    <i>
      <x v="17468"/>
    </i>
    <i>
      <x v="17985"/>
    </i>
    <i>
      <x v="17469"/>
    </i>
    <i>
      <x v="17989"/>
    </i>
    <i>
      <x v="17470"/>
    </i>
    <i>
      <x v="17993"/>
    </i>
    <i>
      <x v="17471"/>
    </i>
    <i>
      <x v="17997"/>
    </i>
    <i>
      <x v="17472"/>
    </i>
    <i>
      <x v="18001"/>
    </i>
    <i>
      <x v="17285"/>
    </i>
    <i>
      <x v="18005"/>
    </i>
    <i>
      <x v="17474"/>
    </i>
    <i>
      <x v="18009"/>
    </i>
    <i>
      <x v="17475"/>
    </i>
    <i>
      <x v="18013"/>
    </i>
    <i>
      <x v="17256"/>
    </i>
    <i>
      <x v="18017"/>
    </i>
    <i>
      <x v="17257"/>
    </i>
    <i>
      <x v="18021"/>
    </i>
    <i>
      <x v="17478"/>
    </i>
    <i>
      <x v="18025"/>
    </i>
    <i>
      <x v="17479"/>
    </i>
    <i>
      <x v="18029"/>
    </i>
    <i>
      <x v="17480"/>
    </i>
    <i>
      <x v="18033"/>
    </i>
    <i>
      <x v="17481"/>
    </i>
    <i>
      <x v="18037"/>
    </i>
    <i>
      <x v="17482"/>
    </i>
    <i>
      <x v="18043"/>
    </i>
    <i>
      <x v="17483"/>
    </i>
    <i>
      <x v="18047"/>
    </i>
    <i>
      <x v="17484"/>
    </i>
    <i>
      <x v="18051"/>
    </i>
    <i>
      <x v="17258"/>
    </i>
    <i>
      <x v="17273"/>
    </i>
    <i>
      <x v="17486"/>
    </i>
    <i>
      <x v="18059"/>
    </i>
    <i>
      <x v="17487"/>
    </i>
    <i>
      <x v="18063"/>
    </i>
    <i>
      <x v="17488"/>
    </i>
    <i>
      <x v="18067"/>
    </i>
    <i>
      <x v="17259"/>
    </i>
    <i>
      <x v="18071"/>
    </i>
    <i>
      <x v="17490"/>
    </i>
    <i>
      <x v="18075"/>
    </i>
    <i>
      <x v="17491"/>
    </i>
    <i>
      <x v="18079"/>
    </i>
    <i>
      <x v="17492"/>
    </i>
    <i>
      <x v="18083"/>
    </i>
    <i>
      <x v="17493"/>
    </i>
    <i>
      <x v="18087"/>
    </i>
    <i>
      <x v="17494"/>
    </i>
    <i>
      <x v="18091"/>
    </i>
    <i>
      <x v="17495"/>
    </i>
    <i>
      <x v="18095"/>
    </i>
    <i>
      <x v="17496"/>
    </i>
    <i>
      <x v="18099"/>
    </i>
    <i>
      <x v="17497"/>
    </i>
    <i>
      <x v="18103"/>
    </i>
    <i>
      <x v="17498"/>
    </i>
    <i>
      <x v="18107"/>
    </i>
    <i>
      <x v="17499"/>
    </i>
    <i>
      <x v="18111"/>
    </i>
    <i>
      <x v="17500"/>
    </i>
    <i>
      <x v="18115"/>
    </i>
    <i>
      <x v="17501"/>
    </i>
    <i>
      <x v="18119"/>
    </i>
    <i>
      <x v="17502"/>
    </i>
    <i>
      <x v="18123"/>
    </i>
    <i>
      <x v="17503"/>
    </i>
    <i>
      <x v="18127"/>
    </i>
    <i>
      <x v="17260"/>
    </i>
    <i>
      <x v="18131"/>
    </i>
    <i>
      <x v="17505"/>
    </i>
    <i>
      <x v="18135"/>
    </i>
    <i>
      <x v="17506"/>
    </i>
    <i>
      <x v="17295"/>
    </i>
    <i>
      <x v="17507"/>
    </i>
    <i>
      <x v="18143"/>
    </i>
    <i>
      <x v="17508"/>
    </i>
    <i>
      <x v="18147"/>
    </i>
    <i>
      <x v="17509"/>
    </i>
    <i>
      <x v="18151"/>
    </i>
    <i>
      <x v="17510"/>
    </i>
    <i>
      <x v="18155"/>
    </i>
    <i>
      <x v="17261"/>
    </i>
    <i>
      <x v="18159"/>
    </i>
    <i>
      <x v="17512"/>
    </i>
    <i>
      <x v="18163"/>
    </i>
    <i>
      <x v="17513"/>
    </i>
    <i>
      <x v="18167"/>
    </i>
    <i>
      <x v="17514"/>
    </i>
    <i>
      <x v="18171"/>
    </i>
    <i>
      <x v="17515"/>
    </i>
    <i>
      <x v="18175"/>
    </i>
    <i>
      <x v="17516"/>
    </i>
    <i>
      <x v="18179"/>
    </i>
    <i>
      <x v="17517"/>
    </i>
    <i>
      <x v="18183"/>
    </i>
    <i>
      <x v="17518"/>
    </i>
    <i>
      <x v="18187"/>
    </i>
    <i>
      <x v="17519"/>
    </i>
    <i>
      <x v="18191"/>
    </i>
    <i>
      <x v="17520"/>
    </i>
    <i>
      <x v="18195"/>
    </i>
    <i>
      <x v="17521"/>
    </i>
    <i>
      <x v="18199"/>
    </i>
    <i>
      <x v="17522"/>
    </i>
    <i>
      <x v="18203"/>
    </i>
    <i>
      <x v="17523"/>
    </i>
    <i>
      <x v="18207"/>
    </i>
    <i>
      <x v="17524"/>
    </i>
    <i>
      <x v="18211"/>
    </i>
    <i>
      <x v="17525"/>
    </i>
    <i>
      <x v="18215"/>
    </i>
    <i>
      <x v="17526"/>
    </i>
    <i>
      <x v="18219"/>
    </i>
    <i>
      <x v="17527"/>
    </i>
    <i>
      <x v="18223"/>
    </i>
    <i>
      <x v="17528"/>
    </i>
    <i>
      <x v="18227"/>
    </i>
    <i>
      <x v="17529"/>
    </i>
    <i>
      <x v="18231"/>
    </i>
    <i>
      <x v="17297"/>
    </i>
    <i>
      <x v="18235"/>
    </i>
    <i>
      <x v="17531"/>
    </i>
    <i>
      <x v="18239"/>
    </i>
    <i>
      <x v="17532"/>
    </i>
    <i>
      <x v="18243"/>
    </i>
    <i>
      <x v="17533"/>
    </i>
    <i>
      <x v="18247"/>
    </i>
    <i>
      <x v="17534"/>
    </i>
    <i>
      <x v="18251"/>
    </i>
    <i>
      <x v="17535"/>
    </i>
    <i>
      <x v="18255"/>
    </i>
    <i>
      <x v="17286"/>
    </i>
    <i>
      <x v="18259"/>
    </i>
    <i>
      <x v="17537"/>
    </i>
    <i>
      <x v="18263"/>
    </i>
    <i>
      <x v="17538"/>
    </i>
    <i>
      <x v="18267"/>
    </i>
    <i>
      <x v="17539"/>
    </i>
    <i>
      <x v="18271"/>
    </i>
    <i>
      <x v="17540"/>
    </i>
    <i>
      <x v="18275"/>
    </i>
    <i>
      <x v="17541"/>
    </i>
    <i>
      <x v="18279"/>
    </i>
    <i>
      <x v="17542"/>
    </i>
    <i>
      <x v="18283"/>
    </i>
    <i>
      <x v="17543"/>
    </i>
    <i>
      <x v="18287"/>
    </i>
    <i>
      <x v="17544"/>
    </i>
    <i>
      <x v="18291"/>
    </i>
    <i>
      <x v="17545"/>
    </i>
    <i>
      <x v="18295"/>
    </i>
    <i>
      <x v="17546"/>
    </i>
    <i>
      <x v="18299"/>
    </i>
    <i>
      <x v="17547"/>
    </i>
    <i>
      <x v="18303"/>
    </i>
    <i>
      <x v="17548"/>
    </i>
    <i>
      <x v="18307"/>
    </i>
    <i>
      <x v="17549"/>
    </i>
    <i>
      <x v="18311"/>
    </i>
    <i>
      <x v="17550"/>
    </i>
    <i>
      <x v="18315"/>
    </i>
    <i>
      <x v="17287"/>
    </i>
    <i>
      <x v="18319"/>
    </i>
    <i>
      <x v="17552"/>
    </i>
    <i>
      <x v="18337"/>
    </i>
    <i>
      <x v="17553"/>
    </i>
    <i>
      <x v="18341"/>
    </i>
    <i>
      <x v="17554"/>
    </i>
    <i>
      <x v="18345"/>
    </i>
    <i>
      <x v="17555"/>
    </i>
    <i>
      <x v="18349"/>
    </i>
    <i>
      <x v="17556"/>
    </i>
    <i>
      <x v="17281"/>
    </i>
    <i>
      <x v="17557"/>
    </i>
    <i>
      <x v="18357"/>
    </i>
    <i>
      <x v="17558"/>
    </i>
    <i>
      <x v="18361"/>
    </i>
    <i>
      <x v="17559"/>
    </i>
    <i>
      <x v="18365"/>
    </i>
    <i>
      <x v="17560"/>
    </i>
    <i>
      <x v="18369"/>
    </i>
    <i>
      <x v="17561"/>
    </i>
    <i>
      <x v="17827"/>
    </i>
    <i>
      <x v="17562"/>
    </i>
    <i>
      <x v="17829"/>
    </i>
    <i>
      <x v="17563"/>
    </i>
    <i>
      <x v="17831"/>
    </i>
    <i>
      <x v="17564"/>
    </i>
    <i>
      <x v="17833"/>
    </i>
    <i>
      <x v="17565"/>
    </i>
    <i>
      <x v="17835"/>
    </i>
    <i>
      <x v="17566"/>
    </i>
    <i>
      <x v="17837"/>
    </i>
    <i>
      <x v="17567"/>
    </i>
    <i>
      <x v="17839"/>
    </i>
    <i>
      <x v="17568"/>
    </i>
    <i>
      <x v="17841"/>
    </i>
    <i>
      <x v="17569"/>
    </i>
    <i>
      <x v="17843"/>
    </i>
    <i>
      <x v="17570"/>
    </i>
    <i>
      <x v="17845"/>
    </i>
    <i>
      <x v="17571"/>
    </i>
    <i>
      <x v="17847"/>
    </i>
    <i>
      <x v="17572"/>
    </i>
    <i>
      <x v="17849"/>
    </i>
    <i>
      <x v="17573"/>
    </i>
    <i>
      <x v="17851"/>
    </i>
    <i>
      <x v="17574"/>
    </i>
    <i>
      <x v="17853"/>
    </i>
    <i>
      <x v="17575"/>
    </i>
    <i>
      <x v="17855"/>
    </i>
    <i>
      <x v="17576"/>
    </i>
    <i>
      <x v="17857"/>
    </i>
    <i>
      <x v="17577"/>
    </i>
    <i>
      <x v="17859"/>
    </i>
    <i>
      <x v="17578"/>
    </i>
    <i>
      <x v="17861"/>
    </i>
    <i>
      <x v="17579"/>
    </i>
    <i>
      <x v="17863"/>
    </i>
    <i>
      <x v="17580"/>
    </i>
    <i>
      <x v="17865"/>
    </i>
    <i>
      <x v="17581"/>
    </i>
    <i>
      <x v="17867"/>
    </i>
    <i>
      <x v="17582"/>
    </i>
    <i>
      <x v="17869"/>
    </i>
    <i>
      <x v="17583"/>
    </i>
    <i>
      <x v="17871"/>
    </i>
    <i>
      <x v="17584"/>
    </i>
    <i>
      <x v="17873"/>
    </i>
    <i>
      <x v="17585"/>
    </i>
    <i>
      <x v="17875"/>
    </i>
    <i>
      <x v="17586"/>
    </i>
    <i>
      <x v="17877"/>
    </i>
    <i>
      <x v="17587"/>
    </i>
    <i>
      <x v="17879"/>
    </i>
    <i>
      <x v="17588"/>
    </i>
    <i>
      <x v="17881"/>
    </i>
    <i>
      <x v="17589"/>
    </i>
    <i>
      <x v="17883"/>
    </i>
    <i>
      <x v="17590"/>
    </i>
    <i>
      <x v="17885"/>
    </i>
    <i>
      <x v="17591"/>
    </i>
    <i>
      <x v="17887"/>
    </i>
    <i>
      <x v="17592"/>
    </i>
    <i>
      <x v="17889"/>
    </i>
    <i>
      <x v="17593"/>
    </i>
    <i>
      <x v="17268"/>
    </i>
    <i>
      <x v="17594"/>
    </i>
    <i>
      <x v="17893"/>
    </i>
    <i>
      <x v="17595"/>
    </i>
    <i>
      <x v="17895"/>
    </i>
    <i>
      <x v="17596"/>
    </i>
    <i>
      <x v="17897"/>
    </i>
    <i>
      <x v="17597"/>
    </i>
    <i>
      <x v="17899"/>
    </i>
    <i>
      <x v="17598"/>
    </i>
    <i>
      <x v="17901"/>
    </i>
    <i>
      <x v="17599"/>
    </i>
    <i>
      <x v="17903"/>
    </i>
    <i>
      <x v="17600"/>
    </i>
    <i>
      <x v="17905"/>
    </i>
    <i>
      <x v="17601"/>
    </i>
    <i>
      <x v="17907"/>
    </i>
    <i>
      <x v="17602"/>
    </i>
    <i>
      <x v="17909"/>
    </i>
    <i>
      <x v="17603"/>
    </i>
    <i>
      <x v="17269"/>
    </i>
    <i>
      <x v="17604"/>
    </i>
    <i>
      <x v="17913"/>
    </i>
    <i>
      <x v="17605"/>
    </i>
    <i>
      <x v="17915"/>
    </i>
    <i>
      <x v="17606"/>
    </i>
    <i>
      <x v="17917"/>
    </i>
    <i>
      <x v="17607"/>
    </i>
    <i>
      <x v="17919"/>
    </i>
    <i>
      <x v="17608"/>
    </i>
    <i>
      <x v="17921"/>
    </i>
    <i>
      <x v="17609"/>
    </i>
    <i>
      <x v="17923"/>
    </i>
    <i>
      <x v="17610"/>
    </i>
    <i>
      <x v="17925"/>
    </i>
    <i>
      <x v="17611"/>
    </i>
    <i>
      <x v="17927"/>
    </i>
    <i>
      <x v="17612"/>
    </i>
    <i>
      <x v="17929"/>
    </i>
    <i>
      <x v="17613"/>
    </i>
    <i>
      <x v="17931"/>
    </i>
    <i>
      <x v="17614"/>
    </i>
    <i>
      <x v="17933"/>
    </i>
    <i>
      <x v="17615"/>
    </i>
    <i>
      <x v="17935"/>
    </i>
    <i>
      <x v="17616"/>
    </i>
    <i>
      <x v="17937"/>
    </i>
    <i>
      <x v="17617"/>
    </i>
    <i>
      <x v="17939"/>
    </i>
    <i>
      <x v="17618"/>
    </i>
    <i>
      <x v="17941"/>
    </i>
    <i>
      <x v="17619"/>
    </i>
    <i>
      <x v="17943"/>
    </i>
    <i>
      <x v="17620"/>
    </i>
    <i>
      <x v="17945"/>
    </i>
    <i>
      <x v="17621"/>
    </i>
    <i>
      <x v="17947"/>
    </i>
    <i>
      <x v="17622"/>
    </i>
    <i>
      <x v="17949"/>
    </i>
    <i>
      <x v="17623"/>
    </i>
    <i>
      <x v="17951"/>
    </i>
    <i>
      <x v="17624"/>
    </i>
    <i>
      <x v="17953"/>
    </i>
    <i>
      <x v="17625"/>
    </i>
    <i>
      <x v="17955"/>
    </i>
    <i>
      <x v="17626"/>
    </i>
    <i>
      <x v="17957"/>
    </i>
    <i>
      <x v="17627"/>
    </i>
    <i>
      <x v="17959"/>
    </i>
    <i>
      <x v="17960"/>
    </i>
    <i>
      <x v="17961"/>
    </i>
    <i>
      <x v="17962"/>
    </i>
    <i>
      <x v="17629"/>
    </i>
    <i>
      <x v="17964"/>
    </i>
    <i>
      <x v="17630"/>
    </i>
    <i>
      <x v="17966"/>
    </i>
    <i>
      <x v="17631"/>
    </i>
    <i>
      <x v="17968"/>
    </i>
    <i>
      <x v="17632"/>
    </i>
    <i>
      <x v="17970"/>
    </i>
    <i>
      <x v="17633"/>
    </i>
    <i>
      <x v="17972"/>
    </i>
    <i>
      <x v="17634"/>
    </i>
    <i>
      <x v="17974"/>
    </i>
    <i>
      <x v="17635"/>
    </i>
    <i>
      <x v="17976"/>
    </i>
    <i>
      <x v="17636"/>
    </i>
    <i>
      <x v="17978"/>
    </i>
    <i>
      <x v="17637"/>
    </i>
    <i>
      <x v="17980"/>
    </i>
    <i>
      <x v="17638"/>
    </i>
    <i>
      <x v="17982"/>
    </i>
    <i>
      <x v="17639"/>
    </i>
    <i>
      <x v="17984"/>
    </i>
    <i>
      <x v="17640"/>
    </i>
    <i>
      <x v="17986"/>
    </i>
    <i>
      <x v="17641"/>
    </i>
    <i>
      <x v="17988"/>
    </i>
    <i>
      <x v="17642"/>
    </i>
    <i>
      <x v="17990"/>
    </i>
    <i>
      <x v="17643"/>
    </i>
    <i>
      <x v="17992"/>
    </i>
    <i>
      <x v="17644"/>
    </i>
    <i>
      <x v="17994"/>
    </i>
    <i>
      <x v="17645"/>
    </i>
    <i>
      <x v="17996"/>
    </i>
    <i>
      <x v="17646"/>
    </i>
    <i>
      <x v="17998"/>
    </i>
    <i>
      <x v="17647"/>
    </i>
    <i>
      <x v="18000"/>
    </i>
    <i>
      <x v="17648"/>
    </i>
    <i>
      <x v="18002"/>
    </i>
    <i>
      <x v="17649"/>
    </i>
    <i>
      <x v="18004"/>
    </i>
    <i>
      <x v="17650"/>
    </i>
    <i>
      <x v="18006"/>
    </i>
    <i>
      <x v="17651"/>
    </i>
    <i>
      <x v="18008"/>
    </i>
    <i>
      <x v="17652"/>
    </i>
    <i>
      <x v="18010"/>
    </i>
    <i>
      <x v="17653"/>
    </i>
    <i>
      <x v="18012"/>
    </i>
    <i>
      <x v="17654"/>
    </i>
    <i>
      <x v="18014"/>
    </i>
    <i>
      <x v="17655"/>
    </i>
    <i>
      <x v="18016"/>
    </i>
    <i>
      <x v="17656"/>
    </i>
    <i>
      <x v="17270"/>
    </i>
    <i>
      <x v="17657"/>
    </i>
    <i>
      <x v="18020"/>
    </i>
    <i>
      <x v="17658"/>
    </i>
    <i>
      <x v="18022"/>
    </i>
    <i>
      <x v="17659"/>
    </i>
    <i>
      <x v="18024"/>
    </i>
    <i>
      <x v="17660"/>
    </i>
    <i>
      <x v="17291"/>
    </i>
    <i>
      <x v="17661"/>
    </i>
    <i>
      <x v="18028"/>
    </i>
    <i>
      <x v="17662"/>
    </i>
    <i>
      <x v="18030"/>
    </i>
    <i>
      <x v="17663"/>
    </i>
    <i>
      <x v="17271"/>
    </i>
    <i>
      <x v="17664"/>
    </i>
    <i>
      <x v="18034"/>
    </i>
    <i>
      <x v="17665"/>
    </i>
    <i>
      <x v="18036"/>
    </i>
    <i>
      <x v="17666"/>
    </i>
    <i>
      <x v="18038"/>
    </i>
    <i>
      <x v="18040"/>
    </i>
    <i>
      <x v="17298"/>
    </i>
    <i>
      <x v="18041"/>
    </i>
    <i>
      <x v="18042"/>
    </i>
    <i>
      <x v="17668"/>
    </i>
    <i>
      <x v="18044"/>
    </i>
    <i>
      <x v="17669"/>
    </i>
    <i>
      <x v="18046"/>
    </i>
    <i>
      <x v="17670"/>
    </i>
    <i>
      <x v="18048"/>
    </i>
    <i>
      <x v="17671"/>
    </i>
    <i>
      <x v="18050"/>
    </i>
    <i>
      <x v="17672"/>
    </i>
    <i>
      <x v="18052"/>
    </i>
    <i>
      <x v="17673"/>
    </i>
    <i>
      <x v="18054"/>
    </i>
    <i>
      <x v="17674"/>
    </i>
    <i>
      <x v="18056"/>
    </i>
    <i>
      <x v="17262"/>
    </i>
    <i>
      <x v="18058"/>
    </i>
    <i>
      <x v="17676"/>
    </i>
    <i>
      <x v="17274"/>
    </i>
    <i>
      <x v="17677"/>
    </i>
    <i>
      <x v="18062"/>
    </i>
    <i>
      <x v="17678"/>
    </i>
    <i>
      <x v="18064"/>
    </i>
    <i>
      <x v="17679"/>
    </i>
    <i>
      <x v="17275"/>
    </i>
    <i>
      <x v="17680"/>
    </i>
    <i>
      <x v="18068"/>
    </i>
    <i>
      <x v="17681"/>
    </i>
    <i>
      <x v="17292"/>
    </i>
    <i>
      <x v="17682"/>
    </i>
    <i>
      <x v="18072"/>
    </i>
    <i>
      <x v="17683"/>
    </i>
    <i>
      <x v="18074"/>
    </i>
    <i>
      <x v="17684"/>
    </i>
    <i>
      <x v="18076"/>
    </i>
    <i>
      <x v="17685"/>
    </i>
    <i>
      <x v="18078"/>
    </i>
    <i>
      <x v="17686"/>
    </i>
    <i>
      <x v="18080"/>
    </i>
    <i>
      <x v="17687"/>
    </i>
    <i>
      <x v="18082"/>
    </i>
    <i>
      <x v="17688"/>
    </i>
    <i>
      <x v="18084"/>
    </i>
    <i>
      <x v="17689"/>
    </i>
    <i>
      <x v="18086"/>
    </i>
    <i>
      <x v="17690"/>
    </i>
    <i>
      <x v="18088"/>
    </i>
    <i>
      <x v="17691"/>
    </i>
    <i>
      <x v="18090"/>
    </i>
    <i>
      <x v="17692"/>
    </i>
    <i>
      <x v="18092"/>
    </i>
    <i>
      <x v="17693"/>
    </i>
    <i>
      <x v="18094"/>
    </i>
    <i>
      <x v="17694"/>
    </i>
    <i>
      <x v="18096"/>
    </i>
    <i>
      <x v="17695"/>
    </i>
    <i>
      <x v="17293"/>
    </i>
    <i>
      <x v="17696"/>
    </i>
    <i>
      <x v="18100"/>
    </i>
    <i>
      <x v="17697"/>
    </i>
    <i>
      <x v="17294"/>
    </i>
    <i>
      <x v="17698"/>
    </i>
    <i>
      <x v="18104"/>
    </i>
    <i>
      <x v="17699"/>
    </i>
    <i>
      <x v="18106"/>
    </i>
    <i>
      <x v="17700"/>
    </i>
    <i>
      <x v="18108"/>
    </i>
    <i>
      <x v="17701"/>
    </i>
    <i>
      <x v="18110"/>
    </i>
    <i>
      <x v="17702"/>
    </i>
    <i>
      <x v="18112"/>
    </i>
    <i>
      <x v="17703"/>
    </i>
    <i>
      <x v="18114"/>
    </i>
    <i>
      <x v="17704"/>
    </i>
    <i>
      <x v="18116"/>
    </i>
    <i>
      <x v="17705"/>
    </i>
    <i>
      <x v="18118"/>
    </i>
    <i>
      <x v="17706"/>
    </i>
    <i>
      <x v="18120"/>
    </i>
    <i>
      <x v="17707"/>
    </i>
    <i>
      <x v="18122"/>
    </i>
    <i>
      <x v="17708"/>
    </i>
    <i>
      <x v="18124"/>
    </i>
    <i>
      <x v="17709"/>
    </i>
    <i>
      <x v="18126"/>
    </i>
    <i>
      <x v="17710"/>
    </i>
    <i>
      <x v="18128"/>
    </i>
    <i>
      <x v="17711"/>
    </i>
    <i>
      <x v="18130"/>
    </i>
    <i>
      <x v="17712"/>
    </i>
    <i>
      <x v="18132"/>
    </i>
    <i>
      <x v="17263"/>
    </i>
    <i>
      <x v="18134"/>
    </i>
    <i>
      <x v="17714"/>
    </i>
    <i>
      <x v="18136"/>
    </i>
    <i>
      <x v="17715"/>
    </i>
    <i>
      <x v="18138"/>
    </i>
    <i>
      <x v="17716"/>
    </i>
    <i>
      <x v="18140"/>
    </i>
    <i>
      <x v="17717"/>
    </i>
    <i>
      <x v="18142"/>
    </i>
    <i>
      <x v="17718"/>
    </i>
    <i>
      <x v="18144"/>
    </i>
    <i>
      <x v="17288"/>
    </i>
    <i>
      <x v="18146"/>
    </i>
    <i>
      <x v="17720"/>
    </i>
    <i>
      <x v="18148"/>
    </i>
    <i>
      <x v="17721"/>
    </i>
    <i>
      <x v="18150"/>
    </i>
    <i>
      <x v="17264"/>
    </i>
    <i>
      <x v="18152"/>
    </i>
    <i>
      <x v="17723"/>
    </i>
    <i>
      <x v="18154"/>
    </i>
    <i>
      <x v="17724"/>
    </i>
    <i>
      <x v="18156"/>
    </i>
    <i>
      <x v="17725"/>
    </i>
    <i>
      <x v="18158"/>
    </i>
    <i>
      <x v="17726"/>
    </i>
    <i>
      <x v="18160"/>
    </i>
    <i>
      <x v="17727"/>
    </i>
    <i>
      <x v="17277"/>
    </i>
    <i>
      <x v="17728"/>
    </i>
    <i>
      <x v="18164"/>
    </i>
    <i>
      <x v="17729"/>
    </i>
    <i>
      <x v="18166"/>
    </i>
    <i>
      <x v="17730"/>
    </i>
    <i>
      <x v="18168"/>
    </i>
    <i>
      <x v="17731"/>
    </i>
    <i>
      <x v="18170"/>
    </i>
    <i>
      <x v="17732"/>
    </i>
    <i>
      <x v="18172"/>
    </i>
    <i>
      <x v="17733"/>
    </i>
    <i>
      <x v="18174"/>
    </i>
    <i>
      <x v="17734"/>
    </i>
    <i>
      <x v="18176"/>
    </i>
    <i>
      <x v="17735"/>
    </i>
    <i>
      <x v="18178"/>
    </i>
    <i>
      <x v="17736"/>
    </i>
    <i>
      <x v="18180"/>
    </i>
    <i>
      <x v="17737"/>
    </i>
    <i>
      <x v="18182"/>
    </i>
    <i>
      <x v="17738"/>
    </i>
    <i>
      <x v="18184"/>
    </i>
    <i>
      <x v="17739"/>
    </i>
    <i>
      <x v="18186"/>
    </i>
    <i>
      <x v="17740"/>
    </i>
    <i>
      <x v="18188"/>
    </i>
    <i>
      <x v="17741"/>
    </i>
    <i>
      <x v="18190"/>
    </i>
    <i>
      <x v="17742"/>
    </i>
    <i>
      <x v="18192"/>
    </i>
    <i>
      <x v="17743"/>
    </i>
    <i>
      <x v="18194"/>
    </i>
    <i>
      <x v="17744"/>
    </i>
    <i>
      <x v="18196"/>
    </i>
    <i>
      <x v="17265"/>
    </i>
    <i>
      <x v="18198"/>
    </i>
    <i>
      <x v="17746"/>
    </i>
    <i>
      <x v="18200"/>
    </i>
    <i>
      <x v="17747"/>
    </i>
    <i>
      <x v="18202"/>
    </i>
    <i>
      <x v="17748"/>
    </i>
    <i>
      <x v="18204"/>
    </i>
    <i>
      <x v="17749"/>
    </i>
    <i>
      <x v="18206"/>
    </i>
    <i>
      <x v="17750"/>
    </i>
    <i>
      <x v="18208"/>
    </i>
    <i>
      <x v="17751"/>
    </i>
    <i>
      <x v="18210"/>
    </i>
    <i>
      <x v="17752"/>
    </i>
    <i>
      <x v="18212"/>
    </i>
    <i>
      <x v="17753"/>
    </i>
    <i>
      <x v="18214"/>
    </i>
    <i>
      <x v="17754"/>
    </i>
    <i>
      <x v="17278"/>
    </i>
    <i>
      <x v="17755"/>
    </i>
    <i>
      <x v="18218"/>
    </i>
    <i>
      <x v="17756"/>
    </i>
    <i>
      <x v="18220"/>
    </i>
    <i>
      <x v="17757"/>
    </i>
    <i>
      <x v="18222"/>
    </i>
    <i>
      <x v="17758"/>
    </i>
    <i>
      <x v="18224"/>
    </i>
    <i>
      <x v="17759"/>
    </i>
    <i>
      <x v="18226"/>
    </i>
    <i>
      <x v="17760"/>
    </i>
    <i>
      <x v="18228"/>
    </i>
    <i>
      <x v="17761"/>
    </i>
    <i>
      <x v="18230"/>
    </i>
    <i>
      <x v="17762"/>
    </i>
    <i>
      <x v="18232"/>
    </i>
    <i>
      <x v="17763"/>
    </i>
    <i>
      <x v="17279"/>
    </i>
    <i>
      <x v="17764"/>
    </i>
    <i>
      <x v="18236"/>
    </i>
    <i>
      <x v="17765"/>
    </i>
    <i>
      <x v="18238"/>
    </i>
    <i>
      <x v="17766"/>
    </i>
    <i>
      <x v="18240"/>
    </i>
    <i>
      <x v="17767"/>
    </i>
    <i>
      <x v="18242"/>
    </i>
    <i>
      <x v="17768"/>
    </i>
    <i>
      <x v="18244"/>
    </i>
    <i>
      <x v="17769"/>
    </i>
    <i>
      <x v="18246"/>
    </i>
    <i>
      <x v="17770"/>
    </i>
    <i>
      <x v="18248"/>
    </i>
    <i>
      <x v="17771"/>
    </i>
    <i>
      <x v="18250"/>
    </i>
    <i>
      <x v="17772"/>
    </i>
    <i>
      <x v="18252"/>
    </i>
    <i>
      <x v="17773"/>
    </i>
    <i>
      <x v="18254"/>
    </i>
    <i>
      <x v="17774"/>
    </i>
    <i>
      <x v="18256"/>
    </i>
    <i>
      <x v="17775"/>
    </i>
    <i>
      <x v="18258"/>
    </i>
    <i>
      <x v="17776"/>
    </i>
    <i>
      <x v="18260"/>
    </i>
    <i>
      <x v="17777"/>
    </i>
    <i>
      <x v="18262"/>
    </i>
    <i>
      <x v="17778"/>
    </i>
    <i>
      <x v="18264"/>
    </i>
    <i>
      <x v="17779"/>
    </i>
    <i>
      <x v="18266"/>
    </i>
    <i>
      <x v="17289"/>
    </i>
    <i>
      <x v="18268"/>
    </i>
    <i>
      <x v="17781"/>
    </i>
    <i>
      <x v="18270"/>
    </i>
    <i>
      <x v="17782"/>
    </i>
    <i>
      <x v="18272"/>
    </i>
    <i>
      <x v="17783"/>
    </i>
    <i>
      <x v="18274"/>
    </i>
    <i>
      <x v="17784"/>
    </i>
    <i>
      <x v="18276"/>
    </i>
    <i>
      <x v="17785"/>
    </i>
    <i>
      <x v="18278"/>
    </i>
    <i>
      <x v="17786"/>
    </i>
    <i>
      <x v="18280"/>
    </i>
    <i>
      <x v="17787"/>
    </i>
    <i>
      <x v="18282"/>
    </i>
    <i>
      <x v="17788"/>
    </i>
    <i>
      <x v="18284"/>
    </i>
    <i>
      <x v="17789"/>
    </i>
    <i>
      <x v="18286"/>
    </i>
    <i>
      <x v="17790"/>
    </i>
    <i>
      <x v="18288"/>
    </i>
    <i>
      <x v="17791"/>
    </i>
    <i>
      <x v="18290"/>
    </i>
    <i>
      <x v="17792"/>
    </i>
    <i>
      <x v="18292"/>
    </i>
    <i>
      <x v="17793"/>
    </i>
    <i>
      <x v="18294"/>
    </i>
    <i>
      <x v="17794"/>
    </i>
    <i>
      <x v="18296"/>
    </i>
    <i>
      <x v="17795"/>
    </i>
    <i>
      <x v="18298"/>
    </i>
    <i>
      <x v="17796"/>
    </i>
    <i>
      <x v="18300"/>
    </i>
    <i>
      <x v="17290"/>
    </i>
    <i>
      <x v="18302"/>
    </i>
    <i>
      <x v="17798"/>
    </i>
    <i>
      <x v="18304"/>
    </i>
    <i>
      <x v="17266"/>
    </i>
    <i>
      <x v="18306"/>
    </i>
    <i>
      <x v="18320"/>
    </i>
    <i>
      <x v="18308"/>
    </i>
    <i>
      <x v="18321"/>
    </i>
    <i>
      <x v="18310"/>
    </i>
    <i>
      <x v="18323"/>
    </i>
    <i>
      <x v="18312"/>
    </i>
    <i>
      <x v="18325"/>
    </i>
    <i>
      <x v="18314"/>
    </i>
    <i>
      <x v="18327"/>
    </i>
    <i>
      <x v="18316"/>
    </i>
    <i>
      <x v="18329"/>
    </i>
    <i>
      <x v="18318"/>
    </i>
    <i>
      <x v="18331"/>
    </i>
    <i>
      <x v="17296"/>
    </i>
    <i>
      <x v="18333"/>
    </i>
    <i>
      <x v="18322"/>
    </i>
    <i>
      <x v="17801"/>
    </i>
    <i>
      <x v="18324"/>
    </i>
    <i>
      <x v="17802"/>
    </i>
    <i>
      <x v="18326"/>
    </i>
    <i>
      <x v="17803"/>
    </i>
    <i>
      <x v="18328"/>
    </i>
    <i>
      <x v="17804"/>
    </i>
    <i>
      <x v="18330"/>
    </i>
    <i>
      <x v="17805"/>
    </i>
    <i>
      <x v="18332"/>
    </i>
    <i>
      <x v="17806"/>
    </i>
    <i>
      <x v="18334"/>
    </i>
    <i>
      <x v="17807"/>
    </i>
    <i>
      <x v="18336"/>
    </i>
    <i>
      <x v="17267"/>
    </i>
    <i>
      <x v="18338"/>
    </i>
    <i>
      <x v="17809"/>
    </i>
    <i>
      <x v="18340"/>
    </i>
    <i>
      <x v="18372"/>
    </i>
    <i>
      <x v="18342"/>
    </i>
    <i>
      <x v="18373"/>
    </i>
    <i>
      <x v="18344"/>
    </i>
    <i>
      <x v="18375"/>
    </i>
    <i>
      <x v="18346"/>
    </i>
    <i>
      <x v="18377"/>
    </i>
    <i>
      <x v="18348"/>
    </i>
    <i>
      <x v="18379"/>
    </i>
    <i>
      <x v="18350"/>
    </i>
    <i>
      <x v="18381"/>
    </i>
    <i>
      <x v="18352"/>
    </i>
    <i>
      <x v="18383"/>
    </i>
    <i>
      <x v="18354"/>
    </i>
    <i>
      <x v="18385"/>
    </i>
    <i>
      <x v="18356"/>
    </i>
    <i>
      <x v="18387"/>
    </i>
    <i>
      <x v="18358"/>
    </i>
    <i>
      <x v="18389"/>
    </i>
    <i>
      <x v="18360"/>
    </i>
    <i>
      <x v="18391"/>
    </i>
    <i>
      <x v="18362"/>
    </i>
    <i>
      <x v="18393"/>
    </i>
    <i>
      <x v="18364"/>
    </i>
    <i>
      <x v="18395"/>
    </i>
    <i>
      <x v="18366"/>
    </i>
    <i>
      <x v="18397"/>
    </i>
    <i>
      <x v="18368"/>
    </i>
    <i>
      <x v="18399"/>
    </i>
    <i>
      <x v="18370"/>
    </i>
    <i>
      <x v="17825"/>
    </i>
    <i>
      <x v="17282"/>
    </i>
    <i>
      <x v="17826"/>
    </i>
    <i>
      <x v="18374"/>
    </i>
    <i>
      <x v="17811"/>
    </i>
    <i>
      <x v="18376"/>
    </i>
    <i>
      <x v="17812"/>
    </i>
    <i>
      <x v="18378"/>
    </i>
    <i>
      <x v="17813"/>
    </i>
    <i>
      <x v="18380"/>
    </i>
    <i>
      <x v="17814"/>
    </i>
    <i>
      <x v="18382"/>
    </i>
    <i>
      <x v="17815"/>
    </i>
    <i>
      <x v="18384"/>
    </i>
    <i>
      <x v="17816"/>
    </i>
    <i>
      <x v="18386"/>
    </i>
    <i>
      <x v="17817"/>
    </i>
    <i>
      <x v="18388"/>
    </i>
    <i>
      <x v="17818"/>
    </i>
    <i>
      <x v="18390"/>
    </i>
    <i>
      <x v="17819"/>
    </i>
    <i>
      <x v="18392"/>
    </i>
    <i>
      <x v="17820"/>
    </i>
    <i>
      <x v="18394"/>
    </i>
    <i>
      <x v="17821"/>
    </i>
    <i>
      <x v="18396"/>
    </i>
    <i>
      <x v="17822"/>
    </i>
    <i>
      <x v="18398"/>
    </i>
    <i>
      <x v="17823"/>
    </i>
    <i>
      <x v="17250"/>
    </i>
    <i>
      <x v="17824"/>
    </i>
    <i>
      <x v="17203"/>
    </i>
    <i>
      <x v="16154"/>
    </i>
    <i>
      <x v="16815"/>
    </i>
    <i>
      <x v="16170"/>
    </i>
    <i>
      <x v="17075"/>
    </i>
    <i>
      <x v="16171"/>
    </i>
    <i>
      <x v="16751"/>
    </i>
    <i>
      <x v="16172"/>
    </i>
    <i>
      <x v="16883"/>
    </i>
    <i>
      <x v="16173"/>
    </i>
    <i>
      <x v="16158"/>
    </i>
    <i>
      <x v="16174"/>
    </i>
    <i>
      <x v="17139"/>
    </i>
    <i>
      <x v="16175"/>
    </i>
    <i>
      <x v="16719"/>
    </i>
    <i>
      <x v="16176"/>
    </i>
    <i>
      <x v="16783"/>
    </i>
    <i>
      <x v="16177"/>
    </i>
    <i>
      <x v="16847"/>
    </i>
    <i>
      <x v="16178"/>
    </i>
    <i>
      <x v="16915"/>
    </i>
    <i>
      <x v="16179"/>
    </i>
    <i>
      <x v="16979"/>
    </i>
    <i>
      <x v="16180"/>
    </i>
    <i>
      <x v="17043"/>
    </i>
    <i>
      <x v="16181"/>
    </i>
    <i>
      <x v="17107"/>
    </i>
    <i>
      <x v="16182"/>
    </i>
    <i>
      <x v="17171"/>
    </i>
    <i>
      <x v="16183"/>
    </i>
    <i>
      <x v="16699"/>
    </i>
    <i>
      <x v="16184"/>
    </i>
    <i>
      <x v="16165"/>
    </i>
    <i>
      <x v="16185"/>
    </i>
    <i>
      <x v="16767"/>
    </i>
    <i>
      <x v="16186"/>
    </i>
    <i>
      <x v="16799"/>
    </i>
    <i>
      <x v="16187"/>
    </i>
    <i>
      <x v="16831"/>
    </i>
    <i>
      <x v="16188"/>
    </i>
    <i>
      <x v="16169"/>
    </i>
    <i>
      <x v="16189"/>
    </i>
    <i>
      <x v="16899"/>
    </i>
    <i>
      <x v="16190"/>
    </i>
    <i>
      <x v="16931"/>
    </i>
    <i>
      <x v="16191"/>
    </i>
    <i>
      <x v="16963"/>
    </i>
    <i>
      <x v="16192"/>
    </i>
    <i>
      <x v="16995"/>
    </i>
    <i>
      <x v="16193"/>
    </i>
    <i>
      <x v="17027"/>
    </i>
    <i>
      <x v="16194"/>
    </i>
    <i>
      <x v="17059"/>
    </i>
    <i>
      <x v="16195"/>
    </i>
    <i>
      <x v="17091"/>
    </i>
    <i>
      <x v="16196"/>
    </i>
    <i>
      <x v="17123"/>
    </i>
    <i>
      <x v="16197"/>
    </i>
    <i>
      <x v="17155"/>
    </i>
    <i>
      <x v="16198"/>
    </i>
    <i>
      <x v="17187"/>
    </i>
    <i>
      <x v="16199"/>
    </i>
    <i>
      <x v="16691"/>
    </i>
    <i>
      <x v="16200"/>
    </i>
    <i>
      <x v="16711"/>
    </i>
    <i>
      <x v="16201"/>
    </i>
    <i>
      <x v="16727"/>
    </i>
    <i>
      <x v="16202"/>
    </i>
    <i>
      <x v="16743"/>
    </i>
    <i>
      <x v="16203"/>
    </i>
    <i>
      <x v="16759"/>
    </i>
    <i>
      <x v="16204"/>
    </i>
    <i>
      <x v="16775"/>
    </i>
    <i>
      <x v="16205"/>
    </i>
    <i>
      <x v="16791"/>
    </i>
    <i>
      <x v="16206"/>
    </i>
    <i>
      <x v="16807"/>
    </i>
    <i>
      <x v="16207"/>
    </i>
    <i>
      <x v="16823"/>
    </i>
    <i>
      <x v="16208"/>
    </i>
    <i>
      <x v="16839"/>
    </i>
    <i>
      <x v="16209"/>
    </i>
    <i>
      <x v="16855"/>
    </i>
    <i>
      <x v="16210"/>
    </i>
    <i>
      <x v="16875"/>
    </i>
    <i>
      <x v="16211"/>
    </i>
    <i>
      <x v="16891"/>
    </i>
    <i>
      <x v="16212"/>
    </i>
    <i>
      <x v="16907"/>
    </i>
    <i>
      <x v="16213"/>
    </i>
    <i>
      <x v="16923"/>
    </i>
    <i>
      <x v="16214"/>
    </i>
    <i>
      <x v="16939"/>
    </i>
    <i>
      <x v="16215"/>
    </i>
    <i>
      <x v="16955"/>
    </i>
    <i>
      <x v="16216"/>
    </i>
    <i>
      <x v="16971"/>
    </i>
    <i>
      <x v="16217"/>
    </i>
    <i>
      <x v="16987"/>
    </i>
    <i>
      <x v="16218"/>
    </i>
    <i>
      <x v="17003"/>
    </i>
    <i>
      <x v="16219"/>
    </i>
    <i>
      <x v="17019"/>
    </i>
    <i>
      <x v="16220"/>
    </i>
    <i>
      <x v="17035"/>
    </i>
    <i>
      <x v="16221"/>
    </i>
    <i>
      <x v="17051"/>
    </i>
    <i>
      <x v="16222"/>
    </i>
    <i>
      <x v="17067"/>
    </i>
    <i>
      <x v="16113"/>
    </i>
    <i>
      <x v="17083"/>
    </i>
    <i>
      <x v="16224"/>
    </i>
    <i>
      <x v="17099"/>
    </i>
    <i>
      <x v="16225"/>
    </i>
    <i>
      <x v="17115"/>
    </i>
    <i>
      <x v="16226"/>
    </i>
    <i>
      <x v="17131"/>
    </i>
    <i>
      <x v="16227"/>
    </i>
    <i>
      <x v="17147"/>
    </i>
    <i>
      <x v="16228"/>
    </i>
    <i>
      <x v="17163"/>
    </i>
    <i>
      <x v="16229"/>
    </i>
    <i>
      <x v="17179"/>
    </i>
    <i>
      <x v="16230"/>
    </i>
    <i>
      <x v="17195"/>
    </i>
    <i>
      <x v="16231"/>
    </i>
    <i>
      <x v="17211"/>
    </i>
    <i>
      <x v="16232"/>
    </i>
    <i>
      <x v="16695"/>
    </i>
    <i>
      <x v="16233"/>
    </i>
    <i>
      <x v="16168"/>
    </i>
    <i>
      <x v="16234"/>
    </i>
    <i>
      <x v="16715"/>
    </i>
    <i>
      <x v="16235"/>
    </i>
    <i>
      <x v="16723"/>
    </i>
    <i>
      <x v="16236"/>
    </i>
    <i>
      <x v="16731"/>
    </i>
    <i>
      <x v="16237"/>
    </i>
    <i>
      <x v="16739"/>
    </i>
    <i>
      <x v="16238"/>
    </i>
    <i>
      <x v="16747"/>
    </i>
    <i>
      <x v="16239"/>
    </i>
    <i>
      <x v="16755"/>
    </i>
    <i>
      <x v="16240"/>
    </i>
    <i>
      <x v="16763"/>
    </i>
    <i>
      <x v="16241"/>
    </i>
    <i>
      <x v="16771"/>
    </i>
    <i>
      <x v="16242"/>
    </i>
    <i>
      <x v="16779"/>
    </i>
    <i>
      <x v="16243"/>
    </i>
    <i>
      <x v="16787"/>
    </i>
    <i>
      <x v="16244"/>
    </i>
    <i>
      <x v="16795"/>
    </i>
    <i>
      <x v="16245"/>
    </i>
    <i>
      <x v="16803"/>
    </i>
    <i>
      <x v="16246"/>
    </i>
    <i>
      <x v="16811"/>
    </i>
    <i>
      <x v="16247"/>
    </i>
    <i>
      <x v="16819"/>
    </i>
    <i>
      <x v="16248"/>
    </i>
    <i>
      <x v="16827"/>
    </i>
    <i>
      <x v="16249"/>
    </i>
    <i>
      <x v="16835"/>
    </i>
    <i>
      <x v="16250"/>
    </i>
    <i>
      <x v="16843"/>
    </i>
    <i>
      <x v="16251"/>
    </i>
    <i>
      <x v="16851"/>
    </i>
    <i>
      <x v="16252"/>
    </i>
    <i>
      <x v="16859"/>
    </i>
    <i>
      <x v="16863"/>
    </i>
    <i>
      <x v="16867"/>
    </i>
    <i>
      <x v="16871"/>
    </i>
    <i>
      <x v="16254"/>
    </i>
    <i>
      <x v="16879"/>
    </i>
    <i>
      <x v="16255"/>
    </i>
    <i>
      <x v="16887"/>
    </i>
    <i>
      <x v="16256"/>
    </i>
    <i>
      <x v="16895"/>
    </i>
    <i>
      <x v="16257"/>
    </i>
    <i>
      <x v="16150"/>
    </i>
    <i>
      <x v="16101"/>
    </i>
    <i>
      <x v="16106"/>
    </i>
    <i>
      <x v="16259"/>
    </i>
    <i>
      <x v="16919"/>
    </i>
    <i>
      <x v="16260"/>
    </i>
    <i>
      <x v="16927"/>
    </i>
    <i>
      <x v="16261"/>
    </i>
    <i>
      <x v="16935"/>
    </i>
    <i>
      <x v="16262"/>
    </i>
    <i>
      <x v="16943"/>
    </i>
    <i>
      <x v="16263"/>
    </i>
    <i>
      <x v="16951"/>
    </i>
    <i>
      <x v="16264"/>
    </i>
    <i>
      <x v="16959"/>
    </i>
    <i>
      <x v="16265"/>
    </i>
    <i>
      <x v="16967"/>
    </i>
    <i>
      <x v="16266"/>
    </i>
    <i>
      <x v="16975"/>
    </i>
    <i>
      <x v="16267"/>
    </i>
    <i>
      <x v="16983"/>
    </i>
    <i>
      <x v="16268"/>
    </i>
    <i>
      <x v="16991"/>
    </i>
    <i>
      <x v="16269"/>
    </i>
    <i>
      <x v="16999"/>
    </i>
    <i>
      <x v="16270"/>
    </i>
    <i>
      <x v="17007"/>
    </i>
    <i>
      <x v="16271"/>
    </i>
    <i>
      <x v="17015"/>
    </i>
    <i>
      <x v="16272"/>
    </i>
    <i>
      <x v="17023"/>
    </i>
    <i>
      <x v="16273"/>
    </i>
    <i>
      <x v="17031"/>
    </i>
    <i>
      <x v="16274"/>
    </i>
    <i>
      <x v="17039"/>
    </i>
    <i>
      <x v="16275"/>
    </i>
    <i>
      <x v="17047"/>
    </i>
    <i>
      <x v="16276"/>
    </i>
    <i>
      <x v="17055"/>
    </i>
    <i>
      <x v="16277"/>
    </i>
    <i>
      <x v="17063"/>
    </i>
    <i>
      <x v="16278"/>
    </i>
    <i>
      <x v="17071"/>
    </i>
    <i>
      <x v="16279"/>
    </i>
    <i>
      <x v="17079"/>
    </i>
    <i>
      <x v="16280"/>
    </i>
    <i>
      <x v="17087"/>
    </i>
    <i>
      <x v="16281"/>
    </i>
    <i>
      <x v="17095"/>
    </i>
    <i>
      <x v="16282"/>
    </i>
    <i>
      <x v="17103"/>
    </i>
    <i>
      <x v="16283"/>
    </i>
    <i>
      <x v="17111"/>
    </i>
    <i>
      <x v="16284"/>
    </i>
    <i>
      <x v="17119"/>
    </i>
    <i>
      <x v="16285"/>
    </i>
    <i>
      <x v="17127"/>
    </i>
    <i>
      <x v="16286"/>
    </i>
    <i>
      <x v="17135"/>
    </i>
    <i>
      <x v="16114"/>
    </i>
    <i>
      <x v="17143"/>
    </i>
    <i>
      <x v="16288"/>
    </i>
    <i>
      <x v="17151"/>
    </i>
    <i>
      <x v="16289"/>
    </i>
    <i>
      <x v="16160"/>
    </i>
    <i>
      <x v="16290"/>
    </i>
    <i>
      <x v="17167"/>
    </i>
    <i>
      <x v="16291"/>
    </i>
    <i>
      <x v="17175"/>
    </i>
    <i>
      <x v="16292"/>
    </i>
    <i>
      <x v="17183"/>
    </i>
    <i>
      <x v="16293"/>
    </i>
    <i>
      <x v="17191"/>
    </i>
    <i>
      <x v="16294"/>
    </i>
    <i>
      <x v="17199"/>
    </i>
    <i>
      <x v="16295"/>
    </i>
    <i>
      <x v="17207"/>
    </i>
    <i>
      <x v="16296"/>
    </i>
    <i>
      <x v="16689"/>
    </i>
    <i>
      <x v="16297"/>
    </i>
    <i>
      <x v="16693"/>
    </i>
    <i>
      <x v="16115"/>
    </i>
    <i>
      <x v="16697"/>
    </i>
    <i>
      <x v="16299"/>
    </i>
    <i>
      <x v="16701"/>
    </i>
    <i>
      <x v="16300"/>
    </i>
    <i>
      <x v="16709"/>
    </i>
    <i>
      <x v="16301"/>
    </i>
    <i>
      <x v="16713"/>
    </i>
    <i>
      <x v="16302"/>
    </i>
    <i>
      <x v="16717"/>
    </i>
    <i>
      <x v="16303"/>
    </i>
    <i>
      <x v="16721"/>
    </i>
    <i>
      <x v="16304"/>
    </i>
    <i>
      <x v="16725"/>
    </i>
    <i>
      <x v="16116"/>
    </i>
    <i>
      <x v="16729"/>
    </i>
    <i>
      <x v="16306"/>
    </i>
    <i>
      <x v="16733"/>
    </i>
    <i>
      <x v="16307"/>
    </i>
    <i>
      <x v="16737"/>
    </i>
    <i>
      <x v="16308"/>
    </i>
    <i>
      <x v="16741"/>
    </i>
    <i>
      <x v="16309"/>
    </i>
    <i>
      <x v="16745"/>
    </i>
    <i>
      <x v="16310"/>
    </i>
    <i>
      <x v="16749"/>
    </i>
    <i>
      <x v="16311"/>
    </i>
    <i>
      <x v="16753"/>
    </i>
    <i>
      <x v="16312"/>
    </i>
    <i>
      <x v="16757"/>
    </i>
    <i>
      <x v="16313"/>
    </i>
    <i>
      <x v="16761"/>
    </i>
    <i>
      <x v="16314"/>
    </i>
    <i>
      <x v="16765"/>
    </i>
    <i>
      <x v="16315"/>
    </i>
    <i>
      <x v="16769"/>
    </i>
    <i>
      <x v="16316"/>
    </i>
    <i>
      <x v="16773"/>
    </i>
    <i>
      <x v="16317"/>
    </i>
    <i>
      <x v="16777"/>
    </i>
    <i>
      <x v="16318"/>
    </i>
    <i>
      <x v="16781"/>
    </i>
    <i>
      <x v="16319"/>
    </i>
    <i>
      <x v="16785"/>
    </i>
    <i>
      <x v="16320"/>
    </i>
    <i>
      <x v="16789"/>
    </i>
    <i>
      <x v="16321"/>
    </i>
    <i>
      <x v="16793"/>
    </i>
    <i>
      <x v="16322"/>
    </i>
    <i>
      <x v="16797"/>
    </i>
    <i>
      <x v="16323"/>
    </i>
    <i>
      <x v="16144"/>
    </i>
    <i>
      <x v="16324"/>
    </i>
    <i>
      <x v="16805"/>
    </i>
    <i>
      <x v="16325"/>
    </i>
    <i>
      <x v="16809"/>
    </i>
    <i>
      <x v="16326"/>
    </i>
    <i>
      <x v="16813"/>
    </i>
    <i>
      <x v="16117"/>
    </i>
    <i>
      <x v="16145"/>
    </i>
    <i>
      <x v="16328"/>
    </i>
    <i>
      <x v="16821"/>
    </i>
    <i>
      <x v="16329"/>
    </i>
    <i>
      <x v="16825"/>
    </i>
    <i>
      <x v="16330"/>
    </i>
    <i>
      <x v="16829"/>
    </i>
    <i>
      <x v="16102"/>
    </i>
    <i>
      <x v="16833"/>
    </i>
    <i>
      <x v="16332"/>
    </i>
    <i>
      <x v="16837"/>
    </i>
    <i>
      <x v="16333"/>
    </i>
    <i>
      <x v="16841"/>
    </i>
    <i>
      <x v="16334"/>
    </i>
    <i>
      <x v="16845"/>
    </i>
    <i>
      <x v="16335"/>
    </i>
    <i>
      <x v="16849"/>
    </i>
    <i>
      <x v="16336"/>
    </i>
    <i>
      <x v="16853"/>
    </i>
    <i>
      <x v="16337"/>
    </i>
    <i>
      <x v="16857"/>
    </i>
    <i>
      <x v="16338"/>
    </i>
    <i>
      <x v="16861"/>
    </i>
    <i>
      <x v="16339"/>
    </i>
    <i>
      <x v="16865"/>
    </i>
    <i>
      <x v="16340"/>
    </i>
    <i>
      <x v="16869"/>
    </i>
    <i>
      <x v="16341"/>
    </i>
    <i>
      <x v="16873"/>
    </i>
    <i>
      <x v="16342"/>
    </i>
    <i>
      <x v="16877"/>
    </i>
    <i>
      <x v="16343"/>
    </i>
    <i>
      <x v="16881"/>
    </i>
    <i>
      <x v="16344"/>
    </i>
    <i>
      <x v="16885"/>
    </i>
    <i>
      <x v="16345"/>
    </i>
    <i>
      <x v="16889"/>
    </i>
    <i>
      <x v="16346"/>
    </i>
    <i>
      <x v="16893"/>
    </i>
    <i>
      <x v="16347"/>
    </i>
    <i>
      <x v="16897"/>
    </i>
    <i>
      <x v="16118"/>
    </i>
    <i>
      <x v="16149"/>
    </i>
    <i>
      <x v="16349"/>
    </i>
    <i>
      <x v="16905"/>
    </i>
    <i>
      <x v="16350"/>
    </i>
    <i>
      <x v="16909"/>
    </i>
    <i>
      <x v="16351"/>
    </i>
    <i>
      <x v="16913"/>
    </i>
    <i>
      <x v="16352"/>
    </i>
    <i>
      <x v="16917"/>
    </i>
    <i>
      <x v="16353"/>
    </i>
    <i>
      <x v="16921"/>
    </i>
    <i>
      <x v="16354"/>
    </i>
    <i>
      <x v="16925"/>
    </i>
    <i>
      <x v="16355"/>
    </i>
    <i>
      <x v="16929"/>
    </i>
    <i>
      <x v="16356"/>
    </i>
    <i>
      <x v="16933"/>
    </i>
    <i>
      <x v="16357"/>
    </i>
    <i>
      <x v="16937"/>
    </i>
    <i>
      <x v="16358"/>
    </i>
    <i>
      <x v="16941"/>
    </i>
    <i>
      <x v="16359"/>
    </i>
    <i>
      <x v="16945"/>
    </i>
    <i>
      <x v="16119"/>
    </i>
    <i>
      <x v="16949"/>
    </i>
    <i>
      <x v="16361"/>
    </i>
    <i>
      <x v="16953"/>
    </i>
    <i>
      <x v="16362"/>
    </i>
    <i>
      <x v="16957"/>
    </i>
    <i>
      <x v="16120"/>
    </i>
    <i>
      <x v="16961"/>
    </i>
    <i>
      <x v="16364"/>
    </i>
    <i>
      <x v="16965"/>
    </i>
    <i>
      <x v="16365"/>
    </i>
    <i>
      <x v="16969"/>
    </i>
    <i>
      <x v="16366"/>
    </i>
    <i>
      <x v="16973"/>
    </i>
    <i>
      <x v="16367"/>
    </i>
    <i>
      <x v="16977"/>
    </i>
    <i>
      <x v="16368"/>
    </i>
    <i>
      <x v="16981"/>
    </i>
    <i>
      <x v="16369"/>
    </i>
    <i>
      <x v="16985"/>
    </i>
    <i>
      <x v="16370"/>
    </i>
    <i>
      <x v="16989"/>
    </i>
    <i>
      <x v="16121"/>
    </i>
    <i>
      <x v="16993"/>
    </i>
    <i>
      <x v="16372"/>
    </i>
    <i>
      <x v="16997"/>
    </i>
    <i>
      <x v="16373"/>
    </i>
    <i>
      <x v="17001"/>
    </i>
    <i>
      <x v="16374"/>
    </i>
    <i>
      <x v="17005"/>
    </i>
    <i>
      <x v="16122"/>
    </i>
    <i>
      <x v="17009"/>
    </i>
    <i>
      <x v="16376"/>
    </i>
    <i>
      <x v="17013"/>
    </i>
    <i>
      <x v="16377"/>
    </i>
    <i>
      <x v="16159"/>
    </i>
    <i>
      <x v="16378"/>
    </i>
    <i>
      <x v="17021"/>
    </i>
    <i>
      <x v="16379"/>
    </i>
    <i>
      <x v="17025"/>
    </i>
    <i>
      <x v="16380"/>
    </i>
    <i>
      <x v="17029"/>
    </i>
    <i>
      <x v="16123"/>
    </i>
    <i>
      <x v="17033"/>
    </i>
    <i>
      <x v="16382"/>
    </i>
    <i>
      <x v="16166"/>
    </i>
    <i>
      <x v="16124"/>
    </i>
    <i>
      <x v="17041"/>
    </i>
    <i>
      <x v="16384"/>
    </i>
    <i>
      <x v="17045"/>
    </i>
    <i>
      <x v="16385"/>
    </i>
    <i>
      <x v="17049"/>
    </i>
    <i>
      <x v="16125"/>
    </i>
    <i>
      <x v="17053"/>
    </i>
    <i>
      <x v="16387"/>
    </i>
    <i>
      <x v="17057"/>
    </i>
    <i>
      <x v="16126"/>
    </i>
    <i>
      <x v="17061"/>
    </i>
    <i>
      <x v="16127"/>
    </i>
    <i>
      <x v="17065"/>
    </i>
    <i>
      <x v="16390"/>
    </i>
    <i>
      <x v="16167"/>
    </i>
    <i>
      <x v="16391"/>
    </i>
    <i>
      <x v="17073"/>
    </i>
    <i>
      <x v="16392"/>
    </i>
    <i>
      <x v="17077"/>
    </i>
    <i>
      <x v="16393"/>
    </i>
    <i>
      <x v="17081"/>
    </i>
    <i>
      <x v="16394"/>
    </i>
    <i>
      <x v="17085"/>
    </i>
    <i>
      <x v="16395"/>
    </i>
    <i>
      <x v="17089"/>
    </i>
    <i>
      <x v="16396"/>
    </i>
    <i>
      <x v="17093"/>
    </i>
    <i>
      <x v="16397"/>
    </i>
    <i>
      <x v="17097"/>
    </i>
    <i>
      <x v="16398"/>
    </i>
    <i>
      <x v="17101"/>
    </i>
    <i>
      <x v="16128"/>
    </i>
    <i>
      <x v="17105"/>
    </i>
    <i>
      <x v="16400"/>
    </i>
    <i>
      <x v="17109"/>
    </i>
    <i>
      <x v="16401"/>
    </i>
    <i>
      <x v="17113"/>
    </i>
    <i>
      <x v="16402"/>
    </i>
    <i>
      <x v="17117"/>
    </i>
    <i>
      <x v="16403"/>
    </i>
    <i>
      <x v="17121"/>
    </i>
    <i>
      <x v="16404"/>
    </i>
    <i>
      <x v="17125"/>
    </i>
    <i>
      <x v="16405"/>
    </i>
    <i>
      <x v="17129"/>
    </i>
    <i>
      <x v="16406"/>
    </i>
    <i>
      <x v="17133"/>
    </i>
    <i>
      <x v="16407"/>
    </i>
    <i>
      <x v="17137"/>
    </i>
    <i>
      <x v="16408"/>
    </i>
    <i>
      <x v="17141"/>
    </i>
    <i>
      <x v="16409"/>
    </i>
    <i>
      <x v="17145"/>
    </i>
    <i>
      <x v="16410"/>
    </i>
    <i>
      <x v="17149"/>
    </i>
    <i>
      <x v="16411"/>
    </i>
    <i>
      <x v="17153"/>
    </i>
    <i>
      <x v="16412"/>
    </i>
    <i>
      <x v="17157"/>
    </i>
    <i>
      <x v="16413"/>
    </i>
    <i>
      <x v="17161"/>
    </i>
    <i>
      <x v="16414"/>
    </i>
    <i>
      <x v="17165"/>
    </i>
    <i>
      <x v="16415"/>
    </i>
    <i>
      <x v="17169"/>
    </i>
    <i>
      <x v="16416"/>
    </i>
    <i>
      <x v="17173"/>
    </i>
    <i>
      <x v="16417"/>
    </i>
    <i>
      <x v="17177"/>
    </i>
    <i>
      <x v="16418"/>
    </i>
    <i>
      <x v="17181"/>
    </i>
    <i>
      <x v="16419"/>
    </i>
    <i>
      <x v="17185"/>
    </i>
    <i>
      <x v="16420"/>
    </i>
    <i>
      <x v="17189"/>
    </i>
    <i>
      <x v="16421"/>
    </i>
    <i>
      <x v="17193"/>
    </i>
    <i>
      <x v="16422"/>
    </i>
    <i>
      <x v="17197"/>
    </i>
    <i>
      <x v="16423"/>
    </i>
    <i>
      <x v="17201"/>
    </i>
    <i>
      <x v="16129"/>
    </i>
    <i>
      <x v="17205"/>
    </i>
    <i>
      <x v="16425"/>
    </i>
    <i>
      <x v="17209"/>
    </i>
    <i>
      <x v="16426"/>
    </i>
    <i>
      <x v="17213"/>
    </i>
    <i>
      <x v="16427"/>
    </i>
    <i>
      <x v="16142"/>
    </i>
    <i>
      <x v="16428"/>
    </i>
    <i>
      <x v="16692"/>
    </i>
    <i>
      <x v="16429"/>
    </i>
    <i>
      <x v="16694"/>
    </i>
    <i>
      <x v="16130"/>
    </i>
    <i>
      <x v="16696"/>
    </i>
    <i>
      <x v="16431"/>
    </i>
    <i>
      <x v="16698"/>
    </i>
    <i>
      <x v="16432"/>
    </i>
    <i>
      <x v="16700"/>
    </i>
    <i>
      <x v="16703"/>
    </i>
    <i>
      <x v="16702"/>
    </i>
    <i>
      <x v="16705"/>
    </i>
    <i>
      <x v="16707"/>
    </i>
    <i>
      <x v="16433"/>
    </i>
    <i>
      <x v="16706"/>
    </i>
    <i>
      <x v="16434"/>
    </i>
    <i>
      <x v="16708"/>
    </i>
    <i>
      <x v="16435"/>
    </i>
    <i>
      <x v="16710"/>
    </i>
    <i>
      <x v="16436"/>
    </i>
    <i>
      <x v="16712"/>
    </i>
    <i>
      <x v="16437"/>
    </i>
    <i>
      <x v="16714"/>
    </i>
    <i>
      <x v="16438"/>
    </i>
    <i>
      <x v="16716"/>
    </i>
    <i>
      <x v="16439"/>
    </i>
    <i>
      <x v="16718"/>
    </i>
    <i>
      <x v="16440"/>
    </i>
    <i>
      <x v="16720"/>
    </i>
    <i>
      <x v="16441"/>
    </i>
    <i>
      <x v="16722"/>
    </i>
    <i>
      <x v="16442"/>
    </i>
    <i>
      <x v="16724"/>
    </i>
    <i>
      <x v="16443"/>
    </i>
    <i>
      <x v="16726"/>
    </i>
    <i>
      <x v="16444"/>
    </i>
    <i>
      <x v="16728"/>
    </i>
    <i>
      <x v="16445"/>
    </i>
    <i>
      <x v="16730"/>
    </i>
    <i>
      <x v="16446"/>
    </i>
    <i>
      <x v="16732"/>
    </i>
    <i>
      <x v="16447"/>
    </i>
    <i>
      <x v="16143"/>
    </i>
    <i>
      <x v="16448"/>
    </i>
    <i>
      <x v="16736"/>
    </i>
    <i>
      <x v="16449"/>
    </i>
    <i>
      <x v="16738"/>
    </i>
    <i>
      <x v="16450"/>
    </i>
    <i>
      <x v="16740"/>
    </i>
    <i>
      <x v="16451"/>
    </i>
    <i>
      <x v="16742"/>
    </i>
    <i>
      <x v="16452"/>
    </i>
    <i>
      <x v="16744"/>
    </i>
    <i>
      <x v="16453"/>
    </i>
    <i>
      <x v="16746"/>
    </i>
    <i>
      <x v="16454"/>
    </i>
    <i>
      <x v="16748"/>
    </i>
    <i>
      <x v="16455"/>
    </i>
    <i>
      <x v="16750"/>
    </i>
    <i>
      <x v="16456"/>
    </i>
    <i>
      <x v="16752"/>
    </i>
    <i>
      <x v="16457"/>
    </i>
    <i>
      <x v="16754"/>
    </i>
    <i>
      <x v="16458"/>
    </i>
    <i>
      <x v="16756"/>
    </i>
    <i>
      <x v="16459"/>
    </i>
    <i>
      <x v="16758"/>
    </i>
    <i>
      <x v="16460"/>
    </i>
    <i>
      <x v="16760"/>
    </i>
    <i>
      <x v="16461"/>
    </i>
    <i>
      <x v="16762"/>
    </i>
    <i>
      <x v="16462"/>
    </i>
    <i>
      <x v="16764"/>
    </i>
    <i>
      <x v="16463"/>
    </i>
    <i>
      <x v="16766"/>
    </i>
    <i>
      <x v="16464"/>
    </i>
    <i>
      <x v="16768"/>
    </i>
    <i>
      <x v="16465"/>
    </i>
    <i>
      <x v="16770"/>
    </i>
    <i>
      <x v="16466"/>
    </i>
    <i>
      <x v="16772"/>
    </i>
    <i>
      <x v="16467"/>
    </i>
    <i>
      <x v="16774"/>
    </i>
    <i>
      <x v="16468"/>
    </i>
    <i>
      <x v="16776"/>
    </i>
    <i>
      <x v="16469"/>
    </i>
    <i>
      <x v="16778"/>
    </i>
    <i>
      <x v="16470"/>
    </i>
    <i>
      <x v="16780"/>
    </i>
    <i>
      <x v="16471"/>
    </i>
    <i>
      <x v="16782"/>
    </i>
    <i>
      <x v="16472"/>
    </i>
    <i>
      <x v="16784"/>
    </i>
    <i>
      <x v="16473"/>
    </i>
    <i>
      <x v="16786"/>
    </i>
    <i>
      <x v="16474"/>
    </i>
    <i>
      <x v="16788"/>
    </i>
    <i>
      <x v="16475"/>
    </i>
    <i>
      <x v="16790"/>
    </i>
    <i>
      <x v="16476"/>
    </i>
    <i>
      <x v="16792"/>
    </i>
    <i>
      <x v="16477"/>
    </i>
    <i>
      <x v="16794"/>
    </i>
    <i>
      <x v="16478"/>
    </i>
    <i>
      <x v="16796"/>
    </i>
    <i>
      <x v="16479"/>
    </i>
    <i>
      <x v="16104"/>
    </i>
    <i>
      <x v="16480"/>
    </i>
    <i>
      <x v="16800"/>
    </i>
    <i>
      <x v="16481"/>
    </i>
    <i>
      <x v="16802"/>
    </i>
    <i>
      <x v="16482"/>
    </i>
    <i>
      <x v="16105"/>
    </i>
    <i>
      <x v="16483"/>
    </i>
    <i>
      <x v="16806"/>
    </i>
    <i>
      <x v="16484"/>
    </i>
    <i>
      <x v="16808"/>
    </i>
    <i>
      <x v="16485"/>
    </i>
    <i>
      <x v="16810"/>
    </i>
    <i>
      <x v="16486"/>
    </i>
    <i>
      <x v="16812"/>
    </i>
    <i>
      <x v="16487"/>
    </i>
    <i>
      <x v="16814"/>
    </i>
    <i>
      <x v="16488"/>
    </i>
    <i>
      <x v="16816"/>
    </i>
    <i>
      <x v="16489"/>
    </i>
    <i>
      <x v="16818"/>
    </i>
    <i>
      <x v="16490"/>
    </i>
    <i>
      <x v="16820"/>
    </i>
    <i>
      <x v="16491"/>
    </i>
    <i>
      <x v="16822"/>
    </i>
    <i>
      <x v="16492"/>
    </i>
    <i>
      <x v="16824"/>
    </i>
    <i>
      <x v="16493"/>
    </i>
    <i>
      <x v="16146"/>
    </i>
    <i>
      <x v="16494"/>
    </i>
    <i>
      <x v="16828"/>
    </i>
    <i>
      <x v="16495"/>
    </i>
    <i>
      <x v="16830"/>
    </i>
    <i>
      <x v="16496"/>
    </i>
    <i>
      <x v="16832"/>
    </i>
    <i>
      <x v="16497"/>
    </i>
    <i>
      <x v="16834"/>
    </i>
    <i>
      <x v="16498"/>
    </i>
    <i>
      <x v="16836"/>
    </i>
    <i>
      <x v="16499"/>
    </i>
    <i>
      <x v="16838"/>
    </i>
    <i>
      <x v="16500"/>
    </i>
    <i>
      <x v="16840"/>
    </i>
    <i>
      <x v="16501"/>
    </i>
    <i>
      <x v="16842"/>
    </i>
    <i>
      <x v="16502"/>
    </i>
    <i>
      <x v="16844"/>
    </i>
    <i>
      <x v="16503"/>
    </i>
    <i>
      <x v="16846"/>
    </i>
    <i>
      <x v="16504"/>
    </i>
    <i>
      <x v="16848"/>
    </i>
    <i>
      <x v="16505"/>
    </i>
    <i>
      <x v="16850"/>
    </i>
    <i>
      <x v="16506"/>
    </i>
    <i>
      <x v="16852"/>
    </i>
    <i>
      <x v="16507"/>
    </i>
    <i>
      <x v="16854"/>
    </i>
    <i>
      <x v="16508"/>
    </i>
    <i>
      <x v="16856"/>
    </i>
    <i>
      <x v="16509"/>
    </i>
    <i>
      <x v="16858"/>
    </i>
    <i>
      <x v="16510"/>
    </i>
    <i>
      <x v="16860"/>
    </i>
    <i>
      <x v="16511"/>
    </i>
    <i>
      <x v="16862"/>
    </i>
    <i>
      <x v="16512"/>
    </i>
    <i>
      <x v="16864"/>
    </i>
    <i>
      <x v="16513"/>
    </i>
    <i>
      <x v="16866"/>
    </i>
    <i>
      <x v="16514"/>
    </i>
    <i>
      <x v="16868"/>
    </i>
    <i>
      <x v="16515"/>
    </i>
    <i>
      <x v="16870"/>
    </i>
    <i>
      <x v="16516"/>
    </i>
    <i>
      <x v="16872"/>
    </i>
    <i>
      <x v="16517"/>
    </i>
    <i>
      <x v="16874"/>
    </i>
    <i>
      <x v="16518"/>
    </i>
    <i>
      <x v="16876"/>
    </i>
    <i>
      <x v="16519"/>
    </i>
    <i>
      <x v="16878"/>
    </i>
    <i>
      <x v="16520"/>
    </i>
    <i>
      <x v="16880"/>
    </i>
    <i>
      <x v="16521"/>
    </i>
    <i>
      <x v="16882"/>
    </i>
    <i>
      <x v="16522"/>
    </i>
    <i>
      <x v="16884"/>
    </i>
    <i>
      <x v="16523"/>
    </i>
    <i>
      <x v="16886"/>
    </i>
    <i>
      <x v="16524"/>
    </i>
    <i>
      <x v="16888"/>
    </i>
    <i>
      <x v="16525"/>
    </i>
    <i>
      <x v="16890"/>
    </i>
    <i>
      <x v="16526"/>
    </i>
    <i>
      <x v="16892"/>
    </i>
    <i>
      <x v="16527"/>
    </i>
    <i>
      <x v="16147"/>
    </i>
    <i>
      <x v="16528"/>
    </i>
    <i>
      <x v="16896"/>
    </i>
    <i>
      <x v="16529"/>
    </i>
    <i>
      <x v="16898"/>
    </i>
    <i>
      <x v="16530"/>
    </i>
    <i>
      <x v="16148"/>
    </i>
    <i>
      <x v="16531"/>
    </i>
    <i>
      <x v="16902"/>
    </i>
    <i>
      <x v="16532"/>
    </i>
    <i>
      <x v="16904"/>
    </i>
    <i>
      <x v="16533"/>
    </i>
    <i>
      <x v="16906"/>
    </i>
    <i>
      <x v="16534"/>
    </i>
    <i>
      <x v="16908"/>
    </i>
    <i>
      <x v="16535"/>
    </i>
    <i>
      <x v="16151"/>
    </i>
    <i>
      <x v="16536"/>
    </i>
    <i>
      <x v="16912"/>
    </i>
    <i>
      <x v="16537"/>
    </i>
    <i>
      <x v="16914"/>
    </i>
    <i>
      <x v="16131"/>
    </i>
    <i>
      <x v="16916"/>
    </i>
    <i>
      <x v="16539"/>
    </i>
    <i>
      <x v="16918"/>
    </i>
    <i>
      <x v="16132"/>
    </i>
    <i>
      <x v="16920"/>
    </i>
    <i>
      <x v="16103"/>
    </i>
    <i>
      <x v="16922"/>
    </i>
    <i>
      <x v="16542"/>
    </i>
    <i>
      <x v="16924"/>
    </i>
    <i>
      <x v="16543"/>
    </i>
    <i>
      <x v="16926"/>
    </i>
    <i>
      <x v="16544"/>
    </i>
    <i>
      <x v="16928"/>
    </i>
    <i>
      <x v="16545"/>
    </i>
    <i>
      <x v="16930"/>
    </i>
    <i>
      <x v="16546"/>
    </i>
    <i>
      <x v="16932"/>
    </i>
    <i>
      <x v="16133"/>
    </i>
    <i>
      <x v="16934"/>
    </i>
    <i>
      <x v="16548"/>
    </i>
    <i>
      <x v="16152"/>
    </i>
    <i>
      <x v="16549"/>
    </i>
    <i>
      <x v="16938"/>
    </i>
    <i>
      <x v="16550"/>
    </i>
    <i>
      <x v="16940"/>
    </i>
    <i>
      <x v="16551"/>
    </i>
    <i>
      <x v="16942"/>
    </i>
    <i>
      <x v="16552"/>
    </i>
    <i>
      <x v="16944"/>
    </i>
    <i>
      <x v="16553"/>
    </i>
    <i>
      <x v="16153"/>
    </i>
    <i>
      <x v="16554"/>
    </i>
    <i>
      <x v="16948"/>
    </i>
    <i>
      <x v="16555"/>
    </i>
    <i>
      <x v="16950"/>
    </i>
    <i>
      <x v="16556"/>
    </i>
    <i>
      <x v="16952"/>
    </i>
    <i>
      <x v="16557"/>
    </i>
    <i>
      <x v="16954"/>
    </i>
    <i>
      <x v="16558"/>
    </i>
    <i>
      <x v="16956"/>
    </i>
    <i>
      <x v="16559"/>
    </i>
    <i>
      <x v="16958"/>
    </i>
    <i>
      <x v="16560"/>
    </i>
    <i>
      <x v="16960"/>
    </i>
    <i>
      <x v="16561"/>
    </i>
    <i>
      <x v="16962"/>
    </i>
    <i>
      <x v="16562"/>
    </i>
    <i>
      <x v="16964"/>
    </i>
    <i>
      <x v="16563"/>
    </i>
    <i>
      <x v="16966"/>
    </i>
    <i>
      <x v="16564"/>
    </i>
    <i>
      <x v="16968"/>
    </i>
    <i>
      <x v="16134"/>
    </i>
    <i>
      <x v="16970"/>
    </i>
    <i>
      <x v="16566"/>
    </i>
    <i>
      <x v="16972"/>
    </i>
    <i>
      <x v="16567"/>
    </i>
    <i>
      <x v="16974"/>
    </i>
    <i>
      <x v="16568"/>
    </i>
    <i>
      <x v="16976"/>
    </i>
    <i>
      <x v="16569"/>
    </i>
    <i>
      <x v="16155"/>
    </i>
    <i>
      <x v="16570"/>
    </i>
    <i>
      <x v="16980"/>
    </i>
    <i>
      <x v="16571"/>
    </i>
    <i>
      <x v="16982"/>
    </i>
    <i>
      <x v="16572"/>
    </i>
    <i>
      <x v="16984"/>
    </i>
    <i>
      <x v="16573"/>
    </i>
    <i>
      <x v="16156"/>
    </i>
    <i>
      <x v="16574"/>
    </i>
    <i>
      <x v="16157"/>
    </i>
    <i>
      <x v="16575"/>
    </i>
    <i>
      <x v="16990"/>
    </i>
    <i>
      <x v="16576"/>
    </i>
    <i>
      <x v="16992"/>
    </i>
    <i>
      <x v="16577"/>
    </i>
    <i>
      <x v="16994"/>
    </i>
    <i>
      <x v="16578"/>
    </i>
    <i>
      <x v="16996"/>
    </i>
    <i>
      <x v="16135"/>
    </i>
    <i>
      <x v="16998"/>
    </i>
    <i>
      <x v="16580"/>
    </i>
    <i>
      <x v="16107"/>
    </i>
    <i>
      <x v="16136"/>
    </i>
    <i>
      <x v="17002"/>
    </i>
    <i>
      <x v="16582"/>
    </i>
    <i>
      <x v="17004"/>
    </i>
    <i>
      <x v="16583"/>
    </i>
    <i>
      <x v="17006"/>
    </i>
    <i>
      <x v="16584"/>
    </i>
    <i>
      <x v="17008"/>
    </i>
    <i>
      <x v="16585"/>
    </i>
    <i>
      <x v="17010"/>
    </i>
    <i>
      <x v="16586"/>
    </i>
    <i>
      <x v="17012"/>
    </i>
    <i>
      <x v="16587"/>
    </i>
    <i>
      <x v="17014"/>
    </i>
    <i>
      <x v="16588"/>
    </i>
    <i>
      <x v="17016"/>
    </i>
    <i>
      <x v="16589"/>
    </i>
    <i>
      <x v="17018"/>
    </i>
    <i>
      <x v="16590"/>
    </i>
    <i>
      <x v="17020"/>
    </i>
    <i>
      <x v="16591"/>
    </i>
    <i>
      <x v="17022"/>
    </i>
    <i>
      <x v="16592"/>
    </i>
    <i>
      <x v="17024"/>
    </i>
    <i>
      <x v="16137"/>
    </i>
    <i>
      <x v="17026"/>
    </i>
    <i>
      <x v="16594"/>
    </i>
    <i>
      <x v="17028"/>
    </i>
    <i>
      <x v="16138"/>
    </i>
    <i>
      <x v="17030"/>
    </i>
    <i>
      <x v="16139"/>
    </i>
    <i>
      <x v="17032"/>
    </i>
    <i>
      <x v="16597"/>
    </i>
    <i>
      <x v="17034"/>
    </i>
    <i>
      <x v="16598"/>
    </i>
    <i>
      <x v="17036"/>
    </i>
    <i>
      <x v="16599"/>
    </i>
    <i>
      <x v="17038"/>
    </i>
    <i>
      <x v="16600"/>
    </i>
    <i>
      <x v="17040"/>
    </i>
    <i>
      <x v="16601"/>
    </i>
    <i>
      <x v="17042"/>
    </i>
    <i>
      <x v="16602"/>
    </i>
    <i>
      <x v="17044"/>
    </i>
    <i>
      <x v="16603"/>
    </i>
    <i>
      <x v="17046"/>
    </i>
    <i>
      <x v="16604"/>
    </i>
    <i>
      <x v="17048"/>
    </i>
    <i>
      <x v="16605"/>
    </i>
    <i>
      <x v="17050"/>
    </i>
    <i>
      <x v="16606"/>
    </i>
    <i>
      <x v="17052"/>
    </i>
    <i>
      <x v="16140"/>
    </i>
    <i>
      <x v="17054"/>
    </i>
    <i>
      <x v="16608"/>
    </i>
    <i>
      <x v="17056"/>
    </i>
    <i>
      <x v="16609"/>
    </i>
    <i>
      <x v="17058"/>
    </i>
    <i>
      <x v="16610"/>
    </i>
    <i>
      <x v="17060"/>
    </i>
    <i>
      <x v="16611"/>
    </i>
    <i>
      <x v="17062"/>
    </i>
    <i>
      <x v="16612"/>
    </i>
    <i>
      <x v="17064"/>
    </i>
    <i>
      <x v="16613"/>
    </i>
    <i>
      <x v="17066"/>
    </i>
    <i>
      <x v="16614"/>
    </i>
    <i>
      <x v="17068"/>
    </i>
    <i>
      <x v="16615"/>
    </i>
    <i>
      <x v="17070"/>
    </i>
    <i>
      <x v="16616"/>
    </i>
    <i>
      <x v="17072"/>
    </i>
    <i>
      <x v="16617"/>
    </i>
    <i>
      <x v="17074"/>
    </i>
    <i>
      <x v="16141"/>
    </i>
    <i>
      <x v="17076"/>
    </i>
    <i>
      <x v="16619"/>
    </i>
    <i>
      <x v="17078"/>
    </i>
    <i>
      <x v="16620"/>
    </i>
    <i>
      <x v="17080"/>
    </i>
    <i>
      <x v="16621"/>
    </i>
    <i>
      <x v="17082"/>
    </i>
    <i>
      <x v="16622"/>
    </i>
    <i>
      <x v="17084"/>
    </i>
    <i>
      <x v="16623"/>
    </i>
    <i>
      <x v="17086"/>
    </i>
    <i>
      <x v="16624"/>
    </i>
    <i>
      <x v="17088"/>
    </i>
    <i>
      <x v="16625"/>
    </i>
    <i>
      <x v="17090"/>
    </i>
    <i>
      <x v="16626"/>
    </i>
    <i>
      <x v="17092"/>
    </i>
    <i>
      <x v="16627"/>
    </i>
    <i>
      <x v="17094"/>
    </i>
    <i>
      <x v="16628"/>
    </i>
    <i>
      <x v="17096"/>
    </i>
    <i>
      <x v="16629"/>
    </i>
    <i>
      <x v="17098"/>
    </i>
    <i>
      <x v="16630"/>
    </i>
    <i>
      <x v="17100"/>
    </i>
    <i>
      <x v="16631"/>
    </i>
    <i>
      <x v="17102"/>
    </i>
    <i>
      <x v="16632"/>
    </i>
    <i>
      <x v="17104"/>
    </i>
    <i>
      <x v="16633"/>
    </i>
    <i>
      <x v="17106"/>
    </i>
    <i>
      <x v="16634"/>
    </i>
    <i>
      <x v="17108"/>
    </i>
    <i>
      <x v="16635"/>
    </i>
    <i>
      <x v="17110"/>
    </i>
    <i>
      <x v="16636"/>
    </i>
    <i>
      <x v="17112"/>
    </i>
    <i>
      <x v="16637"/>
    </i>
    <i>
      <x v="17114"/>
    </i>
    <i>
      <x v="16638"/>
    </i>
    <i>
      <x v="17116"/>
    </i>
    <i>
      <x v="16639"/>
    </i>
    <i>
      <x v="17118"/>
    </i>
    <i>
      <x v="16640"/>
    </i>
    <i>
      <x v="17120"/>
    </i>
    <i>
      <x v="16641"/>
    </i>
    <i>
      <x v="17122"/>
    </i>
    <i>
      <x v="16642"/>
    </i>
    <i>
      <x v="17124"/>
    </i>
    <i>
      <x v="16643"/>
    </i>
    <i>
      <x v="17126"/>
    </i>
    <i>
      <x v="16644"/>
    </i>
    <i>
      <x v="17128"/>
    </i>
    <i>
      <x v="16645"/>
    </i>
    <i>
      <x v="17130"/>
    </i>
    <i>
      <x v="16646"/>
    </i>
    <i>
      <x v="17132"/>
    </i>
    <i>
      <x v="16647"/>
    </i>
    <i>
      <x v="17134"/>
    </i>
    <i>
      <x v="16648"/>
    </i>
    <i>
      <x v="17136"/>
    </i>
    <i>
      <x v="16649"/>
    </i>
    <i>
      <x v="17138"/>
    </i>
    <i>
      <x v="16650"/>
    </i>
    <i>
      <x v="16108"/>
    </i>
    <i>
      <x v="16651"/>
    </i>
    <i>
      <x v="17142"/>
    </i>
    <i>
      <x v="16652"/>
    </i>
    <i>
      <x v="17144"/>
    </i>
    <i>
      <x v="16653"/>
    </i>
    <i>
      <x v="17146"/>
    </i>
    <i>
      <x v="16654"/>
    </i>
    <i>
      <x v="17148"/>
    </i>
    <i>
      <x v="16655"/>
    </i>
    <i>
      <x v="17150"/>
    </i>
    <i>
      <x v="16656"/>
    </i>
    <i>
      <x v="17152"/>
    </i>
    <i>
      <x v="16657"/>
    </i>
    <i>
      <x v="17154"/>
    </i>
    <i>
      <x v="16658"/>
    </i>
    <i>
      <x v="17156"/>
    </i>
    <i>
      <x v="16659"/>
    </i>
    <i>
      <x v="17158"/>
    </i>
    <i>
      <x v="16660"/>
    </i>
    <i>
      <x v="16109"/>
    </i>
    <i>
      <x v="17223"/>
    </i>
    <i>
      <x v="17162"/>
    </i>
    <i>
      <x v="17214"/>
    </i>
    <i>
      <x v="17164"/>
    </i>
    <i>
      <x v="17215"/>
    </i>
    <i>
      <x v="17166"/>
    </i>
    <i>
      <x v="17217"/>
    </i>
    <i>
      <x v="17168"/>
    </i>
    <i>
      <x v="17219"/>
    </i>
    <i>
      <x v="17170"/>
    </i>
    <i>
      <x v="17221"/>
    </i>
    <i>
      <x v="17172"/>
    </i>
    <i>
      <x v="16112"/>
    </i>
    <i>
      <x v="17174"/>
    </i>
    <i>
      <x v="17237"/>
    </i>
    <i>
      <x v="17176"/>
    </i>
    <i>
      <x v="17239"/>
    </i>
    <i>
      <x v="17178"/>
    </i>
    <i>
      <x v="17241"/>
    </i>
    <i>
      <x v="16161"/>
    </i>
    <i>
      <x v="17243"/>
    </i>
    <i>
      <x v="16110"/>
    </i>
    <i>
      <x v="17245"/>
    </i>
    <i>
      <x v="17184"/>
    </i>
    <i>
      <x v="17247"/>
    </i>
    <i>
      <x v="17186"/>
    </i>
    <i>
      <x v="17249"/>
    </i>
    <i>
      <x v="17188"/>
    </i>
    <i>
      <x v="16675"/>
    </i>
    <i>
      <x v="17190"/>
    </i>
    <i>
      <x v="16676"/>
    </i>
    <i>
      <x v="17192"/>
    </i>
    <i>
      <x v="16677"/>
    </i>
    <i>
      <x v="17194"/>
    </i>
    <i>
      <x v="16678"/>
    </i>
    <i>
      <x v="16162"/>
    </i>
    <i>
      <x v="16679"/>
    </i>
    <i>
      <x v="17198"/>
    </i>
    <i>
      <x v="16680"/>
    </i>
    <i>
      <x v="17200"/>
    </i>
    <i>
      <x v="16681"/>
    </i>
    <i>
      <x v="16163"/>
    </i>
    <i>
      <x v="16682"/>
    </i>
    <i>
      <x v="16111"/>
    </i>
    <i>
      <x v="16683"/>
    </i>
    <i>
      <x v="17206"/>
    </i>
    <i>
      <x v="16684"/>
    </i>
    <i>
      <x v="17208"/>
    </i>
    <i>
      <x v="16685"/>
    </i>
    <i>
      <x v="17210"/>
    </i>
    <i>
      <x v="16686"/>
    </i>
    <i>
      <x v="17212"/>
    </i>
    <i>
      <x v="16687"/>
    </i>
    <i>
      <x v="16164"/>
    </i>
    <i>
      <x v="16688"/>
    </i>
    <i>
      <x v="17216"/>
    </i>
    <i>
      <x v="17227"/>
    </i>
    <i>
      <x v="17218"/>
    </i>
    <i>
      <x v="17229"/>
    </i>
    <i>
      <x v="17220"/>
    </i>
    <i>
      <x v="17231"/>
    </i>
    <i>
      <x v="17222"/>
    </i>
    <i>
      <x v="17233"/>
    </i>
    <i>
      <x v="17235"/>
    </i>
    <i>
      <x v="16661"/>
    </i>
    <i>
      <x v="17226"/>
    </i>
    <i>
      <x v="16662"/>
    </i>
    <i>
      <x v="17228"/>
    </i>
    <i>
      <x v="16663"/>
    </i>
    <i>
      <x v="17230"/>
    </i>
    <i>
      <x v="16664"/>
    </i>
    <i>
      <x v="17232"/>
    </i>
    <i>
      <x v="16665"/>
    </i>
    <i>
      <x v="17234"/>
    </i>
    <i>
      <x v="16666"/>
    </i>
    <i>
      <x v="17236"/>
    </i>
    <i>
      <x v="16667"/>
    </i>
    <i>
      <x v="17238"/>
    </i>
    <i>
      <x v="16668"/>
    </i>
    <i>
      <x v="17240"/>
    </i>
    <i>
      <x v="16669"/>
    </i>
    <i>
      <x v="17242"/>
    </i>
    <i>
      <x v="16670"/>
    </i>
    <i>
      <x v="17244"/>
    </i>
    <i>
      <x v="16671"/>
    </i>
    <i>
      <x v="17246"/>
    </i>
    <i>
      <x v="16672"/>
    </i>
    <i>
      <x v="17248"/>
    </i>
    <i>
      <x v="16673"/>
    </i>
    <i>
      <x v="16100"/>
    </i>
    <i>
      <x v="16674"/>
    </i>
    <i>
      <x v="16087"/>
    </i>
    <i>
      <x v="15781"/>
    </i>
    <i>
      <x v="15650"/>
    </i>
    <i>
      <x v="15008"/>
    </i>
    <i>
      <x v="15916"/>
    </i>
    <i>
      <x v="15009"/>
    </i>
    <i>
      <x v="15582"/>
    </i>
    <i>
      <x v="15010"/>
    </i>
    <i>
      <x v="15717"/>
    </i>
    <i>
      <x v="15011"/>
    </i>
    <i>
      <x v="15845"/>
    </i>
    <i>
      <x v="15012"/>
    </i>
    <i>
      <x v="16022"/>
    </i>
    <i>
      <x v="15013"/>
    </i>
    <i>
      <x v="15550"/>
    </i>
    <i>
      <x v="15014"/>
    </i>
    <i>
      <x v="15614"/>
    </i>
    <i>
      <x v="15015"/>
    </i>
    <i>
      <x v="15685"/>
    </i>
    <i>
      <x v="15016"/>
    </i>
    <i>
      <x v="15749"/>
    </i>
    <i>
      <x v="15017"/>
    </i>
    <i>
      <x v="15813"/>
    </i>
    <i>
      <x v="15018"/>
    </i>
    <i>
      <x v="15877"/>
    </i>
    <i>
      <x v="15019"/>
    </i>
    <i>
      <x v="15948"/>
    </i>
    <i>
      <x v="15020"/>
    </i>
    <i>
      <x v="16054"/>
    </i>
    <i>
      <x v="15021"/>
    </i>
    <i>
      <x v="15534"/>
    </i>
    <i>
      <x v="15022"/>
    </i>
    <i>
      <x v="15566"/>
    </i>
    <i>
      <x v="15023"/>
    </i>
    <i>
      <x v="14959"/>
    </i>
    <i>
      <x v="15024"/>
    </i>
    <i>
      <x v="15630"/>
    </i>
    <i>
      <x v="15025"/>
    </i>
    <i>
      <x v="15666"/>
    </i>
    <i>
      <x v="15026"/>
    </i>
    <i>
      <x v="15002"/>
    </i>
    <i>
      <x v="15027"/>
    </i>
    <i>
      <x v="15733"/>
    </i>
    <i>
      <x v="15028"/>
    </i>
    <i>
      <x v="15765"/>
    </i>
    <i>
      <x v="15029"/>
    </i>
    <i>
      <x v="15797"/>
    </i>
    <i>
      <x v="15030"/>
    </i>
    <i>
      <x v="15829"/>
    </i>
    <i>
      <x v="15031"/>
    </i>
    <i>
      <x v="15861"/>
    </i>
    <i>
      <x v="15032"/>
    </i>
    <i>
      <x v="15893"/>
    </i>
    <i>
      <x v="15033"/>
    </i>
    <i>
      <x v="15932"/>
    </i>
    <i>
      <x v="15034"/>
    </i>
    <i>
      <x v="16006"/>
    </i>
    <i>
      <x v="15035"/>
    </i>
    <i>
      <x v="15005"/>
    </i>
    <i>
      <x v="15036"/>
    </i>
    <i>
      <x v="16071"/>
    </i>
    <i>
      <x v="15037"/>
    </i>
    <i>
      <x v="15526"/>
    </i>
    <i>
      <x v="15038"/>
    </i>
    <i>
      <x v="15542"/>
    </i>
    <i>
      <x v="15039"/>
    </i>
    <i>
      <x v="15558"/>
    </i>
    <i>
      <x v="15040"/>
    </i>
    <i>
      <x v="15574"/>
    </i>
    <i>
      <x v="15041"/>
    </i>
    <i>
      <x v="15590"/>
    </i>
    <i>
      <x v="15042"/>
    </i>
    <i>
      <x v="14978"/>
    </i>
    <i>
      <x v="15043"/>
    </i>
    <i>
      <x v="15622"/>
    </i>
    <i>
      <x v="15044"/>
    </i>
    <i>
      <x v="15007"/>
    </i>
    <i>
      <x v="15045"/>
    </i>
    <i>
      <x v="15658"/>
    </i>
    <i>
      <x v="15046"/>
    </i>
    <i>
      <x v="15674"/>
    </i>
    <i>
      <x v="14965"/>
    </i>
    <i>
      <x v="15693"/>
    </i>
    <i>
      <x v="15048"/>
    </i>
    <i>
      <x v="15709"/>
    </i>
    <i>
      <x v="15049"/>
    </i>
    <i>
      <x v="15725"/>
    </i>
    <i>
      <x v="15050"/>
    </i>
    <i>
      <x v="15741"/>
    </i>
    <i>
      <x v="15051"/>
    </i>
    <i>
      <x v="15757"/>
    </i>
    <i>
      <x v="15052"/>
    </i>
    <i>
      <x v="15773"/>
    </i>
    <i>
      <x v="15053"/>
    </i>
    <i>
      <x v="15789"/>
    </i>
    <i>
      <x v="15054"/>
    </i>
    <i>
      <x v="15805"/>
    </i>
    <i>
      <x v="15055"/>
    </i>
    <i>
      <x v="15821"/>
    </i>
    <i>
      <x v="15056"/>
    </i>
    <i>
      <x v="15837"/>
    </i>
    <i>
      <x v="15057"/>
    </i>
    <i>
      <x v="15853"/>
    </i>
    <i>
      <x v="15058"/>
    </i>
    <i>
      <x v="15869"/>
    </i>
    <i>
      <x v="15059"/>
    </i>
    <i>
      <x v="15885"/>
    </i>
    <i>
      <x v="15060"/>
    </i>
    <i>
      <x v="15901"/>
    </i>
    <i>
      <x v="15061"/>
    </i>
    <i>
      <x v="15924"/>
    </i>
    <i>
      <x v="14966"/>
    </i>
    <i>
      <x v="15940"/>
    </i>
    <i>
      <x v="15063"/>
    </i>
    <i>
      <x v="15986"/>
    </i>
    <i>
      <x v="14967"/>
    </i>
    <i>
      <x v="16014"/>
    </i>
    <i>
      <x v="15065"/>
    </i>
    <i>
      <x v="16030"/>
    </i>
    <i>
      <x v="15066"/>
    </i>
    <i>
      <x v="16046"/>
    </i>
    <i>
      <x v="15067"/>
    </i>
    <i>
      <x v="16062"/>
    </i>
    <i>
      <x v="15068"/>
    </i>
    <i>
      <x v="16079"/>
    </i>
    <i>
      <x v="15069"/>
    </i>
    <i>
      <x v="16095"/>
    </i>
    <i>
      <x v="15070"/>
    </i>
    <i>
      <x v="15530"/>
    </i>
    <i>
      <x v="15071"/>
    </i>
    <i>
      <x v="15538"/>
    </i>
    <i>
      <x v="15072"/>
    </i>
    <i>
      <x v="15546"/>
    </i>
    <i>
      <x v="15073"/>
    </i>
    <i>
      <x v="15554"/>
    </i>
    <i>
      <x v="15074"/>
    </i>
    <i>
      <x v="15562"/>
    </i>
    <i>
      <x v="15075"/>
    </i>
    <i>
      <x v="15570"/>
    </i>
    <i>
      <x v="15076"/>
    </i>
    <i>
      <x v="15578"/>
    </i>
    <i>
      <x v="15077"/>
    </i>
    <i>
      <x v="15586"/>
    </i>
    <i>
      <x v="15078"/>
    </i>
    <i>
      <x v="15594"/>
    </i>
    <i>
      <x v="15079"/>
    </i>
    <i>
      <x v="15602"/>
    </i>
    <i>
      <x v="15080"/>
    </i>
    <i>
      <x v="15610"/>
    </i>
    <i>
      <x v="15081"/>
    </i>
    <i>
      <x v="15618"/>
    </i>
    <i>
      <x v="15082"/>
    </i>
    <i>
      <x v="15626"/>
    </i>
    <i>
      <x v="15083"/>
    </i>
    <i>
      <x v="15634"/>
    </i>
    <i>
      <x v="15084"/>
    </i>
    <i>
      <x v="15646"/>
    </i>
    <i>
      <x v="14953"/>
    </i>
    <i>
      <x v="15654"/>
    </i>
    <i>
      <x v="15086"/>
    </i>
    <i>
      <x v="15662"/>
    </i>
    <i>
      <x v="15087"/>
    </i>
    <i>
      <x v="15670"/>
    </i>
    <i>
      <x v="15088"/>
    </i>
    <i>
      <x v="15681"/>
    </i>
    <i>
      <x v="15089"/>
    </i>
    <i>
      <x v="14983"/>
    </i>
    <i>
      <x v="15090"/>
    </i>
    <i>
      <x v="15697"/>
    </i>
    <i>
      <x v="15091"/>
    </i>
    <i>
      <x v="15705"/>
    </i>
    <i>
      <x v="15092"/>
    </i>
    <i>
      <x v="15713"/>
    </i>
    <i>
      <x v="15093"/>
    </i>
    <i>
      <x v="15721"/>
    </i>
    <i>
      <x v="15094"/>
    </i>
    <i>
      <x v="14964"/>
    </i>
    <i>
      <x v="15095"/>
    </i>
    <i>
      <x v="15737"/>
    </i>
    <i>
      <x v="15096"/>
    </i>
    <i>
      <x v="15745"/>
    </i>
    <i>
      <x v="15097"/>
    </i>
    <i>
      <x v="15753"/>
    </i>
    <i>
      <x v="15098"/>
    </i>
    <i>
      <x v="15761"/>
    </i>
    <i>
      <x v="15099"/>
    </i>
    <i>
      <x v="15769"/>
    </i>
    <i>
      <x v="15100"/>
    </i>
    <i>
      <x v="15777"/>
    </i>
    <i>
      <x v="15101"/>
    </i>
    <i>
      <x v="15785"/>
    </i>
    <i>
      <x v="15102"/>
    </i>
    <i>
      <x v="15793"/>
    </i>
    <i>
      <x v="15103"/>
    </i>
    <i>
      <x v="15801"/>
    </i>
    <i>
      <x v="15104"/>
    </i>
    <i>
      <x v="15809"/>
    </i>
    <i>
      <x v="15105"/>
    </i>
    <i>
      <x v="15817"/>
    </i>
    <i>
      <x v="15106"/>
    </i>
    <i>
      <x v="15825"/>
    </i>
    <i>
      <x v="15107"/>
    </i>
    <i>
      <x v="15833"/>
    </i>
    <i>
      <x v="14968"/>
    </i>
    <i>
      <x v="15841"/>
    </i>
    <i>
      <x v="15109"/>
    </i>
    <i>
      <x v="15849"/>
    </i>
    <i>
      <x v="15110"/>
    </i>
    <i>
      <x v="15857"/>
    </i>
    <i>
      <x v="15111"/>
    </i>
    <i>
      <x v="15865"/>
    </i>
    <i>
      <x v="15112"/>
    </i>
    <i>
      <x v="15873"/>
    </i>
    <i>
      <x v="15113"/>
    </i>
    <i>
      <x v="15881"/>
    </i>
    <i>
      <x v="15114"/>
    </i>
    <i>
      <x v="15889"/>
    </i>
    <i>
      <x v="15115"/>
    </i>
    <i>
      <x v="15897"/>
    </i>
    <i>
      <x v="15116"/>
    </i>
    <i>
      <x v="15912"/>
    </i>
    <i>
      <x v="15117"/>
    </i>
    <i>
      <x v="15920"/>
    </i>
    <i>
      <x v="15118"/>
    </i>
    <i>
      <x v="15928"/>
    </i>
    <i>
      <x v="15119"/>
    </i>
    <i>
      <x v="15936"/>
    </i>
    <i>
      <x v="15120"/>
    </i>
    <i>
      <x v="15944"/>
    </i>
    <i>
      <x v="15121"/>
    </i>
    <i>
      <x v="15952"/>
    </i>
    <i>
      <x v="15122"/>
    </i>
    <i>
      <x v="14995"/>
    </i>
    <i>
      <x v="15123"/>
    </i>
    <i>
      <x v="16010"/>
    </i>
    <i>
      <x v="15124"/>
    </i>
    <i>
      <x v="16018"/>
    </i>
    <i>
      <x v="15125"/>
    </i>
    <i>
      <x v="16026"/>
    </i>
    <i>
      <x v="15126"/>
    </i>
    <i>
      <x v="16034"/>
    </i>
    <i>
      <x v="15127"/>
    </i>
    <i>
      <x v="16042"/>
    </i>
    <i>
      <x v="15128"/>
    </i>
    <i>
      <x v="16050"/>
    </i>
    <i>
      <x v="15129"/>
    </i>
    <i>
      <x v="16058"/>
    </i>
    <i>
      <x v="15130"/>
    </i>
    <i>
      <x v="14951"/>
    </i>
    <i>
      <x v="15131"/>
    </i>
    <i>
      <x v="16075"/>
    </i>
    <i>
      <x v="15132"/>
    </i>
    <i>
      <x v="16083"/>
    </i>
    <i>
      <x v="15133"/>
    </i>
    <i>
      <x v="16091"/>
    </i>
    <i>
      <x v="15134"/>
    </i>
    <i>
      <x v="16099"/>
    </i>
    <i>
      <x v="15135"/>
    </i>
    <i>
      <x v="15528"/>
    </i>
    <i>
      <x v="15136"/>
    </i>
    <i>
      <x v="15532"/>
    </i>
    <i>
      <x v="15137"/>
    </i>
    <i>
      <x v="15536"/>
    </i>
    <i>
      <x v="15138"/>
    </i>
    <i>
      <x v="15540"/>
    </i>
    <i>
      <x v="15139"/>
    </i>
    <i>
      <x v="15544"/>
    </i>
    <i>
      <x v="15140"/>
    </i>
    <i>
      <x v="15548"/>
    </i>
    <i>
      <x v="15141"/>
    </i>
    <i>
      <x v="15552"/>
    </i>
    <i>
      <x v="15142"/>
    </i>
    <i>
      <x v="15556"/>
    </i>
    <i>
      <x v="15143"/>
    </i>
    <i>
      <x v="15560"/>
    </i>
    <i>
      <x v="15144"/>
    </i>
    <i>
      <x v="15564"/>
    </i>
    <i>
      <x v="15145"/>
    </i>
    <i>
      <x v="15568"/>
    </i>
    <i>
      <x v="15146"/>
    </i>
    <i>
      <x v="15572"/>
    </i>
    <i>
      <x v="15147"/>
    </i>
    <i>
      <x v="15576"/>
    </i>
    <i>
      <x v="15148"/>
    </i>
    <i>
      <x v="15580"/>
    </i>
    <i>
      <x v="15149"/>
    </i>
    <i>
      <x v="15584"/>
    </i>
    <i>
      <x v="15150"/>
    </i>
    <i>
      <x v="14997"/>
    </i>
    <i>
      <x v="15151"/>
    </i>
    <i>
      <x v="15592"/>
    </i>
    <i>
      <x v="15152"/>
    </i>
    <i>
      <x v="15004"/>
    </i>
    <i>
      <x v="15153"/>
    </i>
    <i>
      <x v="15600"/>
    </i>
    <i>
      <x v="15154"/>
    </i>
    <i>
      <x v="15604"/>
    </i>
    <i>
      <x v="15155"/>
    </i>
    <i>
      <x v="15608"/>
    </i>
    <i>
      <x v="15156"/>
    </i>
    <i>
      <x v="15612"/>
    </i>
    <i>
      <x v="15157"/>
    </i>
    <i>
      <x v="15616"/>
    </i>
    <i>
      <x v="15158"/>
    </i>
    <i>
      <x v="15620"/>
    </i>
    <i>
      <x v="15159"/>
    </i>
    <i>
      <x v="15624"/>
    </i>
    <i>
      <x v="15160"/>
    </i>
    <i>
      <x v="15628"/>
    </i>
    <i>
      <x v="15161"/>
    </i>
    <i>
      <x v="15632"/>
    </i>
    <i>
      <x v="15162"/>
    </i>
    <i>
      <x v="15636"/>
    </i>
    <i>
      <x v="15163"/>
    </i>
    <i>
      <x v="15644"/>
    </i>
    <i>
      <x v="15164"/>
    </i>
    <i>
      <x v="15648"/>
    </i>
    <i>
      <x v="15165"/>
    </i>
    <i>
      <x v="15652"/>
    </i>
    <i>
      <x v="15166"/>
    </i>
    <i>
      <x v="15656"/>
    </i>
    <i>
      <x v="15167"/>
    </i>
    <i>
      <x v="15660"/>
    </i>
    <i>
      <x v="15168"/>
    </i>
    <i>
      <x v="14980"/>
    </i>
    <i>
      <x v="15169"/>
    </i>
    <i>
      <x v="15668"/>
    </i>
    <i>
      <x v="15170"/>
    </i>
    <i>
      <x v="15672"/>
    </i>
    <i>
      <x v="15171"/>
    </i>
    <i>
      <x v="15676"/>
    </i>
    <i>
      <x v="15172"/>
    </i>
    <i>
      <x v="15683"/>
    </i>
    <i>
      <x v="14969"/>
    </i>
    <i>
      <x v="15687"/>
    </i>
    <i>
      <x v="15174"/>
    </i>
    <i>
      <x v="15691"/>
    </i>
    <i>
      <x v="15175"/>
    </i>
    <i>
      <x v="15695"/>
    </i>
    <i>
      <x v="15176"/>
    </i>
    <i>
      <x v="15699"/>
    </i>
    <i>
      <x v="15177"/>
    </i>
    <i>
      <x v="15703"/>
    </i>
    <i>
      <x v="15178"/>
    </i>
    <i>
      <x v="15707"/>
    </i>
    <i>
      <x v="15179"/>
    </i>
    <i>
      <x v="15711"/>
    </i>
    <i>
      <x v="15180"/>
    </i>
    <i>
      <x v="15715"/>
    </i>
    <i>
      <x v="15181"/>
    </i>
    <i>
      <x v="15719"/>
    </i>
    <i>
      <x v="15182"/>
    </i>
    <i>
      <x v="15723"/>
    </i>
    <i>
      <x v="15183"/>
    </i>
    <i>
      <x v="15727"/>
    </i>
    <i>
      <x v="15184"/>
    </i>
    <i>
      <x v="15731"/>
    </i>
    <i>
      <x v="15185"/>
    </i>
    <i>
      <x v="15735"/>
    </i>
    <i>
      <x v="15186"/>
    </i>
    <i>
      <x v="15739"/>
    </i>
    <i>
      <x v="15187"/>
    </i>
    <i>
      <x v="15743"/>
    </i>
    <i>
      <x v="15188"/>
    </i>
    <i>
      <x v="15747"/>
    </i>
    <i>
      <x v="15189"/>
    </i>
    <i>
      <x v="15751"/>
    </i>
    <i>
      <x v="15190"/>
    </i>
    <i>
      <x v="15755"/>
    </i>
    <i>
      <x v="15191"/>
    </i>
    <i>
      <x v="15759"/>
    </i>
    <i>
      <x v="15192"/>
    </i>
    <i>
      <x v="15763"/>
    </i>
    <i>
      <x v="15193"/>
    </i>
    <i>
      <x v="15767"/>
    </i>
    <i>
      <x v="15194"/>
    </i>
    <i>
      <x v="15771"/>
    </i>
    <i>
      <x v="15195"/>
    </i>
    <i>
      <x v="15775"/>
    </i>
    <i>
      <x v="15196"/>
    </i>
    <i>
      <x v="15779"/>
    </i>
    <i>
      <x v="15197"/>
    </i>
    <i>
      <x v="15783"/>
    </i>
    <i>
      <x v="15198"/>
    </i>
    <i>
      <x v="15787"/>
    </i>
    <i>
      <x v="15199"/>
    </i>
    <i>
      <x v="15791"/>
    </i>
    <i>
      <x v="15200"/>
    </i>
    <i>
      <x v="15795"/>
    </i>
    <i>
      <x v="15201"/>
    </i>
    <i>
      <x v="14986"/>
    </i>
    <i>
      <x v="15202"/>
    </i>
    <i>
      <x v="15803"/>
    </i>
    <i>
      <x v="15001"/>
    </i>
    <i>
      <x v="15807"/>
    </i>
    <i>
      <x v="15204"/>
    </i>
    <i>
      <x v="15811"/>
    </i>
    <i>
      <x v="15205"/>
    </i>
    <i>
      <x v="15815"/>
    </i>
    <i>
      <x v="15206"/>
    </i>
    <i>
      <x v="15819"/>
    </i>
    <i>
      <x v="15207"/>
    </i>
    <i>
      <x v="15823"/>
    </i>
    <i>
      <x v="15208"/>
    </i>
    <i>
      <x v="15827"/>
    </i>
    <i>
      <x v="15209"/>
    </i>
    <i>
      <x v="15831"/>
    </i>
    <i>
      <x v="15210"/>
    </i>
    <i>
      <x v="15835"/>
    </i>
    <i>
      <x v="15211"/>
    </i>
    <i>
      <x v="15839"/>
    </i>
    <i>
      <x v="15212"/>
    </i>
    <i>
      <x v="15843"/>
    </i>
    <i>
      <x v="15213"/>
    </i>
    <i>
      <x v="15847"/>
    </i>
    <i>
      <x v="15214"/>
    </i>
    <i>
      <x v="15851"/>
    </i>
    <i>
      <x v="15215"/>
    </i>
    <i>
      <x v="15855"/>
    </i>
    <i>
      <x v="15216"/>
    </i>
    <i>
      <x v="15859"/>
    </i>
    <i>
      <x v="15217"/>
    </i>
    <i>
      <x v="15863"/>
    </i>
    <i>
      <x v="15218"/>
    </i>
    <i>
      <x v="15867"/>
    </i>
    <i>
      <x v="15219"/>
    </i>
    <i>
      <x v="15871"/>
    </i>
    <i>
      <x v="15220"/>
    </i>
    <i>
      <x v="15875"/>
    </i>
    <i>
      <x v="14954"/>
    </i>
    <i>
      <x v="15879"/>
    </i>
    <i>
      <x v="15222"/>
    </i>
    <i>
      <x v="15883"/>
    </i>
    <i>
      <x v="15223"/>
    </i>
    <i>
      <x v="15887"/>
    </i>
    <i>
      <x v="15224"/>
    </i>
    <i>
      <x v="15891"/>
    </i>
    <i>
      <x v="15225"/>
    </i>
    <i>
      <x v="15895"/>
    </i>
    <i>
      <x v="15226"/>
    </i>
    <i>
      <x v="15899"/>
    </i>
    <i>
      <x v="15227"/>
    </i>
    <i>
      <x v="15910"/>
    </i>
    <i>
      <x v="15228"/>
    </i>
    <i>
      <x v="15914"/>
    </i>
    <i>
      <x v="14988"/>
    </i>
    <i>
      <x v="15918"/>
    </i>
    <i>
      <x v="14955"/>
    </i>
    <i>
      <x v="15922"/>
    </i>
    <i>
      <x v="15231"/>
    </i>
    <i>
      <x v="15926"/>
    </i>
    <i>
      <x v="15232"/>
    </i>
    <i>
      <x v="15930"/>
    </i>
    <i>
      <x v="15233"/>
    </i>
    <i>
      <x v="15934"/>
    </i>
    <i>
      <x v="15234"/>
    </i>
    <i>
      <x v="15938"/>
    </i>
    <i>
      <x v="15235"/>
    </i>
    <i>
      <x v="15942"/>
    </i>
    <i>
      <x v="15236"/>
    </i>
    <i>
      <x v="15946"/>
    </i>
    <i>
      <x v="15237"/>
    </i>
    <i>
      <x v="15950"/>
    </i>
    <i>
      <x v="15238"/>
    </i>
    <i>
      <x v="14993"/>
    </i>
    <i>
      <x v="15239"/>
    </i>
    <i>
      <x v="15988"/>
    </i>
    <i>
      <x v="15240"/>
    </i>
    <i>
      <x v="15992"/>
    </i>
    <i>
      <x v="15241"/>
    </i>
    <i>
      <x v="16008"/>
    </i>
    <i>
      <x v="15242"/>
    </i>
    <i>
      <x v="16012"/>
    </i>
    <i>
      <x v="15243"/>
    </i>
    <i>
      <x v="16016"/>
    </i>
    <i>
      <x v="15244"/>
    </i>
    <i>
      <x v="16020"/>
    </i>
    <i>
      <x v="15245"/>
    </i>
    <i>
      <x v="16024"/>
    </i>
    <i>
      <x v="15246"/>
    </i>
    <i>
      <x v="16028"/>
    </i>
    <i>
      <x v="15247"/>
    </i>
    <i>
      <x v="16032"/>
    </i>
    <i>
      <x v="15248"/>
    </i>
    <i>
      <x v="16036"/>
    </i>
    <i>
      <x v="15249"/>
    </i>
    <i>
      <x v="16040"/>
    </i>
    <i>
      <x v="15250"/>
    </i>
    <i>
      <x v="16044"/>
    </i>
    <i>
      <x v="15251"/>
    </i>
    <i>
      <x v="16048"/>
    </i>
    <i>
      <x v="15252"/>
    </i>
    <i>
      <x v="16052"/>
    </i>
    <i>
      <x v="15253"/>
    </i>
    <i>
      <x v="16056"/>
    </i>
    <i>
      <x v="15254"/>
    </i>
    <i>
      <x v="14996"/>
    </i>
    <i>
      <x v="15255"/>
    </i>
    <i>
      <x v="16064"/>
    </i>
    <i>
      <x v="15256"/>
    </i>
    <i>
      <x v="16069"/>
    </i>
    <i>
      <x v="15257"/>
    </i>
    <i>
      <x v="16073"/>
    </i>
    <i>
      <x v="15258"/>
    </i>
    <i>
      <x v="14976"/>
    </i>
    <i>
      <x v="15259"/>
    </i>
    <i>
      <x v="16081"/>
    </i>
    <i>
      <x v="15260"/>
    </i>
    <i>
      <x v="16085"/>
    </i>
    <i>
      <x v="15261"/>
    </i>
    <i>
      <x v="16089"/>
    </i>
    <i>
      <x v="15262"/>
    </i>
    <i>
      <x v="16093"/>
    </i>
    <i>
      <x v="15263"/>
    </i>
    <i>
      <x v="16097"/>
    </i>
    <i>
      <x v="15264"/>
    </i>
    <i>
      <x v="15525"/>
    </i>
    <i>
      <x v="15265"/>
    </i>
    <i>
      <x v="15527"/>
    </i>
    <i>
      <x v="15266"/>
    </i>
    <i>
      <x v="15529"/>
    </i>
    <i>
      <x v="15267"/>
    </i>
    <i>
      <x v="15531"/>
    </i>
    <i>
      <x v="15268"/>
    </i>
    <i>
      <x v="15533"/>
    </i>
    <i>
      <x v="15269"/>
    </i>
    <i>
      <x v="15535"/>
    </i>
    <i>
      <x v="14970"/>
    </i>
    <i>
      <x v="15537"/>
    </i>
    <i>
      <x v="15271"/>
    </i>
    <i>
      <x v="15539"/>
    </i>
    <i>
      <x v="15272"/>
    </i>
    <i>
      <x v="15541"/>
    </i>
    <i>
      <x v="15273"/>
    </i>
    <i>
      <x v="15543"/>
    </i>
    <i>
      <x v="15274"/>
    </i>
    <i>
      <x v="15545"/>
    </i>
    <i>
      <x v="15275"/>
    </i>
    <i>
      <x v="15547"/>
    </i>
    <i>
      <x v="15276"/>
    </i>
    <i>
      <x v="15549"/>
    </i>
    <i>
      <x v="15277"/>
    </i>
    <i>
      <x v="15551"/>
    </i>
    <i>
      <x v="15278"/>
    </i>
    <i>
      <x v="15553"/>
    </i>
    <i>
      <x v="15279"/>
    </i>
    <i>
      <x v="15555"/>
    </i>
    <i>
      <x v="15280"/>
    </i>
    <i>
      <x v="15557"/>
    </i>
    <i>
      <x v="15281"/>
    </i>
    <i>
      <x v="15559"/>
    </i>
    <i>
      <x v="15282"/>
    </i>
    <i>
      <x v="15561"/>
    </i>
    <i>
      <x v="15283"/>
    </i>
    <i>
      <x v="15563"/>
    </i>
    <i>
      <x v="15284"/>
    </i>
    <i>
      <x v="15565"/>
    </i>
    <i>
      <x v="15285"/>
    </i>
    <i>
      <x v="15567"/>
    </i>
    <i>
      <x v="15286"/>
    </i>
    <i>
      <x v="15569"/>
    </i>
    <i>
      <x v="15287"/>
    </i>
    <i>
      <x v="15571"/>
    </i>
    <i>
      <x v="15288"/>
    </i>
    <i>
      <x v="15573"/>
    </i>
    <i>
      <x v="15289"/>
    </i>
    <i>
      <x v="15575"/>
    </i>
    <i>
      <x v="15290"/>
    </i>
    <i>
      <x v="15577"/>
    </i>
    <i>
      <x v="15291"/>
    </i>
    <i>
      <x v="15579"/>
    </i>
    <i>
      <x v="15292"/>
    </i>
    <i>
      <x v="15581"/>
    </i>
    <i>
      <x v="15293"/>
    </i>
    <i>
      <x v="15583"/>
    </i>
    <i>
      <x v="15294"/>
    </i>
    <i>
      <x v="15585"/>
    </i>
    <i>
      <x v="15295"/>
    </i>
    <i>
      <x v="15587"/>
    </i>
    <i>
      <x v="15296"/>
    </i>
    <i>
      <x v="14977"/>
    </i>
    <i>
      <x v="15297"/>
    </i>
    <i>
      <x v="15591"/>
    </i>
    <i>
      <x v="15298"/>
    </i>
    <i>
      <x v="15593"/>
    </i>
    <i>
      <x v="15299"/>
    </i>
    <i>
      <x v="15595"/>
    </i>
    <i>
      <x v="15300"/>
    </i>
    <i>
      <x v="15597"/>
    </i>
    <i>
      <x v="15301"/>
    </i>
    <i>
      <x v="15599"/>
    </i>
    <i>
      <x v="15302"/>
    </i>
    <i>
      <x v="15601"/>
    </i>
    <i>
      <x v="15303"/>
    </i>
    <i>
      <x v="15603"/>
    </i>
    <i>
      <x v="15304"/>
    </i>
    <i>
      <x v="15605"/>
    </i>
    <i>
      <x v="15305"/>
    </i>
    <i>
      <x v="15607"/>
    </i>
    <i>
      <x v="15306"/>
    </i>
    <i>
      <x v="15609"/>
    </i>
    <i>
      <x v="15307"/>
    </i>
    <i>
      <x v="15611"/>
    </i>
    <i>
      <x v="15308"/>
    </i>
    <i>
      <x v="15613"/>
    </i>
    <i>
      <x v="15309"/>
    </i>
    <i>
      <x v="15615"/>
    </i>
    <i>
      <x v="15310"/>
    </i>
    <i>
      <x v="15617"/>
    </i>
    <i>
      <x v="15311"/>
    </i>
    <i>
      <x v="15619"/>
    </i>
    <i>
      <x v="15312"/>
    </i>
    <i>
      <x v="15621"/>
    </i>
    <i>
      <x v="15313"/>
    </i>
    <i>
      <x v="15623"/>
    </i>
    <i>
      <x v="15314"/>
    </i>
    <i>
      <x v="15625"/>
    </i>
    <i>
      <x v="15315"/>
    </i>
    <i>
      <x v="15627"/>
    </i>
    <i>
      <x v="15316"/>
    </i>
    <i>
      <x v="14979"/>
    </i>
    <i>
      <x v="15317"/>
    </i>
    <i>
      <x v="15631"/>
    </i>
    <i>
      <x v="15318"/>
    </i>
    <i>
      <x v="15633"/>
    </i>
    <i>
      <x v="15319"/>
    </i>
    <i>
      <x v="15635"/>
    </i>
    <i>
      <x v="15638"/>
    </i>
    <i>
      <x v="15637"/>
    </i>
    <i>
      <x v="15640"/>
    </i>
    <i>
      <x v="15642"/>
    </i>
    <i>
      <x v="15320"/>
    </i>
    <i>
      <x v="15641"/>
    </i>
    <i>
      <x v="15321"/>
    </i>
    <i>
      <x v="15643"/>
    </i>
    <i>
      <x v="15322"/>
    </i>
    <i>
      <x v="15645"/>
    </i>
    <i>
      <x v="15323"/>
    </i>
    <i>
      <x v="15647"/>
    </i>
    <i>
      <x v="15324"/>
    </i>
    <i>
      <x v="15649"/>
    </i>
    <i>
      <x v="15325"/>
    </i>
    <i>
      <x v="15651"/>
    </i>
    <i>
      <x v="15326"/>
    </i>
    <i>
      <x v="15653"/>
    </i>
    <i>
      <x v="15327"/>
    </i>
    <i>
      <x v="15655"/>
    </i>
    <i>
      <x v="15328"/>
    </i>
    <i>
      <x v="15657"/>
    </i>
    <i>
      <x v="15329"/>
    </i>
    <i>
      <x v="14998"/>
    </i>
    <i>
      <x v="15330"/>
    </i>
    <i>
      <x v="15661"/>
    </i>
    <i>
      <x v="15331"/>
    </i>
    <i>
      <x v="15663"/>
    </i>
    <i>
      <x v="15332"/>
    </i>
    <i>
      <x v="15665"/>
    </i>
    <i>
      <x v="15333"/>
    </i>
    <i>
      <x v="15667"/>
    </i>
    <i>
      <x v="15334"/>
    </i>
    <i>
      <x v="15669"/>
    </i>
    <i>
      <x v="15335"/>
    </i>
    <i>
      <x v="15671"/>
    </i>
    <i>
      <x v="15336"/>
    </i>
    <i>
      <x v="15673"/>
    </i>
    <i>
      <x v="15337"/>
    </i>
    <i>
      <x v="15675"/>
    </i>
    <i>
      <x v="15677"/>
    </i>
    <i>
      <x v="15003"/>
    </i>
    <i>
      <x v="15679"/>
    </i>
    <i>
      <x v="15338"/>
    </i>
    <i>
      <x v="15680"/>
    </i>
    <i>
      <x v="15339"/>
    </i>
    <i>
      <x v="15682"/>
    </i>
    <i>
      <x v="15340"/>
    </i>
    <i>
      <x v="14981"/>
    </i>
    <i>
      <x v="15341"/>
    </i>
    <i>
      <x v="15686"/>
    </i>
    <i>
      <x v="15342"/>
    </i>
    <i>
      <x v="14982"/>
    </i>
    <i>
      <x v="15343"/>
    </i>
    <i>
      <x v="15690"/>
    </i>
    <i>
      <x v="15344"/>
    </i>
    <i>
      <x v="15692"/>
    </i>
    <i>
      <x v="15345"/>
    </i>
    <i>
      <x v="15694"/>
    </i>
    <i>
      <x v="15346"/>
    </i>
    <i>
      <x v="15696"/>
    </i>
    <i>
      <x v="15347"/>
    </i>
    <i>
      <x v="15698"/>
    </i>
    <i>
      <x v="15348"/>
    </i>
    <i>
      <x v="15700"/>
    </i>
    <i>
      <x v="15349"/>
    </i>
    <i>
      <x v="15702"/>
    </i>
    <i>
      <x v="15350"/>
    </i>
    <i>
      <x v="15704"/>
    </i>
    <i>
      <x v="15351"/>
    </i>
    <i>
      <x v="15706"/>
    </i>
    <i>
      <x v="15352"/>
    </i>
    <i>
      <x v="15708"/>
    </i>
    <i>
      <x v="15353"/>
    </i>
    <i>
      <x v="15710"/>
    </i>
    <i>
      <x v="15354"/>
    </i>
    <i>
      <x v="15712"/>
    </i>
    <i>
      <x v="15355"/>
    </i>
    <i>
      <x v="15714"/>
    </i>
    <i>
      <x v="15356"/>
    </i>
    <i>
      <x v="15716"/>
    </i>
    <i>
      <x v="14971"/>
    </i>
    <i>
      <x v="15718"/>
    </i>
    <i>
      <x v="15358"/>
    </i>
    <i>
      <x v="15720"/>
    </i>
    <i>
      <x v="15359"/>
    </i>
    <i>
      <x v="15722"/>
    </i>
    <i>
      <x v="15360"/>
    </i>
    <i>
      <x v="15724"/>
    </i>
    <i>
      <x v="15361"/>
    </i>
    <i>
      <x v="15726"/>
    </i>
    <i>
      <x v="15362"/>
    </i>
    <i>
      <x v="15728"/>
    </i>
    <i>
      <x v="15363"/>
    </i>
    <i>
      <x v="15730"/>
    </i>
    <i>
      <x v="15364"/>
    </i>
    <i>
      <x v="15732"/>
    </i>
    <i>
      <x v="14956"/>
    </i>
    <i>
      <x v="15734"/>
    </i>
    <i>
      <x v="15366"/>
    </i>
    <i>
      <x v="15736"/>
    </i>
    <i>
      <x v="15367"/>
    </i>
    <i>
      <x v="15738"/>
    </i>
    <i>
      <x v="15368"/>
    </i>
    <i>
      <x v="15740"/>
    </i>
    <i>
      <x v="15369"/>
    </i>
    <i>
      <x v="15742"/>
    </i>
    <i>
      <x v="15370"/>
    </i>
    <i>
      <x v="15744"/>
    </i>
    <i>
      <x v="15371"/>
    </i>
    <i>
      <x v="15746"/>
    </i>
    <i>
      <x v="15372"/>
    </i>
    <i>
      <x v="15748"/>
    </i>
    <i>
      <x v="15373"/>
    </i>
    <i>
      <x v="15750"/>
    </i>
    <i>
      <x v="14972"/>
    </i>
    <i>
      <x v="15752"/>
    </i>
    <i>
      <x v="15375"/>
    </i>
    <i>
      <x v="15754"/>
    </i>
    <i>
      <x v="15376"/>
    </i>
    <i>
      <x v="15756"/>
    </i>
    <i>
      <x v="15377"/>
    </i>
    <i>
      <x v="14984"/>
    </i>
    <i>
      <x v="15378"/>
    </i>
    <i>
      <x v="15760"/>
    </i>
    <i>
      <x v="15379"/>
    </i>
    <i>
      <x v="15762"/>
    </i>
    <i>
      <x v="15380"/>
    </i>
    <i>
      <x v="15764"/>
    </i>
    <i>
      <x v="15381"/>
    </i>
    <i>
      <x v="14992"/>
    </i>
    <i>
      <x v="14957"/>
    </i>
    <i>
      <x v="15768"/>
    </i>
    <i>
      <x v="15383"/>
    </i>
    <i>
      <x v="15770"/>
    </i>
    <i>
      <x v="15384"/>
    </i>
    <i>
      <x v="15772"/>
    </i>
    <i>
      <x v="15385"/>
    </i>
    <i>
      <x v="15774"/>
    </i>
    <i>
      <x v="15386"/>
    </i>
    <i>
      <x v="15776"/>
    </i>
    <i>
      <x v="14989"/>
    </i>
    <i>
      <x v="15778"/>
    </i>
    <i>
      <x v="15388"/>
    </i>
    <i>
      <x v="14985"/>
    </i>
    <i>
      <x v="15389"/>
    </i>
    <i>
      <x v="15782"/>
    </i>
    <i>
      <x v="15390"/>
    </i>
    <i>
      <x v="15784"/>
    </i>
    <i>
      <x v="15391"/>
    </i>
    <i>
      <x v="15786"/>
    </i>
    <i>
      <x v="15392"/>
    </i>
    <i>
      <x v="15788"/>
    </i>
    <i>
      <x v="15393"/>
    </i>
    <i>
      <x v="15790"/>
    </i>
    <i>
      <x v="15394"/>
    </i>
    <i>
      <x v="15792"/>
    </i>
    <i>
      <x v="15395"/>
    </i>
    <i>
      <x v="15794"/>
    </i>
    <i>
      <x v="15396"/>
    </i>
    <i>
      <x v="15796"/>
    </i>
    <i>
      <x v="15397"/>
    </i>
    <i>
      <x v="15798"/>
    </i>
    <i>
      <x v="15398"/>
    </i>
    <i>
      <x v="15800"/>
    </i>
    <i>
      <x v="15399"/>
    </i>
    <i>
      <x v="14962"/>
    </i>
    <i>
      <x v="15400"/>
    </i>
    <i>
      <x v="15804"/>
    </i>
    <i>
      <x v="15401"/>
    </i>
    <i>
      <x v="15806"/>
    </i>
    <i>
      <x v="15402"/>
    </i>
    <i>
      <x v="15808"/>
    </i>
    <i>
      <x v="15403"/>
    </i>
    <i>
      <x v="15810"/>
    </i>
    <i>
      <x v="15404"/>
    </i>
    <i>
      <x v="15812"/>
    </i>
    <i>
      <x v="15405"/>
    </i>
    <i>
      <x v="15814"/>
    </i>
    <i>
      <x v="15406"/>
    </i>
    <i>
      <x v="15816"/>
    </i>
    <i>
      <x v="15407"/>
    </i>
    <i>
      <x v="15818"/>
    </i>
    <i>
      <x v="15408"/>
    </i>
    <i>
      <x v="15820"/>
    </i>
    <i>
      <x v="15409"/>
    </i>
    <i>
      <x v="15822"/>
    </i>
    <i>
      <x v="15410"/>
    </i>
    <i>
      <x v="15824"/>
    </i>
    <i>
      <x v="15411"/>
    </i>
    <i>
      <x v="15826"/>
    </i>
    <i>
      <x v="15412"/>
    </i>
    <i>
      <x v="15828"/>
    </i>
    <i>
      <x v="15413"/>
    </i>
    <i>
      <x v="15830"/>
    </i>
    <i>
      <x v="15414"/>
    </i>
    <i>
      <x v="15832"/>
    </i>
    <i>
      <x v="15415"/>
    </i>
    <i>
      <x v="15834"/>
    </i>
    <i>
      <x v="14973"/>
    </i>
    <i>
      <x v="15836"/>
    </i>
    <i>
      <x v="15417"/>
    </i>
    <i>
      <x v="15838"/>
    </i>
    <i>
      <x v="15418"/>
    </i>
    <i>
      <x v="15840"/>
    </i>
    <i>
      <x v="15419"/>
    </i>
    <i>
      <x v="15842"/>
    </i>
    <i>
      <x v="15420"/>
    </i>
    <i>
      <x v="15844"/>
    </i>
    <i>
      <x v="15421"/>
    </i>
    <i>
      <x v="15846"/>
    </i>
    <i>
      <x v="15422"/>
    </i>
    <i>
      <x v="15848"/>
    </i>
    <i>
      <x v="15423"/>
    </i>
    <i>
      <x v="15850"/>
    </i>
    <i>
      <x v="15424"/>
    </i>
    <i>
      <x v="15852"/>
    </i>
    <i>
      <x v="15425"/>
    </i>
    <i>
      <x v="15854"/>
    </i>
    <i>
      <x v="14994"/>
    </i>
    <i>
      <x v="15856"/>
    </i>
    <i>
      <x v="15427"/>
    </i>
    <i>
      <x v="15858"/>
    </i>
    <i>
      <x v="15428"/>
    </i>
    <i>
      <x v="15860"/>
    </i>
    <i>
      <x v="15429"/>
    </i>
    <i>
      <x v="15862"/>
    </i>
    <i>
      <x v="15430"/>
    </i>
    <i>
      <x v="15864"/>
    </i>
    <i>
      <x v="15431"/>
    </i>
    <i>
      <x v="15866"/>
    </i>
    <i>
      <x v="14974"/>
    </i>
    <i>
      <x v="15868"/>
    </i>
    <i>
      <x v="15433"/>
    </i>
    <i>
      <x v="15870"/>
    </i>
    <i>
      <x v="15434"/>
    </i>
    <i>
      <x v="15872"/>
    </i>
    <i>
      <x v="15435"/>
    </i>
    <i>
      <x v="15874"/>
    </i>
    <i>
      <x v="15436"/>
    </i>
    <i>
      <x v="15876"/>
    </i>
    <i>
      <x v="15437"/>
    </i>
    <i>
      <x v="15878"/>
    </i>
    <i>
      <x v="15438"/>
    </i>
    <i>
      <x v="15880"/>
    </i>
    <i>
      <x v="15439"/>
    </i>
    <i>
      <x v="15882"/>
    </i>
    <i>
      <x v="15440"/>
    </i>
    <i>
      <x v="15884"/>
    </i>
    <i>
      <x v="15441"/>
    </i>
    <i>
      <x v="15886"/>
    </i>
    <i>
      <x v="15442"/>
    </i>
    <i>
      <x v="15888"/>
    </i>
    <i>
      <x v="14990"/>
    </i>
    <i>
      <x v="15890"/>
    </i>
    <i>
      <x v="15444"/>
    </i>
    <i>
      <x v="15892"/>
    </i>
    <i>
      <x v="15445"/>
    </i>
    <i>
      <x v="15894"/>
    </i>
    <i>
      <x v="15446"/>
    </i>
    <i>
      <x v="15896"/>
    </i>
    <i>
      <x v="15902"/>
    </i>
    <i>
      <x v="15898"/>
    </i>
    <i>
      <x v="15904"/>
    </i>
    <i>
      <x v="15900"/>
    </i>
    <i>
      <x v="15906"/>
    </i>
    <i>
      <x v="15000"/>
    </i>
    <i>
      <x v="15908"/>
    </i>
    <i>
      <x v="14991"/>
    </i>
    <i>
      <x v="15905"/>
    </i>
    <i>
      <x v="15448"/>
    </i>
    <i>
      <x v="15907"/>
    </i>
    <i>
      <x v="15449"/>
    </i>
    <i>
      <x v="15909"/>
    </i>
    <i>
      <x v="15450"/>
    </i>
    <i>
      <x v="15911"/>
    </i>
    <i>
      <x v="15451"/>
    </i>
    <i>
      <x v="15913"/>
    </i>
    <i>
      <x v="14975"/>
    </i>
    <i>
      <x v="15915"/>
    </i>
    <i>
      <x v="15453"/>
    </i>
    <i>
      <x v="15917"/>
    </i>
    <i>
      <x v="15454"/>
    </i>
    <i>
      <x v="15919"/>
    </i>
    <i>
      <x v="15455"/>
    </i>
    <i>
      <x v="15921"/>
    </i>
    <i>
      <x v="15456"/>
    </i>
    <i>
      <x v="15923"/>
    </i>
    <i>
      <x v="15457"/>
    </i>
    <i>
      <x v="15925"/>
    </i>
    <i>
      <x v="15955"/>
    </i>
    <i>
      <x v="15927"/>
    </i>
    <i>
      <x v="15956"/>
    </i>
    <i>
      <x v="15929"/>
    </i>
    <i>
      <x v="15958"/>
    </i>
    <i>
      <x v="15931"/>
    </i>
    <i>
      <x v="15960"/>
    </i>
    <i>
      <x v="15933"/>
    </i>
    <i>
      <x v="15962"/>
    </i>
    <i>
      <x v="15935"/>
    </i>
    <i>
      <x v="15964"/>
    </i>
    <i>
      <x v="15937"/>
    </i>
    <i>
      <x v="15966"/>
    </i>
    <i>
      <x v="15939"/>
    </i>
    <i>
      <x v="15968"/>
    </i>
    <i>
      <x v="15941"/>
    </i>
    <i>
      <x v="15970"/>
    </i>
    <i>
      <x v="15943"/>
    </i>
    <i>
      <x v="15972"/>
    </i>
    <i>
      <x v="15945"/>
    </i>
    <i>
      <x v="15974"/>
    </i>
    <i>
      <x v="15947"/>
    </i>
    <i>
      <x v="15976"/>
    </i>
    <i>
      <x v="15949"/>
    </i>
    <i>
      <x v="15954"/>
    </i>
    <i>
      <x v="15951"/>
    </i>
    <i>
      <x v="15980"/>
    </i>
    <i>
      <x v="15953"/>
    </i>
    <i>
      <x v="15982"/>
    </i>
    <i>
      <x v="15984"/>
    </i>
    <i>
      <x v="15978"/>
    </i>
    <i>
      <x v="15957"/>
    </i>
    <i>
      <x v="15459"/>
    </i>
    <i>
      <x v="15959"/>
    </i>
    <i>
      <x v="15460"/>
    </i>
    <i>
      <x v="15961"/>
    </i>
    <i>
      <x v="15461"/>
    </i>
    <i>
      <x v="15963"/>
    </i>
    <i>
      <x v="15462"/>
    </i>
    <i>
      <x v="15965"/>
    </i>
    <i>
      <x v="15463"/>
    </i>
    <i>
      <x v="15967"/>
    </i>
    <i>
      <x v="15464"/>
    </i>
    <i>
      <x v="15969"/>
    </i>
    <i>
      <x v="15465"/>
    </i>
    <i>
      <x v="15971"/>
    </i>
    <i>
      <x v="15466"/>
    </i>
    <i>
      <x v="15973"/>
    </i>
    <i>
      <x v="15467"/>
    </i>
    <i>
      <x v="15975"/>
    </i>
    <i>
      <x v="15468"/>
    </i>
    <i>
      <x v="15977"/>
    </i>
    <i>
      <x v="15469"/>
    </i>
    <i>
      <x v="15979"/>
    </i>
    <i>
      <x v="15470"/>
    </i>
    <i>
      <x v="15981"/>
    </i>
    <i>
      <x v="15993"/>
    </i>
    <i>
      <x v="15983"/>
    </i>
    <i>
      <x v="15994"/>
    </i>
    <i>
      <x v="15985"/>
    </i>
    <i>
      <x v="15996"/>
    </i>
    <i>
      <x v="15987"/>
    </i>
    <i>
      <x v="15998"/>
    </i>
    <i>
      <x v="15989"/>
    </i>
    <i>
      <x v="16000"/>
    </i>
    <i>
      <x v="15991"/>
    </i>
    <i>
      <x v="16002"/>
    </i>
    <i>
      <x v="14963"/>
    </i>
    <i>
      <x v="16004"/>
    </i>
    <i>
      <x v="15995"/>
    </i>
    <i>
      <x v="15472"/>
    </i>
    <i>
      <x v="15997"/>
    </i>
    <i>
      <x v="15473"/>
    </i>
    <i>
      <x v="15999"/>
    </i>
    <i>
      <x v="15474"/>
    </i>
    <i>
      <x v="16001"/>
    </i>
    <i>
      <x v="15475"/>
    </i>
    <i>
      <x v="16003"/>
    </i>
    <i>
      <x v="15476"/>
    </i>
    <i>
      <x v="16005"/>
    </i>
    <i>
      <x v="15477"/>
    </i>
    <i>
      <x v="16007"/>
    </i>
    <i>
      <x v="15478"/>
    </i>
    <i>
      <x v="16009"/>
    </i>
    <i>
      <x v="15479"/>
    </i>
    <i>
      <x v="16011"/>
    </i>
    <i>
      <x v="15480"/>
    </i>
    <i>
      <x v="16013"/>
    </i>
    <i>
      <x v="15481"/>
    </i>
    <i>
      <x v="16015"/>
    </i>
    <i>
      <x v="15482"/>
    </i>
    <i>
      <x v="16017"/>
    </i>
    <i>
      <x v="15483"/>
    </i>
    <i>
      <x v="16019"/>
    </i>
    <i>
      <x v="15484"/>
    </i>
    <i>
      <x v="16021"/>
    </i>
    <i>
      <x v="15485"/>
    </i>
    <i>
      <x v="16023"/>
    </i>
    <i>
      <x v="15486"/>
    </i>
    <i>
      <x v="16025"/>
    </i>
    <i>
      <x v="15487"/>
    </i>
    <i>
      <x v="16027"/>
    </i>
    <i>
      <x v="15488"/>
    </i>
    <i>
      <x v="16029"/>
    </i>
    <i>
      <x v="15489"/>
    </i>
    <i>
      <x v="16031"/>
    </i>
    <i>
      <x v="15490"/>
    </i>
    <i>
      <x v="16033"/>
    </i>
    <i>
      <x v="15491"/>
    </i>
    <i>
      <x v="16035"/>
    </i>
    <i>
      <x v="15492"/>
    </i>
    <i>
      <x v="16037"/>
    </i>
    <i>
      <x v="15493"/>
    </i>
    <i>
      <x v="16039"/>
    </i>
    <i>
      <x v="15494"/>
    </i>
    <i>
      <x v="16041"/>
    </i>
    <i>
      <x v="15495"/>
    </i>
    <i>
      <x v="16043"/>
    </i>
    <i>
      <x v="15496"/>
    </i>
    <i>
      <x v="16045"/>
    </i>
    <i>
      <x v="15497"/>
    </i>
    <i>
      <x v="16047"/>
    </i>
    <i>
      <x v="15498"/>
    </i>
    <i>
      <x v="16049"/>
    </i>
    <i>
      <x v="15499"/>
    </i>
    <i>
      <x v="16051"/>
    </i>
    <i>
      <x v="15500"/>
    </i>
    <i>
      <x v="16053"/>
    </i>
    <i>
      <x v="15501"/>
    </i>
    <i>
      <x v="16055"/>
    </i>
    <i>
      <x v="15502"/>
    </i>
    <i>
      <x v="16057"/>
    </i>
    <i>
      <x v="15503"/>
    </i>
    <i>
      <x v="16059"/>
    </i>
    <i>
      <x v="15504"/>
    </i>
    <i>
      <x v="16061"/>
    </i>
    <i>
      <x v="15505"/>
    </i>
    <i>
      <x v="16063"/>
    </i>
    <i>
      <x v="15506"/>
    </i>
    <i>
      <x v="16065"/>
    </i>
    <i>
      <x v="16066"/>
    </i>
    <i>
      <x v="16067"/>
    </i>
    <i>
      <x v="16068"/>
    </i>
    <i>
      <x v="15508"/>
    </i>
    <i>
      <x v="16070"/>
    </i>
    <i>
      <x v="15509"/>
    </i>
    <i>
      <x v="16072"/>
    </i>
    <i>
      <x v="15510"/>
    </i>
    <i>
      <x v="16074"/>
    </i>
    <i>
      <x v="15511"/>
    </i>
    <i>
      <x v="16076"/>
    </i>
    <i>
      <x v="15512"/>
    </i>
    <i>
      <x v="16078"/>
    </i>
    <i>
      <x v="15513"/>
    </i>
    <i>
      <x v="16080"/>
    </i>
    <i>
      <x v="15514"/>
    </i>
    <i>
      <x v="16082"/>
    </i>
    <i>
      <x v="15515"/>
    </i>
    <i>
      <x v="16084"/>
    </i>
    <i>
      <x v="15516"/>
    </i>
    <i>
      <x v="16086"/>
    </i>
    <i>
      <x v="15517"/>
    </i>
    <i>
      <x v="16088"/>
    </i>
    <i>
      <x v="15518"/>
    </i>
    <i>
      <x v="16090"/>
    </i>
    <i>
      <x v="15519"/>
    </i>
    <i>
      <x v="16092"/>
    </i>
    <i>
      <x v="15520"/>
    </i>
    <i>
      <x v="16094"/>
    </i>
    <i>
      <x v="15521"/>
    </i>
    <i>
      <x v="16096"/>
    </i>
    <i>
      <x v="15522"/>
    </i>
    <i>
      <x v="16098"/>
    </i>
    <i>
      <x v="15523"/>
    </i>
    <i>
      <x v="14950"/>
    </i>
    <i>
      <x v="15524"/>
    </i>
    <i>
      <x v="14887"/>
    </i>
    <i>
      <x v="14631"/>
    </i>
    <i>
      <x v="14503"/>
    </i>
    <i>
      <x v="13862"/>
    </i>
    <i>
      <x v="14759"/>
    </i>
    <i>
      <x v="13863"/>
    </i>
    <i>
      <x v="14439"/>
    </i>
    <i>
      <x v="13864"/>
    </i>
    <i>
      <x v="14567"/>
    </i>
    <i>
      <x v="13865"/>
    </i>
    <i>
      <x v="14695"/>
    </i>
    <i>
      <x v="13866"/>
    </i>
    <i>
      <x v="14823"/>
    </i>
    <i>
      <x v="13867"/>
    </i>
    <i>
      <x v="14407"/>
    </i>
    <i>
      <x v="13868"/>
    </i>
    <i>
      <x v="14471"/>
    </i>
    <i>
      <x v="13869"/>
    </i>
    <i>
      <x v="14535"/>
    </i>
    <i>
      <x v="13870"/>
    </i>
    <i>
      <x v="14599"/>
    </i>
    <i>
      <x v="13871"/>
    </i>
    <i>
      <x v="14663"/>
    </i>
    <i>
      <x v="13872"/>
    </i>
    <i>
      <x v="13855"/>
    </i>
    <i>
      <x v="13873"/>
    </i>
    <i>
      <x v="14791"/>
    </i>
    <i>
      <x v="13874"/>
    </i>
    <i>
      <x v="14855"/>
    </i>
    <i>
      <x v="13875"/>
    </i>
    <i>
      <x v="14389"/>
    </i>
    <i>
      <x v="13876"/>
    </i>
    <i>
      <x v="14423"/>
    </i>
    <i>
      <x v="13877"/>
    </i>
    <i>
      <x v="13852"/>
    </i>
    <i>
      <x v="13878"/>
    </i>
    <i>
      <x v="14487"/>
    </i>
    <i>
      <x v="13879"/>
    </i>
    <i>
      <x v="14519"/>
    </i>
    <i>
      <x v="13880"/>
    </i>
    <i>
      <x v="14551"/>
    </i>
    <i>
      <x v="13881"/>
    </i>
    <i>
      <x v="14583"/>
    </i>
    <i>
      <x v="13882"/>
    </i>
    <i>
      <x v="14615"/>
    </i>
    <i>
      <x v="13883"/>
    </i>
    <i>
      <x v="14647"/>
    </i>
    <i>
      <x v="13845"/>
    </i>
    <i>
      <x v="14679"/>
    </i>
    <i>
      <x v="13885"/>
    </i>
    <i>
      <x v="14711"/>
    </i>
    <i>
      <x v="13886"/>
    </i>
    <i>
      <x v="14743"/>
    </i>
    <i>
      <x v="13887"/>
    </i>
    <i>
      <x v="14775"/>
    </i>
    <i>
      <x v="13888"/>
    </i>
    <i>
      <x v="14807"/>
    </i>
    <i>
      <x v="13889"/>
    </i>
    <i>
      <x v="14839"/>
    </i>
    <i>
      <x v="13890"/>
    </i>
    <i>
      <x v="14871"/>
    </i>
    <i>
      <x v="13891"/>
    </i>
    <i>
      <x v="14929"/>
    </i>
    <i>
      <x v="13892"/>
    </i>
    <i>
      <x v="13861"/>
    </i>
    <i>
      <x v="13893"/>
    </i>
    <i>
      <x v="14415"/>
    </i>
    <i>
      <x v="13894"/>
    </i>
    <i>
      <x v="14431"/>
    </i>
    <i>
      <x v="13895"/>
    </i>
    <i>
      <x v="14447"/>
    </i>
    <i>
      <x v="13896"/>
    </i>
    <i>
      <x v="14463"/>
    </i>
    <i>
      <x v="13897"/>
    </i>
    <i>
      <x v="14479"/>
    </i>
    <i>
      <x v="13898"/>
    </i>
    <i>
      <x v="14495"/>
    </i>
    <i>
      <x v="13899"/>
    </i>
    <i>
      <x v="14511"/>
    </i>
    <i>
      <x v="13900"/>
    </i>
    <i>
      <x v="14527"/>
    </i>
    <i>
      <x v="13901"/>
    </i>
    <i>
      <x v="14543"/>
    </i>
    <i>
      <x v="13902"/>
    </i>
    <i>
      <x v="14559"/>
    </i>
    <i>
      <x v="13903"/>
    </i>
    <i>
      <x v="14575"/>
    </i>
    <i>
      <x v="13904"/>
    </i>
    <i>
      <x v="14591"/>
    </i>
    <i>
      <x v="13905"/>
    </i>
    <i>
      <x v="14607"/>
    </i>
    <i>
      <x v="13906"/>
    </i>
    <i>
      <x v="14623"/>
    </i>
    <i>
      <x v="13907"/>
    </i>
    <i>
      <x v="14639"/>
    </i>
    <i>
      <x v="13908"/>
    </i>
    <i>
      <x v="14655"/>
    </i>
    <i>
      <x v="13909"/>
    </i>
    <i>
      <x v="14671"/>
    </i>
    <i>
      <x v="13910"/>
    </i>
    <i>
      <x v="14687"/>
    </i>
    <i>
      <x v="13911"/>
    </i>
    <i>
      <x v="13827"/>
    </i>
    <i>
      <x v="13912"/>
    </i>
    <i>
      <x v="14719"/>
    </i>
    <i>
      <x v="13913"/>
    </i>
    <i>
      <x v="14735"/>
    </i>
    <i>
      <x v="13914"/>
    </i>
    <i>
      <x v="14751"/>
    </i>
    <i>
      <x v="13915"/>
    </i>
    <i>
      <x v="14767"/>
    </i>
    <i>
      <x v="13916"/>
    </i>
    <i>
      <x v="14783"/>
    </i>
    <i>
      <x v="13917"/>
    </i>
    <i>
      <x v="14799"/>
    </i>
    <i>
      <x v="13918"/>
    </i>
    <i>
      <x v="14815"/>
    </i>
    <i>
      <x v="13919"/>
    </i>
    <i>
      <x v="14831"/>
    </i>
    <i>
      <x v="13846"/>
    </i>
    <i>
      <x v="14847"/>
    </i>
    <i>
      <x v="13921"/>
    </i>
    <i>
      <x v="14863"/>
    </i>
    <i>
      <x v="13922"/>
    </i>
    <i>
      <x v="13832"/>
    </i>
    <i>
      <x v="13923"/>
    </i>
    <i>
      <x v="14911"/>
    </i>
    <i>
      <x v="13924"/>
    </i>
    <i>
      <x v="14937"/>
    </i>
    <i>
      <x v="13802"/>
    </i>
    <i>
      <x v="14393"/>
    </i>
    <i>
      <x v="13926"/>
    </i>
    <i>
      <x v="14403"/>
    </i>
    <i>
      <x v="13927"/>
    </i>
    <i>
      <x v="14411"/>
    </i>
    <i>
      <x v="13928"/>
    </i>
    <i>
      <x v="14419"/>
    </i>
    <i>
      <x v="13929"/>
    </i>
    <i>
      <x v="14427"/>
    </i>
    <i>
      <x v="13930"/>
    </i>
    <i>
      <x v="14435"/>
    </i>
    <i>
      <x v="13931"/>
    </i>
    <i>
      <x v="14443"/>
    </i>
    <i>
      <x v="13932"/>
    </i>
    <i>
      <x v="14451"/>
    </i>
    <i>
      <x v="13933"/>
    </i>
    <i>
      <x v="14459"/>
    </i>
    <i>
      <x v="13934"/>
    </i>
    <i>
      <x v="14467"/>
    </i>
    <i>
      <x v="13935"/>
    </i>
    <i>
      <x v="14475"/>
    </i>
    <i>
      <x v="13936"/>
    </i>
    <i>
      <x v="14483"/>
    </i>
    <i>
      <x v="13937"/>
    </i>
    <i>
      <x v="14491"/>
    </i>
    <i>
      <x v="13938"/>
    </i>
    <i>
      <x v="14499"/>
    </i>
    <i>
      <x v="13939"/>
    </i>
    <i>
      <x v="14507"/>
    </i>
    <i>
      <x v="13940"/>
    </i>
    <i>
      <x v="14515"/>
    </i>
    <i>
      <x v="13941"/>
    </i>
    <i>
      <x v="14523"/>
    </i>
    <i>
      <x v="13942"/>
    </i>
    <i>
      <x v="14531"/>
    </i>
    <i>
      <x v="13943"/>
    </i>
    <i>
      <x v="14539"/>
    </i>
    <i>
      <x v="13944"/>
    </i>
    <i>
      <x v="14547"/>
    </i>
    <i>
      <x v="13945"/>
    </i>
    <i>
      <x v="14555"/>
    </i>
    <i>
      <x v="13946"/>
    </i>
    <i>
      <x v="14563"/>
    </i>
    <i>
      <x v="13947"/>
    </i>
    <i>
      <x v="14571"/>
    </i>
    <i>
      <x v="13948"/>
    </i>
    <i>
      <x v="14579"/>
    </i>
    <i>
      <x v="13949"/>
    </i>
    <i>
      <x v="14587"/>
    </i>
    <i>
      <x v="13950"/>
    </i>
    <i>
      <x v="14595"/>
    </i>
    <i>
      <x v="13951"/>
    </i>
    <i>
      <x v="14603"/>
    </i>
    <i>
      <x v="13952"/>
    </i>
    <i>
      <x v="14611"/>
    </i>
    <i>
      <x v="13953"/>
    </i>
    <i>
      <x v="14619"/>
    </i>
    <i>
      <x v="13954"/>
    </i>
    <i>
      <x v="14627"/>
    </i>
    <i>
      <x v="13955"/>
    </i>
    <i>
      <x v="14635"/>
    </i>
    <i>
      <x v="13956"/>
    </i>
    <i>
      <x v="14643"/>
    </i>
    <i>
      <x v="13957"/>
    </i>
    <i>
      <x v="14651"/>
    </i>
    <i>
      <x v="13958"/>
    </i>
    <i>
      <x v="14659"/>
    </i>
    <i>
      <x v="13959"/>
    </i>
    <i>
      <x v="14667"/>
    </i>
    <i>
      <x v="13960"/>
    </i>
    <i>
      <x v="13824"/>
    </i>
    <i>
      <x v="13961"/>
    </i>
    <i>
      <x v="14683"/>
    </i>
    <i>
      <x v="13962"/>
    </i>
    <i>
      <x v="14691"/>
    </i>
    <i>
      <x v="13963"/>
    </i>
    <i>
      <x v="14699"/>
    </i>
    <i>
      <x v="13964"/>
    </i>
    <i>
      <x v="14707"/>
    </i>
    <i>
      <x v="13965"/>
    </i>
    <i>
      <x v="14715"/>
    </i>
    <i>
      <x v="13966"/>
    </i>
    <i>
      <x v="14723"/>
    </i>
    <i>
      <x v="13967"/>
    </i>
    <i>
      <x v="14731"/>
    </i>
    <i>
      <x v="13968"/>
    </i>
    <i>
      <x v="14739"/>
    </i>
    <i>
      <x v="13969"/>
    </i>
    <i>
      <x v="14747"/>
    </i>
    <i>
      <x v="13970"/>
    </i>
    <i>
      <x v="14755"/>
    </i>
    <i>
      <x v="13971"/>
    </i>
    <i>
      <x v="14763"/>
    </i>
    <i>
      <x v="13972"/>
    </i>
    <i>
      <x v="14771"/>
    </i>
    <i>
      <x v="13973"/>
    </i>
    <i>
      <x v="14779"/>
    </i>
    <i>
      <x v="13974"/>
    </i>
    <i>
      <x v="14787"/>
    </i>
    <i>
      <x v="13975"/>
    </i>
    <i>
      <x v="14795"/>
    </i>
    <i>
      <x v="13976"/>
    </i>
    <i>
      <x v="14803"/>
    </i>
    <i>
      <x v="13977"/>
    </i>
    <i>
      <x v="14811"/>
    </i>
    <i>
      <x v="13978"/>
    </i>
    <i>
      <x v="14819"/>
    </i>
    <i>
      <x v="13979"/>
    </i>
    <i>
      <x v="14827"/>
    </i>
    <i>
      <x v="13980"/>
    </i>
    <i>
      <x v="14835"/>
    </i>
    <i>
      <x v="13981"/>
    </i>
    <i>
      <x v="13858"/>
    </i>
    <i>
      <x v="13982"/>
    </i>
    <i>
      <x v="14851"/>
    </i>
    <i>
      <x v="13983"/>
    </i>
    <i>
      <x v="14859"/>
    </i>
    <i>
      <x v="13984"/>
    </i>
    <i>
      <x v="13859"/>
    </i>
    <i>
      <x v="13985"/>
    </i>
    <i>
      <x v="14875"/>
    </i>
    <i>
      <x v="13803"/>
    </i>
    <i>
      <x v="13801"/>
    </i>
    <i>
      <x v="13987"/>
    </i>
    <i>
      <x v="14891"/>
    </i>
    <i>
      <x v="13988"/>
    </i>
    <i>
      <x v="14915"/>
    </i>
    <i>
      <x v="13989"/>
    </i>
    <i>
      <x v="14933"/>
    </i>
    <i>
      <x v="13990"/>
    </i>
    <i>
      <x v="13834"/>
    </i>
    <i>
      <x v="13991"/>
    </i>
    <i>
      <x v="14391"/>
    </i>
    <i>
      <x v="13992"/>
    </i>
    <i>
      <x v="14395"/>
    </i>
    <i>
      <x v="14397"/>
    </i>
    <i>
      <x v="14399"/>
    </i>
    <i>
      <x v="14401"/>
    </i>
    <i>
      <x v="13994"/>
    </i>
    <i>
      <x v="13815"/>
    </i>
    <i>
      <x v="13995"/>
    </i>
    <i>
      <x v="14409"/>
    </i>
    <i>
      <x v="13996"/>
    </i>
    <i>
      <x v="14413"/>
    </i>
    <i>
      <x v="13997"/>
    </i>
    <i>
      <x v="14417"/>
    </i>
    <i>
      <x v="13998"/>
    </i>
    <i>
      <x v="14421"/>
    </i>
    <i>
      <x v="13999"/>
    </i>
    <i>
      <x v="14425"/>
    </i>
    <i>
      <x v="14000"/>
    </i>
    <i>
      <x v="14429"/>
    </i>
    <i>
      <x v="14001"/>
    </i>
    <i>
      <x v="14433"/>
    </i>
    <i>
      <x v="14002"/>
    </i>
    <i>
      <x v="13816"/>
    </i>
    <i>
      <x v="14003"/>
    </i>
    <i>
      <x v="14441"/>
    </i>
    <i>
      <x v="14004"/>
    </i>
    <i>
      <x v="14445"/>
    </i>
    <i>
      <x v="14005"/>
    </i>
    <i>
      <x v="14449"/>
    </i>
    <i>
      <x v="14006"/>
    </i>
    <i>
      <x v="14453"/>
    </i>
    <i>
      <x v="14007"/>
    </i>
    <i>
      <x v="14457"/>
    </i>
    <i>
      <x v="14008"/>
    </i>
    <i>
      <x v="14461"/>
    </i>
    <i>
      <x v="14009"/>
    </i>
    <i>
      <x v="14465"/>
    </i>
    <i>
      <x v="13804"/>
    </i>
    <i>
      <x v="14469"/>
    </i>
    <i>
      <x v="14011"/>
    </i>
    <i>
      <x v="14473"/>
    </i>
    <i>
      <x v="14012"/>
    </i>
    <i>
      <x v="14477"/>
    </i>
    <i>
      <x v="14013"/>
    </i>
    <i>
      <x v="14481"/>
    </i>
    <i>
      <x v="14014"/>
    </i>
    <i>
      <x v="14485"/>
    </i>
    <i>
      <x v="13835"/>
    </i>
    <i>
      <x v="14489"/>
    </i>
    <i>
      <x v="13847"/>
    </i>
    <i>
      <x v="14493"/>
    </i>
    <i>
      <x v="14017"/>
    </i>
    <i>
      <x v="14497"/>
    </i>
    <i>
      <x v="13805"/>
    </i>
    <i>
      <x v="14501"/>
    </i>
    <i>
      <x v="14019"/>
    </i>
    <i>
      <x v="14505"/>
    </i>
    <i>
      <x v="14020"/>
    </i>
    <i>
      <x v="14509"/>
    </i>
    <i>
      <x v="14021"/>
    </i>
    <i>
      <x v="14513"/>
    </i>
    <i>
      <x v="14022"/>
    </i>
    <i>
      <x v="14517"/>
    </i>
    <i>
      <x v="14023"/>
    </i>
    <i>
      <x v="14521"/>
    </i>
    <i>
      <x v="14024"/>
    </i>
    <i>
      <x v="14525"/>
    </i>
    <i>
      <x v="14025"/>
    </i>
    <i>
      <x v="14529"/>
    </i>
    <i>
      <x v="14026"/>
    </i>
    <i>
      <x v="14533"/>
    </i>
    <i>
      <x v="14027"/>
    </i>
    <i>
      <x v="13818"/>
    </i>
    <i>
      <x v="14028"/>
    </i>
    <i>
      <x v="14541"/>
    </i>
    <i>
      <x v="14029"/>
    </i>
    <i>
      <x v="14545"/>
    </i>
    <i>
      <x v="14030"/>
    </i>
    <i>
      <x v="14549"/>
    </i>
    <i>
      <x v="14031"/>
    </i>
    <i>
      <x v="14553"/>
    </i>
    <i>
      <x v="14032"/>
    </i>
    <i>
      <x v="14557"/>
    </i>
    <i>
      <x v="14033"/>
    </i>
    <i>
      <x v="14561"/>
    </i>
    <i>
      <x v="14034"/>
    </i>
    <i>
      <x v="14565"/>
    </i>
    <i>
      <x v="14035"/>
    </i>
    <i>
      <x v="14569"/>
    </i>
    <i>
      <x v="14036"/>
    </i>
    <i>
      <x v="14573"/>
    </i>
    <i>
      <x v="14037"/>
    </i>
    <i>
      <x v="14577"/>
    </i>
    <i>
      <x v="14038"/>
    </i>
    <i>
      <x v="14581"/>
    </i>
    <i>
      <x v="14039"/>
    </i>
    <i>
      <x v="14585"/>
    </i>
    <i>
      <x v="14040"/>
    </i>
    <i>
      <x v="14589"/>
    </i>
    <i>
      <x v="14041"/>
    </i>
    <i>
      <x v="14593"/>
    </i>
    <i>
      <x v="14042"/>
    </i>
    <i>
      <x v="14597"/>
    </i>
    <i>
      <x v="14043"/>
    </i>
    <i>
      <x v="14601"/>
    </i>
    <i>
      <x v="14044"/>
    </i>
    <i>
      <x v="14605"/>
    </i>
    <i>
      <x v="14045"/>
    </i>
    <i>
      <x v="14609"/>
    </i>
    <i>
      <x v="14046"/>
    </i>
    <i>
      <x v="14613"/>
    </i>
    <i>
      <x v="14047"/>
    </i>
    <i>
      <x v="14617"/>
    </i>
    <i>
      <x v="14048"/>
    </i>
    <i>
      <x v="14621"/>
    </i>
    <i>
      <x v="14049"/>
    </i>
    <i>
      <x v="14625"/>
    </i>
    <i>
      <x v="14050"/>
    </i>
    <i>
      <x v="14629"/>
    </i>
    <i>
      <x v="14051"/>
    </i>
    <i>
      <x v="14633"/>
    </i>
    <i>
      <x v="14052"/>
    </i>
    <i>
      <x v="14637"/>
    </i>
    <i>
      <x v="14053"/>
    </i>
    <i>
      <x v="14641"/>
    </i>
    <i>
      <x v="14054"/>
    </i>
    <i>
      <x v="14645"/>
    </i>
    <i>
      <x v="14055"/>
    </i>
    <i>
      <x v="14649"/>
    </i>
    <i>
      <x v="14056"/>
    </i>
    <i>
      <x v="14653"/>
    </i>
    <i>
      <x v="14057"/>
    </i>
    <i>
      <x v="14657"/>
    </i>
    <i>
      <x v="14058"/>
    </i>
    <i>
      <x v="14661"/>
    </i>
    <i>
      <x v="14059"/>
    </i>
    <i>
      <x v="14665"/>
    </i>
    <i>
      <x v="14060"/>
    </i>
    <i>
      <x v="13823"/>
    </i>
    <i>
      <x v="14061"/>
    </i>
    <i>
      <x v="14673"/>
    </i>
    <i>
      <x v="14062"/>
    </i>
    <i>
      <x v="14677"/>
    </i>
    <i>
      <x v="14063"/>
    </i>
    <i>
      <x v="14681"/>
    </i>
    <i>
      <x v="14064"/>
    </i>
    <i>
      <x v="13825"/>
    </i>
    <i>
      <x v="14065"/>
    </i>
    <i>
      <x v="14689"/>
    </i>
    <i>
      <x v="14066"/>
    </i>
    <i>
      <x v="14693"/>
    </i>
    <i>
      <x v="14067"/>
    </i>
    <i>
      <x v="14697"/>
    </i>
    <i>
      <x v="14068"/>
    </i>
    <i>
      <x v="14701"/>
    </i>
    <i>
      <x v="13806"/>
    </i>
    <i>
      <x v="13828"/>
    </i>
    <i>
      <x v="14070"/>
    </i>
    <i>
      <x v="14709"/>
    </i>
    <i>
      <x v="14071"/>
    </i>
    <i>
      <x v="14713"/>
    </i>
    <i>
      <x v="14072"/>
    </i>
    <i>
      <x v="14717"/>
    </i>
    <i>
      <x v="14073"/>
    </i>
    <i>
      <x v="14721"/>
    </i>
    <i>
      <x v="14074"/>
    </i>
    <i>
      <x v="14725"/>
    </i>
    <i>
      <x v="13848"/>
    </i>
    <i>
      <x v="14729"/>
    </i>
    <i>
      <x v="14076"/>
    </i>
    <i>
      <x v="14733"/>
    </i>
    <i>
      <x v="14077"/>
    </i>
    <i>
      <x v="14737"/>
    </i>
    <i>
      <x v="14078"/>
    </i>
    <i>
      <x v="14741"/>
    </i>
    <i>
      <x v="14079"/>
    </i>
    <i>
      <x v="14745"/>
    </i>
    <i>
      <x v="13807"/>
    </i>
    <i>
      <x v="14749"/>
    </i>
    <i>
      <x v="14081"/>
    </i>
    <i>
      <x v="14753"/>
    </i>
    <i>
      <x v="14082"/>
    </i>
    <i>
      <x v="14757"/>
    </i>
    <i>
      <x v="13808"/>
    </i>
    <i>
      <x v="14761"/>
    </i>
    <i>
      <x v="14084"/>
    </i>
    <i>
      <x v="14765"/>
    </i>
    <i>
      <x v="14085"/>
    </i>
    <i>
      <x v="14769"/>
    </i>
    <i>
      <x v="14086"/>
    </i>
    <i>
      <x v="14773"/>
    </i>
    <i>
      <x v="14087"/>
    </i>
    <i>
      <x v="14777"/>
    </i>
    <i>
      <x v="14088"/>
    </i>
    <i>
      <x v="14781"/>
    </i>
    <i>
      <x v="13849"/>
    </i>
    <i>
      <x v="14785"/>
    </i>
    <i>
      <x v="14090"/>
    </i>
    <i>
      <x v="14789"/>
    </i>
    <i>
      <x v="14091"/>
    </i>
    <i>
      <x v="14793"/>
    </i>
    <i>
      <x v="13850"/>
    </i>
    <i>
      <x v="14797"/>
    </i>
    <i>
      <x v="14093"/>
    </i>
    <i>
      <x v="14801"/>
    </i>
    <i>
      <x v="14094"/>
    </i>
    <i>
      <x v="14805"/>
    </i>
    <i>
      <x v="14095"/>
    </i>
    <i>
      <x v="14809"/>
    </i>
    <i>
      <x v="14096"/>
    </i>
    <i>
      <x v="14813"/>
    </i>
    <i>
      <x v="14097"/>
    </i>
    <i>
      <x v="14817"/>
    </i>
    <i>
      <x v="14098"/>
    </i>
    <i>
      <x v="14821"/>
    </i>
    <i>
      <x v="14099"/>
    </i>
    <i>
      <x v="14825"/>
    </i>
    <i>
      <x v="14100"/>
    </i>
    <i>
      <x v="14829"/>
    </i>
    <i>
      <x v="14101"/>
    </i>
    <i>
      <x v="14833"/>
    </i>
    <i>
      <x v="14102"/>
    </i>
    <i>
      <x v="14837"/>
    </i>
    <i>
      <x v="14103"/>
    </i>
    <i>
      <x v="14841"/>
    </i>
    <i>
      <x v="14104"/>
    </i>
    <i>
      <x v="14845"/>
    </i>
    <i>
      <x v="14105"/>
    </i>
    <i>
      <x v="14849"/>
    </i>
    <i>
      <x v="14106"/>
    </i>
    <i>
      <x v="14853"/>
    </i>
    <i>
      <x v="14107"/>
    </i>
    <i>
      <x v="14857"/>
    </i>
    <i>
      <x v="14108"/>
    </i>
    <i>
      <x v="14861"/>
    </i>
    <i>
      <x v="14109"/>
    </i>
    <i>
      <x v="14865"/>
    </i>
    <i>
      <x v="14110"/>
    </i>
    <i>
      <x v="14869"/>
    </i>
    <i>
      <x v="14111"/>
    </i>
    <i>
      <x v="14873"/>
    </i>
    <i>
      <x v="14112"/>
    </i>
    <i>
      <x v="14877"/>
    </i>
    <i>
      <x v="14113"/>
    </i>
    <i>
      <x v="14881"/>
    </i>
    <i>
      <x v="14114"/>
    </i>
    <i>
      <x v="14885"/>
    </i>
    <i>
      <x v="14115"/>
    </i>
    <i>
      <x v="14889"/>
    </i>
    <i>
      <x v="14116"/>
    </i>
    <i>
      <x v="13860"/>
    </i>
    <i>
      <x v="14117"/>
    </i>
    <i>
      <x v="14913"/>
    </i>
    <i>
      <x v="14118"/>
    </i>
    <i>
      <x v="13844"/>
    </i>
    <i>
      <x v="14119"/>
    </i>
    <i>
      <x v="14931"/>
    </i>
    <i>
      <x v="14120"/>
    </i>
    <i>
      <x v="14935"/>
    </i>
    <i>
      <x v="14121"/>
    </i>
    <i>
      <x v="14939"/>
    </i>
    <i>
      <x v="14122"/>
    </i>
    <i>
      <x v="14388"/>
    </i>
    <i>
      <x v="14123"/>
    </i>
    <i>
      <x v="14390"/>
    </i>
    <i>
      <x v="14124"/>
    </i>
    <i>
      <x v="14392"/>
    </i>
    <i>
      <x v="14125"/>
    </i>
    <i>
      <x v="14394"/>
    </i>
    <i>
      <x v="14126"/>
    </i>
    <i>
      <x v="14396"/>
    </i>
    <i>
      <x v="14127"/>
    </i>
    <i>
      <x v="14398"/>
    </i>
    <i>
      <x v="14128"/>
    </i>
    <i>
      <x v="14400"/>
    </i>
    <i>
      <x v="14129"/>
    </i>
    <i>
      <x v="14402"/>
    </i>
    <i>
      <x v="14130"/>
    </i>
    <i>
      <x v="14404"/>
    </i>
    <i>
      <x v="14131"/>
    </i>
    <i>
      <x v="14406"/>
    </i>
    <i>
      <x v="14132"/>
    </i>
    <i>
      <x v="14408"/>
    </i>
    <i>
      <x v="14133"/>
    </i>
    <i>
      <x v="14410"/>
    </i>
    <i>
      <x v="14134"/>
    </i>
    <i>
      <x v="14412"/>
    </i>
    <i>
      <x v="14135"/>
    </i>
    <i>
      <x v="14414"/>
    </i>
    <i>
      <x v="14136"/>
    </i>
    <i>
      <x v="14416"/>
    </i>
    <i>
      <x v="14137"/>
    </i>
    <i>
      <x v="14418"/>
    </i>
    <i>
      <x v="14138"/>
    </i>
    <i>
      <x v="14420"/>
    </i>
    <i>
      <x v="14139"/>
    </i>
    <i>
      <x v="14422"/>
    </i>
    <i>
      <x v="14140"/>
    </i>
    <i>
      <x v="14424"/>
    </i>
    <i>
      <x v="14141"/>
    </i>
    <i>
      <x v="14426"/>
    </i>
    <i>
      <x v="14142"/>
    </i>
    <i>
      <x v="14428"/>
    </i>
    <i>
      <x v="14143"/>
    </i>
    <i>
      <x v="14430"/>
    </i>
    <i>
      <x v="14144"/>
    </i>
    <i>
      <x v="14432"/>
    </i>
    <i>
      <x v="14145"/>
    </i>
    <i>
      <x v="14434"/>
    </i>
    <i>
      <x v="14146"/>
    </i>
    <i>
      <x v="14436"/>
    </i>
    <i>
      <x v="14147"/>
    </i>
    <i>
      <x v="13817"/>
    </i>
    <i>
      <x v="14148"/>
    </i>
    <i>
      <x v="14440"/>
    </i>
    <i>
      <x v="14149"/>
    </i>
    <i>
      <x v="14442"/>
    </i>
    <i>
      <x v="14150"/>
    </i>
    <i>
      <x v="14444"/>
    </i>
    <i>
      <x v="14151"/>
    </i>
    <i>
      <x v="14446"/>
    </i>
    <i>
      <x v="14152"/>
    </i>
    <i>
      <x v="14448"/>
    </i>
    <i>
      <x v="14153"/>
    </i>
    <i>
      <x v="14450"/>
    </i>
    <i>
      <x v="14154"/>
    </i>
    <i>
      <x v="14452"/>
    </i>
    <i>
      <x v="14155"/>
    </i>
    <i>
      <x v="14454"/>
    </i>
    <i>
      <x v="14156"/>
    </i>
    <i>
      <x v="14456"/>
    </i>
    <i>
      <x v="14157"/>
    </i>
    <i>
      <x v="14458"/>
    </i>
    <i>
      <x v="14158"/>
    </i>
    <i>
      <x v="14460"/>
    </i>
    <i>
      <x v="14159"/>
    </i>
    <i>
      <x v="14462"/>
    </i>
    <i>
      <x v="14160"/>
    </i>
    <i>
      <x v="14464"/>
    </i>
    <i>
      <x v="14161"/>
    </i>
    <i>
      <x v="13841"/>
    </i>
    <i>
      <x v="14162"/>
    </i>
    <i>
      <x v="14468"/>
    </i>
    <i>
      <x v="13851"/>
    </i>
    <i>
      <x v="14470"/>
    </i>
    <i>
      <x v="13809"/>
    </i>
    <i>
      <x v="14472"/>
    </i>
    <i>
      <x v="14165"/>
    </i>
    <i>
      <x v="14474"/>
    </i>
    <i>
      <x v="13836"/>
    </i>
    <i>
      <x v="14476"/>
    </i>
    <i>
      <x v="13810"/>
    </i>
    <i>
      <x v="14478"/>
    </i>
    <i>
      <x v="14168"/>
    </i>
    <i>
      <x v="14480"/>
    </i>
    <i>
      <x v="14169"/>
    </i>
    <i>
      <x v="14482"/>
    </i>
    <i>
      <x v="14170"/>
    </i>
    <i>
      <x v="13842"/>
    </i>
    <i>
      <x v="14171"/>
    </i>
    <i>
      <x v="14486"/>
    </i>
    <i>
      <x v="14172"/>
    </i>
    <i>
      <x v="14488"/>
    </i>
    <i>
      <x v="14173"/>
    </i>
    <i>
      <x v="14490"/>
    </i>
    <i>
      <x v="14174"/>
    </i>
    <i>
      <x v="14492"/>
    </i>
    <i>
      <x v="14175"/>
    </i>
    <i>
      <x v="14494"/>
    </i>
    <i>
      <x v="14176"/>
    </i>
    <i>
      <x v="14496"/>
    </i>
    <i>
      <x v="13811"/>
    </i>
    <i>
      <x v="14498"/>
    </i>
    <i>
      <x v="14178"/>
    </i>
    <i>
      <x v="14500"/>
    </i>
    <i>
      <x v="14179"/>
    </i>
    <i>
      <x v="14502"/>
    </i>
    <i>
      <x v="14180"/>
    </i>
    <i>
      <x v="14504"/>
    </i>
    <i>
      <x v="14181"/>
    </i>
    <i>
      <x v="14506"/>
    </i>
    <i>
      <x v="14182"/>
    </i>
    <i>
      <x v="14508"/>
    </i>
    <i>
      <x v="14183"/>
    </i>
    <i>
      <x v="14510"/>
    </i>
    <i>
      <x v="14184"/>
    </i>
    <i>
      <x v="14512"/>
    </i>
    <i>
      <x v="14185"/>
    </i>
    <i>
      <x v="14514"/>
    </i>
    <i>
      <x v="14186"/>
    </i>
    <i>
      <x v="14516"/>
    </i>
    <i>
      <x v="14187"/>
    </i>
    <i>
      <x v="14518"/>
    </i>
    <i>
      <x v="14188"/>
    </i>
    <i>
      <x v="14520"/>
    </i>
    <i>
      <x v="14189"/>
    </i>
    <i>
      <x v="14522"/>
    </i>
    <i>
      <x v="14190"/>
    </i>
    <i>
      <x v="14524"/>
    </i>
    <i>
      <x v="14191"/>
    </i>
    <i>
      <x v="14526"/>
    </i>
    <i>
      <x v="14192"/>
    </i>
    <i>
      <x v="14528"/>
    </i>
    <i>
      <x v="14193"/>
    </i>
    <i>
      <x v="14530"/>
    </i>
    <i>
      <x v="14194"/>
    </i>
    <i>
      <x v="13853"/>
    </i>
    <i>
      <x v="14195"/>
    </i>
    <i>
      <x v="14534"/>
    </i>
    <i>
      <x v="14196"/>
    </i>
    <i>
      <x v="14536"/>
    </i>
    <i>
      <x v="14197"/>
    </i>
    <i>
      <x v="14538"/>
    </i>
    <i>
      <x v="14198"/>
    </i>
    <i>
      <x v="14540"/>
    </i>
    <i>
      <x v="14199"/>
    </i>
    <i>
      <x v="14542"/>
    </i>
    <i>
      <x v="14200"/>
    </i>
    <i>
      <x v="13819"/>
    </i>
    <i>
      <x v="14201"/>
    </i>
    <i>
      <x v="14546"/>
    </i>
    <i>
      <x v="14202"/>
    </i>
    <i>
      <x v="14548"/>
    </i>
    <i>
      <x v="14203"/>
    </i>
    <i>
      <x v="14550"/>
    </i>
    <i>
      <x v="14204"/>
    </i>
    <i>
      <x v="14552"/>
    </i>
    <i>
      <x v="14205"/>
    </i>
    <i>
      <x v="14554"/>
    </i>
    <i>
      <x v="14206"/>
    </i>
    <i>
      <x v="14556"/>
    </i>
    <i>
      <x v="14207"/>
    </i>
    <i>
      <x v="14558"/>
    </i>
    <i>
      <x v="14208"/>
    </i>
    <i>
      <x v="14560"/>
    </i>
    <i>
      <x v="14209"/>
    </i>
    <i>
      <x v="14562"/>
    </i>
    <i>
      <x v="14210"/>
    </i>
    <i>
      <x v="14564"/>
    </i>
    <i>
      <x v="14211"/>
    </i>
    <i>
      <x v="14566"/>
    </i>
    <i>
      <x v="14212"/>
    </i>
    <i>
      <x v="14568"/>
    </i>
    <i>
      <x v="14213"/>
    </i>
    <i>
      <x v="14570"/>
    </i>
    <i>
      <x v="14214"/>
    </i>
    <i>
      <x v="14572"/>
    </i>
    <i>
      <x v="14215"/>
    </i>
    <i>
      <x v="14574"/>
    </i>
    <i>
      <x v="14216"/>
    </i>
    <i>
      <x v="14576"/>
    </i>
    <i>
      <x v="14217"/>
    </i>
    <i>
      <x v="14578"/>
    </i>
    <i>
      <x v="14218"/>
    </i>
    <i>
      <x v="14580"/>
    </i>
    <i>
      <x v="14219"/>
    </i>
    <i>
      <x v="14582"/>
    </i>
    <i>
      <x v="13837"/>
    </i>
    <i>
      <x v="14584"/>
    </i>
    <i>
      <x v="14221"/>
    </i>
    <i>
      <x v="13820"/>
    </i>
    <i>
      <x v="14222"/>
    </i>
    <i>
      <x v="14588"/>
    </i>
    <i>
      <x v="14223"/>
    </i>
    <i>
      <x v="14590"/>
    </i>
    <i>
      <x v="14224"/>
    </i>
    <i>
      <x v="14592"/>
    </i>
    <i>
      <x v="14225"/>
    </i>
    <i>
      <x v="14594"/>
    </i>
    <i>
      <x v="14226"/>
    </i>
    <i>
      <x v="14596"/>
    </i>
    <i>
      <x v="14227"/>
    </i>
    <i>
      <x v="14598"/>
    </i>
    <i>
      <x v="14228"/>
    </i>
    <i>
      <x v="13821"/>
    </i>
    <i>
      <x v="14229"/>
    </i>
    <i>
      <x v="14602"/>
    </i>
    <i>
      <x v="14230"/>
    </i>
    <i>
      <x v="14604"/>
    </i>
    <i>
      <x v="14231"/>
    </i>
    <i>
      <x v="14606"/>
    </i>
    <i>
      <x v="14232"/>
    </i>
    <i>
      <x v="14608"/>
    </i>
    <i>
      <x v="14233"/>
    </i>
    <i>
      <x v="14610"/>
    </i>
    <i>
      <x v="14234"/>
    </i>
    <i>
      <x v="14612"/>
    </i>
    <i>
      <x v="14235"/>
    </i>
    <i>
      <x v="14614"/>
    </i>
    <i>
      <x v="14236"/>
    </i>
    <i>
      <x v="14616"/>
    </i>
    <i>
      <x v="14237"/>
    </i>
    <i>
      <x v="14618"/>
    </i>
    <i>
      <x v="14238"/>
    </i>
    <i>
      <x v="14620"/>
    </i>
    <i>
      <x v="14239"/>
    </i>
    <i>
      <x v="14622"/>
    </i>
    <i>
      <x v="14240"/>
    </i>
    <i>
      <x v="14624"/>
    </i>
    <i>
      <x v="14241"/>
    </i>
    <i>
      <x v="14626"/>
    </i>
    <i>
      <x v="14242"/>
    </i>
    <i>
      <x v="14628"/>
    </i>
    <i>
      <x v="14243"/>
    </i>
    <i>
      <x v="14630"/>
    </i>
    <i>
      <x v="14244"/>
    </i>
    <i>
      <x v="14632"/>
    </i>
    <i>
      <x v="14245"/>
    </i>
    <i>
      <x v="14634"/>
    </i>
    <i>
      <x v="14246"/>
    </i>
    <i>
      <x v="14636"/>
    </i>
    <i>
      <x v="14247"/>
    </i>
    <i>
      <x v="14638"/>
    </i>
    <i>
      <x v="14248"/>
    </i>
    <i>
      <x v="14640"/>
    </i>
    <i>
      <x v="14249"/>
    </i>
    <i>
      <x v="14642"/>
    </i>
    <i>
      <x v="14250"/>
    </i>
    <i>
      <x v="14644"/>
    </i>
    <i>
      <x v="14251"/>
    </i>
    <i>
      <x v="14646"/>
    </i>
    <i>
      <x v="14252"/>
    </i>
    <i>
      <x v="14648"/>
    </i>
    <i>
      <x v="14253"/>
    </i>
    <i>
      <x v="13822"/>
    </i>
    <i>
      <x v="14254"/>
    </i>
    <i>
      <x v="14652"/>
    </i>
    <i>
      <x v="14255"/>
    </i>
    <i>
      <x v="14654"/>
    </i>
    <i>
      <x v="14256"/>
    </i>
    <i>
      <x v="14656"/>
    </i>
    <i>
      <x v="14257"/>
    </i>
    <i>
      <x v="14658"/>
    </i>
    <i>
      <x v="14258"/>
    </i>
    <i>
      <x v="14660"/>
    </i>
    <i>
      <x v="13838"/>
    </i>
    <i>
      <x v="14662"/>
    </i>
    <i>
      <x v="14260"/>
    </i>
    <i>
      <x v="14664"/>
    </i>
    <i>
      <x v="14261"/>
    </i>
    <i>
      <x v="14666"/>
    </i>
    <i>
      <x v="14262"/>
    </i>
    <i>
      <x v="14668"/>
    </i>
    <i>
      <x v="14263"/>
    </i>
    <i>
      <x v="14670"/>
    </i>
    <i>
      <x v="14264"/>
    </i>
    <i>
      <x v="14672"/>
    </i>
    <i>
      <x v="14265"/>
    </i>
    <i>
      <x v="14674"/>
    </i>
    <i>
      <x v="14266"/>
    </i>
    <i>
      <x v="14676"/>
    </i>
    <i>
      <x v="14267"/>
    </i>
    <i>
      <x v="14678"/>
    </i>
    <i>
      <x v="14268"/>
    </i>
    <i>
      <x v="13854"/>
    </i>
    <i>
      <x v="14269"/>
    </i>
    <i>
      <x v="14682"/>
    </i>
    <i>
      <x v="14270"/>
    </i>
    <i>
      <x v="14684"/>
    </i>
    <i>
      <x v="14271"/>
    </i>
    <i>
      <x v="14686"/>
    </i>
    <i>
      <x v="14272"/>
    </i>
    <i>
      <x v="14688"/>
    </i>
    <i>
      <x v="14273"/>
    </i>
    <i>
      <x v="14690"/>
    </i>
    <i>
      <x v="14274"/>
    </i>
    <i>
      <x v="14692"/>
    </i>
    <i>
      <x v="14275"/>
    </i>
    <i>
      <x v="14694"/>
    </i>
    <i>
      <x v="14276"/>
    </i>
    <i>
      <x v="13826"/>
    </i>
    <i>
      <x v="14277"/>
    </i>
    <i>
      <x v="13843"/>
    </i>
    <i>
      <x v="14278"/>
    </i>
    <i>
      <x v="14700"/>
    </i>
    <i>
      <x v="14279"/>
    </i>
    <i>
      <x v="14702"/>
    </i>
    <i>
      <x v="14280"/>
    </i>
    <i>
      <x v="14704"/>
    </i>
    <i>
      <x v="14281"/>
    </i>
    <i>
      <x v="14706"/>
    </i>
    <i>
      <x v="14282"/>
    </i>
    <i>
      <x v="13829"/>
    </i>
    <i>
      <x v="14283"/>
    </i>
    <i>
      <x v="14710"/>
    </i>
    <i>
      <x v="14284"/>
    </i>
    <i>
      <x v="14712"/>
    </i>
    <i>
      <x v="14285"/>
    </i>
    <i>
      <x v="14714"/>
    </i>
    <i>
      <x v="14286"/>
    </i>
    <i>
      <x v="14716"/>
    </i>
    <i>
      <x v="14287"/>
    </i>
    <i>
      <x v="14718"/>
    </i>
    <i>
      <x v="14288"/>
    </i>
    <i>
      <x v="14720"/>
    </i>
    <i>
      <x v="14289"/>
    </i>
    <i>
      <x v="14722"/>
    </i>
    <i>
      <x v="14290"/>
    </i>
    <i>
      <x v="14724"/>
    </i>
    <i>
      <x v="14291"/>
    </i>
    <i>
      <x v="14726"/>
    </i>
    <i>
      <x v="14292"/>
    </i>
    <i>
      <x v="14728"/>
    </i>
    <i>
      <x v="14293"/>
    </i>
    <i>
      <x v="14730"/>
    </i>
    <i>
      <x v="14294"/>
    </i>
    <i>
      <x v="14732"/>
    </i>
    <i>
      <x v="14295"/>
    </i>
    <i>
      <x v="14734"/>
    </i>
    <i>
      <x v="14296"/>
    </i>
    <i>
      <x v="14736"/>
    </i>
    <i>
      <x v="14297"/>
    </i>
    <i>
      <x v="14738"/>
    </i>
    <i>
      <x v="14298"/>
    </i>
    <i>
      <x v="14740"/>
    </i>
    <i>
      <x v="14299"/>
    </i>
    <i>
      <x v="14742"/>
    </i>
    <i>
      <x v="14300"/>
    </i>
    <i>
      <x v="14744"/>
    </i>
    <i>
      <x v="14301"/>
    </i>
    <i>
      <x v="14746"/>
    </i>
    <i>
      <x v="14302"/>
    </i>
    <i>
      <x v="14748"/>
    </i>
    <i>
      <x v="14303"/>
    </i>
    <i>
      <x v="14750"/>
    </i>
    <i>
      <x v="14304"/>
    </i>
    <i>
      <x v="14752"/>
    </i>
    <i>
      <x v="14305"/>
    </i>
    <i>
      <x v="14754"/>
    </i>
    <i>
      <x v="14306"/>
    </i>
    <i>
      <x v="14756"/>
    </i>
    <i>
      <x v="14307"/>
    </i>
    <i>
      <x v="14758"/>
    </i>
    <i>
      <x v="14308"/>
    </i>
    <i>
      <x v="14760"/>
    </i>
    <i>
      <x v="14309"/>
    </i>
    <i>
      <x v="14762"/>
    </i>
    <i>
      <x v="14310"/>
    </i>
    <i>
      <x v="14764"/>
    </i>
    <i>
      <x v="14311"/>
    </i>
    <i>
      <x v="14766"/>
    </i>
    <i>
      <x v="14312"/>
    </i>
    <i>
      <x v="14768"/>
    </i>
    <i>
      <x v="14313"/>
    </i>
    <i>
      <x v="14770"/>
    </i>
    <i>
      <x v="14314"/>
    </i>
    <i>
      <x v="14772"/>
    </i>
    <i>
      <x v="14315"/>
    </i>
    <i>
      <x v="14774"/>
    </i>
    <i>
      <x v="14316"/>
    </i>
    <i>
      <x v="14776"/>
    </i>
    <i>
      <x v="14317"/>
    </i>
    <i>
      <x v="13830"/>
    </i>
    <i>
      <x v="14318"/>
    </i>
    <i>
      <x v="14780"/>
    </i>
    <i>
      <x v="14319"/>
    </i>
    <i>
      <x v="14782"/>
    </i>
    <i>
      <x v="14320"/>
    </i>
    <i>
      <x v="14784"/>
    </i>
    <i>
      <x v="14321"/>
    </i>
    <i>
      <x v="14786"/>
    </i>
    <i>
      <x v="14322"/>
    </i>
    <i>
      <x v="14788"/>
    </i>
    <i>
      <x v="14323"/>
    </i>
    <i>
      <x v="14790"/>
    </i>
    <i>
      <x v="14324"/>
    </i>
    <i>
      <x v="14792"/>
    </i>
    <i>
      <x v="14325"/>
    </i>
    <i>
      <x v="14794"/>
    </i>
    <i>
      <x v="14326"/>
    </i>
    <i>
      <x v="14796"/>
    </i>
    <i>
      <x v="14327"/>
    </i>
    <i>
      <x v="14798"/>
    </i>
    <i>
      <x v="13812"/>
    </i>
    <i>
      <x v="14800"/>
    </i>
    <i>
      <x v="14329"/>
    </i>
    <i>
      <x v="14802"/>
    </i>
    <i>
      <x v="14330"/>
    </i>
    <i>
      <x v="13856"/>
    </i>
    <i>
      <x v="14331"/>
    </i>
    <i>
      <x v="14806"/>
    </i>
    <i>
      <x v="14332"/>
    </i>
    <i>
      <x v="14808"/>
    </i>
    <i>
      <x v="14333"/>
    </i>
    <i>
      <x v="14810"/>
    </i>
    <i>
      <x v="14334"/>
    </i>
    <i>
      <x v="13857"/>
    </i>
    <i>
      <x v="14335"/>
    </i>
    <i>
      <x v="14814"/>
    </i>
    <i>
      <x v="14336"/>
    </i>
    <i>
      <x v="14816"/>
    </i>
    <i>
      <x v="14337"/>
    </i>
    <i>
      <x v="14818"/>
    </i>
    <i>
      <x v="14338"/>
    </i>
    <i>
      <x v="14820"/>
    </i>
    <i>
      <x v="14339"/>
    </i>
    <i>
      <x v="14822"/>
    </i>
    <i>
      <x v="14340"/>
    </i>
    <i>
      <x v="14824"/>
    </i>
    <i>
      <x v="14341"/>
    </i>
    <i>
      <x v="14826"/>
    </i>
    <i>
      <x v="13839"/>
    </i>
    <i>
      <x v="14828"/>
    </i>
    <i>
      <x v="14343"/>
    </i>
    <i>
      <x v="14830"/>
    </i>
    <i>
      <x v="14344"/>
    </i>
    <i>
      <x v="14832"/>
    </i>
    <i>
      <x v="14345"/>
    </i>
    <i>
      <x v="14834"/>
    </i>
    <i>
      <x v="14346"/>
    </i>
    <i>
      <x v="14836"/>
    </i>
    <i>
      <x v="14347"/>
    </i>
    <i>
      <x v="14838"/>
    </i>
    <i>
      <x v="14348"/>
    </i>
    <i>
      <x v="14840"/>
    </i>
    <i>
      <x v="14349"/>
    </i>
    <i>
      <x v="14842"/>
    </i>
    <i>
      <x v="14350"/>
    </i>
    <i>
      <x v="14844"/>
    </i>
    <i>
      <x v="14351"/>
    </i>
    <i>
      <x v="14846"/>
    </i>
    <i>
      <x v="13813"/>
    </i>
    <i>
      <x v="14848"/>
    </i>
    <i>
      <x v="14353"/>
    </i>
    <i>
      <x v="14850"/>
    </i>
    <i>
      <x v="14354"/>
    </i>
    <i>
      <x v="14852"/>
    </i>
    <i>
      <x v="14355"/>
    </i>
    <i>
      <x v="14854"/>
    </i>
    <i>
      <x v="14356"/>
    </i>
    <i>
      <x v="14856"/>
    </i>
    <i>
      <x v="14357"/>
    </i>
    <i>
      <x v="14858"/>
    </i>
    <i>
      <x v="14358"/>
    </i>
    <i>
      <x v="14860"/>
    </i>
    <i>
      <x v="14359"/>
    </i>
    <i>
      <x v="14862"/>
    </i>
    <i>
      <x v="14360"/>
    </i>
    <i>
      <x v="14864"/>
    </i>
    <i>
      <x v="14361"/>
    </i>
    <i>
      <x v="14866"/>
    </i>
    <i>
      <x v="14362"/>
    </i>
    <i>
      <x v="14868"/>
    </i>
    <i>
      <x v="14363"/>
    </i>
    <i>
      <x v="13831"/>
    </i>
    <i>
      <x v="14364"/>
    </i>
    <i>
      <x v="14872"/>
    </i>
    <i>
      <x v="14365"/>
    </i>
    <i>
      <x v="14874"/>
    </i>
    <i>
      <x v="14366"/>
    </i>
    <i>
      <x v="14876"/>
    </i>
    <i>
      <x v="14367"/>
    </i>
    <i>
      <x v="14878"/>
    </i>
    <i>
      <x v="14893"/>
    </i>
    <i>
      <x v="14880"/>
    </i>
    <i>
      <x v="14895"/>
    </i>
    <i>
      <x v="14882"/>
    </i>
    <i>
      <x v="14897"/>
    </i>
    <i>
      <x v="14884"/>
    </i>
    <i>
      <x v="14899"/>
    </i>
    <i>
      <x v="14886"/>
    </i>
    <i>
      <x v="14901"/>
    </i>
    <i>
      <x v="14888"/>
    </i>
    <i>
      <x v="14903"/>
    </i>
    <i>
      <x v="14890"/>
    </i>
    <i>
      <x v="14905"/>
    </i>
    <i>
      <x v="14892"/>
    </i>
    <i>
      <x v="14907"/>
    </i>
    <i>
      <x v="14909"/>
    </i>
    <i>
      <x v="14368"/>
    </i>
    <i>
      <x v="14896"/>
    </i>
    <i>
      <x v="14369"/>
    </i>
    <i>
      <x v="14898"/>
    </i>
    <i>
      <x v="14941"/>
    </i>
    <i>
      <x v="14900"/>
    </i>
    <i>
      <x v="14943"/>
    </i>
    <i>
      <x v="14902"/>
    </i>
    <i>
      <x v="14945"/>
    </i>
    <i>
      <x v="14904"/>
    </i>
    <i>
      <x v="14947"/>
    </i>
    <i>
      <x v="14906"/>
    </i>
    <i>
      <x v="14949"/>
    </i>
    <i>
      <x v="14908"/>
    </i>
    <i>
      <x v="14917"/>
    </i>
    <i>
      <x v="14910"/>
    </i>
    <i>
      <x v="14919"/>
    </i>
    <i>
      <x v="14912"/>
    </i>
    <i>
      <x v="14921"/>
    </i>
    <i>
      <x v="14914"/>
    </i>
    <i>
      <x v="13840"/>
    </i>
    <i>
      <x v="14916"/>
    </i>
    <i>
      <x v="14925"/>
    </i>
    <i>
      <x v="14927"/>
    </i>
    <i>
      <x v="13814"/>
    </i>
    <i>
      <x v="14920"/>
    </i>
    <i>
      <x v="14376"/>
    </i>
    <i>
      <x v="14922"/>
    </i>
    <i>
      <x v="14377"/>
    </i>
    <i>
      <x v="14924"/>
    </i>
    <i>
      <x v="14378"/>
    </i>
    <i>
      <x v="14926"/>
    </i>
    <i>
      <x v="14379"/>
    </i>
    <i>
      <x v="14928"/>
    </i>
    <i>
      <x v="14380"/>
    </i>
    <i>
      <x v="14930"/>
    </i>
    <i>
      <x v="14381"/>
    </i>
    <i>
      <x v="14932"/>
    </i>
    <i>
      <x v="14382"/>
    </i>
    <i>
      <x v="14934"/>
    </i>
    <i>
      <x v="14383"/>
    </i>
    <i>
      <x v="14936"/>
    </i>
    <i>
      <x v="14384"/>
    </i>
    <i>
      <x v="14938"/>
    </i>
    <i>
      <x v="14385"/>
    </i>
    <i>
      <x v="14940"/>
    </i>
    <i>
      <x v="14386"/>
    </i>
    <i>
      <x v="14387"/>
    </i>
    <i>
      <x v="14370"/>
    </i>
    <i>
      <x v="14944"/>
    </i>
    <i>
      <x v="14371"/>
    </i>
    <i>
      <x v="14946"/>
    </i>
    <i>
      <x v="14372"/>
    </i>
    <i>
      <x v="14948"/>
    </i>
    <i>
      <x v="14373"/>
    </i>
    <i>
      <x v="13800"/>
    </i>
    <i>
      <x v="14374"/>
    </i>
    <i>
      <x v="13738"/>
    </i>
    <i>
      <x v="13474"/>
    </i>
    <i>
      <x v="13346"/>
    </i>
    <i>
      <x v="12707"/>
    </i>
    <i>
      <x v="13602"/>
    </i>
    <i>
      <x v="12708"/>
    </i>
    <i>
      <x v="13281"/>
    </i>
    <i>
      <x v="12709"/>
    </i>
    <i>
      <x v="13410"/>
    </i>
    <i>
      <x v="12710"/>
    </i>
    <i>
      <x v="13538"/>
    </i>
    <i>
      <x v="12711"/>
    </i>
    <i>
      <x v="13666"/>
    </i>
    <i>
      <x v="12712"/>
    </i>
    <i>
      <x v="13249"/>
    </i>
    <i>
      <x v="12713"/>
    </i>
    <i>
      <x v="13314"/>
    </i>
    <i>
      <x v="12714"/>
    </i>
    <i>
      <x v="13378"/>
    </i>
    <i>
      <x v="12715"/>
    </i>
    <i>
      <x v="13442"/>
    </i>
    <i>
      <x v="12716"/>
    </i>
    <i>
      <x v="13506"/>
    </i>
    <i>
      <x v="12717"/>
    </i>
    <i>
      <x v="13570"/>
    </i>
    <i>
      <x v="12718"/>
    </i>
    <i>
      <x v="13634"/>
    </i>
    <i>
      <x v="12719"/>
    </i>
    <i>
      <x v="13698"/>
    </i>
    <i>
      <x v="12720"/>
    </i>
    <i>
      <x v="13233"/>
    </i>
    <i>
      <x v="12721"/>
    </i>
    <i>
      <x v="13265"/>
    </i>
    <i>
      <x v="12722"/>
    </i>
    <i>
      <x v="13297"/>
    </i>
    <i>
      <x v="12723"/>
    </i>
    <i>
      <x v="13330"/>
    </i>
    <i>
      <x v="12724"/>
    </i>
    <i>
      <x v="13362"/>
    </i>
    <i>
      <x v="12725"/>
    </i>
    <i>
      <x v="13394"/>
    </i>
    <i>
      <x v="12726"/>
    </i>
    <i>
      <x v="13426"/>
    </i>
    <i>
      <x v="12659"/>
    </i>
    <i>
      <x v="13458"/>
    </i>
    <i>
      <x v="12728"/>
    </i>
    <i>
      <x v="13490"/>
    </i>
    <i>
      <x v="12729"/>
    </i>
    <i>
      <x v="13522"/>
    </i>
    <i>
      <x v="12730"/>
    </i>
    <i>
      <x v="12691"/>
    </i>
    <i>
      <x v="12731"/>
    </i>
    <i>
      <x v="13586"/>
    </i>
    <i>
      <x v="12732"/>
    </i>
    <i>
      <x v="13618"/>
    </i>
    <i>
      <x v="12733"/>
    </i>
    <i>
      <x v="13650"/>
    </i>
    <i>
      <x v="12734"/>
    </i>
    <i>
      <x v="13682"/>
    </i>
    <i>
      <x v="12735"/>
    </i>
    <i>
      <x v="13722"/>
    </i>
    <i>
      <x v="12736"/>
    </i>
    <i>
      <x v="13754"/>
    </i>
    <i>
      <x v="12737"/>
    </i>
    <i>
      <x v="13241"/>
    </i>
    <i>
      <x v="12738"/>
    </i>
    <i>
      <x v="13257"/>
    </i>
    <i>
      <x v="12739"/>
    </i>
    <i>
      <x v="13273"/>
    </i>
    <i>
      <x v="12740"/>
    </i>
    <i>
      <x v="13289"/>
    </i>
    <i>
      <x v="12741"/>
    </i>
    <i>
      <x v="12706"/>
    </i>
    <i>
      <x v="12742"/>
    </i>
    <i>
      <x v="13322"/>
    </i>
    <i>
      <x v="12743"/>
    </i>
    <i>
      <x v="13338"/>
    </i>
    <i>
      <x v="12744"/>
    </i>
    <i>
      <x v="13354"/>
    </i>
    <i>
      <x v="12745"/>
    </i>
    <i>
      <x v="13370"/>
    </i>
    <i>
      <x v="12746"/>
    </i>
    <i>
      <x v="13386"/>
    </i>
    <i>
      <x v="12747"/>
    </i>
    <i>
      <x v="13402"/>
    </i>
    <i>
      <x v="12748"/>
    </i>
    <i>
      <x v="13418"/>
    </i>
    <i>
      <x v="12749"/>
    </i>
    <i>
      <x v="13434"/>
    </i>
    <i>
      <x v="12750"/>
    </i>
    <i>
      <x v="13450"/>
    </i>
    <i>
      <x v="12651"/>
    </i>
    <i>
      <x v="13466"/>
    </i>
    <i>
      <x v="12752"/>
    </i>
    <i>
      <x v="13482"/>
    </i>
    <i>
      <x v="12753"/>
    </i>
    <i>
      <x v="13498"/>
    </i>
    <i>
      <x v="12754"/>
    </i>
    <i>
      <x v="13514"/>
    </i>
    <i>
      <x v="12755"/>
    </i>
    <i>
      <x v="13530"/>
    </i>
    <i>
      <x v="12756"/>
    </i>
    <i>
      <x v="13546"/>
    </i>
    <i>
      <x v="12757"/>
    </i>
    <i>
      <x v="13562"/>
    </i>
    <i>
      <x v="12758"/>
    </i>
    <i>
      <x v="13578"/>
    </i>
    <i>
      <x v="12759"/>
    </i>
    <i>
      <x v="13594"/>
    </i>
    <i>
      <x v="12760"/>
    </i>
    <i>
      <x v="13610"/>
    </i>
    <i>
      <x v="12761"/>
    </i>
    <i>
      <x v="13626"/>
    </i>
    <i>
      <x v="12762"/>
    </i>
    <i>
      <x v="13642"/>
    </i>
    <i>
      <x v="12763"/>
    </i>
    <i>
      <x v="13658"/>
    </i>
    <i>
      <x v="12764"/>
    </i>
    <i>
      <x v="13674"/>
    </i>
    <i>
      <x v="12765"/>
    </i>
    <i>
      <x v="13690"/>
    </i>
    <i>
      <x v="12766"/>
    </i>
    <i>
      <x v="13714"/>
    </i>
    <i>
      <x v="12767"/>
    </i>
    <i>
      <x v="13730"/>
    </i>
    <i>
      <x v="12768"/>
    </i>
    <i>
      <x v="13746"/>
    </i>
    <i>
      <x v="12769"/>
    </i>
    <i>
      <x v="13229"/>
    </i>
    <i>
      <x v="12770"/>
    </i>
    <i>
      <x v="13237"/>
    </i>
    <i>
      <x v="12771"/>
    </i>
    <i>
      <x v="13245"/>
    </i>
    <i>
      <x v="12772"/>
    </i>
    <i>
      <x v="13253"/>
    </i>
    <i>
      <x v="12773"/>
    </i>
    <i>
      <x v="13261"/>
    </i>
    <i>
      <x v="12774"/>
    </i>
    <i>
      <x v="13269"/>
    </i>
    <i>
      <x v="12775"/>
    </i>
    <i>
      <x v="13277"/>
    </i>
    <i>
      <x v="12776"/>
    </i>
    <i>
      <x v="13285"/>
    </i>
    <i>
      <x v="12777"/>
    </i>
    <i>
      <x v="13293"/>
    </i>
    <i>
      <x v="12778"/>
    </i>
    <i>
      <x v="13301"/>
    </i>
    <i>
      <x v="12779"/>
    </i>
    <i>
      <x v="13310"/>
    </i>
    <i>
      <x v="12780"/>
    </i>
    <i>
      <x v="12701"/>
    </i>
    <i>
      <x v="12781"/>
    </i>
    <i>
      <x v="12683"/>
    </i>
    <i>
      <x v="12782"/>
    </i>
    <i>
      <x v="13334"/>
    </i>
    <i>
      <x v="12783"/>
    </i>
    <i>
      <x v="13342"/>
    </i>
    <i>
      <x v="12784"/>
    </i>
    <i>
      <x v="13350"/>
    </i>
    <i>
      <x v="12785"/>
    </i>
    <i>
      <x v="13358"/>
    </i>
    <i>
      <x v="12786"/>
    </i>
    <i>
      <x v="13366"/>
    </i>
    <i>
      <x v="12698"/>
    </i>
    <i>
      <x v="13374"/>
    </i>
    <i>
      <x v="12788"/>
    </i>
    <i>
      <x v="13382"/>
    </i>
    <i>
      <x v="12789"/>
    </i>
    <i>
      <x v="13390"/>
    </i>
    <i>
      <x v="12790"/>
    </i>
    <i>
      <x v="13398"/>
    </i>
    <i>
      <x v="12791"/>
    </i>
    <i>
      <x v="13406"/>
    </i>
    <i>
      <x v="12792"/>
    </i>
    <i>
      <x v="13414"/>
    </i>
    <i>
      <x v="12699"/>
    </i>
    <i>
      <x v="13422"/>
    </i>
    <i>
      <x v="12794"/>
    </i>
    <i>
      <x v="13430"/>
    </i>
    <i>
      <x v="12795"/>
    </i>
    <i>
      <x v="13438"/>
    </i>
    <i>
      <x v="12796"/>
    </i>
    <i>
      <x v="13446"/>
    </i>
    <i>
      <x v="12797"/>
    </i>
    <i>
      <x v="13454"/>
    </i>
    <i>
      <x v="12798"/>
    </i>
    <i>
      <x v="12703"/>
    </i>
    <i>
      <x v="12799"/>
    </i>
    <i>
      <x v="13470"/>
    </i>
    <i>
      <x v="12800"/>
    </i>
    <i>
      <x v="13478"/>
    </i>
    <i>
      <x v="12801"/>
    </i>
    <i>
      <x v="13486"/>
    </i>
    <i>
      <x v="12802"/>
    </i>
    <i>
      <x v="13494"/>
    </i>
    <i>
      <x v="12803"/>
    </i>
    <i>
      <x v="13502"/>
    </i>
    <i>
      <x v="12804"/>
    </i>
    <i>
      <x v="13510"/>
    </i>
    <i>
      <x v="12805"/>
    </i>
    <i>
      <x v="12687"/>
    </i>
    <i>
      <x v="12806"/>
    </i>
    <i>
      <x v="13526"/>
    </i>
    <i>
      <x v="12807"/>
    </i>
    <i>
      <x v="13534"/>
    </i>
    <i>
      <x v="12808"/>
    </i>
    <i>
      <x v="13542"/>
    </i>
    <i>
      <x v="12809"/>
    </i>
    <i>
      <x v="13550"/>
    </i>
    <i>
      <x v="12810"/>
    </i>
    <i>
      <x v="13558"/>
    </i>
    <i>
      <x v="12811"/>
    </i>
    <i>
      <x v="13566"/>
    </i>
    <i>
      <x v="12812"/>
    </i>
    <i>
      <x v="13574"/>
    </i>
    <i>
      <x v="12813"/>
    </i>
    <i>
      <x v="13582"/>
    </i>
    <i>
      <x v="12814"/>
    </i>
    <i>
      <x v="13590"/>
    </i>
    <i>
      <x v="12815"/>
    </i>
    <i>
      <x v="13598"/>
    </i>
    <i>
      <x v="12816"/>
    </i>
    <i>
      <x v="13606"/>
    </i>
    <i>
      <x v="12817"/>
    </i>
    <i>
      <x v="13614"/>
    </i>
    <i>
      <x v="12818"/>
    </i>
    <i>
      <x v="13622"/>
    </i>
    <i>
      <x v="12819"/>
    </i>
    <i>
      <x v="13630"/>
    </i>
    <i>
      <x v="12820"/>
    </i>
    <i>
      <x v="13638"/>
    </i>
    <i>
      <x v="12821"/>
    </i>
    <i>
      <x v="13646"/>
    </i>
    <i>
      <x v="12822"/>
    </i>
    <i>
      <x v="13654"/>
    </i>
    <i>
      <x v="12823"/>
    </i>
    <i>
      <x v="13662"/>
    </i>
    <i>
      <x v="12824"/>
    </i>
    <i>
      <x v="13670"/>
    </i>
    <i>
      <x v="12825"/>
    </i>
    <i>
      <x v="13678"/>
    </i>
    <i>
      <x v="12826"/>
    </i>
    <i>
      <x v="13686"/>
    </i>
    <i>
      <x v="12827"/>
    </i>
    <i>
      <x v="13694"/>
    </i>
    <i>
      <x v="12828"/>
    </i>
    <i>
      <x v="13710"/>
    </i>
    <i>
      <x v="12829"/>
    </i>
    <i>
      <x v="13718"/>
    </i>
    <i>
      <x v="12830"/>
    </i>
    <i>
      <x v="13726"/>
    </i>
    <i>
      <x v="12831"/>
    </i>
    <i>
      <x v="13734"/>
    </i>
    <i>
      <x v="12832"/>
    </i>
    <i>
      <x v="13742"/>
    </i>
    <i>
      <x v="12833"/>
    </i>
    <i>
      <x v="13750"/>
    </i>
    <i>
      <x v="12834"/>
    </i>
    <i>
      <x v="13758"/>
    </i>
    <i>
      <x v="12835"/>
    </i>
    <i>
      <x v="13231"/>
    </i>
    <i>
      <x v="12836"/>
    </i>
    <i>
      <x v="13235"/>
    </i>
    <i>
      <x v="12837"/>
    </i>
    <i>
      <x v="13239"/>
    </i>
    <i>
      <x v="12838"/>
    </i>
    <i>
      <x v="13243"/>
    </i>
    <i>
      <x v="12839"/>
    </i>
    <i>
      <x v="13247"/>
    </i>
    <i>
      <x v="12840"/>
    </i>
    <i>
      <x v="13251"/>
    </i>
    <i>
      <x v="12841"/>
    </i>
    <i>
      <x v="13255"/>
    </i>
    <i>
      <x v="12842"/>
    </i>
    <i>
      <x v="13259"/>
    </i>
    <i>
      <x v="12843"/>
    </i>
    <i>
      <x v="13263"/>
    </i>
    <i>
      <x v="12844"/>
    </i>
    <i>
      <x v="13267"/>
    </i>
    <i>
      <x v="12845"/>
    </i>
    <i>
      <x v="13271"/>
    </i>
    <i>
      <x v="12846"/>
    </i>
    <i>
      <x v="13275"/>
    </i>
    <i>
      <x v="12847"/>
    </i>
    <i>
      <x v="13279"/>
    </i>
    <i>
      <x v="12848"/>
    </i>
    <i>
      <x v="13283"/>
    </i>
    <i>
      <x v="12849"/>
    </i>
    <i>
      <x v="13287"/>
    </i>
    <i>
      <x v="12850"/>
    </i>
    <i>
      <x v="13291"/>
    </i>
    <i>
      <x v="12851"/>
    </i>
    <i>
      <x v="13295"/>
    </i>
    <i>
      <x v="12852"/>
    </i>
    <i>
      <x v="13299"/>
    </i>
    <i>
      <x v="12853"/>
    </i>
    <i>
      <x v="13303"/>
    </i>
    <i>
      <x v="12854"/>
    </i>
    <i>
      <x v="13308"/>
    </i>
    <i>
      <x v="12658"/>
    </i>
    <i>
      <x v="13312"/>
    </i>
    <i>
      <x v="12856"/>
    </i>
    <i>
      <x v="13316"/>
    </i>
    <i>
      <x v="12857"/>
    </i>
    <i>
      <x v="13320"/>
    </i>
    <i>
      <x v="12858"/>
    </i>
    <i>
      <x v="12682"/>
    </i>
    <i>
      <x v="12859"/>
    </i>
    <i>
      <x v="13328"/>
    </i>
    <i>
      <x v="12860"/>
    </i>
    <i>
      <x v="13332"/>
    </i>
    <i>
      <x v="12861"/>
    </i>
    <i>
      <x v="13336"/>
    </i>
    <i>
      <x v="12862"/>
    </i>
    <i>
      <x v="13340"/>
    </i>
    <i>
      <x v="12863"/>
    </i>
    <i>
      <x v="13344"/>
    </i>
    <i>
      <x v="12864"/>
    </i>
    <i>
      <x v="13348"/>
    </i>
    <i>
      <x v="12865"/>
    </i>
    <i>
      <x v="13352"/>
    </i>
    <i>
      <x v="12866"/>
    </i>
    <i>
      <x v="13356"/>
    </i>
    <i>
      <x v="12867"/>
    </i>
    <i>
      <x v="13360"/>
    </i>
    <i>
      <x v="12868"/>
    </i>
    <i>
      <x v="13364"/>
    </i>
    <i>
      <x v="12869"/>
    </i>
    <i>
      <x v="13368"/>
    </i>
    <i>
      <x v="12870"/>
    </i>
    <i>
      <x v="13372"/>
    </i>
    <i>
      <x v="12871"/>
    </i>
    <i>
      <x v="13376"/>
    </i>
    <i>
      <x v="12872"/>
    </i>
    <i>
      <x v="13380"/>
    </i>
    <i>
      <x v="12873"/>
    </i>
    <i>
      <x v="13384"/>
    </i>
    <i>
      <x v="12874"/>
    </i>
    <i>
      <x v="13388"/>
    </i>
    <i>
      <x v="12875"/>
    </i>
    <i>
      <x v="13392"/>
    </i>
    <i>
      <x v="12876"/>
    </i>
    <i>
      <x v="13396"/>
    </i>
    <i>
      <x v="12877"/>
    </i>
    <i>
      <x v="13400"/>
    </i>
    <i>
      <x v="12878"/>
    </i>
    <i>
      <x v="13404"/>
    </i>
    <i>
      <x v="12879"/>
    </i>
    <i>
      <x v="13408"/>
    </i>
    <i>
      <x v="12880"/>
    </i>
    <i>
      <x v="13412"/>
    </i>
    <i>
      <x v="12881"/>
    </i>
    <i>
      <x v="13416"/>
    </i>
    <i>
      <x v="12882"/>
    </i>
    <i>
      <x v="13420"/>
    </i>
    <i>
      <x v="12883"/>
    </i>
    <i>
      <x v="13424"/>
    </i>
    <i>
      <x v="12884"/>
    </i>
    <i>
      <x v="13428"/>
    </i>
    <i>
      <x v="12885"/>
    </i>
    <i>
      <x v="13432"/>
    </i>
    <i>
      <x v="12886"/>
    </i>
    <i>
      <x v="13436"/>
    </i>
    <i>
      <x v="12887"/>
    </i>
    <i>
      <x v="13440"/>
    </i>
    <i>
      <x v="12888"/>
    </i>
    <i>
      <x v="13444"/>
    </i>
    <i>
      <x v="12889"/>
    </i>
    <i>
      <x v="13448"/>
    </i>
    <i>
      <x v="12890"/>
    </i>
    <i>
      <x v="13452"/>
    </i>
    <i>
      <x v="12891"/>
    </i>
    <i>
      <x v="13456"/>
    </i>
    <i>
      <x v="12661"/>
    </i>
    <i>
      <x v="13460"/>
    </i>
    <i>
      <x v="12893"/>
    </i>
    <i>
      <x v="13464"/>
    </i>
    <i>
      <x v="12894"/>
    </i>
    <i>
      <x v="13468"/>
    </i>
    <i>
      <x v="12895"/>
    </i>
    <i>
      <x v="13472"/>
    </i>
    <i>
      <x v="12896"/>
    </i>
    <i>
      <x v="13476"/>
    </i>
    <i>
      <x v="12897"/>
    </i>
    <i>
      <x v="13480"/>
    </i>
    <i>
      <x v="12898"/>
    </i>
    <i>
      <x v="13484"/>
    </i>
    <i>
      <x v="12899"/>
    </i>
    <i>
      <x v="13488"/>
    </i>
    <i>
      <x v="12900"/>
    </i>
    <i>
      <x v="13492"/>
    </i>
    <i>
      <x v="12901"/>
    </i>
    <i>
      <x v="13496"/>
    </i>
    <i>
      <x v="12902"/>
    </i>
    <i>
      <x v="13500"/>
    </i>
    <i>
      <x v="12903"/>
    </i>
    <i>
      <x v="13504"/>
    </i>
    <i>
      <x v="12904"/>
    </i>
    <i>
      <x v="13508"/>
    </i>
    <i>
      <x v="12905"/>
    </i>
    <i>
      <x v="13512"/>
    </i>
    <i>
      <x v="12906"/>
    </i>
    <i>
      <x v="13516"/>
    </i>
    <i>
      <x v="12907"/>
    </i>
    <i>
      <x v="13520"/>
    </i>
    <i>
      <x v="12908"/>
    </i>
    <i>
      <x v="13524"/>
    </i>
    <i>
      <x v="12909"/>
    </i>
    <i>
      <x v="13528"/>
    </i>
    <i>
      <x v="12910"/>
    </i>
    <i>
      <x v="13532"/>
    </i>
    <i>
      <x v="12911"/>
    </i>
    <i>
      <x v="13536"/>
    </i>
    <i>
      <x v="12912"/>
    </i>
    <i>
      <x v="13540"/>
    </i>
    <i>
      <x v="12913"/>
    </i>
    <i>
      <x v="13544"/>
    </i>
    <i>
      <x v="12914"/>
    </i>
    <i>
      <x v="13548"/>
    </i>
    <i>
      <x v="12915"/>
    </i>
    <i>
      <x v="13552"/>
    </i>
    <i>
      <x v="12916"/>
    </i>
    <i>
      <x v="13556"/>
    </i>
    <i>
      <x v="12917"/>
    </i>
    <i>
      <x v="13560"/>
    </i>
    <i>
      <x v="12652"/>
    </i>
    <i>
      <x v="13564"/>
    </i>
    <i>
      <x v="12919"/>
    </i>
    <i>
      <x v="13568"/>
    </i>
    <i>
      <x v="12653"/>
    </i>
    <i>
      <x v="13572"/>
    </i>
    <i>
      <x v="12921"/>
    </i>
    <i>
      <x v="13576"/>
    </i>
    <i>
      <x v="12922"/>
    </i>
    <i>
      <x v="12693"/>
    </i>
    <i>
      <x v="12923"/>
    </i>
    <i>
      <x v="12695"/>
    </i>
    <i>
      <x v="12924"/>
    </i>
    <i>
      <x v="13588"/>
    </i>
    <i>
      <x v="12925"/>
    </i>
    <i>
      <x v="13592"/>
    </i>
    <i>
      <x v="12926"/>
    </i>
    <i>
      <x v="13596"/>
    </i>
    <i>
      <x v="12927"/>
    </i>
    <i>
      <x v="13600"/>
    </i>
    <i>
      <x v="12662"/>
    </i>
    <i>
      <x v="13604"/>
    </i>
    <i>
      <x v="12929"/>
    </i>
    <i>
      <x v="13608"/>
    </i>
    <i>
      <x v="12930"/>
    </i>
    <i>
      <x v="13612"/>
    </i>
    <i>
      <x v="12931"/>
    </i>
    <i>
      <x v="13616"/>
    </i>
    <i>
      <x v="12932"/>
    </i>
    <i>
      <x v="13620"/>
    </i>
    <i>
      <x v="12933"/>
    </i>
    <i>
      <x v="13624"/>
    </i>
    <i>
      <x v="12663"/>
    </i>
    <i>
      <x v="13628"/>
    </i>
    <i>
      <x v="12935"/>
    </i>
    <i>
      <x v="13632"/>
    </i>
    <i>
      <x v="12936"/>
    </i>
    <i>
      <x v="13636"/>
    </i>
    <i>
      <x v="12937"/>
    </i>
    <i>
      <x v="13640"/>
    </i>
    <i>
      <x v="12938"/>
    </i>
    <i>
      <x v="13644"/>
    </i>
    <i>
      <x v="12939"/>
    </i>
    <i>
      <x v="13648"/>
    </i>
    <i>
      <x v="12940"/>
    </i>
    <i>
      <x v="13652"/>
    </i>
    <i>
      <x v="12941"/>
    </i>
    <i>
      <x v="13656"/>
    </i>
    <i>
      <x v="12942"/>
    </i>
    <i>
      <x v="13660"/>
    </i>
    <i>
      <x v="12943"/>
    </i>
    <i>
      <x v="13664"/>
    </i>
    <i>
      <x v="12944"/>
    </i>
    <i>
      <x v="13668"/>
    </i>
    <i>
      <x v="12945"/>
    </i>
    <i>
      <x v="13672"/>
    </i>
    <i>
      <x v="12946"/>
    </i>
    <i>
      <x v="13676"/>
    </i>
    <i>
      <x v="12947"/>
    </i>
    <i>
      <x v="13680"/>
    </i>
    <i>
      <x v="12948"/>
    </i>
    <i>
      <x v="13684"/>
    </i>
    <i>
      <x v="12949"/>
    </i>
    <i>
      <x v="13688"/>
    </i>
    <i>
      <x v="12950"/>
    </i>
    <i>
      <x v="13692"/>
    </i>
    <i>
      <x v="12951"/>
    </i>
    <i>
      <x v="13696"/>
    </i>
    <i>
      <x v="12952"/>
    </i>
    <i>
      <x v="13708"/>
    </i>
    <i>
      <x v="12953"/>
    </i>
    <i>
      <x v="13712"/>
    </i>
    <i>
      <x v="12954"/>
    </i>
    <i>
      <x v="13716"/>
    </i>
    <i>
      <x v="12955"/>
    </i>
    <i>
      <x v="13720"/>
    </i>
    <i>
      <x v="12956"/>
    </i>
    <i>
      <x v="13724"/>
    </i>
    <i>
      <x v="12957"/>
    </i>
    <i>
      <x v="13728"/>
    </i>
    <i>
      <x v="12958"/>
    </i>
    <i>
      <x v="13732"/>
    </i>
    <i>
      <x v="12959"/>
    </i>
    <i>
      <x v="13736"/>
    </i>
    <i>
      <x v="12960"/>
    </i>
    <i>
      <x v="13740"/>
    </i>
    <i>
      <x v="12961"/>
    </i>
    <i>
      <x v="13744"/>
    </i>
    <i>
      <x v="12962"/>
    </i>
    <i>
      <x v="13748"/>
    </i>
    <i>
      <x v="12963"/>
    </i>
    <i>
      <x v="13752"/>
    </i>
    <i>
      <x v="12964"/>
    </i>
    <i>
      <x v="13756"/>
    </i>
    <i>
      <x v="12965"/>
    </i>
    <i>
      <x v="13228"/>
    </i>
    <i>
      <x v="12966"/>
    </i>
    <i>
      <x v="13230"/>
    </i>
    <i>
      <x v="12967"/>
    </i>
    <i>
      <x v="13232"/>
    </i>
    <i>
      <x v="12968"/>
    </i>
    <i>
      <x v="13234"/>
    </i>
    <i>
      <x v="12969"/>
    </i>
    <i>
      <x v="13236"/>
    </i>
    <i>
      <x v="12970"/>
    </i>
    <i>
      <x v="13238"/>
    </i>
    <i>
      <x v="12971"/>
    </i>
    <i>
      <x v="13240"/>
    </i>
    <i>
      <x v="12972"/>
    </i>
    <i>
      <x v="13242"/>
    </i>
    <i>
      <x v="12973"/>
    </i>
    <i>
      <x v="12678"/>
    </i>
    <i>
      <x v="12974"/>
    </i>
    <i>
      <x v="13246"/>
    </i>
    <i>
      <x v="12975"/>
    </i>
    <i>
      <x v="13248"/>
    </i>
    <i>
      <x v="12976"/>
    </i>
    <i>
      <x v="13250"/>
    </i>
    <i>
      <x v="12977"/>
    </i>
    <i>
      <x v="13252"/>
    </i>
    <i>
      <x v="12978"/>
    </i>
    <i>
      <x v="13254"/>
    </i>
    <i>
      <x v="12979"/>
    </i>
    <i>
      <x v="13256"/>
    </i>
    <i>
      <x v="12980"/>
    </i>
    <i>
      <x v="13258"/>
    </i>
    <i>
      <x v="12981"/>
    </i>
    <i>
      <x v="13260"/>
    </i>
    <i>
      <x v="12982"/>
    </i>
    <i>
      <x v="13262"/>
    </i>
    <i>
      <x v="12983"/>
    </i>
    <i>
      <x v="13264"/>
    </i>
    <i>
      <x v="12984"/>
    </i>
    <i>
      <x v="13266"/>
    </i>
    <i>
      <x v="12985"/>
    </i>
    <i>
      <x v="12679"/>
    </i>
    <i>
      <x v="12986"/>
    </i>
    <i>
      <x v="13270"/>
    </i>
    <i>
      <x v="12987"/>
    </i>
    <i>
      <x v="13272"/>
    </i>
    <i>
      <x v="12988"/>
    </i>
    <i>
      <x v="13274"/>
    </i>
    <i>
      <x v="12989"/>
    </i>
    <i>
      <x v="13276"/>
    </i>
    <i>
      <x v="12990"/>
    </i>
    <i>
      <x v="13278"/>
    </i>
    <i>
      <x v="12991"/>
    </i>
    <i>
      <x v="13280"/>
    </i>
    <i>
      <x v="12992"/>
    </i>
    <i>
      <x v="13282"/>
    </i>
    <i>
      <x v="12993"/>
    </i>
    <i>
      <x v="13284"/>
    </i>
    <i>
      <x v="12994"/>
    </i>
    <i>
      <x v="13286"/>
    </i>
    <i>
      <x v="12995"/>
    </i>
    <i>
      <x v="13288"/>
    </i>
    <i>
      <x v="12996"/>
    </i>
    <i>
      <x v="13290"/>
    </i>
    <i>
      <x v="12997"/>
    </i>
    <i>
      <x v="13292"/>
    </i>
    <i>
      <x v="12998"/>
    </i>
    <i>
      <x v="13294"/>
    </i>
    <i>
      <x v="12999"/>
    </i>
    <i>
      <x v="13296"/>
    </i>
    <i>
      <x v="13000"/>
    </i>
    <i>
      <x v="12680"/>
    </i>
    <i>
      <x v="13001"/>
    </i>
    <i>
      <x v="13300"/>
    </i>
    <i>
      <x v="13002"/>
    </i>
    <i>
      <x v="13302"/>
    </i>
    <i>
      <x v="13003"/>
    </i>
    <i>
      <x v="12681"/>
    </i>
    <i>
      <x v="13305"/>
    </i>
    <i>
      <x v="13306"/>
    </i>
    <i>
      <x v="13307"/>
    </i>
    <i>
      <x v="13005"/>
    </i>
    <i>
      <x v="13309"/>
    </i>
    <i>
      <x v="13006"/>
    </i>
    <i>
      <x v="13311"/>
    </i>
    <i>
      <x v="13007"/>
    </i>
    <i>
      <x v="13313"/>
    </i>
    <i>
      <x v="12664"/>
    </i>
    <i>
      <x v="13315"/>
    </i>
    <i>
      <x v="13009"/>
    </i>
    <i>
      <x v="13317"/>
    </i>
    <i>
      <x v="13010"/>
    </i>
    <i>
      <x v="13319"/>
    </i>
    <i>
      <x v="13011"/>
    </i>
    <i>
      <x v="13321"/>
    </i>
    <i>
      <x v="13012"/>
    </i>
    <i>
      <x v="13323"/>
    </i>
    <i>
      <x v="13013"/>
    </i>
    <i>
      <x v="13325"/>
    </i>
    <i>
      <x v="13014"/>
    </i>
    <i>
      <x v="13327"/>
    </i>
    <i>
      <x v="13015"/>
    </i>
    <i>
      <x v="13329"/>
    </i>
    <i>
      <x v="13016"/>
    </i>
    <i>
      <x v="13331"/>
    </i>
    <i>
      <x v="13017"/>
    </i>
    <i>
      <x v="13333"/>
    </i>
    <i>
      <x v="13018"/>
    </i>
    <i>
      <x v="13335"/>
    </i>
    <i>
      <x v="13019"/>
    </i>
    <i>
      <x v="12684"/>
    </i>
    <i>
      <x v="13020"/>
    </i>
    <i>
      <x v="13339"/>
    </i>
    <i>
      <x v="13021"/>
    </i>
    <i>
      <x v="13341"/>
    </i>
    <i>
      <x v="13022"/>
    </i>
    <i>
      <x v="13343"/>
    </i>
    <i>
      <x v="13023"/>
    </i>
    <i>
      <x v="13345"/>
    </i>
    <i>
      <x v="13024"/>
    </i>
    <i>
      <x v="13347"/>
    </i>
    <i>
      <x v="13025"/>
    </i>
    <i>
      <x v="12702"/>
    </i>
    <i>
      <x v="13026"/>
    </i>
    <i>
      <x v="13351"/>
    </i>
    <i>
      <x v="13027"/>
    </i>
    <i>
      <x v="13353"/>
    </i>
    <i>
      <x v="13028"/>
    </i>
    <i>
      <x v="13355"/>
    </i>
    <i>
      <x v="13029"/>
    </i>
    <i>
      <x v="13357"/>
    </i>
    <i>
      <x v="13030"/>
    </i>
    <i>
      <x v="13359"/>
    </i>
    <i>
      <x v="13031"/>
    </i>
    <i>
      <x v="13361"/>
    </i>
    <i>
      <x v="13032"/>
    </i>
    <i>
      <x v="13363"/>
    </i>
    <i>
      <x v="13033"/>
    </i>
    <i>
      <x v="13365"/>
    </i>
    <i>
      <x v="13034"/>
    </i>
    <i>
      <x v="13367"/>
    </i>
    <i>
      <x v="13035"/>
    </i>
    <i>
      <x v="13369"/>
    </i>
    <i>
      <x v="13036"/>
    </i>
    <i>
      <x v="13371"/>
    </i>
    <i>
      <x v="13037"/>
    </i>
    <i>
      <x v="13373"/>
    </i>
    <i>
      <x v="13038"/>
    </i>
    <i>
      <x v="13375"/>
    </i>
    <i>
      <x v="13039"/>
    </i>
    <i>
      <x v="13377"/>
    </i>
    <i>
      <x v="13040"/>
    </i>
    <i>
      <x v="13379"/>
    </i>
    <i>
      <x v="13041"/>
    </i>
    <i>
      <x v="13381"/>
    </i>
    <i>
      <x v="13042"/>
    </i>
    <i>
      <x v="13383"/>
    </i>
    <i>
      <x v="13043"/>
    </i>
    <i>
      <x v="13385"/>
    </i>
    <i>
      <x v="13044"/>
    </i>
    <i>
      <x v="13387"/>
    </i>
    <i>
      <x v="13045"/>
    </i>
    <i>
      <x v="13389"/>
    </i>
    <i>
      <x v="13046"/>
    </i>
    <i>
      <x v="13391"/>
    </i>
    <i>
      <x v="13047"/>
    </i>
    <i>
      <x v="13393"/>
    </i>
    <i>
      <x v="13048"/>
    </i>
    <i>
      <x v="13395"/>
    </i>
    <i>
      <x v="13049"/>
    </i>
    <i>
      <x v="13397"/>
    </i>
    <i>
      <x v="13050"/>
    </i>
    <i>
      <x v="13399"/>
    </i>
    <i>
      <x v="13051"/>
    </i>
    <i>
      <x v="13401"/>
    </i>
    <i>
      <x v="13052"/>
    </i>
    <i>
      <x v="13403"/>
    </i>
    <i>
      <x v="13053"/>
    </i>
    <i>
      <x v="13405"/>
    </i>
    <i>
      <x v="13054"/>
    </i>
    <i>
      <x v="13407"/>
    </i>
    <i>
      <x v="13055"/>
    </i>
    <i>
      <x v="13409"/>
    </i>
    <i>
      <x v="13056"/>
    </i>
    <i>
      <x v="13411"/>
    </i>
    <i>
      <x v="13057"/>
    </i>
    <i>
      <x v="13413"/>
    </i>
    <i>
      <x v="13058"/>
    </i>
    <i>
      <x v="13415"/>
    </i>
    <i>
      <x v="13059"/>
    </i>
    <i>
      <x v="13417"/>
    </i>
    <i>
      <x v="13060"/>
    </i>
    <i>
      <x v="13419"/>
    </i>
    <i>
      <x v="13061"/>
    </i>
    <i>
      <x v="13421"/>
    </i>
    <i>
      <x v="13062"/>
    </i>
    <i>
      <x v="13423"/>
    </i>
    <i>
      <x v="13063"/>
    </i>
    <i>
      <x v="13425"/>
    </i>
    <i>
      <x v="13064"/>
    </i>
    <i>
      <x v="13427"/>
    </i>
    <i>
      <x v="13065"/>
    </i>
    <i>
      <x v="13429"/>
    </i>
    <i>
      <x v="13066"/>
    </i>
    <i>
      <x v="13431"/>
    </i>
    <i>
      <x v="13067"/>
    </i>
    <i>
      <x v="13433"/>
    </i>
    <i>
      <x v="13068"/>
    </i>
    <i>
      <x v="13435"/>
    </i>
    <i>
      <x v="13069"/>
    </i>
    <i>
      <x v="13437"/>
    </i>
    <i>
      <x v="13070"/>
    </i>
    <i>
      <x v="13439"/>
    </i>
    <i>
      <x v="13071"/>
    </i>
    <i>
      <x v="13441"/>
    </i>
    <i>
      <x v="13072"/>
    </i>
    <i>
      <x v="13443"/>
    </i>
    <i>
      <x v="13073"/>
    </i>
    <i>
      <x v="13445"/>
    </i>
    <i>
      <x v="13074"/>
    </i>
    <i>
      <x v="13447"/>
    </i>
    <i>
      <x v="13075"/>
    </i>
    <i>
      <x v="13449"/>
    </i>
    <i>
      <x v="13076"/>
    </i>
    <i>
      <x v="13451"/>
    </i>
    <i>
      <x v="13077"/>
    </i>
    <i>
      <x v="13453"/>
    </i>
    <i>
      <x v="13078"/>
    </i>
    <i>
      <x v="13455"/>
    </i>
    <i>
      <x v="13079"/>
    </i>
    <i>
      <x v="13457"/>
    </i>
    <i>
      <x v="12665"/>
    </i>
    <i>
      <x v="13459"/>
    </i>
    <i>
      <x v="13081"/>
    </i>
    <i>
      <x v="13461"/>
    </i>
    <i>
      <x v="13082"/>
    </i>
    <i>
      <x v="13463"/>
    </i>
    <i>
      <x v="13083"/>
    </i>
    <i>
      <x v="13465"/>
    </i>
    <i>
      <x v="13084"/>
    </i>
    <i>
      <x v="13467"/>
    </i>
    <i>
      <x v="13085"/>
    </i>
    <i>
      <x v="13469"/>
    </i>
    <i>
      <x v="13086"/>
    </i>
    <i>
      <x v="13471"/>
    </i>
    <i>
      <x v="13087"/>
    </i>
    <i>
      <x v="13473"/>
    </i>
    <i>
      <x v="13088"/>
    </i>
    <i>
      <x v="13475"/>
    </i>
    <i>
      <x v="13089"/>
    </i>
    <i>
      <x v="13477"/>
    </i>
    <i>
      <x v="13090"/>
    </i>
    <i>
      <x v="13479"/>
    </i>
    <i>
      <x v="13091"/>
    </i>
    <i>
      <x v="13481"/>
    </i>
    <i>
      <x v="13092"/>
    </i>
    <i>
      <x v="12685"/>
    </i>
    <i>
      <x v="13093"/>
    </i>
    <i>
      <x v="13485"/>
    </i>
    <i>
      <x v="13094"/>
    </i>
    <i>
      <x v="13487"/>
    </i>
    <i>
      <x v="13095"/>
    </i>
    <i>
      <x v="13489"/>
    </i>
    <i>
      <x v="13096"/>
    </i>
    <i>
      <x v="13491"/>
    </i>
    <i>
      <x v="13097"/>
    </i>
    <i>
      <x v="13493"/>
    </i>
    <i>
      <x v="13098"/>
    </i>
    <i>
      <x v="13495"/>
    </i>
    <i>
      <x v="13099"/>
    </i>
    <i>
      <x v="13497"/>
    </i>
    <i>
      <x v="13100"/>
    </i>
    <i>
      <x v="13499"/>
    </i>
    <i>
      <x v="12654"/>
    </i>
    <i>
      <x v="13501"/>
    </i>
    <i>
      <x v="12666"/>
    </i>
    <i>
      <x v="13503"/>
    </i>
    <i>
      <x v="13103"/>
    </i>
    <i>
      <x v="13505"/>
    </i>
    <i>
      <x v="13104"/>
    </i>
    <i>
      <x v="13507"/>
    </i>
    <i>
      <x v="13105"/>
    </i>
    <i>
      <x v="13509"/>
    </i>
    <i>
      <x v="13106"/>
    </i>
    <i>
      <x v="13511"/>
    </i>
    <i>
      <x v="13107"/>
    </i>
    <i>
      <x v="12686"/>
    </i>
    <i>
      <x v="13108"/>
    </i>
    <i>
      <x v="13515"/>
    </i>
    <i>
      <x v="13109"/>
    </i>
    <i>
      <x v="13517"/>
    </i>
    <i>
      <x v="13110"/>
    </i>
    <i>
      <x v="13519"/>
    </i>
    <i>
      <x v="13111"/>
    </i>
    <i>
      <x v="12688"/>
    </i>
    <i>
      <x v="13112"/>
    </i>
    <i>
      <x v="13523"/>
    </i>
    <i>
      <x v="13113"/>
    </i>
    <i>
      <x v="13525"/>
    </i>
    <i>
      <x v="13114"/>
    </i>
    <i>
      <x v="13527"/>
    </i>
    <i>
      <x v="13115"/>
    </i>
    <i>
      <x v="13529"/>
    </i>
    <i>
      <x v="13116"/>
    </i>
    <i>
      <x v="13531"/>
    </i>
    <i>
      <x v="13117"/>
    </i>
    <i>
      <x v="13533"/>
    </i>
    <i>
      <x v="13118"/>
    </i>
    <i>
      <x v="12689"/>
    </i>
    <i>
      <x v="13119"/>
    </i>
    <i>
      <x v="13537"/>
    </i>
    <i>
      <x v="13120"/>
    </i>
    <i>
      <x v="12704"/>
    </i>
    <i>
      <x v="13121"/>
    </i>
    <i>
      <x v="13541"/>
    </i>
    <i>
      <x v="13122"/>
    </i>
    <i>
      <x v="12690"/>
    </i>
    <i>
      <x v="13123"/>
    </i>
    <i>
      <x v="13545"/>
    </i>
    <i>
      <x v="13124"/>
    </i>
    <i>
      <x v="13547"/>
    </i>
    <i>
      <x v="13125"/>
    </i>
    <i>
      <x v="13549"/>
    </i>
    <i>
      <x v="13126"/>
    </i>
    <i>
      <x v="13551"/>
    </i>
    <i>
      <x v="13127"/>
    </i>
    <i>
      <x v="13553"/>
    </i>
    <i>
      <x v="12667"/>
    </i>
    <i>
      <x v="13555"/>
    </i>
    <i>
      <x v="13129"/>
    </i>
    <i>
      <x v="13557"/>
    </i>
    <i>
      <x v="13130"/>
    </i>
    <i>
      <x v="13559"/>
    </i>
    <i>
      <x v="13131"/>
    </i>
    <i>
      <x v="13561"/>
    </i>
    <i>
      <x v="13132"/>
    </i>
    <i>
      <x v="13563"/>
    </i>
    <i>
      <x v="13133"/>
    </i>
    <i>
      <x v="13565"/>
    </i>
    <i>
      <x v="13134"/>
    </i>
    <i>
      <x v="13567"/>
    </i>
    <i>
      <x v="13135"/>
    </i>
    <i>
      <x v="13569"/>
    </i>
    <i>
      <x v="13136"/>
    </i>
    <i>
      <x v="12692"/>
    </i>
    <i>
      <x v="13137"/>
    </i>
    <i>
      <x v="13573"/>
    </i>
    <i>
      <x v="13138"/>
    </i>
    <i>
      <x v="13575"/>
    </i>
    <i>
      <x v="13139"/>
    </i>
    <i>
      <x v="13577"/>
    </i>
    <i>
      <x v="13140"/>
    </i>
    <i>
      <x v="13579"/>
    </i>
    <i>
      <x v="13141"/>
    </i>
    <i>
      <x v="13581"/>
    </i>
    <i>
      <x v="13142"/>
    </i>
    <i>
      <x v="12694"/>
    </i>
    <i>
      <x v="13143"/>
    </i>
    <i>
      <x v="13585"/>
    </i>
    <i>
      <x v="13144"/>
    </i>
    <i>
      <x v="13587"/>
    </i>
    <i>
      <x v="13145"/>
    </i>
    <i>
      <x v="13589"/>
    </i>
    <i>
      <x v="13146"/>
    </i>
    <i>
      <x v="13591"/>
    </i>
    <i>
      <x v="13147"/>
    </i>
    <i>
      <x v="13593"/>
    </i>
    <i>
      <x v="13148"/>
    </i>
    <i>
      <x v="13595"/>
    </i>
    <i>
      <x v="13149"/>
    </i>
    <i>
      <x v="13597"/>
    </i>
    <i>
      <x v="13150"/>
    </i>
    <i>
      <x v="13599"/>
    </i>
    <i>
      <x v="13151"/>
    </i>
    <i>
      <x v="12696"/>
    </i>
    <i>
      <x v="12668"/>
    </i>
    <i>
      <x v="13603"/>
    </i>
    <i>
      <x v="13153"/>
    </i>
    <i>
      <x v="13605"/>
    </i>
    <i>
      <x v="13154"/>
    </i>
    <i>
      <x v="13607"/>
    </i>
    <i>
      <x v="13155"/>
    </i>
    <i>
      <x v="13609"/>
    </i>
    <i>
      <x v="13156"/>
    </i>
    <i>
      <x v="13611"/>
    </i>
    <i>
      <x v="13157"/>
    </i>
    <i>
      <x v="12655"/>
    </i>
    <i>
      <x v="13158"/>
    </i>
    <i>
      <x v="13615"/>
    </i>
    <i>
      <x v="13159"/>
    </i>
    <i>
      <x v="13617"/>
    </i>
    <i>
      <x v="13160"/>
    </i>
    <i>
      <x v="13619"/>
    </i>
    <i>
      <x v="13161"/>
    </i>
    <i>
      <x v="13621"/>
    </i>
    <i>
      <x v="13162"/>
    </i>
    <i>
      <x v="13623"/>
    </i>
    <i>
      <x v="12669"/>
    </i>
    <i>
      <x v="13625"/>
    </i>
    <i>
      <x v="13164"/>
    </i>
    <i>
      <x v="13627"/>
    </i>
    <i>
      <x v="13165"/>
    </i>
    <i>
      <x v="13629"/>
    </i>
    <i>
      <x v="13166"/>
    </i>
    <i>
      <x v="13631"/>
    </i>
    <i>
      <x v="12670"/>
    </i>
    <i>
      <x v="13633"/>
    </i>
    <i>
      <x v="13168"/>
    </i>
    <i>
      <x v="13635"/>
    </i>
    <i>
      <x v="12671"/>
    </i>
    <i>
      <x v="13637"/>
    </i>
    <i>
      <x v="13170"/>
    </i>
    <i>
      <x v="13639"/>
    </i>
    <i>
      <x v="13171"/>
    </i>
    <i>
      <x v="13641"/>
    </i>
    <i>
      <x v="13172"/>
    </i>
    <i>
      <x v="13643"/>
    </i>
    <i>
      <x v="13173"/>
    </i>
    <i>
      <x v="13645"/>
    </i>
    <i>
      <x v="13174"/>
    </i>
    <i>
      <x v="13647"/>
    </i>
    <i>
      <x v="13175"/>
    </i>
    <i>
      <x v="13649"/>
    </i>
    <i>
      <x v="12672"/>
    </i>
    <i>
      <x v="13651"/>
    </i>
    <i>
      <x v="13177"/>
    </i>
    <i>
      <x v="13653"/>
    </i>
    <i>
      <x v="13178"/>
    </i>
    <i>
      <x v="13655"/>
    </i>
    <i>
      <x v="13179"/>
    </i>
    <i>
      <x v="13657"/>
    </i>
    <i>
      <x v="13180"/>
    </i>
    <i>
      <x v="13659"/>
    </i>
    <i>
      <x v="13181"/>
    </i>
    <i>
      <x v="13661"/>
    </i>
    <i>
      <x v="13182"/>
    </i>
    <i>
      <x v="13663"/>
    </i>
    <i>
      <x v="13183"/>
    </i>
    <i>
      <x v="13665"/>
    </i>
    <i>
      <x v="13184"/>
    </i>
    <i>
      <x v="13667"/>
    </i>
    <i>
      <x v="13185"/>
    </i>
    <i>
      <x v="13669"/>
    </i>
    <i>
      <x v="13186"/>
    </i>
    <i>
      <x v="13671"/>
    </i>
    <i>
      <x v="13187"/>
    </i>
    <i>
      <x v="13673"/>
    </i>
    <i>
      <x v="13188"/>
    </i>
    <i>
      <x v="13675"/>
    </i>
    <i>
      <x v="12700"/>
    </i>
    <i>
      <x v="13677"/>
    </i>
    <i>
      <x v="13190"/>
    </i>
    <i>
      <x v="13679"/>
    </i>
    <i>
      <x v="13191"/>
    </i>
    <i>
      <x v="13681"/>
    </i>
    <i>
      <x v="13192"/>
    </i>
    <i>
      <x v="13683"/>
    </i>
    <i>
      <x v="13193"/>
    </i>
    <i>
      <x v="13685"/>
    </i>
    <i>
      <x v="13194"/>
    </i>
    <i>
      <x v="13687"/>
    </i>
    <i>
      <x v="13195"/>
    </i>
    <i>
      <x v="13689"/>
    </i>
    <i>
      <x v="13196"/>
    </i>
    <i>
      <x v="12656"/>
    </i>
    <i>
      <x v="13699"/>
    </i>
    <i>
      <x v="13693"/>
    </i>
    <i>
      <x v="13700"/>
    </i>
    <i>
      <x v="13695"/>
    </i>
    <i>
      <x v="13702"/>
    </i>
    <i>
      <x v="13697"/>
    </i>
    <i>
      <x v="13704"/>
    </i>
    <i>
      <x v="12705"/>
    </i>
    <i>
      <x v="13706"/>
    </i>
    <i>
      <x v="13701"/>
    </i>
    <i>
      <x v="13198"/>
    </i>
    <i>
      <x v="13703"/>
    </i>
    <i>
      <x v="12673"/>
    </i>
    <i>
      <x v="13705"/>
    </i>
    <i>
      <x v="13200"/>
    </i>
    <i>
      <x v="13707"/>
    </i>
    <i>
      <x v="13201"/>
    </i>
    <i>
      <x v="13709"/>
    </i>
    <i>
      <x v="13202"/>
    </i>
    <i>
      <x v="13711"/>
    </i>
    <i>
      <x v="13203"/>
    </i>
    <i>
      <x v="13713"/>
    </i>
    <i>
      <x v="13204"/>
    </i>
    <i>
      <x v="13715"/>
    </i>
    <i>
      <x v="13205"/>
    </i>
    <i>
      <x v="13717"/>
    </i>
    <i>
      <x v="13206"/>
    </i>
    <i>
      <x v="13719"/>
    </i>
    <i>
      <x v="13759"/>
    </i>
    <i>
      <x v="13721"/>
    </i>
    <i>
      <x v="13760"/>
    </i>
    <i>
      <x v="13723"/>
    </i>
    <i>
      <x v="12674"/>
    </i>
    <i>
      <x v="13725"/>
    </i>
    <i>
      <x v="13764"/>
    </i>
    <i>
      <x v="13727"/>
    </i>
    <i>
      <x v="13766"/>
    </i>
    <i>
      <x v="13729"/>
    </i>
    <i>
      <x v="13768"/>
    </i>
    <i>
      <x v="13731"/>
    </i>
    <i>
      <x v="13770"/>
    </i>
    <i>
      <x v="13733"/>
    </i>
    <i>
      <x v="13772"/>
    </i>
    <i>
      <x v="13735"/>
    </i>
    <i>
      <x v="13774"/>
    </i>
    <i>
      <x v="13737"/>
    </i>
    <i>
      <x v="13776"/>
    </i>
    <i>
      <x v="13739"/>
    </i>
    <i>
      <x v="13778"/>
    </i>
    <i>
      <x v="13741"/>
    </i>
    <i>
      <x v="13780"/>
    </i>
    <i>
      <x v="13743"/>
    </i>
    <i>
      <x v="13782"/>
    </i>
    <i>
      <x v="13745"/>
    </i>
    <i>
      <x v="13784"/>
    </i>
    <i>
      <x v="13747"/>
    </i>
    <i>
      <x v="13786"/>
    </i>
    <i>
      <x v="13749"/>
    </i>
    <i>
      <x v="12675"/>
    </i>
    <i>
      <x v="13751"/>
    </i>
    <i>
      <x v="12657"/>
    </i>
    <i>
      <x v="13753"/>
    </i>
    <i>
      <x v="13799"/>
    </i>
    <i>
      <x v="13755"/>
    </i>
    <i>
      <x v="12676"/>
    </i>
    <i>
      <x v="13757"/>
    </i>
    <i>
      <x v="12677"/>
    </i>
    <i>
      <x v="12697"/>
    </i>
    <i>
      <x v="13227"/>
    </i>
    <i>
      <x v="13761"/>
    </i>
    <i>
      <x v="13208"/>
    </i>
    <i>
      <x v="13763"/>
    </i>
    <i>
      <x v="13209"/>
    </i>
    <i>
      <x v="13765"/>
    </i>
    <i>
      <x v="13210"/>
    </i>
    <i>
      <x v="13767"/>
    </i>
    <i>
      <x v="13211"/>
    </i>
    <i>
      <x v="13769"/>
    </i>
    <i>
      <x v="13212"/>
    </i>
    <i>
      <x v="13771"/>
    </i>
    <i>
      <x v="13213"/>
    </i>
    <i>
      <x v="13773"/>
    </i>
    <i>
      <x v="13214"/>
    </i>
    <i>
      <x v="13775"/>
    </i>
    <i>
      <x v="13215"/>
    </i>
    <i>
      <x v="13777"/>
    </i>
    <i>
      <x v="13216"/>
    </i>
    <i>
      <x v="13779"/>
    </i>
    <i>
      <x v="13217"/>
    </i>
    <i>
      <x v="13781"/>
    </i>
    <i>
      <x v="13218"/>
    </i>
    <i>
      <x v="13783"/>
    </i>
    <i>
      <x v="13790"/>
    </i>
    <i>
      <x v="13785"/>
    </i>
    <i>
      <x v="13791"/>
    </i>
    <i>
      <x v="13787"/>
    </i>
    <i>
      <x v="13793"/>
    </i>
    <i>
      <x v="13789"/>
    </i>
    <i>
      <x v="13795"/>
    </i>
    <i>
      <x v="13797"/>
    </i>
    <i>
      <x v="13792"/>
    </i>
    <i>
      <x v="13220"/>
    </i>
    <i>
      <x v="13794"/>
    </i>
    <i>
      <x v="13221"/>
    </i>
    <i>
      <x v="13796"/>
    </i>
    <i>
      <x v="13222"/>
    </i>
    <i>
      <x v="13798"/>
    </i>
    <i>
      <x v="13223"/>
    </i>
    <i>
      <x v="12650"/>
    </i>
    <i>
      <x v="13224"/>
    </i>
    <i>
      <x v="12570"/>
    </i>
    <i>
      <x v="12308"/>
    </i>
    <i>
      <x v="12180"/>
    </i>
    <i>
      <x v="11541"/>
    </i>
    <i>
      <x v="12442"/>
    </i>
    <i>
      <x v="11542"/>
    </i>
    <i>
      <x v="12116"/>
    </i>
    <i>
      <x v="11543"/>
    </i>
    <i>
      <x v="12244"/>
    </i>
    <i>
      <x v="11544"/>
    </i>
    <i>
      <x v="12372"/>
    </i>
    <i>
      <x v="11545"/>
    </i>
    <i>
      <x v="12506"/>
    </i>
    <i>
      <x v="11546"/>
    </i>
    <i>
      <x v="12646"/>
    </i>
    <i>
      <x v="11547"/>
    </i>
    <i>
      <x v="12148"/>
    </i>
    <i>
      <x v="11548"/>
    </i>
    <i>
      <x v="12212"/>
    </i>
    <i>
      <x v="11549"/>
    </i>
    <i>
      <x v="12276"/>
    </i>
    <i>
      <x v="11550"/>
    </i>
    <i>
      <x v="12340"/>
    </i>
    <i>
      <x v="11551"/>
    </i>
    <i>
      <x v="12404"/>
    </i>
    <i>
      <x v="11552"/>
    </i>
    <i>
      <x v="12474"/>
    </i>
    <i>
      <x v="11553"/>
    </i>
    <i>
      <x v="12538"/>
    </i>
    <i>
      <x v="11554"/>
    </i>
    <i>
      <x v="12614"/>
    </i>
    <i>
      <x v="11555"/>
    </i>
    <i>
      <x v="12100"/>
    </i>
    <i>
      <x v="11556"/>
    </i>
    <i>
      <x v="12132"/>
    </i>
    <i>
      <x v="11557"/>
    </i>
    <i>
      <x v="12164"/>
    </i>
    <i>
      <x v="11558"/>
    </i>
    <i>
      <x v="12196"/>
    </i>
    <i>
      <x v="11559"/>
    </i>
    <i>
      <x v="12228"/>
    </i>
    <i>
      <x v="11560"/>
    </i>
    <i>
      <x v="12260"/>
    </i>
    <i>
      <x v="11561"/>
    </i>
    <i>
      <x v="12292"/>
    </i>
    <i>
      <x v="11562"/>
    </i>
    <i>
      <x v="12324"/>
    </i>
    <i>
      <x v="11563"/>
    </i>
    <i>
      <x v="12356"/>
    </i>
    <i>
      <x v="11564"/>
    </i>
    <i>
      <x v="12388"/>
    </i>
    <i>
      <x v="11565"/>
    </i>
    <i>
      <x v="12426"/>
    </i>
    <i>
      <x v="11566"/>
    </i>
    <i>
      <x v="12458"/>
    </i>
    <i>
      <x v="11567"/>
    </i>
    <i>
      <x v="12490"/>
    </i>
    <i>
      <x v="11568"/>
    </i>
    <i>
      <x v="12522"/>
    </i>
    <i>
      <x v="11569"/>
    </i>
    <i>
      <x v="12554"/>
    </i>
    <i>
      <x v="11570"/>
    </i>
    <i>
      <x v="12596"/>
    </i>
    <i>
      <x v="11571"/>
    </i>
    <i>
      <x v="12630"/>
    </i>
    <i>
      <x v="11572"/>
    </i>
    <i>
      <x v="12092"/>
    </i>
    <i>
      <x v="11573"/>
    </i>
    <i>
      <x v="12108"/>
    </i>
    <i>
      <x v="11574"/>
    </i>
    <i>
      <x v="12124"/>
    </i>
    <i>
      <x v="11575"/>
    </i>
    <i>
      <x v="12140"/>
    </i>
    <i>
      <x v="11576"/>
    </i>
    <i>
      <x v="12156"/>
    </i>
    <i>
      <x v="11577"/>
    </i>
    <i>
      <x v="12172"/>
    </i>
    <i>
      <x v="11578"/>
    </i>
    <i>
      <x v="12188"/>
    </i>
    <i>
      <x v="11579"/>
    </i>
    <i>
      <x v="12204"/>
    </i>
    <i>
      <x v="11580"/>
    </i>
    <i>
      <x v="12220"/>
    </i>
    <i>
      <x v="11581"/>
    </i>
    <i>
      <x v="12236"/>
    </i>
    <i>
      <x v="11582"/>
    </i>
    <i>
      <x v="12252"/>
    </i>
    <i>
      <x v="11583"/>
    </i>
    <i>
      <x v="12268"/>
    </i>
    <i>
      <x v="11584"/>
    </i>
    <i>
      <x v="12284"/>
    </i>
    <i>
      <x v="11585"/>
    </i>
    <i>
      <x v="12300"/>
    </i>
    <i>
      <x v="11586"/>
    </i>
    <i>
      <x v="12316"/>
    </i>
    <i>
      <x v="11587"/>
    </i>
    <i>
      <x v="12332"/>
    </i>
    <i>
      <x v="11588"/>
    </i>
    <i>
      <x v="12348"/>
    </i>
    <i>
      <x v="11589"/>
    </i>
    <i>
      <x v="12364"/>
    </i>
    <i>
      <x v="11590"/>
    </i>
    <i>
      <x v="12380"/>
    </i>
    <i>
      <x v="11591"/>
    </i>
    <i>
      <x v="12396"/>
    </i>
    <i>
      <x v="11592"/>
    </i>
    <i>
      <x v="12412"/>
    </i>
    <i>
      <x v="11593"/>
    </i>
    <i>
      <x v="12434"/>
    </i>
    <i>
      <x v="11594"/>
    </i>
    <i>
      <x v="12450"/>
    </i>
    <i>
      <x v="11595"/>
    </i>
    <i>
      <x v="12466"/>
    </i>
    <i>
      <x v="11596"/>
    </i>
    <i>
      <x v="12482"/>
    </i>
    <i>
      <x v="11597"/>
    </i>
    <i>
      <x v="12498"/>
    </i>
    <i>
      <x v="11598"/>
    </i>
    <i>
      <x v="12514"/>
    </i>
    <i>
      <x v="11599"/>
    </i>
    <i>
      <x v="12530"/>
    </i>
    <i>
      <x v="11600"/>
    </i>
    <i>
      <x v="12546"/>
    </i>
    <i>
      <x v="11601"/>
    </i>
    <i>
      <x v="12562"/>
    </i>
    <i>
      <x v="11602"/>
    </i>
    <i>
      <x v="12578"/>
    </i>
    <i>
      <x v="11603"/>
    </i>
    <i>
      <x v="12604"/>
    </i>
    <i>
      <x v="11604"/>
    </i>
    <i>
      <x v="12622"/>
    </i>
    <i>
      <x v="11605"/>
    </i>
    <i>
      <x v="12638"/>
    </i>
    <i>
      <x v="11606"/>
    </i>
    <i>
      <x v="12088"/>
    </i>
    <i>
      <x v="11607"/>
    </i>
    <i>
      <x v="12096"/>
    </i>
    <i>
      <x v="11608"/>
    </i>
    <i>
      <x v="12104"/>
    </i>
    <i>
      <x v="11609"/>
    </i>
    <i>
      <x v="12112"/>
    </i>
    <i>
      <x v="11610"/>
    </i>
    <i>
      <x v="12120"/>
    </i>
    <i>
      <x v="11611"/>
    </i>
    <i>
      <x v="12128"/>
    </i>
    <i>
      <x v="11612"/>
    </i>
    <i>
      <x v="12136"/>
    </i>
    <i>
      <x v="11613"/>
    </i>
    <i>
      <x v="12144"/>
    </i>
    <i>
      <x v="11614"/>
    </i>
    <i>
      <x v="12152"/>
    </i>
    <i>
      <x v="11615"/>
    </i>
    <i>
      <x v="11514"/>
    </i>
    <i>
      <x v="11616"/>
    </i>
    <i>
      <x v="12168"/>
    </i>
    <i>
      <x v="11617"/>
    </i>
    <i>
      <x v="12176"/>
    </i>
    <i>
      <x v="11618"/>
    </i>
    <i>
      <x v="12184"/>
    </i>
    <i>
      <x v="11501"/>
    </i>
    <i>
      <x v="12192"/>
    </i>
    <i>
      <x v="11620"/>
    </i>
    <i>
      <x v="12200"/>
    </i>
    <i>
      <x v="11621"/>
    </i>
    <i>
      <x v="12208"/>
    </i>
    <i>
      <x v="11622"/>
    </i>
    <i>
      <x v="12216"/>
    </i>
    <i>
      <x v="11623"/>
    </i>
    <i>
      <x v="12224"/>
    </i>
    <i>
      <x v="11624"/>
    </i>
    <i>
      <x v="12232"/>
    </i>
    <i>
      <x v="11502"/>
    </i>
    <i>
      <x v="12240"/>
    </i>
    <i>
      <x v="11626"/>
    </i>
    <i>
      <x v="12248"/>
    </i>
    <i>
      <x v="11627"/>
    </i>
    <i>
      <x v="12256"/>
    </i>
    <i>
      <x v="11628"/>
    </i>
    <i>
      <x v="12264"/>
    </i>
    <i>
      <x v="11629"/>
    </i>
    <i>
      <x v="12272"/>
    </i>
    <i>
      <x v="11630"/>
    </i>
    <i>
      <x v="12280"/>
    </i>
    <i>
      <x v="11631"/>
    </i>
    <i>
      <x v="12288"/>
    </i>
    <i>
      <x v="11632"/>
    </i>
    <i>
      <x v="12296"/>
    </i>
    <i>
      <x v="11633"/>
    </i>
    <i>
      <x v="12304"/>
    </i>
    <i>
      <x v="11634"/>
    </i>
    <i>
      <x v="12312"/>
    </i>
    <i>
      <x v="11503"/>
    </i>
    <i>
      <x v="12320"/>
    </i>
    <i>
      <x v="11636"/>
    </i>
    <i>
      <x v="12328"/>
    </i>
    <i>
      <x v="11637"/>
    </i>
    <i>
      <x v="12336"/>
    </i>
    <i>
      <x v="11638"/>
    </i>
    <i>
      <x v="12344"/>
    </i>
    <i>
      <x v="11639"/>
    </i>
    <i>
      <x v="11532"/>
    </i>
    <i>
      <x v="11640"/>
    </i>
    <i>
      <x v="12360"/>
    </i>
    <i>
      <x v="11641"/>
    </i>
    <i>
      <x v="12368"/>
    </i>
    <i>
      <x v="11642"/>
    </i>
    <i>
      <x v="12376"/>
    </i>
    <i>
      <x v="11643"/>
    </i>
    <i>
      <x v="12384"/>
    </i>
    <i>
      <x v="11644"/>
    </i>
    <i>
      <x v="12392"/>
    </i>
    <i>
      <x v="11645"/>
    </i>
    <i>
      <x v="12400"/>
    </i>
    <i>
      <x v="11646"/>
    </i>
    <i>
      <x v="12408"/>
    </i>
    <i>
      <x v="11647"/>
    </i>
    <i>
      <x v="11539"/>
    </i>
    <i>
      <x v="11648"/>
    </i>
    <i>
      <x v="12430"/>
    </i>
    <i>
      <x v="11649"/>
    </i>
    <i>
      <x v="12438"/>
    </i>
    <i>
      <x v="11650"/>
    </i>
    <i>
      <x v="12446"/>
    </i>
    <i>
      <x v="11651"/>
    </i>
    <i>
      <x v="12454"/>
    </i>
    <i>
      <x v="11652"/>
    </i>
    <i>
      <x v="12462"/>
    </i>
    <i>
      <x v="11653"/>
    </i>
    <i>
      <x v="12470"/>
    </i>
    <i>
      <x v="11654"/>
    </i>
    <i>
      <x v="12478"/>
    </i>
    <i>
      <x v="11655"/>
    </i>
    <i>
      <x v="12486"/>
    </i>
    <i>
      <x v="11656"/>
    </i>
    <i>
      <x v="12494"/>
    </i>
    <i>
      <x v="11657"/>
    </i>
    <i>
      <x v="12502"/>
    </i>
    <i>
      <x v="11658"/>
    </i>
    <i>
      <x v="12510"/>
    </i>
    <i>
      <x v="11659"/>
    </i>
    <i>
      <x v="12518"/>
    </i>
    <i>
      <x v="11660"/>
    </i>
    <i>
      <x v="12526"/>
    </i>
    <i>
      <x v="11534"/>
    </i>
    <i>
      <x v="12534"/>
    </i>
    <i>
      <x v="11662"/>
    </i>
    <i>
      <x v="12542"/>
    </i>
    <i>
      <x v="11663"/>
    </i>
    <i>
      <x v="12550"/>
    </i>
    <i>
      <x v="11664"/>
    </i>
    <i>
      <x v="12558"/>
    </i>
    <i>
      <x v="11665"/>
    </i>
    <i>
      <x v="12566"/>
    </i>
    <i>
      <x v="11666"/>
    </i>
    <i>
      <x v="12574"/>
    </i>
    <i>
      <x v="11667"/>
    </i>
    <i>
      <x v="12582"/>
    </i>
    <i>
      <x v="11668"/>
    </i>
    <i>
      <x v="12600"/>
    </i>
    <i>
      <x v="11669"/>
    </i>
    <i>
      <x v="12608"/>
    </i>
    <i>
      <x v="11670"/>
    </i>
    <i>
      <x v="12618"/>
    </i>
    <i>
      <x v="11671"/>
    </i>
    <i>
      <x v="12626"/>
    </i>
    <i>
      <x v="11504"/>
    </i>
    <i>
      <x v="12634"/>
    </i>
    <i>
      <x v="11673"/>
    </i>
    <i>
      <x v="11522"/>
    </i>
    <i>
      <x v="11674"/>
    </i>
    <i>
      <x v="12086"/>
    </i>
    <i>
      <x v="11675"/>
    </i>
    <i>
      <x v="12090"/>
    </i>
    <i>
      <x v="11676"/>
    </i>
    <i>
      <x v="12094"/>
    </i>
    <i>
      <x v="11535"/>
    </i>
    <i>
      <x v="12098"/>
    </i>
    <i>
      <x v="11678"/>
    </i>
    <i>
      <x v="11513"/>
    </i>
    <i>
      <x v="11679"/>
    </i>
    <i>
      <x v="12106"/>
    </i>
    <i>
      <x v="11680"/>
    </i>
    <i>
      <x v="12110"/>
    </i>
    <i>
      <x v="11681"/>
    </i>
    <i>
      <x v="12114"/>
    </i>
    <i>
      <x v="11682"/>
    </i>
    <i>
      <x v="12118"/>
    </i>
    <i>
      <x v="11683"/>
    </i>
    <i>
      <x v="12122"/>
    </i>
    <i>
      <x v="11684"/>
    </i>
    <i>
      <x v="12126"/>
    </i>
    <i>
      <x v="11685"/>
    </i>
    <i>
      <x v="12130"/>
    </i>
    <i>
      <x v="11524"/>
    </i>
    <i>
      <x v="12134"/>
    </i>
    <i>
      <x v="11687"/>
    </i>
    <i>
      <x v="12138"/>
    </i>
    <i>
      <x v="11688"/>
    </i>
    <i>
      <x v="12142"/>
    </i>
    <i>
      <x v="11689"/>
    </i>
    <i>
      <x v="12146"/>
    </i>
    <i>
      <x v="11690"/>
    </i>
    <i>
      <x v="12150"/>
    </i>
    <i>
      <x v="11691"/>
    </i>
    <i>
      <x v="12154"/>
    </i>
    <i>
      <x v="11692"/>
    </i>
    <i>
      <x v="12158"/>
    </i>
    <i>
      <x v="11693"/>
    </i>
    <i>
      <x v="12162"/>
    </i>
    <i>
      <x v="11694"/>
    </i>
    <i>
      <x v="12166"/>
    </i>
    <i>
      <x v="11695"/>
    </i>
    <i>
      <x v="12170"/>
    </i>
    <i>
      <x v="11696"/>
    </i>
    <i>
      <x v="12174"/>
    </i>
    <i>
      <x v="11697"/>
    </i>
    <i>
      <x v="12178"/>
    </i>
    <i>
      <x v="11698"/>
    </i>
    <i>
      <x v="12182"/>
    </i>
    <i>
      <x v="11699"/>
    </i>
    <i>
      <x v="12186"/>
    </i>
    <i>
      <x v="11700"/>
    </i>
    <i>
      <x v="12190"/>
    </i>
    <i>
      <x v="11701"/>
    </i>
    <i>
      <x v="12194"/>
    </i>
    <i>
      <x v="11702"/>
    </i>
    <i>
      <x v="12198"/>
    </i>
    <i>
      <x v="11703"/>
    </i>
    <i>
      <x v="12202"/>
    </i>
    <i>
      <x v="11704"/>
    </i>
    <i>
      <x v="12206"/>
    </i>
    <i>
      <x v="11705"/>
    </i>
    <i>
      <x v="12210"/>
    </i>
    <i>
      <x v="11706"/>
    </i>
    <i>
      <x v="12214"/>
    </i>
    <i>
      <x v="11707"/>
    </i>
    <i>
      <x v="12218"/>
    </i>
    <i>
      <x v="11708"/>
    </i>
    <i>
      <x v="12222"/>
    </i>
    <i>
      <x v="11709"/>
    </i>
    <i>
      <x v="12226"/>
    </i>
    <i>
      <x v="11710"/>
    </i>
    <i>
      <x v="12230"/>
    </i>
    <i>
      <x v="11711"/>
    </i>
    <i>
      <x v="12234"/>
    </i>
    <i>
      <x v="11712"/>
    </i>
    <i>
      <x v="12238"/>
    </i>
    <i>
      <x v="11713"/>
    </i>
    <i>
      <x v="11515"/>
    </i>
    <i>
      <x v="11714"/>
    </i>
    <i>
      <x v="12246"/>
    </i>
    <i>
      <x v="11715"/>
    </i>
    <i>
      <x v="12250"/>
    </i>
    <i>
      <x v="11716"/>
    </i>
    <i>
      <x v="12254"/>
    </i>
    <i>
      <x v="11717"/>
    </i>
    <i>
      <x v="12258"/>
    </i>
    <i>
      <x v="11718"/>
    </i>
    <i>
      <x v="12262"/>
    </i>
    <i>
      <x v="11719"/>
    </i>
    <i>
      <x v="12266"/>
    </i>
    <i>
      <x v="11720"/>
    </i>
    <i>
      <x v="12270"/>
    </i>
    <i>
      <x v="11721"/>
    </i>
    <i>
      <x v="12274"/>
    </i>
    <i>
      <x v="11722"/>
    </i>
    <i>
      <x v="12278"/>
    </i>
    <i>
      <x v="11723"/>
    </i>
    <i>
      <x v="12282"/>
    </i>
    <i>
      <x v="11724"/>
    </i>
    <i>
      <x v="12286"/>
    </i>
    <i>
      <x v="11725"/>
    </i>
    <i>
      <x v="12290"/>
    </i>
    <i>
      <x v="11505"/>
    </i>
    <i>
      <x v="12294"/>
    </i>
    <i>
      <x v="11727"/>
    </i>
    <i>
      <x v="11531"/>
    </i>
    <i>
      <x v="11728"/>
    </i>
    <i>
      <x v="12302"/>
    </i>
    <i>
      <x v="11729"/>
    </i>
    <i>
      <x v="12306"/>
    </i>
    <i>
      <x v="11730"/>
    </i>
    <i>
      <x v="12310"/>
    </i>
    <i>
      <x v="11731"/>
    </i>
    <i>
      <x v="12314"/>
    </i>
    <i>
      <x v="11732"/>
    </i>
    <i>
      <x v="12318"/>
    </i>
    <i>
      <x v="11733"/>
    </i>
    <i>
      <x v="12322"/>
    </i>
    <i>
      <x v="11734"/>
    </i>
    <i>
      <x v="12326"/>
    </i>
    <i>
      <x v="11735"/>
    </i>
    <i>
      <x v="12330"/>
    </i>
    <i>
      <x v="11736"/>
    </i>
    <i>
      <x v="12334"/>
    </i>
    <i>
      <x v="11737"/>
    </i>
    <i>
      <x v="12338"/>
    </i>
    <i>
      <x v="11738"/>
    </i>
    <i>
      <x v="12342"/>
    </i>
    <i>
      <x v="11739"/>
    </i>
    <i>
      <x v="12346"/>
    </i>
    <i>
      <x v="11740"/>
    </i>
    <i>
      <x v="12350"/>
    </i>
    <i>
      <x v="11741"/>
    </i>
    <i>
      <x v="12354"/>
    </i>
    <i>
      <x v="11742"/>
    </i>
    <i>
      <x v="12358"/>
    </i>
    <i>
      <x v="11743"/>
    </i>
    <i>
      <x v="12362"/>
    </i>
    <i>
      <x v="11744"/>
    </i>
    <i>
      <x v="12366"/>
    </i>
    <i>
      <x v="11745"/>
    </i>
    <i>
      <x v="12370"/>
    </i>
    <i>
      <x v="11746"/>
    </i>
    <i>
      <x v="12374"/>
    </i>
    <i>
      <x v="11747"/>
    </i>
    <i>
      <x v="12378"/>
    </i>
    <i>
      <x v="11748"/>
    </i>
    <i>
      <x v="12382"/>
    </i>
    <i>
      <x v="11749"/>
    </i>
    <i>
      <x v="12386"/>
    </i>
    <i>
      <x v="11750"/>
    </i>
    <i>
      <x v="12390"/>
    </i>
    <i>
      <x v="11751"/>
    </i>
    <i>
      <x v="12394"/>
    </i>
    <i>
      <x v="11752"/>
    </i>
    <i>
      <x v="12398"/>
    </i>
    <i>
      <x v="11753"/>
    </i>
    <i>
      <x v="12402"/>
    </i>
    <i>
      <x v="11754"/>
    </i>
    <i>
      <x v="12406"/>
    </i>
    <i>
      <x v="11506"/>
    </i>
    <i>
      <x v="12410"/>
    </i>
    <i>
      <x v="11756"/>
    </i>
    <i>
      <x v="12414"/>
    </i>
    <i>
      <x v="11757"/>
    </i>
    <i>
      <x v="12424"/>
    </i>
    <i>
      <x v="11758"/>
    </i>
    <i>
      <x v="12428"/>
    </i>
    <i>
      <x v="11759"/>
    </i>
    <i>
      <x v="12432"/>
    </i>
    <i>
      <x v="11760"/>
    </i>
    <i>
      <x v="12436"/>
    </i>
    <i>
      <x v="11761"/>
    </i>
    <i>
      <x v="12440"/>
    </i>
    <i>
      <x v="11762"/>
    </i>
    <i>
      <x v="12444"/>
    </i>
    <i>
      <x v="11763"/>
    </i>
    <i>
      <x v="12448"/>
    </i>
    <i>
      <x v="11764"/>
    </i>
    <i>
      <x v="12452"/>
    </i>
    <i>
      <x v="11525"/>
    </i>
    <i>
      <x v="12456"/>
    </i>
    <i>
      <x v="11766"/>
    </i>
    <i>
      <x v="12460"/>
    </i>
    <i>
      <x v="11767"/>
    </i>
    <i>
      <x v="12464"/>
    </i>
    <i>
      <x v="11768"/>
    </i>
    <i>
      <x v="12468"/>
    </i>
    <i>
      <x v="11769"/>
    </i>
    <i>
      <x v="12472"/>
    </i>
    <i>
      <x v="11770"/>
    </i>
    <i>
      <x v="12476"/>
    </i>
    <i>
      <x v="11771"/>
    </i>
    <i>
      <x v="12480"/>
    </i>
    <i>
      <x v="11772"/>
    </i>
    <i>
      <x v="12484"/>
    </i>
    <i>
      <x v="11773"/>
    </i>
    <i>
      <x v="12488"/>
    </i>
    <i>
      <x v="11774"/>
    </i>
    <i>
      <x v="12492"/>
    </i>
    <i>
      <x v="11775"/>
    </i>
    <i>
      <x v="12496"/>
    </i>
    <i>
      <x v="11776"/>
    </i>
    <i>
      <x v="12500"/>
    </i>
    <i>
      <x v="11777"/>
    </i>
    <i>
      <x v="12504"/>
    </i>
    <i>
      <x v="11778"/>
    </i>
    <i>
      <x v="12508"/>
    </i>
    <i>
      <x v="11779"/>
    </i>
    <i>
      <x v="12512"/>
    </i>
    <i>
      <x v="11780"/>
    </i>
    <i>
      <x v="12516"/>
    </i>
    <i>
      <x v="11781"/>
    </i>
    <i>
      <x v="12520"/>
    </i>
    <i>
      <x v="11782"/>
    </i>
    <i>
      <x v="12524"/>
    </i>
    <i>
      <x v="11783"/>
    </i>
    <i>
      <x v="12528"/>
    </i>
    <i>
      <x v="11784"/>
    </i>
    <i>
      <x v="12532"/>
    </i>
    <i>
      <x v="11785"/>
    </i>
    <i>
      <x v="12536"/>
    </i>
    <i>
      <x v="11786"/>
    </i>
    <i>
      <x v="12540"/>
    </i>
    <i>
      <x v="11787"/>
    </i>
    <i>
      <x v="12544"/>
    </i>
    <i>
      <x v="11788"/>
    </i>
    <i>
      <x v="12548"/>
    </i>
    <i>
      <x v="11789"/>
    </i>
    <i>
      <x v="12552"/>
    </i>
    <i>
      <x v="11790"/>
    </i>
    <i>
      <x v="12556"/>
    </i>
    <i>
      <x v="11791"/>
    </i>
    <i>
      <x v="12560"/>
    </i>
    <i>
      <x v="11792"/>
    </i>
    <i>
      <x v="12564"/>
    </i>
    <i>
      <x v="11793"/>
    </i>
    <i>
      <x v="12568"/>
    </i>
    <i>
      <x v="11794"/>
    </i>
    <i>
      <x v="12572"/>
    </i>
    <i>
      <x v="11795"/>
    </i>
    <i>
      <x v="12576"/>
    </i>
    <i>
      <x v="11796"/>
    </i>
    <i>
      <x v="12580"/>
    </i>
    <i>
      <x v="11797"/>
    </i>
    <i>
      <x v="12584"/>
    </i>
    <i>
      <x v="11798"/>
    </i>
    <i>
      <x v="12598"/>
    </i>
    <i>
      <x v="11799"/>
    </i>
    <i>
      <x v="12602"/>
    </i>
    <i>
      <x v="11800"/>
    </i>
    <i>
      <x v="11521"/>
    </i>
    <i>
      <x v="11801"/>
    </i>
    <i>
      <x v="11540"/>
    </i>
    <i>
      <x v="12610"/>
    </i>
    <i>
      <x v="11802"/>
    </i>
    <i>
      <x v="12616"/>
    </i>
    <i>
      <x v="11507"/>
    </i>
    <i>
      <x v="12620"/>
    </i>
    <i>
      <x v="11804"/>
    </i>
    <i>
      <x v="12624"/>
    </i>
    <i>
      <x v="11805"/>
    </i>
    <i>
      <x v="12628"/>
    </i>
    <i>
      <x v="11806"/>
    </i>
    <i>
      <x v="12632"/>
    </i>
    <i>
      <x v="11807"/>
    </i>
    <i>
      <x v="12636"/>
    </i>
    <i>
      <x v="11508"/>
    </i>
    <i>
      <x v="12640"/>
    </i>
    <i>
      <x v="11809"/>
    </i>
    <i>
      <x v="12644"/>
    </i>
    <i>
      <x v="11810"/>
    </i>
    <i>
      <x v="12648"/>
    </i>
    <i>
      <x v="11811"/>
    </i>
    <i>
      <x v="12087"/>
    </i>
    <i>
      <x v="11812"/>
    </i>
    <i>
      <x v="12089"/>
    </i>
    <i>
      <x v="11813"/>
    </i>
    <i>
      <x v="12091"/>
    </i>
    <i>
      <x v="11814"/>
    </i>
    <i>
      <x v="12093"/>
    </i>
    <i>
      <x v="11815"/>
    </i>
    <i>
      <x v="12095"/>
    </i>
    <i>
      <x v="11816"/>
    </i>
    <i>
      <x v="12097"/>
    </i>
    <i>
      <x v="11817"/>
    </i>
    <i>
      <x v="12099"/>
    </i>
    <i>
      <x v="11818"/>
    </i>
    <i>
      <x v="12101"/>
    </i>
    <i>
      <x v="11819"/>
    </i>
    <i>
      <x v="12103"/>
    </i>
    <i>
      <x v="11820"/>
    </i>
    <i>
      <x v="12105"/>
    </i>
    <i>
      <x v="11821"/>
    </i>
    <i>
      <x v="12107"/>
    </i>
    <i>
      <x v="11822"/>
    </i>
    <i>
      <x v="12109"/>
    </i>
    <i>
      <x v="11823"/>
    </i>
    <i>
      <x v="12111"/>
    </i>
    <i>
      <x v="11824"/>
    </i>
    <i>
      <x v="12113"/>
    </i>
    <i>
      <x v="11825"/>
    </i>
    <i>
      <x v="12115"/>
    </i>
    <i>
      <x v="11826"/>
    </i>
    <i>
      <x v="12117"/>
    </i>
    <i>
      <x v="11827"/>
    </i>
    <i>
      <x v="12119"/>
    </i>
    <i>
      <x v="11828"/>
    </i>
    <i>
      <x v="12121"/>
    </i>
    <i>
      <x v="11829"/>
    </i>
    <i>
      <x v="12123"/>
    </i>
    <i>
      <x v="11830"/>
    </i>
    <i>
      <x v="12125"/>
    </i>
    <i>
      <x v="11831"/>
    </i>
    <i>
      <x v="12127"/>
    </i>
    <i>
      <x v="11832"/>
    </i>
    <i>
      <x v="12129"/>
    </i>
    <i>
      <x v="11833"/>
    </i>
    <i>
      <x v="12131"/>
    </i>
    <i>
      <x v="11834"/>
    </i>
    <i>
      <x v="12133"/>
    </i>
    <i>
      <x v="11835"/>
    </i>
    <i>
      <x v="12135"/>
    </i>
    <i>
      <x v="11836"/>
    </i>
    <i>
      <x v="11537"/>
    </i>
    <i>
      <x v="11837"/>
    </i>
    <i>
      <x v="12139"/>
    </i>
    <i>
      <x v="11838"/>
    </i>
    <i>
      <x v="12141"/>
    </i>
    <i>
      <x v="11839"/>
    </i>
    <i>
      <x v="12143"/>
    </i>
    <i>
      <x v="11536"/>
    </i>
    <i>
      <x v="12145"/>
    </i>
    <i>
      <x v="11841"/>
    </i>
    <i>
      <x v="12147"/>
    </i>
    <i>
      <x v="11842"/>
    </i>
    <i>
      <x v="12149"/>
    </i>
    <i>
      <x v="11843"/>
    </i>
    <i>
      <x v="12151"/>
    </i>
    <i>
      <x v="11844"/>
    </i>
    <i>
      <x v="12153"/>
    </i>
    <i>
      <x v="11845"/>
    </i>
    <i>
      <x v="12155"/>
    </i>
    <i>
      <x v="11846"/>
    </i>
    <i>
      <x v="12157"/>
    </i>
    <i>
      <x v="11847"/>
    </i>
    <i>
      <x v="12159"/>
    </i>
    <i>
      <x v="11848"/>
    </i>
    <i>
      <x v="12161"/>
    </i>
    <i>
      <x v="11849"/>
    </i>
    <i>
      <x v="12163"/>
    </i>
    <i>
      <x v="11850"/>
    </i>
    <i>
      <x v="12165"/>
    </i>
    <i>
      <x v="11851"/>
    </i>
    <i>
      <x v="12167"/>
    </i>
    <i>
      <x v="11852"/>
    </i>
    <i>
      <x v="12169"/>
    </i>
    <i>
      <x v="11853"/>
    </i>
    <i>
      <x v="12171"/>
    </i>
    <i>
      <x v="11854"/>
    </i>
    <i>
      <x v="12173"/>
    </i>
    <i>
      <x v="11855"/>
    </i>
    <i>
      <x v="12175"/>
    </i>
    <i>
      <x v="11856"/>
    </i>
    <i>
      <x v="12177"/>
    </i>
    <i>
      <x v="11857"/>
    </i>
    <i>
      <x v="12179"/>
    </i>
    <i>
      <x v="11858"/>
    </i>
    <i>
      <x v="12181"/>
    </i>
    <i>
      <x v="11859"/>
    </i>
    <i>
      <x v="12183"/>
    </i>
    <i>
      <x v="11860"/>
    </i>
    <i>
      <x v="12185"/>
    </i>
    <i>
      <x v="11861"/>
    </i>
    <i>
      <x v="12187"/>
    </i>
    <i>
      <x v="11862"/>
    </i>
    <i>
      <x v="12189"/>
    </i>
    <i>
      <x v="11863"/>
    </i>
    <i>
      <x v="12191"/>
    </i>
    <i>
      <x v="11864"/>
    </i>
    <i>
      <x v="12193"/>
    </i>
    <i>
      <x v="11865"/>
    </i>
    <i>
      <x v="12195"/>
    </i>
    <i>
      <x v="11866"/>
    </i>
    <i>
      <x v="12197"/>
    </i>
    <i>
      <x v="11867"/>
    </i>
    <i>
      <x v="12199"/>
    </i>
    <i>
      <x v="11868"/>
    </i>
    <i>
      <x v="12201"/>
    </i>
    <i>
      <x v="11869"/>
    </i>
    <i>
      <x v="12203"/>
    </i>
    <i>
      <x v="11870"/>
    </i>
    <i>
      <x v="12205"/>
    </i>
    <i>
      <x v="11871"/>
    </i>
    <i>
      <x v="12207"/>
    </i>
    <i>
      <x v="11872"/>
    </i>
    <i>
      <x v="12209"/>
    </i>
    <i>
      <x v="11873"/>
    </i>
    <i>
      <x v="12211"/>
    </i>
    <i>
      <x v="11874"/>
    </i>
    <i>
      <x v="12213"/>
    </i>
    <i>
      <x v="11875"/>
    </i>
    <i>
      <x v="12215"/>
    </i>
    <i>
      <x v="11876"/>
    </i>
    <i>
      <x v="12217"/>
    </i>
    <i>
      <x v="11877"/>
    </i>
    <i>
      <x v="12219"/>
    </i>
    <i>
      <x v="11878"/>
    </i>
    <i>
      <x v="12221"/>
    </i>
    <i>
      <x v="11879"/>
    </i>
    <i>
      <x v="12223"/>
    </i>
    <i>
      <x v="11880"/>
    </i>
    <i>
      <x v="12225"/>
    </i>
    <i>
      <x v="11881"/>
    </i>
    <i>
      <x v="12227"/>
    </i>
    <i>
      <x v="11882"/>
    </i>
    <i>
      <x v="12229"/>
    </i>
    <i>
      <x v="11883"/>
    </i>
    <i>
      <x v="12231"/>
    </i>
    <i>
      <x v="11884"/>
    </i>
    <i>
      <x v="12233"/>
    </i>
    <i>
      <x v="11885"/>
    </i>
    <i>
      <x v="12235"/>
    </i>
    <i>
      <x v="11886"/>
    </i>
    <i>
      <x v="11527"/>
    </i>
    <i>
      <x v="11887"/>
    </i>
    <i>
      <x v="12239"/>
    </i>
    <i>
      <x v="11888"/>
    </i>
    <i>
      <x v="12241"/>
    </i>
    <i>
      <x v="11889"/>
    </i>
    <i>
      <x v="12243"/>
    </i>
    <i>
      <x v="11890"/>
    </i>
    <i>
      <x v="12245"/>
    </i>
    <i>
      <x v="11891"/>
    </i>
    <i>
      <x v="12247"/>
    </i>
    <i>
      <x v="11892"/>
    </i>
    <i>
      <x v="12249"/>
    </i>
    <i>
      <x v="11893"/>
    </i>
    <i>
      <x v="12251"/>
    </i>
    <i>
      <x v="11894"/>
    </i>
    <i>
      <x v="12253"/>
    </i>
    <i>
      <x v="11895"/>
    </i>
    <i>
      <x v="12255"/>
    </i>
    <i>
      <x v="11896"/>
    </i>
    <i>
      <x v="12257"/>
    </i>
    <i>
      <x v="11897"/>
    </i>
    <i>
      <x v="12259"/>
    </i>
    <i>
      <x v="11898"/>
    </i>
    <i>
      <x v="12261"/>
    </i>
    <i>
      <x v="11899"/>
    </i>
    <i>
      <x v="12263"/>
    </i>
    <i>
      <x v="11900"/>
    </i>
    <i>
      <x v="11528"/>
    </i>
    <i>
      <x v="11901"/>
    </i>
    <i>
      <x v="12267"/>
    </i>
    <i>
      <x v="11526"/>
    </i>
    <i>
      <x v="12269"/>
    </i>
    <i>
      <x v="11903"/>
    </i>
    <i>
      <x v="11538"/>
    </i>
    <i>
      <x v="11904"/>
    </i>
    <i>
      <x v="12273"/>
    </i>
    <i>
      <x v="11905"/>
    </i>
    <i>
      <x v="12275"/>
    </i>
    <i>
      <x v="11906"/>
    </i>
    <i>
      <x v="12277"/>
    </i>
    <i>
      <x v="11907"/>
    </i>
    <i>
      <x v="12279"/>
    </i>
    <i>
      <x v="11908"/>
    </i>
    <i>
      <x v="11516"/>
    </i>
    <i>
      <x v="11909"/>
    </i>
    <i>
      <x v="12283"/>
    </i>
    <i>
      <x v="11910"/>
    </i>
    <i>
      <x v="11529"/>
    </i>
    <i>
      <x v="11911"/>
    </i>
    <i>
      <x v="11530"/>
    </i>
    <i>
      <x v="11912"/>
    </i>
    <i>
      <x v="12289"/>
    </i>
    <i>
      <x v="11913"/>
    </i>
    <i>
      <x v="12291"/>
    </i>
    <i>
      <x v="11914"/>
    </i>
    <i>
      <x v="12293"/>
    </i>
    <i>
      <x v="11915"/>
    </i>
    <i>
      <x v="12295"/>
    </i>
    <i>
      <x v="11916"/>
    </i>
    <i>
      <x v="12297"/>
    </i>
    <i>
      <x v="11917"/>
    </i>
    <i>
      <x v="12299"/>
    </i>
    <i>
      <x v="11918"/>
    </i>
    <i>
      <x v="12301"/>
    </i>
    <i>
      <x v="11919"/>
    </i>
    <i>
      <x v="12303"/>
    </i>
    <i>
      <x v="11920"/>
    </i>
    <i>
      <x v="12305"/>
    </i>
    <i>
      <x v="11921"/>
    </i>
    <i>
      <x v="12307"/>
    </i>
    <i>
      <x v="11922"/>
    </i>
    <i>
      <x v="12309"/>
    </i>
    <i>
      <x v="11923"/>
    </i>
    <i>
      <x v="12311"/>
    </i>
    <i>
      <x v="11924"/>
    </i>
    <i>
      <x v="12313"/>
    </i>
    <i>
      <x v="11925"/>
    </i>
    <i>
      <x v="12315"/>
    </i>
    <i>
      <x v="11926"/>
    </i>
    <i>
      <x v="12317"/>
    </i>
    <i>
      <x v="11927"/>
    </i>
    <i>
      <x v="12319"/>
    </i>
    <i>
      <x v="11928"/>
    </i>
    <i>
      <x v="12321"/>
    </i>
    <i>
      <x v="11929"/>
    </i>
    <i>
      <x v="12323"/>
    </i>
    <i>
      <x v="11930"/>
    </i>
    <i>
      <x v="12325"/>
    </i>
    <i>
      <x v="11931"/>
    </i>
    <i>
      <x v="12327"/>
    </i>
    <i>
      <x v="11932"/>
    </i>
    <i>
      <x v="12329"/>
    </i>
    <i>
      <x v="11933"/>
    </i>
    <i>
      <x v="12331"/>
    </i>
    <i>
      <x v="11934"/>
    </i>
    <i>
      <x v="12333"/>
    </i>
    <i>
      <x v="11935"/>
    </i>
    <i>
      <x v="12335"/>
    </i>
    <i>
      <x v="11936"/>
    </i>
    <i>
      <x v="12337"/>
    </i>
    <i>
      <x v="11937"/>
    </i>
    <i>
      <x v="12339"/>
    </i>
    <i>
      <x v="11938"/>
    </i>
    <i>
      <x v="12341"/>
    </i>
    <i>
      <x v="11939"/>
    </i>
    <i>
      <x v="12343"/>
    </i>
    <i>
      <x v="11940"/>
    </i>
    <i>
      <x v="12345"/>
    </i>
    <i>
      <x v="11941"/>
    </i>
    <i>
      <x v="12347"/>
    </i>
    <i>
      <x v="11942"/>
    </i>
    <i>
      <x v="12349"/>
    </i>
    <i>
      <x v="11943"/>
    </i>
    <i>
      <x v="12351"/>
    </i>
    <i>
      <x v="11944"/>
    </i>
    <i>
      <x v="12353"/>
    </i>
    <i>
      <x v="11945"/>
    </i>
    <i>
      <x v="12355"/>
    </i>
    <i>
      <x v="11509"/>
    </i>
    <i>
      <x v="12357"/>
    </i>
    <i>
      <x v="11947"/>
    </i>
    <i>
      <x v="12359"/>
    </i>
    <i>
      <x v="11948"/>
    </i>
    <i>
      <x v="12361"/>
    </i>
    <i>
      <x v="11949"/>
    </i>
    <i>
      <x v="12363"/>
    </i>
    <i>
      <x v="11950"/>
    </i>
    <i>
      <x v="12365"/>
    </i>
    <i>
      <x v="11951"/>
    </i>
    <i>
      <x v="12367"/>
    </i>
    <i>
      <x v="11952"/>
    </i>
    <i>
      <x v="12369"/>
    </i>
    <i>
      <x v="11953"/>
    </i>
    <i>
      <x v="12371"/>
    </i>
    <i>
      <x v="11954"/>
    </i>
    <i>
      <x v="12373"/>
    </i>
    <i>
      <x v="11955"/>
    </i>
    <i>
      <x v="12375"/>
    </i>
    <i>
      <x v="11956"/>
    </i>
    <i>
      <x v="12377"/>
    </i>
    <i>
      <x v="11957"/>
    </i>
    <i>
      <x v="12379"/>
    </i>
    <i>
      <x v="11958"/>
    </i>
    <i>
      <x v="12381"/>
    </i>
    <i>
      <x v="11959"/>
    </i>
    <i>
      <x v="12383"/>
    </i>
    <i>
      <x v="11960"/>
    </i>
    <i>
      <x v="12385"/>
    </i>
    <i>
      <x v="11961"/>
    </i>
    <i>
      <x v="12387"/>
    </i>
    <i>
      <x v="11962"/>
    </i>
    <i>
      <x v="12389"/>
    </i>
    <i>
      <x v="11963"/>
    </i>
    <i>
      <x v="12391"/>
    </i>
    <i>
      <x v="11964"/>
    </i>
    <i>
      <x v="12393"/>
    </i>
    <i>
      <x v="11965"/>
    </i>
    <i>
      <x v="12395"/>
    </i>
    <i>
      <x v="11966"/>
    </i>
    <i>
      <x v="12397"/>
    </i>
    <i>
      <x v="11967"/>
    </i>
    <i>
      <x v="12399"/>
    </i>
    <i>
      <x v="11968"/>
    </i>
    <i>
      <x v="12401"/>
    </i>
    <i>
      <x v="11969"/>
    </i>
    <i>
      <x v="12403"/>
    </i>
    <i>
      <x v="11970"/>
    </i>
    <i>
      <x v="12405"/>
    </i>
    <i>
      <x v="11971"/>
    </i>
    <i>
      <x v="12407"/>
    </i>
    <i>
      <x v="11972"/>
    </i>
    <i>
      <x v="12409"/>
    </i>
    <i>
      <x v="11973"/>
    </i>
    <i>
      <x v="12411"/>
    </i>
    <i>
      <x v="12416"/>
    </i>
    <i>
      <x v="12413"/>
    </i>
    <i>
      <x v="12418"/>
    </i>
    <i>
      <x v="12415"/>
    </i>
    <i>
      <x v="12420"/>
    </i>
    <i>
      <x v="12422"/>
    </i>
    <i>
      <x v="11974"/>
    </i>
    <i>
      <x v="12419"/>
    </i>
    <i>
      <x v="11975"/>
    </i>
    <i>
      <x v="12421"/>
    </i>
    <i>
      <x v="11976"/>
    </i>
    <i>
      <x v="12423"/>
    </i>
    <i>
      <x v="11977"/>
    </i>
    <i>
      <x v="12425"/>
    </i>
    <i>
      <x v="11978"/>
    </i>
    <i>
      <x v="12427"/>
    </i>
    <i>
      <x v="11979"/>
    </i>
    <i>
      <x v="12429"/>
    </i>
    <i>
      <x v="11510"/>
    </i>
    <i>
      <x v="12431"/>
    </i>
    <i>
      <x v="11981"/>
    </i>
    <i>
      <x v="12433"/>
    </i>
    <i>
      <x v="11982"/>
    </i>
    <i>
      <x v="12435"/>
    </i>
    <i>
      <x v="11983"/>
    </i>
    <i>
      <x v="12437"/>
    </i>
    <i>
      <x v="11984"/>
    </i>
    <i>
      <x v="12439"/>
    </i>
    <i>
      <x v="11985"/>
    </i>
    <i>
      <x v="12441"/>
    </i>
    <i>
      <x v="11986"/>
    </i>
    <i>
      <x v="12443"/>
    </i>
    <i>
      <x v="11987"/>
    </i>
    <i>
      <x v="12445"/>
    </i>
    <i>
      <x v="11988"/>
    </i>
    <i>
      <x v="12447"/>
    </i>
    <i>
      <x v="11989"/>
    </i>
    <i>
      <x v="12449"/>
    </i>
    <i>
      <x v="11990"/>
    </i>
    <i>
      <x v="12451"/>
    </i>
    <i>
      <x v="11991"/>
    </i>
    <i>
      <x v="12453"/>
    </i>
    <i>
      <x v="11992"/>
    </i>
    <i>
      <x v="12455"/>
    </i>
    <i>
      <x v="11993"/>
    </i>
    <i>
      <x v="12457"/>
    </i>
    <i>
      <x v="11994"/>
    </i>
    <i>
      <x v="12459"/>
    </i>
    <i>
      <x v="11995"/>
    </i>
    <i>
      <x v="12461"/>
    </i>
    <i>
      <x v="11996"/>
    </i>
    <i>
      <x v="12463"/>
    </i>
    <i>
      <x v="11997"/>
    </i>
    <i>
      <x v="12465"/>
    </i>
    <i>
      <x v="11998"/>
    </i>
    <i>
      <x v="12467"/>
    </i>
    <i>
      <x v="11511"/>
    </i>
    <i>
      <x v="12469"/>
    </i>
    <i>
      <x v="12000"/>
    </i>
    <i>
      <x v="12471"/>
    </i>
    <i>
      <x v="12001"/>
    </i>
    <i>
      <x v="12473"/>
    </i>
    <i>
      <x v="12002"/>
    </i>
    <i>
      <x v="12475"/>
    </i>
    <i>
      <x v="12003"/>
    </i>
    <i>
      <x v="12477"/>
    </i>
    <i>
      <x v="12004"/>
    </i>
    <i>
      <x v="12479"/>
    </i>
    <i>
      <x v="12005"/>
    </i>
    <i>
      <x v="12481"/>
    </i>
    <i>
      <x v="12006"/>
    </i>
    <i>
      <x v="12483"/>
    </i>
    <i>
      <x v="12007"/>
    </i>
    <i>
      <x v="12485"/>
    </i>
    <i>
      <x v="12008"/>
    </i>
    <i>
      <x v="12487"/>
    </i>
    <i>
      <x v="12009"/>
    </i>
    <i>
      <x v="12489"/>
    </i>
    <i>
      <x v="12010"/>
    </i>
    <i>
      <x v="12491"/>
    </i>
    <i>
      <x v="12011"/>
    </i>
    <i>
      <x v="12493"/>
    </i>
    <i>
      <x v="12012"/>
    </i>
    <i>
      <x v="12495"/>
    </i>
    <i>
      <x v="12013"/>
    </i>
    <i>
      <x v="12497"/>
    </i>
    <i>
      <x v="12014"/>
    </i>
    <i>
      <x v="12499"/>
    </i>
    <i>
      <x v="12015"/>
    </i>
    <i>
      <x v="12501"/>
    </i>
    <i>
      <x v="12016"/>
    </i>
    <i>
      <x v="12503"/>
    </i>
    <i>
      <x v="12017"/>
    </i>
    <i>
      <x v="12505"/>
    </i>
    <i>
      <x v="12018"/>
    </i>
    <i>
      <x v="12507"/>
    </i>
    <i>
      <x v="12019"/>
    </i>
    <i>
      <x v="12509"/>
    </i>
    <i>
      <x v="12020"/>
    </i>
    <i>
      <x v="12511"/>
    </i>
    <i>
      <x v="12021"/>
    </i>
    <i>
      <x v="12513"/>
    </i>
    <i>
      <x v="12022"/>
    </i>
    <i>
      <x v="12515"/>
    </i>
    <i>
      <x v="12023"/>
    </i>
    <i>
      <x v="12517"/>
    </i>
    <i>
      <x v="12024"/>
    </i>
    <i>
      <x v="12519"/>
    </i>
    <i>
      <x v="12025"/>
    </i>
    <i>
      <x v="12521"/>
    </i>
    <i>
      <x v="12026"/>
    </i>
    <i>
      <x v="12523"/>
    </i>
    <i>
      <x v="12027"/>
    </i>
    <i>
      <x v="12525"/>
    </i>
    <i>
      <x v="12028"/>
    </i>
    <i>
      <x v="12527"/>
    </i>
    <i>
      <x v="12029"/>
    </i>
    <i>
      <x v="12529"/>
    </i>
    <i>
      <x v="12030"/>
    </i>
    <i>
      <x v="12531"/>
    </i>
    <i>
      <x v="12031"/>
    </i>
    <i>
      <x v="12533"/>
    </i>
    <i>
      <x v="12032"/>
    </i>
    <i>
      <x v="12535"/>
    </i>
    <i>
      <x v="12033"/>
    </i>
    <i>
      <x v="12537"/>
    </i>
    <i>
      <x v="12034"/>
    </i>
    <i>
      <x v="12539"/>
    </i>
    <i>
      <x v="12035"/>
    </i>
    <i>
      <x v="12541"/>
    </i>
    <i>
      <x v="12036"/>
    </i>
    <i>
      <x v="12543"/>
    </i>
    <i>
      <x v="12037"/>
    </i>
    <i>
      <x v="12545"/>
    </i>
    <i>
      <x v="12038"/>
    </i>
    <i>
      <x v="12547"/>
    </i>
    <i>
      <x v="12039"/>
    </i>
    <i>
      <x v="12549"/>
    </i>
    <i>
      <x v="12040"/>
    </i>
    <i>
      <x v="12551"/>
    </i>
    <i>
      <x v="12041"/>
    </i>
    <i>
      <x v="12553"/>
    </i>
    <i>
      <x v="12042"/>
    </i>
    <i>
      <x v="12555"/>
    </i>
    <i>
      <x v="12043"/>
    </i>
    <i>
      <x v="12557"/>
    </i>
    <i>
      <x v="12044"/>
    </i>
    <i>
      <x v="12559"/>
    </i>
    <i>
      <x v="12045"/>
    </i>
    <i>
      <x v="12561"/>
    </i>
    <i>
      <x v="12046"/>
    </i>
    <i>
      <x v="11517"/>
    </i>
    <i>
      <x v="12047"/>
    </i>
    <i>
      <x v="12565"/>
    </i>
    <i>
      <x v="12048"/>
    </i>
    <i>
      <x v="12567"/>
    </i>
    <i>
      <x v="12049"/>
    </i>
    <i>
      <x v="12569"/>
    </i>
    <i>
      <x v="12050"/>
    </i>
    <i>
      <x v="12571"/>
    </i>
    <i>
      <x v="12051"/>
    </i>
    <i>
      <x v="12573"/>
    </i>
    <i>
      <x v="12052"/>
    </i>
    <i>
      <x v="11518"/>
    </i>
    <i>
      <x v="12585"/>
    </i>
    <i>
      <x v="12577"/>
    </i>
    <i>
      <x v="12586"/>
    </i>
    <i>
      <x v="12579"/>
    </i>
    <i>
      <x v="12588"/>
    </i>
    <i>
      <x v="12581"/>
    </i>
    <i>
      <x v="12590"/>
    </i>
    <i>
      <x v="12583"/>
    </i>
    <i>
      <x v="11519"/>
    </i>
    <i>
      <x v="11533"/>
    </i>
    <i>
      <x v="12594"/>
    </i>
    <i>
      <x v="12587"/>
    </i>
    <i>
      <x v="12054"/>
    </i>
    <i>
      <x v="12589"/>
    </i>
    <i>
      <x v="12055"/>
    </i>
    <i>
      <x v="12591"/>
    </i>
    <i>
      <x v="12056"/>
    </i>
    <i>
      <x v="12593"/>
    </i>
    <i>
      <x v="12057"/>
    </i>
    <i>
      <x v="12595"/>
    </i>
    <i>
      <x v="12058"/>
    </i>
    <i>
      <x v="12597"/>
    </i>
    <i>
      <x v="12059"/>
    </i>
    <i>
      <x v="12599"/>
    </i>
    <i>
      <x v="12060"/>
    </i>
    <i>
      <x v="12601"/>
    </i>
    <i>
      <x v="12061"/>
    </i>
    <i>
      <x v="12603"/>
    </i>
    <i>
      <x v="12062"/>
    </i>
    <i>
      <x v="11520"/>
    </i>
    <i>
      <x v="12063"/>
    </i>
    <i>
      <x v="12607"/>
    </i>
    <i>
      <x v="12064"/>
    </i>
    <i>
      <x v="12609"/>
    </i>
    <i>
      <x v="12065"/>
    </i>
    <i>
      <x v="12611"/>
    </i>
    <i>
      <x v="12066"/>
    </i>
    <i>
      <x v="12613"/>
    </i>
    <i>
      <x v="12067"/>
    </i>
    <i>
      <x v="12615"/>
    </i>
    <i>
      <x v="12068"/>
    </i>
    <i>
      <x v="12617"/>
    </i>
    <i>
      <x v="12069"/>
    </i>
    <i>
      <x v="12619"/>
    </i>
    <i>
      <x v="12070"/>
    </i>
    <i>
      <x v="12621"/>
    </i>
    <i>
      <x v="11512"/>
    </i>
    <i>
      <x v="12623"/>
    </i>
    <i>
      <x v="12072"/>
    </i>
    <i>
      <x v="12625"/>
    </i>
    <i>
      <x v="12073"/>
    </i>
    <i>
      <x v="12627"/>
    </i>
    <i>
      <x v="12649"/>
    </i>
    <i>
      <x v="12629"/>
    </i>
    <i>
      <x v="12075"/>
    </i>
    <i>
      <x v="12631"/>
    </i>
    <i>
      <x v="12076"/>
    </i>
    <i>
      <x v="12633"/>
    </i>
    <i>
      <x v="12077"/>
    </i>
    <i>
      <x v="12635"/>
    </i>
    <i>
      <x v="12078"/>
    </i>
    <i>
      <x v="12637"/>
    </i>
    <i>
      <x v="12079"/>
    </i>
    <i>
      <x v="12639"/>
    </i>
    <i>
      <x v="12080"/>
    </i>
    <i>
      <x v="12641"/>
    </i>
    <i>
      <x v="12081"/>
    </i>
    <i>
      <x v="12643"/>
    </i>
    <i>
      <x v="12082"/>
    </i>
    <i>
      <x v="12645"/>
    </i>
    <i>
      <x v="12083"/>
    </i>
    <i>
      <x v="12647"/>
    </i>
    <i>
      <x v="12084"/>
    </i>
    <i>
      <x v="11523"/>
    </i>
    <i>
      <x v="12085"/>
    </i>
    <i>
      <x v="12074"/>
    </i>
    <i>
      <x v="11483"/>
    </i>
    <i>
      <x v="11189"/>
    </i>
    <i>
      <x v="11061"/>
    </i>
    <i>
      <x v="10422"/>
    </i>
    <i>
      <x v="10379"/>
    </i>
    <i>
      <x v="10423"/>
    </i>
    <i>
      <x v="10996"/>
    </i>
    <i>
      <x v="10424"/>
    </i>
    <i>
      <x v="11125"/>
    </i>
    <i>
      <x v="10425"/>
    </i>
    <i>
      <x v="11253"/>
    </i>
    <i>
      <x v="10426"/>
    </i>
    <i>
      <x v="11384"/>
    </i>
    <i>
      <x v="10427"/>
    </i>
    <i>
      <x v="10964"/>
    </i>
    <i>
      <x v="10428"/>
    </i>
    <i>
      <x v="11028"/>
    </i>
    <i>
      <x v="10429"/>
    </i>
    <i>
      <x v="11093"/>
    </i>
    <i>
      <x v="10430"/>
    </i>
    <i>
      <x v="11157"/>
    </i>
    <i>
      <x v="10431"/>
    </i>
    <i>
      <x v="11221"/>
    </i>
    <i>
      <x v="10432"/>
    </i>
    <i>
      <x v="11285"/>
    </i>
    <i>
      <x v="10433"/>
    </i>
    <i>
      <x v="11349"/>
    </i>
    <i>
      <x v="10434"/>
    </i>
    <i>
      <x v="11416"/>
    </i>
    <i>
      <x v="10435"/>
    </i>
    <i>
      <x v="10948"/>
    </i>
    <i>
      <x v="10436"/>
    </i>
    <i>
      <x v="10980"/>
    </i>
    <i>
      <x v="10383"/>
    </i>
    <i>
      <x v="11012"/>
    </i>
    <i>
      <x v="10438"/>
    </i>
    <i>
      <x v="11044"/>
    </i>
    <i>
      <x v="10439"/>
    </i>
    <i>
      <x v="11077"/>
    </i>
    <i>
      <x v="10440"/>
    </i>
    <i>
      <x v="10408"/>
    </i>
    <i>
      <x v="10441"/>
    </i>
    <i>
      <x v="10410"/>
    </i>
    <i>
      <x v="10442"/>
    </i>
    <i>
      <x v="11173"/>
    </i>
    <i>
      <x v="10443"/>
    </i>
    <i>
      <x v="11205"/>
    </i>
    <i>
      <x v="10444"/>
    </i>
    <i>
      <x v="11237"/>
    </i>
    <i>
      <x v="10445"/>
    </i>
    <i>
      <x v="10377"/>
    </i>
    <i>
      <x v="10446"/>
    </i>
    <i>
      <x v="11301"/>
    </i>
    <i>
      <x v="10447"/>
    </i>
    <i>
      <x v="11333"/>
    </i>
    <i>
      <x v="10448"/>
    </i>
    <i>
      <x v="11365"/>
    </i>
    <i>
      <x v="10449"/>
    </i>
    <i>
      <x v="11400"/>
    </i>
    <i>
      <x v="10450"/>
    </i>
    <i>
      <x v="11432"/>
    </i>
    <i>
      <x v="10451"/>
    </i>
    <i>
      <x v="10940"/>
    </i>
    <i>
      <x v="10452"/>
    </i>
    <i>
      <x v="10956"/>
    </i>
    <i>
      <x v="10453"/>
    </i>
    <i>
      <x v="10972"/>
    </i>
    <i>
      <x v="10454"/>
    </i>
    <i>
      <x v="10988"/>
    </i>
    <i>
      <x v="10455"/>
    </i>
    <i>
      <x v="11004"/>
    </i>
    <i>
      <x v="10456"/>
    </i>
    <i>
      <x v="11020"/>
    </i>
    <i>
      <x v="10457"/>
    </i>
    <i>
      <x v="11036"/>
    </i>
    <i>
      <x v="10458"/>
    </i>
    <i>
      <x v="11052"/>
    </i>
    <i>
      <x v="10459"/>
    </i>
    <i>
      <x v="11069"/>
    </i>
    <i>
      <x v="10460"/>
    </i>
    <i>
      <x v="11085"/>
    </i>
    <i>
      <x v="10461"/>
    </i>
    <i>
      <x v="10419"/>
    </i>
    <i>
      <x v="10462"/>
    </i>
    <i>
      <x v="11117"/>
    </i>
    <i>
      <x v="10463"/>
    </i>
    <i>
      <x v="11133"/>
    </i>
    <i>
      <x v="10464"/>
    </i>
    <i>
      <x v="11149"/>
    </i>
    <i>
      <x v="10465"/>
    </i>
    <i>
      <x v="11165"/>
    </i>
    <i>
      <x v="10466"/>
    </i>
    <i>
      <x v="11181"/>
    </i>
    <i>
      <x v="10467"/>
    </i>
    <i>
      <x v="11197"/>
    </i>
    <i>
      <x v="10468"/>
    </i>
    <i>
      <x v="10413"/>
    </i>
    <i>
      <x v="10469"/>
    </i>
    <i>
      <x v="11229"/>
    </i>
    <i>
      <x v="10470"/>
    </i>
    <i>
      <x v="11245"/>
    </i>
    <i>
      <x v="10471"/>
    </i>
    <i>
      <x v="11261"/>
    </i>
    <i>
      <x v="10472"/>
    </i>
    <i>
      <x v="11277"/>
    </i>
    <i>
      <x v="10473"/>
    </i>
    <i>
      <x v="11293"/>
    </i>
    <i>
      <x v="10474"/>
    </i>
    <i>
      <x v="10414"/>
    </i>
    <i>
      <x v="10475"/>
    </i>
    <i>
      <x v="11325"/>
    </i>
    <i>
      <x v="10351"/>
    </i>
    <i>
      <x v="11341"/>
    </i>
    <i>
      <x v="10477"/>
    </i>
    <i>
      <x v="11357"/>
    </i>
    <i>
      <x v="10478"/>
    </i>
    <i>
      <x v="11376"/>
    </i>
    <i>
      <x v="10479"/>
    </i>
    <i>
      <x v="11392"/>
    </i>
    <i>
      <x v="10480"/>
    </i>
    <i>
      <x v="11408"/>
    </i>
    <i>
      <x v="10481"/>
    </i>
    <i>
      <x v="10381"/>
    </i>
    <i>
      <x v="10482"/>
    </i>
    <i>
      <x v="11475"/>
    </i>
    <i>
      <x v="10483"/>
    </i>
    <i>
      <x v="11491"/>
    </i>
    <i>
      <x v="10484"/>
    </i>
    <i>
      <x v="10404"/>
    </i>
    <i>
      <x v="10485"/>
    </i>
    <i>
      <x v="10952"/>
    </i>
    <i>
      <x v="10486"/>
    </i>
    <i>
      <x v="10960"/>
    </i>
    <i>
      <x v="10487"/>
    </i>
    <i>
      <x v="10968"/>
    </i>
    <i>
      <x v="10488"/>
    </i>
    <i>
      <x v="10976"/>
    </i>
    <i>
      <x v="10489"/>
    </i>
    <i>
      <x v="10984"/>
    </i>
    <i>
      <x v="10490"/>
    </i>
    <i>
      <x v="10992"/>
    </i>
    <i>
      <x v="10491"/>
    </i>
    <i>
      <x v="11000"/>
    </i>
    <i>
      <x v="10492"/>
    </i>
    <i>
      <x v="11008"/>
    </i>
    <i>
      <x v="10493"/>
    </i>
    <i>
      <x v="11016"/>
    </i>
    <i>
      <x v="10494"/>
    </i>
    <i>
      <x v="11024"/>
    </i>
    <i>
      <x v="10495"/>
    </i>
    <i>
      <x v="11032"/>
    </i>
    <i>
      <x v="10496"/>
    </i>
    <i>
      <x v="10368"/>
    </i>
    <i>
      <x v="10497"/>
    </i>
    <i>
      <x v="11048"/>
    </i>
    <i>
      <x v="10498"/>
    </i>
    <i>
      <x v="11057"/>
    </i>
    <i>
      <x v="10499"/>
    </i>
    <i>
      <x v="11065"/>
    </i>
    <i>
      <x v="10500"/>
    </i>
    <i>
      <x v="11073"/>
    </i>
    <i>
      <x v="10501"/>
    </i>
    <i>
      <x v="11081"/>
    </i>
    <i>
      <x v="10502"/>
    </i>
    <i>
      <x v="10407"/>
    </i>
    <i>
      <x v="10503"/>
    </i>
    <i>
      <x v="11097"/>
    </i>
    <i>
      <x v="10504"/>
    </i>
    <i>
      <x v="11105"/>
    </i>
    <i>
      <x v="10505"/>
    </i>
    <i>
      <x v="11113"/>
    </i>
    <i>
      <x v="10506"/>
    </i>
    <i>
      <x v="11121"/>
    </i>
    <i>
      <x v="10507"/>
    </i>
    <i>
      <x v="11129"/>
    </i>
    <i>
      <x v="10508"/>
    </i>
    <i>
      <x v="11137"/>
    </i>
    <i>
      <x v="10509"/>
    </i>
    <i>
      <x v="11145"/>
    </i>
    <i>
      <x v="10510"/>
    </i>
    <i>
      <x v="11153"/>
    </i>
    <i>
      <x v="10511"/>
    </i>
    <i>
      <x v="11161"/>
    </i>
    <i>
      <x v="10512"/>
    </i>
    <i>
      <x v="11169"/>
    </i>
    <i>
      <x v="10384"/>
    </i>
    <i>
      <x v="11177"/>
    </i>
    <i>
      <x v="10514"/>
    </i>
    <i>
      <x v="11185"/>
    </i>
    <i>
      <x v="10515"/>
    </i>
    <i>
      <x v="10375"/>
    </i>
    <i>
      <x v="10516"/>
    </i>
    <i>
      <x v="11201"/>
    </i>
    <i>
      <x v="10517"/>
    </i>
    <i>
      <x v="11209"/>
    </i>
    <i>
      <x v="10518"/>
    </i>
    <i>
      <x v="11217"/>
    </i>
    <i>
      <x v="10519"/>
    </i>
    <i>
      <x v="11225"/>
    </i>
    <i>
      <x v="10520"/>
    </i>
    <i>
      <x v="11233"/>
    </i>
    <i>
      <x v="10521"/>
    </i>
    <i>
      <x v="11241"/>
    </i>
    <i>
      <x v="10522"/>
    </i>
    <i>
      <x v="11249"/>
    </i>
    <i>
      <x v="10523"/>
    </i>
    <i>
      <x v="11257"/>
    </i>
    <i>
      <x v="10352"/>
    </i>
    <i>
      <x v="11265"/>
    </i>
    <i>
      <x v="10525"/>
    </i>
    <i>
      <x v="11273"/>
    </i>
    <i>
      <x v="10526"/>
    </i>
    <i>
      <x v="11281"/>
    </i>
    <i>
      <x v="10527"/>
    </i>
    <i>
      <x v="11289"/>
    </i>
    <i>
      <x v="10528"/>
    </i>
    <i>
      <x v="11297"/>
    </i>
    <i>
      <x v="10529"/>
    </i>
    <i>
      <x v="11305"/>
    </i>
    <i>
      <x v="10385"/>
    </i>
    <i>
      <x v="10378"/>
    </i>
    <i>
      <x v="10531"/>
    </i>
    <i>
      <x v="11321"/>
    </i>
    <i>
      <x v="10532"/>
    </i>
    <i>
      <x v="11329"/>
    </i>
    <i>
      <x v="10533"/>
    </i>
    <i>
      <x v="11337"/>
    </i>
    <i>
      <x v="10534"/>
    </i>
    <i>
      <x v="11345"/>
    </i>
    <i>
      <x v="10535"/>
    </i>
    <i>
      <x v="11353"/>
    </i>
    <i>
      <x v="10536"/>
    </i>
    <i>
      <x v="11361"/>
    </i>
    <i>
      <x v="10537"/>
    </i>
    <i>
      <x v="11369"/>
    </i>
    <i>
      <x v="10538"/>
    </i>
    <i>
      <x v="11380"/>
    </i>
    <i>
      <x v="10539"/>
    </i>
    <i>
      <x v="11388"/>
    </i>
    <i>
      <x v="10540"/>
    </i>
    <i>
      <x v="11396"/>
    </i>
    <i>
      <x v="10541"/>
    </i>
    <i>
      <x v="11404"/>
    </i>
    <i>
      <x v="10542"/>
    </i>
    <i>
      <x v="11412"/>
    </i>
    <i>
      <x v="10543"/>
    </i>
    <i>
      <x v="11420"/>
    </i>
    <i>
      <x v="10544"/>
    </i>
    <i>
      <x v="11428"/>
    </i>
    <i>
      <x v="10545"/>
    </i>
    <i>
      <x v="11436"/>
    </i>
    <i>
      <x v="10546"/>
    </i>
    <i>
      <x v="11479"/>
    </i>
    <i>
      <x v="10547"/>
    </i>
    <i>
      <x v="11487"/>
    </i>
    <i>
      <x v="10548"/>
    </i>
    <i>
      <x v="10938"/>
    </i>
    <i>
      <x v="10549"/>
    </i>
    <i>
      <x v="10942"/>
    </i>
    <i>
      <x v="10550"/>
    </i>
    <i>
      <x v="10946"/>
    </i>
    <i>
      <x v="10551"/>
    </i>
    <i>
      <x v="10950"/>
    </i>
    <i>
      <x v="10552"/>
    </i>
    <i>
      <x v="10954"/>
    </i>
    <i>
      <x v="10353"/>
    </i>
    <i>
      <x v="10958"/>
    </i>
    <i>
      <x v="10554"/>
    </i>
    <i>
      <x v="10962"/>
    </i>
    <i>
      <x v="10555"/>
    </i>
    <i>
      <x v="10966"/>
    </i>
    <i>
      <x v="10556"/>
    </i>
    <i>
      <x v="10970"/>
    </i>
    <i>
      <x v="10557"/>
    </i>
    <i>
      <x v="10974"/>
    </i>
    <i>
      <x v="10558"/>
    </i>
    <i>
      <x v="10978"/>
    </i>
    <i>
      <x v="10559"/>
    </i>
    <i>
      <x v="10982"/>
    </i>
    <i>
      <x v="10560"/>
    </i>
    <i>
      <x v="10986"/>
    </i>
    <i>
      <x v="10561"/>
    </i>
    <i>
      <x v="10990"/>
    </i>
    <i>
      <x v="10562"/>
    </i>
    <i>
      <x v="10994"/>
    </i>
    <i>
      <x v="10563"/>
    </i>
    <i>
      <x v="10998"/>
    </i>
    <i>
      <x v="10564"/>
    </i>
    <i>
      <x v="10367"/>
    </i>
    <i>
      <x v="10386"/>
    </i>
    <i>
      <x v="11006"/>
    </i>
    <i>
      <x v="10566"/>
    </i>
    <i>
      <x v="11010"/>
    </i>
    <i>
      <x v="10567"/>
    </i>
    <i>
      <x v="11014"/>
    </i>
    <i>
      <x v="10568"/>
    </i>
    <i>
      <x v="11018"/>
    </i>
    <i>
      <x v="10569"/>
    </i>
    <i>
      <x v="11022"/>
    </i>
    <i>
      <x v="10570"/>
    </i>
    <i>
      <x v="11026"/>
    </i>
    <i>
      <x v="10571"/>
    </i>
    <i>
      <x v="11030"/>
    </i>
    <i>
      <x v="10572"/>
    </i>
    <i>
      <x v="11034"/>
    </i>
    <i>
      <x v="10573"/>
    </i>
    <i>
      <x v="11038"/>
    </i>
    <i>
      <x v="10574"/>
    </i>
    <i>
      <x v="11042"/>
    </i>
    <i>
      <x v="10575"/>
    </i>
    <i>
      <x v="10369"/>
    </i>
    <i>
      <x v="10576"/>
    </i>
    <i>
      <x v="11050"/>
    </i>
    <i>
      <x v="10577"/>
    </i>
    <i>
      <x v="11055"/>
    </i>
    <i>
      <x v="10387"/>
    </i>
    <i>
      <x v="11059"/>
    </i>
    <i>
      <x v="10579"/>
    </i>
    <i>
      <x v="11063"/>
    </i>
    <i>
      <x v="10580"/>
    </i>
    <i>
      <x v="11067"/>
    </i>
    <i>
      <x v="10581"/>
    </i>
    <i>
      <x v="11071"/>
    </i>
    <i>
      <x v="10582"/>
    </i>
    <i>
      <x v="11075"/>
    </i>
    <i>
      <x v="10583"/>
    </i>
    <i>
      <x v="11079"/>
    </i>
    <i>
      <x v="10584"/>
    </i>
    <i>
      <x v="11083"/>
    </i>
    <i>
      <x v="10585"/>
    </i>
    <i>
      <x v="11087"/>
    </i>
    <i>
      <x v="10586"/>
    </i>
    <i>
      <x v="11091"/>
    </i>
    <i>
      <x v="10587"/>
    </i>
    <i>
      <x v="11095"/>
    </i>
    <i>
      <x v="10588"/>
    </i>
    <i>
      <x v="11099"/>
    </i>
    <i>
      <x v="10388"/>
    </i>
    <i>
      <x v="11103"/>
    </i>
    <i>
      <x v="10354"/>
    </i>
    <i>
      <x v="11107"/>
    </i>
    <i>
      <x v="10591"/>
    </i>
    <i>
      <x v="10371"/>
    </i>
    <i>
      <x v="10592"/>
    </i>
    <i>
      <x v="11115"/>
    </i>
    <i>
      <x v="10593"/>
    </i>
    <i>
      <x v="11119"/>
    </i>
    <i>
      <x v="10594"/>
    </i>
    <i>
      <x v="11123"/>
    </i>
    <i>
      <x v="10595"/>
    </i>
    <i>
      <x v="11127"/>
    </i>
    <i>
      <x v="10596"/>
    </i>
    <i>
      <x v="11131"/>
    </i>
    <i>
      <x v="10597"/>
    </i>
    <i>
      <x v="11135"/>
    </i>
    <i>
      <x v="10598"/>
    </i>
    <i>
      <x v="11139"/>
    </i>
    <i>
      <x v="10599"/>
    </i>
    <i>
      <x v="10411"/>
    </i>
    <i>
      <x v="10600"/>
    </i>
    <i>
      <x v="11147"/>
    </i>
    <i>
      <x v="10601"/>
    </i>
    <i>
      <x v="11151"/>
    </i>
    <i>
      <x v="10602"/>
    </i>
    <i>
      <x v="11155"/>
    </i>
    <i>
      <x v="10603"/>
    </i>
    <i>
      <x v="11159"/>
    </i>
    <i>
      <x v="10604"/>
    </i>
    <i>
      <x v="11163"/>
    </i>
    <i>
      <x v="10605"/>
    </i>
    <i>
      <x v="11167"/>
    </i>
    <i>
      <x v="10606"/>
    </i>
    <i>
      <x v="11171"/>
    </i>
    <i>
      <x v="10607"/>
    </i>
    <i>
      <x v="11175"/>
    </i>
    <i>
      <x v="10608"/>
    </i>
    <i>
      <x v="11179"/>
    </i>
    <i>
      <x v="10609"/>
    </i>
    <i>
      <x v="11183"/>
    </i>
    <i>
      <x v="10610"/>
    </i>
    <i>
      <x v="11187"/>
    </i>
    <i>
      <x v="10611"/>
    </i>
    <i>
      <x v="11191"/>
    </i>
    <i>
      <x v="10612"/>
    </i>
    <i>
      <x v="11195"/>
    </i>
    <i>
      <x v="10613"/>
    </i>
    <i>
      <x v="11199"/>
    </i>
    <i>
      <x v="10614"/>
    </i>
    <i>
      <x v="11203"/>
    </i>
    <i>
      <x v="10615"/>
    </i>
    <i>
      <x v="11207"/>
    </i>
    <i>
      <x v="10616"/>
    </i>
    <i>
      <x v="11211"/>
    </i>
    <i>
      <x v="10617"/>
    </i>
    <i>
      <x v="11215"/>
    </i>
    <i>
      <x v="10618"/>
    </i>
    <i>
      <x v="11219"/>
    </i>
    <i>
      <x v="10619"/>
    </i>
    <i>
      <x v="11223"/>
    </i>
    <i>
      <x v="10620"/>
    </i>
    <i>
      <x v="11227"/>
    </i>
    <i>
      <x v="10621"/>
    </i>
    <i>
      <x v="11231"/>
    </i>
    <i>
      <x v="10622"/>
    </i>
    <i>
      <x v="11235"/>
    </i>
    <i>
      <x v="10623"/>
    </i>
    <i>
      <x v="11239"/>
    </i>
    <i>
      <x v="10624"/>
    </i>
    <i>
      <x v="11243"/>
    </i>
    <i>
      <x v="10625"/>
    </i>
    <i>
      <x v="11247"/>
    </i>
    <i>
      <x v="10626"/>
    </i>
    <i>
      <x v="11251"/>
    </i>
    <i>
      <x v="10627"/>
    </i>
    <i>
      <x v="11255"/>
    </i>
    <i>
      <x v="10628"/>
    </i>
    <i>
      <x v="11259"/>
    </i>
    <i>
      <x v="10629"/>
    </i>
    <i>
      <x v="11263"/>
    </i>
    <i>
      <x v="10630"/>
    </i>
    <i>
      <x v="11267"/>
    </i>
    <i>
      <x v="10631"/>
    </i>
    <i>
      <x v="11271"/>
    </i>
    <i>
      <x v="10632"/>
    </i>
    <i>
      <x v="11275"/>
    </i>
    <i>
      <x v="10633"/>
    </i>
    <i>
      <x v="11279"/>
    </i>
    <i>
      <x v="10634"/>
    </i>
    <i>
      <x v="11283"/>
    </i>
    <i>
      <x v="10635"/>
    </i>
    <i>
      <x v="11287"/>
    </i>
    <i>
      <x v="10636"/>
    </i>
    <i>
      <x v="11291"/>
    </i>
    <i>
      <x v="10637"/>
    </i>
    <i>
      <x v="11295"/>
    </i>
    <i>
      <x v="10638"/>
    </i>
    <i>
      <x v="11299"/>
    </i>
    <i>
      <x v="10639"/>
    </i>
    <i>
      <x v="11303"/>
    </i>
    <i>
      <x v="10640"/>
    </i>
    <i>
      <x v="11307"/>
    </i>
    <i>
      <x v="10641"/>
    </i>
    <i>
      <x v="11311"/>
    </i>
    <i>
      <x v="10642"/>
    </i>
    <i>
      <x v="11315"/>
    </i>
    <i>
      <x v="10643"/>
    </i>
    <i>
      <x v="10415"/>
    </i>
    <i>
      <x v="10644"/>
    </i>
    <i>
      <x v="11323"/>
    </i>
    <i>
      <x v="10645"/>
    </i>
    <i>
      <x v="11327"/>
    </i>
    <i>
      <x v="10646"/>
    </i>
    <i>
      <x v="11331"/>
    </i>
    <i>
      <x v="10647"/>
    </i>
    <i>
      <x v="11335"/>
    </i>
    <i>
      <x v="10648"/>
    </i>
    <i>
      <x v="11339"/>
    </i>
    <i>
      <x v="10649"/>
    </i>
    <i>
      <x v="11343"/>
    </i>
    <i>
      <x v="10650"/>
    </i>
    <i>
      <x v="11347"/>
    </i>
    <i>
      <x v="10651"/>
    </i>
    <i>
      <x v="11351"/>
    </i>
    <i>
      <x v="10652"/>
    </i>
    <i>
      <x v="11355"/>
    </i>
    <i>
      <x v="10653"/>
    </i>
    <i>
      <x v="11359"/>
    </i>
    <i>
      <x v="10654"/>
    </i>
    <i>
      <x v="11363"/>
    </i>
    <i>
      <x v="10655"/>
    </i>
    <i>
      <x v="11367"/>
    </i>
    <i>
      <x v="10656"/>
    </i>
    <i>
      <x v="10420"/>
    </i>
    <i>
      <x v="10657"/>
    </i>
    <i>
      <x v="11378"/>
    </i>
    <i>
      <x v="10658"/>
    </i>
    <i>
      <x v="10380"/>
    </i>
    <i>
      <x v="10659"/>
    </i>
    <i>
      <x v="11386"/>
    </i>
    <i>
      <x v="10660"/>
    </i>
    <i>
      <x v="11390"/>
    </i>
    <i>
      <x v="10661"/>
    </i>
    <i>
      <x v="11394"/>
    </i>
    <i>
      <x v="10662"/>
    </i>
    <i>
      <x v="11398"/>
    </i>
    <i>
      <x v="10663"/>
    </i>
    <i>
      <x v="11402"/>
    </i>
    <i>
      <x v="10664"/>
    </i>
    <i>
      <x v="11406"/>
    </i>
    <i>
      <x v="10665"/>
    </i>
    <i>
      <x v="11410"/>
    </i>
    <i>
      <x v="10666"/>
    </i>
    <i>
      <x v="11414"/>
    </i>
    <i>
      <x v="10667"/>
    </i>
    <i>
      <x v="11418"/>
    </i>
    <i>
      <x v="10668"/>
    </i>
    <i>
      <x v="11422"/>
    </i>
    <i>
      <x v="10669"/>
    </i>
    <i>
      <x v="11426"/>
    </i>
    <i>
      <x v="10670"/>
    </i>
    <i>
      <x v="11430"/>
    </i>
    <i>
      <x v="10671"/>
    </i>
    <i>
      <x v="11434"/>
    </i>
    <i>
      <x v="10672"/>
    </i>
    <i>
      <x v="10417"/>
    </i>
    <i>
      <x v="10673"/>
    </i>
    <i>
      <x v="11477"/>
    </i>
    <i>
      <x v="10674"/>
    </i>
    <i>
      <x v="11481"/>
    </i>
    <i>
      <x v="10675"/>
    </i>
    <i>
      <x v="11485"/>
    </i>
    <i>
      <x v="10676"/>
    </i>
    <i>
      <x v="11489"/>
    </i>
    <i>
      <x v="10677"/>
    </i>
    <i>
      <x v="11493"/>
    </i>
    <i>
      <x v="10678"/>
    </i>
    <i>
      <x v="10939"/>
    </i>
    <i>
      <x v="10679"/>
    </i>
    <i>
      <x v="10941"/>
    </i>
    <i>
      <x v="10680"/>
    </i>
    <i>
      <x v="10943"/>
    </i>
    <i>
      <x v="10681"/>
    </i>
    <i>
      <x v="10945"/>
    </i>
    <i>
      <x v="10682"/>
    </i>
    <i>
      <x v="10947"/>
    </i>
    <i>
      <x v="10683"/>
    </i>
    <i>
      <x v="10949"/>
    </i>
    <i>
      <x v="10684"/>
    </i>
    <i>
      <x v="10951"/>
    </i>
    <i>
      <x v="10685"/>
    </i>
    <i>
      <x v="10953"/>
    </i>
    <i>
      <x v="10686"/>
    </i>
    <i>
      <x v="10955"/>
    </i>
    <i>
      <x v="10687"/>
    </i>
    <i>
      <x v="10957"/>
    </i>
    <i>
      <x v="10389"/>
    </i>
    <i>
      <x v="10959"/>
    </i>
    <i>
      <x v="10689"/>
    </i>
    <i>
      <x v="10961"/>
    </i>
    <i>
      <x v="10690"/>
    </i>
    <i>
      <x v="10963"/>
    </i>
    <i>
      <x v="10691"/>
    </i>
    <i>
      <x v="10965"/>
    </i>
    <i>
      <x v="10692"/>
    </i>
    <i>
      <x v="10967"/>
    </i>
    <i>
      <x v="10390"/>
    </i>
    <i>
      <x v="10969"/>
    </i>
    <i>
      <x v="10694"/>
    </i>
    <i>
      <x v="10971"/>
    </i>
    <i>
      <x v="10695"/>
    </i>
    <i>
      <x v="10973"/>
    </i>
    <i>
      <x v="10696"/>
    </i>
    <i>
      <x v="10975"/>
    </i>
    <i>
      <x v="10697"/>
    </i>
    <i>
      <x v="10977"/>
    </i>
    <i>
      <x v="10698"/>
    </i>
    <i>
      <x v="10979"/>
    </i>
    <i>
      <x v="10355"/>
    </i>
    <i>
      <x v="10981"/>
    </i>
    <i>
      <x v="10700"/>
    </i>
    <i>
      <x v="10983"/>
    </i>
    <i>
      <x v="10701"/>
    </i>
    <i>
      <x v="10985"/>
    </i>
    <i>
      <x v="10702"/>
    </i>
    <i>
      <x v="10987"/>
    </i>
    <i>
      <x v="10703"/>
    </i>
    <i>
      <x v="10989"/>
    </i>
    <i>
      <x v="10391"/>
    </i>
    <i>
      <x v="10991"/>
    </i>
    <i>
      <x v="10705"/>
    </i>
    <i>
      <x v="10993"/>
    </i>
    <i>
      <x v="10706"/>
    </i>
    <i>
      <x v="10995"/>
    </i>
    <i>
      <x v="10707"/>
    </i>
    <i>
      <x v="10366"/>
    </i>
    <i>
      <x v="10708"/>
    </i>
    <i>
      <x v="10999"/>
    </i>
    <i>
      <x v="10709"/>
    </i>
    <i>
      <x v="11001"/>
    </i>
    <i>
      <x v="10710"/>
    </i>
    <i>
      <x v="11003"/>
    </i>
    <i>
      <x v="10711"/>
    </i>
    <i>
      <x v="11005"/>
    </i>
    <i>
      <x v="10712"/>
    </i>
    <i>
      <x v="11007"/>
    </i>
    <i>
      <x v="10713"/>
    </i>
    <i>
      <x v="11009"/>
    </i>
    <i>
      <x v="10714"/>
    </i>
    <i>
      <x v="11011"/>
    </i>
    <i>
      <x v="10715"/>
    </i>
    <i>
      <x v="11013"/>
    </i>
    <i>
      <x v="10716"/>
    </i>
    <i>
      <x v="11015"/>
    </i>
    <i>
      <x v="10717"/>
    </i>
    <i>
      <x v="11017"/>
    </i>
    <i>
      <x v="10718"/>
    </i>
    <i>
      <x v="10405"/>
    </i>
    <i>
      <x v="10719"/>
    </i>
    <i>
      <x v="11021"/>
    </i>
    <i>
      <x v="10720"/>
    </i>
    <i>
      <x v="11023"/>
    </i>
    <i>
      <x v="10721"/>
    </i>
    <i>
      <x v="11025"/>
    </i>
    <i>
      <x v="10722"/>
    </i>
    <i>
      <x v="10406"/>
    </i>
    <i>
      <x v="10723"/>
    </i>
    <i>
      <x v="11029"/>
    </i>
    <i>
      <x v="10724"/>
    </i>
    <i>
      <x v="11031"/>
    </i>
    <i>
      <x v="10725"/>
    </i>
    <i>
      <x v="11033"/>
    </i>
    <i>
      <x v="10356"/>
    </i>
    <i>
      <x v="11035"/>
    </i>
    <i>
      <x v="10727"/>
    </i>
    <i>
      <x v="11037"/>
    </i>
    <i>
      <x v="10728"/>
    </i>
    <i>
      <x v="11039"/>
    </i>
    <i>
      <x v="10729"/>
    </i>
    <i>
      <x v="11041"/>
    </i>
    <i>
      <x v="10730"/>
    </i>
    <i>
      <x v="11043"/>
    </i>
    <i>
      <x v="10731"/>
    </i>
    <i>
      <x v="11045"/>
    </i>
    <i>
      <x v="10732"/>
    </i>
    <i>
      <x v="11047"/>
    </i>
    <i>
      <x v="10733"/>
    </i>
    <i>
      <x v="11049"/>
    </i>
    <i>
      <x v="10734"/>
    </i>
    <i>
      <x v="11051"/>
    </i>
    <i>
      <x v="10357"/>
    </i>
    <i>
      <x v="10421"/>
    </i>
    <i>
      <x v="11053"/>
    </i>
    <i>
      <x v="10736"/>
    </i>
    <i>
      <x v="11056"/>
    </i>
    <i>
      <x v="10737"/>
    </i>
    <i>
      <x v="11058"/>
    </i>
    <i>
      <x v="10738"/>
    </i>
    <i>
      <x v="11060"/>
    </i>
    <i>
      <x v="10739"/>
    </i>
    <i>
      <x v="11062"/>
    </i>
    <i>
      <x v="10392"/>
    </i>
    <i>
      <x v="11064"/>
    </i>
    <i>
      <x v="10741"/>
    </i>
    <i>
      <x v="11066"/>
    </i>
    <i>
      <x v="10742"/>
    </i>
    <i>
      <x v="11068"/>
    </i>
    <i>
      <x v="10743"/>
    </i>
    <i>
      <x v="11070"/>
    </i>
    <i>
      <x v="10744"/>
    </i>
    <i>
      <x v="10370"/>
    </i>
    <i>
      <x v="10745"/>
    </i>
    <i>
      <x v="11074"/>
    </i>
    <i>
      <x v="10746"/>
    </i>
    <i>
      <x v="11076"/>
    </i>
    <i>
      <x v="10747"/>
    </i>
    <i>
      <x v="11078"/>
    </i>
    <i>
      <x v="10748"/>
    </i>
    <i>
      <x v="11080"/>
    </i>
    <i>
      <x v="10749"/>
    </i>
    <i>
      <x v="11082"/>
    </i>
    <i>
      <x v="10750"/>
    </i>
    <i>
      <x v="11084"/>
    </i>
    <i>
      <x v="10751"/>
    </i>
    <i>
      <x v="11086"/>
    </i>
    <i>
      <x v="10393"/>
    </i>
    <i>
      <x v="11088"/>
    </i>
    <i>
      <x v="10394"/>
    </i>
    <i>
      <x v="11090"/>
    </i>
    <i>
      <x v="10754"/>
    </i>
    <i>
      <x v="11092"/>
    </i>
    <i>
      <x v="10755"/>
    </i>
    <i>
      <x v="11094"/>
    </i>
    <i>
      <x v="10756"/>
    </i>
    <i>
      <x v="11096"/>
    </i>
    <i>
      <x v="10757"/>
    </i>
    <i>
      <x v="11098"/>
    </i>
    <i>
      <x v="10395"/>
    </i>
    <i>
      <x v="11100"/>
    </i>
    <i>
      <x v="10759"/>
    </i>
    <i>
      <x v="11102"/>
    </i>
    <i>
      <x v="10760"/>
    </i>
    <i>
      <x v="11104"/>
    </i>
    <i>
      <x v="10761"/>
    </i>
    <i>
      <x v="11106"/>
    </i>
    <i>
      <x v="10762"/>
    </i>
    <i>
      <x v="11108"/>
    </i>
    <i>
      <x v="10763"/>
    </i>
    <i>
      <x v="11110"/>
    </i>
    <i>
      <x v="10764"/>
    </i>
    <i>
      <x v="11112"/>
    </i>
    <i>
      <x v="10765"/>
    </i>
    <i>
      <x v="10409"/>
    </i>
    <i>
      <x v="10766"/>
    </i>
    <i>
      <x v="11116"/>
    </i>
    <i>
      <x v="10767"/>
    </i>
    <i>
      <x v="11118"/>
    </i>
    <i>
      <x v="10768"/>
    </i>
    <i>
      <x v="11120"/>
    </i>
    <i>
      <x v="10769"/>
    </i>
    <i>
      <x v="11122"/>
    </i>
    <i>
      <x v="10770"/>
    </i>
    <i>
      <x v="11124"/>
    </i>
    <i>
      <x v="10771"/>
    </i>
    <i>
      <x v="11126"/>
    </i>
    <i>
      <x v="10396"/>
    </i>
    <i>
      <x v="11128"/>
    </i>
    <i>
      <x v="10418"/>
    </i>
    <i>
      <x v="11130"/>
    </i>
    <i>
      <x v="10774"/>
    </i>
    <i>
      <x v="11132"/>
    </i>
    <i>
      <x v="10775"/>
    </i>
    <i>
      <x v="11134"/>
    </i>
    <i>
      <x v="10776"/>
    </i>
    <i>
      <x v="11136"/>
    </i>
    <i>
      <x v="10358"/>
    </i>
    <i>
      <x v="11138"/>
    </i>
    <i>
      <x v="10778"/>
    </i>
    <i>
      <x v="11140"/>
    </i>
    <i>
      <x v="10779"/>
    </i>
    <i>
      <x v="11142"/>
    </i>
    <i>
      <x v="10780"/>
    </i>
    <i>
      <x v="11144"/>
    </i>
    <i>
      <x v="10781"/>
    </i>
    <i>
      <x v="10372"/>
    </i>
    <i>
      <x v="10782"/>
    </i>
    <i>
      <x v="11148"/>
    </i>
    <i>
      <x v="10783"/>
    </i>
    <i>
      <x v="11150"/>
    </i>
    <i>
      <x v="10397"/>
    </i>
    <i>
      <x v="11152"/>
    </i>
    <i>
      <x v="10785"/>
    </i>
    <i>
      <x v="11154"/>
    </i>
    <i>
      <x v="10786"/>
    </i>
    <i>
      <x v="11156"/>
    </i>
    <i>
      <x v="10398"/>
    </i>
    <i>
      <x v="11158"/>
    </i>
    <i>
      <x v="10788"/>
    </i>
    <i>
      <x v="11160"/>
    </i>
    <i>
      <x v="10789"/>
    </i>
    <i>
      <x v="11162"/>
    </i>
    <i>
      <x v="10790"/>
    </i>
    <i>
      <x v="10373"/>
    </i>
    <i>
      <x v="10791"/>
    </i>
    <i>
      <x v="11166"/>
    </i>
    <i>
      <x v="10792"/>
    </i>
    <i>
      <x v="11168"/>
    </i>
    <i>
      <x v="10793"/>
    </i>
    <i>
      <x v="11170"/>
    </i>
    <i>
      <x v="10794"/>
    </i>
    <i>
      <x v="11172"/>
    </i>
    <i>
      <x v="10795"/>
    </i>
    <i>
      <x v="10374"/>
    </i>
    <i>
      <x v="10796"/>
    </i>
    <i>
      <x v="11176"/>
    </i>
    <i>
      <x v="10797"/>
    </i>
    <i>
      <x v="11178"/>
    </i>
    <i>
      <x v="10359"/>
    </i>
    <i>
      <x v="11180"/>
    </i>
    <i>
      <x v="10799"/>
    </i>
    <i>
      <x v="11182"/>
    </i>
    <i>
      <x v="10800"/>
    </i>
    <i>
      <x v="11184"/>
    </i>
    <i>
      <x v="10801"/>
    </i>
    <i>
      <x v="11186"/>
    </i>
    <i>
      <x v="10802"/>
    </i>
    <i>
      <x v="11188"/>
    </i>
    <i>
      <x v="10803"/>
    </i>
    <i>
      <x v="11190"/>
    </i>
    <i>
      <x v="10804"/>
    </i>
    <i>
      <x v="11192"/>
    </i>
    <i>
      <x v="10805"/>
    </i>
    <i>
      <x v="11194"/>
    </i>
    <i>
      <x v="10806"/>
    </i>
    <i>
      <x v="10412"/>
    </i>
    <i>
      <x v="10807"/>
    </i>
    <i>
      <x v="11198"/>
    </i>
    <i>
      <x v="10808"/>
    </i>
    <i>
      <x v="11200"/>
    </i>
    <i>
      <x v="10809"/>
    </i>
    <i>
      <x v="11202"/>
    </i>
    <i>
      <x v="10810"/>
    </i>
    <i>
      <x v="11204"/>
    </i>
    <i>
      <x v="10811"/>
    </i>
    <i>
      <x v="11206"/>
    </i>
    <i>
      <x v="10812"/>
    </i>
    <i>
      <x v="11208"/>
    </i>
    <i>
      <x v="10360"/>
    </i>
    <i>
      <x v="10376"/>
    </i>
    <i>
      <x v="10399"/>
    </i>
    <i>
      <x v="11212"/>
    </i>
    <i>
      <x v="10815"/>
    </i>
    <i>
      <x v="11214"/>
    </i>
    <i>
      <x v="10816"/>
    </i>
    <i>
      <x v="11216"/>
    </i>
    <i>
      <x v="10817"/>
    </i>
    <i>
      <x v="11218"/>
    </i>
    <i>
      <x v="10818"/>
    </i>
    <i>
      <x v="11220"/>
    </i>
    <i>
      <x v="10819"/>
    </i>
    <i>
      <x v="11222"/>
    </i>
    <i>
      <x v="10820"/>
    </i>
    <i>
      <x v="11224"/>
    </i>
    <i>
      <x v="10400"/>
    </i>
    <i>
      <x v="11226"/>
    </i>
    <i>
      <x v="10822"/>
    </i>
    <i>
      <x v="11228"/>
    </i>
    <i>
      <x v="10823"/>
    </i>
    <i>
      <x v="11230"/>
    </i>
    <i>
      <x v="10824"/>
    </i>
    <i>
      <x v="11232"/>
    </i>
    <i>
      <x v="10401"/>
    </i>
    <i>
      <x v="11234"/>
    </i>
    <i>
      <x v="10826"/>
    </i>
    <i>
      <x v="11236"/>
    </i>
    <i>
      <x v="10827"/>
    </i>
    <i>
      <x v="11238"/>
    </i>
    <i>
      <x v="10828"/>
    </i>
    <i>
      <x v="11240"/>
    </i>
    <i>
      <x v="10829"/>
    </i>
    <i>
      <x v="11242"/>
    </i>
    <i>
      <x v="10830"/>
    </i>
    <i>
      <x v="11244"/>
    </i>
    <i>
      <x v="10831"/>
    </i>
    <i>
      <x v="11246"/>
    </i>
    <i>
      <x v="10832"/>
    </i>
    <i>
      <x v="11248"/>
    </i>
    <i>
      <x v="10833"/>
    </i>
    <i>
      <x v="11250"/>
    </i>
    <i>
      <x v="10834"/>
    </i>
    <i>
      <x v="11252"/>
    </i>
    <i>
      <x v="10835"/>
    </i>
    <i>
      <x v="11254"/>
    </i>
    <i>
      <x v="10361"/>
    </i>
    <i>
      <x v="11256"/>
    </i>
    <i>
      <x v="10362"/>
    </i>
    <i>
      <x v="11258"/>
    </i>
    <i>
      <x v="10838"/>
    </i>
    <i>
      <x v="11260"/>
    </i>
    <i>
      <x v="10839"/>
    </i>
    <i>
      <x v="11262"/>
    </i>
    <i>
      <x v="10840"/>
    </i>
    <i>
      <x v="11264"/>
    </i>
    <i>
      <x v="10841"/>
    </i>
    <i>
      <x v="11266"/>
    </i>
    <i>
      <x v="10842"/>
    </i>
    <i>
      <x v="11268"/>
    </i>
    <i>
      <x v="10843"/>
    </i>
    <i>
      <x v="11270"/>
    </i>
    <i>
      <x v="10844"/>
    </i>
    <i>
      <x v="11272"/>
    </i>
    <i>
      <x v="10845"/>
    </i>
    <i>
      <x v="11274"/>
    </i>
    <i>
      <x v="10846"/>
    </i>
    <i>
      <x v="11276"/>
    </i>
    <i>
      <x v="10847"/>
    </i>
    <i>
      <x v="11278"/>
    </i>
    <i>
      <x v="10848"/>
    </i>
    <i>
      <x v="11280"/>
    </i>
    <i>
      <x v="10849"/>
    </i>
    <i>
      <x v="11282"/>
    </i>
    <i>
      <x v="10850"/>
    </i>
    <i>
      <x v="11284"/>
    </i>
    <i>
      <x v="10851"/>
    </i>
    <i>
      <x v="11286"/>
    </i>
    <i>
      <x v="10852"/>
    </i>
    <i>
      <x v="11288"/>
    </i>
    <i>
      <x v="10853"/>
    </i>
    <i>
      <x v="11290"/>
    </i>
    <i>
      <x v="10854"/>
    </i>
    <i>
      <x v="11292"/>
    </i>
    <i>
      <x v="10855"/>
    </i>
    <i>
      <x v="11294"/>
    </i>
    <i>
      <x v="10856"/>
    </i>
    <i>
      <x v="11296"/>
    </i>
    <i>
      <x v="10857"/>
    </i>
    <i>
      <x v="11298"/>
    </i>
    <i>
      <x v="10858"/>
    </i>
    <i>
      <x v="11300"/>
    </i>
    <i>
      <x v="10859"/>
    </i>
    <i>
      <x v="11302"/>
    </i>
    <i>
      <x v="10860"/>
    </i>
    <i>
      <x v="11304"/>
    </i>
    <i>
      <x v="10861"/>
    </i>
    <i>
      <x v="11306"/>
    </i>
    <i>
      <x v="10862"/>
    </i>
    <i>
      <x v="11308"/>
    </i>
    <i>
      <x v="10863"/>
    </i>
    <i>
      <x v="11310"/>
    </i>
    <i>
      <x v="10864"/>
    </i>
    <i>
      <x v="11312"/>
    </i>
    <i>
      <x v="10865"/>
    </i>
    <i>
      <x v="11314"/>
    </i>
    <i>
      <x v="10866"/>
    </i>
    <i>
      <x v="11316"/>
    </i>
    <i>
      <x v="10867"/>
    </i>
    <i>
      <x v="11318"/>
    </i>
    <i>
      <x v="10868"/>
    </i>
    <i>
      <x v="11320"/>
    </i>
    <i>
      <x v="10869"/>
    </i>
    <i>
      <x v="11322"/>
    </i>
    <i>
      <x v="10870"/>
    </i>
    <i>
      <x v="11324"/>
    </i>
    <i>
      <x v="10871"/>
    </i>
    <i>
      <x v="11326"/>
    </i>
    <i>
      <x v="10402"/>
    </i>
    <i>
      <x v="11328"/>
    </i>
    <i>
      <x v="10873"/>
    </i>
    <i>
      <x v="11330"/>
    </i>
    <i>
      <x v="10874"/>
    </i>
    <i>
      <x v="11332"/>
    </i>
    <i>
      <x v="10875"/>
    </i>
    <i>
      <x v="11334"/>
    </i>
    <i>
      <x v="10876"/>
    </i>
    <i>
      <x v="11336"/>
    </i>
    <i>
      <x v="10877"/>
    </i>
    <i>
      <x v="11338"/>
    </i>
    <i>
      <x v="10878"/>
    </i>
    <i>
      <x v="11340"/>
    </i>
    <i>
      <x v="10879"/>
    </i>
    <i>
      <x v="11342"/>
    </i>
    <i>
      <x v="10403"/>
    </i>
    <i>
      <x v="11344"/>
    </i>
    <i>
      <x v="10881"/>
    </i>
    <i>
      <x v="11346"/>
    </i>
    <i>
      <x v="10882"/>
    </i>
    <i>
      <x v="11348"/>
    </i>
    <i>
      <x v="10883"/>
    </i>
    <i>
      <x v="11350"/>
    </i>
    <i>
      <x v="10884"/>
    </i>
    <i>
      <x v="11352"/>
    </i>
    <i>
      <x v="10363"/>
    </i>
    <i>
      <x v="11354"/>
    </i>
    <i>
      <x v="10886"/>
    </i>
    <i>
      <x v="11356"/>
    </i>
    <i>
      <x v="10887"/>
    </i>
    <i>
      <x v="11358"/>
    </i>
    <i>
      <x v="10888"/>
    </i>
    <i>
      <x v="11360"/>
    </i>
    <i>
      <x v="10889"/>
    </i>
    <i>
      <x v="11362"/>
    </i>
    <i>
      <x v="10890"/>
    </i>
    <i>
      <x v="11364"/>
    </i>
    <i>
      <x v="10891"/>
    </i>
    <i>
      <x v="11366"/>
    </i>
    <i>
      <x v="10892"/>
    </i>
    <i>
      <x v="11368"/>
    </i>
    <i>
      <x v="10416"/>
    </i>
    <i>
      <x v="11370"/>
    </i>
    <i>
      <x v="11372"/>
    </i>
    <i>
      <x v="11374"/>
    </i>
    <i>
      <x v="11373"/>
    </i>
    <i>
      <x v="10894"/>
    </i>
    <i>
      <x v="11375"/>
    </i>
    <i>
      <x v="10895"/>
    </i>
    <i>
      <x v="11377"/>
    </i>
    <i>
      <x v="10896"/>
    </i>
    <i>
      <x v="11379"/>
    </i>
    <i>
      <x v="10897"/>
    </i>
    <i>
      <x v="11381"/>
    </i>
    <i>
      <x v="10898"/>
    </i>
    <i>
      <x v="11383"/>
    </i>
    <i>
      <x v="10899"/>
    </i>
    <i>
      <x v="11385"/>
    </i>
    <i>
      <x v="10900"/>
    </i>
    <i>
      <x v="11387"/>
    </i>
    <i>
      <x v="10901"/>
    </i>
    <i>
      <x v="11389"/>
    </i>
    <i>
      <x v="10902"/>
    </i>
    <i>
      <x v="11391"/>
    </i>
    <i>
      <x v="10903"/>
    </i>
    <i>
      <x v="11393"/>
    </i>
    <i>
      <x v="10904"/>
    </i>
    <i>
      <x v="11395"/>
    </i>
    <i>
      <x v="10905"/>
    </i>
    <i>
      <x v="11397"/>
    </i>
    <i>
      <x v="10906"/>
    </i>
    <i>
      <x v="11399"/>
    </i>
    <i>
      <x v="10907"/>
    </i>
    <i>
      <x v="11401"/>
    </i>
    <i>
      <x v="10364"/>
    </i>
    <i>
      <x v="11403"/>
    </i>
    <i>
      <x v="11438"/>
    </i>
    <i>
      <x v="11405"/>
    </i>
    <i>
      <x v="11439"/>
    </i>
    <i>
      <x v="11407"/>
    </i>
    <i>
      <x v="11441"/>
    </i>
    <i>
      <x v="11409"/>
    </i>
    <i>
      <x v="11443"/>
    </i>
    <i>
      <x v="11411"/>
    </i>
    <i>
      <x v="11445"/>
    </i>
    <i>
      <x v="11413"/>
    </i>
    <i>
      <x v="11447"/>
    </i>
    <i>
      <x v="11415"/>
    </i>
    <i>
      <x v="11449"/>
    </i>
    <i>
      <x v="11417"/>
    </i>
    <i>
      <x v="11451"/>
    </i>
    <i>
      <x v="11419"/>
    </i>
    <i>
      <x v="11453"/>
    </i>
    <i>
      <x v="11421"/>
    </i>
    <i>
      <x v="11455"/>
    </i>
    <i>
      <x v="11423"/>
    </i>
    <i>
      <x v="11457"/>
    </i>
    <i>
      <x v="11425"/>
    </i>
    <i>
      <x v="11459"/>
    </i>
    <i>
      <x v="11427"/>
    </i>
    <i>
      <x v="11461"/>
    </i>
    <i>
      <x v="11429"/>
    </i>
    <i>
      <x v="11463"/>
    </i>
    <i>
      <x v="11431"/>
    </i>
    <i>
      <x v="11465"/>
    </i>
    <i>
      <x v="11433"/>
    </i>
    <i>
      <x v="11467"/>
    </i>
    <i>
      <x v="11435"/>
    </i>
    <i>
      <x v="11469"/>
    </i>
    <i>
      <x v="11437"/>
    </i>
    <i>
      <x v="11471"/>
    </i>
    <i>
      <x v="11473"/>
    </i>
    <i>
      <x v="11440"/>
    </i>
    <i>
      <x v="10910"/>
    </i>
    <i>
      <x v="11442"/>
    </i>
    <i>
      <x v="10911"/>
    </i>
    <i>
      <x v="11444"/>
    </i>
    <i>
      <x v="10912"/>
    </i>
    <i>
      <x v="11446"/>
    </i>
    <i>
      <x v="10913"/>
    </i>
    <i>
      <x v="11448"/>
    </i>
    <i>
      <x v="10914"/>
    </i>
    <i>
      <x v="11450"/>
    </i>
    <i>
      <x v="10915"/>
    </i>
    <i>
      <x v="11452"/>
    </i>
    <i>
      <x v="10916"/>
    </i>
    <i>
      <x v="11454"/>
    </i>
    <i>
      <x v="10917"/>
    </i>
    <i>
      <x v="11456"/>
    </i>
    <i>
      <x v="10918"/>
    </i>
    <i>
      <x v="11458"/>
    </i>
    <i>
      <x v="10365"/>
    </i>
    <i>
      <x v="11460"/>
    </i>
    <i>
      <x v="10920"/>
    </i>
    <i>
      <x v="11462"/>
    </i>
    <i>
      <x v="11494"/>
    </i>
    <i>
      <x v="11464"/>
    </i>
    <i>
      <x v="11495"/>
    </i>
    <i>
      <x v="11466"/>
    </i>
    <i>
      <x v="11497"/>
    </i>
    <i>
      <x v="11468"/>
    </i>
    <i>
      <x v="11499"/>
    </i>
    <i>
      <x v="11470"/>
    </i>
    <i>
      <x v="10925"/>
    </i>
    <i>
      <x v="11472"/>
    </i>
    <i>
      <x v="10926"/>
    </i>
    <i>
      <x v="11474"/>
    </i>
    <i>
      <x v="10927"/>
    </i>
    <i>
      <x v="11476"/>
    </i>
    <i>
      <x v="10928"/>
    </i>
    <i>
      <x v="11478"/>
    </i>
    <i>
      <x v="10929"/>
    </i>
    <i>
      <x v="11480"/>
    </i>
    <i>
      <x v="10930"/>
    </i>
    <i>
      <x v="11482"/>
    </i>
    <i>
      <x v="10931"/>
    </i>
    <i>
      <x v="11484"/>
    </i>
    <i>
      <x v="10932"/>
    </i>
    <i>
      <x v="11486"/>
    </i>
    <i>
      <x v="10933"/>
    </i>
    <i>
      <x v="11488"/>
    </i>
    <i>
      <x v="10934"/>
    </i>
    <i>
      <x v="11490"/>
    </i>
    <i>
      <x v="10935"/>
    </i>
    <i>
      <x v="11492"/>
    </i>
    <i>
      <x v="10936"/>
    </i>
    <i>
      <x v="10382"/>
    </i>
    <i>
      <x v="10937"/>
    </i>
    <i>
      <x v="11496"/>
    </i>
    <i>
      <x v="10922"/>
    </i>
    <i>
      <x v="11498"/>
    </i>
    <i>
      <x v="10923"/>
    </i>
    <i>
      <x v="10350"/>
    </i>
    <i>
      <x v="10924"/>
    </i>
    <i>
      <x v="10278"/>
    </i>
    <i>
      <x v="10018"/>
    </i>
    <i>
      <x v="9890"/>
    </i>
    <i>
      <x v="9221"/>
    </i>
    <i>
      <x v="10146"/>
    </i>
    <i>
      <x v="9253"/>
    </i>
    <i>
      <x v="9826"/>
    </i>
    <i>
      <x v="9254"/>
    </i>
    <i>
      <x v="9954"/>
    </i>
    <i>
      <x v="9255"/>
    </i>
    <i>
      <x v="10082"/>
    </i>
    <i>
      <x v="9256"/>
    </i>
    <i>
      <x v="10210"/>
    </i>
    <i>
      <x v="9257"/>
    </i>
    <i>
      <x v="9794"/>
    </i>
    <i>
      <x v="9258"/>
    </i>
    <i>
      <x v="9858"/>
    </i>
    <i>
      <x v="9259"/>
    </i>
    <i>
      <x v="9922"/>
    </i>
    <i>
      <x v="9260"/>
    </i>
    <i>
      <x v="9986"/>
    </i>
    <i>
      <x v="9261"/>
    </i>
    <i>
      <x v="10050"/>
    </i>
    <i>
      <x v="9262"/>
    </i>
    <i>
      <x v="10114"/>
    </i>
    <i>
      <x v="9263"/>
    </i>
    <i>
      <x v="10178"/>
    </i>
    <i>
      <x v="9264"/>
    </i>
    <i>
      <x v="10242"/>
    </i>
    <i>
      <x v="9265"/>
    </i>
    <i>
      <x v="10310"/>
    </i>
    <i>
      <x v="9266"/>
    </i>
    <i>
      <x v="9810"/>
    </i>
    <i>
      <x v="9267"/>
    </i>
    <i>
      <x v="9842"/>
    </i>
    <i>
      <x v="9268"/>
    </i>
    <i>
      <x v="9874"/>
    </i>
    <i>
      <x v="9269"/>
    </i>
    <i>
      <x v="9906"/>
    </i>
    <i>
      <x v="9270"/>
    </i>
    <i>
      <x v="9938"/>
    </i>
    <i>
      <x v="9271"/>
    </i>
    <i>
      <x v="9970"/>
    </i>
    <i>
      <x v="9272"/>
    </i>
    <i>
      <x v="10002"/>
    </i>
    <i>
      <x v="9273"/>
    </i>
    <i>
      <x v="10034"/>
    </i>
    <i>
      <x v="9274"/>
    </i>
    <i>
      <x v="10066"/>
    </i>
    <i>
      <x v="9275"/>
    </i>
    <i>
      <x v="10098"/>
    </i>
    <i>
      <x v="9276"/>
    </i>
    <i>
      <x v="10130"/>
    </i>
    <i>
      <x v="9277"/>
    </i>
    <i>
      <x v="10162"/>
    </i>
    <i>
      <x v="9278"/>
    </i>
    <i>
      <x v="10194"/>
    </i>
    <i>
      <x v="9279"/>
    </i>
    <i>
      <x v="10226"/>
    </i>
    <i>
      <x v="9280"/>
    </i>
    <i>
      <x v="10258"/>
    </i>
    <i>
      <x v="9281"/>
    </i>
    <i>
      <x v="9245"/>
    </i>
    <i>
      <x v="9282"/>
    </i>
    <i>
      <x v="10326"/>
    </i>
    <i>
      <x v="9283"/>
    </i>
    <i>
      <x v="9802"/>
    </i>
    <i>
      <x v="9284"/>
    </i>
    <i>
      <x v="9818"/>
    </i>
    <i>
      <x v="9285"/>
    </i>
    <i>
      <x v="9834"/>
    </i>
    <i>
      <x v="9286"/>
    </i>
    <i>
      <x v="9850"/>
    </i>
    <i>
      <x v="9202"/>
    </i>
    <i>
      <x v="9866"/>
    </i>
    <i>
      <x v="9288"/>
    </i>
    <i>
      <x v="9882"/>
    </i>
    <i>
      <x v="9289"/>
    </i>
    <i>
      <x v="9898"/>
    </i>
    <i>
      <x v="9290"/>
    </i>
    <i>
      <x v="9914"/>
    </i>
    <i>
      <x v="9291"/>
    </i>
    <i>
      <x v="9930"/>
    </i>
    <i>
      <x v="9292"/>
    </i>
    <i>
      <x v="9946"/>
    </i>
    <i>
      <x v="9293"/>
    </i>
    <i>
      <x v="9962"/>
    </i>
    <i>
      <x v="9294"/>
    </i>
    <i>
      <x v="9978"/>
    </i>
    <i>
      <x v="9295"/>
    </i>
    <i>
      <x v="9994"/>
    </i>
    <i>
      <x v="9296"/>
    </i>
    <i>
      <x v="10010"/>
    </i>
    <i>
      <x v="9297"/>
    </i>
    <i>
      <x v="10026"/>
    </i>
    <i>
      <x v="9298"/>
    </i>
    <i>
      <x v="10042"/>
    </i>
    <i>
      <x v="9299"/>
    </i>
    <i>
      <x v="10058"/>
    </i>
    <i>
      <x v="9300"/>
    </i>
    <i>
      <x v="10074"/>
    </i>
    <i>
      <x v="9301"/>
    </i>
    <i>
      <x v="10090"/>
    </i>
    <i>
      <x v="9302"/>
    </i>
    <i>
      <x v="10106"/>
    </i>
    <i>
      <x v="9303"/>
    </i>
    <i>
      <x v="10122"/>
    </i>
    <i>
      <x v="9304"/>
    </i>
    <i>
      <x v="10138"/>
    </i>
    <i>
      <x v="9305"/>
    </i>
    <i>
      <x v="10154"/>
    </i>
    <i>
      <x v="9306"/>
    </i>
    <i>
      <x v="10170"/>
    </i>
    <i>
      <x v="9307"/>
    </i>
    <i>
      <x v="10186"/>
    </i>
    <i>
      <x v="9308"/>
    </i>
    <i>
      <x v="10202"/>
    </i>
    <i>
      <x v="9309"/>
    </i>
    <i>
      <x v="10218"/>
    </i>
    <i>
      <x v="9310"/>
    </i>
    <i>
      <x v="10234"/>
    </i>
    <i>
      <x v="9311"/>
    </i>
    <i>
      <x v="10250"/>
    </i>
    <i>
      <x v="9312"/>
    </i>
    <i>
      <x v="9244"/>
    </i>
    <i>
      <x v="9313"/>
    </i>
    <i>
      <x v="10286"/>
    </i>
    <i>
      <x v="9314"/>
    </i>
    <i>
      <x v="10302"/>
    </i>
    <i>
      <x v="9203"/>
    </i>
    <i>
      <x v="10318"/>
    </i>
    <i>
      <x v="9316"/>
    </i>
    <i>
      <x v="9247"/>
    </i>
    <i>
      <x v="9317"/>
    </i>
    <i>
      <x v="9798"/>
    </i>
    <i>
      <x v="9318"/>
    </i>
    <i>
      <x v="9806"/>
    </i>
    <i>
      <x v="9319"/>
    </i>
    <i>
      <x v="9814"/>
    </i>
    <i>
      <x v="9320"/>
    </i>
    <i>
      <x v="9822"/>
    </i>
    <i>
      <x v="9321"/>
    </i>
    <i>
      <x v="9830"/>
    </i>
    <i>
      <x v="9322"/>
    </i>
    <i>
      <x v="9838"/>
    </i>
    <i>
      <x v="9323"/>
    </i>
    <i>
      <x v="9846"/>
    </i>
    <i>
      <x v="9324"/>
    </i>
    <i>
      <x v="9854"/>
    </i>
    <i>
      <x v="9325"/>
    </i>
    <i>
      <x v="9862"/>
    </i>
    <i>
      <x v="9326"/>
    </i>
    <i>
      <x v="9870"/>
    </i>
    <i>
      <x v="9327"/>
    </i>
    <i>
      <x v="9878"/>
    </i>
    <i>
      <x v="9328"/>
    </i>
    <i>
      <x v="9886"/>
    </i>
    <i>
      <x v="9329"/>
    </i>
    <i>
      <x v="9894"/>
    </i>
    <i>
      <x v="9330"/>
    </i>
    <i>
      <x v="9902"/>
    </i>
    <i>
      <x v="9331"/>
    </i>
    <i>
      <x v="9910"/>
    </i>
    <i>
      <x v="9332"/>
    </i>
    <i>
      <x v="9918"/>
    </i>
    <i>
      <x v="9333"/>
    </i>
    <i>
      <x v="9926"/>
    </i>
    <i>
      <x v="9334"/>
    </i>
    <i>
      <x v="9934"/>
    </i>
    <i>
      <x v="9335"/>
    </i>
    <i>
      <x v="9942"/>
    </i>
    <i>
      <x v="9336"/>
    </i>
    <i>
      <x v="9950"/>
    </i>
    <i>
      <x v="9337"/>
    </i>
    <i>
      <x v="9958"/>
    </i>
    <i>
      <x v="9338"/>
    </i>
    <i>
      <x v="9966"/>
    </i>
    <i>
      <x v="9339"/>
    </i>
    <i>
      <x v="9974"/>
    </i>
    <i>
      <x v="9340"/>
    </i>
    <i>
      <x v="9982"/>
    </i>
    <i>
      <x v="9341"/>
    </i>
    <i>
      <x v="9990"/>
    </i>
    <i>
      <x v="9342"/>
    </i>
    <i>
      <x v="9998"/>
    </i>
    <i>
      <x v="9343"/>
    </i>
    <i>
      <x v="10006"/>
    </i>
    <i>
      <x v="9344"/>
    </i>
    <i>
      <x v="10014"/>
    </i>
    <i>
      <x v="9345"/>
    </i>
    <i>
      <x v="10022"/>
    </i>
    <i>
      <x v="9346"/>
    </i>
    <i>
      <x v="10030"/>
    </i>
    <i>
      <x v="9347"/>
    </i>
    <i>
      <x v="10038"/>
    </i>
    <i>
      <x v="9348"/>
    </i>
    <i>
      <x v="9234"/>
    </i>
    <i>
      <x v="9349"/>
    </i>
    <i>
      <x v="10054"/>
    </i>
    <i>
      <x v="9350"/>
    </i>
    <i>
      <x v="10062"/>
    </i>
    <i>
      <x v="9351"/>
    </i>
    <i>
      <x v="10070"/>
    </i>
    <i>
      <x v="9352"/>
    </i>
    <i>
      <x v="10078"/>
    </i>
    <i>
      <x v="9353"/>
    </i>
    <i>
      <x v="10086"/>
    </i>
    <i>
      <x v="9354"/>
    </i>
    <i>
      <x v="10094"/>
    </i>
    <i>
      <x v="9355"/>
    </i>
    <i>
      <x v="10102"/>
    </i>
    <i>
      <x v="9356"/>
    </i>
    <i>
      <x v="10110"/>
    </i>
    <i>
      <x v="9357"/>
    </i>
    <i>
      <x v="10118"/>
    </i>
    <i>
      <x v="9358"/>
    </i>
    <i>
      <x v="10126"/>
    </i>
    <i>
      <x v="9359"/>
    </i>
    <i>
      <x v="9216"/>
    </i>
    <i>
      <x v="9360"/>
    </i>
    <i>
      <x v="10142"/>
    </i>
    <i>
      <x v="9361"/>
    </i>
    <i>
      <x v="10150"/>
    </i>
    <i>
      <x v="9362"/>
    </i>
    <i>
      <x v="10158"/>
    </i>
    <i>
      <x v="9222"/>
    </i>
    <i>
      <x v="10166"/>
    </i>
    <i>
      <x v="9223"/>
    </i>
    <i>
      <x v="10174"/>
    </i>
    <i>
      <x v="9365"/>
    </i>
    <i>
      <x v="10182"/>
    </i>
    <i>
      <x v="9366"/>
    </i>
    <i>
      <x v="10190"/>
    </i>
    <i>
      <x v="9367"/>
    </i>
    <i>
      <x v="10198"/>
    </i>
    <i>
      <x v="9368"/>
    </i>
    <i>
      <x v="10206"/>
    </i>
    <i>
      <x v="9369"/>
    </i>
    <i>
      <x v="10214"/>
    </i>
    <i>
      <x v="9370"/>
    </i>
    <i>
      <x v="10222"/>
    </i>
    <i>
      <x v="9371"/>
    </i>
    <i>
      <x v="10230"/>
    </i>
    <i>
      <x v="9204"/>
    </i>
    <i>
      <x v="10238"/>
    </i>
    <i>
      <x v="9373"/>
    </i>
    <i>
      <x v="9240"/>
    </i>
    <i>
      <x v="9374"/>
    </i>
    <i>
      <x v="9241"/>
    </i>
    <i>
      <x v="9375"/>
    </i>
    <i>
      <x v="9242"/>
    </i>
    <i>
      <x v="9376"/>
    </i>
    <i>
      <x v="10274"/>
    </i>
    <i>
      <x v="9377"/>
    </i>
    <i>
      <x v="10282"/>
    </i>
    <i>
      <x v="9378"/>
    </i>
    <i>
      <x v="10290"/>
    </i>
    <i>
      <x v="9379"/>
    </i>
    <i>
      <x v="10298"/>
    </i>
    <i>
      <x v="9380"/>
    </i>
    <i>
      <x v="10306"/>
    </i>
    <i>
      <x v="9381"/>
    </i>
    <i>
      <x v="10314"/>
    </i>
    <i>
      <x v="9382"/>
    </i>
    <i>
      <x v="9246"/>
    </i>
    <i>
      <x v="9383"/>
    </i>
    <i>
      <x v="10330"/>
    </i>
    <i>
      <x v="9384"/>
    </i>
    <i>
      <x v="9792"/>
    </i>
    <i>
      <x v="9385"/>
    </i>
    <i>
      <x v="9796"/>
    </i>
    <i>
      <x v="9386"/>
    </i>
    <i>
      <x v="9800"/>
    </i>
    <i>
      <x v="9387"/>
    </i>
    <i>
      <x v="9804"/>
    </i>
    <i>
      <x v="9388"/>
    </i>
    <i>
      <x v="9808"/>
    </i>
    <i>
      <x v="9389"/>
    </i>
    <i>
      <x v="9812"/>
    </i>
    <i>
      <x v="9390"/>
    </i>
    <i>
      <x v="9816"/>
    </i>
    <i>
      <x v="9391"/>
    </i>
    <i>
      <x v="9820"/>
    </i>
    <i>
      <x v="9392"/>
    </i>
    <i>
      <x v="9824"/>
    </i>
    <i>
      <x v="9393"/>
    </i>
    <i>
      <x v="9828"/>
    </i>
    <i>
      <x v="9394"/>
    </i>
    <i>
      <x v="9832"/>
    </i>
    <i>
      <x v="9395"/>
    </i>
    <i>
      <x v="9836"/>
    </i>
    <i>
      <x v="9396"/>
    </i>
    <i>
      <x v="9840"/>
    </i>
    <i>
      <x v="9397"/>
    </i>
    <i>
      <x v="9844"/>
    </i>
    <i>
      <x v="9398"/>
    </i>
    <i>
      <x v="9848"/>
    </i>
    <i>
      <x v="9399"/>
    </i>
    <i>
      <x v="9852"/>
    </i>
    <i>
      <x v="9400"/>
    </i>
    <i>
      <x v="9856"/>
    </i>
    <i>
      <x v="9224"/>
    </i>
    <i>
      <x v="9860"/>
    </i>
    <i>
      <x v="9225"/>
    </i>
    <i>
      <x v="9249"/>
    </i>
    <i>
      <x v="9403"/>
    </i>
    <i>
      <x v="9868"/>
    </i>
    <i>
      <x v="9404"/>
    </i>
    <i>
      <x v="9872"/>
    </i>
    <i>
      <x v="9405"/>
    </i>
    <i>
      <x v="9876"/>
    </i>
    <i>
      <x v="9406"/>
    </i>
    <i>
      <x v="9880"/>
    </i>
    <i>
      <x v="9407"/>
    </i>
    <i>
      <x v="9884"/>
    </i>
    <i>
      <x v="9408"/>
    </i>
    <i>
      <x v="9888"/>
    </i>
    <i>
      <x v="9409"/>
    </i>
    <i>
      <x v="9892"/>
    </i>
    <i>
      <x v="9410"/>
    </i>
    <i>
      <x v="9896"/>
    </i>
    <i>
      <x v="9411"/>
    </i>
    <i>
      <x v="9900"/>
    </i>
    <i>
      <x v="9412"/>
    </i>
    <i>
      <x v="9904"/>
    </i>
    <i>
      <x v="9413"/>
    </i>
    <i>
      <x v="9908"/>
    </i>
    <i>
      <x v="9414"/>
    </i>
    <i>
      <x v="9912"/>
    </i>
    <i>
      <x v="9415"/>
    </i>
    <i>
      <x v="9916"/>
    </i>
    <i>
      <x v="9416"/>
    </i>
    <i>
      <x v="9232"/>
    </i>
    <i>
      <x v="9417"/>
    </i>
    <i>
      <x v="9924"/>
    </i>
    <i>
      <x v="9418"/>
    </i>
    <i>
      <x v="9928"/>
    </i>
    <i>
      <x v="9419"/>
    </i>
    <i>
      <x v="9932"/>
    </i>
    <i>
      <x v="9420"/>
    </i>
    <i>
      <x v="9936"/>
    </i>
    <i>
      <x v="9421"/>
    </i>
    <i>
      <x v="9940"/>
    </i>
    <i>
      <x v="9422"/>
    </i>
    <i>
      <x v="9944"/>
    </i>
    <i>
      <x v="9423"/>
    </i>
    <i>
      <x v="9948"/>
    </i>
    <i>
      <x v="9424"/>
    </i>
    <i>
      <x v="9952"/>
    </i>
    <i>
      <x v="9425"/>
    </i>
    <i>
      <x v="9956"/>
    </i>
    <i>
      <x v="9426"/>
    </i>
    <i>
      <x v="9960"/>
    </i>
    <i>
      <x v="9427"/>
    </i>
    <i>
      <x v="9964"/>
    </i>
    <i>
      <x v="9428"/>
    </i>
    <i>
      <x v="9968"/>
    </i>
    <i>
      <x v="9429"/>
    </i>
    <i>
      <x v="9972"/>
    </i>
    <i>
      <x v="9430"/>
    </i>
    <i>
      <x v="9976"/>
    </i>
    <i>
      <x v="9431"/>
    </i>
    <i>
      <x v="9980"/>
    </i>
    <i>
      <x v="9432"/>
    </i>
    <i>
      <x v="9984"/>
    </i>
    <i>
      <x v="9433"/>
    </i>
    <i>
      <x v="9988"/>
    </i>
    <i>
      <x v="9434"/>
    </i>
    <i>
      <x v="9992"/>
    </i>
    <i>
      <x v="9226"/>
    </i>
    <i>
      <x v="9996"/>
    </i>
    <i>
      <x v="9436"/>
    </i>
    <i>
      <x v="10000"/>
    </i>
    <i>
      <x v="9437"/>
    </i>
    <i>
      <x v="10004"/>
    </i>
    <i>
      <x v="9438"/>
    </i>
    <i>
      <x v="10008"/>
    </i>
    <i>
      <x v="9439"/>
    </i>
    <i>
      <x v="10012"/>
    </i>
    <i>
      <x v="9440"/>
    </i>
    <i>
      <x v="10016"/>
    </i>
    <i>
      <x v="9441"/>
    </i>
    <i>
      <x v="10020"/>
    </i>
    <i>
      <x v="9442"/>
    </i>
    <i>
      <x v="10024"/>
    </i>
    <i>
      <x v="9443"/>
    </i>
    <i>
      <x v="10028"/>
    </i>
    <i>
      <x v="9444"/>
    </i>
    <i>
      <x v="10032"/>
    </i>
    <i>
      <x v="9205"/>
    </i>
    <i>
      <x v="10036"/>
    </i>
    <i>
      <x v="9446"/>
    </i>
    <i>
      <x v="9215"/>
    </i>
    <i>
      <x v="9447"/>
    </i>
    <i>
      <x v="10044"/>
    </i>
    <i>
      <x v="9448"/>
    </i>
    <i>
      <x v="10048"/>
    </i>
    <i>
      <x v="9449"/>
    </i>
    <i>
      <x v="10052"/>
    </i>
    <i>
      <x v="9450"/>
    </i>
    <i>
      <x v="10056"/>
    </i>
    <i>
      <x v="9451"/>
    </i>
    <i>
      <x v="10060"/>
    </i>
    <i>
      <x v="9452"/>
    </i>
    <i>
      <x v="10064"/>
    </i>
    <i>
      <x v="9453"/>
    </i>
    <i>
      <x v="10068"/>
    </i>
    <i>
      <x v="9454"/>
    </i>
    <i>
      <x v="10072"/>
    </i>
    <i>
      <x v="9455"/>
    </i>
    <i>
      <x v="10076"/>
    </i>
    <i>
      <x v="9456"/>
    </i>
    <i>
      <x v="10080"/>
    </i>
    <i>
      <x v="9457"/>
    </i>
    <i>
      <x v="10084"/>
    </i>
    <i>
      <x v="9458"/>
    </i>
    <i>
      <x v="10088"/>
    </i>
    <i>
      <x v="9459"/>
    </i>
    <i>
      <x v="10092"/>
    </i>
    <i>
      <x v="9460"/>
    </i>
    <i>
      <x v="10096"/>
    </i>
    <i>
      <x v="9461"/>
    </i>
    <i>
      <x v="10100"/>
    </i>
    <i>
      <x v="9206"/>
    </i>
    <i>
      <x v="10104"/>
    </i>
    <i>
      <x v="9463"/>
    </i>
    <i>
      <x v="10108"/>
    </i>
    <i>
      <x v="9464"/>
    </i>
    <i>
      <x v="10112"/>
    </i>
    <i>
      <x v="9465"/>
    </i>
    <i>
      <x v="10116"/>
    </i>
    <i>
      <x v="9466"/>
    </i>
    <i>
      <x v="10120"/>
    </i>
    <i>
      <x v="9467"/>
    </i>
    <i>
      <x v="9250"/>
    </i>
    <i>
      <x v="9227"/>
    </i>
    <i>
      <x v="10128"/>
    </i>
    <i>
      <x v="9469"/>
    </i>
    <i>
      <x v="10132"/>
    </i>
    <i>
      <x v="9470"/>
    </i>
    <i>
      <x v="10136"/>
    </i>
    <i>
      <x v="9220"/>
    </i>
    <i>
      <x v="10140"/>
    </i>
    <i>
      <x v="9228"/>
    </i>
    <i>
      <x v="10144"/>
    </i>
    <i>
      <x v="9473"/>
    </i>
    <i>
      <x v="10148"/>
    </i>
    <i>
      <x v="9207"/>
    </i>
    <i>
      <x v="10152"/>
    </i>
    <i>
      <x v="9475"/>
    </i>
    <i>
      <x v="10156"/>
    </i>
    <i>
      <x v="9476"/>
    </i>
    <i>
      <x v="10160"/>
    </i>
    <i>
      <x v="9477"/>
    </i>
    <i>
      <x v="10164"/>
    </i>
    <i>
      <x v="9478"/>
    </i>
    <i>
      <x v="10168"/>
    </i>
    <i>
      <x v="9479"/>
    </i>
    <i>
      <x v="10172"/>
    </i>
    <i>
      <x v="9480"/>
    </i>
    <i>
      <x v="10176"/>
    </i>
    <i>
      <x v="9481"/>
    </i>
    <i>
      <x v="10180"/>
    </i>
    <i>
      <x v="9482"/>
    </i>
    <i>
      <x v="10184"/>
    </i>
    <i>
      <x v="9483"/>
    </i>
    <i>
      <x v="10188"/>
    </i>
    <i>
      <x v="9484"/>
    </i>
    <i>
      <x v="10192"/>
    </i>
    <i>
      <x v="9485"/>
    </i>
    <i>
      <x v="10196"/>
    </i>
    <i>
      <x v="9486"/>
    </i>
    <i>
      <x v="10200"/>
    </i>
    <i>
      <x v="9487"/>
    </i>
    <i>
      <x v="10204"/>
    </i>
    <i>
      <x v="9488"/>
    </i>
    <i>
      <x v="10208"/>
    </i>
    <i>
      <x v="9489"/>
    </i>
    <i>
      <x v="10212"/>
    </i>
    <i>
      <x v="9490"/>
    </i>
    <i>
      <x v="10216"/>
    </i>
    <i>
      <x v="9491"/>
    </i>
    <i>
      <x v="10220"/>
    </i>
    <i>
      <x v="9492"/>
    </i>
    <i>
      <x v="10224"/>
    </i>
    <i>
      <x v="9493"/>
    </i>
    <i>
      <x v="9239"/>
    </i>
    <i>
      <x v="9494"/>
    </i>
    <i>
      <x v="10232"/>
    </i>
    <i>
      <x v="9495"/>
    </i>
    <i>
      <x v="10236"/>
    </i>
    <i>
      <x v="9496"/>
    </i>
    <i>
      <x v="10240"/>
    </i>
    <i>
      <x v="9497"/>
    </i>
    <i>
      <x v="10244"/>
    </i>
    <i>
      <x v="9498"/>
    </i>
    <i>
      <x v="10248"/>
    </i>
    <i>
      <x v="9499"/>
    </i>
    <i>
      <x v="10252"/>
    </i>
    <i>
      <x v="9500"/>
    </i>
    <i>
      <x v="10256"/>
    </i>
    <i>
      <x v="9501"/>
    </i>
    <i>
      <x v="9251"/>
    </i>
    <i>
      <x v="9502"/>
    </i>
    <i>
      <x v="9243"/>
    </i>
    <i>
      <x v="9503"/>
    </i>
    <i>
      <x v="10272"/>
    </i>
    <i>
      <x v="9201"/>
    </i>
    <i>
      <x v="10276"/>
    </i>
    <i>
      <x v="9505"/>
    </i>
    <i>
      <x v="10280"/>
    </i>
    <i>
      <x v="9209"/>
    </i>
    <i>
      <x v="10284"/>
    </i>
    <i>
      <x v="9507"/>
    </i>
    <i>
      <x v="10288"/>
    </i>
    <i>
      <x v="9508"/>
    </i>
    <i>
      <x v="10292"/>
    </i>
    <i>
      <x v="9509"/>
    </i>
    <i>
      <x v="10296"/>
    </i>
    <i>
      <x v="9510"/>
    </i>
    <i>
      <x v="10300"/>
    </i>
    <i>
      <x v="9511"/>
    </i>
    <i>
      <x v="10304"/>
    </i>
    <i>
      <x v="9512"/>
    </i>
    <i>
      <x v="10308"/>
    </i>
    <i>
      <x v="9513"/>
    </i>
    <i>
      <x v="10312"/>
    </i>
    <i>
      <x v="9514"/>
    </i>
    <i>
      <x v="10316"/>
    </i>
    <i>
      <x v="9515"/>
    </i>
    <i>
      <x v="10320"/>
    </i>
    <i>
      <x v="9516"/>
    </i>
    <i>
      <x v="10324"/>
    </i>
    <i>
      <x v="9517"/>
    </i>
    <i>
      <x v="10328"/>
    </i>
    <i>
      <x v="9518"/>
    </i>
    <i>
      <x v="10332"/>
    </i>
    <i>
      <x v="9519"/>
    </i>
    <i>
      <x v="9791"/>
    </i>
    <i>
      <x v="9520"/>
    </i>
    <i>
      <x v="9793"/>
    </i>
    <i>
      <x v="9521"/>
    </i>
    <i>
      <x v="9795"/>
    </i>
    <i>
      <x v="9522"/>
    </i>
    <i>
      <x v="9797"/>
    </i>
    <i>
      <x v="9523"/>
    </i>
    <i>
      <x v="9799"/>
    </i>
    <i>
      <x v="9524"/>
    </i>
    <i>
      <x v="9801"/>
    </i>
    <i>
      <x v="9525"/>
    </i>
    <i>
      <x v="9803"/>
    </i>
    <i>
      <x v="9526"/>
    </i>
    <i>
      <x v="9805"/>
    </i>
    <i>
      <x v="9527"/>
    </i>
    <i>
      <x v="9807"/>
    </i>
    <i>
      <x v="9528"/>
    </i>
    <i>
      <x v="9809"/>
    </i>
    <i>
      <x v="9529"/>
    </i>
    <i>
      <x v="9811"/>
    </i>
    <i>
      <x v="9530"/>
    </i>
    <i>
      <x v="9813"/>
    </i>
    <i>
      <x v="9531"/>
    </i>
    <i>
      <x v="9815"/>
    </i>
    <i>
      <x v="9532"/>
    </i>
    <i>
      <x v="9817"/>
    </i>
    <i>
      <x v="9533"/>
    </i>
    <i>
      <x v="9819"/>
    </i>
    <i>
      <x v="9534"/>
    </i>
    <i>
      <x v="9821"/>
    </i>
    <i>
      <x v="9535"/>
    </i>
    <i>
      <x v="9823"/>
    </i>
    <i>
      <x v="9536"/>
    </i>
    <i>
      <x v="9825"/>
    </i>
    <i>
      <x v="9537"/>
    </i>
    <i>
      <x v="9827"/>
    </i>
    <i>
      <x v="9538"/>
    </i>
    <i>
      <x v="9829"/>
    </i>
    <i>
      <x v="9539"/>
    </i>
    <i>
      <x v="9831"/>
    </i>
    <i>
      <x v="9540"/>
    </i>
    <i>
      <x v="9833"/>
    </i>
    <i>
      <x v="9541"/>
    </i>
    <i>
      <x v="9835"/>
    </i>
    <i>
      <x v="9542"/>
    </i>
    <i>
      <x v="9837"/>
    </i>
    <i>
      <x v="9543"/>
    </i>
    <i>
      <x v="9839"/>
    </i>
    <i>
      <x v="9544"/>
    </i>
    <i>
      <x v="9841"/>
    </i>
    <i>
      <x v="9545"/>
    </i>
    <i>
      <x v="9843"/>
    </i>
    <i>
      <x v="9546"/>
    </i>
    <i>
      <x v="9845"/>
    </i>
    <i>
      <x v="9547"/>
    </i>
    <i>
      <x v="9847"/>
    </i>
    <i>
      <x v="9548"/>
    </i>
    <i>
      <x v="9849"/>
    </i>
    <i>
      <x v="9549"/>
    </i>
    <i>
      <x v="9851"/>
    </i>
    <i>
      <x v="9550"/>
    </i>
    <i>
      <x v="9231"/>
    </i>
    <i>
      <x v="9551"/>
    </i>
    <i>
      <x v="9855"/>
    </i>
    <i>
      <x v="9552"/>
    </i>
    <i>
      <x v="9857"/>
    </i>
    <i>
      <x v="9553"/>
    </i>
    <i>
      <x v="9859"/>
    </i>
    <i>
      <x v="9554"/>
    </i>
    <i>
      <x v="9861"/>
    </i>
    <i>
      <x v="9555"/>
    </i>
    <i>
      <x v="9863"/>
    </i>
    <i>
      <x v="9556"/>
    </i>
    <i>
      <x v="9865"/>
    </i>
    <i>
      <x v="9557"/>
    </i>
    <i>
      <x v="9867"/>
    </i>
    <i>
      <x v="9558"/>
    </i>
    <i>
      <x v="9869"/>
    </i>
    <i>
      <x v="9559"/>
    </i>
    <i>
      <x v="9871"/>
    </i>
    <i>
      <x v="9560"/>
    </i>
    <i>
      <x v="9873"/>
    </i>
    <i>
      <x v="9561"/>
    </i>
    <i>
      <x v="9875"/>
    </i>
    <i>
      <x v="9562"/>
    </i>
    <i>
      <x v="9877"/>
    </i>
    <i>
      <x v="9563"/>
    </i>
    <i>
      <x v="9879"/>
    </i>
    <i>
      <x v="9564"/>
    </i>
    <i>
      <x v="9881"/>
    </i>
    <i>
      <x v="9565"/>
    </i>
    <i>
      <x v="9883"/>
    </i>
    <i>
      <x v="9566"/>
    </i>
    <i>
      <x v="9885"/>
    </i>
    <i>
      <x v="9567"/>
    </i>
    <i>
      <x v="9887"/>
    </i>
    <i>
      <x v="9568"/>
    </i>
    <i>
      <x v="9889"/>
    </i>
    <i>
      <x v="9569"/>
    </i>
    <i>
      <x v="9891"/>
    </i>
    <i>
      <x v="9570"/>
    </i>
    <i>
      <x v="9893"/>
    </i>
    <i>
      <x v="9571"/>
    </i>
    <i>
      <x v="9895"/>
    </i>
    <i>
      <x v="9572"/>
    </i>
    <i>
      <x v="9897"/>
    </i>
    <i>
      <x v="9573"/>
    </i>
    <i>
      <x v="9899"/>
    </i>
    <i>
      <x v="9574"/>
    </i>
    <i>
      <x v="9901"/>
    </i>
    <i>
      <x v="9575"/>
    </i>
    <i>
      <x v="9903"/>
    </i>
    <i>
      <x v="9576"/>
    </i>
    <i>
      <x v="9905"/>
    </i>
    <i>
      <x v="9577"/>
    </i>
    <i>
      <x v="9907"/>
    </i>
    <i>
      <x v="9578"/>
    </i>
    <i>
      <x v="9909"/>
    </i>
    <i>
      <x v="9579"/>
    </i>
    <i>
      <x v="9911"/>
    </i>
    <i>
      <x v="9580"/>
    </i>
    <i>
      <x v="9913"/>
    </i>
    <i>
      <x v="9581"/>
    </i>
    <i>
      <x v="9915"/>
    </i>
    <i>
      <x v="9582"/>
    </i>
    <i>
      <x v="9917"/>
    </i>
    <i>
      <x v="9583"/>
    </i>
    <i>
      <x v="9919"/>
    </i>
    <i>
      <x v="9584"/>
    </i>
    <i>
      <x v="9921"/>
    </i>
    <i>
      <x v="9585"/>
    </i>
    <i>
      <x v="9923"/>
    </i>
    <i>
      <x v="9586"/>
    </i>
    <i>
      <x v="9925"/>
    </i>
    <i>
      <x v="9587"/>
    </i>
    <i>
      <x v="9927"/>
    </i>
    <i>
      <x v="9588"/>
    </i>
    <i>
      <x v="9929"/>
    </i>
    <i>
      <x v="9589"/>
    </i>
    <i>
      <x v="9931"/>
    </i>
    <i>
      <x v="9590"/>
    </i>
    <i>
      <x v="9933"/>
    </i>
    <i>
      <x v="9591"/>
    </i>
    <i>
      <x v="9935"/>
    </i>
    <i>
      <x v="9592"/>
    </i>
    <i>
      <x v="9937"/>
    </i>
    <i>
      <x v="9593"/>
    </i>
    <i>
      <x v="9939"/>
    </i>
    <i>
      <x v="9594"/>
    </i>
    <i>
      <x v="9941"/>
    </i>
    <i>
      <x v="9595"/>
    </i>
    <i>
      <x v="9943"/>
    </i>
    <i>
      <x v="9596"/>
    </i>
    <i>
      <x v="9945"/>
    </i>
    <i>
      <x v="9597"/>
    </i>
    <i>
      <x v="9212"/>
    </i>
    <i>
      <x v="9598"/>
    </i>
    <i>
      <x v="9949"/>
    </i>
    <i>
      <x v="9599"/>
    </i>
    <i>
      <x v="9951"/>
    </i>
    <i>
      <x v="9600"/>
    </i>
    <i>
      <x v="9953"/>
    </i>
    <i>
      <x v="9601"/>
    </i>
    <i>
      <x v="9955"/>
    </i>
    <i>
      <x v="9602"/>
    </i>
    <i>
      <x v="9957"/>
    </i>
    <i>
      <x v="9603"/>
    </i>
    <i>
      <x v="9959"/>
    </i>
    <i>
      <x v="9604"/>
    </i>
    <i>
      <x v="9961"/>
    </i>
    <i>
      <x v="9605"/>
    </i>
    <i>
      <x v="9963"/>
    </i>
    <i>
      <x v="9606"/>
    </i>
    <i>
      <x v="9965"/>
    </i>
    <i>
      <x v="9607"/>
    </i>
    <i>
      <x v="9967"/>
    </i>
    <i>
      <x v="9608"/>
    </i>
    <i>
      <x v="9969"/>
    </i>
    <i>
      <x v="9609"/>
    </i>
    <i>
      <x v="9971"/>
    </i>
    <i>
      <x v="9610"/>
    </i>
    <i>
      <x v="9973"/>
    </i>
    <i>
      <x v="9611"/>
    </i>
    <i>
      <x v="9975"/>
    </i>
    <i>
      <x v="9612"/>
    </i>
    <i>
      <x v="9977"/>
    </i>
    <i>
      <x v="9613"/>
    </i>
    <i>
      <x v="9979"/>
    </i>
    <i>
      <x v="9614"/>
    </i>
    <i>
      <x v="9981"/>
    </i>
    <i>
      <x v="9615"/>
    </i>
    <i>
      <x v="9983"/>
    </i>
    <i>
      <x v="9616"/>
    </i>
    <i>
      <x v="9985"/>
    </i>
    <i>
      <x v="9617"/>
    </i>
    <i>
      <x v="9987"/>
    </i>
    <i>
      <x v="9618"/>
    </i>
    <i>
      <x v="9989"/>
    </i>
    <i>
      <x v="9619"/>
    </i>
    <i>
      <x v="9991"/>
    </i>
    <i>
      <x v="9620"/>
    </i>
    <i>
      <x v="9993"/>
    </i>
    <i>
      <x v="9621"/>
    </i>
    <i>
      <x v="9995"/>
    </i>
    <i>
      <x v="9622"/>
    </i>
    <i>
      <x v="9997"/>
    </i>
    <i>
      <x v="9623"/>
    </i>
    <i>
      <x v="9999"/>
    </i>
    <i>
      <x v="9624"/>
    </i>
    <i>
      <x v="10001"/>
    </i>
    <i>
      <x v="9625"/>
    </i>
    <i>
      <x v="10003"/>
    </i>
    <i>
      <x v="9626"/>
    </i>
    <i>
      <x v="10005"/>
    </i>
    <i>
      <x v="9627"/>
    </i>
    <i>
      <x v="10007"/>
    </i>
    <i>
      <x v="9628"/>
    </i>
    <i>
      <x v="9213"/>
    </i>
    <i>
      <x v="9629"/>
    </i>
    <i>
      <x v="10011"/>
    </i>
    <i>
      <x v="9630"/>
    </i>
    <i>
      <x v="10013"/>
    </i>
    <i>
      <x v="9631"/>
    </i>
    <i>
      <x v="9214"/>
    </i>
    <i>
      <x v="9632"/>
    </i>
    <i>
      <x v="10017"/>
    </i>
    <i>
      <x v="9633"/>
    </i>
    <i>
      <x v="10019"/>
    </i>
    <i>
      <x v="9634"/>
    </i>
    <i>
      <x v="10021"/>
    </i>
    <i>
      <x v="9635"/>
    </i>
    <i>
      <x v="10023"/>
    </i>
    <i>
      <x v="9636"/>
    </i>
    <i>
      <x v="10025"/>
    </i>
    <i>
      <x v="9637"/>
    </i>
    <i>
      <x v="10027"/>
    </i>
    <i>
      <x v="9638"/>
    </i>
    <i>
      <x v="10029"/>
    </i>
    <i>
      <x v="9639"/>
    </i>
    <i>
      <x v="9233"/>
    </i>
    <i>
      <x v="9640"/>
    </i>
    <i>
      <x v="10033"/>
    </i>
    <i>
      <x v="9641"/>
    </i>
    <i>
      <x v="10035"/>
    </i>
    <i>
      <x v="9642"/>
    </i>
    <i>
      <x v="10037"/>
    </i>
    <i>
      <x v="9643"/>
    </i>
    <i>
      <x v="10039"/>
    </i>
    <i>
      <x v="9644"/>
    </i>
    <i>
      <x v="10041"/>
    </i>
    <i>
      <x v="9645"/>
    </i>
    <i>
      <x v="10043"/>
    </i>
    <i>
      <x v="9646"/>
    </i>
    <i>
      <x v="10045"/>
    </i>
    <i>
      <x v="9647"/>
    </i>
    <i>
      <x v="10047"/>
    </i>
    <i>
      <x v="9648"/>
    </i>
    <i>
      <x v="10049"/>
    </i>
    <i>
      <x v="9649"/>
    </i>
    <i>
      <x v="10051"/>
    </i>
    <i>
      <x v="9650"/>
    </i>
    <i>
      <x v="10053"/>
    </i>
    <i>
      <x v="9651"/>
    </i>
    <i>
      <x v="10055"/>
    </i>
    <i>
      <x v="9652"/>
    </i>
    <i>
      <x v="10057"/>
    </i>
    <i>
      <x v="9653"/>
    </i>
    <i>
      <x v="10059"/>
    </i>
    <i>
      <x v="9654"/>
    </i>
    <i>
      <x v="10061"/>
    </i>
    <i>
      <x v="9655"/>
    </i>
    <i>
      <x v="10063"/>
    </i>
    <i>
      <x v="9656"/>
    </i>
    <i>
      <x v="10065"/>
    </i>
    <i>
      <x v="9657"/>
    </i>
    <i>
      <x v="10067"/>
    </i>
    <i>
      <x v="9658"/>
    </i>
    <i>
      <x v="10069"/>
    </i>
    <i>
      <x v="9659"/>
    </i>
    <i>
      <x v="10071"/>
    </i>
    <i>
      <x v="9660"/>
    </i>
    <i>
      <x v="10073"/>
    </i>
    <i>
      <x v="9661"/>
    </i>
    <i>
      <x v="10075"/>
    </i>
    <i>
      <x v="9662"/>
    </i>
    <i>
      <x v="10077"/>
    </i>
    <i>
      <x v="9663"/>
    </i>
    <i>
      <x v="9235"/>
    </i>
    <i>
      <x v="9664"/>
    </i>
    <i>
      <x v="10081"/>
    </i>
    <i>
      <x v="9665"/>
    </i>
    <i>
      <x v="10083"/>
    </i>
    <i>
      <x v="9666"/>
    </i>
    <i>
      <x v="10085"/>
    </i>
    <i>
      <x v="9667"/>
    </i>
    <i>
      <x v="10087"/>
    </i>
    <i>
      <x v="9668"/>
    </i>
    <i>
      <x v="10089"/>
    </i>
    <i>
      <x v="9669"/>
    </i>
    <i>
      <x v="10091"/>
    </i>
    <i>
      <x v="9670"/>
    </i>
    <i>
      <x v="10093"/>
    </i>
    <i>
      <x v="9671"/>
    </i>
    <i>
      <x v="10095"/>
    </i>
    <i>
      <x v="9672"/>
    </i>
    <i>
      <x v="10097"/>
    </i>
    <i>
      <x v="9673"/>
    </i>
    <i>
      <x v="10099"/>
    </i>
    <i>
      <x v="9674"/>
    </i>
    <i>
      <x v="10101"/>
    </i>
    <i>
      <x v="9675"/>
    </i>
    <i>
      <x v="10103"/>
    </i>
    <i>
      <x v="9676"/>
    </i>
    <i>
      <x v="10105"/>
    </i>
    <i>
      <x v="9677"/>
    </i>
    <i>
      <x v="10107"/>
    </i>
    <i>
      <x v="9678"/>
    </i>
    <i>
      <x v="10109"/>
    </i>
    <i>
      <x v="9679"/>
    </i>
    <i>
      <x v="9236"/>
    </i>
    <i>
      <x v="9680"/>
    </i>
    <i>
      <x v="10113"/>
    </i>
    <i>
      <x v="9681"/>
    </i>
    <i>
      <x v="10115"/>
    </i>
    <i>
      <x v="9682"/>
    </i>
    <i>
      <x v="10117"/>
    </i>
    <i>
      <x v="9683"/>
    </i>
    <i>
      <x v="10119"/>
    </i>
    <i>
      <x v="9684"/>
    </i>
    <i>
      <x v="10121"/>
    </i>
    <i>
      <x v="9685"/>
    </i>
    <i>
      <x v="10123"/>
    </i>
    <i>
      <x v="9686"/>
    </i>
    <i>
      <x v="10125"/>
    </i>
    <i>
      <x v="9687"/>
    </i>
    <i>
      <x v="10127"/>
    </i>
    <i>
      <x v="9688"/>
    </i>
    <i>
      <x v="10129"/>
    </i>
    <i>
      <x v="9210"/>
    </i>
    <i>
      <x v="10131"/>
    </i>
    <i>
      <x v="9690"/>
    </i>
    <i>
      <x v="10133"/>
    </i>
    <i>
      <x v="9691"/>
    </i>
    <i>
      <x v="10135"/>
    </i>
    <i>
      <x v="9692"/>
    </i>
    <i>
      <x v="10137"/>
    </i>
    <i>
      <x v="9693"/>
    </i>
    <i>
      <x v="10139"/>
    </i>
    <i>
      <x v="9229"/>
    </i>
    <i>
      <x v="9237"/>
    </i>
    <i>
      <x v="9695"/>
    </i>
    <i>
      <x v="10143"/>
    </i>
    <i>
      <x v="9696"/>
    </i>
    <i>
      <x v="10145"/>
    </i>
    <i>
      <x v="9697"/>
    </i>
    <i>
      <x v="10147"/>
    </i>
    <i>
      <x v="9698"/>
    </i>
    <i>
      <x v="10149"/>
    </i>
    <i>
      <x v="9699"/>
    </i>
    <i>
      <x v="10151"/>
    </i>
    <i>
      <x v="9700"/>
    </i>
    <i>
      <x v="10153"/>
    </i>
    <i>
      <x v="9230"/>
    </i>
    <i>
      <x v="10155"/>
    </i>
    <i>
      <x v="9702"/>
    </i>
    <i>
      <x v="10157"/>
    </i>
    <i>
      <x v="9703"/>
    </i>
    <i>
      <x v="10159"/>
    </i>
    <i>
      <x v="9704"/>
    </i>
    <i>
      <x v="10161"/>
    </i>
    <i>
      <x v="9705"/>
    </i>
    <i>
      <x v="10163"/>
    </i>
    <i>
      <x v="9706"/>
    </i>
    <i>
      <x v="10165"/>
    </i>
    <i>
      <x v="9707"/>
    </i>
    <i>
      <x v="10167"/>
    </i>
    <i>
      <x v="9708"/>
    </i>
    <i>
      <x v="10169"/>
    </i>
    <i>
      <x v="9709"/>
    </i>
    <i>
      <x v="10171"/>
    </i>
    <i>
      <x v="9710"/>
    </i>
    <i>
      <x v="10173"/>
    </i>
    <i>
      <x v="9711"/>
    </i>
    <i>
      <x v="10175"/>
    </i>
    <i>
      <x v="9712"/>
    </i>
    <i>
      <x v="10177"/>
    </i>
    <i>
      <x v="9713"/>
    </i>
    <i>
      <x v="10179"/>
    </i>
    <i>
      <x v="9714"/>
    </i>
    <i>
      <x v="10181"/>
    </i>
    <i>
      <x v="9715"/>
    </i>
    <i>
      <x v="10183"/>
    </i>
    <i>
      <x v="9716"/>
    </i>
    <i>
      <x v="10185"/>
    </i>
    <i>
      <x v="9717"/>
    </i>
    <i>
      <x v="10187"/>
    </i>
    <i>
      <x v="9718"/>
    </i>
    <i>
      <x v="10189"/>
    </i>
    <i>
      <x v="9719"/>
    </i>
    <i>
      <x v="10191"/>
    </i>
    <i>
      <x v="9720"/>
    </i>
    <i>
      <x v="10193"/>
    </i>
    <i>
      <x v="9721"/>
    </i>
    <i>
      <x v="10195"/>
    </i>
    <i>
      <x v="9722"/>
    </i>
    <i>
      <x v="10197"/>
    </i>
    <i>
      <x v="9723"/>
    </i>
    <i>
      <x v="10199"/>
    </i>
    <i>
      <x v="9724"/>
    </i>
    <i>
      <x v="10201"/>
    </i>
    <i>
      <x v="9725"/>
    </i>
    <i>
      <x v="10203"/>
    </i>
    <i>
      <x v="9726"/>
    </i>
    <i>
      <x v="10205"/>
    </i>
    <i>
      <x v="9727"/>
    </i>
    <i>
      <x v="10207"/>
    </i>
    <i>
      <x v="9728"/>
    </i>
    <i>
      <x v="10209"/>
    </i>
    <i>
      <x v="9729"/>
    </i>
    <i>
      <x v="10211"/>
    </i>
    <i>
      <x v="9730"/>
    </i>
    <i>
      <x v="10213"/>
    </i>
    <i>
      <x v="9731"/>
    </i>
    <i>
      <x v="10215"/>
    </i>
    <i>
      <x v="9732"/>
    </i>
    <i>
      <x v="10217"/>
    </i>
    <i>
      <x v="9733"/>
    </i>
    <i>
      <x v="10219"/>
    </i>
    <i>
      <x v="9734"/>
    </i>
    <i>
      <x v="10221"/>
    </i>
    <i>
      <x v="9735"/>
    </i>
    <i>
      <x v="10223"/>
    </i>
    <i>
      <x v="9736"/>
    </i>
    <i>
      <x v="9238"/>
    </i>
    <i>
      <x v="9737"/>
    </i>
    <i>
      <x v="10227"/>
    </i>
    <i>
      <x v="9738"/>
    </i>
    <i>
      <x v="10229"/>
    </i>
    <i>
      <x v="9739"/>
    </i>
    <i>
      <x v="10231"/>
    </i>
    <i>
      <x v="9740"/>
    </i>
    <i>
      <x v="10233"/>
    </i>
    <i>
      <x v="9741"/>
    </i>
    <i>
      <x v="10235"/>
    </i>
    <i>
      <x v="9742"/>
    </i>
    <i>
      <x v="10237"/>
    </i>
    <i>
      <x v="9743"/>
    </i>
    <i>
      <x v="10239"/>
    </i>
    <i>
      <x v="9744"/>
    </i>
    <i>
      <x v="10241"/>
    </i>
    <i>
      <x v="9745"/>
    </i>
    <i>
      <x v="10243"/>
    </i>
    <i>
      <x v="9746"/>
    </i>
    <i>
      <x v="10245"/>
    </i>
    <i>
      <x v="9747"/>
    </i>
    <i>
      <x v="10247"/>
    </i>
    <i>
      <x v="9748"/>
    </i>
    <i>
      <x v="10249"/>
    </i>
    <i>
      <x v="9749"/>
    </i>
    <i>
      <x v="10251"/>
    </i>
    <i>
      <x v="9750"/>
    </i>
    <i>
      <x v="10253"/>
    </i>
    <i>
      <x v="9751"/>
    </i>
    <i>
      <x v="10255"/>
    </i>
    <i>
      <x v="9752"/>
    </i>
    <i>
      <x v="10257"/>
    </i>
    <i>
      <x v="10260"/>
    </i>
    <i>
      <x v="10259"/>
    </i>
    <i>
      <x v="10262"/>
    </i>
    <i>
      <x v="10264"/>
    </i>
    <i>
      <x v="9753"/>
    </i>
    <i>
      <x v="10263"/>
    </i>
    <i>
      <x v="9754"/>
    </i>
    <i>
      <x v="10265"/>
    </i>
    <i>
      <x v="9755"/>
    </i>
    <i>
      <x v="10267"/>
    </i>
    <i>
      <x v="9756"/>
    </i>
    <i>
      <x v="10269"/>
    </i>
    <i>
      <x v="9757"/>
    </i>
    <i>
      <x v="10271"/>
    </i>
    <i>
      <x v="9758"/>
    </i>
    <i>
      <x v="10273"/>
    </i>
    <i>
      <x v="9759"/>
    </i>
    <i>
      <x v="10275"/>
    </i>
    <i>
      <x v="9760"/>
    </i>
    <i>
      <x v="10277"/>
    </i>
    <i>
      <x v="9761"/>
    </i>
    <i>
      <x v="10279"/>
    </i>
    <i>
      <x v="9762"/>
    </i>
    <i>
      <x v="10281"/>
    </i>
    <i>
      <x v="9763"/>
    </i>
    <i>
      <x v="10283"/>
    </i>
    <i>
      <x v="9764"/>
    </i>
    <i>
      <x v="10285"/>
    </i>
    <i>
      <x v="9211"/>
    </i>
    <i>
      <x v="10287"/>
    </i>
    <i>
      <x v="9766"/>
    </i>
    <i>
      <x v="10289"/>
    </i>
    <i>
      <x v="10336"/>
    </i>
    <i>
      <x v="10291"/>
    </i>
    <i>
      <x v="10337"/>
    </i>
    <i>
      <x v="10293"/>
    </i>
    <i>
      <x v="10339"/>
    </i>
    <i>
      <x v="10295"/>
    </i>
    <i>
      <x v="10341"/>
    </i>
    <i>
      <x v="10297"/>
    </i>
    <i>
      <x v="10343"/>
    </i>
    <i>
      <x v="10299"/>
    </i>
    <i>
      <x v="10345"/>
    </i>
    <i>
      <x v="10301"/>
    </i>
    <i>
      <x v="10347"/>
    </i>
    <i>
      <x v="10303"/>
    </i>
    <i>
      <x v="10349"/>
    </i>
    <i>
      <x v="10305"/>
    </i>
    <i>
      <x v="9775"/>
    </i>
    <i>
      <x v="10307"/>
    </i>
    <i>
      <x v="10334"/>
    </i>
    <i>
      <x v="10309"/>
    </i>
    <i>
      <x v="9219"/>
    </i>
    <i>
      <x v="10311"/>
    </i>
    <i>
      <x v="9778"/>
    </i>
    <i>
      <x v="10313"/>
    </i>
    <i>
      <x v="9779"/>
    </i>
    <i>
      <x v="10315"/>
    </i>
    <i>
      <x v="9780"/>
    </i>
    <i>
      <x v="10317"/>
    </i>
    <i>
      <x v="9781"/>
    </i>
    <i>
      <x v="10319"/>
    </i>
    <i>
      <x v="9782"/>
    </i>
    <i>
      <x v="10321"/>
    </i>
    <i>
      <x v="9783"/>
    </i>
    <i>
      <x v="10323"/>
    </i>
    <i>
      <x v="9784"/>
    </i>
    <i>
      <x v="10325"/>
    </i>
    <i>
      <x v="9785"/>
    </i>
    <i>
      <x v="10327"/>
    </i>
    <i>
      <x v="9786"/>
    </i>
    <i>
      <x v="10329"/>
    </i>
    <i>
      <x v="9787"/>
    </i>
    <i>
      <x v="10331"/>
    </i>
    <i>
      <x v="9788"/>
    </i>
    <i>
      <x v="10333"/>
    </i>
    <i>
      <x v="9789"/>
    </i>
    <i>
      <x v="9790"/>
    </i>
    <i>
      <x v="9776"/>
    </i>
    <i>
      <x v="9777"/>
    </i>
    <i>
      <x v="10338"/>
    </i>
    <i>
      <x v="9768"/>
    </i>
    <i>
      <x v="10340"/>
    </i>
    <i>
      <x v="9769"/>
    </i>
    <i>
      <x v="10342"/>
    </i>
    <i>
      <x v="9770"/>
    </i>
    <i>
      <x v="10344"/>
    </i>
    <i>
      <x v="9771"/>
    </i>
    <i>
      <x v="10346"/>
    </i>
    <i>
      <x v="9772"/>
    </i>
    <i>
      <x v="10348"/>
    </i>
    <i>
      <x v="9773"/>
    </i>
    <i>
      <x v="9200"/>
    </i>
    <i>
      <x v="9774"/>
    </i>
    <i>
      <x v="9134"/>
    </i>
    <i>
      <x v="8875"/>
    </i>
    <i>
      <x v="8745"/>
    </i>
    <i>
      <x v="8106"/>
    </i>
    <i>
      <x v="9005"/>
    </i>
    <i>
      <x v="8107"/>
    </i>
    <i>
      <x v="8681"/>
    </i>
    <i>
      <x v="8108"/>
    </i>
    <i>
      <x v="8074"/>
    </i>
    <i>
      <x v="8109"/>
    </i>
    <i>
      <x v="8939"/>
    </i>
    <i>
      <x v="8060"/>
    </i>
    <i>
      <x v="9069"/>
    </i>
    <i>
      <x v="8111"/>
    </i>
    <i>
      <x v="8649"/>
    </i>
    <i>
      <x v="8112"/>
    </i>
    <i>
      <x v="8713"/>
    </i>
    <i>
      <x v="8113"/>
    </i>
    <i>
      <x v="8777"/>
    </i>
    <i>
      <x v="8114"/>
    </i>
    <i>
      <x v="8843"/>
    </i>
    <i>
      <x v="8115"/>
    </i>
    <i>
      <x v="8907"/>
    </i>
    <i>
      <x v="8116"/>
    </i>
    <i>
      <x v="8971"/>
    </i>
    <i>
      <x v="8051"/>
    </i>
    <i>
      <x v="9037"/>
    </i>
    <i>
      <x v="8118"/>
    </i>
    <i>
      <x v="9101"/>
    </i>
    <i>
      <x v="8119"/>
    </i>
    <i>
      <x v="8633"/>
    </i>
    <i>
      <x v="8120"/>
    </i>
    <i>
      <x v="8665"/>
    </i>
    <i>
      <x v="8121"/>
    </i>
    <i>
      <x v="8697"/>
    </i>
    <i>
      <x v="8122"/>
    </i>
    <i>
      <x v="8729"/>
    </i>
    <i>
      <x v="8123"/>
    </i>
    <i>
      <x v="8761"/>
    </i>
    <i>
      <x v="8124"/>
    </i>
    <i>
      <x v="8793"/>
    </i>
    <i>
      <x v="8125"/>
    </i>
    <i>
      <x v="8094"/>
    </i>
    <i>
      <x v="8126"/>
    </i>
    <i>
      <x v="8859"/>
    </i>
    <i>
      <x v="8127"/>
    </i>
    <i>
      <x v="8891"/>
    </i>
    <i>
      <x v="8052"/>
    </i>
    <i>
      <x v="8923"/>
    </i>
    <i>
      <x v="8129"/>
    </i>
    <i>
      <x v="8955"/>
    </i>
    <i>
      <x v="8130"/>
    </i>
    <i>
      <x v="8989"/>
    </i>
    <i>
      <x v="8131"/>
    </i>
    <i>
      <x v="9021"/>
    </i>
    <i>
      <x v="8132"/>
    </i>
    <i>
      <x v="9053"/>
    </i>
    <i>
      <x v="8133"/>
    </i>
    <i>
      <x v="9085"/>
    </i>
    <i>
      <x v="8134"/>
    </i>
    <i>
      <x v="9117"/>
    </i>
    <i>
      <x v="8135"/>
    </i>
    <i>
      <x v="9172"/>
    </i>
    <i>
      <x v="8136"/>
    </i>
    <i>
      <x v="8641"/>
    </i>
    <i>
      <x v="8137"/>
    </i>
    <i>
      <x v="8657"/>
    </i>
    <i>
      <x v="8138"/>
    </i>
    <i>
      <x v="8673"/>
    </i>
    <i>
      <x v="8139"/>
    </i>
    <i>
      <x v="8689"/>
    </i>
    <i>
      <x v="8140"/>
    </i>
    <i>
      <x v="8705"/>
    </i>
    <i>
      <x v="8141"/>
    </i>
    <i>
      <x v="8721"/>
    </i>
    <i>
      <x v="8142"/>
    </i>
    <i>
      <x v="8737"/>
    </i>
    <i>
      <x v="8143"/>
    </i>
    <i>
      <x v="8753"/>
    </i>
    <i>
      <x v="8144"/>
    </i>
    <i>
      <x v="8769"/>
    </i>
    <i>
      <x v="8145"/>
    </i>
    <i>
      <x v="8785"/>
    </i>
    <i>
      <x v="8146"/>
    </i>
    <i>
      <x v="8803"/>
    </i>
    <i>
      <x v="8147"/>
    </i>
    <i>
      <x v="8093"/>
    </i>
    <i>
      <x v="8148"/>
    </i>
    <i>
      <x v="8075"/>
    </i>
    <i>
      <x v="8149"/>
    </i>
    <i>
      <x v="8851"/>
    </i>
    <i>
      <x v="8150"/>
    </i>
    <i>
      <x v="8867"/>
    </i>
    <i>
      <x v="8151"/>
    </i>
    <i>
      <x v="8883"/>
    </i>
    <i>
      <x v="8152"/>
    </i>
    <i>
      <x v="8899"/>
    </i>
    <i>
      <x v="8153"/>
    </i>
    <i>
      <x v="8915"/>
    </i>
    <i>
      <x v="8154"/>
    </i>
    <i>
      <x v="8931"/>
    </i>
    <i>
      <x v="8155"/>
    </i>
    <i>
      <x v="8947"/>
    </i>
    <i>
      <x v="8156"/>
    </i>
    <i>
      <x v="8963"/>
    </i>
    <i>
      <x v="8157"/>
    </i>
    <i>
      <x v="8979"/>
    </i>
    <i>
      <x v="8158"/>
    </i>
    <i>
      <x v="8997"/>
    </i>
    <i>
      <x v="8159"/>
    </i>
    <i>
      <x v="9013"/>
    </i>
    <i>
      <x v="8160"/>
    </i>
    <i>
      <x v="9029"/>
    </i>
    <i>
      <x v="8161"/>
    </i>
    <i>
      <x v="9045"/>
    </i>
    <i>
      <x v="8162"/>
    </i>
    <i>
      <x v="9061"/>
    </i>
    <i>
      <x v="8163"/>
    </i>
    <i>
      <x v="9077"/>
    </i>
    <i>
      <x v="8164"/>
    </i>
    <i>
      <x v="9093"/>
    </i>
    <i>
      <x v="8165"/>
    </i>
    <i>
      <x v="9109"/>
    </i>
    <i>
      <x v="8166"/>
    </i>
    <i>
      <x v="9126"/>
    </i>
    <i>
      <x v="8167"/>
    </i>
    <i>
      <x v="9142"/>
    </i>
    <i>
      <x v="8168"/>
    </i>
    <i>
      <x v="8629"/>
    </i>
    <i>
      <x v="8169"/>
    </i>
    <i>
      <x v="8637"/>
    </i>
    <i>
      <x v="8170"/>
    </i>
    <i>
      <x v="8645"/>
    </i>
    <i>
      <x v="8171"/>
    </i>
    <i>
      <x v="8653"/>
    </i>
    <i>
      <x v="8172"/>
    </i>
    <i>
      <x v="8055"/>
    </i>
    <i>
      <x v="8173"/>
    </i>
    <i>
      <x v="8669"/>
    </i>
    <i>
      <x v="8174"/>
    </i>
    <i>
      <x v="8677"/>
    </i>
    <i>
      <x v="8175"/>
    </i>
    <i>
      <x v="8685"/>
    </i>
    <i>
      <x v="8176"/>
    </i>
    <i>
      <x v="8693"/>
    </i>
    <i>
      <x v="8177"/>
    </i>
    <i>
      <x v="8701"/>
    </i>
    <i>
      <x v="8178"/>
    </i>
    <i>
      <x v="8709"/>
    </i>
    <i>
      <x v="8179"/>
    </i>
    <i>
      <x v="8717"/>
    </i>
    <i>
      <x v="8180"/>
    </i>
    <i>
      <x v="8725"/>
    </i>
    <i>
      <x v="8181"/>
    </i>
    <i>
      <x v="8733"/>
    </i>
    <i>
      <x v="8182"/>
    </i>
    <i>
      <x v="8741"/>
    </i>
    <i>
      <x v="8183"/>
    </i>
    <i>
      <x v="8749"/>
    </i>
    <i>
      <x v="8184"/>
    </i>
    <i>
      <x v="8757"/>
    </i>
    <i>
      <x v="8185"/>
    </i>
    <i>
      <x v="8765"/>
    </i>
    <i>
      <x v="8186"/>
    </i>
    <i>
      <x v="8773"/>
    </i>
    <i>
      <x v="8187"/>
    </i>
    <i>
      <x v="8781"/>
    </i>
    <i>
      <x v="8188"/>
    </i>
    <i>
      <x v="8789"/>
    </i>
    <i>
      <x v="8189"/>
    </i>
    <i>
      <x v="8797"/>
    </i>
    <i>
      <x v="8190"/>
    </i>
    <i>
      <x v="8807"/>
    </i>
    <i>
      <x v="8191"/>
    </i>
    <i>
      <x v="8815"/>
    </i>
    <i>
      <x v="8192"/>
    </i>
    <i>
      <x v="8823"/>
    </i>
    <i>
      <x v="8193"/>
    </i>
    <i>
      <x v="8831"/>
    </i>
    <i>
      <x v="8194"/>
    </i>
    <i>
      <x v="8839"/>
    </i>
    <i>
      <x v="8195"/>
    </i>
    <i>
      <x v="8847"/>
    </i>
    <i>
      <x v="8196"/>
    </i>
    <i>
      <x v="8855"/>
    </i>
    <i>
      <x v="8197"/>
    </i>
    <i>
      <x v="8863"/>
    </i>
    <i>
      <x v="8198"/>
    </i>
    <i>
      <x v="8871"/>
    </i>
    <i>
      <x v="8199"/>
    </i>
    <i>
      <x v="8879"/>
    </i>
    <i>
      <x v="8200"/>
    </i>
    <i>
      <x v="8887"/>
    </i>
    <i>
      <x v="8201"/>
    </i>
    <i>
      <x v="8895"/>
    </i>
    <i>
      <x v="8202"/>
    </i>
    <i>
      <x v="8903"/>
    </i>
    <i>
      <x v="8203"/>
    </i>
    <i>
      <x v="8911"/>
    </i>
    <i>
      <x v="8061"/>
    </i>
    <i>
      <x v="8919"/>
    </i>
    <i>
      <x v="8205"/>
    </i>
    <i>
      <x v="8927"/>
    </i>
    <i>
      <x v="8206"/>
    </i>
    <i>
      <x v="8935"/>
    </i>
    <i>
      <x v="8207"/>
    </i>
    <i>
      <x v="8943"/>
    </i>
    <i>
      <x v="8208"/>
    </i>
    <i>
      <x v="8951"/>
    </i>
    <i>
      <x v="8209"/>
    </i>
    <i>
      <x v="8959"/>
    </i>
    <i>
      <x v="8210"/>
    </i>
    <i>
      <x v="8967"/>
    </i>
    <i>
      <x v="8211"/>
    </i>
    <i>
      <x v="8975"/>
    </i>
    <i>
      <x v="8212"/>
    </i>
    <i>
      <x v="8983"/>
    </i>
    <i>
      <x v="8213"/>
    </i>
    <i>
      <x v="8993"/>
    </i>
    <i>
      <x v="8214"/>
    </i>
    <i>
      <x v="9001"/>
    </i>
    <i>
      <x v="8215"/>
    </i>
    <i>
      <x v="9009"/>
    </i>
    <i>
      <x v="8216"/>
    </i>
    <i>
      <x v="9017"/>
    </i>
    <i>
      <x v="8217"/>
    </i>
    <i>
      <x v="9025"/>
    </i>
    <i>
      <x v="8218"/>
    </i>
    <i>
      <x v="9033"/>
    </i>
    <i>
      <x v="8219"/>
    </i>
    <i>
      <x v="9041"/>
    </i>
    <i>
      <x v="8220"/>
    </i>
    <i>
      <x v="8099"/>
    </i>
    <i>
      <x v="8221"/>
    </i>
    <i>
      <x v="9057"/>
    </i>
    <i>
      <x v="8222"/>
    </i>
    <i>
      <x v="9065"/>
    </i>
    <i>
      <x v="8223"/>
    </i>
    <i>
      <x v="9073"/>
    </i>
    <i>
      <x v="8224"/>
    </i>
    <i>
      <x v="9081"/>
    </i>
    <i>
      <x v="8225"/>
    </i>
    <i>
      <x v="9089"/>
    </i>
    <i>
      <x v="8226"/>
    </i>
    <i>
      <x v="9097"/>
    </i>
    <i>
      <x v="8062"/>
    </i>
    <i>
      <x v="9105"/>
    </i>
    <i>
      <x v="8228"/>
    </i>
    <i>
      <x v="9113"/>
    </i>
    <i>
      <x v="8229"/>
    </i>
    <i>
      <x v="8102"/>
    </i>
    <i>
      <x v="8230"/>
    </i>
    <i>
      <x v="9130"/>
    </i>
    <i>
      <x v="8231"/>
    </i>
    <i>
      <x v="9138"/>
    </i>
    <i>
      <x v="8232"/>
    </i>
    <i>
      <x v="8101"/>
    </i>
    <i>
      <x v="8233"/>
    </i>
    <i>
      <x v="8627"/>
    </i>
    <i>
      <x v="8234"/>
    </i>
    <i>
      <x v="8631"/>
    </i>
    <i>
      <x v="8235"/>
    </i>
    <i>
      <x v="8635"/>
    </i>
    <i>
      <x v="8236"/>
    </i>
    <i>
      <x v="8639"/>
    </i>
    <i>
      <x v="8237"/>
    </i>
    <i>
      <x v="8643"/>
    </i>
    <i>
      <x v="8238"/>
    </i>
    <i>
      <x v="8647"/>
    </i>
    <i>
      <x v="8081"/>
    </i>
    <i>
      <x v="8651"/>
    </i>
    <i>
      <x v="8240"/>
    </i>
    <i>
      <x v="8655"/>
    </i>
    <i>
      <x v="8241"/>
    </i>
    <i>
      <x v="8659"/>
    </i>
    <i>
      <x v="8242"/>
    </i>
    <i>
      <x v="8663"/>
    </i>
    <i>
      <x v="8243"/>
    </i>
    <i>
      <x v="8092"/>
    </i>
    <i>
      <x v="8244"/>
    </i>
    <i>
      <x v="8671"/>
    </i>
    <i>
      <x v="8245"/>
    </i>
    <i>
      <x v="8675"/>
    </i>
    <i>
      <x v="8246"/>
    </i>
    <i>
      <x v="8679"/>
    </i>
    <i>
      <x v="8247"/>
    </i>
    <i>
      <x v="8683"/>
    </i>
    <i>
      <x v="8248"/>
    </i>
    <i>
      <x v="8687"/>
    </i>
    <i>
      <x v="8249"/>
    </i>
    <i>
      <x v="8691"/>
    </i>
    <i>
      <x v="8250"/>
    </i>
    <i>
      <x v="8695"/>
    </i>
    <i>
      <x v="8251"/>
    </i>
    <i>
      <x v="8699"/>
    </i>
    <i>
      <x v="8252"/>
    </i>
    <i>
      <x v="8703"/>
    </i>
    <i>
      <x v="8253"/>
    </i>
    <i>
      <x v="8707"/>
    </i>
    <i>
      <x v="8254"/>
    </i>
    <i>
      <x v="8711"/>
    </i>
    <i>
      <x v="8255"/>
    </i>
    <i>
      <x v="8715"/>
    </i>
    <i>
      <x v="8256"/>
    </i>
    <i>
      <x v="8719"/>
    </i>
    <i>
      <x v="8257"/>
    </i>
    <i>
      <x v="8723"/>
    </i>
    <i>
      <x v="8258"/>
    </i>
    <i>
      <x v="8727"/>
    </i>
    <i>
      <x v="8259"/>
    </i>
    <i>
      <x v="8731"/>
    </i>
    <i>
      <x v="8260"/>
    </i>
    <i>
      <x v="8735"/>
    </i>
    <i>
      <x v="8261"/>
    </i>
    <i>
      <x v="8739"/>
    </i>
    <i>
      <x v="8262"/>
    </i>
    <i>
      <x v="8743"/>
    </i>
    <i>
      <x v="8263"/>
    </i>
    <i>
      <x v="8747"/>
    </i>
    <i>
      <x v="8264"/>
    </i>
    <i>
      <x v="8751"/>
    </i>
    <i>
      <x v="8265"/>
    </i>
    <i>
      <x v="8755"/>
    </i>
    <i>
      <x v="8266"/>
    </i>
    <i>
      <x v="8759"/>
    </i>
    <i>
      <x v="8267"/>
    </i>
    <i>
      <x v="8763"/>
    </i>
    <i>
      <x v="8268"/>
    </i>
    <i>
      <x v="8767"/>
    </i>
    <i>
      <x v="8053"/>
    </i>
    <i>
      <x v="8771"/>
    </i>
    <i>
      <x v="8270"/>
    </i>
    <i>
      <x v="8775"/>
    </i>
    <i>
      <x v="8271"/>
    </i>
    <i>
      <x v="8779"/>
    </i>
    <i>
      <x v="8272"/>
    </i>
    <i>
      <x v="8783"/>
    </i>
    <i>
      <x v="8273"/>
    </i>
    <i>
      <x v="8787"/>
    </i>
    <i>
      <x v="8274"/>
    </i>
    <i>
      <x v="8791"/>
    </i>
    <i>
      <x v="8275"/>
    </i>
    <i>
      <x v="8795"/>
    </i>
    <i>
      <x v="8276"/>
    </i>
    <i>
      <x v="8105"/>
    </i>
    <i>
      <x v="8799"/>
    </i>
    <i>
      <x v="8277"/>
    </i>
    <i>
      <x v="8805"/>
    </i>
    <i>
      <x v="8278"/>
    </i>
    <i>
      <x v="8809"/>
    </i>
    <i>
      <x v="8279"/>
    </i>
    <i>
      <x v="8813"/>
    </i>
    <i>
      <x v="8280"/>
    </i>
    <i>
      <x v="8817"/>
    </i>
    <i>
      <x v="8281"/>
    </i>
    <i>
      <x v="8821"/>
    </i>
    <i>
      <x v="8282"/>
    </i>
    <i>
      <x v="8825"/>
    </i>
    <i>
      <x v="8283"/>
    </i>
    <i>
      <x v="8829"/>
    </i>
    <i>
      <x v="8284"/>
    </i>
    <i>
      <x v="8833"/>
    </i>
    <i>
      <x v="8285"/>
    </i>
    <i>
      <x v="8837"/>
    </i>
    <i>
      <x v="8286"/>
    </i>
    <i>
      <x v="8841"/>
    </i>
    <i>
      <x v="8287"/>
    </i>
    <i>
      <x v="8845"/>
    </i>
    <i>
      <x v="8288"/>
    </i>
    <i>
      <x v="8849"/>
    </i>
    <i>
      <x v="8289"/>
    </i>
    <i>
      <x v="8853"/>
    </i>
    <i>
      <x v="8290"/>
    </i>
    <i>
      <x v="8857"/>
    </i>
    <i>
      <x v="8291"/>
    </i>
    <i>
      <x v="8861"/>
    </i>
    <i>
      <x v="8292"/>
    </i>
    <i>
      <x v="8865"/>
    </i>
    <i>
      <x v="8293"/>
    </i>
    <i>
      <x v="8869"/>
    </i>
    <i>
      <x v="8294"/>
    </i>
    <i>
      <x v="8873"/>
    </i>
    <i>
      <x v="8295"/>
    </i>
    <i>
      <x v="8877"/>
    </i>
    <i>
      <x v="8296"/>
    </i>
    <i>
      <x v="8881"/>
    </i>
    <i>
      <x v="8297"/>
    </i>
    <i>
      <x v="8885"/>
    </i>
    <i>
      <x v="8298"/>
    </i>
    <i>
      <x v="8889"/>
    </i>
    <i>
      <x v="8299"/>
    </i>
    <i>
      <x v="8893"/>
    </i>
    <i>
      <x v="8300"/>
    </i>
    <i>
      <x v="8897"/>
    </i>
    <i>
      <x v="8301"/>
    </i>
    <i>
      <x v="8901"/>
    </i>
    <i>
      <x v="8302"/>
    </i>
    <i>
      <x v="8905"/>
    </i>
    <i>
      <x v="8303"/>
    </i>
    <i>
      <x v="8909"/>
    </i>
    <i>
      <x v="8304"/>
    </i>
    <i>
      <x v="8913"/>
    </i>
    <i>
      <x v="8305"/>
    </i>
    <i>
      <x v="8917"/>
    </i>
    <i>
      <x v="8306"/>
    </i>
    <i>
      <x v="8921"/>
    </i>
    <i>
      <x v="8083"/>
    </i>
    <i>
      <x v="8925"/>
    </i>
    <i>
      <x v="8308"/>
    </i>
    <i>
      <x v="8929"/>
    </i>
    <i>
      <x v="8309"/>
    </i>
    <i>
      <x v="8933"/>
    </i>
    <i>
      <x v="8310"/>
    </i>
    <i>
      <x v="8937"/>
    </i>
    <i>
      <x v="8311"/>
    </i>
    <i>
      <x v="8096"/>
    </i>
    <i>
      <x v="8312"/>
    </i>
    <i>
      <x v="8945"/>
    </i>
    <i>
      <x v="8313"/>
    </i>
    <i>
      <x v="8949"/>
    </i>
    <i>
      <x v="8314"/>
    </i>
    <i>
      <x v="8953"/>
    </i>
    <i>
      <x v="8315"/>
    </i>
    <i>
      <x v="8957"/>
    </i>
    <i>
      <x v="8316"/>
    </i>
    <i>
      <x v="8961"/>
    </i>
    <i>
      <x v="8317"/>
    </i>
    <i>
      <x v="8965"/>
    </i>
    <i>
      <x v="8318"/>
    </i>
    <i>
      <x v="8969"/>
    </i>
    <i>
      <x v="8319"/>
    </i>
    <i>
      <x v="8973"/>
    </i>
    <i>
      <x v="8320"/>
    </i>
    <i>
      <x v="8977"/>
    </i>
    <i>
      <x v="8321"/>
    </i>
    <i>
      <x v="8981"/>
    </i>
    <i>
      <x v="8322"/>
    </i>
    <i>
      <x v="8104"/>
    </i>
    <i>
      <x v="8323"/>
    </i>
    <i>
      <x v="8991"/>
    </i>
    <i>
      <x v="8324"/>
    </i>
    <i>
      <x v="8098"/>
    </i>
    <i>
      <x v="8325"/>
    </i>
    <i>
      <x v="8999"/>
    </i>
    <i>
      <x v="8326"/>
    </i>
    <i>
      <x v="9003"/>
    </i>
    <i>
      <x v="8327"/>
    </i>
    <i>
      <x v="9007"/>
    </i>
    <i>
      <x v="8328"/>
    </i>
    <i>
      <x v="9011"/>
    </i>
    <i>
      <x v="8329"/>
    </i>
    <i>
      <x v="9015"/>
    </i>
    <i>
      <x v="8059"/>
    </i>
    <i>
      <x v="9019"/>
    </i>
    <i>
      <x v="8331"/>
    </i>
    <i>
      <x v="9023"/>
    </i>
    <i>
      <x v="8332"/>
    </i>
    <i>
      <x v="9027"/>
    </i>
    <i>
      <x v="8333"/>
    </i>
    <i>
      <x v="9031"/>
    </i>
    <i>
      <x v="8334"/>
    </i>
    <i>
      <x v="9035"/>
    </i>
    <i>
      <x v="8335"/>
    </i>
    <i>
      <x v="9039"/>
    </i>
    <i>
      <x v="8336"/>
    </i>
    <i>
      <x v="9043"/>
    </i>
    <i>
      <x v="8337"/>
    </i>
    <i>
      <x v="9047"/>
    </i>
    <i>
      <x v="8338"/>
    </i>
    <i>
      <x v="9051"/>
    </i>
    <i>
      <x v="8339"/>
    </i>
    <i>
      <x v="9055"/>
    </i>
    <i>
      <x v="8340"/>
    </i>
    <i>
      <x v="9059"/>
    </i>
    <i>
      <x v="8341"/>
    </i>
    <i>
      <x v="9063"/>
    </i>
    <i>
      <x v="8342"/>
    </i>
    <i>
      <x v="9067"/>
    </i>
    <i>
      <x v="8063"/>
    </i>
    <i>
      <x v="9071"/>
    </i>
    <i>
      <x v="8344"/>
    </i>
    <i>
      <x v="9075"/>
    </i>
    <i>
      <x v="8345"/>
    </i>
    <i>
      <x v="9079"/>
    </i>
    <i>
      <x v="8346"/>
    </i>
    <i>
      <x v="9083"/>
    </i>
    <i>
      <x v="8347"/>
    </i>
    <i>
      <x v="9087"/>
    </i>
    <i>
      <x v="8348"/>
    </i>
    <i>
      <x v="9091"/>
    </i>
    <i>
      <x v="8349"/>
    </i>
    <i>
      <x v="9095"/>
    </i>
    <i>
      <x v="8350"/>
    </i>
    <i>
      <x v="9099"/>
    </i>
    <i>
      <x v="8351"/>
    </i>
    <i>
      <x v="9103"/>
    </i>
    <i>
      <x v="8064"/>
    </i>
    <i>
      <x v="9107"/>
    </i>
    <i>
      <x v="8353"/>
    </i>
    <i>
      <x v="9111"/>
    </i>
    <i>
      <x v="8354"/>
    </i>
    <i>
      <x v="9115"/>
    </i>
    <i>
      <x v="8355"/>
    </i>
    <i>
      <x v="9119"/>
    </i>
    <i>
      <x v="8356"/>
    </i>
    <i>
      <x v="9124"/>
    </i>
    <i>
      <x v="8065"/>
    </i>
    <i>
      <x v="9128"/>
    </i>
    <i>
      <x v="8358"/>
    </i>
    <i>
      <x v="9132"/>
    </i>
    <i>
      <x v="8359"/>
    </i>
    <i>
      <x v="9136"/>
    </i>
    <i>
      <x v="8360"/>
    </i>
    <i>
      <x v="9140"/>
    </i>
    <i>
      <x v="8361"/>
    </i>
    <i>
      <x v="8076"/>
    </i>
    <i>
      <x v="8362"/>
    </i>
    <i>
      <x v="9170"/>
    </i>
    <i>
      <x v="8066"/>
    </i>
    <i>
      <x v="8079"/>
    </i>
    <i>
      <x v="8364"/>
    </i>
    <i>
      <x v="8628"/>
    </i>
    <i>
      <x v="8365"/>
    </i>
    <i>
      <x v="8630"/>
    </i>
    <i>
      <x v="8366"/>
    </i>
    <i>
      <x v="8632"/>
    </i>
    <i>
      <x v="8367"/>
    </i>
    <i>
      <x v="8054"/>
    </i>
    <i>
      <x v="8368"/>
    </i>
    <i>
      <x v="8636"/>
    </i>
    <i>
      <x v="8369"/>
    </i>
    <i>
      <x v="8638"/>
    </i>
    <i>
      <x v="8370"/>
    </i>
    <i>
      <x v="8640"/>
    </i>
    <i>
      <x v="8371"/>
    </i>
    <i>
      <x v="8642"/>
    </i>
    <i>
      <x v="8372"/>
    </i>
    <i>
      <x v="8644"/>
    </i>
    <i>
      <x v="8373"/>
    </i>
    <i>
      <x v="8646"/>
    </i>
    <i>
      <x v="8374"/>
    </i>
    <i>
      <x v="8648"/>
    </i>
    <i>
      <x v="8375"/>
    </i>
    <i>
      <x v="8091"/>
    </i>
    <i>
      <x v="8376"/>
    </i>
    <i>
      <x v="8073"/>
    </i>
    <i>
      <x v="8377"/>
    </i>
    <i>
      <x v="8654"/>
    </i>
    <i>
      <x v="8378"/>
    </i>
    <i>
      <x v="8656"/>
    </i>
    <i>
      <x v="8379"/>
    </i>
    <i>
      <x v="8658"/>
    </i>
    <i>
      <x v="8380"/>
    </i>
    <i>
      <x v="8660"/>
    </i>
    <i>
      <x v="8381"/>
    </i>
    <i>
      <x v="8662"/>
    </i>
    <i>
      <x v="8382"/>
    </i>
    <i>
      <x v="8664"/>
    </i>
    <i>
      <x v="8383"/>
    </i>
    <i>
      <x v="8666"/>
    </i>
    <i>
      <x v="8384"/>
    </i>
    <i>
      <x v="8668"/>
    </i>
    <i>
      <x v="8385"/>
    </i>
    <i>
      <x v="8670"/>
    </i>
    <i>
      <x v="8386"/>
    </i>
    <i>
      <x v="8672"/>
    </i>
    <i>
      <x v="8387"/>
    </i>
    <i>
      <x v="8674"/>
    </i>
    <i>
      <x v="8388"/>
    </i>
    <i>
      <x v="8676"/>
    </i>
    <i>
      <x v="8389"/>
    </i>
    <i>
      <x v="8678"/>
    </i>
    <i>
      <x v="8390"/>
    </i>
    <i>
      <x v="8680"/>
    </i>
    <i>
      <x v="8085"/>
    </i>
    <i>
      <x v="8682"/>
    </i>
    <i>
      <x v="8392"/>
    </i>
    <i>
      <x v="8684"/>
    </i>
    <i>
      <x v="8393"/>
    </i>
    <i>
      <x v="8686"/>
    </i>
    <i>
      <x v="8394"/>
    </i>
    <i>
      <x v="8688"/>
    </i>
    <i>
      <x v="8395"/>
    </i>
    <i>
      <x v="8690"/>
    </i>
    <i>
      <x v="8396"/>
    </i>
    <i>
      <x v="8692"/>
    </i>
    <i>
      <x v="8397"/>
    </i>
    <i>
      <x v="8694"/>
    </i>
    <i>
      <x v="8398"/>
    </i>
    <i>
      <x v="8696"/>
    </i>
    <i>
      <x v="8399"/>
    </i>
    <i>
      <x v="8698"/>
    </i>
    <i>
      <x v="8400"/>
    </i>
    <i>
      <x v="8700"/>
    </i>
    <i>
      <x v="8401"/>
    </i>
    <i>
      <x v="8702"/>
    </i>
    <i>
      <x v="8402"/>
    </i>
    <i>
      <x v="8704"/>
    </i>
    <i>
      <x v="8403"/>
    </i>
    <i>
      <x v="8706"/>
    </i>
    <i>
      <x v="8404"/>
    </i>
    <i>
      <x v="8708"/>
    </i>
    <i>
      <x v="8405"/>
    </i>
    <i>
      <x v="8710"/>
    </i>
    <i>
      <x v="8406"/>
    </i>
    <i>
      <x v="8712"/>
    </i>
    <i>
      <x v="8407"/>
    </i>
    <i>
      <x v="8714"/>
    </i>
    <i>
      <x v="8408"/>
    </i>
    <i>
      <x v="8716"/>
    </i>
    <i>
      <x v="8409"/>
    </i>
    <i>
      <x v="8718"/>
    </i>
    <i>
      <x v="8410"/>
    </i>
    <i>
      <x v="8720"/>
    </i>
    <i>
      <x v="8411"/>
    </i>
    <i>
      <x v="8722"/>
    </i>
    <i>
      <x v="8086"/>
    </i>
    <i>
      <x v="8724"/>
    </i>
    <i>
      <x v="8413"/>
    </i>
    <i>
      <x v="8726"/>
    </i>
    <i>
      <x v="8414"/>
    </i>
    <i>
      <x v="8728"/>
    </i>
    <i>
      <x v="8415"/>
    </i>
    <i>
      <x v="8730"/>
    </i>
    <i>
      <x v="8416"/>
    </i>
    <i>
      <x v="8732"/>
    </i>
    <i>
      <x v="8417"/>
    </i>
    <i>
      <x v="8734"/>
    </i>
    <i>
      <x v="8418"/>
    </i>
    <i>
      <x v="8736"/>
    </i>
    <i>
      <x v="8419"/>
    </i>
    <i>
      <x v="8738"/>
    </i>
    <i>
      <x v="8420"/>
    </i>
    <i>
      <x v="8740"/>
    </i>
    <i>
      <x v="8421"/>
    </i>
    <i>
      <x v="8742"/>
    </i>
    <i>
      <x v="8422"/>
    </i>
    <i>
      <x v="8744"/>
    </i>
    <i>
      <x v="8067"/>
    </i>
    <i>
      <x v="8746"/>
    </i>
    <i>
      <x v="8424"/>
    </i>
    <i>
      <x v="8748"/>
    </i>
    <i>
      <x v="8425"/>
    </i>
    <i>
      <x v="8750"/>
    </i>
    <i>
      <x v="8426"/>
    </i>
    <i>
      <x v="8752"/>
    </i>
    <i>
      <x v="8427"/>
    </i>
    <i>
      <x v="8754"/>
    </i>
    <i>
      <x v="8428"/>
    </i>
    <i>
      <x v="8756"/>
    </i>
    <i>
      <x v="8429"/>
    </i>
    <i>
      <x v="8758"/>
    </i>
    <i>
      <x v="8430"/>
    </i>
    <i>
      <x v="8760"/>
    </i>
    <i>
      <x v="8431"/>
    </i>
    <i>
      <x v="8762"/>
    </i>
    <i>
      <x v="8432"/>
    </i>
    <i>
      <x v="8764"/>
    </i>
    <i>
      <x v="8433"/>
    </i>
    <i>
      <x v="8766"/>
    </i>
    <i>
      <x v="8434"/>
    </i>
    <i>
      <x v="8768"/>
    </i>
    <i>
      <x v="8435"/>
    </i>
    <i>
      <x v="8770"/>
    </i>
    <i>
      <x v="8436"/>
    </i>
    <i>
      <x v="8772"/>
    </i>
    <i>
      <x v="8437"/>
    </i>
    <i>
      <x v="8774"/>
    </i>
    <i>
      <x v="8438"/>
    </i>
    <i>
      <x v="8776"/>
    </i>
    <i>
      <x v="8439"/>
    </i>
    <i>
      <x v="8778"/>
    </i>
    <i>
      <x v="8440"/>
    </i>
    <i>
      <x v="8780"/>
    </i>
    <i>
      <x v="8441"/>
    </i>
    <i>
      <x v="8782"/>
    </i>
    <i>
      <x v="8442"/>
    </i>
    <i>
      <x v="8784"/>
    </i>
    <i>
      <x v="8443"/>
    </i>
    <i>
      <x v="8786"/>
    </i>
    <i>
      <x v="8444"/>
    </i>
    <i>
      <x v="8788"/>
    </i>
    <i>
      <x v="8068"/>
    </i>
    <i>
      <x v="8790"/>
    </i>
    <i>
      <x v="8446"/>
    </i>
    <i>
      <x v="8792"/>
    </i>
    <i>
      <x v="8447"/>
    </i>
    <i>
      <x v="8794"/>
    </i>
    <i>
      <x v="8448"/>
    </i>
    <i>
      <x v="8796"/>
    </i>
    <i>
      <x v="8449"/>
    </i>
    <i>
      <x v="8798"/>
    </i>
    <i>
      <x v="8450"/>
    </i>
    <i>
      <x v="8800"/>
    </i>
    <i>
      <x v="8451"/>
    </i>
    <i>
      <x v="8802"/>
    </i>
    <i>
      <x v="8452"/>
    </i>
    <i>
      <x v="8804"/>
    </i>
    <i>
      <x v="8453"/>
    </i>
    <i>
      <x v="8806"/>
    </i>
    <i>
      <x v="8454"/>
    </i>
    <i>
      <x v="8808"/>
    </i>
    <i>
      <x v="8455"/>
    </i>
    <i>
      <x v="8810"/>
    </i>
    <i>
      <x v="8103"/>
    </i>
    <i>
      <x v="8812"/>
    </i>
    <i>
      <x v="8457"/>
    </i>
    <i>
      <x v="8814"/>
    </i>
    <i>
      <x v="8458"/>
    </i>
    <i>
      <x v="8816"/>
    </i>
    <i>
      <x v="8459"/>
    </i>
    <i>
      <x v="8818"/>
    </i>
    <i>
      <x v="8460"/>
    </i>
    <i>
      <x v="8820"/>
    </i>
    <i>
      <x v="8461"/>
    </i>
    <i>
      <x v="8822"/>
    </i>
    <i>
      <x v="8069"/>
    </i>
    <i>
      <x v="8824"/>
    </i>
    <i>
      <x v="8463"/>
    </i>
    <i>
      <x v="8826"/>
    </i>
    <i>
      <x v="8464"/>
    </i>
    <i>
      <x v="8828"/>
    </i>
    <i>
      <x v="8465"/>
    </i>
    <i>
      <x v="8830"/>
    </i>
    <i>
      <x v="8087"/>
    </i>
    <i>
      <x v="8832"/>
    </i>
    <i>
      <x v="8467"/>
    </i>
    <i>
      <x v="8834"/>
    </i>
    <i>
      <x v="8468"/>
    </i>
    <i>
      <x v="8836"/>
    </i>
    <i>
      <x v="8070"/>
    </i>
    <i>
      <x v="8838"/>
    </i>
    <i>
      <x v="8470"/>
    </i>
    <i>
      <x v="8840"/>
    </i>
    <i>
      <x v="8071"/>
    </i>
    <i>
      <x v="8842"/>
    </i>
    <i>
      <x v="8472"/>
    </i>
    <i>
      <x v="8844"/>
    </i>
    <i>
      <x v="8473"/>
    </i>
    <i>
      <x v="8846"/>
    </i>
    <i>
      <x v="8474"/>
    </i>
    <i>
      <x v="8848"/>
    </i>
    <i>
      <x v="8475"/>
    </i>
    <i>
      <x v="8850"/>
    </i>
    <i>
      <x v="8476"/>
    </i>
    <i>
      <x v="8852"/>
    </i>
    <i>
      <x v="8477"/>
    </i>
    <i>
      <x v="8854"/>
    </i>
    <i>
      <x v="8478"/>
    </i>
    <i>
      <x v="8856"/>
    </i>
    <i>
      <x v="8479"/>
    </i>
    <i>
      <x v="8858"/>
    </i>
    <i>
      <x v="8480"/>
    </i>
    <i>
      <x v="8860"/>
    </i>
    <i>
      <x v="8088"/>
    </i>
    <i>
      <x v="8862"/>
    </i>
    <i>
      <x v="8482"/>
    </i>
    <i>
      <x v="8864"/>
    </i>
    <i>
      <x v="8483"/>
    </i>
    <i>
      <x v="8866"/>
    </i>
    <i>
      <x v="8484"/>
    </i>
    <i>
      <x v="8868"/>
    </i>
    <i>
      <x v="8485"/>
    </i>
    <i>
      <x v="8870"/>
    </i>
    <i>
      <x v="8486"/>
    </i>
    <i>
      <x v="8872"/>
    </i>
    <i>
      <x v="8487"/>
    </i>
    <i>
      <x v="8874"/>
    </i>
    <i>
      <x v="8488"/>
    </i>
    <i>
      <x v="8876"/>
    </i>
    <i>
      <x v="8489"/>
    </i>
    <i>
      <x v="8878"/>
    </i>
    <i>
      <x v="8490"/>
    </i>
    <i>
      <x v="8880"/>
    </i>
    <i>
      <x v="8491"/>
    </i>
    <i>
      <x v="8095"/>
    </i>
    <i>
      <x v="8492"/>
    </i>
    <i>
      <x v="8884"/>
    </i>
    <i>
      <x v="8493"/>
    </i>
    <i>
      <x v="8886"/>
    </i>
    <i>
      <x v="8494"/>
    </i>
    <i>
      <x v="8888"/>
    </i>
    <i>
      <x v="8495"/>
    </i>
    <i>
      <x v="8890"/>
    </i>
    <i>
      <x v="8496"/>
    </i>
    <i>
      <x v="8892"/>
    </i>
    <i>
      <x v="8497"/>
    </i>
    <i>
      <x v="8894"/>
    </i>
    <i>
      <x v="8498"/>
    </i>
    <i>
      <x v="8896"/>
    </i>
    <i>
      <x v="8499"/>
    </i>
    <i>
      <x v="8898"/>
    </i>
    <i>
      <x v="8500"/>
    </i>
    <i>
      <x v="8900"/>
    </i>
    <i>
      <x v="8501"/>
    </i>
    <i>
      <x v="8902"/>
    </i>
    <i>
      <x v="8502"/>
    </i>
    <i>
      <x v="8904"/>
    </i>
    <i>
      <x v="8503"/>
    </i>
    <i>
      <x v="8906"/>
    </i>
    <i>
      <x v="8504"/>
    </i>
    <i>
      <x v="8908"/>
    </i>
    <i>
      <x v="8505"/>
    </i>
    <i>
      <x v="8910"/>
    </i>
    <i>
      <x v="8506"/>
    </i>
    <i>
      <x v="8912"/>
    </i>
    <i>
      <x v="8507"/>
    </i>
    <i>
      <x v="8914"/>
    </i>
    <i>
      <x v="8508"/>
    </i>
    <i>
      <x v="8916"/>
    </i>
    <i>
      <x v="8509"/>
    </i>
    <i>
      <x v="8918"/>
    </i>
    <i>
      <x v="8510"/>
    </i>
    <i>
      <x v="8920"/>
    </i>
    <i>
      <x v="8511"/>
    </i>
    <i>
      <x v="8922"/>
    </i>
    <i>
      <x v="8512"/>
    </i>
    <i>
      <x v="8924"/>
    </i>
    <i>
      <x v="8513"/>
    </i>
    <i>
      <x v="8926"/>
    </i>
    <i>
      <x v="8514"/>
    </i>
    <i>
      <x v="8928"/>
    </i>
    <i>
      <x v="8515"/>
    </i>
    <i>
      <x v="8930"/>
    </i>
    <i>
      <x v="8516"/>
    </i>
    <i>
      <x v="8932"/>
    </i>
    <i>
      <x v="8517"/>
    </i>
    <i>
      <x v="8934"/>
    </i>
    <i>
      <x v="8518"/>
    </i>
    <i>
      <x v="8936"/>
    </i>
    <i>
      <x v="8519"/>
    </i>
    <i>
      <x v="8938"/>
    </i>
    <i>
      <x v="8089"/>
    </i>
    <i>
      <x v="8940"/>
    </i>
    <i>
      <x v="8521"/>
    </i>
    <i>
      <x v="8942"/>
    </i>
    <i>
      <x v="8522"/>
    </i>
    <i>
      <x v="8944"/>
    </i>
    <i>
      <x v="8523"/>
    </i>
    <i>
      <x v="8946"/>
    </i>
    <i>
      <x v="8524"/>
    </i>
    <i>
      <x v="8948"/>
    </i>
    <i>
      <x v="8525"/>
    </i>
    <i>
      <x v="8950"/>
    </i>
    <i>
      <x v="8526"/>
    </i>
    <i>
      <x v="8952"/>
    </i>
    <i>
      <x v="8527"/>
    </i>
    <i>
      <x v="8954"/>
    </i>
    <i>
      <x v="8528"/>
    </i>
    <i>
      <x v="8956"/>
    </i>
    <i>
      <x v="8529"/>
    </i>
    <i>
      <x v="8958"/>
    </i>
    <i>
      <x v="8530"/>
    </i>
    <i>
      <x v="8960"/>
    </i>
    <i>
      <x v="8531"/>
    </i>
    <i>
      <x v="8962"/>
    </i>
    <i>
      <x v="8532"/>
    </i>
    <i>
      <x v="8964"/>
    </i>
    <i>
      <x v="8072"/>
    </i>
    <i>
      <x v="8966"/>
    </i>
    <i>
      <x v="8534"/>
    </i>
    <i>
      <x v="8968"/>
    </i>
    <i>
      <x v="8535"/>
    </i>
    <i>
      <x v="8097"/>
    </i>
    <i>
      <x v="8536"/>
    </i>
    <i>
      <x v="8056"/>
    </i>
    <i>
      <x v="8537"/>
    </i>
    <i>
      <x v="8974"/>
    </i>
    <i>
      <x v="8538"/>
    </i>
    <i>
      <x v="8976"/>
    </i>
    <i>
      <x v="8539"/>
    </i>
    <i>
      <x v="8978"/>
    </i>
    <i>
      <x v="8540"/>
    </i>
    <i>
      <x v="8980"/>
    </i>
    <i>
      <x v="8541"/>
    </i>
    <i>
      <x v="8982"/>
    </i>
    <i>
      <x v="8542"/>
    </i>
    <i>
      <x v="8984"/>
    </i>
    <i>
      <x v="8985"/>
    </i>
    <i>
      <x v="8987"/>
    </i>
    <i>
      <x v="8543"/>
    </i>
    <i>
      <x v="8988"/>
    </i>
    <i>
      <x v="8544"/>
    </i>
    <i>
      <x v="8990"/>
    </i>
    <i>
      <x v="8545"/>
    </i>
    <i>
      <x v="8992"/>
    </i>
    <i>
      <x v="8546"/>
    </i>
    <i>
      <x v="8994"/>
    </i>
    <i>
      <x v="8547"/>
    </i>
    <i>
      <x v="8996"/>
    </i>
    <i>
      <x v="8548"/>
    </i>
    <i>
      <x v="8998"/>
    </i>
    <i>
      <x v="8549"/>
    </i>
    <i>
      <x v="9000"/>
    </i>
    <i>
      <x v="8550"/>
    </i>
    <i>
      <x v="9002"/>
    </i>
    <i>
      <x v="8551"/>
    </i>
    <i>
      <x v="9004"/>
    </i>
    <i>
      <x v="8552"/>
    </i>
    <i>
      <x v="9006"/>
    </i>
    <i>
      <x v="8553"/>
    </i>
    <i>
      <x v="9008"/>
    </i>
    <i>
      <x v="8554"/>
    </i>
    <i>
      <x v="9010"/>
    </i>
    <i>
      <x v="8555"/>
    </i>
    <i>
      <x v="9012"/>
    </i>
    <i>
      <x v="8556"/>
    </i>
    <i>
      <x v="9014"/>
    </i>
    <i>
      <x v="8557"/>
    </i>
    <i>
      <x v="9016"/>
    </i>
    <i>
      <x v="8558"/>
    </i>
    <i>
      <x v="9018"/>
    </i>
    <i>
      <x v="8559"/>
    </i>
    <i>
      <x v="9020"/>
    </i>
    <i>
      <x v="8560"/>
    </i>
    <i>
      <x v="9022"/>
    </i>
    <i>
      <x v="8561"/>
    </i>
    <i>
      <x v="9024"/>
    </i>
    <i>
      <x v="8562"/>
    </i>
    <i>
      <x v="9026"/>
    </i>
    <i>
      <x v="8563"/>
    </i>
    <i>
      <x v="9028"/>
    </i>
    <i>
      <x v="8564"/>
    </i>
    <i>
      <x v="9030"/>
    </i>
    <i>
      <x v="8565"/>
    </i>
    <i>
      <x v="9032"/>
    </i>
    <i>
      <x v="8566"/>
    </i>
    <i>
      <x v="9034"/>
    </i>
    <i>
      <x v="8567"/>
    </i>
    <i>
      <x v="9036"/>
    </i>
    <i>
      <x v="8568"/>
    </i>
    <i>
      <x v="9038"/>
    </i>
    <i>
      <x v="8569"/>
    </i>
    <i>
      <x v="9040"/>
    </i>
    <i>
      <x v="8570"/>
    </i>
    <i>
      <x v="9042"/>
    </i>
    <i>
      <x v="8571"/>
    </i>
    <i>
      <x v="9044"/>
    </i>
    <i>
      <x v="8572"/>
    </i>
    <i>
      <x v="9046"/>
    </i>
    <i>
      <x v="8573"/>
    </i>
    <i>
      <x v="9048"/>
    </i>
    <i>
      <x v="8574"/>
    </i>
    <i>
      <x v="9050"/>
    </i>
    <i>
      <x v="8575"/>
    </i>
    <i>
      <x v="9052"/>
    </i>
    <i>
      <x v="8576"/>
    </i>
    <i>
      <x v="9054"/>
    </i>
    <i>
      <x v="8577"/>
    </i>
    <i>
      <x v="9056"/>
    </i>
    <i>
      <x v="8578"/>
    </i>
    <i>
      <x v="9058"/>
    </i>
    <i>
      <x v="8579"/>
    </i>
    <i>
      <x v="9060"/>
    </i>
    <i>
      <x v="8580"/>
    </i>
    <i>
      <x v="9062"/>
    </i>
    <i>
      <x v="8581"/>
    </i>
    <i>
      <x v="9064"/>
    </i>
    <i>
      <x v="8582"/>
    </i>
    <i>
      <x v="9066"/>
    </i>
    <i>
      <x v="8583"/>
    </i>
    <i>
      <x v="9068"/>
    </i>
    <i>
      <x v="8584"/>
    </i>
    <i>
      <x v="9070"/>
    </i>
    <i>
      <x v="8585"/>
    </i>
    <i>
      <x v="9072"/>
    </i>
    <i>
      <x v="8586"/>
    </i>
    <i>
      <x v="9074"/>
    </i>
    <i>
      <x v="8587"/>
    </i>
    <i>
      <x v="9076"/>
    </i>
    <i>
      <x v="8588"/>
    </i>
    <i>
      <x v="9078"/>
    </i>
    <i>
      <x v="8589"/>
    </i>
    <i>
      <x v="9080"/>
    </i>
    <i>
      <x v="8590"/>
    </i>
    <i>
      <x v="9082"/>
    </i>
    <i>
      <x v="8591"/>
    </i>
    <i>
      <x v="9084"/>
    </i>
    <i>
      <x v="8592"/>
    </i>
    <i>
      <x v="9086"/>
    </i>
    <i>
      <x v="8090"/>
    </i>
    <i>
      <x v="9088"/>
    </i>
    <i>
      <x v="8594"/>
    </i>
    <i>
      <x v="9090"/>
    </i>
    <i>
      <x v="8595"/>
    </i>
    <i>
      <x v="9092"/>
    </i>
    <i>
      <x v="8596"/>
    </i>
    <i>
      <x v="9094"/>
    </i>
    <i>
      <x v="8597"/>
    </i>
    <i>
      <x v="9096"/>
    </i>
    <i>
      <x v="8598"/>
    </i>
    <i>
      <x v="9098"/>
    </i>
    <i>
      <x v="8599"/>
    </i>
    <i>
      <x v="9100"/>
    </i>
    <i>
      <x v="8600"/>
    </i>
    <i>
      <x v="9102"/>
    </i>
    <i>
      <x v="8601"/>
    </i>
    <i>
      <x v="9104"/>
    </i>
    <i>
      <x v="8602"/>
    </i>
    <i>
      <x v="9106"/>
    </i>
    <i>
      <x v="8603"/>
    </i>
    <i>
      <x v="9108"/>
    </i>
    <i>
      <x v="8604"/>
    </i>
    <i>
      <x v="9110"/>
    </i>
    <i>
      <x v="8605"/>
    </i>
    <i>
      <x v="9112"/>
    </i>
    <i>
      <x v="8606"/>
    </i>
    <i>
      <x v="9114"/>
    </i>
    <i>
      <x v="8607"/>
    </i>
    <i>
      <x v="9116"/>
    </i>
    <i>
      <x v="8608"/>
    </i>
    <i>
      <x v="9118"/>
    </i>
    <i>
      <x v="8609"/>
    </i>
    <i>
      <x v="9120"/>
    </i>
    <i>
      <x v="9121"/>
    </i>
    <i>
      <x v="9122"/>
    </i>
    <i>
      <x v="8100"/>
    </i>
    <i>
      <x v="9174"/>
    </i>
    <i>
      <x v="9125"/>
    </i>
    <i>
      <x v="9146"/>
    </i>
    <i>
      <x v="9127"/>
    </i>
    <i>
      <x v="9147"/>
    </i>
    <i>
      <x v="9129"/>
    </i>
    <i>
      <x v="9149"/>
    </i>
    <i>
      <x v="9131"/>
    </i>
    <i>
      <x v="9151"/>
    </i>
    <i>
      <x v="9133"/>
    </i>
    <i>
      <x v="9153"/>
    </i>
    <i>
      <x v="9135"/>
    </i>
    <i>
      <x v="9155"/>
    </i>
    <i>
      <x v="9137"/>
    </i>
    <i>
      <x v="9157"/>
    </i>
    <i>
      <x v="9139"/>
    </i>
    <i>
      <x v="9159"/>
    </i>
    <i>
      <x v="9141"/>
    </i>
    <i>
      <x v="9161"/>
    </i>
    <i>
      <x v="9143"/>
    </i>
    <i>
      <x v="8078"/>
    </i>
    <i>
      <x v="9145"/>
    </i>
    <i>
      <x v="9166"/>
    </i>
    <i>
      <x v="9168"/>
    </i>
    <i>
      <x v="9148"/>
    </i>
    <i>
      <x v="9177"/>
    </i>
    <i>
      <x v="9150"/>
    </i>
    <i>
      <x v="9179"/>
    </i>
    <i>
      <x v="9152"/>
    </i>
    <i>
      <x v="8058"/>
    </i>
    <i>
      <x v="9154"/>
    </i>
    <i>
      <x v="9183"/>
    </i>
    <i>
      <x v="9156"/>
    </i>
    <i>
      <x v="9185"/>
    </i>
    <i>
      <x v="9158"/>
    </i>
    <i>
      <x v="9187"/>
    </i>
    <i>
      <x v="8077"/>
    </i>
    <i>
      <x v="9189"/>
    </i>
    <i>
      <x v="8080"/>
    </i>
    <i>
      <x v="9162"/>
    </i>
    <i>
      <x v="9191"/>
    </i>
    <i>
      <x v="9165"/>
    </i>
    <i>
      <x v="9193"/>
    </i>
    <i>
      <x v="9167"/>
    </i>
    <i>
      <x v="9195"/>
    </i>
    <i>
      <x v="9169"/>
    </i>
    <i>
      <x v="9197"/>
    </i>
    <i>
      <x v="8057"/>
    </i>
    <i>
      <x v="9199"/>
    </i>
    <i>
      <x v="9173"/>
    </i>
    <i>
      <x v="8625"/>
    </i>
    <i>
      <x v="8626"/>
    </i>
    <i>
      <x v="9176"/>
    </i>
    <i>
      <x v="8612"/>
    </i>
    <i>
      <x v="9178"/>
    </i>
    <i>
      <x v="8613"/>
    </i>
    <i>
      <x v="9180"/>
    </i>
    <i>
      <x v="8614"/>
    </i>
    <i>
      <x v="9182"/>
    </i>
    <i>
      <x v="8615"/>
    </i>
    <i>
      <x v="9184"/>
    </i>
    <i>
      <x v="8616"/>
    </i>
    <i>
      <x v="9186"/>
    </i>
    <i>
      <x v="8617"/>
    </i>
    <i>
      <x v="9188"/>
    </i>
    <i>
      <x v="8618"/>
    </i>
    <i>
      <x v="9190"/>
    </i>
    <i>
      <x v="8619"/>
    </i>
    <i>
      <x v="9192"/>
    </i>
    <i>
      <x v="8620"/>
    </i>
    <i>
      <x v="9194"/>
    </i>
    <i>
      <x v="8621"/>
    </i>
    <i>
      <x v="9196"/>
    </i>
    <i>
      <x v="8622"/>
    </i>
    <i>
      <x v="9198"/>
    </i>
    <i>
      <x v="8623"/>
    </i>
    <i>
      <x v="8050"/>
    </i>
    <i>
      <x v="8624"/>
    </i>
    <i>
      <x v="7519"/>
    </i>
    <i>
      <x v="7845"/>
    </i>
    <i>
      <x v="6945"/>
    </i>
    <i>
      <x v="6946"/>
    </i>
    <i>
      <x v="7981"/>
    </i>
    <i>
      <x v="6903"/>
    </i>
    <i>
      <x v="7589"/>
    </i>
    <i>
      <x v="7653"/>
    </i>
    <i>
      <x v="7717"/>
    </i>
    <i>
      <x v="7781"/>
    </i>
    <i>
      <x v="6949"/>
    </i>
    <i>
      <x v="7917"/>
    </i>
    <i>
      <x v="6950"/>
    </i>
    <i>
      <x v="7487"/>
    </i>
    <i>
      <x v="6951"/>
    </i>
    <i>
      <x v="7551"/>
    </i>
    <i>
      <x v="6952"/>
    </i>
    <i>
      <x v="7621"/>
    </i>
    <i>
      <x v="6953"/>
    </i>
    <i>
      <x v="7685"/>
    </i>
    <i>
      <x v="6954"/>
    </i>
    <i>
      <x v="7749"/>
    </i>
    <i>
      <x v="6955"/>
    </i>
    <i>
      <x v="7813"/>
    </i>
    <i>
      <x v="6956"/>
    </i>
    <i>
      <x v="7877"/>
    </i>
    <i>
      <x v="6932"/>
    </i>
    <i>
      <x v="7949"/>
    </i>
    <i>
      <x v="6958"/>
    </i>
    <i>
      <x v="8013"/>
    </i>
    <i>
      <x v="6959"/>
    </i>
    <i>
      <x v="7503"/>
    </i>
    <i>
      <x v="6960"/>
    </i>
    <i>
      <x v="7535"/>
    </i>
    <i>
      <x v="6961"/>
    </i>
    <i>
      <x v="7570"/>
    </i>
    <i>
      <x v="6962"/>
    </i>
    <i>
      <x v="7605"/>
    </i>
    <i>
      <x v="6963"/>
    </i>
    <i>
      <x v="7637"/>
    </i>
    <i>
      <x v="6964"/>
    </i>
    <i>
      <x v="7669"/>
    </i>
    <i>
      <x v="6965"/>
    </i>
    <i>
      <x v="7701"/>
    </i>
    <i>
      <x v="6966"/>
    </i>
    <i>
      <x v="7733"/>
    </i>
    <i>
      <x v="6967"/>
    </i>
    <i>
      <x v="7765"/>
    </i>
    <i>
      <x v="6968"/>
    </i>
    <i>
      <x v="7797"/>
    </i>
    <i>
      <x v="6905"/>
    </i>
    <i>
      <x v="7829"/>
    </i>
    <i>
      <x v="6970"/>
    </i>
    <i>
      <x v="7861"/>
    </i>
    <i>
      <x v="6971"/>
    </i>
    <i>
      <x v="7893"/>
    </i>
    <i>
      <x v="6906"/>
    </i>
    <i>
      <x v="7933"/>
    </i>
    <i>
      <x v="6973"/>
    </i>
    <i>
      <x v="7965"/>
    </i>
    <i>
      <x v="6974"/>
    </i>
    <i>
      <x v="7997"/>
    </i>
    <i>
      <x v="6975"/>
    </i>
    <i>
      <x v="7479"/>
    </i>
    <i>
      <x v="6976"/>
    </i>
    <i>
      <x v="7495"/>
    </i>
    <i>
      <x v="6977"/>
    </i>
    <i>
      <x v="7511"/>
    </i>
    <i>
      <x v="6978"/>
    </i>
    <i>
      <x v="7527"/>
    </i>
    <i>
      <x v="6979"/>
    </i>
    <i>
      <x v="7543"/>
    </i>
    <i>
      <x v="6980"/>
    </i>
    <i>
      <x v="7559"/>
    </i>
    <i>
      <x v="6981"/>
    </i>
    <i>
      <x v="6941"/>
    </i>
    <i>
      <x v="6933"/>
    </i>
    <i>
      <x v="6902"/>
    </i>
    <i>
      <x v="6983"/>
    </i>
    <i>
      <x v="7613"/>
    </i>
    <i>
      <x v="6984"/>
    </i>
    <i>
      <x v="7629"/>
    </i>
    <i>
      <x v="6985"/>
    </i>
    <i>
      <x v="7645"/>
    </i>
    <i>
      <x v="6986"/>
    </i>
    <i>
      <x v="7661"/>
    </i>
    <i>
      <x v="6907"/>
    </i>
    <i>
      <x v="7677"/>
    </i>
    <i>
      <x v="6988"/>
    </i>
    <i>
      <x v="7693"/>
    </i>
    <i>
      <x v="6989"/>
    </i>
    <i>
      <x v="7709"/>
    </i>
    <i>
      <x v="6990"/>
    </i>
    <i>
      <x v="7725"/>
    </i>
    <i>
      <x v="6991"/>
    </i>
    <i>
      <x v="7741"/>
    </i>
    <i>
      <x v="6992"/>
    </i>
    <i>
      <x v="7757"/>
    </i>
    <i>
      <x v="6993"/>
    </i>
    <i>
      <x v="7773"/>
    </i>
    <i>
      <x v="6994"/>
    </i>
    <i>
      <x v="7789"/>
    </i>
    <i>
      <x v="6995"/>
    </i>
    <i>
      <x v="7805"/>
    </i>
    <i>
      <x v="6996"/>
    </i>
    <i>
      <x v="7821"/>
    </i>
    <i>
      <x v="6908"/>
    </i>
    <i>
      <x v="7837"/>
    </i>
    <i>
      <x v="6942"/>
    </i>
    <i>
      <x v="7853"/>
    </i>
    <i>
      <x v="6999"/>
    </i>
    <i>
      <x v="7869"/>
    </i>
    <i>
      <x v="7000"/>
    </i>
    <i>
      <x v="7885"/>
    </i>
    <i>
      <x v="7001"/>
    </i>
    <i>
      <x v="7909"/>
    </i>
    <i>
      <x v="7002"/>
    </i>
    <i>
      <x v="7925"/>
    </i>
    <i>
      <x v="6909"/>
    </i>
    <i>
      <x v="7941"/>
    </i>
    <i>
      <x v="7004"/>
    </i>
    <i>
      <x v="7957"/>
    </i>
    <i>
      <x v="7005"/>
    </i>
    <i>
      <x v="7973"/>
    </i>
    <i>
      <x v="7006"/>
    </i>
    <i>
      <x v="7989"/>
    </i>
    <i>
      <x v="7007"/>
    </i>
    <i>
      <x v="8005"/>
    </i>
    <i>
      <x v="7008"/>
    </i>
    <i>
      <x v="7475"/>
    </i>
    <i>
      <x v="7009"/>
    </i>
    <i>
      <x v="7483"/>
    </i>
    <i>
      <x v="7010"/>
    </i>
    <i>
      <x v="7491"/>
    </i>
    <i>
      <x v="7011"/>
    </i>
    <i>
      <x v="7499"/>
    </i>
    <i>
      <x v="7012"/>
    </i>
    <i>
      <x v="7507"/>
    </i>
    <i>
      <x v="7013"/>
    </i>
    <i>
      <x v="7515"/>
    </i>
    <i>
      <x v="7014"/>
    </i>
    <i>
      <x v="7523"/>
    </i>
    <i>
      <x v="7015"/>
    </i>
    <i>
      <x v="7531"/>
    </i>
    <i>
      <x v="7016"/>
    </i>
    <i>
      <x v="7539"/>
    </i>
    <i>
      <x v="7017"/>
    </i>
    <i>
      <x v="7547"/>
    </i>
    <i>
      <x v="7018"/>
    </i>
    <i>
      <x v="7555"/>
    </i>
    <i>
      <x v="7019"/>
    </i>
    <i>
      <x v="7563"/>
    </i>
    <i>
      <x v="7020"/>
    </i>
    <i>
      <x v="7574"/>
    </i>
    <i>
      <x v="7021"/>
    </i>
    <i>
      <x v="7585"/>
    </i>
    <i>
      <x v="7022"/>
    </i>
    <i>
      <x v="7593"/>
    </i>
    <i>
      <x v="7023"/>
    </i>
    <i>
      <x v="7601"/>
    </i>
    <i>
      <x v="7024"/>
    </i>
    <i>
      <x v="7609"/>
    </i>
    <i>
      <x v="6910"/>
    </i>
    <i>
      <x v="7617"/>
    </i>
    <i>
      <x v="7026"/>
    </i>
    <i>
      <x v="7625"/>
    </i>
    <i>
      <x v="7027"/>
    </i>
    <i>
      <x v="7633"/>
    </i>
    <i>
      <x v="7028"/>
    </i>
    <i>
      <x v="7641"/>
    </i>
    <i>
      <x v="7029"/>
    </i>
    <i>
      <x v="7649"/>
    </i>
    <i>
      <x v="7030"/>
    </i>
    <i>
      <x v="7657"/>
    </i>
    <i>
      <x v="7031"/>
    </i>
    <i>
      <x v="7665"/>
    </i>
    <i>
      <x v="7032"/>
    </i>
    <i>
      <x v="7673"/>
    </i>
    <i>
      <x v="7033"/>
    </i>
    <i>
      <x v="7681"/>
    </i>
    <i>
      <x v="7034"/>
    </i>
    <i>
      <x v="7689"/>
    </i>
    <i>
      <x v="7035"/>
    </i>
    <i>
      <x v="7697"/>
    </i>
    <i>
      <x v="7036"/>
    </i>
    <i>
      <x v="7705"/>
    </i>
    <i>
      <x v="7037"/>
    </i>
    <i>
      <x v="7713"/>
    </i>
    <i>
      <x v="7038"/>
    </i>
    <i>
      <x v="7721"/>
    </i>
    <i>
      <x v="6911"/>
    </i>
    <i>
      <x v="7729"/>
    </i>
    <i>
      <x v="7040"/>
    </i>
    <i>
      <x v="7737"/>
    </i>
    <i>
      <x v="7041"/>
    </i>
    <i>
      <x v="7745"/>
    </i>
    <i>
      <x v="7042"/>
    </i>
    <i>
      <x v="7753"/>
    </i>
    <i>
      <x v="6912"/>
    </i>
    <i>
      <x v="7761"/>
    </i>
    <i>
      <x v="7044"/>
    </i>
    <i>
      <x v="7769"/>
    </i>
    <i>
      <x v="7045"/>
    </i>
    <i>
      <x v="6922"/>
    </i>
    <i>
      <x v="7046"/>
    </i>
    <i>
      <x v="7785"/>
    </i>
    <i>
      <x v="7047"/>
    </i>
    <i>
      <x v="7793"/>
    </i>
    <i>
      <x v="7048"/>
    </i>
    <i>
      <x v="7801"/>
    </i>
    <i>
      <x v="7049"/>
    </i>
    <i>
      <x v="7809"/>
    </i>
    <i>
      <x v="7050"/>
    </i>
    <i>
      <x v="7817"/>
    </i>
    <i>
      <x v="7051"/>
    </i>
    <i>
      <x v="7825"/>
    </i>
    <i>
      <x v="7052"/>
    </i>
    <i>
      <x v="7833"/>
    </i>
    <i>
      <x v="7053"/>
    </i>
    <i>
      <x v="7841"/>
    </i>
    <i>
      <x v="7054"/>
    </i>
    <i>
      <x v="7849"/>
    </i>
    <i>
      <x v="7055"/>
    </i>
    <i>
      <x v="7857"/>
    </i>
    <i>
      <x v="7056"/>
    </i>
    <i>
      <x v="7865"/>
    </i>
    <i>
      <x v="7057"/>
    </i>
    <i>
      <x v="7873"/>
    </i>
    <i>
      <x v="7058"/>
    </i>
    <i>
      <x v="7881"/>
    </i>
    <i>
      <x v="7059"/>
    </i>
    <i>
      <x v="7889"/>
    </i>
    <i>
      <x v="7060"/>
    </i>
    <i>
      <x v="7897"/>
    </i>
    <i>
      <x v="7061"/>
    </i>
    <i>
      <x v="7913"/>
    </i>
    <i>
      <x v="7062"/>
    </i>
    <i>
      <x v="7921"/>
    </i>
    <i>
      <x v="7063"/>
    </i>
    <i>
      <x v="7929"/>
    </i>
    <i>
      <x v="7064"/>
    </i>
    <i>
      <x v="7937"/>
    </i>
    <i>
      <x v="7065"/>
    </i>
    <i>
      <x v="7945"/>
    </i>
    <i>
      <x v="7066"/>
    </i>
    <i>
      <x v="7953"/>
    </i>
    <i>
      <x v="7067"/>
    </i>
    <i>
      <x v="7961"/>
    </i>
    <i>
      <x v="7068"/>
    </i>
    <i>
      <x v="7969"/>
    </i>
    <i>
      <x v="7069"/>
    </i>
    <i>
      <x v="7977"/>
    </i>
    <i>
      <x v="7070"/>
    </i>
    <i>
      <x v="7985"/>
    </i>
    <i>
      <x v="7071"/>
    </i>
    <i>
      <x v="7993"/>
    </i>
    <i>
      <x v="7072"/>
    </i>
    <i>
      <x v="8001"/>
    </i>
    <i>
      <x v="7073"/>
    </i>
    <i>
      <x v="6929"/>
    </i>
    <i>
      <x v="7074"/>
    </i>
    <i>
      <x v="8017"/>
    </i>
    <i>
      <x v="7075"/>
    </i>
    <i>
      <x v="7477"/>
    </i>
    <i>
      <x v="7076"/>
    </i>
    <i>
      <x v="7481"/>
    </i>
    <i>
      <x v="7077"/>
    </i>
    <i>
      <x v="7485"/>
    </i>
    <i>
      <x v="7078"/>
    </i>
    <i>
      <x v="7489"/>
    </i>
    <i>
      <x v="7079"/>
    </i>
    <i>
      <x v="7493"/>
    </i>
    <i>
      <x v="7080"/>
    </i>
    <i>
      <x v="7497"/>
    </i>
    <i>
      <x v="7081"/>
    </i>
    <i>
      <x v="7501"/>
    </i>
    <i>
      <x v="7082"/>
    </i>
    <i>
      <x v="7505"/>
    </i>
    <i>
      <x v="7083"/>
    </i>
    <i>
      <x v="7509"/>
    </i>
    <i>
      <x v="7084"/>
    </i>
    <i>
      <x v="7513"/>
    </i>
    <i>
      <x v="7085"/>
    </i>
    <i>
      <x v="7517"/>
    </i>
    <i>
      <x v="7086"/>
    </i>
    <i>
      <x v="7521"/>
    </i>
    <i>
      <x v="7087"/>
    </i>
    <i>
      <x v="7525"/>
    </i>
    <i>
      <x v="7088"/>
    </i>
    <i>
      <x v="7529"/>
    </i>
    <i>
      <x v="7089"/>
    </i>
    <i>
      <x v="7533"/>
    </i>
    <i>
      <x v="7090"/>
    </i>
    <i>
      <x v="7537"/>
    </i>
    <i>
      <x v="7091"/>
    </i>
    <i>
      <x v="7541"/>
    </i>
    <i>
      <x v="7092"/>
    </i>
    <i>
      <x v="7545"/>
    </i>
    <i>
      <x v="7093"/>
    </i>
    <i>
      <x v="7549"/>
    </i>
    <i>
      <x v="7094"/>
    </i>
    <i>
      <x v="7553"/>
    </i>
    <i>
      <x v="7095"/>
    </i>
    <i>
      <x v="7557"/>
    </i>
    <i>
      <x v="7096"/>
    </i>
    <i>
      <x v="7561"/>
    </i>
    <i>
      <x v="7097"/>
    </i>
    <i>
      <x v="7568"/>
    </i>
    <i>
      <x v="7098"/>
    </i>
    <i>
      <x v="7572"/>
    </i>
    <i>
      <x v="7099"/>
    </i>
    <i>
      <x v="7576"/>
    </i>
    <i>
      <x v="7100"/>
    </i>
    <i>
      <x v="7583"/>
    </i>
    <i>
      <x v="7101"/>
    </i>
    <i>
      <x v="7587"/>
    </i>
    <i>
      <x v="7102"/>
    </i>
    <i>
      <x v="7591"/>
    </i>
    <i>
      <x v="7103"/>
    </i>
    <i>
      <x v="7595"/>
    </i>
    <i>
      <x v="7104"/>
    </i>
    <i>
      <x v="7599"/>
    </i>
    <i>
      <x v="7105"/>
    </i>
    <i>
      <x v="7603"/>
    </i>
    <i>
      <x v="7106"/>
    </i>
    <i>
      <x v="7607"/>
    </i>
    <i>
      <x v="7107"/>
    </i>
    <i>
      <x v="7611"/>
    </i>
    <i>
      <x v="7108"/>
    </i>
    <i>
      <x v="7615"/>
    </i>
    <i>
      <x v="7109"/>
    </i>
    <i>
      <x v="7619"/>
    </i>
    <i>
      <x v="7110"/>
    </i>
    <i>
      <x v="7623"/>
    </i>
    <i>
      <x v="7111"/>
    </i>
    <i>
      <x v="7627"/>
    </i>
    <i>
      <x v="7112"/>
    </i>
    <i>
      <x v="7631"/>
    </i>
    <i>
      <x v="7113"/>
    </i>
    <i>
      <x v="7635"/>
    </i>
    <i>
      <x v="7114"/>
    </i>
    <i>
      <x v="7639"/>
    </i>
    <i>
      <x v="7115"/>
    </i>
    <i>
      <x v="7643"/>
    </i>
    <i>
      <x v="7116"/>
    </i>
    <i>
      <x v="7647"/>
    </i>
    <i>
      <x v="7117"/>
    </i>
    <i>
      <x v="7651"/>
    </i>
    <i>
      <x v="7118"/>
    </i>
    <i>
      <x v="7655"/>
    </i>
    <i>
      <x v="7119"/>
    </i>
    <i>
      <x v="7659"/>
    </i>
    <i>
      <x v="7120"/>
    </i>
    <i>
      <x v="7663"/>
    </i>
    <i>
      <x v="7121"/>
    </i>
    <i>
      <x v="7667"/>
    </i>
    <i>
      <x v="7122"/>
    </i>
    <i>
      <x v="7671"/>
    </i>
    <i>
      <x v="7123"/>
    </i>
    <i>
      <x v="7675"/>
    </i>
    <i>
      <x v="7124"/>
    </i>
    <i>
      <x v="7679"/>
    </i>
    <i>
      <x v="7125"/>
    </i>
    <i>
      <x v="7683"/>
    </i>
    <i>
      <x v="7126"/>
    </i>
    <i>
      <x v="7687"/>
    </i>
    <i>
      <x v="7127"/>
    </i>
    <i>
      <x v="7691"/>
    </i>
    <i>
      <x v="7128"/>
    </i>
    <i>
      <x v="7695"/>
    </i>
    <i>
      <x v="7129"/>
    </i>
    <i>
      <x v="7699"/>
    </i>
    <i>
      <x v="7130"/>
    </i>
    <i>
      <x v="7703"/>
    </i>
    <i>
      <x v="7131"/>
    </i>
    <i>
      <x v="7707"/>
    </i>
    <i>
      <x v="7132"/>
    </i>
    <i>
      <x v="7711"/>
    </i>
    <i>
      <x v="7133"/>
    </i>
    <i>
      <x v="7715"/>
    </i>
    <i>
      <x v="7134"/>
    </i>
    <i>
      <x v="7719"/>
    </i>
    <i>
      <x v="7135"/>
    </i>
    <i>
      <x v="7723"/>
    </i>
    <i>
      <x v="7136"/>
    </i>
    <i>
      <x v="7727"/>
    </i>
    <i>
      <x v="7137"/>
    </i>
    <i>
      <x v="7731"/>
    </i>
    <i>
      <x v="7138"/>
    </i>
    <i>
      <x v="7735"/>
    </i>
    <i>
      <x v="7139"/>
    </i>
    <i>
      <x v="7739"/>
    </i>
    <i>
      <x v="7140"/>
    </i>
    <i>
      <x v="7743"/>
    </i>
    <i>
      <x v="7141"/>
    </i>
    <i>
      <x v="7747"/>
    </i>
    <i>
      <x v="7142"/>
    </i>
    <i>
      <x v="7751"/>
    </i>
    <i>
      <x v="7143"/>
    </i>
    <i>
      <x v="7755"/>
    </i>
    <i>
      <x v="7144"/>
    </i>
    <i>
      <x v="7759"/>
    </i>
    <i>
      <x v="7145"/>
    </i>
    <i>
      <x v="7763"/>
    </i>
    <i>
      <x v="7146"/>
    </i>
    <i>
      <x v="7767"/>
    </i>
    <i>
      <x v="7147"/>
    </i>
    <i>
      <x v="7771"/>
    </i>
    <i>
      <x v="7148"/>
    </i>
    <i>
      <x v="7775"/>
    </i>
    <i>
      <x v="7149"/>
    </i>
    <i>
      <x v="7779"/>
    </i>
    <i>
      <x v="7150"/>
    </i>
    <i>
      <x v="7783"/>
    </i>
    <i>
      <x v="7151"/>
    </i>
    <i>
      <x v="7787"/>
    </i>
    <i>
      <x v="7152"/>
    </i>
    <i>
      <x v="7791"/>
    </i>
    <i>
      <x v="7153"/>
    </i>
    <i>
      <x v="7795"/>
    </i>
    <i>
      <x v="7154"/>
    </i>
    <i>
      <x v="7799"/>
    </i>
    <i>
      <x v="7155"/>
    </i>
    <i>
      <x v="7803"/>
    </i>
    <i>
      <x v="7156"/>
    </i>
    <i>
      <x v="7807"/>
    </i>
    <i>
      <x v="7157"/>
    </i>
    <i>
      <x v="7811"/>
    </i>
    <i>
      <x v="7158"/>
    </i>
    <i>
      <x v="7815"/>
    </i>
    <i>
      <x v="7159"/>
    </i>
    <i>
      <x v="6924"/>
    </i>
    <i>
      <x v="7160"/>
    </i>
    <i>
      <x v="7823"/>
    </i>
    <i>
      <x v="7161"/>
    </i>
    <i>
      <x v="7827"/>
    </i>
    <i>
      <x v="7162"/>
    </i>
    <i>
      <x v="7831"/>
    </i>
    <i>
      <x v="7163"/>
    </i>
    <i>
      <x v="7835"/>
    </i>
    <i>
      <x v="7164"/>
    </i>
    <i>
      <x v="7839"/>
    </i>
    <i>
      <x v="7165"/>
    </i>
    <i>
      <x v="7843"/>
    </i>
    <i>
      <x v="7166"/>
    </i>
    <i>
      <x v="7847"/>
    </i>
    <i>
      <x v="7167"/>
    </i>
    <i>
      <x v="7851"/>
    </i>
    <i>
      <x v="7168"/>
    </i>
    <i>
      <x v="7855"/>
    </i>
    <i>
      <x v="7169"/>
    </i>
    <i>
      <x v="7859"/>
    </i>
    <i>
      <x v="7170"/>
    </i>
    <i>
      <x v="7863"/>
    </i>
    <i>
      <x v="7171"/>
    </i>
    <i>
      <x v="7867"/>
    </i>
    <i>
      <x v="7172"/>
    </i>
    <i>
      <x v="7871"/>
    </i>
    <i>
      <x v="7173"/>
    </i>
    <i>
      <x v="7875"/>
    </i>
    <i>
      <x v="7174"/>
    </i>
    <i>
      <x v="7879"/>
    </i>
    <i>
      <x v="7175"/>
    </i>
    <i>
      <x v="7883"/>
    </i>
    <i>
      <x v="7176"/>
    </i>
    <i>
      <x v="7887"/>
    </i>
    <i>
      <x v="7177"/>
    </i>
    <i>
      <x v="7891"/>
    </i>
    <i>
      <x v="7178"/>
    </i>
    <i>
      <x v="7895"/>
    </i>
    <i>
      <x v="7179"/>
    </i>
    <i>
      <x v="7907"/>
    </i>
    <i>
      <x v="7180"/>
    </i>
    <i>
      <x v="7911"/>
    </i>
    <i>
      <x v="6913"/>
    </i>
    <i>
      <x v="7915"/>
    </i>
    <i>
      <x v="7182"/>
    </i>
    <i>
      <x v="7919"/>
    </i>
    <i>
      <x v="7183"/>
    </i>
    <i>
      <x v="7923"/>
    </i>
    <i>
      <x v="7184"/>
    </i>
    <i>
      <x v="7927"/>
    </i>
    <i>
      <x v="7185"/>
    </i>
    <i>
      <x v="7931"/>
    </i>
    <i>
      <x v="7186"/>
    </i>
    <i>
      <x v="7935"/>
    </i>
    <i>
      <x v="7187"/>
    </i>
    <i>
      <x v="7939"/>
    </i>
    <i>
      <x v="6939"/>
    </i>
    <i>
      <x v="7943"/>
    </i>
    <i>
      <x v="7189"/>
    </i>
    <i>
      <x v="7947"/>
    </i>
    <i>
      <x v="7190"/>
    </i>
    <i>
      <x v="7951"/>
    </i>
    <i>
      <x v="7191"/>
    </i>
    <i>
      <x v="7955"/>
    </i>
    <i>
      <x v="7192"/>
    </i>
    <i>
      <x v="7959"/>
    </i>
    <i>
      <x v="7193"/>
    </i>
    <i>
      <x v="7963"/>
    </i>
    <i>
      <x v="7194"/>
    </i>
    <i>
      <x v="7967"/>
    </i>
    <i>
      <x v="7195"/>
    </i>
    <i>
      <x v="7971"/>
    </i>
    <i>
      <x v="7196"/>
    </i>
    <i>
      <x v="7975"/>
    </i>
    <i>
      <x v="7197"/>
    </i>
    <i>
      <x v="7979"/>
    </i>
    <i>
      <x v="7198"/>
    </i>
    <i>
      <x v="7983"/>
    </i>
    <i>
      <x v="7199"/>
    </i>
    <i>
      <x v="7987"/>
    </i>
    <i>
      <x v="7200"/>
    </i>
    <i>
      <x v="7991"/>
    </i>
    <i>
      <x v="7201"/>
    </i>
    <i>
      <x v="7995"/>
    </i>
    <i>
      <x v="7202"/>
    </i>
    <i>
      <x v="7999"/>
    </i>
    <i>
      <x v="7203"/>
    </i>
    <i>
      <x v="8003"/>
    </i>
    <i>
      <x v="7204"/>
    </i>
    <i>
      <x v="6935"/>
    </i>
    <i>
      <x v="7205"/>
    </i>
    <i>
      <x v="8011"/>
    </i>
    <i>
      <x v="7206"/>
    </i>
    <i>
      <x v="8015"/>
    </i>
    <i>
      <x v="7207"/>
    </i>
    <i>
      <x v="8049"/>
    </i>
    <i>
      <x v="7208"/>
    </i>
    <i>
      <x v="7476"/>
    </i>
    <i>
      <x v="7209"/>
    </i>
    <i>
      <x v="7478"/>
    </i>
    <i>
      <x v="7210"/>
    </i>
    <i>
      <x v="7480"/>
    </i>
    <i>
      <x v="7211"/>
    </i>
    <i>
      <x v="7482"/>
    </i>
    <i>
      <x v="7212"/>
    </i>
    <i>
      <x v="6920"/>
    </i>
    <i>
      <x v="7213"/>
    </i>
    <i>
      <x v="7486"/>
    </i>
    <i>
      <x v="7214"/>
    </i>
    <i>
      <x v="7488"/>
    </i>
    <i>
      <x v="7215"/>
    </i>
    <i>
      <x v="7490"/>
    </i>
    <i>
      <x v="7216"/>
    </i>
    <i>
      <x v="7492"/>
    </i>
    <i>
      <x v="7217"/>
    </i>
    <i>
      <x v="7494"/>
    </i>
    <i>
      <x v="7218"/>
    </i>
    <i>
      <x v="7496"/>
    </i>
    <i>
      <x v="7219"/>
    </i>
    <i>
      <x v="7498"/>
    </i>
    <i>
      <x v="7220"/>
    </i>
    <i>
      <x v="7500"/>
    </i>
    <i>
      <x v="7221"/>
    </i>
    <i>
      <x v="7502"/>
    </i>
    <i>
      <x v="7222"/>
    </i>
    <i>
      <x v="7504"/>
    </i>
    <i>
      <x v="7223"/>
    </i>
    <i>
      <x v="7506"/>
    </i>
    <i>
      <x v="7224"/>
    </i>
    <i>
      <x v="7508"/>
    </i>
    <i>
      <x v="7225"/>
    </i>
    <i>
      <x v="7510"/>
    </i>
    <i>
      <x v="7226"/>
    </i>
    <i>
      <x v="7512"/>
    </i>
    <i>
      <x v="7227"/>
    </i>
    <i>
      <x v="7514"/>
    </i>
    <i>
      <x v="7228"/>
    </i>
    <i>
      <x v="7516"/>
    </i>
    <i>
      <x v="7229"/>
    </i>
    <i>
      <x v="7518"/>
    </i>
    <i>
      <x v="7230"/>
    </i>
    <i>
      <x v="7520"/>
    </i>
    <i>
      <x v="7231"/>
    </i>
    <i>
      <x v="7522"/>
    </i>
    <i>
      <x v="7232"/>
    </i>
    <i>
      <x v="7524"/>
    </i>
    <i>
      <x v="7233"/>
    </i>
    <i>
      <x v="7526"/>
    </i>
    <i>
      <x v="6931"/>
    </i>
    <i>
      <x v="7528"/>
    </i>
    <i>
      <x v="7235"/>
    </i>
    <i>
      <x v="7530"/>
    </i>
    <i>
      <x v="7236"/>
    </i>
    <i>
      <x v="7532"/>
    </i>
    <i>
      <x v="7237"/>
    </i>
    <i>
      <x v="6940"/>
    </i>
    <i>
      <x v="7238"/>
    </i>
    <i>
      <x v="7536"/>
    </i>
    <i>
      <x v="7239"/>
    </i>
    <i>
      <x v="7538"/>
    </i>
    <i>
      <x v="7240"/>
    </i>
    <i>
      <x v="7540"/>
    </i>
    <i>
      <x v="7241"/>
    </i>
    <i>
      <x v="7542"/>
    </i>
    <i>
      <x v="7242"/>
    </i>
    <i>
      <x v="7544"/>
    </i>
    <i>
      <x v="7243"/>
    </i>
    <i>
      <x v="7546"/>
    </i>
    <i>
      <x v="6914"/>
    </i>
    <i>
      <x v="7548"/>
    </i>
    <i>
      <x v="7245"/>
    </i>
    <i>
      <x v="7550"/>
    </i>
    <i>
      <x v="7246"/>
    </i>
    <i>
      <x v="7552"/>
    </i>
    <i>
      <x v="7247"/>
    </i>
    <i>
      <x v="7554"/>
    </i>
    <i>
      <x v="7248"/>
    </i>
    <i>
      <x v="7556"/>
    </i>
    <i>
      <x v="7249"/>
    </i>
    <i>
      <x v="7558"/>
    </i>
    <i>
      <x v="7250"/>
    </i>
    <i>
      <x v="7560"/>
    </i>
    <i>
      <x v="7251"/>
    </i>
    <i>
      <x v="7562"/>
    </i>
    <i>
      <x v="7564"/>
    </i>
    <i>
      <x v="6944"/>
    </i>
    <i>
      <x v="7566"/>
    </i>
    <i>
      <x v="7252"/>
    </i>
    <i>
      <x v="7567"/>
    </i>
    <i>
      <x v="7253"/>
    </i>
    <i>
      <x v="7569"/>
    </i>
    <i>
      <x v="7254"/>
    </i>
    <i>
      <x v="7571"/>
    </i>
    <i>
      <x v="7255"/>
    </i>
    <i>
      <x v="7573"/>
    </i>
    <i>
      <x v="7256"/>
    </i>
    <i>
      <x v="7575"/>
    </i>
    <i>
      <x v="7578"/>
    </i>
    <i>
      <x v="7577"/>
    </i>
    <i>
      <x v="7579"/>
    </i>
    <i>
      <x v="7581"/>
    </i>
    <i>
      <x v="7580"/>
    </i>
    <i>
      <x v="7258"/>
    </i>
    <i>
      <x v="7582"/>
    </i>
    <i>
      <x v="7259"/>
    </i>
    <i>
      <x v="7584"/>
    </i>
    <i>
      <x v="7260"/>
    </i>
    <i>
      <x v="7586"/>
    </i>
    <i>
      <x v="7261"/>
    </i>
    <i>
      <x v="7588"/>
    </i>
    <i>
      <x v="7262"/>
    </i>
    <i>
      <x v="7590"/>
    </i>
    <i>
      <x v="7263"/>
    </i>
    <i>
      <x v="7592"/>
    </i>
    <i>
      <x v="7264"/>
    </i>
    <i>
      <x v="7594"/>
    </i>
    <i>
      <x v="7265"/>
    </i>
    <i>
      <x v="7596"/>
    </i>
    <i>
      <x v="7266"/>
    </i>
    <i>
      <x v="7598"/>
    </i>
    <i>
      <x v="7267"/>
    </i>
    <i>
      <x v="7600"/>
    </i>
    <i>
      <x v="7268"/>
    </i>
    <i>
      <x v="7602"/>
    </i>
    <i>
      <x v="7269"/>
    </i>
    <i>
      <x v="7604"/>
    </i>
    <i>
      <x v="7270"/>
    </i>
    <i>
      <x v="7606"/>
    </i>
    <i>
      <x v="7271"/>
    </i>
    <i>
      <x v="7608"/>
    </i>
    <i>
      <x v="7272"/>
    </i>
    <i>
      <x v="7610"/>
    </i>
    <i>
      <x v="7273"/>
    </i>
    <i>
      <x v="7612"/>
    </i>
    <i>
      <x v="7274"/>
    </i>
    <i>
      <x v="7614"/>
    </i>
    <i>
      <x v="7275"/>
    </i>
    <i>
      <x v="7616"/>
    </i>
    <i>
      <x v="7276"/>
    </i>
    <i>
      <x v="7618"/>
    </i>
    <i>
      <x v="7277"/>
    </i>
    <i>
      <x v="7620"/>
    </i>
    <i>
      <x v="7278"/>
    </i>
    <i>
      <x v="7622"/>
    </i>
    <i>
      <x v="7279"/>
    </i>
    <i>
      <x v="7624"/>
    </i>
    <i>
      <x v="7280"/>
    </i>
    <i>
      <x v="7626"/>
    </i>
    <i>
      <x v="7281"/>
    </i>
    <i>
      <x v="7628"/>
    </i>
    <i>
      <x v="7282"/>
    </i>
    <i>
      <x v="7630"/>
    </i>
    <i>
      <x v="7283"/>
    </i>
    <i>
      <x v="7632"/>
    </i>
    <i>
      <x v="7284"/>
    </i>
    <i>
      <x v="7634"/>
    </i>
    <i>
      <x v="7285"/>
    </i>
    <i>
      <x v="7636"/>
    </i>
    <i>
      <x v="7286"/>
    </i>
    <i>
      <x v="7638"/>
    </i>
    <i>
      <x v="7287"/>
    </i>
    <i>
      <x v="7640"/>
    </i>
    <i>
      <x v="7288"/>
    </i>
    <i>
      <x v="7642"/>
    </i>
    <i>
      <x v="7289"/>
    </i>
    <i>
      <x v="7644"/>
    </i>
    <i>
      <x v="7290"/>
    </i>
    <i>
      <x v="7646"/>
    </i>
    <i>
      <x v="7291"/>
    </i>
    <i>
      <x v="7648"/>
    </i>
    <i>
      <x v="7292"/>
    </i>
    <i>
      <x v="7650"/>
    </i>
    <i>
      <x v="7293"/>
    </i>
    <i>
      <x v="7652"/>
    </i>
    <i>
      <x v="7294"/>
    </i>
    <i>
      <x v="7654"/>
    </i>
    <i>
      <x v="7295"/>
    </i>
    <i>
      <x v="7656"/>
    </i>
    <i>
      <x v="7296"/>
    </i>
    <i>
      <x v="7658"/>
    </i>
    <i>
      <x v="7297"/>
    </i>
    <i>
      <x v="7660"/>
    </i>
    <i>
      <x v="7298"/>
    </i>
    <i>
      <x v="7662"/>
    </i>
    <i>
      <x v="7299"/>
    </i>
    <i>
      <x v="7664"/>
    </i>
    <i>
      <x v="7300"/>
    </i>
    <i>
      <x v="7666"/>
    </i>
    <i>
      <x v="7301"/>
    </i>
    <i>
      <x v="7668"/>
    </i>
    <i>
      <x v="7302"/>
    </i>
    <i>
      <x v="7670"/>
    </i>
    <i>
      <x v="7303"/>
    </i>
    <i>
      <x v="7672"/>
    </i>
    <i>
      <x v="7304"/>
    </i>
    <i>
      <x v="7674"/>
    </i>
    <i>
      <x v="7305"/>
    </i>
    <i>
      <x v="7676"/>
    </i>
    <i>
      <x v="7306"/>
    </i>
    <i>
      <x v="7678"/>
    </i>
    <i>
      <x v="7307"/>
    </i>
    <i>
      <x v="7680"/>
    </i>
    <i>
      <x v="7308"/>
    </i>
    <i>
      <x v="7682"/>
    </i>
    <i>
      <x v="7309"/>
    </i>
    <i>
      <x v="7684"/>
    </i>
    <i>
      <x v="7310"/>
    </i>
    <i>
      <x v="7686"/>
    </i>
    <i>
      <x v="7311"/>
    </i>
    <i>
      <x v="7688"/>
    </i>
    <i>
      <x v="7312"/>
    </i>
    <i>
      <x v="7690"/>
    </i>
    <i>
      <x v="7313"/>
    </i>
    <i>
      <x v="7692"/>
    </i>
    <i>
      <x v="7314"/>
    </i>
    <i>
      <x v="6921"/>
    </i>
    <i>
      <x v="7315"/>
    </i>
    <i>
      <x v="7696"/>
    </i>
    <i>
      <x v="7316"/>
    </i>
    <i>
      <x v="7698"/>
    </i>
    <i>
      <x v="7317"/>
    </i>
    <i>
      <x v="7700"/>
    </i>
    <i>
      <x v="7318"/>
    </i>
    <i>
      <x v="7702"/>
    </i>
    <i>
      <x v="7319"/>
    </i>
    <i>
      <x v="7704"/>
    </i>
    <i>
      <x v="7320"/>
    </i>
    <i>
      <x v="7706"/>
    </i>
    <i>
      <x v="7321"/>
    </i>
    <i>
      <x v="7708"/>
    </i>
    <i>
      <x v="7322"/>
    </i>
    <i>
      <x v="7710"/>
    </i>
    <i>
      <x v="7323"/>
    </i>
    <i>
      <x v="7712"/>
    </i>
    <i>
      <x v="7324"/>
    </i>
    <i>
      <x v="7714"/>
    </i>
    <i>
      <x v="7325"/>
    </i>
    <i>
      <x v="7716"/>
    </i>
    <i>
      <x v="7326"/>
    </i>
    <i>
      <x v="7718"/>
    </i>
    <i>
      <x v="7327"/>
    </i>
    <i>
      <x v="7720"/>
    </i>
    <i>
      <x v="7328"/>
    </i>
    <i>
      <x v="7722"/>
    </i>
    <i>
      <x v="7329"/>
    </i>
    <i>
      <x v="7724"/>
    </i>
    <i>
      <x v="7330"/>
    </i>
    <i>
      <x v="7726"/>
    </i>
    <i>
      <x v="7331"/>
    </i>
    <i>
      <x v="7728"/>
    </i>
    <i>
      <x v="7332"/>
    </i>
    <i>
      <x v="7730"/>
    </i>
    <i>
      <x v="7333"/>
    </i>
    <i>
      <x v="7732"/>
    </i>
    <i>
      <x v="7334"/>
    </i>
    <i>
      <x v="7734"/>
    </i>
    <i>
      <x v="7335"/>
    </i>
    <i>
      <x v="7736"/>
    </i>
    <i>
      <x v="7336"/>
    </i>
    <i>
      <x v="7738"/>
    </i>
    <i>
      <x v="7337"/>
    </i>
    <i>
      <x v="7740"/>
    </i>
    <i>
      <x v="7338"/>
    </i>
    <i>
      <x v="7742"/>
    </i>
    <i>
      <x v="7339"/>
    </i>
    <i>
      <x v="7744"/>
    </i>
    <i>
      <x v="7340"/>
    </i>
    <i>
      <x v="7746"/>
    </i>
    <i>
      <x v="7341"/>
    </i>
    <i>
      <x v="7748"/>
    </i>
    <i>
      <x v="7342"/>
    </i>
    <i>
      <x v="7750"/>
    </i>
    <i>
      <x v="7343"/>
    </i>
    <i>
      <x v="7752"/>
    </i>
    <i>
      <x v="7344"/>
    </i>
    <i>
      <x v="7754"/>
    </i>
    <i>
      <x v="7345"/>
    </i>
    <i>
      <x v="7756"/>
    </i>
    <i>
      <x v="7346"/>
    </i>
    <i>
      <x v="7758"/>
    </i>
    <i>
      <x v="7347"/>
    </i>
    <i>
      <x v="7760"/>
    </i>
    <i>
      <x v="7348"/>
    </i>
    <i>
      <x v="7762"/>
    </i>
    <i>
      <x v="7349"/>
    </i>
    <i>
      <x v="7764"/>
    </i>
    <i>
      <x v="7350"/>
    </i>
    <i>
      <x v="7766"/>
    </i>
    <i>
      <x v="7351"/>
    </i>
    <i>
      <x v="7768"/>
    </i>
    <i>
      <x v="7352"/>
    </i>
    <i>
      <x v="7770"/>
    </i>
    <i>
      <x v="7353"/>
    </i>
    <i>
      <x v="7772"/>
    </i>
    <i>
      <x v="7354"/>
    </i>
    <i>
      <x v="7774"/>
    </i>
    <i>
      <x v="7355"/>
    </i>
    <i>
      <x v="7776"/>
    </i>
    <i>
      <x v="7356"/>
    </i>
    <i>
      <x v="7778"/>
    </i>
    <i>
      <x v="7357"/>
    </i>
    <i>
      <x v="7780"/>
    </i>
    <i>
      <x v="7358"/>
    </i>
    <i>
      <x v="7782"/>
    </i>
    <i>
      <x v="7359"/>
    </i>
    <i>
      <x v="7784"/>
    </i>
    <i>
      <x v="7360"/>
    </i>
    <i>
      <x v="7786"/>
    </i>
    <i>
      <x v="7361"/>
    </i>
    <i>
      <x v="7788"/>
    </i>
    <i>
      <x v="7362"/>
    </i>
    <i>
      <x v="7790"/>
    </i>
    <i>
      <x v="7363"/>
    </i>
    <i>
      <x v="7792"/>
    </i>
    <i>
      <x v="7364"/>
    </i>
    <i>
      <x v="7794"/>
    </i>
    <i>
      <x v="7365"/>
    </i>
    <i>
      <x v="7796"/>
    </i>
    <i>
      <x v="7366"/>
    </i>
    <i>
      <x v="6923"/>
    </i>
    <i>
      <x v="7367"/>
    </i>
    <i>
      <x v="7800"/>
    </i>
    <i>
      <x v="7368"/>
    </i>
    <i>
      <x v="7802"/>
    </i>
    <i>
      <x v="7369"/>
    </i>
    <i>
      <x v="7804"/>
    </i>
    <i>
      <x v="7370"/>
    </i>
    <i>
      <x v="7806"/>
    </i>
    <i>
      <x v="7371"/>
    </i>
    <i>
      <x v="7808"/>
    </i>
    <i>
      <x v="7372"/>
    </i>
    <i>
      <x v="7810"/>
    </i>
    <i>
      <x v="7373"/>
    </i>
    <i>
      <x v="7812"/>
    </i>
    <i>
      <x v="7374"/>
    </i>
    <i>
      <x v="7814"/>
    </i>
    <i>
      <x v="7375"/>
    </i>
    <i>
      <x v="7816"/>
    </i>
    <i>
      <x v="7376"/>
    </i>
    <i>
      <x v="7818"/>
    </i>
    <i>
      <x v="7377"/>
    </i>
    <i>
      <x v="7820"/>
    </i>
    <i>
      <x v="7378"/>
    </i>
    <i>
      <x v="7822"/>
    </i>
    <i>
      <x v="7379"/>
    </i>
    <i>
      <x v="6937"/>
    </i>
    <i>
      <x v="7380"/>
    </i>
    <i>
      <x v="7826"/>
    </i>
    <i>
      <x v="7381"/>
    </i>
    <i>
      <x v="7828"/>
    </i>
    <i>
      <x v="7382"/>
    </i>
    <i>
      <x v="7830"/>
    </i>
    <i>
      <x v="7383"/>
    </i>
    <i>
      <x v="7832"/>
    </i>
    <i>
      <x v="7384"/>
    </i>
    <i>
      <x v="7834"/>
    </i>
    <i>
      <x v="7385"/>
    </i>
    <i>
      <x v="7836"/>
    </i>
    <i>
      <x v="7386"/>
    </i>
    <i>
      <x v="7838"/>
    </i>
    <i>
      <x v="7387"/>
    </i>
    <i>
      <x v="7840"/>
    </i>
    <i>
      <x v="7388"/>
    </i>
    <i>
      <x v="7842"/>
    </i>
    <i>
      <x v="7389"/>
    </i>
    <i>
      <x v="7844"/>
    </i>
    <i>
      <x v="7390"/>
    </i>
    <i>
      <x v="7846"/>
    </i>
    <i>
      <x v="7391"/>
    </i>
    <i>
      <x v="7848"/>
    </i>
    <i>
      <x v="6934"/>
    </i>
    <i>
      <x v="7850"/>
    </i>
    <i>
      <x v="7393"/>
    </i>
    <i>
      <x v="7852"/>
    </i>
    <i>
      <x v="7394"/>
    </i>
    <i>
      <x v="7854"/>
    </i>
    <i>
      <x v="7395"/>
    </i>
    <i>
      <x v="7856"/>
    </i>
    <i>
      <x v="7396"/>
    </i>
    <i>
      <x v="7858"/>
    </i>
    <i>
      <x v="7397"/>
    </i>
    <i>
      <x v="6926"/>
    </i>
    <i>
      <x v="7398"/>
    </i>
    <i>
      <x v="7862"/>
    </i>
    <i>
      <x v="7399"/>
    </i>
    <i>
      <x v="7864"/>
    </i>
    <i>
      <x v="7400"/>
    </i>
    <i>
      <x v="7866"/>
    </i>
    <i>
      <x v="7401"/>
    </i>
    <i>
      <x v="7868"/>
    </i>
    <i>
      <x v="7402"/>
    </i>
    <i>
      <x v="7870"/>
    </i>
    <i>
      <x v="7403"/>
    </i>
    <i>
      <x v="7872"/>
    </i>
    <i>
      <x v="7404"/>
    </i>
    <i>
      <x v="7874"/>
    </i>
    <i>
      <x v="7405"/>
    </i>
    <i>
      <x v="7876"/>
    </i>
    <i>
      <x v="7406"/>
    </i>
    <i>
      <x v="7878"/>
    </i>
    <i>
      <x v="7407"/>
    </i>
    <i>
      <x v="7880"/>
    </i>
    <i>
      <x v="7408"/>
    </i>
    <i>
      <x v="7882"/>
    </i>
    <i>
      <x v="7409"/>
    </i>
    <i>
      <x v="7884"/>
    </i>
    <i>
      <x v="7410"/>
    </i>
    <i>
      <x v="6927"/>
    </i>
    <i>
      <x v="7411"/>
    </i>
    <i>
      <x v="7888"/>
    </i>
    <i>
      <x v="7412"/>
    </i>
    <i>
      <x v="7890"/>
    </i>
    <i>
      <x v="7898"/>
    </i>
    <i>
      <x v="7892"/>
    </i>
    <i>
      <x v="7899"/>
    </i>
    <i>
      <x v="7894"/>
    </i>
    <i>
      <x v="7901"/>
    </i>
    <i>
      <x v="7896"/>
    </i>
    <i>
      <x v="7903"/>
    </i>
    <i>
      <x v="6938"/>
    </i>
    <i>
      <x v="7905"/>
    </i>
    <i>
      <x v="7900"/>
    </i>
    <i>
      <x v="7414"/>
    </i>
    <i>
      <x v="7902"/>
    </i>
    <i>
      <x v="7415"/>
    </i>
    <i>
      <x v="7904"/>
    </i>
    <i>
      <x v="7416"/>
    </i>
    <i>
      <x v="7906"/>
    </i>
    <i>
      <x v="7417"/>
    </i>
    <i>
      <x v="7908"/>
    </i>
    <i>
      <x v="7418"/>
    </i>
    <i>
      <x v="7910"/>
    </i>
    <i>
      <x v="7419"/>
    </i>
    <i>
      <x v="7912"/>
    </i>
    <i>
      <x v="7420"/>
    </i>
    <i>
      <x v="7914"/>
    </i>
    <i>
      <x v="7421"/>
    </i>
    <i>
      <x v="7916"/>
    </i>
    <i>
      <x v="7422"/>
    </i>
    <i>
      <x v="7918"/>
    </i>
    <i>
      <x v="7423"/>
    </i>
    <i>
      <x v="7920"/>
    </i>
    <i>
      <x v="7424"/>
    </i>
    <i>
      <x v="7922"/>
    </i>
    <i>
      <x v="7425"/>
    </i>
    <i>
      <x v="7924"/>
    </i>
    <i>
      <x v="7426"/>
    </i>
    <i>
      <x v="7926"/>
    </i>
    <i>
      <x v="7427"/>
    </i>
    <i>
      <x v="7928"/>
    </i>
    <i>
      <x v="7428"/>
    </i>
    <i>
      <x v="7930"/>
    </i>
    <i>
      <x v="7429"/>
    </i>
    <i>
      <x v="7932"/>
    </i>
    <i>
      <x v="7430"/>
    </i>
    <i>
      <x v="7934"/>
    </i>
    <i>
      <x v="7431"/>
    </i>
    <i>
      <x v="7936"/>
    </i>
    <i>
      <x v="7432"/>
    </i>
    <i>
      <x v="7938"/>
    </i>
    <i>
      <x v="7433"/>
    </i>
    <i>
      <x v="7940"/>
    </i>
    <i>
      <x v="7434"/>
    </i>
    <i>
      <x v="7942"/>
    </i>
    <i>
      <x v="7435"/>
    </i>
    <i>
      <x v="7944"/>
    </i>
    <i>
      <x v="7436"/>
    </i>
    <i>
      <x v="7946"/>
    </i>
    <i>
      <x v="7437"/>
    </i>
    <i>
      <x v="6928"/>
    </i>
    <i>
      <x v="7438"/>
    </i>
    <i>
      <x v="7950"/>
    </i>
    <i>
      <x v="7439"/>
    </i>
    <i>
      <x v="7952"/>
    </i>
    <i>
      <x v="7440"/>
    </i>
    <i>
      <x v="7954"/>
    </i>
    <i>
      <x v="7441"/>
    </i>
    <i>
      <x v="7956"/>
    </i>
    <i>
      <x v="6916"/>
    </i>
    <i>
      <x v="7958"/>
    </i>
    <i>
      <x v="7443"/>
    </i>
    <i>
      <x v="7960"/>
    </i>
    <i>
      <x v="6901"/>
    </i>
    <i>
      <x v="7962"/>
    </i>
    <i>
      <x v="7445"/>
    </i>
    <i>
      <x v="7964"/>
    </i>
    <i>
      <x v="7446"/>
    </i>
    <i>
      <x v="7966"/>
    </i>
    <i>
      <x v="7447"/>
    </i>
    <i>
      <x v="7968"/>
    </i>
    <i>
      <x v="7448"/>
    </i>
    <i>
      <x v="7970"/>
    </i>
    <i>
      <x v="7449"/>
    </i>
    <i>
      <x v="7972"/>
    </i>
    <i>
      <x v="7450"/>
    </i>
    <i>
      <x v="7974"/>
    </i>
    <i>
      <x v="7451"/>
    </i>
    <i>
      <x v="7976"/>
    </i>
    <i>
      <x v="7452"/>
    </i>
    <i>
      <x v="7978"/>
    </i>
    <i>
      <x v="7453"/>
    </i>
    <i>
      <x v="7980"/>
    </i>
    <i>
      <x v="7454"/>
    </i>
    <i>
      <x v="7982"/>
    </i>
    <i>
      <x v="7455"/>
    </i>
    <i>
      <x v="7984"/>
    </i>
    <i>
      <x v="7456"/>
    </i>
    <i>
      <x v="7986"/>
    </i>
    <i>
      <x v="7457"/>
    </i>
    <i>
      <x v="7988"/>
    </i>
    <i>
      <x v="8018"/>
    </i>
    <i>
      <x v="7990"/>
    </i>
    <i>
      <x v="8019"/>
    </i>
    <i>
      <x v="7992"/>
    </i>
    <i>
      <x v="8021"/>
    </i>
    <i>
      <x v="7994"/>
    </i>
    <i>
      <x v="8023"/>
    </i>
    <i>
      <x v="7996"/>
    </i>
    <i>
      <x v="6918"/>
    </i>
    <i>
      <x v="7998"/>
    </i>
    <i>
      <x v="8027"/>
    </i>
    <i>
      <x v="8000"/>
    </i>
    <i>
      <x v="8029"/>
    </i>
    <i>
      <x v="8002"/>
    </i>
    <i>
      <x v="8031"/>
    </i>
    <i>
      <x v="8004"/>
    </i>
    <i>
      <x v="8033"/>
    </i>
    <i>
      <x v="8006"/>
    </i>
    <i>
      <x v="6919"/>
    </i>
    <i>
      <x v="8008"/>
    </i>
    <i>
      <x v="8037"/>
    </i>
    <i>
      <x v="8010"/>
    </i>
    <i>
      <x v="8039"/>
    </i>
    <i>
      <x v="8012"/>
    </i>
    <i>
      <x v="8041"/>
    </i>
    <i>
      <x v="8014"/>
    </i>
    <i>
      <x v="8043"/>
    </i>
    <i>
      <x v="8016"/>
    </i>
    <i>
      <x v="8045"/>
    </i>
    <i>
      <x v="6930"/>
    </i>
    <i>
      <x v="8047"/>
    </i>
    <i>
      <x v="8020"/>
    </i>
    <i>
      <x v="7459"/>
    </i>
    <i>
      <x v="8022"/>
    </i>
    <i>
      <x v="7460"/>
    </i>
    <i>
      <x v="8024"/>
    </i>
    <i>
      <x v="7461"/>
    </i>
    <i>
      <x v="8026"/>
    </i>
    <i>
      <x v="7462"/>
    </i>
    <i>
      <x v="8028"/>
    </i>
    <i>
      <x v="7463"/>
    </i>
    <i>
      <x v="8030"/>
    </i>
    <i>
      <x v="7464"/>
    </i>
    <i>
      <x v="8032"/>
    </i>
    <i>
      <x v="7465"/>
    </i>
    <i>
      <x v="8034"/>
    </i>
    <i>
      <x v="7466"/>
    </i>
    <i>
      <x v="8036"/>
    </i>
    <i>
      <x v="7467"/>
    </i>
    <i>
      <x v="8038"/>
    </i>
    <i>
      <x v="7468"/>
    </i>
    <i>
      <x v="8040"/>
    </i>
    <i>
      <x v="7469"/>
    </i>
    <i>
      <x v="8042"/>
    </i>
    <i>
      <x v="7470"/>
    </i>
    <i>
      <x v="8044"/>
    </i>
    <i>
      <x v="7471"/>
    </i>
    <i>
      <x v="8046"/>
    </i>
    <i>
      <x v="7472"/>
    </i>
    <i>
      <x v="8048"/>
    </i>
    <i>
      <x v="7473"/>
    </i>
    <i>
      <x v="6900"/>
    </i>
    <i>
      <x v="7474"/>
    </i>
    <i>
      <x v="6840"/>
    </i>
    <i>
      <x v="5790"/>
    </i>
    <i>
      <x v="6437"/>
    </i>
    <i>
      <x v="5797"/>
    </i>
    <i>
      <x v="6712"/>
    </i>
    <i>
      <x v="5798"/>
    </i>
    <i>
      <x v="6373"/>
    </i>
    <i>
      <x v="5781"/>
    </i>
    <i>
      <x v="6503"/>
    </i>
    <i>
      <x v="5800"/>
    </i>
    <i>
      <x v="6648"/>
    </i>
    <i>
      <x v="5801"/>
    </i>
    <i>
      <x v="6776"/>
    </i>
    <i>
      <x v="5802"/>
    </i>
    <i>
      <x v="6341"/>
    </i>
    <i>
      <x v="5803"/>
    </i>
    <i>
      <x v="6405"/>
    </i>
    <i>
      <x v="5804"/>
    </i>
    <i>
      <x v="6471"/>
    </i>
    <i>
      <x v="5805"/>
    </i>
    <i>
      <x v="6540"/>
    </i>
    <i>
      <x v="5806"/>
    </i>
    <i>
      <x v="5775"/>
    </i>
    <i>
      <x v="5807"/>
    </i>
    <i>
      <x v="6680"/>
    </i>
    <i>
      <x v="5808"/>
    </i>
    <i>
      <x v="6744"/>
    </i>
    <i>
      <x v="5809"/>
    </i>
    <i>
      <x v="6808"/>
    </i>
    <i>
      <x v="5810"/>
    </i>
    <i>
      <x v="6872"/>
    </i>
    <i>
      <x v="5811"/>
    </i>
    <i>
      <x v="6357"/>
    </i>
    <i>
      <x v="5812"/>
    </i>
    <i>
      <x v="6389"/>
    </i>
    <i>
      <x v="5813"/>
    </i>
    <i>
      <x v="5769"/>
    </i>
    <i>
      <x v="5814"/>
    </i>
    <i>
      <x v="6453"/>
    </i>
    <i>
      <x v="5815"/>
    </i>
    <i>
      <x v="6487"/>
    </i>
    <i>
      <x v="5816"/>
    </i>
    <i>
      <x v="6522"/>
    </i>
    <i>
      <x v="5817"/>
    </i>
    <i>
      <x v="6556"/>
    </i>
    <i>
      <x v="5818"/>
    </i>
    <i>
      <x v="6588"/>
    </i>
    <i>
      <x v="5819"/>
    </i>
    <i>
      <x v="6632"/>
    </i>
    <i>
      <x v="5820"/>
    </i>
    <i>
      <x v="6664"/>
    </i>
    <i>
      <x v="5821"/>
    </i>
    <i>
      <x v="6696"/>
    </i>
    <i>
      <x v="5822"/>
    </i>
    <i>
      <x v="6728"/>
    </i>
    <i>
      <x v="5823"/>
    </i>
    <i>
      <x v="6760"/>
    </i>
    <i>
      <x v="5824"/>
    </i>
    <i>
      <x v="6792"/>
    </i>
    <i>
      <x v="5825"/>
    </i>
    <i>
      <x v="6824"/>
    </i>
    <i>
      <x v="5826"/>
    </i>
    <i>
      <x v="6856"/>
    </i>
    <i>
      <x v="5827"/>
    </i>
    <i>
      <x v="6888"/>
    </i>
    <i>
      <x v="5828"/>
    </i>
    <i>
      <x v="6349"/>
    </i>
    <i>
      <x v="5829"/>
    </i>
    <i>
      <x v="5767"/>
    </i>
    <i>
      <x v="5830"/>
    </i>
    <i>
      <x v="6381"/>
    </i>
    <i>
      <x v="5831"/>
    </i>
    <i>
      <x v="6397"/>
    </i>
    <i>
      <x v="5832"/>
    </i>
    <i>
      <x v="6413"/>
    </i>
    <i>
      <x v="5833"/>
    </i>
    <i>
      <x v="6429"/>
    </i>
    <i>
      <x v="5834"/>
    </i>
    <i>
      <x v="6445"/>
    </i>
    <i>
      <x v="5835"/>
    </i>
    <i>
      <x v="6461"/>
    </i>
    <i>
      <x v="5836"/>
    </i>
    <i>
      <x v="6479"/>
    </i>
    <i>
      <x v="5837"/>
    </i>
    <i>
      <x v="6495"/>
    </i>
    <i>
      <x v="5838"/>
    </i>
    <i>
      <x v="6511"/>
    </i>
    <i>
      <x v="5839"/>
    </i>
    <i>
      <x v="6530"/>
    </i>
    <i>
      <x v="5840"/>
    </i>
    <i>
      <x v="6548"/>
    </i>
    <i>
      <x v="5841"/>
    </i>
    <i>
      <x v="5770"/>
    </i>
    <i>
      <x v="5842"/>
    </i>
    <i>
      <x v="6580"/>
    </i>
    <i>
      <x v="5843"/>
    </i>
    <i>
      <x v="6596"/>
    </i>
    <i>
      <x v="5844"/>
    </i>
    <i>
      <x v="6612"/>
    </i>
    <i>
      <x v="5845"/>
    </i>
    <i>
      <x v="6640"/>
    </i>
    <i>
      <x v="5846"/>
    </i>
    <i>
      <x v="6656"/>
    </i>
    <i>
      <x v="5847"/>
    </i>
    <i>
      <x v="6672"/>
    </i>
    <i>
      <x v="5848"/>
    </i>
    <i>
      <x v="6688"/>
    </i>
    <i>
      <x v="5849"/>
    </i>
    <i>
      <x v="6704"/>
    </i>
    <i>
      <x v="5850"/>
    </i>
    <i>
      <x v="6720"/>
    </i>
    <i>
      <x v="5851"/>
    </i>
    <i>
      <x v="6736"/>
    </i>
    <i>
      <x v="5852"/>
    </i>
    <i>
      <x v="6752"/>
    </i>
    <i>
      <x v="5853"/>
    </i>
    <i>
      <x v="6768"/>
    </i>
    <i>
      <x v="5854"/>
    </i>
    <i>
      <x v="6784"/>
    </i>
    <i>
      <x v="5855"/>
    </i>
    <i>
      <x v="6800"/>
    </i>
    <i>
      <x v="5856"/>
    </i>
    <i>
      <x v="6816"/>
    </i>
    <i>
      <x v="5857"/>
    </i>
    <i>
      <x v="6832"/>
    </i>
    <i>
      <x v="5858"/>
    </i>
    <i>
      <x v="6848"/>
    </i>
    <i>
      <x v="5859"/>
    </i>
    <i>
      <x v="6864"/>
    </i>
    <i>
      <x v="5860"/>
    </i>
    <i>
      <x v="6880"/>
    </i>
    <i>
      <x v="5861"/>
    </i>
    <i>
      <x v="6337"/>
    </i>
    <i>
      <x v="5862"/>
    </i>
    <i>
      <x v="6345"/>
    </i>
    <i>
      <x v="5863"/>
    </i>
    <i>
      <x v="6353"/>
    </i>
    <i>
      <x v="5864"/>
    </i>
    <i>
      <x v="5766"/>
    </i>
    <i>
      <x v="5865"/>
    </i>
    <i>
      <x v="6369"/>
    </i>
    <i>
      <x v="5866"/>
    </i>
    <i>
      <x v="6377"/>
    </i>
    <i>
      <x v="5867"/>
    </i>
    <i>
      <x v="6385"/>
    </i>
    <i>
      <x v="5868"/>
    </i>
    <i>
      <x v="6393"/>
    </i>
    <i>
      <x v="5869"/>
    </i>
    <i>
      <x v="6401"/>
    </i>
    <i>
      <x v="5870"/>
    </i>
    <i>
      <x v="6409"/>
    </i>
    <i>
      <x v="5871"/>
    </i>
    <i>
      <x v="5768"/>
    </i>
    <i>
      <x v="5872"/>
    </i>
    <i>
      <x v="6425"/>
    </i>
    <i>
      <x v="5873"/>
    </i>
    <i>
      <x v="6433"/>
    </i>
    <i>
      <x v="5874"/>
    </i>
    <i>
      <x v="6441"/>
    </i>
    <i>
      <x v="5875"/>
    </i>
    <i>
      <x v="6449"/>
    </i>
    <i>
      <x v="5876"/>
    </i>
    <i>
      <x v="6457"/>
    </i>
    <i>
      <x v="5877"/>
    </i>
    <i>
      <x v="6467"/>
    </i>
    <i>
      <x v="5878"/>
    </i>
    <i>
      <x v="6475"/>
    </i>
    <i>
      <x v="5879"/>
    </i>
    <i>
      <x v="6483"/>
    </i>
    <i>
      <x v="5880"/>
    </i>
    <i>
      <x v="6491"/>
    </i>
    <i>
      <x v="5881"/>
    </i>
    <i>
      <x v="6499"/>
    </i>
    <i>
      <x v="5882"/>
    </i>
    <i>
      <x v="6507"/>
    </i>
    <i>
      <x v="5883"/>
    </i>
    <i>
      <x v="5780"/>
    </i>
    <i>
      <x v="5884"/>
    </i>
    <i>
      <x v="6526"/>
    </i>
    <i>
      <x v="5885"/>
    </i>
    <i>
      <x v="6534"/>
    </i>
    <i>
      <x v="5886"/>
    </i>
    <i>
      <x v="6544"/>
    </i>
    <i>
      <x v="5887"/>
    </i>
    <i>
      <x v="6552"/>
    </i>
    <i>
      <x v="5888"/>
    </i>
    <i>
      <x v="6560"/>
    </i>
    <i>
      <x v="5889"/>
    </i>
    <i>
      <x v="6568"/>
    </i>
    <i>
      <x v="5890"/>
    </i>
    <i>
      <x v="5772"/>
    </i>
    <i>
      <x v="5891"/>
    </i>
    <i>
      <x v="6584"/>
    </i>
    <i>
      <x v="5892"/>
    </i>
    <i>
      <x v="6592"/>
    </i>
    <i>
      <x v="5893"/>
    </i>
    <i>
      <x v="6600"/>
    </i>
    <i>
      <x v="5894"/>
    </i>
    <i>
      <x v="6608"/>
    </i>
    <i>
      <x v="5895"/>
    </i>
    <i>
      <x v="6616"/>
    </i>
    <i>
      <x v="5896"/>
    </i>
    <i>
      <x v="6636"/>
    </i>
    <i>
      <x v="5897"/>
    </i>
    <i>
      <x v="6644"/>
    </i>
    <i>
      <x v="5898"/>
    </i>
    <i>
      <x v="6652"/>
    </i>
    <i>
      <x v="5899"/>
    </i>
    <i>
      <x v="6660"/>
    </i>
    <i>
      <x v="5900"/>
    </i>
    <i>
      <x v="5793"/>
    </i>
    <i>
      <x v="5901"/>
    </i>
    <i>
      <x v="5785"/>
    </i>
    <i>
      <x v="5902"/>
    </i>
    <i>
      <x v="6684"/>
    </i>
    <i>
      <x v="5903"/>
    </i>
    <i>
      <x v="6692"/>
    </i>
    <i>
      <x v="5904"/>
    </i>
    <i>
      <x v="6700"/>
    </i>
    <i>
      <x v="5905"/>
    </i>
    <i>
      <x v="6708"/>
    </i>
    <i>
      <x v="5906"/>
    </i>
    <i>
      <x v="6716"/>
    </i>
    <i>
      <x v="5907"/>
    </i>
    <i>
      <x v="6724"/>
    </i>
    <i>
      <x v="5908"/>
    </i>
    <i>
      <x v="6732"/>
    </i>
    <i>
      <x v="5909"/>
    </i>
    <i>
      <x v="6740"/>
    </i>
    <i>
      <x v="5910"/>
    </i>
    <i>
      <x v="6748"/>
    </i>
    <i>
      <x v="5911"/>
    </i>
    <i>
      <x v="6756"/>
    </i>
    <i>
      <x v="5912"/>
    </i>
    <i>
      <x v="6764"/>
    </i>
    <i>
      <x v="5913"/>
    </i>
    <i>
      <x v="6772"/>
    </i>
    <i>
      <x v="5914"/>
    </i>
    <i>
      <x v="6780"/>
    </i>
    <i>
      <x v="5915"/>
    </i>
    <i>
      <x v="6788"/>
    </i>
    <i>
      <x v="5916"/>
    </i>
    <i>
      <x v="6796"/>
    </i>
    <i>
      <x v="5917"/>
    </i>
    <i>
      <x v="6804"/>
    </i>
    <i>
      <x v="5918"/>
    </i>
    <i>
      <x v="6812"/>
    </i>
    <i>
      <x v="5752"/>
    </i>
    <i>
      <x v="6820"/>
    </i>
    <i>
      <x v="5920"/>
    </i>
    <i>
      <x v="6828"/>
    </i>
    <i>
      <x v="5921"/>
    </i>
    <i>
      <x v="6836"/>
    </i>
    <i>
      <x v="5922"/>
    </i>
    <i>
      <x v="6844"/>
    </i>
    <i>
      <x v="5923"/>
    </i>
    <i>
      <x v="6852"/>
    </i>
    <i>
      <x v="5924"/>
    </i>
    <i>
      <x v="6860"/>
    </i>
    <i>
      <x v="5925"/>
    </i>
    <i>
      <x v="6868"/>
    </i>
    <i>
      <x v="5926"/>
    </i>
    <i>
      <x v="5778"/>
    </i>
    <i>
      <x v="5927"/>
    </i>
    <i>
      <x v="6884"/>
    </i>
    <i>
      <x v="5928"/>
    </i>
    <i>
      <x v="5787"/>
    </i>
    <i>
      <x v="5929"/>
    </i>
    <i>
      <x v="6339"/>
    </i>
    <i>
      <x v="5930"/>
    </i>
    <i>
      <x v="6343"/>
    </i>
    <i>
      <x v="5782"/>
    </i>
    <i>
      <x v="6347"/>
    </i>
    <i>
      <x v="5932"/>
    </i>
    <i>
      <x v="6351"/>
    </i>
    <i>
      <x v="5933"/>
    </i>
    <i>
      <x v="6355"/>
    </i>
    <i>
      <x v="5934"/>
    </i>
    <i>
      <x v="6359"/>
    </i>
    <i>
      <x v="5935"/>
    </i>
    <i>
      <x v="6363"/>
    </i>
    <i>
      <x v="5936"/>
    </i>
    <i>
      <x v="6367"/>
    </i>
    <i>
      <x v="5937"/>
    </i>
    <i>
      <x v="6371"/>
    </i>
    <i>
      <x v="5938"/>
    </i>
    <i>
      <x v="6375"/>
    </i>
    <i>
      <x v="5939"/>
    </i>
    <i>
      <x v="6379"/>
    </i>
    <i>
      <x v="5940"/>
    </i>
    <i>
      <x v="6383"/>
    </i>
    <i>
      <x v="5941"/>
    </i>
    <i>
      <x v="6387"/>
    </i>
    <i>
      <x v="5942"/>
    </i>
    <i>
      <x v="6391"/>
    </i>
    <i>
      <x v="5943"/>
    </i>
    <i>
      <x v="6395"/>
    </i>
    <i>
      <x v="5944"/>
    </i>
    <i>
      <x v="6399"/>
    </i>
    <i>
      <x v="5945"/>
    </i>
    <i>
      <x v="6403"/>
    </i>
    <i>
      <x v="5946"/>
    </i>
    <i>
      <x v="6407"/>
    </i>
    <i>
      <x v="5947"/>
    </i>
    <i>
      <x v="6411"/>
    </i>
    <i>
      <x v="5948"/>
    </i>
    <i>
      <x v="6415"/>
    </i>
    <i>
      <x v="5949"/>
    </i>
    <i>
      <x v="6419"/>
    </i>
    <i>
      <x v="5950"/>
    </i>
    <i>
      <x v="6423"/>
    </i>
    <i>
      <x v="5951"/>
    </i>
    <i>
      <x v="6427"/>
    </i>
    <i>
      <x v="5952"/>
    </i>
    <i>
      <x v="6431"/>
    </i>
    <i>
      <x v="5953"/>
    </i>
    <i>
      <x v="6435"/>
    </i>
    <i>
      <x v="5954"/>
    </i>
    <i>
      <x v="6439"/>
    </i>
    <i>
      <x v="5955"/>
    </i>
    <i>
      <x v="6443"/>
    </i>
    <i>
      <x v="5956"/>
    </i>
    <i>
      <x v="6447"/>
    </i>
    <i>
      <x v="5957"/>
    </i>
    <i>
      <x v="6451"/>
    </i>
    <i>
      <x v="5958"/>
    </i>
    <i>
      <x v="6455"/>
    </i>
    <i>
      <x v="5959"/>
    </i>
    <i>
      <x v="6459"/>
    </i>
    <i>
      <x v="5960"/>
    </i>
    <i>
      <x v="5796"/>
    </i>
    <i>
      <x v="6463"/>
    </i>
    <i>
      <x v="5961"/>
    </i>
    <i>
      <x v="6469"/>
    </i>
    <i>
      <x v="5962"/>
    </i>
    <i>
      <x v="6473"/>
    </i>
    <i>
      <x v="5963"/>
    </i>
    <i>
      <x v="5789"/>
    </i>
    <i>
      <x v="5964"/>
    </i>
    <i>
      <x v="6481"/>
    </i>
    <i>
      <x v="5965"/>
    </i>
    <i>
      <x v="6485"/>
    </i>
    <i>
      <x v="5966"/>
    </i>
    <i>
      <x v="6489"/>
    </i>
    <i>
      <x v="5967"/>
    </i>
    <i>
      <x v="6493"/>
    </i>
    <i>
      <x v="5968"/>
    </i>
    <i>
      <x v="6497"/>
    </i>
    <i>
      <x v="5969"/>
    </i>
    <i>
      <x v="6501"/>
    </i>
    <i>
      <x v="5970"/>
    </i>
    <i>
      <x v="6505"/>
    </i>
    <i>
      <x v="5971"/>
    </i>
    <i>
      <x v="6509"/>
    </i>
    <i>
      <x v="5972"/>
    </i>
    <i>
      <x v="6513"/>
    </i>
    <i>
      <x v="5973"/>
    </i>
    <i>
      <x v="6520"/>
    </i>
    <i>
      <x v="5974"/>
    </i>
    <i>
      <x v="6524"/>
    </i>
    <i>
      <x v="5975"/>
    </i>
    <i>
      <x v="6528"/>
    </i>
    <i>
      <x v="5976"/>
    </i>
    <i>
      <x v="6532"/>
    </i>
    <i>
      <x v="5977"/>
    </i>
    <i>
      <x v="5795"/>
    </i>
    <i>
      <x v="6536"/>
    </i>
    <i>
      <x v="5978"/>
    </i>
    <i>
      <x v="6542"/>
    </i>
    <i>
      <x v="5979"/>
    </i>
    <i>
      <x v="6546"/>
    </i>
    <i>
      <x v="5980"/>
    </i>
    <i>
      <x v="6550"/>
    </i>
    <i>
      <x v="5981"/>
    </i>
    <i>
      <x v="6554"/>
    </i>
    <i>
      <x v="5982"/>
    </i>
    <i>
      <x v="6558"/>
    </i>
    <i>
      <x v="5983"/>
    </i>
    <i>
      <x v="6562"/>
    </i>
    <i>
      <x v="5984"/>
    </i>
    <i>
      <x v="6566"/>
    </i>
    <i>
      <x v="5985"/>
    </i>
    <i>
      <x v="6570"/>
    </i>
    <i>
      <x v="5986"/>
    </i>
    <i>
      <x v="5771"/>
    </i>
    <i>
      <x v="5987"/>
    </i>
    <i>
      <x v="6578"/>
    </i>
    <i>
      <x v="5988"/>
    </i>
    <i>
      <x v="5773"/>
    </i>
    <i>
      <x v="5989"/>
    </i>
    <i>
      <x v="6586"/>
    </i>
    <i>
      <x v="5990"/>
    </i>
    <i>
      <x v="6590"/>
    </i>
    <i>
      <x v="5991"/>
    </i>
    <i>
      <x v="6594"/>
    </i>
    <i>
      <x v="5992"/>
    </i>
    <i>
      <x v="6598"/>
    </i>
    <i>
      <x v="5993"/>
    </i>
    <i>
      <x v="6602"/>
    </i>
    <i>
      <x v="5994"/>
    </i>
    <i>
      <x v="6606"/>
    </i>
    <i>
      <x v="5995"/>
    </i>
    <i>
      <x v="6610"/>
    </i>
    <i>
      <x v="5996"/>
    </i>
    <i>
      <x v="6614"/>
    </i>
    <i>
      <x v="5997"/>
    </i>
    <i>
      <x v="5791"/>
    </i>
    <i>
      <x v="5998"/>
    </i>
    <i>
      <x v="6634"/>
    </i>
    <i>
      <x v="5999"/>
    </i>
    <i>
      <x v="6638"/>
    </i>
    <i>
      <x v="6000"/>
    </i>
    <i>
      <x v="6642"/>
    </i>
    <i>
      <x v="6001"/>
    </i>
    <i>
      <x v="6646"/>
    </i>
    <i>
      <x v="6002"/>
    </i>
    <i>
      <x v="6650"/>
    </i>
    <i>
      <x v="6003"/>
    </i>
    <i>
      <x v="6654"/>
    </i>
    <i>
      <x v="6004"/>
    </i>
    <i>
      <x v="6658"/>
    </i>
    <i>
      <x v="6005"/>
    </i>
    <i>
      <x v="6662"/>
    </i>
    <i>
      <x v="6006"/>
    </i>
    <i>
      <x v="6666"/>
    </i>
    <i>
      <x v="6007"/>
    </i>
    <i>
      <x v="6670"/>
    </i>
    <i>
      <x v="6008"/>
    </i>
    <i>
      <x v="6674"/>
    </i>
    <i>
      <x v="6009"/>
    </i>
    <i>
      <x v="6678"/>
    </i>
    <i>
      <x v="6010"/>
    </i>
    <i>
      <x v="6682"/>
    </i>
    <i>
      <x v="6011"/>
    </i>
    <i>
      <x v="6686"/>
    </i>
    <i>
      <x v="6012"/>
    </i>
    <i>
      <x v="6690"/>
    </i>
    <i>
      <x v="6013"/>
    </i>
    <i>
      <x v="6694"/>
    </i>
    <i>
      <x v="6014"/>
    </i>
    <i>
      <x v="6698"/>
    </i>
    <i>
      <x v="6015"/>
    </i>
    <i>
      <x v="6702"/>
    </i>
    <i>
      <x v="6016"/>
    </i>
    <i>
      <x v="6706"/>
    </i>
    <i>
      <x v="6017"/>
    </i>
    <i>
      <x v="6710"/>
    </i>
    <i>
      <x v="6018"/>
    </i>
    <i>
      <x v="6714"/>
    </i>
    <i>
      <x v="6019"/>
    </i>
    <i>
      <x v="6718"/>
    </i>
    <i>
      <x v="6020"/>
    </i>
    <i>
      <x v="6722"/>
    </i>
    <i>
      <x v="6021"/>
    </i>
    <i>
      <x v="6726"/>
    </i>
    <i>
      <x v="6022"/>
    </i>
    <i>
      <x v="6730"/>
    </i>
    <i>
      <x v="6023"/>
    </i>
    <i>
      <x v="6734"/>
    </i>
    <i>
      <x v="6024"/>
    </i>
    <i>
      <x v="6738"/>
    </i>
    <i>
      <x v="6025"/>
    </i>
    <i>
      <x v="6742"/>
    </i>
    <i>
      <x v="6026"/>
    </i>
    <i>
      <x v="6746"/>
    </i>
    <i>
      <x v="6027"/>
    </i>
    <i>
      <x v="6750"/>
    </i>
    <i>
      <x v="6028"/>
    </i>
    <i>
      <x v="6754"/>
    </i>
    <i>
      <x v="6029"/>
    </i>
    <i>
      <x v="6758"/>
    </i>
    <i>
      <x v="6030"/>
    </i>
    <i>
      <x v="6762"/>
    </i>
    <i>
      <x v="6031"/>
    </i>
    <i>
      <x v="6766"/>
    </i>
    <i>
      <x v="6032"/>
    </i>
    <i>
      <x v="6770"/>
    </i>
    <i>
      <x v="6033"/>
    </i>
    <i>
      <x v="6774"/>
    </i>
    <i>
      <x v="6034"/>
    </i>
    <i>
      <x v="6778"/>
    </i>
    <i>
      <x v="6035"/>
    </i>
    <i>
      <x v="6782"/>
    </i>
    <i>
      <x v="6036"/>
    </i>
    <i>
      <x v="6786"/>
    </i>
    <i>
      <x v="6037"/>
    </i>
    <i>
      <x v="6790"/>
    </i>
    <i>
      <x v="6038"/>
    </i>
    <i>
      <x v="6794"/>
    </i>
    <i>
      <x v="6039"/>
    </i>
    <i>
      <x v="6798"/>
    </i>
    <i>
      <x v="6040"/>
    </i>
    <i>
      <x v="6802"/>
    </i>
    <i>
      <x v="6041"/>
    </i>
    <i>
      <x v="6806"/>
    </i>
    <i>
      <x v="6042"/>
    </i>
    <i>
      <x v="6810"/>
    </i>
    <i>
      <x v="6043"/>
    </i>
    <i>
      <x v="6814"/>
    </i>
    <i>
      <x v="6044"/>
    </i>
    <i>
      <x v="6818"/>
    </i>
    <i>
      <x v="6045"/>
    </i>
    <i>
      <x v="6822"/>
    </i>
    <i>
      <x v="6046"/>
    </i>
    <i>
      <x v="6826"/>
    </i>
    <i>
      <x v="6047"/>
    </i>
    <i>
      <x v="6830"/>
    </i>
    <i>
      <x v="6048"/>
    </i>
    <i>
      <x v="6834"/>
    </i>
    <i>
      <x v="6049"/>
    </i>
    <i>
      <x v="6838"/>
    </i>
    <i>
      <x v="6050"/>
    </i>
    <i>
      <x v="6842"/>
    </i>
    <i>
      <x v="6051"/>
    </i>
    <i>
      <x v="6846"/>
    </i>
    <i>
      <x v="6052"/>
    </i>
    <i>
      <x v="6850"/>
    </i>
    <i>
      <x v="6053"/>
    </i>
    <i>
      <x v="6854"/>
    </i>
    <i>
      <x v="6054"/>
    </i>
    <i>
      <x v="6858"/>
    </i>
    <i>
      <x v="6055"/>
    </i>
    <i>
      <x v="6862"/>
    </i>
    <i>
      <x v="6056"/>
    </i>
    <i>
      <x v="6866"/>
    </i>
    <i>
      <x v="6057"/>
    </i>
    <i>
      <x v="6870"/>
    </i>
    <i>
      <x v="6058"/>
    </i>
    <i>
      <x v="5751"/>
    </i>
    <i>
      <x v="6059"/>
    </i>
    <i>
      <x v="6878"/>
    </i>
    <i>
      <x v="6060"/>
    </i>
    <i>
      <x v="6882"/>
    </i>
    <i>
      <x v="6061"/>
    </i>
    <i>
      <x v="6886"/>
    </i>
    <i>
      <x v="6062"/>
    </i>
    <i>
      <x v="6890"/>
    </i>
    <i>
      <x v="6063"/>
    </i>
    <i>
      <x v="6336"/>
    </i>
    <i>
      <x v="6064"/>
    </i>
    <i>
      <x v="6338"/>
    </i>
    <i>
      <x v="6065"/>
    </i>
    <i>
      <x v="6340"/>
    </i>
    <i>
      <x v="6066"/>
    </i>
    <i>
      <x v="6342"/>
    </i>
    <i>
      <x v="6067"/>
    </i>
    <i>
      <x v="6344"/>
    </i>
    <i>
      <x v="6068"/>
    </i>
    <i>
      <x v="6346"/>
    </i>
    <i>
      <x v="6069"/>
    </i>
    <i>
      <x v="6348"/>
    </i>
    <i>
      <x v="6070"/>
    </i>
    <i>
      <x v="6350"/>
    </i>
    <i>
      <x v="6071"/>
    </i>
    <i>
      <x v="6352"/>
    </i>
    <i>
      <x v="6072"/>
    </i>
    <i>
      <x v="6354"/>
    </i>
    <i>
      <x v="6073"/>
    </i>
    <i>
      <x v="6356"/>
    </i>
    <i>
      <x v="6074"/>
    </i>
    <i>
      <x v="6358"/>
    </i>
    <i>
      <x v="6075"/>
    </i>
    <i>
      <x v="6360"/>
    </i>
    <i>
      <x v="6076"/>
    </i>
    <i>
      <x v="6362"/>
    </i>
    <i>
      <x v="6077"/>
    </i>
    <i>
      <x v="6364"/>
    </i>
    <i>
      <x v="6078"/>
    </i>
    <i>
      <x v="6366"/>
    </i>
    <i>
      <x v="6079"/>
    </i>
    <i>
      <x v="6368"/>
    </i>
    <i>
      <x v="6080"/>
    </i>
    <i>
      <x v="6370"/>
    </i>
    <i>
      <x v="6081"/>
    </i>
    <i>
      <x v="6372"/>
    </i>
    <i>
      <x v="6082"/>
    </i>
    <i>
      <x v="6374"/>
    </i>
    <i>
      <x v="6083"/>
    </i>
    <i>
      <x v="6376"/>
    </i>
    <i>
      <x v="6084"/>
    </i>
    <i>
      <x v="6378"/>
    </i>
    <i>
      <x v="6085"/>
    </i>
    <i>
      <x v="6380"/>
    </i>
    <i>
      <x v="6086"/>
    </i>
    <i>
      <x v="6382"/>
    </i>
    <i>
      <x v="6087"/>
    </i>
    <i>
      <x v="6384"/>
    </i>
    <i>
      <x v="6088"/>
    </i>
    <i>
      <x v="6386"/>
    </i>
    <i>
      <x v="6089"/>
    </i>
    <i>
      <x v="6388"/>
    </i>
    <i>
      <x v="6090"/>
    </i>
    <i>
      <x v="6390"/>
    </i>
    <i>
      <x v="6091"/>
    </i>
    <i>
      <x v="6392"/>
    </i>
    <i>
      <x v="6092"/>
    </i>
    <i>
      <x v="6394"/>
    </i>
    <i>
      <x v="6093"/>
    </i>
    <i>
      <x v="6396"/>
    </i>
    <i>
      <x v="6094"/>
    </i>
    <i>
      <x v="6398"/>
    </i>
    <i>
      <x v="6095"/>
    </i>
    <i>
      <x v="6400"/>
    </i>
    <i>
      <x v="6096"/>
    </i>
    <i>
      <x v="6402"/>
    </i>
    <i>
      <x v="5753"/>
    </i>
    <i>
      <x v="6404"/>
    </i>
    <i>
      <x v="6098"/>
    </i>
    <i>
      <x v="6406"/>
    </i>
    <i>
      <x v="6099"/>
    </i>
    <i>
      <x v="6408"/>
    </i>
    <i>
      <x v="6100"/>
    </i>
    <i>
      <x v="6410"/>
    </i>
    <i>
      <x v="6101"/>
    </i>
    <i>
      <x v="6412"/>
    </i>
    <i>
      <x v="6102"/>
    </i>
    <i>
      <x v="6414"/>
    </i>
    <i>
      <x v="6103"/>
    </i>
    <i>
      <x v="6416"/>
    </i>
    <i>
      <x v="6104"/>
    </i>
    <i>
      <x v="6418"/>
    </i>
    <i>
      <x v="6105"/>
    </i>
    <i>
      <x v="6420"/>
    </i>
    <i>
      <x v="6106"/>
    </i>
    <i>
      <x v="6422"/>
    </i>
    <i>
      <x v="5792"/>
    </i>
    <i>
      <x v="6424"/>
    </i>
    <i>
      <x v="5754"/>
    </i>
    <i>
      <x v="6426"/>
    </i>
    <i>
      <x v="6109"/>
    </i>
    <i>
      <x v="6428"/>
    </i>
    <i>
      <x v="6110"/>
    </i>
    <i>
      <x v="6430"/>
    </i>
    <i>
      <x v="6111"/>
    </i>
    <i>
      <x v="6432"/>
    </i>
    <i>
      <x v="6112"/>
    </i>
    <i>
      <x v="6434"/>
    </i>
    <i>
      <x v="6113"/>
    </i>
    <i>
      <x v="6436"/>
    </i>
    <i>
      <x v="6114"/>
    </i>
    <i>
      <x v="6438"/>
    </i>
    <i>
      <x v="6115"/>
    </i>
    <i>
      <x v="6440"/>
    </i>
    <i>
      <x v="6116"/>
    </i>
    <i>
      <x v="6442"/>
    </i>
    <i>
      <x v="6117"/>
    </i>
    <i>
      <x v="6444"/>
    </i>
    <i>
      <x v="6118"/>
    </i>
    <i>
      <x v="6446"/>
    </i>
    <i>
      <x v="6119"/>
    </i>
    <i>
      <x v="6448"/>
    </i>
    <i>
      <x v="6120"/>
    </i>
    <i>
      <x v="6450"/>
    </i>
    <i>
      <x v="6121"/>
    </i>
    <i>
      <x v="6452"/>
    </i>
    <i>
      <x v="6122"/>
    </i>
    <i>
      <x v="6454"/>
    </i>
    <i>
      <x v="6123"/>
    </i>
    <i>
      <x v="6456"/>
    </i>
    <i>
      <x v="6124"/>
    </i>
    <i>
      <x v="6458"/>
    </i>
    <i>
      <x v="6125"/>
    </i>
    <i>
      <x v="6460"/>
    </i>
    <i>
      <x v="5755"/>
    </i>
    <i>
      <x v="6462"/>
    </i>
    <i>
      <x v="6127"/>
    </i>
    <i>
      <x v="6464"/>
    </i>
    <i>
      <x v="6128"/>
    </i>
    <i>
      <x v="6466"/>
    </i>
    <i>
      <x v="5756"/>
    </i>
    <i>
      <x v="6468"/>
    </i>
    <i>
      <x v="6130"/>
    </i>
    <i>
      <x v="6470"/>
    </i>
    <i>
      <x v="5757"/>
    </i>
    <i>
      <x v="6472"/>
    </i>
    <i>
      <x v="6132"/>
    </i>
    <i>
      <x v="6474"/>
    </i>
    <i>
      <x v="6133"/>
    </i>
    <i>
      <x v="6476"/>
    </i>
    <i>
      <x v="5783"/>
    </i>
    <i>
      <x v="6478"/>
    </i>
    <i>
      <x v="6135"/>
    </i>
    <i>
      <x v="6480"/>
    </i>
    <i>
      <x v="6136"/>
    </i>
    <i>
      <x v="6482"/>
    </i>
    <i>
      <x v="6137"/>
    </i>
    <i>
      <x v="6484"/>
    </i>
    <i>
      <x v="6138"/>
    </i>
    <i>
      <x v="6486"/>
    </i>
    <i>
      <x v="6139"/>
    </i>
    <i>
      <x v="6488"/>
    </i>
    <i>
      <x v="6140"/>
    </i>
    <i>
      <x v="6490"/>
    </i>
    <i>
      <x v="5758"/>
    </i>
    <i>
      <x v="6492"/>
    </i>
    <i>
      <x v="6142"/>
    </i>
    <i>
      <x v="6494"/>
    </i>
    <i>
      <x v="6143"/>
    </i>
    <i>
      <x v="6496"/>
    </i>
    <i>
      <x v="5759"/>
    </i>
    <i>
      <x v="6498"/>
    </i>
    <i>
      <x v="6145"/>
    </i>
    <i>
      <x v="6500"/>
    </i>
    <i>
      <x v="6146"/>
    </i>
    <i>
      <x v="6502"/>
    </i>
    <i>
      <x v="6147"/>
    </i>
    <i>
      <x v="6504"/>
    </i>
    <i>
      <x v="6148"/>
    </i>
    <i>
      <x v="6506"/>
    </i>
    <i>
      <x v="6149"/>
    </i>
    <i>
      <x v="6508"/>
    </i>
    <i>
      <x v="6150"/>
    </i>
    <i>
      <x v="6510"/>
    </i>
    <i>
      <x v="6151"/>
    </i>
    <i>
      <x v="6512"/>
    </i>
    <i>
      <x v="6515"/>
    </i>
    <i>
      <x v="6514"/>
    </i>
    <i>
      <x v="6516"/>
    </i>
    <i>
      <x v="6518"/>
    </i>
    <i>
      <x v="6517"/>
    </i>
    <i>
      <x v="6153"/>
    </i>
    <i>
      <x v="6519"/>
    </i>
    <i>
      <x v="6154"/>
    </i>
    <i>
      <x v="6521"/>
    </i>
    <i>
      <x v="6155"/>
    </i>
    <i>
      <x v="6523"/>
    </i>
    <i>
      <x v="6156"/>
    </i>
    <i>
      <x v="6525"/>
    </i>
    <i>
      <x v="5784"/>
    </i>
    <i>
      <x v="6527"/>
    </i>
    <i>
      <x v="6158"/>
    </i>
    <i>
      <x v="6529"/>
    </i>
    <i>
      <x v="6159"/>
    </i>
    <i>
      <x v="6531"/>
    </i>
    <i>
      <x v="5760"/>
    </i>
    <i>
      <x v="6533"/>
    </i>
    <i>
      <x v="6161"/>
    </i>
    <i>
      <x v="6535"/>
    </i>
    <i>
      <x v="5761"/>
    </i>
    <i>
      <x v="6537"/>
    </i>
    <i>
      <x v="6163"/>
    </i>
    <i>
      <x v="6539"/>
    </i>
    <i>
      <x v="6164"/>
    </i>
    <i>
      <x v="6541"/>
    </i>
    <i>
      <x v="6165"/>
    </i>
    <i>
      <x v="6543"/>
    </i>
    <i>
      <x v="6166"/>
    </i>
    <i>
      <x v="6545"/>
    </i>
    <i>
      <x v="6167"/>
    </i>
    <i>
      <x v="6547"/>
    </i>
    <i>
      <x v="6168"/>
    </i>
    <i>
      <x v="6549"/>
    </i>
    <i>
      <x v="6169"/>
    </i>
    <i>
      <x v="6551"/>
    </i>
    <i>
      <x v="6170"/>
    </i>
    <i>
      <x v="6553"/>
    </i>
    <i>
      <x v="6171"/>
    </i>
    <i>
      <x v="6555"/>
    </i>
    <i>
      <x v="6172"/>
    </i>
    <i>
      <x v="6557"/>
    </i>
    <i>
      <x v="6173"/>
    </i>
    <i>
      <x v="6559"/>
    </i>
    <i>
      <x v="6174"/>
    </i>
    <i>
      <x v="6561"/>
    </i>
    <i>
      <x v="6175"/>
    </i>
    <i>
      <x v="6563"/>
    </i>
    <i>
      <x v="6176"/>
    </i>
    <i>
      <x v="6565"/>
    </i>
    <i>
      <x v="6177"/>
    </i>
    <i>
      <x v="6567"/>
    </i>
    <i>
      <x v="6178"/>
    </i>
    <i>
      <x v="6569"/>
    </i>
    <i>
      <x v="5762"/>
    </i>
    <i>
      <x v="6571"/>
    </i>
    <i>
      <x v="6180"/>
    </i>
    <i>
      <x v="6573"/>
    </i>
    <i>
      <x v="6181"/>
    </i>
    <i>
      <x v="6575"/>
    </i>
    <i>
      <x v="6182"/>
    </i>
    <i>
      <x v="6577"/>
    </i>
    <i>
      <x v="6183"/>
    </i>
    <i>
      <x v="6579"/>
    </i>
    <i>
      <x v="6184"/>
    </i>
    <i>
      <x v="6581"/>
    </i>
    <i>
      <x v="6185"/>
    </i>
    <i>
      <x v="6583"/>
    </i>
    <i>
      <x v="6186"/>
    </i>
    <i>
      <x v="6585"/>
    </i>
    <i>
      <x v="6187"/>
    </i>
    <i>
      <x v="6587"/>
    </i>
    <i>
      <x v="6188"/>
    </i>
    <i>
      <x v="6589"/>
    </i>
    <i>
      <x v="6189"/>
    </i>
    <i>
      <x v="6591"/>
    </i>
    <i>
      <x v="6190"/>
    </i>
    <i>
      <x v="6593"/>
    </i>
    <i>
      <x v="6191"/>
    </i>
    <i>
      <x v="6595"/>
    </i>
    <i>
      <x v="6192"/>
    </i>
    <i>
      <x v="6597"/>
    </i>
    <i>
      <x v="6193"/>
    </i>
    <i>
      <x v="6599"/>
    </i>
    <i>
      <x v="6194"/>
    </i>
    <i>
      <x v="5774"/>
    </i>
    <i>
      <x v="6195"/>
    </i>
    <i>
      <x v="6603"/>
    </i>
    <i>
      <x v="6196"/>
    </i>
    <i>
      <x v="6605"/>
    </i>
    <i>
      <x v="6197"/>
    </i>
    <i>
      <x v="6607"/>
    </i>
    <i>
      <x v="6618"/>
    </i>
    <i>
      <x v="6609"/>
    </i>
    <i>
      <x v="6620"/>
    </i>
    <i>
      <x v="6611"/>
    </i>
    <i>
      <x v="6622"/>
    </i>
    <i>
      <x v="6613"/>
    </i>
    <i>
      <x v="6624"/>
    </i>
    <i>
      <x v="6615"/>
    </i>
    <i>
      <x v="6626"/>
    </i>
    <i>
      <x v="6617"/>
    </i>
    <i>
      <x v="6628"/>
    </i>
    <i>
      <x v="6630"/>
    </i>
    <i>
      <x v="6198"/>
    </i>
    <i>
      <x v="6621"/>
    </i>
    <i>
      <x v="6199"/>
    </i>
    <i>
      <x v="5776"/>
    </i>
    <i>
      <x v="6200"/>
    </i>
    <i>
      <x v="6625"/>
    </i>
    <i>
      <x v="6201"/>
    </i>
    <i>
      <x v="6627"/>
    </i>
    <i>
      <x v="6202"/>
    </i>
    <i>
      <x v="6629"/>
    </i>
    <i>
      <x v="6203"/>
    </i>
    <i>
      <x v="6631"/>
    </i>
    <i>
      <x v="6204"/>
    </i>
    <i>
      <x v="6633"/>
    </i>
    <i>
      <x v="6205"/>
    </i>
    <i>
      <x v="6635"/>
    </i>
    <i>
      <x v="6206"/>
    </i>
    <i>
      <x v="6637"/>
    </i>
    <i>
      <x v="6207"/>
    </i>
    <i>
      <x v="6639"/>
    </i>
    <i>
      <x v="6208"/>
    </i>
    <i>
      <x v="6641"/>
    </i>
    <i>
      <x v="6209"/>
    </i>
    <i>
      <x v="6643"/>
    </i>
    <i>
      <x v="6210"/>
    </i>
    <i>
      <x v="6645"/>
    </i>
    <i>
      <x v="6211"/>
    </i>
    <i>
      <x v="6647"/>
    </i>
    <i>
      <x v="6212"/>
    </i>
    <i>
      <x v="6649"/>
    </i>
    <i>
      <x v="6213"/>
    </i>
    <i>
      <x v="6651"/>
    </i>
    <i>
      <x v="6214"/>
    </i>
    <i>
      <x v="6653"/>
    </i>
    <i>
      <x v="6215"/>
    </i>
    <i>
      <x v="6655"/>
    </i>
    <i>
      <x v="6216"/>
    </i>
    <i>
      <x v="6657"/>
    </i>
    <i>
      <x v="6217"/>
    </i>
    <i>
      <x v="6659"/>
    </i>
    <i>
      <x v="6218"/>
    </i>
    <i>
      <x v="6661"/>
    </i>
    <i>
      <x v="6219"/>
    </i>
    <i>
      <x v="6663"/>
    </i>
    <i>
      <x v="6220"/>
    </i>
    <i>
      <x v="6665"/>
    </i>
    <i>
      <x v="6221"/>
    </i>
    <i>
      <x v="6667"/>
    </i>
    <i>
      <x v="6222"/>
    </i>
    <i>
      <x v="6669"/>
    </i>
    <i>
      <x v="6223"/>
    </i>
    <i>
      <x v="6671"/>
    </i>
    <i>
      <x v="6224"/>
    </i>
    <i>
      <x v="6673"/>
    </i>
    <i>
      <x v="6225"/>
    </i>
    <i>
      <x v="6675"/>
    </i>
    <i>
      <x v="6226"/>
    </i>
    <i>
      <x v="5777"/>
    </i>
    <i>
      <x v="6227"/>
    </i>
    <i>
      <x v="6679"/>
    </i>
    <i>
      <x v="6228"/>
    </i>
    <i>
      <x v="6681"/>
    </i>
    <i>
      <x v="6229"/>
    </i>
    <i>
      <x v="6683"/>
    </i>
    <i>
      <x v="6230"/>
    </i>
    <i>
      <x v="6685"/>
    </i>
    <i>
      <x v="6231"/>
    </i>
    <i>
      <x v="6687"/>
    </i>
    <i>
      <x v="6232"/>
    </i>
    <i>
      <x v="6689"/>
    </i>
    <i>
      <x v="6233"/>
    </i>
    <i>
      <x v="6691"/>
    </i>
    <i>
      <x v="6234"/>
    </i>
    <i>
      <x v="6693"/>
    </i>
    <i>
      <x v="6235"/>
    </i>
    <i>
      <x v="6695"/>
    </i>
    <i>
      <x v="6236"/>
    </i>
    <i>
      <x v="6697"/>
    </i>
    <i>
      <x v="6237"/>
    </i>
    <i>
      <x v="6699"/>
    </i>
    <i>
      <x v="6238"/>
    </i>
    <i>
      <x v="6701"/>
    </i>
    <i>
      <x v="6239"/>
    </i>
    <i>
      <x v="6703"/>
    </i>
    <i>
      <x v="6240"/>
    </i>
    <i>
      <x v="6705"/>
    </i>
    <i>
      <x v="6241"/>
    </i>
    <i>
      <x v="6707"/>
    </i>
    <i>
      <x v="6242"/>
    </i>
    <i>
      <x v="6709"/>
    </i>
    <i>
      <x v="6243"/>
    </i>
    <i>
      <x v="6711"/>
    </i>
    <i>
      <x v="6244"/>
    </i>
    <i>
      <x v="6713"/>
    </i>
    <i>
      <x v="6245"/>
    </i>
    <i>
      <x v="6715"/>
    </i>
    <i>
      <x v="6246"/>
    </i>
    <i>
      <x v="6717"/>
    </i>
    <i>
      <x v="6247"/>
    </i>
    <i>
      <x v="6719"/>
    </i>
    <i>
      <x v="6248"/>
    </i>
    <i>
      <x v="6721"/>
    </i>
    <i>
      <x v="6249"/>
    </i>
    <i>
      <x v="6723"/>
    </i>
    <i>
      <x v="6250"/>
    </i>
    <i>
      <x v="6725"/>
    </i>
    <i>
      <x v="6251"/>
    </i>
    <i>
      <x v="6727"/>
    </i>
    <i>
      <x v="6252"/>
    </i>
    <i>
      <x v="6729"/>
    </i>
    <i>
      <x v="6253"/>
    </i>
    <i>
      <x v="6731"/>
    </i>
    <i>
      <x v="6254"/>
    </i>
    <i>
      <x v="6733"/>
    </i>
    <i>
      <x v="6255"/>
    </i>
    <i>
      <x v="6735"/>
    </i>
    <i>
      <x v="6256"/>
    </i>
    <i>
      <x v="6737"/>
    </i>
    <i>
      <x v="6257"/>
    </i>
    <i>
      <x v="6739"/>
    </i>
    <i>
      <x v="6258"/>
    </i>
    <i>
      <x v="6741"/>
    </i>
    <i>
      <x v="6259"/>
    </i>
    <i>
      <x v="6743"/>
    </i>
    <i>
      <x v="6260"/>
    </i>
    <i>
      <x v="6745"/>
    </i>
    <i>
      <x v="6261"/>
    </i>
    <i>
      <x v="6747"/>
    </i>
    <i>
      <x v="6262"/>
    </i>
    <i>
      <x v="6749"/>
    </i>
    <i>
      <x v="6263"/>
    </i>
    <i>
      <x v="6751"/>
    </i>
    <i>
      <x v="6264"/>
    </i>
    <i>
      <x v="6753"/>
    </i>
    <i>
      <x v="6265"/>
    </i>
    <i>
      <x v="6755"/>
    </i>
    <i>
      <x v="6266"/>
    </i>
    <i>
      <x v="6757"/>
    </i>
    <i>
      <x v="6267"/>
    </i>
    <i>
      <x v="6759"/>
    </i>
    <i>
      <x v="6268"/>
    </i>
    <i>
      <x v="6761"/>
    </i>
    <i>
      <x v="6269"/>
    </i>
    <i>
      <x v="6763"/>
    </i>
    <i>
      <x v="6270"/>
    </i>
    <i>
      <x v="6765"/>
    </i>
    <i>
      <x v="5763"/>
    </i>
    <i>
      <x v="6767"/>
    </i>
    <i>
      <x v="6272"/>
    </i>
    <i>
      <x v="6769"/>
    </i>
    <i>
      <x v="6273"/>
    </i>
    <i>
      <x v="6771"/>
    </i>
    <i>
      <x v="6274"/>
    </i>
    <i>
      <x v="6773"/>
    </i>
    <i>
      <x v="6275"/>
    </i>
    <i>
      <x v="6775"/>
    </i>
    <i>
      <x v="6276"/>
    </i>
    <i>
      <x v="6777"/>
    </i>
    <i>
      <x v="6277"/>
    </i>
    <i>
      <x v="6779"/>
    </i>
    <i>
      <x v="6278"/>
    </i>
    <i>
      <x v="6781"/>
    </i>
    <i>
      <x v="6279"/>
    </i>
    <i>
      <x v="6783"/>
    </i>
    <i>
      <x v="6280"/>
    </i>
    <i>
      <x v="6785"/>
    </i>
    <i>
      <x v="6281"/>
    </i>
    <i>
      <x v="6787"/>
    </i>
    <i>
      <x v="6282"/>
    </i>
    <i>
      <x v="6789"/>
    </i>
    <i>
      <x v="6283"/>
    </i>
    <i>
      <x v="6791"/>
    </i>
    <i>
      <x v="6284"/>
    </i>
    <i>
      <x v="6793"/>
    </i>
    <i>
      <x v="6285"/>
    </i>
    <i>
      <x v="6795"/>
    </i>
    <i>
      <x v="6286"/>
    </i>
    <i>
      <x v="6797"/>
    </i>
    <i>
      <x v="6287"/>
    </i>
    <i>
      <x v="6799"/>
    </i>
    <i>
      <x v="6288"/>
    </i>
    <i>
      <x v="6801"/>
    </i>
    <i>
      <x v="6289"/>
    </i>
    <i>
      <x v="6803"/>
    </i>
    <i>
      <x v="6290"/>
    </i>
    <i>
      <x v="6805"/>
    </i>
    <i>
      <x v="6291"/>
    </i>
    <i>
      <x v="6807"/>
    </i>
    <i>
      <x v="6292"/>
    </i>
    <i>
      <x v="6809"/>
    </i>
    <i>
      <x v="6293"/>
    </i>
    <i>
      <x v="6811"/>
    </i>
    <i>
      <x v="6294"/>
    </i>
    <i>
      <x v="6813"/>
    </i>
    <i>
      <x v="6295"/>
    </i>
    <i>
      <x v="6815"/>
    </i>
    <i>
      <x v="6296"/>
    </i>
    <i>
      <x v="6817"/>
    </i>
    <i>
      <x v="6297"/>
    </i>
    <i>
      <x v="6819"/>
    </i>
    <i>
      <x v="6298"/>
    </i>
    <i>
      <x v="6821"/>
    </i>
    <i>
      <x v="6299"/>
    </i>
    <i>
      <x v="6823"/>
    </i>
    <i>
      <x v="6300"/>
    </i>
    <i>
      <x v="6825"/>
    </i>
    <i>
      <x v="5764"/>
    </i>
    <i>
      <x v="6827"/>
    </i>
    <i>
      <x v="6302"/>
    </i>
    <i>
      <x v="6829"/>
    </i>
    <i>
      <x v="5765"/>
    </i>
    <i>
      <x v="6831"/>
    </i>
    <i>
      <x v="6304"/>
    </i>
    <i>
      <x v="6833"/>
    </i>
    <i>
      <x v="6305"/>
    </i>
    <i>
      <x v="6835"/>
    </i>
    <i>
      <x v="6306"/>
    </i>
    <i>
      <x v="6837"/>
    </i>
    <i>
      <x v="6307"/>
    </i>
    <i>
      <x v="6839"/>
    </i>
    <i>
      <x v="6308"/>
    </i>
    <i>
      <x v="6841"/>
    </i>
    <i>
      <x v="6309"/>
    </i>
    <i>
      <x v="6843"/>
    </i>
    <i>
      <x v="6310"/>
    </i>
    <i>
      <x v="6845"/>
    </i>
    <i>
      <x v="6311"/>
    </i>
    <i>
      <x v="6847"/>
    </i>
    <i>
      <x v="6312"/>
    </i>
    <i>
      <x v="6849"/>
    </i>
    <i>
      <x v="6313"/>
    </i>
    <i>
      <x v="6851"/>
    </i>
    <i>
      <x v="6314"/>
    </i>
    <i>
      <x v="6853"/>
    </i>
    <i>
      <x v="6315"/>
    </i>
    <i>
      <x v="6855"/>
    </i>
    <i>
      <x v="6316"/>
    </i>
    <i>
      <x v="6857"/>
    </i>
    <i>
      <x v="6317"/>
    </i>
    <i>
      <x v="6859"/>
    </i>
    <i>
      <x v="6318"/>
    </i>
    <i>
      <x v="6861"/>
    </i>
    <i>
      <x v="6319"/>
    </i>
    <i>
      <x v="6863"/>
    </i>
    <i>
      <x v="6320"/>
    </i>
    <i>
      <x v="6865"/>
    </i>
    <i>
      <x v="6893"/>
    </i>
    <i>
      <x v="6867"/>
    </i>
    <i>
      <x v="6895"/>
    </i>
    <i>
      <x v="6869"/>
    </i>
    <i>
      <x v="6897"/>
    </i>
    <i>
      <x v="6871"/>
    </i>
    <i>
      <x v="6899"/>
    </i>
    <i>
      <x v="6873"/>
    </i>
    <i>
      <x v="6325"/>
    </i>
    <i>
      <x v="6875"/>
    </i>
    <i>
      <x v="6326"/>
    </i>
    <i>
      <x v="6877"/>
    </i>
    <i>
      <x v="6327"/>
    </i>
    <i>
      <x v="6879"/>
    </i>
    <i>
      <x v="6328"/>
    </i>
    <i>
      <x v="6881"/>
    </i>
    <i>
      <x v="6329"/>
    </i>
    <i>
      <x v="6883"/>
    </i>
    <i>
      <x v="6330"/>
    </i>
    <i>
      <x v="6885"/>
    </i>
    <i>
      <x v="6331"/>
    </i>
    <i>
      <x v="6887"/>
    </i>
    <i>
      <x v="6332"/>
    </i>
    <i>
      <x v="6889"/>
    </i>
    <i>
      <x v="6333"/>
    </i>
    <i>
      <x v="6891"/>
    </i>
    <i>
      <x v="6334"/>
    </i>
    <i>
      <x v="5779"/>
    </i>
    <i>
      <x v="6335"/>
    </i>
    <i>
      <x v="6321"/>
    </i>
    <i>
      <x v="6896"/>
    </i>
    <i>
      <x v="6322"/>
    </i>
    <i>
      <x v="6898"/>
    </i>
    <i>
      <x v="6323"/>
    </i>
    <i>
      <x v="5750"/>
    </i>
    <i>
      <x v="6324"/>
    </i>
    <i>
      <x v="5177"/>
    </i>
    <i>
      <x v="5435"/>
    </i>
    <i>
      <x v="5305"/>
    </i>
    <i>
      <x v="4667"/>
    </i>
    <i>
      <x v="5563"/>
    </i>
    <i>
      <x v="4668"/>
    </i>
    <i>
      <x v="5241"/>
    </i>
    <i>
      <x v="4669"/>
    </i>
    <i>
      <x v="5371"/>
    </i>
    <i>
      <x v="4670"/>
    </i>
    <i>
      <x v="4658"/>
    </i>
    <i>
      <x v="4671"/>
    </i>
    <i>
      <x v="5691"/>
    </i>
    <i>
      <x v="4672"/>
    </i>
    <i>
      <x v="5209"/>
    </i>
    <i>
      <x v="4673"/>
    </i>
    <i>
      <x v="5273"/>
    </i>
    <i>
      <x v="4674"/>
    </i>
    <i>
      <x v="5337"/>
    </i>
    <i>
      <x v="4675"/>
    </i>
    <i>
      <x v="5403"/>
    </i>
    <i>
      <x v="4676"/>
    </i>
    <i>
      <x v="5467"/>
    </i>
    <i>
      <x v="4677"/>
    </i>
    <i>
      <x v="4665"/>
    </i>
    <i>
      <x v="4678"/>
    </i>
    <i>
      <x v="5659"/>
    </i>
    <i>
      <x v="4679"/>
    </i>
    <i>
      <x v="5723"/>
    </i>
    <i>
      <x v="4680"/>
    </i>
    <i>
      <x v="5193"/>
    </i>
    <i>
      <x v="4681"/>
    </i>
    <i>
      <x v="5225"/>
    </i>
    <i>
      <x v="4682"/>
    </i>
    <i>
      <x v="5257"/>
    </i>
    <i>
      <x v="4683"/>
    </i>
    <i>
      <x v="5289"/>
    </i>
    <i>
      <x v="4684"/>
    </i>
    <i>
      <x v="5321"/>
    </i>
    <i>
      <x v="4685"/>
    </i>
    <i>
      <x v="5353"/>
    </i>
    <i>
      <x v="4686"/>
    </i>
    <i>
      <x v="5387"/>
    </i>
    <i>
      <x v="4687"/>
    </i>
    <i>
      <x v="5419"/>
    </i>
    <i>
      <x v="4688"/>
    </i>
    <i>
      <x v="5451"/>
    </i>
    <i>
      <x v="4689"/>
    </i>
    <i>
      <x v="5483"/>
    </i>
    <i>
      <x v="4607"/>
    </i>
    <i>
      <x v="5515"/>
    </i>
    <i>
      <x v="4608"/>
    </i>
    <i>
      <x v="4662"/>
    </i>
    <i>
      <x v="4692"/>
    </i>
    <i>
      <x v="5643"/>
    </i>
    <i>
      <x v="4693"/>
    </i>
    <i>
      <x v="5675"/>
    </i>
    <i>
      <x v="4694"/>
    </i>
    <i>
      <x v="5707"/>
    </i>
    <i>
      <x v="4695"/>
    </i>
    <i>
      <x v="5739"/>
    </i>
    <i>
      <x v="4696"/>
    </i>
    <i>
      <x v="5185"/>
    </i>
    <i>
      <x v="4697"/>
    </i>
    <i>
      <x v="5201"/>
    </i>
    <i>
      <x v="4698"/>
    </i>
    <i>
      <x v="5217"/>
    </i>
    <i>
      <x v="4699"/>
    </i>
    <i>
      <x v="5233"/>
    </i>
    <i>
      <x v="4700"/>
    </i>
    <i>
      <x v="5249"/>
    </i>
    <i>
      <x v="4701"/>
    </i>
    <i>
      <x v="5265"/>
    </i>
    <i>
      <x v="4702"/>
    </i>
    <i>
      <x v="5281"/>
    </i>
    <i>
      <x v="4703"/>
    </i>
    <i>
      <x v="5297"/>
    </i>
    <i>
      <x v="4704"/>
    </i>
    <i>
      <x v="5313"/>
    </i>
    <i>
      <x v="4705"/>
    </i>
    <i>
      <x v="5329"/>
    </i>
    <i>
      <x v="4706"/>
    </i>
    <i>
      <x v="5345"/>
    </i>
    <i>
      <x v="4707"/>
    </i>
    <i>
      <x v="5363"/>
    </i>
    <i>
      <x v="4708"/>
    </i>
    <i>
      <x v="5379"/>
    </i>
    <i>
      <x v="4709"/>
    </i>
    <i>
      <x v="4648"/>
    </i>
    <i>
      <x v="4710"/>
    </i>
    <i>
      <x v="5411"/>
    </i>
    <i>
      <x v="4711"/>
    </i>
    <i>
      <x v="5427"/>
    </i>
    <i>
      <x v="4712"/>
    </i>
    <i>
      <x v="5443"/>
    </i>
    <i>
      <x v="4713"/>
    </i>
    <i>
      <x v="5459"/>
    </i>
    <i>
      <x v="4714"/>
    </i>
    <i>
      <x v="5475"/>
    </i>
    <i>
      <x v="4715"/>
    </i>
    <i>
      <x v="5491"/>
    </i>
    <i>
      <x v="4716"/>
    </i>
    <i>
      <x v="5507"/>
    </i>
    <i>
      <x v="4717"/>
    </i>
    <i>
      <x v="5523"/>
    </i>
    <i>
      <x v="4718"/>
    </i>
    <i>
      <x v="5539"/>
    </i>
    <i>
      <x v="4719"/>
    </i>
    <i>
      <x v="5555"/>
    </i>
    <i>
      <x v="4720"/>
    </i>
    <i>
      <x v="5571"/>
    </i>
    <i>
      <x v="4721"/>
    </i>
    <i>
      <x v="5651"/>
    </i>
    <i>
      <x v="4722"/>
    </i>
    <i>
      <x v="5667"/>
    </i>
    <i>
      <x v="4723"/>
    </i>
    <i>
      <x v="5683"/>
    </i>
    <i>
      <x v="4724"/>
    </i>
    <i>
      <x v="5699"/>
    </i>
    <i>
      <x v="4725"/>
    </i>
    <i>
      <x v="5715"/>
    </i>
    <i>
      <x v="4726"/>
    </i>
    <i>
      <x v="5731"/>
    </i>
    <i>
      <x v="4727"/>
    </i>
    <i>
      <x v="5747"/>
    </i>
    <i>
      <x v="4601"/>
    </i>
    <i>
      <x v="5181"/>
    </i>
    <i>
      <x v="4729"/>
    </i>
    <i>
      <x v="5189"/>
    </i>
    <i>
      <x v="4730"/>
    </i>
    <i>
      <x v="5197"/>
    </i>
    <i>
      <x v="4731"/>
    </i>
    <i>
      <x v="5205"/>
    </i>
    <i>
      <x v="4732"/>
    </i>
    <i>
      <x v="5213"/>
    </i>
    <i>
      <x v="4733"/>
    </i>
    <i>
      <x v="5221"/>
    </i>
    <i>
      <x v="4734"/>
    </i>
    <i>
      <x v="5229"/>
    </i>
    <i>
      <x v="4735"/>
    </i>
    <i>
      <x v="5237"/>
    </i>
    <i>
      <x v="4736"/>
    </i>
    <i>
      <x v="5245"/>
    </i>
    <i>
      <x v="4610"/>
    </i>
    <i>
      <x v="5253"/>
    </i>
    <i>
      <x v="4738"/>
    </i>
    <i>
      <x v="5261"/>
    </i>
    <i>
      <x v="4739"/>
    </i>
    <i>
      <x v="5269"/>
    </i>
    <i>
      <x v="4740"/>
    </i>
    <i>
      <x v="5277"/>
    </i>
    <i>
      <x v="4741"/>
    </i>
    <i>
      <x v="5285"/>
    </i>
    <i>
      <x v="4742"/>
    </i>
    <i>
      <x v="5293"/>
    </i>
    <i>
      <x v="4743"/>
    </i>
    <i>
      <x v="5301"/>
    </i>
    <i>
      <x v="4744"/>
    </i>
    <i>
      <x v="5309"/>
    </i>
    <i>
      <x v="4745"/>
    </i>
    <i>
      <x v="5317"/>
    </i>
    <i>
      <x v="4746"/>
    </i>
    <i>
      <x v="5325"/>
    </i>
    <i>
      <x v="4747"/>
    </i>
    <i>
      <x v="5333"/>
    </i>
    <i>
      <x v="4748"/>
    </i>
    <i>
      <x v="5341"/>
    </i>
    <i>
      <x v="4749"/>
    </i>
    <i>
      <x v="5349"/>
    </i>
    <i>
      <x v="4750"/>
    </i>
    <i>
      <x v="5359"/>
    </i>
    <i>
      <x v="4611"/>
    </i>
    <i>
      <x v="4645"/>
    </i>
    <i>
      <x v="4752"/>
    </i>
    <i>
      <x v="5375"/>
    </i>
    <i>
      <x v="4753"/>
    </i>
    <i>
      <x v="5383"/>
    </i>
    <i>
      <x v="4612"/>
    </i>
    <i>
      <x v="5391"/>
    </i>
    <i>
      <x v="4755"/>
    </i>
    <i>
      <x v="4649"/>
    </i>
    <i>
      <x v="4756"/>
    </i>
    <i>
      <x v="5407"/>
    </i>
    <i>
      <x v="4757"/>
    </i>
    <i>
      <x v="5415"/>
    </i>
    <i>
      <x v="4758"/>
    </i>
    <i>
      <x v="4653"/>
    </i>
    <i>
      <x v="4759"/>
    </i>
    <i>
      <x v="5431"/>
    </i>
    <i>
      <x v="4760"/>
    </i>
    <i>
      <x v="5439"/>
    </i>
    <i>
      <x v="4761"/>
    </i>
    <i>
      <x v="5447"/>
    </i>
    <i>
      <x v="4762"/>
    </i>
    <i>
      <x v="5455"/>
    </i>
    <i>
      <x v="4763"/>
    </i>
    <i>
      <x v="5463"/>
    </i>
    <i>
      <x v="4764"/>
    </i>
    <i>
      <x v="5471"/>
    </i>
    <i>
      <x v="4765"/>
    </i>
    <i>
      <x v="5479"/>
    </i>
    <i>
      <x v="4766"/>
    </i>
    <i>
      <x v="5487"/>
    </i>
    <i>
      <x v="4767"/>
    </i>
    <i>
      <x v="5495"/>
    </i>
    <i>
      <x v="4768"/>
    </i>
    <i>
      <x v="5503"/>
    </i>
    <i>
      <x v="4769"/>
    </i>
    <i>
      <x v="5511"/>
    </i>
    <i>
      <x v="4613"/>
    </i>
    <i>
      <x v="5519"/>
    </i>
    <i>
      <x v="4771"/>
    </i>
    <i>
      <x v="5527"/>
    </i>
    <i>
      <x v="4772"/>
    </i>
    <i>
      <x v="5535"/>
    </i>
    <i>
      <x v="4773"/>
    </i>
    <i>
      <x v="5543"/>
    </i>
    <i>
      <x v="4774"/>
    </i>
    <i>
      <x v="5551"/>
    </i>
    <i>
      <x v="4775"/>
    </i>
    <i>
      <x v="5559"/>
    </i>
    <i>
      <x v="4776"/>
    </i>
    <i>
      <x v="5567"/>
    </i>
    <i>
      <x v="4777"/>
    </i>
    <i>
      <x v="4664"/>
    </i>
    <i>
      <x v="4778"/>
    </i>
    <i>
      <x v="5647"/>
    </i>
    <i>
      <x v="4779"/>
    </i>
    <i>
      <x v="5655"/>
    </i>
    <i>
      <x v="4780"/>
    </i>
    <i>
      <x v="5663"/>
    </i>
    <i>
      <x v="4781"/>
    </i>
    <i>
      <x v="5671"/>
    </i>
    <i>
      <x v="4782"/>
    </i>
    <i>
      <x v="5679"/>
    </i>
    <i>
      <x v="4783"/>
    </i>
    <i>
      <x v="5687"/>
    </i>
    <i>
      <x v="4784"/>
    </i>
    <i>
      <x v="5695"/>
    </i>
    <i>
      <x v="4785"/>
    </i>
    <i>
      <x v="5703"/>
    </i>
    <i>
      <x v="4786"/>
    </i>
    <i>
      <x v="5711"/>
    </i>
    <i>
      <x v="4787"/>
    </i>
    <i>
      <x v="5719"/>
    </i>
    <i>
      <x v="4788"/>
    </i>
    <i>
      <x v="5727"/>
    </i>
    <i>
      <x v="4789"/>
    </i>
    <i>
      <x v="5735"/>
    </i>
    <i>
      <x v="4790"/>
    </i>
    <i>
      <x v="5743"/>
    </i>
    <i>
      <x v="4791"/>
    </i>
    <i>
      <x v="5175"/>
    </i>
    <i>
      <x v="4614"/>
    </i>
    <i>
      <x v="5179"/>
    </i>
    <i>
      <x v="4793"/>
    </i>
    <i>
      <x v="5183"/>
    </i>
    <i>
      <x v="4794"/>
    </i>
    <i>
      <x v="5187"/>
    </i>
    <i>
      <x v="4795"/>
    </i>
    <i>
      <x v="5191"/>
    </i>
    <i>
      <x v="4796"/>
    </i>
    <i>
      <x v="5195"/>
    </i>
    <i>
      <x v="4797"/>
    </i>
    <i>
      <x v="5199"/>
    </i>
    <i>
      <x v="4798"/>
    </i>
    <i>
      <x v="5203"/>
    </i>
    <i>
      <x v="4799"/>
    </i>
    <i>
      <x v="5207"/>
    </i>
    <i>
      <x v="4800"/>
    </i>
    <i>
      <x v="5211"/>
    </i>
    <i>
      <x v="4801"/>
    </i>
    <i>
      <x v="5215"/>
    </i>
    <i>
      <x v="4802"/>
    </i>
    <i>
      <x v="5219"/>
    </i>
    <i>
      <x v="4803"/>
    </i>
    <i>
      <x v="5223"/>
    </i>
    <i>
      <x v="4804"/>
    </i>
    <i>
      <x v="5227"/>
    </i>
    <i>
      <x v="4805"/>
    </i>
    <i>
      <x v="5231"/>
    </i>
    <i>
      <x v="4806"/>
    </i>
    <i>
      <x v="5235"/>
    </i>
    <i>
      <x v="4807"/>
    </i>
    <i>
      <x v="5239"/>
    </i>
    <i>
      <x v="4808"/>
    </i>
    <i>
      <x v="5243"/>
    </i>
    <i>
      <x v="4809"/>
    </i>
    <i>
      <x v="5247"/>
    </i>
    <i>
      <x v="4810"/>
    </i>
    <i>
      <x v="5251"/>
    </i>
    <i>
      <x v="4811"/>
    </i>
    <i>
      <x v="5255"/>
    </i>
    <i>
      <x v="4812"/>
    </i>
    <i>
      <x v="5259"/>
    </i>
    <i>
      <x v="4813"/>
    </i>
    <i>
      <x v="4635"/>
    </i>
    <i>
      <x v="4814"/>
    </i>
    <i>
      <x v="4636"/>
    </i>
    <i>
      <x v="4815"/>
    </i>
    <i>
      <x v="5271"/>
    </i>
    <i>
      <x v="4816"/>
    </i>
    <i>
      <x v="5275"/>
    </i>
    <i>
      <x v="4817"/>
    </i>
    <i>
      <x v="4637"/>
    </i>
    <i>
      <x v="4615"/>
    </i>
    <i>
      <x v="5283"/>
    </i>
    <i>
      <x v="4819"/>
    </i>
    <i>
      <x v="5287"/>
    </i>
    <i>
      <x v="4820"/>
    </i>
    <i>
      <x v="5291"/>
    </i>
    <i>
      <x v="4821"/>
    </i>
    <i>
      <x v="5295"/>
    </i>
    <i>
      <x v="4822"/>
    </i>
    <i>
      <x v="5299"/>
    </i>
    <i>
      <x v="4823"/>
    </i>
    <i>
      <x v="5303"/>
    </i>
    <i>
      <x v="4824"/>
    </i>
    <i>
      <x v="4639"/>
    </i>
    <i>
      <x v="4825"/>
    </i>
    <i>
      <x v="5311"/>
    </i>
    <i>
      <x v="4826"/>
    </i>
    <i>
      <x v="5315"/>
    </i>
    <i>
      <x v="4827"/>
    </i>
    <i>
      <x v="5319"/>
    </i>
    <i>
      <x v="4828"/>
    </i>
    <i>
      <x v="5323"/>
    </i>
    <i>
      <x v="4829"/>
    </i>
    <i>
      <x v="5327"/>
    </i>
    <i>
      <x v="4830"/>
    </i>
    <i>
      <x v="5331"/>
    </i>
    <i>
      <x v="4831"/>
    </i>
    <i>
      <x v="5335"/>
    </i>
    <i>
      <x v="4832"/>
    </i>
    <i>
      <x v="5339"/>
    </i>
    <i>
      <x v="4833"/>
    </i>
    <i>
      <x v="5343"/>
    </i>
    <i>
      <x v="4616"/>
    </i>
    <i>
      <x v="5347"/>
    </i>
    <i>
      <x v="4835"/>
    </i>
    <i>
      <x v="5351"/>
    </i>
    <i>
      <x v="4836"/>
    </i>
    <i>
      <x v="4666"/>
    </i>
    <i>
      <x v="4837"/>
    </i>
    <i>
      <x v="4643"/>
    </i>
    <i>
      <x v="4838"/>
    </i>
    <i>
      <x v="5365"/>
    </i>
    <i>
      <x v="4839"/>
    </i>
    <i>
      <x v="5369"/>
    </i>
    <i>
      <x v="4840"/>
    </i>
    <i>
      <x v="5373"/>
    </i>
    <i>
      <x v="4841"/>
    </i>
    <i>
      <x v="5377"/>
    </i>
    <i>
      <x v="4842"/>
    </i>
    <i>
      <x v="5381"/>
    </i>
    <i>
      <x v="4617"/>
    </i>
    <i>
      <x v="5385"/>
    </i>
    <i>
      <x v="4844"/>
    </i>
    <i>
      <x v="5389"/>
    </i>
    <i>
      <x v="4845"/>
    </i>
    <i>
      <x v="5393"/>
    </i>
    <i>
      <x v="4846"/>
    </i>
    <i>
      <x v="5397"/>
    </i>
    <i>
      <x v="4847"/>
    </i>
    <i>
      <x v="5401"/>
    </i>
    <i>
      <x v="4618"/>
    </i>
    <i>
      <x v="5405"/>
    </i>
    <i>
      <x v="4849"/>
    </i>
    <i>
      <x v="4651"/>
    </i>
    <i>
      <x v="4850"/>
    </i>
    <i>
      <x v="5413"/>
    </i>
    <i>
      <x v="4851"/>
    </i>
    <i>
      <x v="5417"/>
    </i>
    <i>
      <x v="4852"/>
    </i>
    <i>
      <x v="5421"/>
    </i>
    <i>
      <x v="4853"/>
    </i>
    <i>
      <x v="5425"/>
    </i>
    <i>
      <x v="4854"/>
    </i>
    <i>
      <x v="5429"/>
    </i>
    <i>
      <x v="4855"/>
    </i>
    <i>
      <x v="5433"/>
    </i>
    <i>
      <x v="4856"/>
    </i>
    <i>
      <x v="5437"/>
    </i>
    <i>
      <x v="4857"/>
    </i>
    <i>
      <x v="5441"/>
    </i>
    <i>
      <x v="4858"/>
    </i>
    <i>
      <x v="5445"/>
    </i>
    <i>
      <x v="4859"/>
    </i>
    <i>
      <x v="5449"/>
    </i>
    <i>
      <x v="4860"/>
    </i>
    <i>
      <x v="5453"/>
    </i>
    <i>
      <x v="4861"/>
    </i>
    <i>
      <x v="5457"/>
    </i>
    <i>
      <x v="4862"/>
    </i>
    <i>
      <x v="5461"/>
    </i>
    <i>
      <x v="4863"/>
    </i>
    <i>
      <x v="5465"/>
    </i>
    <i>
      <x v="4864"/>
    </i>
    <i>
      <x v="5469"/>
    </i>
    <i>
      <x v="4619"/>
    </i>
    <i>
      <x v="4657"/>
    </i>
    <i>
      <x v="4866"/>
    </i>
    <i>
      <x v="5477"/>
    </i>
    <i>
      <x v="4867"/>
    </i>
    <i>
      <x v="5481"/>
    </i>
    <i>
      <x v="4868"/>
    </i>
    <i>
      <x v="5485"/>
    </i>
    <i>
      <x v="4869"/>
    </i>
    <i>
      <x v="5489"/>
    </i>
    <i>
      <x v="4870"/>
    </i>
    <i>
      <x v="5493"/>
    </i>
    <i>
      <x v="4871"/>
    </i>
    <i>
      <x v="5497"/>
    </i>
    <i>
      <x v="4872"/>
    </i>
    <i>
      <x v="5501"/>
    </i>
    <i>
      <x v="4873"/>
    </i>
    <i>
      <x v="5505"/>
    </i>
    <i>
      <x v="4874"/>
    </i>
    <i>
      <x v="5509"/>
    </i>
    <i>
      <x v="4875"/>
    </i>
    <i>
      <x v="5513"/>
    </i>
    <i>
      <x v="4876"/>
    </i>
    <i>
      <x v="5517"/>
    </i>
    <i>
      <x v="4877"/>
    </i>
    <i>
      <x v="5521"/>
    </i>
    <i>
      <x v="4878"/>
    </i>
    <i>
      <x v="5525"/>
    </i>
    <i>
      <x v="4879"/>
    </i>
    <i>
      <x v="5529"/>
    </i>
    <i>
      <x v="4880"/>
    </i>
    <i>
      <x v="5533"/>
    </i>
    <i>
      <x v="4881"/>
    </i>
    <i>
      <x v="5537"/>
    </i>
    <i>
      <x v="4882"/>
    </i>
    <i>
      <x v="5541"/>
    </i>
    <i>
      <x v="4883"/>
    </i>
    <i>
      <x v="5545"/>
    </i>
    <i>
      <x v="4884"/>
    </i>
    <i>
      <x v="5549"/>
    </i>
    <i>
      <x v="4885"/>
    </i>
    <i>
      <x v="5553"/>
    </i>
    <i>
      <x v="4886"/>
    </i>
    <i>
      <x v="5557"/>
    </i>
    <i>
      <x v="4887"/>
    </i>
    <i>
      <x v="5561"/>
    </i>
    <i>
      <x v="4888"/>
    </i>
    <i>
      <x v="5565"/>
    </i>
    <i>
      <x v="4889"/>
    </i>
    <i>
      <x v="5569"/>
    </i>
    <i>
      <x v="4890"/>
    </i>
    <i>
      <x v="5573"/>
    </i>
    <i>
      <x v="4891"/>
    </i>
    <i>
      <x v="5641"/>
    </i>
    <i>
      <x v="4892"/>
    </i>
    <i>
      <x v="5645"/>
    </i>
    <i>
      <x v="4893"/>
    </i>
    <i>
      <x v="5649"/>
    </i>
    <i>
      <x v="4894"/>
    </i>
    <i>
      <x v="5653"/>
    </i>
    <i>
      <x v="4895"/>
    </i>
    <i>
      <x v="5657"/>
    </i>
    <i>
      <x v="4896"/>
    </i>
    <i>
      <x v="5661"/>
    </i>
    <i>
      <x v="4897"/>
    </i>
    <i>
      <x v="5665"/>
    </i>
    <i>
      <x v="4898"/>
    </i>
    <i>
      <x v="5669"/>
    </i>
    <i>
      <x v="4899"/>
    </i>
    <i>
      <x v="5673"/>
    </i>
    <i>
      <x v="4900"/>
    </i>
    <i>
      <x v="5677"/>
    </i>
    <i>
      <x v="4901"/>
    </i>
    <i>
      <x v="5681"/>
    </i>
    <i>
      <x v="4902"/>
    </i>
    <i>
      <x v="5685"/>
    </i>
    <i>
      <x v="4903"/>
    </i>
    <i>
      <x v="4606"/>
    </i>
    <i>
      <x v="4904"/>
    </i>
    <i>
      <x v="5693"/>
    </i>
    <i>
      <x v="4905"/>
    </i>
    <i>
      <x v="4633"/>
    </i>
    <i>
      <x v="4906"/>
    </i>
    <i>
      <x v="5701"/>
    </i>
    <i>
      <x v="4907"/>
    </i>
    <i>
      <x v="5705"/>
    </i>
    <i>
      <x v="4908"/>
    </i>
    <i>
      <x v="5709"/>
    </i>
    <i>
      <x v="4909"/>
    </i>
    <i>
      <x v="5713"/>
    </i>
    <i>
      <x v="4910"/>
    </i>
    <i>
      <x v="5717"/>
    </i>
    <i>
      <x v="4911"/>
    </i>
    <i>
      <x v="5721"/>
    </i>
    <i>
      <x v="4912"/>
    </i>
    <i>
      <x v="5725"/>
    </i>
    <i>
      <x v="4913"/>
    </i>
    <i>
      <x v="5729"/>
    </i>
    <i>
      <x v="4914"/>
    </i>
    <i>
      <x v="5733"/>
    </i>
    <i>
      <x v="4915"/>
    </i>
    <i>
      <x v="5737"/>
    </i>
    <i>
      <x v="4916"/>
    </i>
    <i>
      <x v="5741"/>
    </i>
    <i>
      <x v="4917"/>
    </i>
    <i>
      <x v="5745"/>
    </i>
    <i>
      <x v="4918"/>
    </i>
    <i>
      <x v="5749"/>
    </i>
    <i>
      <x v="4919"/>
    </i>
    <i>
      <x v="5176"/>
    </i>
    <i>
      <x v="4920"/>
    </i>
    <i>
      <x v="5178"/>
    </i>
    <i>
      <x v="4921"/>
    </i>
    <i>
      <x v="5180"/>
    </i>
    <i>
      <x v="4922"/>
    </i>
    <i>
      <x v="5182"/>
    </i>
    <i>
      <x v="4923"/>
    </i>
    <i>
      <x v="5184"/>
    </i>
    <i>
      <x v="4602"/>
    </i>
    <i>
      <x v="5186"/>
    </i>
    <i>
      <x v="4925"/>
    </i>
    <i>
      <x v="5188"/>
    </i>
    <i>
      <x v="4926"/>
    </i>
    <i>
      <x v="5190"/>
    </i>
    <i>
      <x v="4603"/>
    </i>
    <i>
      <x v="5192"/>
    </i>
    <i>
      <x v="4928"/>
    </i>
    <i>
      <x v="5194"/>
    </i>
    <i>
      <x v="4929"/>
    </i>
    <i>
      <x v="5196"/>
    </i>
    <i>
      <x v="4930"/>
    </i>
    <i>
      <x v="5198"/>
    </i>
    <i>
      <x v="4931"/>
    </i>
    <i>
      <x v="5200"/>
    </i>
    <i>
      <x v="4932"/>
    </i>
    <i>
      <x v="5202"/>
    </i>
    <i>
      <x v="4933"/>
    </i>
    <i>
      <x v="5204"/>
    </i>
    <i>
      <x v="4934"/>
    </i>
    <i>
      <x v="5206"/>
    </i>
    <i>
      <x v="4935"/>
    </i>
    <i>
      <x v="5208"/>
    </i>
    <i>
      <x v="4936"/>
    </i>
    <i>
      <x v="5210"/>
    </i>
    <i>
      <x v="4937"/>
    </i>
    <i>
      <x v="5212"/>
    </i>
    <i>
      <x v="4938"/>
    </i>
    <i>
      <x v="5214"/>
    </i>
    <i>
      <x v="4939"/>
    </i>
    <i>
      <x v="5216"/>
    </i>
    <i>
      <x v="4940"/>
    </i>
    <i>
      <x v="5218"/>
    </i>
    <i>
      <x v="4941"/>
    </i>
    <i>
      <x v="5220"/>
    </i>
    <i>
      <x v="4942"/>
    </i>
    <i>
      <x v="5222"/>
    </i>
    <i>
      <x v="4943"/>
    </i>
    <i>
      <x v="5224"/>
    </i>
    <i>
      <x v="4944"/>
    </i>
    <i>
      <x v="5226"/>
    </i>
    <i>
      <x v="4945"/>
    </i>
    <i>
      <x v="5228"/>
    </i>
    <i>
      <x v="4946"/>
    </i>
    <i>
      <x v="5230"/>
    </i>
    <i>
      <x v="4947"/>
    </i>
    <i>
      <x v="4634"/>
    </i>
    <i>
      <x v="4948"/>
    </i>
    <i>
      <x v="5234"/>
    </i>
    <i>
      <x v="4949"/>
    </i>
    <i>
      <x v="5236"/>
    </i>
    <i>
      <x v="4950"/>
    </i>
    <i>
      <x v="5238"/>
    </i>
    <i>
      <x v="4951"/>
    </i>
    <i>
      <x v="5240"/>
    </i>
    <i>
      <x v="4952"/>
    </i>
    <i>
      <x v="5242"/>
    </i>
    <i>
      <x v="4953"/>
    </i>
    <i>
      <x v="5244"/>
    </i>
    <i>
      <x v="4954"/>
    </i>
    <i>
      <x v="5246"/>
    </i>
    <i>
      <x v="4955"/>
    </i>
    <i>
      <x v="5248"/>
    </i>
    <i>
      <x v="4956"/>
    </i>
    <i>
      <x v="5250"/>
    </i>
    <i>
      <x v="4957"/>
    </i>
    <i>
      <x v="5252"/>
    </i>
    <i>
      <x v="4958"/>
    </i>
    <i>
      <x v="5254"/>
    </i>
    <i>
      <x v="4959"/>
    </i>
    <i>
      <x v="5256"/>
    </i>
    <i>
      <x v="4960"/>
    </i>
    <i>
      <x v="5258"/>
    </i>
    <i>
      <x v="4961"/>
    </i>
    <i>
      <x v="5260"/>
    </i>
    <i>
      <x v="4962"/>
    </i>
    <i>
      <x v="5262"/>
    </i>
    <i>
      <x v="4604"/>
    </i>
    <i>
      <x v="5264"/>
    </i>
    <i>
      <x v="4964"/>
    </i>
    <i>
      <x v="5266"/>
    </i>
    <i>
      <x v="4965"/>
    </i>
    <i>
      <x v="5268"/>
    </i>
    <i>
      <x v="4966"/>
    </i>
    <i>
      <x v="5270"/>
    </i>
    <i>
      <x v="4623"/>
    </i>
    <i>
      <x v="5272"/>
    </i>
    <i>
      <x v="4605"/>
    </i>
    <i>
      <x v="5274"/>
    </i>
    <i>
      <x v="4969"/>
    </i>
    <i>
      <x v="5276"/>
    </i>
    <i>
      <x v="4970"/>
    </i>
    <i>
      <x v="5278"/>
    </i>
    <i>
      <x v="4971"/>
    </i>
    <i>
      <x v="4638"/>
    </i>
    <i>
      <x v="4972"/>
    </i>
    <i>
      <x v="5282"/>
    </i>
    <i>
      <x v="4973"/>
    </i>
    <i>
      <x v="5284"/>
    </i>
    <i>
      <x v="4974"/>
    </i>
    <i>
      <x v="5286"/>
    </i>
    <i>
      <x v="4975"/>
    </i>
    <i>
      <x v="5288"/>
    </i>
    <i>
      <x v="4976"/>
    </i>
    <i>
      <x v="5290"/>
    </i>
    <i>
      <x v="4625"/>
    </i>
    <i>
      <x v="5292"/>
    </i>
    <i>
      <x v="4978"/>
    </i>
    <i>
      <x v="5294"/>
    </i>
    <i>
      <x v="4979"/>
    </i>
    <i>
      <x v="5296"/>
    </i>
    <i>
      <x v="4980"/>
    </i>
    <i>
      <x v="5298"/>
    </i>
    <i>
      <x v="4981"/>
    </i>
    <i>
      <x v="5300"/>
    </i>
    <i>
      <x v="4982"/>
    </i>
    <i>
      <x v="5302"/>
    </i>
    <i>
      <x v="4983"/>
    </i>
    <i>
      <x v="5304"/>
    </i>
    <i>
      <x v="4984"/>
    </i>
    <i>
      <x v="5306"/>
    </i>
    <i>
      <x v="4985"/>
    </i>
    <i>
      <x v="5308"/>
    </i>
    <i>
      <x v="4986"/>
    </i>
    <i>
      <x v="5310"/>
    </i>
    <i>
      <x v="4987"/>
    </i>
    <i>
      <x v="4640"/>
    </i>
    <i>
      <x v="4988"/>
    </i>
    <i>
      <x v="5314"/>
    </i>
    <i>
      <x v="4989"/>
    </i>
    <i>
      <x v="5316"/>
    </i>
    <i>
      <x v="4990"/>
    </i>
    <i>
      <x v="5318"/>
    </i>
    <i>
      <x v="4991"/>
    </i>
    <i>
      <x v="5320"/>
    </i>
    <i>
      <x v="4992"/>
    </i>
    <i>
      <x v="5322"/>
    </i>
    <i>
      <x v="4993"/>
    </i>
    <i>
      <x v="5324"/>
    </i>
    <i>
      <x v="4994"/>
    </i>
    <i>
      <x v="5326"/>
    </i>
    <i>
      <x v="4995"/>
    </i>
    <i>
      <x v="5328"/>
    </i>
    <i>
      <x v="4996"/>
    </i>
    <i>
      <x v="5330"/>
    </i>
    <i>
      <x v="4997"/>
    </i>
    <i>
      <x v="5332"/>
    </i>
    <i>
      <x v="4998"/>
    </i>
    <i>
      <x v="5334"/>
    </i>
    <i>
      <x v="4999"/>
    </i>
    <i>
      <x v="5336"/>
    </i>
    <i>
      <x v="5000"/>
    </i>
    <i>
      <x v="5338"/>
    </i>
    <i>
      <x v="5001"/>
    </i>
    <i>
      <x v="5340"/>
    </i>
    <i>
      <x v="5002"/>
    </i>
    <i>
      <x v="5342"/>
    </i>
    <i>
      <x v="5003"/>
    </i>
    <i>
      <x v="5344"/>
    </i>
    <i>
      <x v="5004"/>
    </i>
    <i>
      <x v="5346"/>
    </i>
    <i>
      <x v="5005"/>
    </i>
    <i>
      <x v="5348"/>
    </i>
    <i>
      <x v="5006"/>
    </i>
    <i>
      <x v="5350"/>
    </i>
    <i>
      <x v="5007"/>
    </i>
    <i>
      <x v="4641"/>
    </i>
    <i>
      <x v="5008"/>
    </i>
    <i>
      <x v="5354"/>
    </i>
    <i>
      <x v="5355"/>
    </i>
    <i>
      <x v="5357"/>
    </i>
    <i>
      <x v="5009"/>
    </i>
    <i>
      <x v="4642"/>
    </i>
    <i>
      <x v="5010"/>
    </i>
    <i>
      <x v="5360"/>
    </i>
    <i>
      <x v="5011"/>
    </i>
    <i>
      <x v="5362"/>
    </i>
    <i>
      <x v="5012"/>
    </i>
    <i>
      <x v="5364"/>
    </i>
    <i>
      <x v="5013"/>
    </i>
    <i>
      <x v="4644"/>
    </i>
    <i>
      <x v="5014"/>
    </i>
    <i>
      <x v="5368"/>
    </i>
    <i>
      <x v="4626"/>
    </i>
    <i>
      <x v="5370"/>
    </i>
    <i>
      <x v="5016"/>
    </i>
    <i>
      <x v="5372"/>
    </i>
    <i>
      <x v="5017"/>
    </i>
    <i>
      <x v="5374"/>
    </i>
    <i>
      <x v="5018"/>
    </i>
    <i>
      <x v="5376"/>
    </i>
    <i>
      <x v="5019"/>
    </i>
    <i>
      <x v="5378"/>
    </i>
    <i>
      <x v="5020"/>
    </i>
    <i>
      <x v="4646"/>
    </i>
    <i>
      <x v="5021"/>
    </i>
    <i>
      <x v="4647"/>
    </i>
    <i>
      <x v="5022"/>
    </i>
    <i>
      <x v="5384"/>
    </i>
    <i>
      <x v="5023"/>
    </i>
    <i>
      <x v="5386"/>
    </i>
    <i>
      <x v="5024"/>
    </i>
    <i>
      <x v="5388"/>
    </i>
    <i>
      <x v="5025"/>
    </i>
    <i>
      <x v="5390"/>
    </i>
    <i>
      <x v="5026"/>
    </i>
    <i>
      <x v="5392"/>
    </i>
    <i>
      <x v="5027"/>
    </i>
    <i>
      <x v="5394"/>
    </i>
    <i>
      <x v="5028"/>
    </i>
    <i>
      <x v="5396"/>
    </i>
    <i>
      <x v="5029"/>
    </i>
    <i>
      <x v="5398"/>
    </i>
    <i>
      <x v="5030"/>
    </i>
    <i>
      <x v="4650"/>
    </i>
    <i>
      <x v="5031"/>
    </i>
    <i>
      <x v="5402"/>
    </i>
    <i>
      <x v="5032"/>
    </i>
    <i>
      <x v="5404"/>
    </i>
    <i>
      <x v="5033"/>
    </i>
    <i>
      <x v="5406"/>
    </i>
    <i>
      <x v="5034"/>
    </i>
    <i>
      <x v="5408"/>
    </i>
    <i>
      <x v="5035"/>
    </i>
    <i>
      <x v="5410"/>
    </i>
    <i>
      <x v="5036"/>
    </i>
    <i>
      <x v="5412"/>
    </i>
    <i>
      <x v="5037"/>
    </i>
    <i>
      <x v="5414"/>
    </i>
    <i>
      <x v="5038"/>
    </i>
    <i>
      <x v="5416"/>
    </i>
    <i>
      <x v="5039"/>
    </i>
    <i>
      <x v="5418"/>
    </i>
    <i>
      <x v="5040"/>
    </i>
    <i>
      <x v="4652"/>
    </i>
    <i>
      <x v="5041"/>
    </i>
    <i>
      <x v="5422"/>
    </i>
    <i>
      <x v="5042"/>
    </i>
    <i>
      <x v="5424"/>
    </i>
    <i>
      <x v="5043"/>
    </i>
    <i>
      <x v="5426"/>
    </i>
    <i>
      <x v="5044"/>
    </i>
    <i>
      <x v="4654"/>
    </i>
    <i>
      <x v="5045"/>
    </i>
    <i>
      <x v="5430"/>
    </i>
    <i>
      <x v="5046"/>
    </i>
    <i>
      <x v="5432"/>
    </i>
    <i>
      <x v="5047"/>
    </i>
    <i>
      <x v="5434"/>
    </i>
    <i>
      <x v="5048"/>
    </i>
    <i>
      <x v="5436"/>
    </i>
    <i>
      <x v="5049"/>
    </i>
    <i>
      <x v="5438"/>
    </i>
    <i>
      <x v="5050"/>
    </i>
    <i>
      <x v="5440"/>
    </i>
    <i>
      <x v="5051"/>
    </i>
    <i>
      <x v="5442"/>
    </i>
    <i>
      <x v="5052"/>
    </i>
    <i>
      <x v="5444"/>
    </i>
    <i>
      <x v="5053"/>
    </i>
    <i>
      <x v="4655"/>
    </i>
    <i>
      <x v="5054"/>
    </i>
    <i>
      <x v="5448"/>
    </i>
    <i>
      <x v="5055"/>
    </i>
    <i>
      <x v="5450"/>
    </i>
    <i>
      <x v="5056"/>
    </i>
    <i>
      <x v="5452"/>
    </i>
    <i>
      <x v="5057"/>
    </i>
    <i>
      <x v="5454"/>
    </i>
    <i>
      <x v="5058"/>
    </i>
    <i>
      <x v="5456"/>
    </i>
    <i>
      <x v="5059"/>
    </i>
    <i>
      <x v="5458"/>
    </i>
    <i>
      <x v="5060"/>
    </i>
    <i>
      <x v="4656"/>
    </i>
    <i>
      <x v="4627"/>
    </i>
    <i>
      <x v="5462"/>
    </i>
    <i>
      <x v="5062"/>
    </i>
    <i>
      <x v="5464"/>
    </i>
    <i>
      <x v="5063"/>
    </i>
    <i>
      <x v="5466"/>
    </i>
    <i>
      <x v="5064"/>
    </i>
    <i>
      <x v="5468"/>
    </i>
    <i>
      <x v="5065"/>
    </i>
    <i>
      <x v="5470"/>
    </i>
    <i>
      <x v="5066"/>
    </i>
    <i>
      <x v="5472"/>
    </i>
    <i>
      <x v="5067"/>
    </i>
    <i>
      <x v="5474"/>
    </i>
    <i>
      <x v="5068"/>
    </i>
    <i>
      <x v="5476"/>
    </i>
    <i>
      <x v="5069"/>
    </i>
    <i>
      <x v="5478"/>
    </i>
    <i>
      <x v="5070"/>
    </i>
    <i>
      <x v="5480"/>
    </i>
    <i>
      <x v="5071"/>
    </i>
    <i>
      <x v="5482"/>
    </i>
    <i>
      <x v="5072"/>
    </i>
    <i>
      <x v="5484"/>
    </i>
    <i>
      <x v="5073"/>
    </i>
    <i>
      <x v="5486"/>
    </i>
    <i>
      <x v="5074"/>
    </i>
    <i>
      <x v="5488"/>
    </i>
    <i>
      <x v="5075"/>
    </i>
    <i>
      <x v="5490"/>
    </i>
    <i>
      <x v="5076"/>
    </i>
    <i>
      <x v="5492"/>
    </i>
    <i>
      <x v="5077"/>
    </i>
    <i>
      <x v="5494"/>
    </i>
    <i>
      <x v="5078"/>
    </i>
    <i>
      <x v="5496"/>
    </i>
    <i>
      <x v="5079"/>
    </i>
    <i>
      <x v="5498"/>
    </i>
    <i>
      <x v="5080"/>
    </i>
    <i>
      <x v="5500"/>
    </i>
    <i>
      <x v="5081"/>
    </i>
    <i>
      <x v="5502"/>
    </i>
    <i>
      <x v="5082"/>
    </i>
    <i>
      <x v="5504"/>
    </i>
    <i>
      <x v="5083"/>
    </i>
    <i>
      <x v="5506"/>
    </i>
    <i>
      <x v="5084"/>
    </i>
    <i>
      <x v="5508"/>
    </i>
    <i>
      <x v="5085"/>
    </i>
    <i>
      <x v="5510"/>
    </i>
    <i>
      <x v="5086"/>
    </i>
    <i>
      <x v="5512"/>
    </i>
    <i>
      <x v="5575"/>
    </i>
    <i>
      <x v="5514"/>
    </i>
    <i>
      <x v="5577"/>
    </i>
    <i>
      <x v="5516"/>
    </i>
    <i>
      <x v="5579"/>
    </i>
    <i>
      <x v="5518"/>
    </i>
    <i>
      <x v="5581"/>
    </i>
    <i>
      <x v="5520"/>
    </i>
    <i>
      <x v="4628"/>
    </i>
    <i>
      <x v="5522"/>
    </i>
    <i>
      <x v="5585"/>
    </i>
    <i>
      <x v="4659"/>
    </i>
    <i>
      <x v="5587"/>
    </i>
    <i>
      <x v="5526"/>
    </i>
    <i>
      <x v="5589"/>
    </i>
    <i>
      <x v="5528"/>
    </i>
    <i>
      <x v="5591"/>
    </i>
    <i>
      <x v="4660"/>
    </i>
    <i>
      <x v="5593"/>
    </i>
    <i>
      <x v="5532"/>
    </i>
    <i>
      <x v="5595"/>
    </i>
    <i>
      <x v="4661"/>
    </i>
    <i>
      <x v="5597"/>
    </i>
    <i>
      <x v="5536"/>
    </i>
    <i>
      <x v="5599"/>
    </i>
    <i>
      <x v="5538"/>
    </i>
    <i>
      <x v="5601"/>
    </i>
    <i>
      <x v="5540"/>
    </i>
    <i>
      <x v="5603"/>
    </i>
    <i>
      <x v="5542"/>
    </i>
    <i>
      <x v="5605"/>
    </i>
    <i>
      <x v="5544"/>
    </i>
    <i>
      <x v="5607"/>
    </i>
    <i>
      <x v="5546"/>
    </i>
    <i>
      <x v="4629"/>
    </i>
    <i>
      <x v="5548"/>
    </i>
    <i>
      <x v="5611"/>
    </i>
    <i>
      <x v="5550"/>
    </i>
    <i>
      <x v="5613"/>
    </i>
    <i>
      <x v="5552"/>
    </i>
    <i>
      <x v="4630"/>
    </i>
    <i>
      <x v="5554"/>
    </i>
    <i>
      <x v="5617"/>
    </i>
    <i>
      <x v="5556"/>
    </i>
    <i>
      <x v="5619"/>
    </i>
    <i>
      <x v="5558"/>
    </i>
    <i>
      <x v="5621"/>
    </i>
    <i>
      <x v="5560"/>
    </i>
    <i>
      <x v="5623"/>
    </i>
    <i>
      <x v="5562"/>
    </i>
    <i>
      <x v="5625"/>
    </i>
    <i>
      <x v="5564"/>
    </i>
    <i>
      <x v="5627"/>
    </i>
    <i>
      <x v="5566"/>
    </i>
    <i>
      <x v="5629"/>
    </i>
    <i>
      <x v="5568"/>
    </i>
    <i>
      <x v="5631"/>
    </i>
    <i>
      <x v="4663"/>
    </i>
    <i>
      <x v="4631"/>
    </i>
    <i>
      <x v="5572"/>
    </i>
    <i>
      <x v="5635"/>
    </i>
    <i>
      <x v="5574"/>
    </i>
    <i>
      <x v="5637"/>
    </i>
    <i>
      <x v="5639"/>
    </i>
    <i>
      <x v="5087"/>
    </i>
    <i>
      <x v="5578"/>
    </i>
    <i>
      <x v="5088"/>
    </i>
    <i>
      <x v="5580"/>
    </i>
    <i>
      <x v="5089"/>
    </i>
    <i>
      <x v="5582"/>
    </i>
    <i>
      <x v="5090"/>
    </i>
    <i>
      <x v="5584"/>
    </i>
    <i>
      <x v="5091"/>
    </i>
    <i>
      <x v="5586"/>
    </i>
    <i>
      <x v="5092"/>
    </i>
    <i>
      <x v="5588"/>
    </i>
    <i>
      <x v="5093"/>
    </i>
    <i>
      <x v="5590"/>
    </i>
    <i>
      <x v="5094"/>
    </i>
    <i>
      <x v="5592"/>
    </i>
    <i>
      <x v="5095"/>
    </i>
    <i>
      <x v="5594"/>
    </i>
    <i>
      <x v="5096"/>
    </i>
    <i>
      <x v="5596"/>
    </i>
    <i>
      <x v="5097"/>
    </i>
    <i>
      <x v="5598"/>
    </i>
    <i>
      <x v="5098"/>
    </i>
    <i>
      <x v="5600"/>
    </i>
    <i>
      <x v="5099"/>
    </i>
    <i>
      <x v="5602"/>
    </i>
    <i>
      <x v="5100"/>
    </i>
    <i>
      <x v="5604"/>
    </i>
    <i>
      <x v="5101"/>
    </i>
    <i>
      <x v="5606"/>
    </i>
    <i>
      <x v="5102"/>
    </i>
    <i>
      <x v="5608"/>
    </i>
    <i>
      <x v="5103"/>
    </i>
    <i>
      <x v="5610"/>
    </i>
    <i>
      <x v="5104"/>
    </i>
    <i>
      <x v="5612"/>
    </i>
    <i>
      <x v="5105"/>
    </i>
    <i>
      <x v="5614"/>
    </i>
    <i>
      <x v="5106"/>
    </i>
    <i>
      <x v="5616"/>
    </i>
    <i>
      <x v="5107"/>
    </i>
    <i>
      <x v="5618"/>
    </i>
    <i>
      <x v="5108"/>
    </i>
    <i>
      <x v="5620"/>
    </i>
    <i>
      <x v="5109"/>
    </i>
    <i>
      <x v="5622"/>
    </i>
    <i>
      <x v="5110"/>
    </i>
    <i>
      <x v="5624"/>
    </i>
    <i>
      <x v="5111"/>
    </i>
    <i>
      <x v="5626"/>
    </i>
    <i>
      <x v="5112"/>
    </i>
    <i>
      <x v="5628"/>
    </i>
    <i>
      <x v="5113"/>
    </i>
    <i>
      <x v="5630"/>
    </i>
    <i>
      <x v="5114"/>
    </i>
    <i>
      <x v="5632"/>
    </i>
    <i>
      <x v="5115"/>
    </i>
    <i>
      <x v="5634"/>
    </i>
    <i>
      <x v="5116"/>
    </i>
    <i>
      <x v="5636"/>
    </i>
    <i>
      <x v="5117"/>
    </i>
    <i>
      <x v="5638"/>
    </i>
    <i>
      <x v="5118"/>
    </i>
    <i>
      <x v="5640"/>
    </i>
    <i>
      <x v="5119"/>
    </i>
    <i>
      <x v="5642"/>
    </i>
    <i>
      <x v="5120"/>
    </i>
    <i>
      <x v="5644"/>
    </i>
    <i>
      <x v="5121"/>
    </i>
    <i>
      <x v="5646"/>
    </i>
    <i>
      <x v="5122"/>
    </i>
    <i>
      <x v="5648"/>
    </i>
    <i>
      <x v="5123"/>
    </i>
    <i>
      <x v="5650"/>
    </i>
    <i>
      <x v="5124"/>
    </i>
    <i>
      <x v="5652"/>
    </i>
    <i>
      <x v="5125"/>
    </i>
    <i>
      <x v="5654"/>
    </i>
    <i>
      <x v="5126"/>
    </i>
    <i>
      <x v="5656"/>
    </i>
    <i>
      <x v="5127"/>
    </i>
    <i>
      <x v="5658"/>
    </i>
    <i>
      <x v="5128"/>
    </i>
    <i>
      <x v="5660"/>
    </i>
    <i>
      <x v="5129"/>
    </i>
    <i>
      <x v="5662"/>
    </i>
    <i>
      <x v="5130"/>
    </i>
    <i>
      <x v="5664"/>
    </i>
    <i>
      <x v="5131"/>
    </i>
    <i>
      <x v="5666"/>
    </i>
    <i>
      <x v="5132"/>
    </i>
    <i>
      <x v="5668"/>
    </i>
    <i>
      <x v="5133"/>
    </i>
    <i>
      <x v="5670"/>
    </i>
    <i>
      <x v="5134"/>
    </i>
    <i>
      <x v="5672"/>
    </i>
    <i>
      <x v="5135"/>
    </i>
    <i>
      <x v="5674"/>
    </i>
    <i>
      <x v="5136"/>
    </i>
    <i>
      <x v="5676"/>
    </i>
    <i>
      <x v="5137"/>
    </i>
    <i>
      <x v="5678"/>
    </i>
    <i>
      <x v="5138"/>
    </i>
    <i>
      <x v="5680"/>
    </i>
    <i>
      <x v="5139"/>
    </i>
    <i>
      <x v="5682"/>
    </i>
    <i>
      <x v="5140"/>
    </i>
    <i>
      <x v="5684"/>
    </i>
    <i>
      <x v="5141"/>
    </i>
    <i>
      <x v="5686"/>
    </i>
    <i>
      <x v="5142"/>
    </i>
    <i>
      <x v="5688"/>
    </i>
    <i>
      <x v="5143"/>
    </i>
    <i>
      <x v="5690"/>
    </i>
    <i>
      <x v="5144"/>
    </i>
    <i>
      <x v="5692"/>
    </i>
    <i>
      <x v="5145"/>
    </i>
    <i>
      <x v="5694"/>
    </i>
    <i>
      <x v="5146"/>
    </i>
    <i>
      <x v="5696"/>
    </i>
    <i>
      <x v="5147"/>
    </i>
    <i>
      <x v="5698"/>
    </i>
    <i>
      <x v="5148"/>
    </i>
    <i>
      <x v="5700"/>
    </i>
    <i>
      <x v="5149"/>
    </i>
    <i>
      <x v="5702"/>
    </i>
    <i>
      <x v="5150"/>
    </i>
    <i>
      <x v="5704"/>
    </i>
    <i>
      <x v="5151"/>
    </i>
    <i>
      <x v="5706"/>
    </i>
    <i>
      <x v="5152"/>
    </i>
    <i>
      <x v="5708"/>
    </i>
    <i>
      <x v="5153"/>
    </i>
    <i>
      <x v="5710"/>
    </i>
    <i>
      <x v="5154"/>
    </i>
    <i>
      <x v="5712"/>
    </i>
    <i>
      <x v="5155"/>
    </i>
    <i>
      <x v="5714"/>
    </i>
    <i>
      <x v="5156"/>
    </i>
    <i>
      <x v="5716"/>
    </i>
    <i>
      <x v="5157"/>
    </i>
    <i>
      <x v="5718"/>
    </i>
    <i>
      <x v="5158"/>
    </i>
    <i>
      <x v="5720"/>
    </i>
    <i>
      <x v="5159"/>
    </i>
    <i>
      <x v="5722"/>
    </i>
    <i>
      <x v="5160"/>
    </i>
    <i>
      <x v="5724"/>
    </i>
    <i>
      <x v="5161"/>
    </i>
    <i>
      <x v="5726"/>
    </i>
    <i>
      <x v="5162"/>
    </i>
    <i>
      <x v="5728"/>
    </i>
    <i>
      <x v="5163"/>
    </i>
    <i>
      <x v="5730"/>
    </i>
    <i>
      <x v="5164"/>
    </i>
    <i>
      <x v="5732"/>
    </i>
    <i>
      <x v="5165"/>
    </i>
    <i>
      <x v="5734"/>
    </i>
    <i>
      <x v="5166"/>
    </i>
    <i>
      <x v="5736"/>
    </i>
    <i>
      <x v="5167"/>
    </i>
    <i>
      <x v="5738"/>
    </i>
    <i>
      <x v="5168"/>
    </i>
    <i>
      <x v="5740"/>
    </i>
    <i>
      <x v="5169"/>
    </i>
    <i>
      <x v="5742"/>
    </i>
    <i>
      <x v="5170"/>
    </i>
    <i>
      <x v="5744"/>
    </i>
    <i>
      <x v="5171"/>
    </i>
    <i>
      <x v="5746"/>
    </i>
    <i>
      <x v="5172"/>
    </i>
    <i>
      <x v="5748"/>
    </i>
    <i>
      <x v="5173"/>
    </i>
    <i>
      <x v="4600"/>
    </i>
    <i>
      <x v="5174"/>
    </i>
    <i>
      <x v="4530"/>
    </i>
    <i>
      <x v="4274"/>
    </i>
    <i>
      <x v="4146"/>
    </i>
    <i>
      <x v="3508"/>
    </i>
    <i>
      <x v="4402"/>
    </i>
    <i>
      <x v="3509"/>
    </i>
    <i>
      <x v="3483"/>
    </i>
    <i>
      <x v="3510"/>
    </i>
    <i>
      <x v="4210"/>
    </i>
    <i>
      <x v="3511"/>
    </i>
    <i>
      <x v="4338"/>
    </i>
    <i>
      <x v="3512"/>
    </i>
    <i>
      <x v="4466"/>
    </i>
    <i>
      <x v="3513"/>
    </i>
    <i>
      <x v="4595"/>
    </i>
    <i>
      <x v="3514"/>
    </i>
    <i>
      <x v="4114"/>
    </i>
    <i>
      <x v="3515"/>
    </i>
    <i>
      <x v="4178"/>
    </i>
    <i>
      <x v="3516"/>
    </i>
    <i>
      <x v="4242"/>
    </i>
    <i>
      <x v="3517"/>
    </i>
    <i>
      <x v="4306"/>
    </i>
    <i>
      <x v="3518"/>
    </i>
    <i>
      <x v="4370"/>
    </i>
    <i>
      <x v="3519"/>
    </i>
    <i>
      <x v="4434"/>
    </i>
    <i>
      <x v="3520"/>
    </i>
    <i>
      <x v="4498"/>
    </i>
    <i>
      <x v="3521"/>
    </i>
    <i>
      <x v="4562"/>
    </i>
    <i>
      <x v="3522"/>
    </i>
    <i>
      <x v="4066"/>
    </i>
    <i>
      <x v="3523"/>
    </i>
    <i>
      <x v="4098"/>
    </i>
    <i>
      <x v="3524"/>
    </i>
    <i>
      <x v="4130"/>
    </i>
    <i>
      <x v="3525"/>
    </i>
    <i>
      <x v="4162"/>
    </i>
    <i>
      <x v="3526"/>
    </i>
    <i>
      <x v="4194"/>
    </i>
    <i>
      <x v="3527"/>
    </i>
    <i>
      <x v="4226"/>
    </i>
    <i>
      <x v="3528"/>
    </i>
    <i>
      <x v="3486"/>
    </i>
    <i>
      <x v="3529"/>
    </i>
    <i>
      <x v="4290"/>
    </i>
    <i>
      <x v="3530"/>
    </i>
    <i>
      <x v="4322"/>
    </i>
    <i>
      <x v="3531"/>
    </i>
    <i>
      <x v="4354"/>
    </i>
    <i>
      <x v="3532"/>
    </i>
    <i>
      <x v="4386"/>
    </i>
    <i>
      <x v="3533"/>
    </i>
    <i>
      <x v="4418"/>
    </i>
    <i>
      <x v="3534"/>
    </i>
    <i>
      <x v="4450"/>
    </i>
    <i>
      <x v="3535"/>
    </i>
    <i>
      <x v="3502"/>
    </i>
    <i>
      <x v="3536"/>
    </i>
    <i>
      <x v="4514"/>
    </i>
    <i>
      <x v="3537"/>
    </i>
    <i>
      <x v="4546"/>
    </i>
    <i>
      <x v="3538"/>
    </i>
    <i>
      <x v="4578"/>
    </i>
    <i>
      <x v="3539"/>
    </i>
    <i>
      <x v="4058"/>
    </i>
    <i>
      <x v="3540"/>
    </i>
    <i>
      <x v="4074"/>
    </i>
    <i>
      <x v="3541"/>
    </i>
    <i>
      <x v="4090"/>
    </i>
    <i>
      <x v="3542"/>
    </i>
    <i>
      <x v="4106"/>
    </i>
    <i>
      <x v="3543"/>
    </i>
    <i>
      <x v="4122"/>
    </i>
    <i>
      <x v="3544"/>
    </i>
    <i>
      <x v="4138"/>
    </i>
    <i>
      <x v="3545"/>
    </i>
    <i>
      <x v="4154"/>
    </i>
    <i>
      <x v="3546"/>
    </i>
    <i>
      <x v="3484"/>
    </i>
    <i>
      <x v="3547"/>
    </i>
    <i>
      <x v="4186"/>
    </i>
    <i>
      <x v="3548"/>
    </i>
    <i>
      <x v="4202"/>
    </i>
    <i>
      <x v="3451"/>
    </i>
    <i>
      <x v="4218"/>
    </i>
    <i>
      <x v="3550"/>
    </i>
    <i>
      <x v="4234"/>
    </i>
    <i>
      <x v="3551"/>
    </i>
    <i>
      <x v="4250"/>
    </i>
    <i>
      <x v="3552"/>
    </i>
    <i>
      <x v="4266"/>
    </i>
    <i>
      <x v="3553"/>
    </i>
    <i>
      <x v="3487"/>
    </i>
    <i>
      <x v="3554"/>
    </i>
    <i>
      <x v="4298"/>
    </i>
    <i>
      <x v="3555"/>
    </i>
    <i>
      <x v="4314"/>
    </i>
    <i>
      <x v="3556"/>
    </i>
    <i>
      <x v="3490"/>
    </i>
    <i>
      <x v="3557"/>
    </i>
    <i>
      <x v="4346"/>
    </i>
    <i>
      <x v="3558"/>
    </i>
    <i>
      <x v="4362"/>
    </i>
    <i>
      <x v="3559"/>
    </i>
    <i>
      <x v="4378"/>
    </i>
    <i>
      <x v="3560"/>
    </i>
    <i>
      <x v="4394"/>
    </i>
    <i>
      <x v="3561"/>
    </i>
    <i>
      <x v="4410"/>
    </i>
    <i>
      <x v="3562"/>
    </i>
    <i>
      <x v="4426"/>
    </i>
    <i>
      <x v="3563"/>
    </i>
    <i>
      <x v="4442"/>
    </i>
    <i>
      <x v="3564"/>
    </i>
    <i>
      <x v="4458"/>
    </i>
    <i>
      <x v="3565"/>
    </i>
    <i>
      <x v="4474"/>
    </i>
    <i>
      <x v="3566"/>
    </i>
    <i>
      <x v="3453"/>
    </i>
    <i>
      <x v="3567"/>
    </i>
    <i>
      <x v="4506"/>
    </i>
    <i>
      <x v="3568"/>
    </i>
    <i>
      <x v="4522"/>
    </i>
    <i>
      <x v="3569"/>
    </i>
    <i>
      <x v="4538"/>
    </i>
    <i>
      <x v="3570"/>
    </i>
    <i>
      <x v="4554"/>
    </i>
    <i>
      <x v="3571"/>
    </i>
    <i>
      <x v="4570"/>
    </i>
    <i>
      <x v="3572"/>
    </i>
    <i>
      <x v="4587"/>
    </i>
    <i>
      <x v="3573"/>
    </i>
    <i>
      <x v="4054"/>
    </i>
    <i>
      <x v="3574"/>
    </i>
    <i>
      <x v="4062"/>
    </i>
    <i>
      <x v="3575"/>
    </i>
    <i>
      <x v="4070"/>
    </i>
    <i>
      <x v="3576"/>
    </i>
    <i>
      <x v="4078"/>
    </i>
    <i>
      <x v="3577"/>
    </i>
    <i>
      <x v="4086"/>
    </i>
    <i>
      <x v="3578"/>
    </i>
    <i>
      <x v="4094"/>
    </i>
    <i>
      <x v="3579"/>
    </i>
    <i>
      <x v="4102"/>
    </i>
    <i>
      <x v="3580"/>
    </i>
    <i>
      <x v="4110"/>
    </i>
    <i>
      <x v="3581"/>
    </i>
    <i>
      <x v="4118"/>
    </i>
    <i>
      <x v="3582"/>
    </i>
    <i>
      <x v="4126"/>
    </i>
    <i>
      <x v="3583"/>
    </i>
    <i>
      <x v="4134"/>
    </i>
    <i>
      <x v="3584"/>
    </i>
    <i>
      <x v="4142"/>
    </i>
    <i>
      <x v="3585"/>
    </i>
    <i>
      <x v="4150"/>
    </i>
    <i>
      <x v="3586"/>
    </i>
    <i>
      <x v="4158"/>
    </i>
    <i>
      <x v="3587"/>
    </i>
    <i>
      <x v="4166"/>
    </i>
    <i>
      <x v="3588"/>
    </i>
    <i>
      <x v="4174"/>
    </i>
    <i>
      <x v="3589"/>
    </i>
    <i>
      <x v="4182"/>
    </i>
    <i>
      <x v="3590"/>
    </i>
    <i>
      <x v="4190"/>
    </i>
    <i>
      <x v="3591"/>
    </i>
    <i>
      <x v="4198"/>
    </i>
    <i>
      <x v="3592"/>
    </i>
    <i>
      <x v="3485"/>
    </i>
    <i>
      <x v="3593"/>
    </i>
    <i>
      <x v="4214"/>
    </i>
    <i>
      <x v="3594"/>
    </i>
    <i>
      <x v="4222"/>
    </i>
    <i>
      <x v="3595"/>
    </i>
    <i>
      <x v="4230"/>
    </i>
    <i>
      <x v="3596"/>
    </i>
    <i>
      <x v="4238"/>
    </i>
    <i>
      <x v="3597"/>
    </i>
    <i>
      <x v="4246"/>
    </i>
    <i>
      <x v="3598"/>
    </i>
    <i>
      <x v="4254"/>
    </i>
    <i>
      <x v="3599"/>
    </i>
    <i>
      <x v="4262"/>
    </i>
    <i>
      <x v="3600"/>
    </i>
    <i>
      <x v="4270"/>
    </i>
    <i>
      <x v="3601"/>
    </i>
    <i>
      <x v="4278"/>
    </i>
    <i>
      <x v="3602"/>
    </i>
    <i>
      <x v="4286"/>
    </i>
    <i>
      <x v="3603"/>
    </i>
    <i>
      <x v="4294"/>
    </i>
    <i>
      <x v="3604"/>
    </i>
    <i>
      <x v="4302"/>
    </i>
    <i>
      <x v="3605"/>
    </i>
    <i>
      <x v="4310"/>
    </i>
    <i>
      <x v="3606"/>
    </i>
    <i>
      <x v="4318"/>
    </i>
    <i>
      <x v="3607"/>
    </i>
    <i>
      <x v="3489"/>
    </i>
    <i>
      <x v="3608"/>
    </i>
    <i>
      <x v="4334"/>
    </i>
    <i>
      <x v="3609"/>
    </i>
    <i>
      <x v="4342"/>
    </i>
    <i>
      <x v="3610"/>
    </i>
    <i>
      <x v="4350"/>
    </i>
    <i>
      <x v="3611"/>
    </i>
    <i>
      <x v="3493"/>
    </i>
    <i>
      <x v="3612"/>
    </i>
    <i>
      <x v="4366"/>
    </i>
    <i>
      <x v="3613"/>
    </i>
    <i>
      <x v="4374"/>
    </i>
    <i>
      <x v="3614"/>
    </i>
    <i>
      <x v="4382"/>
    </i>
    <i>
      <x v="3615"/>
    </i>
    <i>
      <x v="4390"/>
    </i>
    <i>
      <x v="3616"/>
    </i>
    <i>
      <x v="4398"/>
    </i>
    <i>
      <x v="3617"/>
    </i>
    <i>
      <x v="4406"/>
    </i>
    <i>
      <x v="3618"/>
    </i>
    <i>
      <x v="4414"/>
    </i>
    <i>
      <x v="3455"/>
    </i>
    <i>
      <x v="4422"/>
    </i>
    <i>
      <x v="3620"/>
    </i>
    <i>
      <x v="3499"/>
    </i>
    <i>
      <x v="3621"/>
    </i>
    <i>
      <x v="3501"/>
    </i>
    <i>
      <x v="3622"/>
    </i>
    <i>
      <x v="4446"/>
    </i>
    <i>
      <x v="3456"/>
    </i>
    <i>
      <x v="4454"/>
    </i>
    <i>
      <x v="3624"/>
    </i>
    <i>
      <x v="4462"/>
    </i>
    <i>
      <x v="3625"/>
    </i>
    <i>
      <x v="4470"/>
    </i>
    <i>
      <x v="3626"/>
    </i>
    <i>
      <x v="4478"/>
    </i>
    <i>
      <x v="3627"/>
    </i>
    <i>
      <x v="3503"/>
    </i>
    <i>
      <x v="3628"/>
    </i>
    <i>
      <x v="4494"/>
    </i>
    <i>
      <x v="3629"/>
    </i>
    <i>
      <x v="4502"/>
    </i>
    <i>
      <x v="3630"/>
    </i>
    <i>
      <x v="4510"/>
    </i>
    <i>
      <x v="3631"/>
    </i>
    <i>
      <x v="4518"/>
    </i>
    <i>
      <x v="3632"/>
    </i>
    <i>
      <x v="4526"/>
    </i>
    <i>
      <x v="3633"/>
    </i>
    <i>
      <x v="4534"/>
    </i>
    <i>
      <x v="3634"/>
    </i>
    <i>
      <x v="4542"/>
    </i>
    <i>
      <x v="3635"/>
    </i>
    <i>
      <x v="4550"/>
    </i>
    <i>
      <x v="3636"/>
    </i>
    <i>
      <x v="4558"/>
    </i>
    <i>
      <x v="3637"/>
    </i>
    <i>
      <x v="4566"/>
    </i>
    <i>
      <x v="3638"/>
    </i>
    <i>
      <x v="4574"/>
    </i>
    <i>
      <x v="3639"/>
    </i>
    <i>
      <x v="4583"/>
    </i>
    <i>
      <x v="3640"/>
    </i>
    <i>
      <x v="4591"/>
    </i>
    <i>
      <x v="3641"/>
    </i>
    <i>
      <x v="4599"/>
    </i>
    <i>
      <x v="3642"/>
    </i>
    <i>
      <x v="4056"/>
    </i>
    <i>
      <x v="3457"/>
    </i>
    <i>
      <x v="4060"/>
    </i>
    <i>
      <x v="3458"/>
    </i>
    <i>
      <x v="4064"/>
    </i>
    <i>
      <x v="3645"/>
    </i>
    <i>
      <x v="4068"/>
    </i>
    <i>
      <x v="3646"/>
    </i>
    <i>
      <x v="4072"/>
    </i>
    <i>
      <x v="3647"/>
    </i>
    <i>
      <x v="4076"/>
    </i>
    <i>
      <x v="3648"/>
    </i>
    <i>
      <x v="4080"/>
    </i>
    <i>
      <x v="3649"/>
    </i>
    <i>
      <x v="4084"/>
    </i>
    <i>
      <x v="3650"/>
    </i>
    <i>
      <x v="4088"/>
    </i>
    <i>
      <x v="3651"/>
    </i>
    <i>
      <x v="4092"/>
    </i>
    <i>
      <x v="3652"/>
    </i>
    <i>
      <x v="4096"/>
    </i>
    <i>
      <x v="3653"/>
    </i>
    <i>
      <x v="4100"/>
    </i>
    <i>
      <x v="3654"/>
    </i>
    <i>
      <x v="4104"/>
    </i>
    <i>
      <x v="3655"/>
    </i>
    <i>
      <x v="4108"/>
    </i>
    <i>
      <x v="3656"/>
    </i>
    <i>
      <x v="4112"/>
    </i>
    <i>
      <x v="3657"/>
    </i>
    <i>
      <x v="4116"/>
    </i>
    <i>
      <x v="3658"/>
    </i>
    <i>
      <x v="4120"/>
    </i>
    <i>
      <x v="3659"/>
    </i>
    <i>
      <x v="4124"/>
    </i>
    <i>
      <x v="3660"/>
    </i>
    <i>
      <x v="4128"/>
    </i>
    <i>
      <x v="3661"/>
    </i>
    <i>
      <x v="4132"/>
    </i>
    <i>
      <x v="3662"/>
    </i>
    <i>
      <x v="4136"/>
    </i>
    <i>
      <x v="3663"/>
    </i>
    <i>
      <x v="4140"/>
    </i>
    <i>
      <x v="3664"/>
    </i>
    <i>
      <x v="4144"/>
    </i>
    <i>
      <x v="3665"/>
    </i>
    <i>
      <x v="4148"/>
    </i>
    <i>
      <x v="3666"/>
    </i>
    <i>
      <x v="4152"/>
    </i>
    <i>
      <x v="3667"/>
    </i>
    <i>
      <x v="4156"/>
    </i>
    <i>
      <x v="3668"/>
    </i>
    <i>
      <x v="4160"/>
    </i>
    <i>
      <x v="3669"/>
    </i>
    <i>
      <x v="4164"/>
    </i>
    <i>
      <x v="3670"/>
    </i>
    <i>
      <x v="4168"/>
    </i>
    <i>
      <x v="3671"/>
    </i>
    <i>
      <x v="4172"/>
    </i>
    <i>
      <x v="3672"/>
    </i>
    <i>
      <x v="4176"/>
    </i>
    <i>
      <x v="3673"/>
    </i>
    <i>
      <x v="4180"/>
    </i>
    <i>
      <x v="3674"/>
    </i>
    <i>
      <x v="4184"/>
    </i>
    <i>
      <x v="3675"/>
    </i>
    <i>
      <x v="4188"/>
    </i>
    <i>
      <x v="3676"/>
    </i>
    <i>
      <x v="4192"/>
    </i>
    <i>
      <x v="3677"/>
    </i>
    <i>
      <x v="4196"/>
    </i>
    <i>
      <x v="3678"/>
    </i>
    <i>
      <x v="4200"/>
    </i>
    <i>
      <x v="3679"/>
    </i>
    <i>
      <x v="4204"/>
    </i>
    <i>
      <x v="3680"/>
    </i>
    <i>
      <x v="4208"/>
    </i>
    <i>
      <x v="3681"/>
    </i>
    <i>
      <x v="4212"/>
    </i>
    <i>
      <x v="3682"/>
    </i>
    <i>
      <x v="4216"/>
    </i>
    <i>
      <x v="3683"/>
    </i>
    <i>
      <x v="4220"/>
    </i>
    <i>
      <x v="3684"/>
    </i>
    <i>
      <x v="4224"/>
    </i>
    <i>
      <x v="3685"/>
    </i>
    <i>
      <x v="4228"/>
    </i>
    <i>
      <x v="3686"/>
    </i>
    <i>
      <x v="4232"/>
    </i>
    <i>
      <x v="3687"/>
    </i>
    <i>
      <x v="4236"/>
    </i>
    <i>
      <x v="3688"/>
    </i>
    <i>
      <x v="4240"/>
    </i>
    <i>
      <x v="3689"/>
    </i>
    <i>
      <x v="4244"/>
    </i>
    <i>
      <x v="3690"/>
    </i>
    <i>
      <x v="4248"/>
    </i>
    <i>
      <x v="3691"/>
    </i>
    <i>
      <x v="4252"/>
    </i>
    <i>
      <x v="3692"/>
    </i>
    <i>
      <x v="4256"/>
    </i>
    <i>
      <x v="3693"/>
    </i>
    <i>
      <x v="4260"/>
    </i>
    <i>
      <x v="3694"/>
    </i>
    <i>
      <x v="4264"/>
    </i>
    <i>
      <x v="3695"/>
    </i>
    <i>
      <x v="4268"/>
    </i>
    <i>
      <x v="3696"/>
    </i>
    <i>
      <x v="4272"/>
    </i>
    <i>
      <x v="3697"/>
    </i>
    <i>
      <x v="4276"/>
    </i>
    <i>
      <x v="3698"/>
    </i>
    <i>
      <x v="4280"/>
    </i>
    <i>
      <x v="3699"/>
    </i>
    <i>
      <x v="4284"/>
    </i>
    <i>
      <x v="3700"/>
    </i>
    <i>
      <x v="4288"/>
    </i>
    <i>
      <x v="3701"/>
    </i>
    <i>
      <x v="4292"/>
    </i>
    <i>
      <x v="3702"/>
    </i>
    <i>
      <x v="4296"/>
    </i>
    <i>
      <x v="3703"/>
    </i>
    <i>
      <x v="4300"/>
    </i>
    <i>
      <x v="3704"/>
    </i>
    <i>
      <x v="4304"/>
    </i>
    <i>
      <x v="3705"/>
    </i>
    <i>
      <x v="4308"/>
    </i>
    <i>
      <x v="3706"/>
    </i>
    <i>
      <x v="4312"/>
    </i>
    <i>
      <x v="3707"/>
    </i>
    <i>
      <x v="4316"/>
    </i>
    <i>
      <x v="3708"/>
    </i>
    <i>
      <x v="4320"/>
    </i>
    <i>
      <x v="3709"/>
    </i>
    <i>
      <x v="4324"/>
    </i>
    <i>
      <x v="3710"/>
    </i>
    <i>
      <x v="4328"/>
    </i>
    <i>
      <x v="3711"/>
    </i>
    <i>
      <x v="4332"/>
    </i>
    <i>
      <x v="3712"/>
    </i>
    <i>
      <x v="4336"/>
    </i>
    <i>
      <x v="3713"/>
    </i>
    <i>
      <x v="4340"/>
    </i>
    <i>
      <x v="3714"/>
    </i>
    <i>
      <x v="4344"/>
    </i>
    <i>
      <x v="3715"/>
    </i>
    <i>
      <x v="4348"/>
    </i>
    <i>
      <x v="3716"/>
    </i>
    <i>
      <x v="4352"/>
    </i>
    <i>
      <x v="3717"/>
    </i>
    <i>
      <x v="4356"/>
    </i>
    <i>
      <x v="3718"/>
    </i>
    <i>
      <x v="4360"/>
    </i>
    <i>
      <x v="3719"/>
    </i>
    <i>
      <x v="4364"/>
    </i>
    <i>
      <x v="3720"/>
    </i>
    <i>
      <x v="4368"/>
    </i>
    <i>
      <x v="3721"/>
    </i>
    <i>
      <x v="4372"/>
    </i>
    <i>
      <x v="3722"/>
    </i>
    <i>
      <x v="3495"/>
    </i>
    <i>
      <x v="3723"/>
    </i>
    <i>
      <x v="3496"/>
    </i>
    <i>
      <x v="3724"/>
    </i>
    <i>
      <x v="4384"/>
    </i>
    <i>
      <x v="3725"/>
    </i>
    <i>
      <x v="4388"/>
    </i>
    <i>
      <x v="3726"/>
    </i>
    <i>
      <x v="4392"/>
    </i>
    <i>
      <x v="3727"/>
    </i>
    <i>
      <x v="4396"/>
    </i>
    <i>
      <x v="3728"/>
    </i>
    <i>
      <x v="4400"/>
    </i>
    <i>
      <x v="3729"/>
    </i>
    <i>
      <x v="4404"/>
    </i>
    <i>
      <x v="3730"/>
    </i>
    <i>
      <x v="4408"/>
    </i>
    <i>
      <x v="3731"/>
    </i>
    <i>
      <x v="4412"/>
    </i>
    <i>
      <x v="3732"/>
    </i>
    <i>
      <x v="4416"/>
    </i>
    <i>
      <x v="3733"/>
    </i>
    <i>
      <x v="4420"/>
    </i>
    <i>
      <x v="3734"/>
    </i>
    <i>
      <x v="4424"/>
    </i>
    <i>
      <x v="3735"/>
    </i>
    <i>
      <x v="4428"/>
    </i>
    <i>
      <x v="3736"/>
    </i>
    <i>
      <x v="3500"/>
    </i>
    <i>
      <x v="3737"/>
    </i>
    <i>
      <x v="4436"/>
    </i>
    <i>
      <x v="3738"/>
    </i>
    <i>
      <x v="4440"/>
    </i>
    <i>
      <x v="3739"/>
    </i>
    <i>
      <x v="4444"/>
    </i>
    <i>
      <x v="3740"/>
    </i>
    <i>
      <x v="4448"/>
    </i>
    <i>
      <x v="3741"/>
    </i>
    <i>
      <x v="4452"/>
    </i>
    <i>
      <x v="3742"/>
    </i>
    <i>
      <x v="4456"/>
    </i>
    <i>
      <x v="3743"/>
    </i>
    <i>
      <x v="4460"/>
    </i>
    <i>
      <x v="3744"/>
    </i>
    <i>
      <x v="4464"/>
    </i>
    <i>
      <x v="3745"/>
    </i>
    <i>
      <x v="4468"/>
    </i>
    <i>
      <x v="3746"/>
    </i>
    <i>
      <x v="4472"/>
    </i>
    <i>
      <x v="3747"/>
    </i>
    <i>
      <x v="4476"/>
    </i>
    <i>
      <x v="3748"/>
    </i>
    <i>
      <x v="4480"/>
    </i>
    <i>
      <x v="3749"/>
    </i>
    <i>
      <x v="4484"/>
    </i>
    <i>
      <x v="3750"/>
    </i>
    <i>
      <x v="4488"/>
    </i>
    <i>
      <x v="3751"/>
    </i>
    <i>
      <x v="4492"/>
    </i>
    <i>
      <x v="3752"/>
    </i>
    <i>
      <x v="4496"/>
    </i>
    <i>
      <x v="3753"/>
    </i>
    <i>
      <x v="4500"/>
    </i>
    <i>
      <x v="3754"/>
    </i>
    <i>
      <x v="4504"/>
    </i>
    <i>
      <x v="3755"/>
    </i>
    <i>
      <x v="4508"/>
    </i>
    <i>
      <x v="3756"/>
    </i>
    <i>
      <x v="4512"/>
    </i>
    <i>
      <x v="3757"/>
    </i>
    <i>
      <x v="4516"/>
    </i>
    <i>
      <x v="3758"/>
    </i>
    <i>
      <x v="4520"/>
    </i>
    <i>
      <x v="3759"/>
    </i>
    <i>
      <x v="4524"/>
    </i>
    <i>
      <x v="3760"/>
    </i>
    <i>
      <x v="4528"/>
    </i>
    <i>
      <x v="3761"/>
    </i>
    <i>
      <x v="4532"/>
    </i>
    <i>
      <x v="3762"/>
    </i>
    <i>
      <x v="4536"/>
    </i>
    <i>
      <x v="3763"/>
    </i>
    <i>
      <x v="4540"/>
    </i>
    <i>
      <x v="3764"/>
    </i>
    <i>
      <x v="4544"/>
    </i>
    <i>
      <x v="3765"/>
    </i>
    <i>
      <x v="4548"/>
    </i>
    <i>
      <x v="3766"/>
    </i>
    <i>
      <x v="4552"/>
    </i>
    <i>
      <x v="3767"/>
    </i>
    <i>
      <x v="4556"/>
    </i>
    <i>
      <x v="3768"/>
    </i>
    <i>
      <x v="4560"/>
    </i>
    <i>
      <x v="3769"/>
    </i>
    <i>
      <x v="4564"/>
    </i>
    <i>
      <x v="3770"/>
    </i>
    <i>
      <x v="4568"/>
    </i>
    <i>
      <x v="3771"/>
    </i>
    <i>
      <x v="4572"/>
    </i>
    <i>
      <x v="3772"/>
    </i>
    <i>
      <x v="4576"/>
    </i>
    <i>
      <x v="3773"/>
    </i>
    <i>
      <x v="4580"/>
    </i>
    <i>
      <x v="3774"/>
    </i>
    <i>
      <x v="4585"/>
    </i>
    <i>
      <x v="3775"/>
    </i>
    <i>
      <x v="4589"/>
    </i>
    <i>
      <x v="3776"/>
    </i>
    <i>
      <x v="4593"/>
    </i>
    <i>
      <x v="3777"/>
    </i>
    <i>
      <x v="4597"/>
    </i>
    <i>
      <x v="3778"/>
    </i>
    <i>
      <x v="4053"/>
    </i>
    <i>
      <x v="3779"/>
    </i>
    <i>
      <x v="4055"/>
    </i>
    <i>
      <x v="3780"/>
    </i>
    <i>
      <x v="4057"/>
    </i>
    <i>
      <x v="3781"/>
    </i>
    <i>
      <x v="4059"/>
    </i>
    <i>
      <x v="3782"/>
    </i>
    <i>
      <x v="4061"/>
    </i>
    <i>
      <x v="3783"/>
    </i>
    <i>
      <x v="4063"/>
    </i>
    <i>
      <x v="3784"/>
    </i>
    <i>
      <x v="4065"/>
    </i>
    <i>
      <x v="3785"/>
    </i>
    <i>
      <x v="4067"/>
    </i>
    <i>
      <x v="3786"/>
    </i>
    <i>
      <x v="4069"/>
    </i>
    <i>
      <x v="3787"/>
    </i>
    <i>
      <x v="4071"/>
    </i>
    <i>
      <x v="3788"/>
    </i>
    <i>
      <x v="4073"/>
    </i>
    <i>
      <x v="3789"/>
    </i>
    <i>
      <x v="4075"/>
    </i>
    <i>
      <x v="3790"/>
    </i>
    <i>
      <x v="4077"/>
    </i>
    <i>
      <x v="3791"/>
    </i>
    <i>
      <x v="4079"/>
    </i>
    <i>
      <x v="3792"/>
    </i>
    <i>
      <x v="4081"/>
    </i>
    <i>
      <x v="3793"/>
    </i>
    <i>
      <x v="4083"/>
    </i>
    <i>
      <x v="3794"/>
    </i>
    <i>
      <x v="4085"/>
    </i>
    <i>
      <x v="3795"/>
    </i>
    <i>
      <x v="4087"/>
    </i>
    <i>
      <x v="3796"/>
    </i>
    <i>
      <x v="4089"/>
    </i>
    <i>
      <x v="3797"/>
    </i>
    <i>
      <x v="4091"/>
    </i>
    <i>
      <x v="3798"/>
    </i>
    <i>
      <x v="4093"/>
    </i>
    <i>
      <x v="3799"/>
    </i>
    <i>
      <x v="4095"/>
    </i>
    <i>
      <x v="3800"/>
    </i>
    <i>
      <x v="4097"/>
    </i>
    <i>
      <x v="3801"/>
    </i>
    <i>
      <x v="4099"/>
    </i>
    <i>
      <x v="3802"/>
    </i>
    <i>
      <x v="4101"/>
    </i>
    <i>
      <x v="3803"/>
    </i>
    <i>
      <x v="4103"/>
    </i>
    <i>
      <x v="3804"/>
    </i>
    <i>
      <x v="4105"/>
    </i>
    <i>
      <x v="3805"/>
    </i>
    <i>
      <x v="4107"/>
    </i>
    <i>
      <x v="3806"/>
    </i>
    <i>
      <x v="4109"/>
    </i>
    <i>
      <x v="3807"/>
    </i>
    <i>
      <x v="4111"/>
    </i>
    <i>
      <x v="3808"/>
    </i>
    <i>
      <x v="4113"/>
    </i>
    <i>
      <x v="3809"/>
    </i>
    <i>
      <x v="4115"/>
    </i>
    <i>
      <x v="3810"/>
    </i>
    <i>
      <x v="4117"/>
    </i>
    <i>
      <x v="3811"/>
    </i>
    <i>
      <x v="4119"/>
    </i>
    <i>
      <x v="3812"/>
    </i>
    <i>
      <x v="4121"/>
    </i>
    <i>
      <x v="3813"/>
    </i>
    <i>
      <x v="4123"/>
    </i>
    <i>
      <x v="3814"/>
    </i>
    <i>
      <x v="4125"/>
    </i>
    <i>
      <x v="3459"/>
    </i>
    <i>
      <x v="4127"/>
    </i>
    <i>
      <x v="3816"/>
    </i>
    <i>
      <x v="4129"/>
    </i>
    <i>
      <x v="3817"/>
    </i>
    <i>
      <x v="4131"/>
    </i>
    <i>
      <x v="3818"/>
    </i>
    <i>
      <x v="4133"/>
    </i>
    <i>
      <x v="3819"/>
    </i>
    <i>
      <x v="4135"/>
    </i>
    <i>
      <x v="3820"/>
    </i>
    <i>
      <x v="4137"/>
    </i>
    <i>
      <x v="3821"/>
    </i>
    <i>
      <x v="4139"/>
    </i>
    <i>
      <x v="3822"/>
    </i>
    <i>
      <x v="4141"/>
    </i>
    <i>
      <x v="3823"/>
    </i>
    <i>
      <x v="4143"/>
    </i>
    <i>
      <x v="3824"/>
    </i>
    <i>
      <x v="4145"/>
    </i>
    <i>
      <x v="3825"/>
    </i>
    <i>
      <x v="4147"/>
    </i>
    <i>
      <x v="3826"/>
    </i>
    <i>
      <x v="4149"/>
    </i>
    <i>
      <x v="3827"/>
    </i>
    <i>
      <x v="4151"/>
    </i>
    <i>
      <x v="3828"/>
    </i>
    <i>
      <x v="4153"/>
    </i>
    <i>
      <x v="3829"/>
    </i>
    <i>
      <x v="4155"/>
    </i>
    <i>
      <x v="3830"/>
    </i>
    <i>
      <x v="4157"/>
    </i>
    <i>
      <x v="3831"/>
    </i>
    <i>
      <x v="4159"/>
    </i>
    <i>
      <x v="3832"/>
    </i>
    <i>
      <x v="4161"/>
    </i>
    <i>
      <x v="3833"/>
    </i>
    <i>
      <x v="4163"/>
    </i>
    <i>
      <x v="3834"/>
    </i>
    <i>
      <x v="4165"/>
    </i>
    <i>
      <x v="3460"/>
    </i>
    <i>
      <x v="4167"/>
    </i>
    <i>
      <x v="3836"/>
    </i>
    <i>
      <x v="4169"/>
    </i>
    <i>
      <x v="3837"/>
    </i>
    <i>
      <x v="4171"/>
    </i>
    <i>
      <x v="3838"/>
    </i>
    <i>
      <x v="4173"/>
    </i>
    <i>
      <x v="3839"/>
    </i>
    <i>
      <x v="4175"/>
    </i>
    <i>
      <x v="3840"/>
    </i>
    <i>
      <x v="4177"/>
    </i>
    <i>
      <x v="3841"/>
    </i>
    <i>
      <x v="4179"/>
    </i>
    <i>
      <x v="3842"/>
    </i>
    <i>
      <x v="4181"/>
    </i>
    <i>
      <x v="3843"/>
    </i>
    <i>
      <x v="4183"/>
    </i>
    <i>
      <x v="3844"/>
    </i>
    <i>
      <x v="4185"/>
    </i>
    <i>
      <x v="3845"/>
    </i>
    <i>
      <x v="4187"/>
    </i>
    <i>
      <x v="3846"/>
    </i>
    <i>
      <x v="4189"/>
    </i>
    <i>
      <x v="3847"/>
    </i>
    <i>
      <x v="4191"/>
    </i>
    <i>
      <x v="3848"/>
    </i>
    <i>
      <x v="4193"/>
    </i>
    <i>
      <x v="3849"/>
    </i>
    <i>
      <x v="4195"/>
    </i>
    <i>
      <x v="3461"/>
    </i>
    <i>
      <x v="4197"/>
    </i>
    <i>
      <x v="3851"/>
    </i>
    <i>
      <x v="4199"/>
    </i>
    <i>
      <x v="3852"/>
    </i>
    <i>
      <x v="4201"/>
    </i>
    <i>
      <x v="3853"/>
    </i>
    <i>
      <x v="4203"/>
    </i>
    <i>
      <x v="3854"/>
    </i>
    <i>
      <x v="4205"/>
    </i>
    <i>
      <x v="3855"/>
    </i>
    <i>
      <x v="4207"/>
    </i>
    <i>
      <x v="3856"/>
    </i>
    <i>
      <x v="4209"/>
    </i>
    <i>
      <x v="3857"/>
    </i>
    <i>
      <x v="4211"/>
    </i>
    <i>
      <x v="3858"/>
    </i>
    <i>
      <x v="4213"/>
    </i>
    <i>
      <x v="3859"/>
    </i>
    <i>
      <x v="4215"/>
    </i>
    <i>
      <x v="3860"/>
    </i>
    <i>
      <x v="4217"/>
    </i>
    <i>
      <x v="3861"/>
    </i>
    <i>
      <x v="4219"/>
    </i>
    <i>
      <x v="3862"/>
    </i>
    <i>
      <x v="4221"/>
    </i>
    <i>
      <x v="3863"/>
    </i>
    <i>
      <x v="4223"/>
    </i>
    <i>
      <x v="3864"/>
    </i>
    <i>
      <x v="4225"/>
    </i>
    <i>
      <x v="3865"/>
    </i>
    <i>
      <x v="4227"/>
    </i>
    <i>
      <x v="3866"/>
    </i>
    <i>
      <x v="4229"/>
    </i>
    <i>
      <x v="3867"/>
    </i>
    <i>
      <x v="4231"/>
    </i>
    <i>
      <x v="3868"/>
    </i>
    <i>
      <x v="4233"/>
    </i>
    <i>
      <x v="3869"/>
    </i>
    <i>
      <x v="4235"/>
    </i>
    <i>
      <x v="3870"/>
    </i>
    <i>
      <x v="4237"/>
    </i>
    <i>
      <x v="3452"/>
    </i>
    <i>
      <x v="4239"/>
    </i>
    <i>
      <x v="3872"/>
    </i>
    <i>
      <x v="4241"/>
    </i>
    <i>
      <x v="3873"/>
    </i>
    <i>
      <x v="4243"/>
    </i>
    <i>
      <x v="3874"/>
    </i>
    <i>
      <x v="4245"/>
    </i>
    <i>
      <x v="3875"/>
    </i>
    <i>
      <x v="4247"/>
    </i>
    <i>
      <x v="3463"/>
    </i>
    <i>
      <x v="4249"/>
    </i>
    <i>
      <x v="3877"/>
    </i>
    <i>
      <x v="4251"/>
    </i>
    <i>
      <x v="3878"/>
    </i>
    <i>
      <x v="4253"/>
    </i>
    <i>
      <x v="3879"/>
    </i>
    <i>
      <x v="4255"/>
    </i>
    <i>
      <x v="3880"/>
    </i>
    <i>
      <x v="4257"/>
    </i>
    <i>
      <x v="3881"/>
    </i>
    <i>
      <x v="4259"/>
    </i>
    <i>
      <x v="3882"/>
    </i>
    <i>
      <x v="4261"/>
    </i>
    <i>
      <x v="3883"/>
    </i>
    <i>
      <x v="4263"/>
    </i>
    <i>
      <x v="3884"/>
    </i>
    <i>
      <x v="4265"/>
    </i>
    <i>
      <x v="3885"/>
    </i>
    <i>
      <x v="4267"/>
    </i>
    <i>
      <x v="3886"/>
    </i>
    <i>
      <x v="4269"/>
    </i>
    <i>
      <x v="3887"/>
    </i>
    <i>
      <x v="4271"/>
    </i>
    <i>
      <x v="3888"/>
    </i>
    <i>
      <x v="4273"/>
    </i>
    <i>
      <x v="3889"/>
    </i>
    <i>
      <x v="4275"/>
    </i>
    <i>
      <x v="3890"/>
    </i>
    <i>
      <x v="4277"/>
    </i>
    <i>
      <x v="3891"/>
    </i>
    <i>
      <x v="4279"/>
    </i>
    <i>
      <x v="3892"/>
    </i>
    <i>
      <x v="4281"/>
    </i>
    <i>
      <x v="3893"/>
    </i>
    <i>
      <x v="4283"/>
    </i>
    <i>
      <x v="3894"/>
    </i>
    <i>
      <x v="4285"/>
    </i>
    <i>
      <x v="3895"/>
    </i>
    <i>
      <x v="4287"/>
    </i>
    <i>
      <x v="3896"/>
    </i>
    <i>
      <x v="4289"/>
    </i>
    <i>
      <x v="3897"/>
    </i>
    <i>
      <x v="4291"/>
    </i>
    <i>
      <x v="3898"/>
    </i>
    <i>
      <x v="3488"/>
    </i>
    <i>
      <x v="3899"/>
    </i>
    <i>
      <x v="4295"/>
    </i>
    <i>
      <x v="3464"/>
    </i>
    <i>
      <x v="4297"/>
    </i>
    <i>
      <x v="3901"/>
    </i>
    <i>
      <x v="4299"/>
    </i>
    <i>
      <x v="3902"/>
    </i>
    <i>
      <x v="4301"/>
    </i>
    <i>
      <x v="3903"/>
    </i>
    <i>
      <x v="4303"/>
    </i>
    <i>
      <x v="3904"/>
    </i>
    <i>
      <x v="4305"/>
    </i>
    <i>
      <x v="3905"/>
    </i>
    <i>
      <x v="4307"/>
    </i>
    <i>
      <x v="3906"/>
    </i>
    <i>
      <x v="4309"/>
    </i>
    <i>
      <x v="3907"/>
    </i>
    <i>
      <x v="4311"/>
    </i>
    <i>
      <x v="3908"/>
    </i>
    <i>
      <x v="4313"/>
    </i>
    <i>
      <x v="3909"/>
    </i>
    <i>
      <x v="4315"/>
    </i>
    <i>
      <x v="3910"/>
    </i>
    <i>
      <x v="4317"/>
    </i>
    <i>
      <x v="3911"/>
    </i>
    <i>
      <x v="4319"/>
    </i>
    <i>
      <x v="3912"/>
    </i>
    <i>
      <x v="4321"/>
    </i>
    <i>
      <x v="3913"/>
    </i>
    <i>
      <x v="4323"/>
    </i>
    <i>
      <x v="3465"/>
    </i>
    <i>
      <x v="4325"/>
    </i>
    <i>
      <x v="3915"/>
    </i>
    <i>
      <x v="4327"/>
    </i>
    <i>
      <x v="3916"/>
    </i>
    <i>
      <x v="4329"/>
    </i>
    <i>
      <x v="3917"/>
    </i>
    <i>
      <x v="4331"/>
    </i>
    <i>
      <x v="3918"/>
    </i>
    <i>
      <x v="3491"/>
    </i>
    <i>
      <x v="3919"/>
    </i>
    <i>
      <x v="4335"/>
    </i>
    <i>
      <x v="3920"/>
    </i>
    <i>
      <x v="4337"/>
    </i>
    <i>
      <x v="3921"/>
    </i>
    <i>
      <x v="4339"/>
    </i>
    <i>
      <x v="3922"/>
    </i>
    <i>
      <x v="3492"/>
    </i>
    <i>
      <x v="3923"/>
    </i>
    <i>
      <x v="4343"/>
    </i>
    <i>
      <x v="3924"/>
    </i>
    <i>
      <x v="4345"/>
    </i>
    <i>
      <x v="3925"/>
    </i>
    <i>
      <x v="4347"/>
    </i>
    <i>
      <x v="3926"/>
    </i>
    <i>
      <x v="4349"/>
    </i>
    <i>
      <x v="3927"/>
    </i>
    <i>
      <x v="4351"/>
    </i>
    <i>
      <x v="3466"/>
    </i>
    <i>
      <x v="4353"/>
    </i>
    <i>
      <x v="3467"/>
    </i>
    <i>
      <x v="4355"/>
    </i>
    <i>
      <x v="3468"/>
    </i>
    <i>
      <x v="4357"/>
    </i>
    <i>
      <x v="3931"/>
    </i>
    <i>
      <x v="4359"/>
    </i>
    <i>
      <x v="3932"/>
    </i>
    <i>
      <x v="4361"/>
    </i>
    <i>
      <x v="3933"/>
    </i>
    <i>
      <x v="4363"/>
    </i>
    <i>
      <x v="3934"/>
    </i>
    <i>
      <x v="4365"/>
    </i>
    <i>
      <x v="3935"/>
    </i>
    <i>
      <x v="4367"/>
    </i>
    <i>
      <x v="3469"/>
    </i>
    <i>
      <x v="3494"/>
    </i>
    <i>
      <x v="3937"/>
    </i>
    <i>
      <x v="4371"/>
    </i>
    <i>
      <x v="3938"/>
    </i>
    <i>
      <x v="4373"/>
    </i>
    <i>
      <x v="3939"/>
    </i>
    <i>
      <x v="4375"/>
    </i>
    <i>
      <x v="3940"/>
    </i>
    <i>
      <x v="4377"/>
    </i>
    <i>
      <x v="3941"/>
    </i>
    <i>
      <x v="4379"/>
    </i>
    <i>
      <x v="3942"/>
    </i>
    <i>
      <x v="4381"/>
    </i>
    <i>
      <x v="3943"/>
    </i>
    <i>
      <x v="4383"/>
    </i>
    <i>
      <x v="3944"/>
    </i>
    <i>
      <x v="4385"/>
    </i>
    <i>
      <x v="3945"/>
    </i>
    <i>
      <x v="4387"/>
    </i>
    <i>
      <x v="3946"/>
    </i>
    <i>
      <x v="4389"/>
    </i>
    <i>
      <x v="3947"/>
    </i>
    <i>
      <x v="4391"/>
    </i>
    <i>
      <x v="3948"/>
    </i>
    <i>
      <x v="4393"/>
    </i>
    <i>
      <x v="3949"/>
    </i>
    <i>
      <x v="4395"/>
    </i>
    <i>
      <x v="3950"/>
    </i>
    <i>
      <x v="4397"/>
    </i>
    <i>
      <x v="3951"/>
    </i>
    <i>
      <x v="4399"/>
    </i>
    <i>
      <x v="3952"/>
    </i>
    <i>
      <x v="4401"/>
    </i>
    <i>
      <x v="3953"/>
    </i>
    <i>
      <x v="4403"/>
    </i>
    <i>
      <x v="3954"/>
    </i>
    <i>
      <x v="4405"/>
    </i>
    <i>
      <x v="3470"/>
    </i>
    <i>
      <x v="4407"/>
    </i>
    <i>
      <x v="3956"/>
    </i>
    <i>
      <x v="4409"/>
    </i>
    <i>
      <x v="3957"/>
    </i>
    <i>
      <x v="4411"/>
    </i>
    <i>
      <x v="3958"/>
    </i>
    <i>
      <x v="3497"/>
    </i>
    <i>
      <x v="3959"/>
    </i>
    <i>
      <x v="4415"/>
    </i>
    <i>
      <x v="3960"/>
    </i>
    <i>
      <x v="4417"/>
    </i>
    <i>
      <x v="3961"/>
    </i>
    <i>
      <x v="4419"/>
    </i>
    <i>
      <x v="3962"/>
    </i>
    <i>
      <x v="4421"/>
    </i>
    <i>
      <x v="3963"/>
    </i>
    <i>
      <x v="4423"/>
    </i>
    <i>
      <x v="3964"/>
    </i>
    <i>
      <x v="4425"/>
    </i>
    <i>
      <x v="3965"/>
    </i>
    <i>
      <x v="4427"/>
    </i>
    <i>
      <x v="3966"/>
    </i>
    <i>
      <x v="3498"/>
    </i>
    <i>
      <x v="3967"/>
    </i>
    <i>
      <x v="4431"/>
    </i>
    <i>
      <x v="3968"/>
    </i>
    <i>
      <x v="4433"/>
    </i>
    <i>
      <x v="3969"/>
    </i>
    <i>
      <x v="4435"/>
    </i>
    <i>
      <x v="3970"/>
    </i>
    <i>
      <x v="4437"/>
    </i>
    <i>
      <x v="3971"/>
    </i>
    <i>
      <x v="4439"/>
    </i>
    <i>
      <x v="3972"/>
    </i>
    <i>
      <x v="4441"/>
    </i>
    <i>
      <x v="3973"/>
    </i>
    <i>
      <x v="4443"/>
    </i>
    <i>
      <x v="3974"/>
    </i>
    <i>
      <x v="4445"/>
    </i>
    <i>
      <x v="3471"/>
    </i>
    <i>
      <x v="4447"/>
    </i>
    <i>
      <x v="3976"/>
    </i>
    <i>
      <x v="4449"/>
    </i>
    <i>
      <x v="3977"/>
    </i>
    <i>
      <x v="4451"/>
    </i>
    <i>
      <x v="3978"/>
    </i>
    <i>
      <x v="4453"/>
    </i>
    <i>
      <x v="3979"/>
    </i>
    <i>
      <x v="4455"/>
    </i>
    <i>
      <x v="3980"/>
    </i>
    <i>
      <x v="4457"/>
    </i>
    <i>
      <x v="3981"/>
    </i>
    <i>
      <x v="4459"/>
    </i>
    <i>
      <x v="3982"/>
    </i>
    <i>
      <x v="4461"/>
    </i>
    <i>
      <x v="3983"/>
    </i>
    <i>
      <x v="4463"/>
    </i>
    <i>
      <x v="3984"/>
    </i>
    <i>
      <x v="4465"/>
    </i>
    <i>
      <x v="3985"/>
    </i>
    <i>
      <x v="4467"/>
    </i>
    <i>
      <x v="3472"/>
    </i>
    <i>
      <x v="4469"/>
    </i>
    <i>
      <x v="3987"/>
    </i>
    <i>
      <x v="4471"/>
    </i>
    <i>
      <x v="3988"/>
    </i>
    <i>
      <x v="4473"/>
    </i>
    <i>
      <x v="3989"/>
    </i>
    <i>
      <x v="4475"/>
    </i>
    <i>
      <x v="3990"/>
    </i>
    <i>
      <x v="4477"/>
    </i>
    <i>
      <x v="3991"/>
    </i>
    <i>
      <x v="4479"/>
    </i>
    <i>
      <x v="3992"/>
    </i>
    <i>
      <x v="4481"/>
    </i>
    <i>
      <x v="3993"/>
    </i>
    <i>
      <x v="4483"/>
    </i>
    <i>
      <x v="3994"/>
    </i>
    <i>
      <x v="4485"/>
    </i>
    <i>
      <x v="3995"/>
    </i>
    <i>
      <x v="4487"/>
    </i>
    <i>
      <x v="3996"/>
    </i>
    <i>
      <x v="4489"/>
    </i>
    <i>
      <x v="3997"/>
    </i>
    <i>
      <x v="4491"/>
    </i>
    <i>
      <x v="3998"/>
    </i>
    <i>
      <x v="4493"/>
    </i>
    <i>
      <x v="3999"/>
    </i>
    <i>
      <x v="4495"/>
    </i>
    <i>
      <x v="4000"/>
    </i>
    <i>
      <x v="4497"/>
    </i>
    <i>
      <x v="4001"/>
    </i>
    <i>
      <x v="4499"/>
    </i>
    <i>
      <x v="3473"/>
    </i>
    <i>
      <x v="4501"/>
    </i>
    <i>
      <x v="4003"/>
    </i>
    <i>
      <x v="4503"/>
    </i>
    <i>
      <x v="4004"/>
    </i>
    <i>
      <x v="4505"/>
    </i>
    <i>
      <x v="4005"/>
    </i>
    <i>
      <x v="4507"/>
    </i>
    <i>
      <x v="4006"/>
    </i>
    <i>
      <x v="4509"/>
    </i>
    <i>
      <x v="4007"/>
    </i>
    <i>
      <x v="4511"/>
    </i>
    <i>
      <x v="4008"/>
    </i>
    <i>
      <x v="4513"/>
    </i>
    <i>
      <x v="4009"/>
    </i>
    <i>
      <x v="4515"/>
    </i>
    <i>
      <x v="4010"/>
    </i>
    <i>
      <x v="4517"/>
    </i>
    <i>
      <x v="4011"/>
    </i>
    <i>
      <x v="4519"/>
    </i>
    <i>
      <x v="4012"/>
    </i>
    <i>
      <x v="4521"/>
    </i>
    <i>
      <x v="4013"/>
    </i>
    <i>
      <x v="4523"/>
    </i>
    <i>
      <x v="4014"/>
    </i>
    <i>
      <x v="4525"/>
    </i>
    <i>
      <x v="4015"/>
    </i>
    <i>
      <x v="4527"/>
    </i>
    <i>
      <x v="4016"/>
    </i>
    <i>
      <x v="4529"/>
    </i>
    <i>
      <x v="4017"/>
    </i>
    <i>
      <x v="4531"/>
    </i>
    <i>
      <x v="4018"/>
    </i>
    <i>
      <x v="4533"/>
    </i>
    <i>
      <x v="4019"/>
    </i>
    <i>
      <x v="4535"/>
    </i>
    <i>
      <x v="4020"/>
    </i>
    <i>
      <x v="4537"/>
    </i>
    <i>
      <x v="4021"/>
    </i>
    <i>
      <x v="4539"/>
    </i>
    <i>
      <x v="3474"/>
    </i>
    <i>
      <x v="4541"/>
    </i>
    <i>
      <x v="4023"/>
    </i>
    <i>
      <x v="4543"/>
    </i>
    <i>
      <x v="3450"/>
    </i>
    <i>
      <x v="4545"/>
    </i>
    <i>
      <x v="4025"/>
    </i>
    <i>
      <x v="4547"/>
    </i>
    <i>
      <x v="4026"/>
    </i>
    <i>
      <x v="4549"/>
    </i>
    <i>
      <x v="4027"/>
    </i>
    <i>
      <x v="4551"/>
    </i>
    <i>
      <x v="3475"/>
    </i>
    <i>
      <x v="4553"/>
    </i>
    <i>
      <x v="3476"/>
    </i>
    <i>
      <x v="4555"/>
    </i>
    <i>
      <x v="4030"/>
    </i>
    <i>
      <x v="4557"/>
    </i>
    <i>
      <x v="4031"/>
    </i>
    <i>
      <x v="4559"/>
    </i>
    <i>
      <x v="4032"/>
    </i>
    <i>
      <x v="4561"/>
    </i>
    <i>
      <x v="4033"/>
    </i>
    <i>
      <x v="4563"/>
    </i>
    <i>
      <x v="4034"/>
    </i>
    <i>
      <x v="4565"/>
    </i>
    <i>
      <x v="4035"/>
    </i>
    <i>
      <x v="4567"/>
    </i>
    <i>
      <x v="4036"/>
    </i>
    <i>
      <x v="4569"/>
    </i>
    <i>
      <x v="4037"/>
    </i>
    <i>
      <x v="4571"/>
    </i>
    <i>
      <x v="4038"/>
    </i>
    <i>
      <x v="4573"/>
    </i>
    <i>
      <x v="3477"/>
    </i>
    <i>
      <x v="4575"/>
    </i>
    <i>
      <x v="4040"/>
    </i>
    <i>
      <x v="4577"/>
    </i>
    <i>
      <x v="4041"/>
    </i>
    <i>
      <x v="4579"/>
    </i>
    <i>
      <x v="3478"/>
    </i>
    <i>
      <x v="3507"/>
    </i>
    <i>
      <x v="4581"/>
    </i>
    <i>
      <x v="4043"/>
    </i>
    <i>
      <x v="3505"/>
    </i>
    <i>
      <x v="4044"/>
    </i>
    <i>
      <x v="4586"/>
    </i>
    <i>
      <x v="4045"/>
    </i>
    <i>
      <x v="4588"/>
    </i>
    <i>
      <x v="3479"/>
    </i>
    <i>
      <x v="4590"/>
    </i>
    <i>
      <x v="4047"/>
    </i>
    <i>
      <x v="4592"/>
    </i>
    <i>
      <x v="4048"/>
    </i>
    <i>
      <x v="4594"/>
    </i>
    <i>
      <x v="3480"/>
    </i>
    <i>
      <x v="4596"/>
    </i>
    <i>
      <x v="3481"/>
    </i>
    <i>
      <x v="4598"/>
    </i>
    <i>
      <x v="3482"/>
    </i>
    <i>
      <x v="3506"/>
    </i>
    <i>
      <x v="4052"/>
    </i>
    <i>
      <x v="2885"/>
    </i>
    <i>
      <x v="3141"/>
    </i>
    <i>
      <x v="3013"/>
    </i>
    <i>
      <x v="2370"/>
    </i>
    <i>
      <x v="3287"/>
    </i>
    <i>
      <x v="2371"/>
    </i>
    <i>
      <x v="2949"/>
    </i>
    <i>
      <x v="2372"/>
    </i>
    <i>
      <x v="3077"/>
    </i>
    <i>
      <x v="2373"/>
    </i>
    <i>
      <x v="3215"/>
    </i>
    <i>
      <x v="2374"/>
    </i>
    <i>
      <x v="3367"/>
    </i>
    <i>
      <x v="2375"/>
    </i>
    <i>
      <x v="2917"/>
    </i>
    <i>
      <x v="2376"/>
    </i>
    <i>
      <x v="2981"/>
    </i>
    <i>
      <x v="2377"/>
    </i>
    <i>
      <x v="3045"/>
    </i>
    <i>
      <x v="2378"/>
    </i>
    <i>
      <x v="3109"/>
    </i>
    <i>
      <x v="2379"/>
    </i>
    <i>
      <x v="3183"/>
    </i>
    <i>
      <x v="2380"/>
    </i>
    <i>
      <x v="3255"/>
    </i>
    <i>
      <x v="2381"/>
    </i>
    <i>
      <x v="3319"/>
    </i>
    <i>
      <x v="2382"/>
    </i>
    <i>
      <x v="3410"/>
    </i>
    <i>
      <x v="2383"/>
    </i>
    <i>
      <x v="2901"/>
    </i>
    <i>
      <x v="2384"/>
    </i>
    <i>
      <x v="2933"/>
    </i>
    <i>
      <x v="2385"/>
    </i>
    <i>
      <x v="2965"/>
    </i>
    <i>
      <x v="2386"/>
    </i>
    <i>
      <x v="2997"/>
    </i>
    <i>
      <x v="2387"/>
    </i>
    <i>
      <x v="3029"/>
    </i>
    <i>
      <x v="2388"/>
    </i>
    <i>
      <x v="3061"/>
    </i>
    <i>
      <x v="2301"/>
    </i>
    <i>
      <x v="3093"/>
    </i>
    <i>
      <x v="2390"/>
    </i>
    <i>
      <x v="3125"/>
    </i>
    <i>
      <x v="2391"/>
    </i>
    <i>
      <x v="3157"/>
    </i>
    <i>
      <x v="2392"/>
    </i>
    <i>
      <x v="3199"/>
    </i>
    <i>
      <x v="2393"/>
    </i>
    <i>
      <x v="2369"/>
    </i>
    <i>
      <x v="2394"/>
    </i>
    <i>
      <x v="3271"/>
    </i>
    <i>
      <x v="2395"/>
    </i>
    <i>
      <x v="3303"/>
    </i>
    <i>
      <x v="2396"/>
    </i>
    <i>
      <x v="2354"/>
    </i>
    <i>
      <x v="2302"/>
    </i>
    <i>
      <x v="3383"/>
    </i>
    <i>
      <x v="2398"/>
    </i>
    <i>
      <x v="3426"/>
    </i>
    <i>
      <x v="2399"/>
    </i>
    <i>
      <x v="2893"/>
    </i>
    <i>
      <x v="2400"/>
    </i>
    <i>
      <x v="2909"/>
    </i>
    <i>
      <x v="2401"/>
    </i>
    <i>
      <x v="2925"/>
    </i>
    <i>
      <x v="2402"/>
    </i>
    <i>
      <x v="2941"/>
    </i>
    <i>
      <x v="2403"/>
    </i>
    <i>
      <x v="2957"/>
    </i>
    <i>
      <x v="2404"/>
    </i>
    <i>
      <x v="2973"/>
    </i>
    <i>
      <x v="2405"/>
    </i>
    <i>
      <x v="2989"/>
    </i>
    <i>
      <x v="2406"/>
    </i>
    <i>
      <x v="3005"/>
    </i>
    <i>
      <x v="2407"/>
    </i>
    <i>
      <x v="3021"/>
    </i>
    <i>
      <x v="2330"/>
    </i>
    <i>
      <x v="3037"/>
    </i>
    <i>
      <x v="2409"/>
    </i>
    <i>
      <x v="3053"/>
    </i>
    <i>
      <x v="2410"/>
    </i>
    <i>
      <x v="2350"/>
    </i>
    <i>
      <x v="2411"/>
    </i>
    <i>
      <x v="3085"/>
    </i>
    <i>
      <x v="2303"/>
    </i>
    <i>
      <x v="3101"/>
    </i>
    <i>
      <x v="2413"/>
    </i>
    <i>
      <x v="3117"/>
    </i>
    <i>
      <x v="2339"/>
    </i>
    <i>
      <x v="3133"/>
    </i>
    <i>
      <x v="2415"/>
    </i>
    <i>
      <x v="3149"/>
    </i>
    <i>
      <x v="2416"/>
    </i>
    <i>
      <x v="3165"/>
    </i>
    <i>
      <x v="2417"/>
    </i>
    <i>
      <x v="3191"/>
    </i>
    <i>
      <x v="2418"/>
    </i>
    <i>
      <x v="3207"/>
    </i>
    <i>
      <x v="2419"/>
    </i>
    <i>
      <x v="3223"/>
    </i>
    <i>
      <x v="2420"/>
    </i>
    <i>
      <x v="3247"/>
    </i>
    <i>
      <x v="2421"/>
    </i>
    <i>
      <x v="3263"/>
    </i>
    <i>
      <x v="2422"/>
    </i>
    <i>
      <x v="3279"/>
    </i>
    <i>
      <x v="2304"/>
    </i>
    <i>
      <x v="3295"/>
    </i>
    <i>
      <x v="2424"/>
    </i>
    <i>
      <x v="2358"/>
    </i>
    <i>
      <x v="2425"/>
    </i>
    <i>
      <x v="3327"/>
    </i>
    <i>
      <x v="2426"/>
    </i>
    <i>
      <x v="3359"/>
    </i>
    <i>
      <x v="2427"/>
    </i>
    <i>
      <x v="3375"/>
    </i>
    <i>
      <x v="2428"/>
    </i>
    <i>
      <x v="2365"/>
    </i>
    <i>
      <x v="2429"/>
    </i>
    <i>
      <x v="3418"/>
    </i>
    <i>
      <x v="2430"/>
    </i>
    <i>
      <x v="3434"/>
    </i>
    <i>
      <x v="2431"/>
    </i>
    <i>
      <x v="2889"/>
    </i>
    <i>
      <x v="2432"/>
    </i>
    <i>
      <x v="2359"/>
    </i>
    <i>
      <x v="2433"/>
    </i>
    <i>
      <x v="2905"/>
    </i>
    <i>
      <x v="2434"/>
    </i>
    <i>
      <x v="2913"/>
    </i>
    <i>
      <x v="2305"/>
    </i>
    <i>
      <x v="2921"/>
    </i>
    <i>
      <x v="2436"/>
    </i>
    <i>
      <x v="2929"/>
    </i>
    <i>
      <x v="2437"/>
    </i>
    <i>
      <x v="2937"/>
    </i>
    <i>
      <x v="2438"/>
    </i>
    <i>
      <x v="2945"/>
    </i>
    <i>
      <x v="2439"/>
    </i>
    <i>
      <x v="2953"/>
    </i>
    <i>
      <x v="2440"/>
    </i>
    <i>
      <x v="2961"/>
    </i>
    <i>
      <x v="2441"/>
    </i>
    <i>
      <x v="2969"/>
    </i>
    <i>
      <x v="2442"/>
    </i>
    <i>
      <x v="2977"/>
    </i>
    <i>
      <x v="2366"/>
    </i>
    <i>
      <x v="2985"/>
    </i>
    <i>
      <x v="2444"/>
    </i>
    <i>
      <x v="2993"/>
    </i>
    <i>
      <x v="2445"/>
    </i>
    <i>
      <x v="3001"/>
    </i>
    <i>
      <x v="2446"/>
    </i>
    <i>
      <x v="3009"/>
    </i>
    <i>
      <x v="2447"/>
    </i>
    <i>
      <x v="3017"/>
    </i>
    <i>
      <x v="2448"/>
    </i>
    <i>
      <x v="3025"/>
    </i>
    <i>
      <x v="2449"/>
    </i>
    <i>
      <x v="3033"/>
    </i>
    <i>
      <x v="2450"/>
    </i>
    <i>
      <x v="3041"/>
    </i>
    <i>
      <x v="2451"/>
    </i>
    <i>
      <x v="3049"/>
    </i>
    <i>
      <x v="2452"/>
    </i>
    <i>
      <x v="3057"/>
    </i>
    <i>
      <x v="2453"/>
    </i>
    <i>
      <x v="3065"/>
    </i>
    <i>
      <x v="2331"/>
    </i>
    <i>
      <x v="3073"/>
    </i>
    <i>
      <x v="2455"/>
    </i>
    <i>
      <x v="3081"/>
    </i>
    <i>
      <x v="2456"/>
    </i>
    <i>
      <x v="3089"/>
    </i>
    <i>
      <x v="2457"/>
    </i>
    <i>
      <x v="3097"/>
    </i>
    <i>
      <x v="2458"/>
    </i>
    <i>
      <x v="3105"/>
    </i>
    <i>
      <x v="2459"/>
    </i>
    <i>
      <x v="3113"/>
    </i>
    <i>
      <x v="2460"/>
    </i>
    <i>
      <x v="3121"/>
    </i>
    <i>
      <x v="2306"/>
    </i>
    <i>
      <x v="3129"/>
    </i>
    <i>
      <x v="2462"/>
    </i>
    <i>
      <x v="2363"/>
    </i>
    <i>
      <x v="2463"/>
    </i>
    <i>
      <x v="3145"/>
    </i>
    <i>
      <x v="2464"/>
    </i>
    <i>
      <x v="3153"/>
    </i>
    <i>
      <x v="2465"/>
    </i>
    <i>
      <x v="3161"/>
    </i>
    <i>
      <x v="2466"/>
    </i>
    <i>
      <x v="2364"/>
    </i>
    <i>
      <x v="2467"/>
    </i>
    <i>
      <x v="3187"/>
    </i>
    <i>
      <x v="2468"/>
    </i>
    <i>
      <x v="3195"/>
    </i>
    <i>
      <x v="2469"/>
    </i>
    <i>
      <x v="3203"/>
    </i>
    <i>
      <x v="2470"/>
    </i>
    <i>
      <x v="3211"/>
    </i>
    <i>
      <x v="2471"/>
    </i>
    <i>
      <x v="3219"/>
    </i>
    <i>
      <x v="2472"/>
    </i>
    <i>
      <x v="3227"/>
    </i>
    <i>
      <x v="2473"/>
    </i>
    <i>
      <x v="3243"/>
    </i>
    <i>
      <x v="2474"/>
    </i>
    <i>
      <x v="3251"/>
    </i>
    <i>
      <x v="2475"/>
    </i>
    <i>
      <x v="3259"/>
    </i>
    <i>
      <x v="2340"/>
    </i>
    <i>
      <x v="3267"/>
    </i>
    <i>
      <x v="2477"/>
    </i>
    <i>
      <x v="3275"/>
    </i>
    <i>
      <x v="2478"/>
    </i>
    <i>
      <x v="3283"/>
    </i>
    <i>
      <x v="2332"/>
    </i>
    <i>
      <x v="3291"/>
    </i>
    <i>
      <x v="2480"/>
    </i>
    <i>
      <x v="3299"/>
    </i>
    <i>
      <x v="2481"/>
    </i>
    <i>
      <x v="3307"/>
    </i>
    <i>
      <x v="2482"/>
    </i>
    <i>
      <x v="3315"/>
    </i>
    <i>
      <x v="2483"/>
    </i>
    <i>
      <x v="3323"/>
    </i>
    <i>
      <x v="2484"/>
    </i>
    <i>
      <x v="2367"/>
    </i>
    <i>
      <x v="2485"/>
    </i>
    <i>
      <x v="3355"/>
    </i>
    <i>
      <x v="2486"/>
    </i>
    <i>
      <x v="3363"/>
    </i>
    <i>
      <x v="2355"/>
    </i>
    <i>
      <x v="3371"/>
    </i>
    <i>
      <x v="2488"/>
    </i>
    <i>
      <x v="3379"/>
    </i>
    <i>
      <x v="2489"/>
    </i>
    <i>
      <x v="3387"/>
    </i>
    <i>
      <x v="2490"/>
    </i>
    <i>
      <x v="3406"/>
    </i>
    <i>
      <x v="2491"/>
    </i>
    <i>
      <x v="3414"/>
    </i>
    <i>
      <x v="2492"/>
    </i>
    <i>
      <x v="3422"/>
    </i>
    <i>
      <x v="2493"/>
    </i>
    <i>
      <x v="2344"/>
    </i>
    <i>
      <x v="2494"/>
    </i>
    <i>
      <x v="2883"/>
    </i>
    <i>
      <x v="2495"/>
    </i>
    <i>
      <x v="2887"/>
    </i>
    <i>
      <x v="2496"/>
    </i>
    <i>
      <x v="2891"/>
    </i>
    <i>
      <x v="2497"/>
    </i>
    <i>
      <x v="2895"/>
    </i>
    <i>
      <x v="2498"/>
    </i>
    <i>
      <x v="2899"/>
    </i>
    <i>
      <x v="2499"/>
    </i>
    <i>
      <x v="2903"/>
    </i>
    <i>
      <x v="2500"/>
    </i>
    <i>
      <x v="2907"/>
    </i>
    <i>
      <x v="2501"/>
    </i>
    <i>
      <x v="2911"/>
    </i>
    <i>
      <x v="2502"/>
    </i>
    <i>
      <x v="2345"/>
    </i>
    <i>
      <x v="2503"/>
    </i>
    <i>
      <x v="2919"/>
    </i>
    <i>
      <x v="2504"/>
    </i>
    <i>
      <x v="2923"/>
    </i>
    <i>
      <x v="2505"/>
    </i>
    <i>
      <x v="2927"/>
    </i>
    <i>
      <x v="2506"/>
    </i>
    <i>
      <x v="2931"/>
    </i>
    <i>
      <x v="2507"/>
    </i>
    <i>
      <x v="2935"/>
    </i>
    <i>
      <x v="2508"/>
    </i>
    <i>
      <x v="2939"/>
    </i>
    <i>
      <x v="2333"/>
    </i>
    <i>
      <x v="2943"/>
    </i>
    <i>
      <x v="2510"/>
    </i>
    <i>
      <x v="2947"/>
    </i>
    <i>
      <x v="2511"/>
    </i>
    <i>
      <x v="2951"/>
    </i>
    <i>
      <x v="2512"/>
    </i>
    <i>
      <x v="2955"/>
    </i>
    <i>
      <x v="2513"/>
    </i>
    <i>
      <x v="2959"/>
    </i>
    <i>
      <x v="2514"/>
    </i>
    <i>
      <x v="2963"/>
    </i>
    <i>
      <x v="2515"/>
    </i>
    <i>
      <x v="2967"/>
    </i>
    <i>
      <x v="2516"/>
    </i>
    <i>
      <x v="2971"/>
    </i>
    <i>
      <x v="2517"/>
    </i>
    <i>
      <x v="2975"/>
    </i>
    <i>
      <x v="2518"/>
    </i>
    <i>
      <x v="2979"/>
    </i>
    <i>
      <x v="2519"/>
    </i>
    <i>
      <x v="2983"/>
    </i>
    <i>
      <x v="2520"/>
    </i>
    <i>
      <x v="2987"/>
    </i>
    <i>
      <x v="2521"/>
    </i>
    <i>
      <x v="2991"/>
    </i>
    <i>
      <x v="2522"/>
    </i>
    <i>
      <x v="2361"/>
    </i>
    <i>
      <x v="2523"/>
    </i>
    <i>
      <x v="2999"/>
    </i>
    <i>
      <x v="2524"/>
    </i>
    <i>
      <x v="3003"/>
    </i>
    <i>
      <x v="2525"/>
    </i>
    <i>
      <x v="3007"/>
    </i>
    <i>
      <x v="2526"/>
    </i>
    <i>
      <x v="2321"/>
    </i>
    <i>
      <x v="2527"/>
    </i>
    <i>
      <x v="2346"/>
    </i>
    <i>
      <x v="2307"/>
    </i>
    <i>
      <x v="3019"/>
    </i>
    <i>
      <x v="2529"/>
    </i>
    <i>
      <x v="2348"/>
    </i>
    <i>
      <x v="2530"/>
    </i>
    <i>
      <x v="3027"/>
    </i>
    <i>
      <x v="2531"/>
    </i>
    <i>
      <x v="3031"/>
    </i>
    <i>
      <x v="2532"/>
    </i>
    <i>
      <x v="3035"/>
    </i>
    <i>
      <x v="2533"/>
    </i>
    <i>
      <x v="3039"/>
    </i>
    <i>
      <x v="2534"/>
    </i>
    <i>
      <x v="3043"/>
    </i>
    <i>
      <x v="2535"/>
    </i>
    <i>
      <x v="3047"/>
    </i>
    <i>
      <x v="2536"/>
    </i>
    <i>
      <x v="3051"/>
    </i>
    <i>
      <x v="2537"/>
    </i>
    <i>
      <x v="3055"/>
    </i>
    <i>
      <x v="2308"/>
    </i>
    <i>
      <x v="3059"/>
    </i>
    <i>
      <x v="2539"/>
    </i>
    <i>
      <x v="3063"/>
    </i>
    <i>
      <x v="2309"/>
    </i>
    <i>
      <x v="3067"/>
    </i>
    <i>
      <x v="2541"/>
    </i>
    <i>
      <x v="2322"/>
    </i>
    <i>
      <x v="2310"/>
    </i>
    <i>
      <x v="3075"/>
    </i>
    <i>
      <x v="2543"/>
    </i>
    <i>
      <x v="3079"/>
    </i>
    <i>
      <x v="2544"/>
    </i>
    <i>
      <x v="3083"/>
    </i>
    <i>
      <x v="2545"/>
    </i>
    <i>
      <x v="3087"/>
    </i>
    <i>
      <x v="2546"/>
    </i>
    <i>
      <x v="3091"/>
    </i>
    <i>
      <x v="2547"/>
    </i>
    <i>
      <x v="3095"/>
    </i>
    <i>
      <x v="2548"/>
    </i>
    <i>
      <x v="3099"/>
    </i>
    <i>
      <x v="2549"/>
    </i>
    <i>
      <x v="3103"/>
    </i>
    <i>
      <x v="2550"/>
    </i>
    <i>
      <x v="3107"/>
    </i>
    <i>
      <x v="2551"/>
    </i>
    <i>
      <x v="3111"/>
    </i>
    <i>
      <x v="2552"/>
    </i>
    <i>
      <x v="3115"/>
    </i>
    <i>
      <x v="2553"/>
    </i>
    <i>
      <x v="3119"/>
    </i>
    <i>
      <x v="2554"/>
    </i>
    <i>
      <x v="3123"/>
    </i>
    <i>
      <x v="2555"/>
    </i>
    <i>
      <x v="3127"/>
    </i>
    <i>
      <x v="2556"/>
    </i>
    <i>
      <x v="3131"/>
    </i>
    <i>
      <x v="2557"/>
    </i>
    <i>
      <x v="3135"/>
    </i>
    <i>
      <x v="2558"/>
    </i>
    <i>
      <x v="3139"/>
    </i>
    <i>
      <x v="2559"/>
    </i>
    <i>
      <x v="3143"/>
    </i>
    <i>
      <x v="2560"/>
    </i>
    <i>
      <x v="3147"/>
    </i>
    <i>
      <x v="2561"/>
    </i>
    <i>
      <x v="3151"/>
    </i>
    <i>
      <x v="2562"/>
    </i>
    <i>
      <x v="3155"/>
    </i>
    <i>
      <x v="2563"/>
    </i>
    <i>
      <x v="3159"/>
    </i>
    <i>
      <x v="2564"/>
    </i>
    <i>
      <x v="2335"/>
    </i>
    <i>
      <x v="2565"/>
    </i>
    <i>
      <x v="3167"/>
    </i>
    <i>
      <x v="2566"/>
    </i>
    <i>
      <x v="2352"/>
    </i>
    <i>
      <x v="2567"/>
    </i>
    <i>
      <x v="3185"/>
    </i>
    <i>
      <x v="2568"/>
    </i>
    <i>
      <x v="3189"/>
    </i>
    <i>
      <x v="2569"/>
    </i>
    <i>
      <x v="3193"/>
    </i>
    <i>
      <x v="2570"/>
    </i>
    <i>
      <x v="2353"/>
    </i>
    <i>
      <x v="2571"/>
    </i>
    <i>
      <x v="3201"/>
    </i>
    <i>
      <x v="2572"/>
    </i>
    <i>
      <x v="3205"/>
    </i>
    <i>
      <x v="2573"/>
    </i>
    <i>
      <x v="3209"/>
    </i>
    <i>
      <x v="2574"/>
    </i>
    <i>
      <x v="3213"/>
    </i>
    <i>
      <x v="2575"/>
    </i>
    <i>
      <x v="2336"/>
    </i>
    <i>
      <x v="2576"/>
    </i>
    <i>
      <x v="3221"/>
    </i>
    <i>
      <x v="2577"/>
    </i>
    <i>
      <x v="2368"/>
    </i>
    <i>
      <x v="3231"/>
    </i>
    <i>
      <x v="3229"/>
    </i>
    <i>
      <x v="2337"/>
    </i>
    <i>
      <x v="3239"/>
    </i>
    <i>
      <x v="2578"/>
    </i>
    <i>
      <x v="3237"/>
    </i>
    <i>
      <x v="2579"/>
    </i>
    <i>
      <x v="3241"/>
    </i>
    <i>
      <x v="2580"/>
    </i>
    <i>
      <x v="3245"/>
    </i>
    <i>
      <x v="2581"/>
    </i>
    <i>
      <x v="3249"/>
    </i>
    <i>
      <x v="2582"/>
    </i>
    <i>
      <x v="3253"/>
    </i>
    <i>
      <x v="2583"/>
    </i>
    <i>
      <x v="3257"/>
    </i>
    <i>
      <x v="2584"/>
    </i>
    <i>
      <x v="3261"/>
    </i>
    <i>
      <x v="2585"/>
    </i>
    <i>
      <x v="3265"/>
    </i>
    <i>
      <x v="2586"/>
    </i>
    <i>
      <x v="3269"/>
    </i>
    <i>
      <x v="2587"/>
    </i>
    <i>
      <x v="3273"/>
    </i>
    <i>
      <x v="2588"/>
    </i>
    <i>
      <x v="3277"/>
    </i>
    <i>
      <x v="2589"/>
    </i>
    <i>
      <x v="3281"/>
    </i>
    <i>
      <x v="2590"/>
    </i>
    <i>
      <x v="3285"/>
    </i>
    <i>
      <x v="2591"/>
    </i>
    <i>
      <x v="3289"/>
    </i>
    <i>
      <x v="2592"/>
    </i>
    <i>
      <x v="3293"/>
    </i>
    <i>
      <x v="2593"/>
    </i>
    <i>
      <x v="3297"/>
    </i>
    <i>
      <x v="2594"/>
    </i>
    <i>
      <x v="3301"/>
    </i>
    <i>
      <x v="2595"/>
    </i>
    <i>
      <x v="3305"/>
    </i>
    <i>
      <x v="2311"/>
    </i>
    <i>
      <x v="3309"/>
    </i>
    <i>
      <x v="2597"/>
    </i>
    <i>
      <x v="3313"/>
    </i>
    <i>
      <x v="2598"/>
    </i>
    <i>
      <x v="3317"/>
    </i>
    <i>
      <x v="2599"/>
    </i>
    <i>
      <x v="3321"/>
    </i>
    <i>
      <x v="2600"/>
    </i>
    <i>
      <x v="3325"/>
    </i>
    <i>
      <x v="2601"/>
    </i>
    <i>
      <x v="3329"/>
    </i>
    <i>
      <x v="2602"/>
    </i>
    <i>
      <x v="3333"/>
    </i>
    <i>
      <x v="2603"/>
    </i>
    <i>
      <x v="3353"/>
    </i>
    <i>
      <x v="2604"/>
    </i>
    <i>
      <x v="3357"/>
    </i>
    <i>
      <x v="2605"/>
    </i>
    <i>
      <x v="3361"/>
    </i>
    <i>
      <x v="2606"/>
    </i>
    <i>
      <x v="3365"/>
    </i>
    <i>
      <x v="2607"/>
    </i>
    <i>
      <x v="3369"/>
    </i>
    <i>
      <x v="2608"/>
    </i>
    <i>
      <x v="3373"/>
    </i>
    <i>
      <x v="2609"/>
    </i>
    <i>
      <x v="3377"/>
    </i>
    <i>
      <x v="2610"/>
    </i>
    <i>
      <x v="3381"/>
    </i>
    <i>
      <x v="2611"/>
    </i>
    <i>
      <x v="3385"/>
    </i>
    <i>
      <x v="2612"/>
    </i>
    <i>
      <x v="3389"/>
    </i>
    <i>
      <x v="3391"/>
    </i>
    <i>
      <x v="3393"/>
    </i>
    <i>
      <x v="2338"/>
    </i>
    <i>
      <x v="2614"/>
    </i>
    <i>
      <x v="3408"/>
    </i>
    <i>
      <x v="2615"/>
    </i>
    <i>
      <x v="3412"/>
    </i>
    <i>
      <x v="2616"/>
    </i>
    <i>
      <x v="3416"/>
    </i>
    <i>
      <x v="2617"/>
    </i>
    <i>
      <x v="3420"/>
    </i>
    <i>
      <x v="2618"/>
    </i>
    <i>
      <x v="3424"/>
    </i>
    <i>
      <x v="2619"/>
    </i>
    <i>
      <x v="3428"/>
    </i>
    <i>
      <x v="2341"/>
    </i>
    <i>
      <x v="3432"/>
    </i>
    <i>
      <x v="2621"/>
    </i>
    <i>
      <x v="2882"/>
    </i>
    <i>
      <x v="2622"/>
    </i>
    <i>
      <x v="2884"/>
    </i>
    <i>
      <x v="2623"/>
    </i>
    <i>
      <x v="2886"/>
    </i>
    <i>
      <x v="2624"/>
    </i>
    <i>
      <x v="2888"/>
    </i>
    <i>
      <x v="2625"/>
    </i>
    <i>
      <x v="2890"/>
    </i>
    <i>
      <x v="2626"/>
    </i>
    <i>
      <x v="2892"/>
    </i>
    <i>
      <x v="2627"/>
    </i>
    <i>
      <x v="2894"/>
    </i>
    <i>
      <x v="2628"/>
    </i>
    <i>
      <x v="2896"/>
    </i>
    <i>
      <x v="2629"/>
    </i>
    <i>
      <x v="2360"/>
    </i>
    <i>
      <x v="2313"/>
    </i>
    <i>
      <x v="2900"/>
    </i>
    <i>
      <x v="2314"/>
    </i>
    <i>
      <x v="2902"/>
    </i>
    <i>
      <x v="2632"/>
    </i>
    <i>
      <x v="2904"/>
    </i>
    <i>
      <x v="2633"/>
    </i>
    <i>
      <x v="2906"/>
    </i>
    <i>
      <x v="2634"/>
    </i>
    <i>
      <x v="2908"/>
    </i>
    <i>
      <x v="2635"/>
    </i>
    <i>
      <x v="2910"/>
    </i>
    <i>
      <x v="2636"/>
    </i>
    <i>
      <x v="2912"/>
    </i>
    <i>
      <x v="2637"/>
    </i>
    <i>
      <x v="2914"/>
    </i>
    <i>
      <x v="2638"/>
    </i>
    <i>
      <x v="2916"/>
    </i>
    <i>
      <x v="2639"/>
    </i>
    <i>
      <x v="2918"/>
    </i>
    <i>
      <x v="2640"/>
    </i>
    <i>
      <x v="2920"/>
    </i>
    <i>
      <x v="2641"/>
    </i>
    <i>
      <x v="2922"/>
    </i>
    <i>
      <x v="2642"/>
    </i>
    <i>
      <x v="2924"/>
    </i>
    <i>
      <x v="2643"/>
    </i>
    <i>
      <x v="2926"/>
    </i>
    <i>
      <x v="2644"/>
    </i>
    <i>
      <x v="2928"/>
    </i>
    <i>
      <x v="2645"/>
    </i>
    <i>
      <x v="2930"/>
    </i>
    <i>
      <x v="2646"/>
    </i>
    <i>
      <x v="2932"/>
    </i>
    <i>
      <x v="2647"/>
    </i>
    <i>
      <x v="2934"/>
    </i>
    <i>
      <x v="2648"/>
    </i>
    <i>
      <x v="2936"/>
    </i>
    <i>
      <x v="2649"/>
    </i>
    <i>
      <x v="2938"/>
    </i>
    <i>
      <x v="2650"/>
    </i>
    <i>
      <x v="2940"/>
    </i>
    <i>
      <x v="2651"/>
    </i>
    <i>
      <x v="2942"/>
    </i>
    <i>
      <x v="2652"/>
    </i>
    <i>
      <x v="2944"/>
    </i>
    <i>
      <x v="2653"/>
    </i>
    <i>
      <x v="2946"/>
    </i>
    <i>
      <x v="2654"/>
    </i>
    <i>
      <x v="2948"/>
    </i>
    <i>
      <x v="2655"/>
    </i>
    <i>
      <x v="2950"/>
    </i>
    <i>
      <x v="2656"/>
    </i>
    <i>
      <x v="2952"/>
    </i>
    <i>
      <x v="2657"/>
    </i>
    <i>
      <x v="2954"/>
    </i>
    <i>
      <x v="2658"/>
    </i>
    <i>
      <x v="2956"/>
    </i>
    <i>
      <x v="2659"/>
    </i>
    <i>
      <x v="2958"/>
    </i>
    <i>
      <x v="2660"/>
    </i>
    <i>
      <x v="2960"/>
    </i>
    <i>
      <x v="2315"/>
    </i>
    <i>
      <x v="2962"/>
    </i>
    <i>
      <x v="2662"/>
    </i>
    <i>
      <x v="2964"/>
    </i>
    <i>
      <x v="2663"/>
    </i>
    <i>
      <x v="2966"/>
    </i>
    <i>
      <x v="2664"/>
    </i>
    <i>
      <x v="2968"/>
    </i>
    <i>
      <x v="2665"/>
    </i>
    <i>
      <x v="2970"/>
    </i>
    <i>
      <x v="2666"/>
    </i>
    <i>
      <x v="2972"/>
    </i>
    <i>
      <x v="2667"/>
    </i>
    <i>
      <x v="2974"/>
    </i>
    <i>
      <x v="2668"/>
    </i>
    <i>
      <x v="2976"/>
    </i>
    <i>
      <x v="2669"/>
    </i>
    <i>
      <x v="2978"/>
    </i>
    <i>
      <x v="2670"/>
    </i>
    <i>
      <x v="2980"/>
    </i>
    <i>
      <x v="2671"/>
    </i>
    <i>
      <x v="2982"/>
    </i>
    <i>
      <x v="2672"/>
    </i>
    <i>
      <x v="2984"/>
    </i>
    <i>
      <x v="2673"/>
    </i>
    <i>
      <x v="2986"/>
    </i>
    <i>
      <x v="2674"/>
    </i>
    <i>
      <x v="2988"/>
    </i>
    <i>
      <x v="2675"/>
    </i>
    <i>
      <x v="2990"/>
    </i>
    <i>
      <x v="2676"/>
    </i>
    <i>
      <x v="2992"/>
    </i>
    <i>
      <x v="2356"/>
    </i>
    <i>
      <x v="2994"/>
    </i>
    <i>
      <x v="2678"/>
    </i>
    <i>
      <x v="2996"/>
    </i>
    <i>
      <x v="2679"/>
    </i>
    <i>
      <x v="2998"/>
    </i>
    <i>
      <x v="2680"/>
    </i>
    <i>
      <x v="3000"/>
    </i>
    <i>
      <x v="2681"/>
    </i>
    <i>
      <x v="3002"/>
    </i>
    <i>
      <x v="2682"/>
    </i>
    <i>
      <x v="3004"/>
    </i>
    <i>
      <x v="2683"/>
    </i>
    <i>
      <x v="2320"/>
    </i>
    <i>
      <x v="2684"/>
    </i>
    <i>
      <x v="3008"/>
    </i>
    <i>
      <x v="2685"/>
    </i>
    <i>
      <x v="3010"/>
    </i>
    <i>
      <x v="2686"/>
    </i>
    <i>
      <x v="3012"/>
    </i>
    <i>
      <x v="2687"/>
    </i>
    <i>
      <x v="3014"/>
    </i>
    <i>
      <x v="2688"/>
    </i>
    <i>
      <x v="3016"/>
    </i>
    <i>
      <x v="2689"/>
    </i>
    <i>
      <x v="2347"/>
    </i>
    <i>
      <x v="2690"/>
    </i>
    <i>
      <x v="3020"/>
    </i>
    <i>
      <x v="2691"/>
    </i>
    <i>
      <x v="3022"/>
    </i>
    <i>
      <x v="2692"/>
    </i>
    <i>
      <x v="3024"/>
    </i>
    <i>
      <x v="2693"/>
    </i>
    <i>
      <x v="3026"/>
    </i>
    <i>
      <x v="2694"/>
    </i>
    <i>
      <x v="3028"/>
    </i>
    <i>
      <x v="2695"/>
    </i>
    <i>
      <x v="3030"/>
    </i>
    <i>
      <x v="2696"/>
    </i>
    <i>
      <x v="3032"/>
    </i>
    <i>
      <x v="2697"/>
    </i>
    <i>
      <x v="3034"/>
    </i>
    <i>
      <x v="2698"/>
    </i>
    <i>
      <x v="3036"/>
    </i>
    <i>
      <x v="2699"/>
    </i>
    <i>
      <x v="3038"/>
    </i>
    <i>
      <x v="2700"/>
    </i>
    <i>
      <x v="3040"/>
    </i>
    <i>
      <x v="2701"/>
    </i>
    <i>
      <x v="3042"/>
    </i>
    <i>
      <x v="2702"/>
    </i>
    <i>
      <x v="3044"/>
    </i>
    <i>
      <x v="2316"/>
    </i>
    <i>
      <x v="3046"/>
    </i>
    <i>
      <x v="2704"/>
    </i>
    <i>
      <x v="2349"/>
    </i>
    <i>
      <x v="2705"/>
    </i>
    <i>
      <x v="3050"/>
    </i>
    <i>
      <x v="2706"/>
    </i>
    <i>
      <x v="3052"/>
    </i>
    <i>
      <x v="2707"/>
    </i>
    <i>
      <x v="3054"/>
    </i>
    <i>
      <x v="2708"/>
    </i>
    <i>
      <x v="3056"/>
    </i>
    <i>
      <x v="2709"/>
    </i>
    <i>
      <x v="3058"/>
    </i>
    <i>
      <x v="2710"/>
    </i>
    <i>
      <x v="3060"/>
    </i>
    <i>
      <x v="2711"/>
    </i>
    <i>
      <x v="2362"/>
    </i>
    <i>
      <x v="2712"/>
    </i>
    <i>
      <x v="3064"/>
    </i>
    <i>
      <x v="2713"/>
    </i>
    <i>
      <x v="3066"/>
    </i>
    <i>
      <x v="2714"/>
    </i>
    <i>
      <x v="3068"/>
    </i>
    <i>
      <x v="2715"/>
    </i>
    <i>
      <x v="3070"/>
    </i>
    <i>
      <x v="2716"/>
    </i>
    <i>
      <x v="3072"/>
    </i>
    <i>
      <x v="2717"/>
    </i>
    <i>
      <x v="3074"/>
    </i>
    <i>
      <x v="2718"/>
    </i>
    <i>
      <x v="3076"/>
    </i>
    <i>
      <x v="2719"/>
    </i>
    <i>
      <x v="3078"/>
    </i>
    <i>
      <x v="2720"/>
    </i>
    <i>
      <x v="3080"/>
    </i>
    <i>
      <x v="2721"/>
    </i>
    <i>
      <x v="3082"/>
    </i>
    <i>
      <x v="2722"/>
    </i>
    <i>
      <x v="3084"/>
    </i>
    <i>
      <x v="2723"/>
    </i>
    <i>
      <x v="3086"/>
    </i>
    <i>
      <x v="2724"/>
    </i>
    <i>
      <x v="3088"/>
    </i>
    <i>
      <x v="2725"/>
    </i>
    <i>
      <x v="3090"/>
    </i>
    <i>
      <x v="2726"/>
    </i>
    <i>
      <x v="3092"/>
    </i>
    <i>
      <x v="2727"/>
    </i>
    <i>
      <x v="3094"/>
    </i>
    <i>
      <x v="2728"/>
    </i>
    <i>
      <x v="3096"/>
    </i>
    <i>
      <x v="2729"/>
    </i>
    <i>
      <x v="3098"/>
    </i>
    <i>
      <x v="2730"/>
    </i>
    <i>
      <x v="3100"/>
    </i>
    <i>
      <x v="2731"/>
    </i>
    <i>
      <x v="3102"/>
    </i>
    <i>
      <x v="2732"/>
    </i>
    <i>
      <x v="3104"/>
    </i>
    <i>
      <x v="2733"/>
    </i>
    <i>
      <x v="3106"/>
    </i>
    <i>
      <x v="2734"/>
    </i>
    <i>
      <x v="3108"/>
    </i>
    <i>
      <x v="2357"/>
    </i>
    <i>
      <x v="3110"/>
    </i>
    <i>
      <x v="2736"/>
    </i>
    <i>
      <x v="3112"/>
    </i>
    <i>
      <x v="2737"/>
    </i>
    <i>
      <x v="3114"/>
    </i>
    <i>
      <x v="2738"/>
    </i>
    <i>
      <x v="3116"/>
    </i>
    <i>
      <x v="2739"/>
    </i>
    <i>
      <x v="3118"/>
    </i>
    <i>
      <x v="2740"/>
    </i>
    <i>
      <x v="3120"/>
    </i>
    <i>
      <x v="2741"/>
    </i>
    <i>
      <x v="3122"/>
    </i>
    <i>
      <x v="2334"/>
    </i>
    <i>
      <x v="3124"/>
    </i>
    <i>
      <x v="2743"/>
    </i>
    <i>
      <x v="3126"/>
    </i>
    <i>
      <x v="2744"/>
    </i>
    <i>
      <x v="3128"/>
    </i>
    <i>
      <x v="2745"/>
    </i>
    <i>
      <x v="3130"/>
    </i>
    <i>
      <x v="2746"/>
    </i>
    <i>
      <x v="2323"/>
    </i>
    <i>
      <x v="2747"/>
    </i>
    <i>
      <x v="3134"/>
    </i>
    <i>
      <x v="2748"/>
    </i>
    <i>
      <x v="3136"/>
    </i>
    <i>
      <x v="2749"/>
    </i>
    <i>
      <x v="3138"/>
    </i>
    <i>
      <x v="2750"/>
    </i>
    <i>
      <x v="3140"/>
    </i>
    <i>
      <x v="2751"/>
    </i>
    <i>
      <x v="3142"/>
    </i>
    <i>
      <x v="2752"/>
    </i>
    <i>
      <x v="3144"/>
    </i>
    <i>
      <x v="2753"/>
    </i>
    <i>
      <x v="3146"/>
    </i>
    <i>
      <x v="2754"/>
    </i>
    <i>
      <x v="3148"/>
    </i>
    <i>
      <x v="2755"/>
    </i>
    <i>
      <x v="3150"/>
    </i>
    <i>
      <x v="2756"/>
    </i>
    <i>
      <x v="3152"/>
    </i>
    <i>
      <x v="2757"/>
    </i>
    <i>
      <x v="3154"/>
    </i>
    <i>
      <x v="2758"/>
    </i>
    <i>
      <x v="3156"/>
    </i>
    <i>
      <x v="2759"/>
    </i>
    <i>
      <x v="3158"/>
    </i>
    <i>
      <x v="2760"/>
    </i>
    <i>
      <x v="3160"/>
    </i>
    <i>
      <x v="3169"/>
    </i>
    <i>
      <x v="3162"/>
    </i>
    <i>
      <x v="3171"/>
    </i>
    <i>
      <x v="3164"/>
    </i>
    <i>
      <x v="3173"/>
    </i>
    <i>
      <x v="3166"/>
    </i>
    <i>
      <x v="3175"/>
    </i>
    <i>
      <x v="3168"/>
    </i>
    <i>
      <x v="3177"/>
    </i>
    <i>
      <x v="3179"/>
    </i>
    <i>
      <x v="2761"/>
    </i>
    <i>
      <x v="3172"/>
    </i>
    <i>
      <x v="2762"/>
    </i>
    <i>
      <x v="3174"/>
    </i>
    <i>
      <x v="2763"/>
    </i>
    <i>
      <x v="3176"/>
    </i>
    <i>
      <x v="2764"/>
    </i>
    <i>
      <x v="2351"/>
    </i>
    <i>
      <x v="2765"/>
    </i>
    <i>
      <x v="3180"/>
    </i>
    <i>
      <x v="2766"/>
    </i>
    <i>
      <x v="2324"/>
    </i>
    <i>
      <x v="2767"/>
    </i>
    <i>
      <x v="3184"/>
    </i>
    <i>
      <x v="2317"/>
    </i>
    <i>
      <x v="3186"/>
    </i>
    <i>
      <x v="2769"/>
    </i>
    <i>
      <x v="3188"/>
    </i>
    <i>
      <x v="2770"/>
    </i>
    <i>
      <x v="2325"/>
    </i>
    <i>
      <x v="2771"/>
    </i>
    <i>
      <x v="3192"/>
    </i>
    <i>
      <x v="2772"/>
    </i>
    <i>
      <x v="3194"/>
    </i>
    <i>
      <x v="2773"/>
    </i>
    <i>
      <x v="3196"/>
    </i>
    <i>
      <x v="2774"/>
    </i>
    <i>
      <x v="3198"/>
    </i>
    <i>
      <x v="2775"/>
    </i>
    <i>
      <x v="3200"/>
    </i>
    <i>
      <x v="2776"/>
    </i>
    <i>
      <x v="3202"/>
    </i>
    <i>
      <x v="2777"/>
    </i>
    <i>
      <x v="3204"/>
    </i>
    <i>
      <x v="2778"/>
    </i>
    <i>
      <x v="3206"/>
    </i>
    <i>
      <x v="2779"/>
    </i>
    <i>
      <x v="3208"/>
    </i>
    <i>
      <x v="2780"/>
    </i>
    <i>
      <x v="3210"/>
    </i>
    <i>
      <x v="2781"/>
    </i>
    <i>
      <x v="3212"/>
    </i>
    <i>
      <x v="2782"/>
    </i>
    <i>
      <x v="3214"/>
    </i>
    <i>
      <x v="2783"/>
    </i>
    <i>
      <x v="3216"/>
    </i>
    <i>
      <x v="2784"/>
    </i>
    <i>
      <x v="3218"/>
    </i>
    <i>
      <x v="2785"/>
    </i>
    <i>
      <x v="3220"/>
    </i>
    <i>
      <x v="2786"/>
    </i>
    <i>
      <x v="3222"/>
    </i>
    <i>
      <x v="2787"/>
    </i>
    <i>
      <x v="3224"/>
    </i>
    <i>
      <x v="2788"/>
    </i>
    <i>
      <x v="3226"/>
    </i>
    <i>
      <x v="2789"/>
    </i>
    <i>
      <x v="3228"/>
    </i>
    <i>
      <x v="2790"/>
    </i>
    <i>
      <x v="3230"/>
    </i>
    <i>
      <x v="2791"/>
    </i>
    <i>
      <x v="3232"/>
    </i>
    <i>
      <x v="2792"/>
    </i>
    <i>
      <x v="3234"/>
    </i>
    <i>
      <x v="2793"/>
    </i>
    <i>
      <x v="3236"/>
    </i>
    <i>
      <x v="2794"/>
    </i>
    <i>
      <x v="3238"/>
    </i>
    <i>
      <x v="2795"/>
    </i>
    <i>
      <x v="3240"/>
    </i>
    <i>
      <x v="2796"/>
    </i>
    <i>
      <x v="3242"/>
    </i>
    <i>
      <x v="2797"/>
    </i>
    <i>
      <x v="3244"/>
    </i>
    <i>
      <x v="2798"/>
    </i>
    <i>
      <x v="3246"/>
    </i>
    <i>
      <x v="2799"/>
    </i>
    <i>
      <x v="3248"/>
    </i>
    <i>
      <x v="2800"/>
    </i>
    <i>
      <x v="3250"/>
    </i>
    <i>
      <x v="2801"/>
    </i>
    <i>
      <x v="3252"/>
    </i>
    <i>
      <x v="2802"/>
    </i>
    <i>
      <x v="3254"/>
    </i>
    <i>
      <x v="2803"/>
    </i>
    <i>
      <x v="3256"/>
    </i>
    <i>
      <x v="2804"/>
    </i>
    <i>
      <x v="3258"/>
    </i>
    <i>
      <x v="2805"/>
    </i>
    <i>
      <x v="3260"/>
    </i>
    <i>
      <x v="2806"/>
    </i>
    <i>
      <x v="3262"/>
    </i>
    <i>
      <x v="2807"/>
    </i>
    <i>
      <x v="3264"/>
    </i>
    <i>
      <x v="2808"/>
    </i>
    <i>
      <x v="3266"/>
    </i>
    <i>
      <x v="2809"/>
    </i>
    <i>
      <x v="3268"/>
    </i>
    <i>
      <x v="2810"/>
    </i>
    <i>
      <x v="3270"/>
    </i>
    <i>
      <x v="2811"/>
    </i>
    <i>
      <x v="3272"/>
    </i>
    <i>
      <x v="2342"/>
    </i>
    <i>
      <x v="3274"/>
    </i>
    <i>
      <x v="2813"/>
    </i>
    <i>
      <x v="3276"/>
    </i>
    <i>
      <x v="2814"/>
    </i>
    <i>
      <x v="3278"/>
    </i>
    <i>
      <x v="2815"/>
    </i>
    <i>
      <x v="3280"/>
    </i>
    <i>
      <x v="2816"/>
    </i>
    <i>
      <x v="3282"/>
    </i>
    <i>
      <x v="2817"/>
    </i>
    <i>
      <x v="3284"/>
    </i>
    <i>
      <x v="2818"/>
    </i>
    <i>
      <x v="3286"/>
    </i>
    <i>
      <x v="2819"/>
    </i>
    <i>
      <x v="3288"/>
    </i>
    <i>
      <x v="2820"/>
    </i>
    <i>
      <x v="3290"/>
    </i>
    <i>
      <x v="2821"/>
    </i>
    <i>
      <x v="3292"/>
    </i>
    <i>
      <x v="2822"/>
    </i>
    <i>
      <x v="3294"/>
    </i>
    <i>
      <x v="2823"/>
    </i>
    <i>
      <x v="3296"/>
    </i>
    <i>
      <x v="2824"/>
    </i>
    <i>
      <x v="3298"/>
    </i>
    <i>
      <x v="2825"/>
    </i>
    <i>
      <x v="3300"/>
    </i>
    <i>
      <x v="2826"/>
    </i>
    <i>
      <x v="3302"/>
    </i>
    <i>
      <x v="2827"/>
    </i>
    <i>
      <x v="3304"/>
    </i>
    <i>
      <x v="2828"/>
    </i>
    <i>
      <x v="3306"/>
    </i>
    <i>
      <x v="2829"/>
    </i>
    <i>
      <x v="2326"/>
    </i>
    <i>
      <x v="2830"/>
    </i>
    <i>
      <x v="3310"/>
    </i>
    <i>
      <x v="2831"/>
    </i>
    <i>
      <x v="3312"/>
    </i>
    <i>
      <x v="2832"/>
    </i>
    <i>
      <x v="3314"/>
    </i>
    <i>
      <x v="2833"/>
    </i>
    <i>
      <x v="2327"/>
    </i>
    <i>
      <x v="2834"/>
    </i>
    <i>
      <x v="3318"/>
    </i>
    <i>
      <x v="2835"/>
    </i>
    <i>
      <x v="3320"/>
    </i>
    <i>
      <x v="3335"/>
    </i>
    <i>
      <x v="3322"/>
    </i>
    <i>
      <x v="3337"/>
    </i>
    <i>
      <x v="3324"/>
    </i>
    <i>
      <x v="3339"/>
    </i>
    <i>
      <x v="3326"/>
    </i>
    <i>
      <x v="3341"/>
    </i>
    <i>
      <x v="3328"/>
    </i>
    <i>
      <x v="3343"/>
    </i>
    <i>
      <x v="3330"/>
    </i>
    <i>
      <x v="2343"/>
    </i>
    <i>
      <x v="3332"/>
    </i>
    <i>
      <x v="3347"/>
    </i>
    <i>
      <x v="3334"/>
    </i>
    <i>
      <x v="3349"/>
    </i>
    <i>
      <x v="3351"/>
    </i>
    <i>
      <x v="2836"/>
    </i>
    <i>
      <x v="3338"/>
    </i>
    <i>
      <x v="2837"/>
    </i>
    <i>
      <x v="3340"/>
    </i>
    <i>
      <x v="2838"/>
    </i>
    <i>
      <x v="3342"/>
    </i>
    <i>
      <x v="2839"/>
    </i>
    <i>
      <x v="3344"/>
    </i>
    <i>
      <x v="2840"/>
    </i>
    <i>
      <x v="3346"/>
    </i>
    <i>
      <x v="2841"/>
    </i>
    <i>
      <x v="3348"/>
    </i>
    <i>
      <x v="2842"/>
    </i>
    <i>
      <x v="3350"/>
    </i>
    <i>
      <x v="2843"/>
    </i>
    <i>
      <x v="3352"/>
    </i>
    <i>
      <x v="2844"/>
    </i>
    <i>
      <x v="3354"/>
    </i>
    <i>
      <x v="2845"/>
    </i>
    <i>
      <x v="3356"/>
    </i>
    <i>
      <x v="2846"/>
    </i>
    <i>
      <x v="3358"/>
    </i>
    <i>
      <x v="2847"/>
    </i>
    <i>
      <x v="3360"/>
    </i>
    <i>
      <x v="2848"/>
    </i>
    <i>
      <x v="3362"/>
    </i>
    <i>
      <x v="2849"/>
    </i>
    <i>
      <x v="3364"/>
    </i>
    <i>
      <x v="2850"/>
    </i>
    <i>
      <x v="3366"/>
    </i>
    <i>
      <x v="2851"/>
    </i>
    <i>
      <x v="3368"/>
    </i>
    <i>
      <x v="2852"/>
    </i>
    <i>
      <x v="3370"/>
    </i>
    <i>
      <x v="2853"/>
    </i>
    <i>
      <x v="3372"/>
    </i>
    <i>
      <x v="2854"/>
    </i>
    <i>
      <x v="3374"/>
    </i>
    <i>
      <x v="2855"/>
    </i>
    <i>
      <x v="3376"/>
    </i>
    <i>
      <x v="2856"/>
    </i>
    <i>
      <x v="3378"/>
    </i>
    <i>
      <x v="2857"/>
    </i>
    <i>
      <x v="3380"/>
    </i>
    <i>
      <x v="2858"/>
    </i>
    <i>
      <x v="3382"/>
    </i>
    <i>
      <x v="2859"/>
    </i>
    <i>
      <x v="3384"/>
    </i>
    <i>
      <x v="2860"/>
    </i>
    <i>
      <x v="3386"/>
    </i>
    <i>
      <x v="2328"/>
    </i>
    <i>
      <x v="3388"/>
    </i>
    <i>
      <x v="3396"/>
    </i>
    <i>
      <x v="3390"/>
    </i>
    <i>
      <x v="3398"/>
    </i>
    <i>
      <x v="3392"/>
    </i>
    <i>
      <x v="3400"/>
    </i>
    <i>
      <x v="3394"/>
    </i>
    <i>
      <x v="3402"/>
    </i>
    <i>
      <x v="3404"/>
    </i>
    <i>
      <x v="3397"/>
    </i>
    <i>
      <x v="2862"/>
    </i>
    <i>
      <x v="3399"/>
    </i>
    <i>
      <x v="2863"/>
    </i>
    <i>
      <x v="3401"/>
    </i>
    <i>
      <x v="2864"/>
    </i>
    <i>
      <x v="3403"/>
    </i>
    <i>
      <x v="2865"/>
    </i>
    <i>
      <x v="3405"/>
    </i>
    <i>
      <x v="2866"/>
    </i>
    <i>
      <x v="3407"/>
    </i>
    <i>
      <x v="2318"/>
    </i>
    <i>
      <x v="3409"/>
    </i>
    <i>
      <x v="3437"/>
    </i>
    <i>
      <x v="3411"/>
    </i>
    <i>
      <x v="3439"/>
    </i>
    <i>
      <x v="3413"/>
    </i>
    <i>
      <x v="3441"/>
    </i>
    <i>
      <x v="3415"/>
    </i>
    <i>
      <x v="3443"/>
    </i>
    <i>
      <x v="3417"/>
    </i>
    <i>
      <x v="3445"/>
    </i>
    <i>
      <x v="3419"/>
    </i>
    <i>
      <x v="3447"/>
    </i>
    <i>
      <x v="3421"/>
    </i>
    <i>
      <x v="3449"/>
    </i>
    <i>
      <x v="3423"/>
    </i>
    <i>
      <x v="2875"/>
    </i>
    <i>
      <x v="3425"/>
    </i>
    <i>
      <x v="2876"/>
    </i>
    <i>
      <x v="3427"/>
    </i>
    <i>
      <x v="2877"/>
    </i>
    <i>
      <x v="3429"/>
    </i>
    <i>
      <x v="2878"/>
    </i>
    <i>
      <x v="3431"/>
    </i>
    <i>
      <x v="2879"/>
    </i>
    <i>
      <x v="3433"/>
    </i>
    <i>
      <x v="2880"/>
    </i>
    <i>
      <x v="2329"/>
    </i>
    <i>
      <x v="2881"/>
    </i>
    <i>
      <x v="2867"/>
    </i>
    <i>
      <x v="3438"/>
    </i>
    <i>
      <x v="2868"/>
    </i>
    <i>
      <x v="3440"/>
    </i>
    <i>
      <x v="2869"/>
    </i>
    <i>
      <x v="3442"/>
    </i>
    <i>
      <x v="2870"/>
    </i>
    <i>
      <x v="3444"/>
    </i>
    <i>
      <x v="2871"/>
    </i>
    <i>
      <x v="3446"/>
    </i>
    <i>
      <x v="2872"/>
    </i>
    <i>
      <x v="3448"/>
    </i>
    <i>
      <x v="2873"/>
    </i>
    <i>
      <x v="2300"/>
    </i>
    <i>
      <x v="2874"/>
    </i>
    <i>
      <x v="2219"/>
    </i>
    <i>
      <x v="1963"/>
    </i>
    <i>
      <x v="1835"/>
    </i>
    <i>
      <x v="1197"/>
    </i>
    <i>
      <x v="2091"/>
    </i>
    <i>
      <x v="1198"/>
    </i>
    <i>
      <x v="1771"/>
    </i>
    <i>
      <x v="1199"/>
    </i>
    <i>
      <x v="1184"/>
    </i>
    <i>
      <x v="1191"/>
    </i>
    <i>
      <x v="2027"/>
    </i>
    <i>
      <x v="1201"/>
    </i>
    <i>
      <x v="2155"/>
    </i>
    <i>
      <x v="1202"/>
    </i>
    <i>
      <x v="1739"/>
    </i>
    <i>
      <x v="1203"/>
    </i>
    <i>
      <x v="1803"/>
    </i>
    <i>
      <x v="1204"/>
    </i>
    <i>
      <x v="1867"/>
    </i>
    <i>
      <x v="1205"/>
    </i>
    <i>
      <x v="1931"/>
    </i>
    <i>
      <x v="1206"/>
    </i>
    <i>
      <x v="1995"/>
    </i>
    <i>
      <x v="1207"/>
    </i>
    <i>
      <x v="2059"/>
    </i>
    <i>
      <x v="1208"/>
    </i>
    <i>
      <x v="2123"/>
    </i>
    <i>
      <x v="1209"/>
    </i>
    <i>
      <x v="2187"/>
    </i>
    <i>
      <x v="1152"/>
    </i>
    <i>
      <x v="2251"/>
    </i>
    <i>
      <x v="1211"/>
    </i>
    <i>
      <x v="1166"/>
    </i>
    <i>
      <x v="1212"/>
    </i>
    <i>
      <x v="1787"/>
    </i>
    <i>
      <x v="1213"/>
    </i>
    <i>
      <x v="1819"/>
    </i>
    <i>
      <x v="1214"/>
    </i>
    <i>
      <x v="1851"/>
    </i>
    <i>
      <x v="1215"/>
    </i>
    <i>
      <x v="1883"/>
    </i>
    <i>
      <x v="1216"/>
    </i>
    <i>
      <x v="1915"/>
    </i>
    <i>
      <x v="1217"/>
    </i>
    <i>
      <x v="1170"/>
    </i>
    <i>
      <x v="1218"/>
    </i>
    <i>
      <x v="1979"/>
    </i>
    <i>
      <x v="1219"/>
    </i>
    <i>
      <x v="2011"/>
    </i>
    <i>
      <x v="1220"/>
    </i>
    <i>
      <x v="2043"/>
    </i>
    <i>
      <x v="1221"/>
    </i>
    <i>
      <x v="2075"/>
    </i>
    <i>
      <x v="1222"/>
    </i>
    <i>
      <x v="2107"/>
    </i>
    <i>
      <x v="1223"/>
    </i>
    <i>
      <x v="2139"/>
    </i>
    <i>
      <x v="1224"/>
    </i>
    <i>
      <x v="2171"/>
    </i>
    <i>
      <x v="1225"/>
    </i>
    <i>
      <x v="2203"/>
    </i>
    <i>
      <x v="1226"/>
    </i>
    <i>
      <x v="1194"/>
    </i>
    <i>
      <x v="1227"/>
    </i>
    <i>
      <x v="2277"/>
    </i>
    <i>
      <x v="1228"/>
    </i>
    <i>
      <x v="1747"/>
    </i>
    <i>
      <x v="1229"/>
    </i>
    <i>
      <x v="1763"/>
    </i>
    <i>
      <x v="1230"/>
    </i>
    <i>
      <x v="1779"/>
    </i>
    <i>
      <x v="1231"/>
    </i>
    <i>
      <x v="1795"/>
    </i>
    <i>
      <x v="1232"/>
    </i>
    <i>
      <x v="1811"/>
    </i>
    <i>
      <x v="1233"/>
    </i>
    <i>
      <x v="1827"/>
    </i>
    <i>
      <x v="1234"/>
    </i>
    <i>
      <x v="1843"/>
    </i>
    <i>
      <x v="1235"/>
    </i>
    <i>
      <x v="1859"/>
    </i>
    <i>
      <x v="1236"/>
    </i>
    <i>
      <x v="1875"/>
    </i>
    <i>
      <x v="1237"/>
    </i>
    <i>
      <x v="1891"/>
    </i>
    <i>
      <x v="1238"/>
    </i>
    <i>
      <x v="1907"/>
    </i>
    <i>
      <x v="1239"/>
    </i>
    <i>
      <x v="1169"/>
    </i>
    <i>
      <x v="1240"/>
    </i>
    <i>
      <x v="1939"/>
    </i>
    <i>
      <x v="1153"/>
    </i>
    <i>
      <x v="1955"/>
    </i>
    <i>
      <x v="1242"/>
    </i>
    <i>
      <x v="1971"/>
    </i>
    <i>
      <x v="1243"/>
    </i>
    <i>
      <x v="1987"/>
    </i>
    <i>
      <x v="1244"/>
    </i>
    <i>
      <x v="2003"/>
    </i>
    <i>
      <x v="1245"/>
    </i>
    <i>
      <x v="2019"/>
    </i>
    <i>
      <x v="1246"/>
    </i>
    <i>
      <x v="2035"/>
    </i>
    <i>
      <x v="1247"/>
    </i>
    <i>
      <x v="2051"/>
    </i>
    <i>
      <x v="1248"/>
    </i>
    <i>
      <x v="2067"/>
    </i>
    <i>
      <x v="1249"/>
    </i>
    <i>
      <x v="2083"/>
    </i>
    <i>
      <x v="1250"/>
    </i>
    <i>
      <x v="2099"/>
    </i>
    <i>
      <x v="1154"/>
    </i>
    <i>
      <x v="2115"/>
    </i>
    <i>
      <x v="1252"/>
    </i>
    <i>
      <x v="2131"/>
    </i>
    <i>
      <x v="1253"/>
    </i>
    <i>
      <x v="2147"/>
    </i>
    <i>
      <x v="1254"/>
    </i>
    <i>
      <x v="2163"/>
    </i>
    <i>
      <x v="1255"/>
    </i>
    <i>
      <x v="2179"/>
    </i>
    <i>
      <x v="1256"/>
    </i>
    <i>
      <x v="2195"/>
    </i>
    <i>
      <x v="1155"/>
    </i>
    <i>
      <x v="2211"/>
    </i>
    <i>
      <x v="1258"/>
    </i>
    <i>
      <x v="2227"/>
    </i>
    <i>
      <x v="1259"/>
    </i>
    <i>
      <x v="2243"/>
    </i>
    <i>
      <x v="1260"/>
    </i>
    <i>
      <x v="1178"/>
    </i>
    <i>
      <x v="1261"/>
    </i>
    <i>
      <x v="2292"/>
    </i>
    <i>
      <x v="1262"/>
    </i>
    <i>
      <x v="1743"/>
    </i>
    <i>
      <x v="1263"/>
    </i>
    <i>
      <x v="1751"/>
    </i>
    <i>
      <x v="1264"/>
    </i>
    <i>
      <x v="1759"/>
    </i>
    <i>
      <x v="1265"/>
    </i>
    <i>
      <x v="1767"/>
    </i>
    <i>
      <x v="1266"/>
    </i>
    <i>
      <x v="1775"/>
    </i>
    <i>
      <x v="1267"/>
    </i>
    <i>
      <x v="1783"/>
    </i>
    <i>
      <x v="1268"/>
    </i>
    <i>
      <x v="1791"/>
    </i>
    <i>
      <x v="1269"/>
    </i>
    <i>
      <x v="1799"/>
    </i>
    <i>
      <x v="1270"/>
    </i>
    <i>
      <x v="1807"/>
    </i>
    <i>
      <x v="1271"/>
    </i>
    <i>
      <x v="1815"/>
    </i>
    <i>
      <x v="1272"/>
    </i>
    <i>
      <x v="1823"/>
    </i>
    <i>
      <x v="1273"/>
    </i>
    <i>
      <x v="1831"/>
    </i>
    <i>
      <x v="1274"/>
    </i>
    <i>
      <x v="1839"/>
    </i>
    <i>
      <x v="1275"/>
    </i>
    <i>
      <x v="1847"/>
    </i>
    <i>
      <x v="1276"/>
    </i>
    <i>
      <x v="1855"/>
    </i>
    <i>
      <x v="1277"/>
    </i>
    <i>
      <x v="1863"/>
    </i>
    <i>
      <x v="1278"/>
    </i>
    <i>
      <x v="1871"/>
    </i>
    <i>
      <x v="1279"/>
    </i>
    <i>
      <x v="1879"/>
    </i>
    <i>
      <x v="1280"/>
    </i>
    <i>
      <x v="1887"/>
    </i>
    <i>
      <x v="1281"/>
    </i>
    <i>
      <x v="1895"/>
    </i>
    <i>
      <x v="1282"/>
    </i>
    <i>
      <x v="1903"/>
    </i>
    <i>
      <x v="1283"/>
    </i>
    <i>
      <x v="1911"/>
    </i>
    <i>
      <x v="1284"/>
    </i>
    <i>
      <x v="1919"/>
    </i>
    <i>
      <x v="1285"/>
    </i>
    <i>
      <x v="1927"/>
    </i>
    <i>
      <x v="1286"/>
    </i>
    <i>
      <x v="1935"/>
    </i>
    <i>
      <x v="1287"/>
    </i>
    <i>
      <x v="1943"/>
    </i>
    <i>
      <x v="1288"/>
    </i>
    <i>
      <x v="1951"/>
    </i>
    <i>
      <x v="1289"/>
    </i>
    <i>
      <x v="1959"/>
    </i>
    <i>
      <x v="1290"/>
    </i>
    <i>
      <x v="1967"/>
    </i>
    <i>
      <x v="1291"/>
    </i>
    <i>
      <x v="1975"/>
    </i>
    <i>
      <x v="1292"/>
    </i>
    <i>
      <x v="1983"/>
    </i>
    <i>
      <x v="1293"/>
    </i>
    <i>
      <x v="1991"/>
    </i>
    <i>
      <x v="1294"/>
    </i>
    <i>
      <x v="1999"/>
    </i>
    <i>
      <x v="1295"/>
    </i>
    <i>
      <x v="2007"/>
    </i>
    <i>
      <x v="1296"/>
    </i>
    <i>
      <x v="2015"/>
    </i>
    <i>
      <x v="1297"/>
    </i>
    <i>
      <x v="2023"/>
    </i>
    <i>
      <x v="1298"/>
    </i>
    <i>
      <x v="2031"/>
    </i>
    <i>
      <x v="1299"/>
    </i>
    <i>
      <x v="2039"/>
    </i>
    <i>
      <x v="1300"/>
    </i>
    <i>
      <x v="2047"/>
    </i>
    <i>
      <x v="1301"/>
    </i>
    <i>
      <x v="2055"/>
    </i>
    <i>
      <x v="1302"/>
    </i>
    <i>
      <x v="2063"/>
    </i>
    <i>
      <x v="1303"/>
    </i>
    <i>
      <x v="2071"/>
    </i>
    <i>
      <x v="1304"/>
    </i>
    <i>
      <x v="1174"/>
    </i>
    <i>
      <x v="1305"/>
    </i>
    <i>
      <x v="2087"/>
    </i>
    <i>
      <x v="1306"/>
    </i>
    <i>
      <x v="1175"/>
    </i>
    <i>
      <x v="1307"/>
    </i>
    <i>
      <x v="2103"/>
    </i>
    <i>
      <x v="1308"/>
    </i>
    <i>
      <x v="2111"/>
    </i>
    <i>
      <x v="1309"/>
    </i>
    <i>
      <x v="2119"/>
    </i>
    <i>
      <x v="1310"/>
    </i>
    <i>
      <x v="2127"/>
    </i>
    <i>
      <x v="1311"/>
    </i>
    <i>
      <x v="2135"/>
    </i>
    <i>
      <x v="1312"/>
    </i>
    <i>
      <x v="2143"/>
    </i>
    <i>
      <x v="1313"/>
    </i>
    <i>
      <x v="2151"/>
    </i>
    <i>
      <x v="1314"/>
    </i>
    <i>
      <x v="2159"/>
    </i>
    <i>
      <x v="1315"/>
    </i>
    <i>
      <x v="2167"/>
    </i>
    <i>
      <x v="1316"/>
    </i>
    <i>
      <x v="2175"/>
    </i>
    <i>
      <x v="1317"/>
    </i>
    <i>
      <x v="2183"/>
    </i>
    <i>
      <x v="1318"/>
    </i>
    <i>
      <x v="2191"/>
    </i>
    <i>
      <x v="1319"/>
    </i>
    <i>
      <x v="2199"/>
    </i>
    <i>
      <x v="1320"/>
    </i>
    <i>
      <x v="2207"/>
    </i>
    <i>
      <x v="1321"/>
    </i>
    <i>
      <x v="2215"/>
    </i>
    <i>
      <x v="1322"/>
    </i>
    <i>
      <x v="2223"/>
    </i>
    <i>
      <x v="1323"/>
    </i>
    <i>
      <x v="2231"/>
    </i>
    <i>
      <x v="1324"/>
    </i>
    <i>
      <x v="2239"/>
    </i>
    <i>
      <x v="1325"/>
    </i>
    <i>
      <x v="2247"/>
    </i>
    <i>
      <x v="1326"/>
    </i>
    <i>
      <x v="1196"/>
    </i>
    <i>
      <x v="1327"/>
    </i>
    <i>
      <x v="2273"/>
    </i>
    <i>
      <x v="1328"/>
    </i>
    <i>
      <x v="1186"/>
    </i>
    <i>
      <x v="1329"/>
    </i>
    <i>
      <x v="1737"/>
    </i>
    <i>
      <x v="1330"/>
    </i>
    <i>
      <x v="1741"/>
    </i>
    <i>
      <x v="1331"/>
    </i>
    <i>
      <x v="1745"/>
    </i>
    <i>
      <x v="1332"/>
    </i>
    <i>
      <x v="1183"/>
    </i>
    <i>
      <x v="1333"/>
    </i>
    <i>
      <x v="1753"/>
    </i>
    <i>
      <x v="1334"/>
    </i>
    <i>
      <x v="1757"/>
    </i>
    <i>
      <x v="1335"/>
    </i>
    <i>
      <x v="1761"/>
    </i>
    <i>
      <x v="1336"/>
    </i>
    <i>
      <x v="1765"/>
    </i>
    <i>
      <x v="1337"/>
    </i>
    <i>
      <x v="1769"/>
    </i>
    <i>
      <x v="1338"/>
    </i>
    <i>
      <x v="1773"/>
    </i>
    <i>
      <x v="1339"/>
    </i>
    <i>
      <x v="1777"/>
    </i>
    <i>
      <x v="1340"/>
    </i>
    <i>
      <x v="1781"/>
    </i>
    <i>
      <x v="1341"/>
    </i>
    <i>
      <x v="1785"/>
    </i>
    <i>
      <x v="1342"/>
    </i>
    <i>
      <x v="1789"/>
    </i>
    <i>
      <x v="1343"/>
    </i>
    <i>
      <x v="1793"/>
    </i>
    <i>
      <x v="1344"/>
    </i>
    <i>
      <x v="1797"/>
    </i>
    <i>
      <x v="1345"/>
    </i>
    <i>
      <x v="1801"/>
    </i>
    <i>
      <x v="1187"/>
    </i>
    <i>
      <x v="1805"/>
    </i>
    <i>
      <x v="1347"/>
    </i>
    <i>
      <x v="1167"/>
    </i>
    <i>
      <x v="1348"/>
    </i>
    <i>
      <x v="1813"/>
    </i>
    <i>
      <x v="1349"/>
    </i>
    <i>
      <x v="1817"/>
    </i>
    <i>
      <x v="1350"/>
    </i>
    <i>
      <x v="1821"/>
    </i>
    <i>
      <x v="1351"/>
    </i>
    <i>
      <x v="1825"/>
    </i>
    <i>
      <x v="1352"/>
    </i>
    <i>
      <x v="1829"/>
    </i>
    <i>
      <x v="1353"/>
    </i>
    <i>
      <x v="1833"/>
    </i>
    <i>
      <x v="1354"/>
    </i>
    <i>
      <x v="1837"/>
    </i>
    <i>
      <x v="1180"/>
    </i>
    <i>
      <x v="1841"/>
    </i>
    <i>
      <x v="1356"/>
    </i>
    <i>
      <x v="1845"/>
    </i>
    <i>
      <x v="1357"/>
    </i>
    <i>
      <x v="1849"/>
    </i>
    <i>
      <x v="1358"/>
    </i>
    <i>
      <x v="1853"/>
    </i>
    <i>
      <x v="1359"/>
    </i>
    <i>
      <x v="1857"/>
    </i>
    <i>
      <x v="1360"/>
    </i>
    <i>
      <x v="1861"/>
    </i>
    <i>
      <x v="1361"/>
    </i>
    <i>
      <x v="1865"/>
    </i>
    <i>
      <x v="1362"/>
    </i>
    <i>
      <x v="1869"/>
    </i>
    <i>
      <x v="1363"/>
    </i>
    <i>
      <x v="1873"/>
    </i>
    <i>
      <x v="1364"/>
    </i>
    <i>
      <x v="1877"/>
    </i>
    <i>
      <x v="1365"/>
    </i>
    <i>
      <x v="1881"/>
    </i>
    <i>
      <x v="1366"/>
    </i>
    <i>
      <x v="1885"/>
    </i>
    <i>
      <x v="1367"/>
    </i>
    <i>
      <x v="1889"/>
    </i>
    <i>
      <x v="1368"/>
    </i>
    <i>
      <x v="1893"/>
    </i>
    <i>
      <x v="1369"/>
    </i>
    <i>
      <x v="1897"/>
    </i>
    <i>
      <x v="1370"/>
    </i>
    <i>
      <x v="1901"/>
    </i>
    <i>
      <x v="1371"/>
    </i>
    <i>
      <x v="1905"/>
    </i>
    <i>
      <x v="1372"/>
    </i>
    <i>
      <x v="1909"/>
    </i>
    <i>
      <x v="1373"/>
    </i>
    <i>
      <x v="1913"/>
    </i>
    <i>
      <x v="1156"/>
    </i>
    <i>
      <x v="1917"/>
    </i>
    <i>
      <x v="1375"/>
    </i>
    <i>
      <x v="1921"/>
    </i>
    <i>
      <x v="1376"/>
    </i>
    <i>
      <x v="1925"/>
    </i>
    <i>
      <x v="1377"/>
    </i>
    <i>
      <x v="1929"/>
    </i>
    <i>
      <x v="1378"/>
    </i>
    <i>
      <x v="1933"/>
    </i>
    <i>
      <x v="1379"/>
    </i>
    <i>
      <x v="1937"/>
    </i>
    <i>
      <x v="1380"/>
    </i>
    <i>
      <x v="1941"/>
    </i>
    <i>
      <x v="1381"/>
    </i>
    <i>
      <x v="1945"/>
    </i>
    <i>
      <x v="1382"/>
    </i>
    <i>
      <x v="1949"/>
    </i>
    <i>
      <x v="1383"/>
    </i>
    <i>
      <x v="1953"/>
    </i>
    <i>
      <x v="1384"/>
    </i>
    <i>
      <x v="1957"/>
    </i>
    <i>
      <x v="1385"/>
    </i>
    <i>
      <x v="1961"/>
    </i>
    <i>
      <x v="1386"/>
    </i>
    <i>
      <x v="1965"/>
    </i>
    <i>
      <x v="1387"/>
    </i>
    <i>
      <x v="1969"/>
    </i>
    <i>
      <x v="1157"/>
    </i>
    <i>
      <x v="1973"/>
    </i>
    <i>
      <x v="1389"/>
    </i>
    <i>
      <x v="1977"/>
    </i>
    <i>
      <x v="1390"/>
    </i>
    <i>
      <x v="1981"/>
    </i>
    <i>
      <x v="1391"/>
    </i>
    <i>
      <x v="1985"/>
    </i>
    <i>
      <x v="1392"/>
    </i>
    <i>
      <x v="1989"/>
    </i>
    <i>
      <x v="1393"/>
    </i>
    <i>
      <x v="1993"/>
    </i>
    <i>
      <x v="1158"/>
    </i>
    <i>
      <x v="1997"/>
    </i>
    <i>
      <x v="1395"/>
    </i>
    <i>
      <x v="2001"/>
    </i>
    <i>
      <x v="1396"/>
    </i>
    <i>
      <x v="2005"/>
    </i>
    <i>
      <x v="1397"/>
    </i>
    <i>
      <x v="2009"/>
    </i>
    <i>
      <x v="1398"/>
    </i>
    <i>
      <x v="2013"/>
    </i>
    <i>
      <x v="1399"/>
    </i>
    <i>
      <x v="2017"/>
    </i>
    <i>
      <x v="1400"/>
    </i>
    <i>
      <x v="2021"/>
    </i>
    <i>
      <x v="1401"/>
    </i>
    <i>
      <x v="1185"/>
    </i>
    <i>
      <x v="1402"/>
    </i>
    <i>
      <x v="2029"/>
    </i>
    <i>
      <x v="1403"/>
    </i>
    <i>
      <x v="2033"/>
    </i>
    <i>
      <x v="1404"/>
    </i>
    <i>
      <x v="2037"/>
    </i>
    <i>
      <x v="1405"/>
    </i>
    <i>
      <x v="2041"/>
    </i>
    <i>
      <x v="1406"/>
    </i>
    <i>
      <x v="2045"/>
    </i>
    <i>
      <x v="1407"/>
    </i>
    <i>
      <x v="2049"/>
    </i>
    <i>
      <x v="1408"/>
    </i>
    <i>
      <x v="2053"/>
    </i>
    <i>
      <x v="1409"/>
    </i>
    <i>
      <x v="2057"/>
    </i>
    <i>
      <x v="1410"/>
    </i>
    <i>
      <x v="2061"/>
    </i>
    <i>
      <x v="1411"/>
    </i>
    <i>
      <x v="2065"/>
    </i>
    <i>
      <x v="1412"/>
    </i>
    <i>
      <x v="1151"/>
    </i>
    <i>
      <x v="1413"/>
    </i>
    <i>
      <x v="2073"/>
    </i>
    <i>
      <x v="1414"/>
    </i>
    <i>
      <x v="2077"/>
    </i>
    <i>
      <x v="1415"/>
    </i>
    <i>
      <x v="2081"/>
    </i>
    <i>
      <x v="1416"/>
    </i>
    <i>
      <x v="2085"/>
    </i>
    <i>
      <x v="1417"/>
    </i>
    <i>
      <x v="2089"/>
    </i>
    <i>
      <x v="1418"/>
    </i>
    <i>
      <x v="2093"/>
    </i>
    <i>
      <x v="1419"/>
    </i>
    <i>
      <x v="2097"/>
    </i>
    <i>
      <x v="1420"/>
    </i>
    <i>
      <x v="2101"/>
    </i>
    <i>
      <x v="1421"/>
    </i>
    <i>
      <x v="2105"/>
    </i>
    <i>
      <x v="1422"/>
    </i>
    <i>
      <x v="2109"/>
    </i>
    <i>
      <x v="1423"/>
    </i>
    <i>
      <x v="2113"/>
    </i>
    <i>
      <x v="1424"/>
    </i>
    <i>
      <x v="2117"/>
    </i>
    <i>
      <x v="1425"/>
    </i>
    <i>
      <x v="2121"/>
    </i>
    <i>
      <x v="1426"/>
    </i>
    <i>
      <x v="2125"/>
    </i>
    <i>
      <x v="1427"/>
    </i>
    <i>
      <x v="2129"/>
    </i>
    <i>
      <x v="1428"/>
    </i>
    <i>
      <x v="2133"/>
    </i>
    <i>
      <x v="1429"/>
    </i>
    <i>
      <x v="2137"/>
    </i>
    <i>
      <x v="1430"/>
    </i>
    <i>
      <x v="2141"/>
    </i>
    <i>
      <x v="1431"/>
    </i>
    <i>
      <x v="2145"/>
    </i>
    <i>
      <x v="1432"/>
    </i>
    <i>
      <x v="2149"/>
    </i>
    <i>
      <x v="1433"/>
    </i>
    <i>
      <x v="2153"/>
    </i>
    <i>
      <x v="1434"/>
    </i>
    <i>
      <x v="2157"/>
    </i>
    <i>
      <x v="1435"/>
    </i>
    <i>
      <x v="2161"/>
    </i>
    <i>
      <x v="1436"/>
    </i>
    <i>
      <x v="2165"/>
    </i>
    <i>
      <x v="1181"/>
    </i>
    <i>
      <x v="2169"/>
    </i>
    <i>
      <x v="1438"/>
    </i>
    <i>
      <x v="2173"/>
    </i>
    <i>
      <x v="1439"/>
    </i>
    <i>
      <x v="2177"/>
    </i>
    <i>
      <x v="1440"/>
    </i>
    <i>
      <x v="2181"/>
    </i>
    <i>
      <x v="1441"/>
    </i>
    <i>
      <x v="2185"/>
    </i>
    <i>
      <x v="1442"/>
    </i>
    <i>
      <x v="2189"/>
    </i>
    <i>
      <x v="1443"/>
    </i>
    <i>
      <x v="2193"/>
    </i>
    <i>
      <x v="1444"/>
    </i>
    <i>
      <x v="2197"/>
    </i>
    <i>
      <x v="1445"/>
    </i>
    <i>
      <x v="2201"/>
    </i>
    <i>
      <x v="1446"/>
    </i>
    <i>
      <x v="2205"/>
    </i>
    <i>
      <x v="1447"/>
    </i>
    <i>
      <x v="2209"/>
    </i>
    <i>
      <x v="1448"/>
    </i>
    <i>
      <x v="2213"/>
    </i>
    <i>
      <x v="1449"/>
    </i>
    <i>
      <x v="2217"/>
    </i>
    <i>
      <x v="1450"/>
    </i>
    <i>
      <x v="2221"/>
    </i>
    <i>
      <x v="1451"/>
    </i>
    <i>
      <x v="2225"/>
    </i>
    <i>
      <x v="1452"/>
    </i>
    <i>
      <x v="2229"/>
    </i>
    <i>
      <x v="1453"/>
    </i>
    <i>
      <x v="2233"/>
    </i>
    <i>
      <x v="1454"/>
    </i>
    <i>
      <x v="2237"/>
    </i>
    <i>
      <x v="1455"/>
    </i>
    <i>
      <x v="2241"/>
    </i>
    <i>
      <x v="1456"/>
    </i>
    <i>
      <x v="2245"/>
    </i>
    <i>
      <x v="1457"/>
    </i>
    <i>
      <x v="2249"/>
    </i>
    <i>
      <x v="1458"/>
    </i>
    <i>
      <x v="2253"/>
    </i>
    <i>
      <x v="1459"/>
    </i>
    <i>
      <x v="2263"/>
    </i>
    <i>
      <x v="1460"/>
    </i>
    <i>
      <x v="2271"/>
    </i>
    <i>
      <x v="1461"/>
    </i>
    <i>
      <x v="2275"/>
    </i>
    <i>
      <x v="1462"/>
    </i>
    <i>
      <x v="2279"/>
    </i>
    <i>
      <x v="1463"/>
    </i>
    <i>
      <x v="2290"/>
    </i>
    <i>
      <x v="1464"/>
    </i>
    <i>
      <x v="1179"/>
    </i>
    <i>
      <x v="1465"/>
    </i>
    <i>
      <x v="1738"/>
    </i>
    <i>
      <x v="1466"/>
    </i>
    <i>
      <x v="1740"/>
    </i>
    <i>
      <x v="1467"/>
    </i>
    <i>
      <x v="1742"/>
    </i>
    <i>
      <x v="1468"/>
    </i>
    <i>
      <x v="1744"/>
    </i>
    <i>
      <x v="1159"/>
    </i>
    <i>
      <x v="1746"/>
    </i>
    <i>
      <x v="1470"/>
    </i>
    <i>
      <x v="1748"/>
    </i>
    <i>
      <x v="1471"/>
    </i>
    <i>
      <x v="1750"/>
    </i>
    <i>
      <x v="1472"/>
    </i>
    <i>
      <x v="1752"/>
    </i>
    <i>
      <x v="1473"/>
    </i>
    <i>
      <x v="1754"/>
    </i>
    <i>
      <x v="1474"/>
    </i>
    <i>
      <x v="1756"/>
    </i>
    <i>
      <x v="1475"/>
    </i>
    <i>
      <x v="1758"/>
    </i>
    <i>
      <x v="1476"/>
    </i>
    <i>
      <x v="1760"/>
    </i>
    <i>
      <x v="1477"/>
    </i>
    <i>
      <x v="1762"/>
    </i>
    <i>
      <x v="1478"/>
    </i>
    <i>
      <x v="1764"/>
    </i>
    <i>
      <x v="1479"/>
    </i>
    <i>
      <x v="1766"/>
    </i>
    <i>
      <x v="1480"/>
    </i>
    <i>
      <x v="1768"/>
    </i>
    <i>
      <x v="1481"/>
    </i>
    <i>
      <x v="1770"/>
    </i>
    <i>
      <x v="1482"/>
    </i>
    <i>
      <x v="1772"/>
    </i>
    <i>
      <x v="1483"/>
    </i>
    <i>
      <x v="1774"/>
    </i>
    <i>
      <x v="1484"/>
    </i>
    <i>
      <x v="1776"/>
    </i>
    <i>
      <x v="1485"/>
    </i>
    <i>
      <x v="1778"/>
    </i>
    <i>
      <x v="1486"/>
    </i>
    <i>
      <x v="1780"/>
    </i>
    <i>
      <x v="1487"/>
    </i>
    <i>
      <x v="1782"/>
    </i>
    <i>
      <x v="1488"/>
    </i>
    <i>
      <x v="1784"/>
    </i>
    <i>
      <x v="1489"/>
    </i>
    <i>
      <x v="1786"/>
    </i>
    <i>
      <x v="1490"/>
    </i>
    <i>
      <x v="1788"/>
    </i>
    <i>
      <x v="1491"/>
    </i>
    <i>
      <x v="1790"/>
    </i>
    <i>
      <x v="1492"/>
    </i>
    <i>
      <x v="1792"/>
    </i>
    <i>
      <x v="1493"/>
    </i>
    <i>
      <x v="1794"/>
    </i>
    <i>
      <x v="1494"/>
    </i>
    <i>
      <x v="1796"/>
    </i>
    <i>
      <x v="1495"/>
    </i>
    <i>
      <x v="1798"/>
    </i>
    <i>
      <x v="1496"/>
    </i>
    <i>
      <x v="1800"/>
    </i>
    <i>
      <x v="1497"/>
    </i>
    <i>
      <x v="1802"/>
    </i>
    <i>
      <x v="1498"/>
    </i>
    <i>
      <x v="1804"/>
    </i>
    <i>
      <x v="1499"/>
    </i>
    <i>
      <x v="1806"/>
    </i>
    <i>
      <x v="1500"/>
    </i>
    <i>
      <x v="1808"/>
    </i>
    <i>
      <x v="1501"/>
    </i>
    <i>
      <x v="1810"/>
    </i>
    <i>
      <x v="1502"/>
    </i>
    <i>
      <x v="1812"/>
    </i>
    <i>
      <x v="1503"/>
    </i>
    <i>
      <x v="1814"/>
    </i>
    <i>
      <x v="1504"/>
    </i>
    <i>
      <x v="1816"/>
    </i>
    <i>
      <x v="1505"/>
    </i>
    <i>
      <x v="1818"/>
    </i>
    <i>
      <x v="1506"/>
    </i>
    <i>
      <x v="1820"/>
    </i>
    <i>
      <x v="1507"/>
    </i>
    <i>
      <x v="1822"/>
    </i>
    <i>
      <x v="1508"/>
    </i>
    <i>
      <x v="1824"/>
    </i>
    <i>
      <x v="1509"/>
    </i>
    <i>
      <x v="1826"/>
    </i>
    <i>
      <x v="1510"/>
    </i>
    <i>
      <x v="1193"/>
    </i>
    <i>
      <x v="1511"/>
    </i>
    <i>
      <x v="1830"/>
    </i>
    <i>
      <x v="1512"/>
    </i>
    <i>
      <x v="1832"/>
    </i>
    <i>
      <x v="1513"/>
    </i>
    <i>
      <x v="1834"/>
    </i>
    <i>
      <x v="1514"/>
    </i>
    <i>
      <x v="1836"/>
    </i>
    <i>
      <x v="1515"/>
    </i>
    <i>
      <x v="1838"/>
    </i>
    <i>
      <x v="1516"/>
    </i>
    <i>
      <x v="1840"/>
    </i>
    <i>
      <x v="1517"/>
    </i>
    <i>
      <x v="1168"/>
    </i>
    <i>
      <x v="1518"/>
    </i>
    <i>
      <x v="1844"/>
    </i>
    <i>
      <x v="1519"/>
    </i>
    <i>
      <x v="1846"/>
    </i>
    <i>
      <x v="1520"/>
    </i>
    <i>
      <x v="1848"/>
    </i>
    <i>
      <x v="1521"/>
    </i>
    <i>
      <x v="1850"/>
    </i>
    <i>
      <x v="1522"/>
    </i>
    <i>
      <x v="1852"/>
    </i>
    <i>
      <x v="1523"/>
    </i>
    <i>
      <x v="1854"/>
    </i>
    <i>
      <x v="1524"/>
    </i>
    <i>
      <x v="1856"/>
    </i>
    <i>
      <x v="1525"/>
    </i>
    <i>
      <x v="1858"/>
    </i>
    <i>
      <x v="1526"/>
    </i>
    <i>
      <x v="1860"/>
    </i>
    <i>
      <x v="1527"/>
    </i>
    <i>
      <x v="1862"/>
    </i>
    <i>
      <x v="1528"/>
    </i>
    <i>
      <x v="1864"/>
    </i>
    <i>
      <x v="1529"/>
    </i>
    <i>
      <x v="1866"/>
    </i>
    <i>
      <x v="1530"/>
    </i>
    <i>
      <x v="1868"/>
    </i>
    <i>
      <x v="1531"/>
    </i>
    <i>
      <x v="1870"/>
    </i>
    <i>
      <x v="1532"/>
    </i>
    <i>
      <x v="1872"/>
    </i>
    <i>
      <x v="1533"/>
    </i>
    <i>
      <x v="1874"/>
    </i>
    <i>
      <x v="1534"/>
    </i>
    <i>
      <x v="1876"/>
    </i>
    <i>
      <x v="1535"/>
    </i>
    <i>
      <x v="1878"/>
    </i>
    <i>
      <x v="1536"/>
    </i>
    <i>
      <x v="1880"/>
    </i>
    <i>
      <x v="1537"/>
    </i>
    <i>
      <x v="1882"/>
    </i>
    <i>
      <x v="1538"/>
    </i>
    <i>
      <x v="1884"/>
    </i>
    <i>
      <x v="1539"/>
    </i>
    <i>
      <x v="1886"/>
    </i>
    <i>
      <x v="1540"/>
    </i>
    <i>
      <x v="1888"/>
    </i>
    <i>
      <x v="1541"/>
    </i>
    <i>
      <x v="1890"/>
    </i>
    <i>
      <x v="1542"/>
    </i>
    <i>
      <x v="1892"/>
    </i>
    <i>
      <x v="1543"/>
    </i>
    <i>
      <x v="1894"/>
    </i>
    <i>
      <x v="1544"/>
    </i>
    <i>
      <x v="1896"/>
    </i>
    <i>
      <x v="1545"/>
    </i>
    <i>
      <x v="1898"/>
    </i>
    <i>
      <x v="1546"/>
    </i>
    <i>
      <x v="1900"/>
    </i>
    <i>
      <x v="1547"/>
    </i>
    <i>
      <x v="1902"/>
    </i>
    <i>
      <x v="1160"/>
    </i>
    <i>
      <x v="1904"/>
    </i>
    <i>
      <x v="1549"/>
    </i>
    <i>
      <x v="1906"/>
    </i>
    <i>
      <x v="1550"/>
    </i>
    <i>
      <x v="1908"/>
    </i>
    <i>
      <x v="1551"/>
    </i>
    <i>
      <x v="1910"/>
    </i>
    <i>
      <x v="1552"/>
    </i>
    <i>
      <x v="1912"/>
    </i>
    <i>
      <x v="1553"/>
    </i>
    <i>
      <x v="1914"/>
    </i>
    <i>
      <x v="1554"/>
    </i>
    <i>
      <x v="1916"/>
    </i>
    <i>
      <x v="1555"/>
    </i>
    <i>
      <x v="1918"/>
    </i>
    <i>
      <x v="1556"/>
    </i>
    <i>
      <x v="1920"/>
    </i>
    <i>
      <x v="1557"/>
    </i>
    <i>
      <x v="1922"/>
    </i>
    <i>
      <x v="1558"/>
    </i>
    <i>
      <x v="1924"/>
    </i>
    <i>
      <x v="1559"/>
    </i>
    <i>
      <x v="1926"/>
    </i>
    <i>
      <x v="1560"/>
    </i>
    <i>
      <x v="1928"/>
    </i>
    <i>
      <x v="1561"/>
    </i>
    <i>
      <x v="1930"/>
    </i>
    <i>
      <x v="1562"/>
    </i>
    <i>
      <x v="1932"/>
    </i>
    <i>
      <x v="1563"/>
    </i>
    <i>
      <x v="1934"/>
    </i>
    <i>
      <x v="1564"/>
    </i>
    <i>
      <x v="1936"/>
    </i>
    <i>
      <x v="1565"/>
    </i>
    <i>
      <x v="1938"/>
    </i>
    <i>
      <x v="1566"/>
    </i>
    <i>
      <x v="1940"/>
    </i>
    <i>
      <x v="1567"/>
    </i>
    <i>
      <x v="1942"/>
    </i>
    <i>
      <x v="1568"/>
    </i>
    <i>
      <x v="1944"/>
    </i>
    <i>
      <x v="1569"/>
    </i>
    <i>
      <x v="1946"/>
    </i>
    <i>
      <x v="1570"/>
    </i>
    <i>
      <x v="1948"/>
    </i>
    <i>
      <x v="1571"/>
    </i>
    <i>
      <x v="1950"/>
    </i>
    <i>
      <x v="1572"/>
    </i>
    <i>
      <x v="1952"/>
    </i>
    <i>
      <x v="1573"/>
    </i>
    <i>
      <x v="1954"/>
    </i>
    <i>
      <x v="1574"/>
    </i>
    <i>
      <x v="1956"/>
    </i>
    <i>
      <x v="1575"/>
    </i>
    <i>
      <x v="1958"/>
    </i>
    <i>
      <x v="1576"/>
    </i>
    <i>
      <x v="1960"/>
    </i>
    <i>
      <x v="1577"/>
    </i>
    <i>
      <x v="1962"/>
    </i>
    <i>
      <x v="1578"/>
    </i>
    <i>
      <x v="1188"/>
    </i>
    <i>
      <x v="1579"/>
    </i>
    <i>
      <x v="1966"/>
    </i>
    <i>
      <x v="1580"/>
    </i>
    <i>
      <x v="1968"/>
    </i>
    <i>
      <x v="1581"/>
    </i>
    <i>
      <x v="1970"/>
    </i>
    <i>
      <x v="1582"/>
    </i>
    <i>
      <x v="1972"/>
    </i>
    <i>
      <x v="1583"/>
    </i>
    <i>
      <x v="1974"/>
    </i>
    <i>
      <x v="1584"/>
    </i>
    <i>
      <x v="1976"/>
    </i>
    <i>
      <x v="1585"/>
    </i>
    <i>
      <x v="1978"/>
    </i>
    <i>
      <x v="1586"/>
    </i>
    <i>
      <x v="1980"/>
    </i>
    <i>
      <x v="1587"/>
    </i>
    <i>
      <x v="1982"/>
    </i>
    <i>
      <x v="1588"/>
    </i>
    <i>
      <x v="1984"/>
    </i>
    <i>
      <x v="1589"/>
    </i>
    <i>
      <x v="1986"/>
    </i>
    <i>
      <x v="1590"/>
    </i>
    <i>
      <x v="1988"/>
    </i>
    <i>
      <x v="1591"/>
    </i>
    <i>
      <x v="1990"/>
    </i>
    <i>
      <x v="1592"/>
    </i>
    <i>
      <x v="1992"/>
    </i>
    <i>
      <x v="1593"/>
    </i>
    <i>
      <x v="1171"/>
    </i>
    <i>
      <x v="1594"/>
    </i>
    <i>
      <x v="1996"/>
    </i>
    <i>
      <x v="1595"/>
    </i>
    <i>
      <x v="1998"/>
    </i>
    <i>
      <x v="1596"/>
    </i>
    <i>
      <x v="2000"/>
    </i>
    <i>
      <x v="1597"/>
    </i>
    <i>
      <x v="2002"/>
    </i>
    <i>
      <x v="1598"/>
    </i>
    <i>
      <x v="2004"/>
    </i>
    <i>
      <x v="1599"/>
    </i>
    <i>
      <x v="2006"/>
    </i>
    <i>
      <x v="1600"/>
    </i>
    <i>
      <x v="2008"/>
    </i>
    <i>
      <x v="1601"/>
    </i>
    <i>
      <x v="2010"/>
    </i>
    <i>
      <x v="1602"/>
    </i>
    <i>
      <x v="2012"/>
    </i>
    <i>
      <x v="1603"/>
    </i>
    <i>
      <x v="2014"/>
    </i>
    <i>
      <x v="1604"/>
    </i>
    <i>
      <x v="2016"/>
    </i>
    <i>
      <x v="1605"/>
    </i>
    <i>
      <x v="2018"/>
    </i>
    <i>
      <x v="1606"/>
    </i>
    <i>
      <x v="2020"/>
    </i>
    <i>
      <x v="1607"/>
    </i>
    <i>
      <x v="2022"/>
    </i>
    <i>
      <x v="1608"/>
    </i>
    <i>
      <x v="2024"/>
    </i>
    <i>
      <x v="1609"/>
    </i>
    <i>
      <x v="2026"/>
    </i>
    <i>
      <x v="1610"/>
    </i>
    <i>
      <x v="2028"/>
    </i>
    <i>
      <x v="1611"/>
    </i>
    <i>
      <x v="2030"/>
    </i>
    <i>
      <x v="1612"/>
    </i>
    <i>
      <x v="2032"/>
    </i>
    <i>
      <x v="1613"/>
    </i>
    <i>
      <x v="2034"/>
    </i>
    <i>
      <x v="1614"/>
    </i>
    <i>
      <x v="2036"/>
    </i>
    <i>
      <x v="1615"/>
    </i>
    <i>
      <x v="2038"/>
    </i>
    <i>
      <x v="1616"/>
    </i>
    <i>
      <x v="2040"/>
    </i>
    <i>
      <x v="1617"/>
    </i>
    <i>
      <x v="2042"/>
    </i>
    <i>
      <x v="1618"/>
    </i>
    <i>
      <x v="2044"/>
    </i>
    <i>
      <x v="1619"/>
    </i>
    <i>
      <x v="2046"/>
    </i>
    <i>
      <x v="1620"/>
    </i>
    <i>
      <x v="2048"/>
    </i>
    <i>
      <x v="1621"/>
    </i>
    <i>
      <x v="2050"/>
    </i>
    <i>
      <x v="1161"/>
    </i>
    <i>
      <x v="2052"/>
    </i>
    <i>
      <x v="1623"/>
    </i>
    <i>
      <x v="2054"/>
    </i>
    <i>
      <x v="1624"/>
    </i>
    <i>
      <x v="2056"/>
    </i>
    <i>
      <x v="1625"/>
    </i>
    <i>
      <x v="2058"/>
    </i>
    <i>
      <x v="1162"/>
    </i>
    <i>
      <x v="2060"/>
    </i>
    <i>
      <x v="1627"/>
    </i>
    <i>
      <x v="2062"/>
    </i>
    <i>
      <x v="1628"/>
    </i>
    <i>
      <x v="2064"/>
    </i>
    <i>
      <x v="1629"/>
    </i>
    <i>
      <x v="2066"/>
    </i>
    <i>
      <x v="1630"/>
    </i>
    <i>
      <x v="2068"/>
    </i>
    <i>
      <x v="1631"/>
    </i>
    <i>
      <x v="2070"/>
    </i>
    <i>
      <x v="1632"/>
    </i>
    <i>
      <x v="1173"/>
    </i>
    <i>
      <x v="1633"/>
    </i>
    <i>
      <x v="2074"/>
    </i>
    <i>
      <x v="1634"/>
    </i>
    <i>
      <x v="2076"/>
    </i>
    <i>
      <x v="1635"/>
    </i>
    <i>
      <x v="2078"/>
    </i>
    <i>
      <x v="1636"/>
    </i>
    <i>
      <x v="2080"/>
    </i>
    <i>
      <x v="1637"/>
    </i>
    <i>
      <x v="2082"/>
    </i>
    <i>
      <x v="1182"/>
    </i>
    <i>
      <x v="2084"/>
    </i>
    <i>
      <x v="1639"/>
    </i>
    <i>
      <x v="2086"/>
    </i>
    <i>
      <x v="1640"/>
    </i>
    <i>
      <x v="2088"/>
    </i>
    <i>
      <x v="1641"/>
    </i>
    <i>
      <x v="2090"/>
    </i>
    <i>
      <x v="1642"/>
    </i>
    <i>
      <x v="2092"/>
    </i>
    <i>
      <x v="1643"/>
    </i>
    <i>
      <x v="2094"/>
    </i>
    <i>
      <x v="1644"/>
    </i>
    <i>
      <x v="2096"/>
    </i>
    <i>
      <x v="1645"/>
    </i>
    <i>
      <x v="2098"/>
    </i>
    <i>
      <x v="1646"/>
    </i>
    <i>
      <x v="2100"/>
    </i>
    <i>
      <x v="1647"/>
    </i>
    <i>
      <x v="2102"/>
    </i>
    <i>
      <x v="1648"/>
    </i>
    <i>
      <x v="2104"/>
    </i>
    <i>
      <x v="1649"/>
    </i>
    <i>
      <x v="2106"/>
    </i>
    <i>
      <x v="1192"/>
    </i>
    <i>
      <x v="2108"/>
    </i>
    <i>
      <x v="1651"/>
    </i>
    <i>
      <x v="2110"/>
    </i>
    <i>
      <x v="1652"/>
    </i>
    <i>
      <x v="2112"/>
    </i>
    <i>
      <x v="1653"/>
    </i>
    <i>
      <x v="2114"/>
    </i>
    <i>
      <x v="1654"/>
    </i>
    <i>
      <x v="2116"/>
    </i>
    <i>
      <x v="1655"/>
    </i>
    <i>
      <x v="2118"/>
    </i>
    <i>
      <x v="1656"/>
    </i>
    <i>
      <x v="2120"/>
    </i>
    <i>
      <x v="1657"/>
    </i>
    <i>
      <x v="2122"/>
    </i>
    <i>
      <x v="1658"/>
    </i>
    <i>
      <x v="2124"/>
    </i>
    <i>
      <x v="1659"/>
    </i>
    <i>
      <x v="2126"/>
    </i>
    <i>
      <x v="1660"/>
    </i>
    <i>
      <x v="2128"/>
    </i>
    <i>
      <x v="1661"/>
    </i>
    <i>
      <x v="2130"/>
    </i>
    <i>
      <x v="1662"/>
    </i>
    <i>
      <x v="2132"/>
    </i>
    <i>
      <x v="1663"/>
    </i>
    <i>
      <x v="2134"/>
    </i>
    <i>
      <x v="1664"/>
    </i>
    <i>
      <x v="1176"/>
    </i>
    <i>
      <x v="1665"/>
    </i>
    <i>
      <x v="2138"/>
    </i>
    <i>
      <x v="1666"/>
    </i>
    <i>
      <x v="2140"/>
    </i>
    <i>
      <x v="1667"/>
    </i>
    <i>
      <x v="2142"/>
    </i>
    <i>
      <x v="1668"/>
    </i>
    <i>
      <x v="2144"/>
    </i>
    <i>
      <x v="1669"/>
    </i>
    <i>
      <x v="2146"/>
    </i>
    <i>
      <x v="1670"/>
    </i>
    <i>
      <x v="2148"/>
    </i>
    <i>
      <x v="1671"/>
    </i>
    <i>
      <x v="2150"/>
    </i>
    <i>
      <x v="1672"/>
    </i>
    <i>
      <x v="2152"/>
    </i>
    <i>
      <x v="1673"/>
    </i>
    <i>
      <x v="2154"/>
    </i>
    <i>
      <x v="1163"/>
    </i>
    <i>
      <x v="2156"/>
    </i>
    <i>
      <x v="1675"/>
    </i>
    <i>
      <x v="2158"/>
    </i>
    <i>
      <x v="1676"/>
    </i>
    <i>
      <x v="2160"/>
    </i>
    <i>
      <x v="1164"/>
    </i>
    <i>
      <x v="2162"/>
    </i>
    <i>
      <x v="1678"/>
    </i>
    <i>
      <x v="2164"/>
    </i>
    <i>
      <x v="1679"/>
    </i>
    <i>
      <x v="2166"/>
    </i>
    <i>
      <x v="1680"/>
    </i>
    <i>
      <x v="2168"/>
    </i>
    <i>
      <x v="1681"/>
    </i>
    <i>
      <x v="2170"/>
    </i>
    <i>
      <x v="1682"/>
    </i>
    <i>
      <x v="2172"/>
    </i>
    <i>
      <x v="1683"/>
    </i>
    <i>
      <x v="2174"/>
    </i>
    <i>
      <x v="1684"/>
    </i>
    <i>
      <x v="2176"/>
    </i>
    <i>
      <x v="1685"/>
    </i>
    <i>
      <x v="2178"/>
    </i>
    <i>
      <x v="1686"/>
    </i>
    <i>
      <x v="2180"/>
    </i>
    <i>
      <x v="1687"/>
    </i>
    <i>
      <x v="2182"/>
    </i>
    <i>
      <x v="1688"/>
    </i>
    <i>
      <x v="2184"/>
    </i>
    <i>
      <x v="1689"/>
    </i>
    <i>
      <x v="2186"/>
    </i>
    <i>
      <x v="1690"/>
    </i>
    <i>
      <x v="2188"/>
    </i>
    <i>
      <x v="1691"/>
    </i>
    <i>
      <x v="2190"/>
    </i>
    <i>
      <x v="1692"/>
    </i>
    <i>
      <x v="2192"/>
    </i>
    <i>
      <x v="1693"/>
    </i>
    <i>
      <x v="2194"/>
    </i>
    <i>
      <x v="1694"/>
    </i>
    <i>
      <x v="2196"/>
    </i>
    <i>
      <x v="1695"/>
    </i>
    <i>
      <x v="2198"/>
    </i>
    <i>
      <x v="1696"/>
    </i>
    <i>
      <x v="2200"/>
    </i>
    <i>
      <x v="1697"/>
    </i>
    <i>
      <x v="2202"/>
    </i>
    <i>
      <x v="1698"/>
    </i>
    <i>
      <x v="2204"/>
    </i>
    <i>
      <x v="1699"/>
    </i>
    <i>
      <x v="2206"/>
    </i>
    <i>
      <x v="1700"/>
    </i>
    <i>
      <x v="2208"/>
    </i>
    <i>
      <x v="1701"/>
    </i>
    <i>
      <x v="2210"/>
    </i>
    <i>
      <x v="1702"/>
    </i>
    <i>
      <x v="2212"/>
    </i>
    <i>
      <x v="1703"/>
    </i>
    <i>
      <x v="2214"/>
    </i>
    <i>
      <x v="1704"/>
    </i>
    <i>
      <x v="2216"/>
    </i>
    <i>
      <x v="1705"/>
    </i>
    <i>
      <x v="2218"/>
    </i>
    <i>
      <x v="1706"/>
    </i>
    <i>
      <x v="2220"/>
    </i>
    <i>
      <x v="1707"/>
    </i>
    <i>
      <x v="2222"/>
    </i>
    <i>
      <x v="1708"/>
    </i>
    <i>
      <x v="2224"/>
    </i>
    <i>
      <x v="1709"/>
    </i>
    <i>
      <x v="2226"/>
    </i>
    <i>
      <x v="1710"/>
    </i>
    <i>
      <x v="2228"/>
    </i>
    <i>
      <x v="1711"/>
    </i>
    <i>
      <x v="1177"/>
    </i>
    <i>
      <x v="1712"/>
    </i>
    <i>
      <x v="2232"/>
    </i>
    <i>
      <x v="1713"/>
    </i>
    <i>
      <x v="2234"/>
    </i>
    <i>
      <x v="1714"/>
    </i>
    <i>
      <x v="2236"/>
    </i>
    <i>
      <x v="1715"/>
    </i>
    <i>
      <x v="2238"/>
    </i>
    <i>
      <x v="1716"/>
    </i>
    <i>
      <x v="2240"/>
    </i>
    <i>
      <x v="1717"/>
    </i>
    <i>
      <x v="2242"/>
    </i>
    <i>
      <x v="1718"/>
    </i>
    <i>
      <x v="2244"/>
    </i>
    <i>
      <x v="1165"/>
    </i>
    <i>
      <x v="2246"/>
    </i>
    <i>
      <x v="1720"/>
    </i>
    <i>
      <x v="1195"/>
    </i>
    <i>
      <x v="2294"/>
    </i>
    <i>
      <x v="2250"/>
    </i>
    <i>
      <x v="2255"/>
    </i>
    <i>
      <x v="2252"/>
    </i>
    <i>
      <x v="2257"/>
    </i>
    <i>
      <x v="2254"/>
    </i>
    <i>
      <x v="2259"/>
    </i>
    <i>
      <x v="2261"/>
    </i>
    <i>
      <x v="2295"/>
    </i>
    <i>
      <x v="2258"/>
    </i>
    <i>
      <x v="2297"/>
    </i>
    <i>
      <x v="2260"/>
    </i>
    <i>
      <x v="2299"/>
    </i>
    <i>
      <x v="2262"/>
    </i>
    <i>
      <x v="2266"/>
    </i>
    <i>
      <x v="2264"/>
    </i>
    <i>
      <x v="2267"/>
    </i>
    <i>
      <x v="1190"/>
    </i>
    <i>
      <x v="2269"/>
    </i>
    <i>
      <x v="2268"/>
    </i>
    <i>
      <x v="1726"/>
    </i>
    <i>
      <x v="2270"/>
    </i>
    <i>
      <x v="1727"/>
    </i>
    <i>
      <x v="2272"/>
    </i>
    <i>
      <x v="1728"/>
    </i>
    <i>
      <x v="2274"/>
    </i>
    <i>
      <x v="2281"/>
    </i>
    <i>
      <x v="2276"/>
    </i>
    <i>
      <x v="2282"/>
    </i>
    <i>
      <x v="2278"/>
    </i>
    <i>
      <x v="2284"/>
    </i>
    <i>
      <x v="2280"/>
    </i>
    <i>
      <x v="2286"/>
    </i>
    <i>
      <x v="2288"/>
    </i>
    <i>
      <x v="2283"/>
    </i>
    <i>
      <x v="1730"/>
    </i>
    <i>
      <x v="2285"/>
    </i>
    <i>
      <x v="1731"/>
    </i>
    <i>
      <x v="2287"/>
    </i>
    <i>
      <x v="1732"/>
    </i>
    <i>
      <x v="2289"/>
    </i>
    <i>
      <x v="1733"/>
    </i>
    <i>
      <x v="2291"/>
    </i>
    <i>
      <x v="1734"/>
    </i>
    <i>
      <x v="2293"/>
    </i>
    <i>
      <x v="1735"/>
    </i>
    <i>
      <x v="1736"/>
    </i>
    <i>
      <x v="2296"/>
    </i>
    <i>
      <x v="1722"/>
    </i>
    <i>
      <x v="2298"/>
    </i>
    <i>
      <x v="1723"/>
    </i>
    <i>
      <x v="1150"/>
    </i>
    <i>
      <x v="1724"/>
    </i>
    <i>
      <x v="1114"/>
    </i>
    <i>
      <x v="50"/>
    </i>
    <i>
      <x v="694"/>
    </i>
    <i>
      <x v="52"/>
    </i>
    <i>
      <x v="977"/>
    </i>
    <i>
      <x v="53"/>
    </i>
    <i>
      <x v="630"/>
    </i>
    <i>
      <x v="54"/>
    </i>
    <i>
      <x v="758"/>
    </i>
    <i>
      <x v="55"/>
    </i>
    <i>
      <x v="913"/>
    </i>
    <i>
      <x v="29"/>
    </i>
    <i>
      <x v="1041"/>
    </i>
    <i>
      <x v="57"/>
    </i>
    <i>
      <x v="598"/>
    </i>
    <i>
      <x v="58"/>
    </i>
    <i>
      <x v="662"/>
    </i>
    <i>
      <x v="59"/>
    </i>
    <i>
      <x v="726"/>
    </i>
    <i>
      <x v="60"/>
    </i>
    <i>
      <x v="815"/>
    </i>
    <i>
      <x v="61"/>
    </i>
    <i>
      <x v="881"/>
    </i>
    <i>
      <x v="62"/>
    </i>
    <i>
      <x v="945"/>
    </i>
    <i>
      <x v="63"/>
    </i>
    <i>
      <x v="1009"/>
    </i>
    <i>
      <x v="64"/>
    </i>
    <i>
      <x v="1073"/>
    </i>
    <i>
      <x v="65"/>
    </i>
    <i>
      <x v="582"/>
    </i>
    <i>
      <x v="66"/>
    </i>
    <i>
      <x v="614"/>
    </i>
    <i>
      <x v="67"/>
    </i>
    <i>
      <x v="646"/>
    </i>
    <i>
      <x v="68"/>
    </i>
    <i>
      <x v="678"/>
    </i>
    <i>
      <x v="69"/>
    </i>
    <i>
      <x v="710"/>
    </i>
    <i>
      <x v="70"/>
    </i>
    <i>
      <x v="742"/>
    </i>
    <i>
      <x v="1"/>
    </i>
    <i>
      <x v="783"/>
    </i>
    <i>
      <x v="72"/>
    </i>
    <i>
      <x v="831"/>
    </i>
    <i>
      <x v="73"/>
    </i>
    <i>
      <x v="865"/>
    </i>
    <i>
      <x v="74"/>
    </i>
    <i>
      <x v="897"/>
    </i>
    <i>
      <x v="75"/>
    </i>
    <i>
      <x v="929"/>
    </i>
    <i>
      <x v="76"/>
    </i>
    <i>
      <x v="961"/>
    </i>
    <i>
      <x v="77"/>
    </i>
    <i>
      <x v="993"/>
    </i>
    <i>
      <x v="78"/>
    </i>
    <i>
      <x v="1025"/>
    </i>
    <i>
      <x v="79"/>
    </i>
    <i>
      <x v="1057"/>
    </i>
    <i>
      <x v="80"/>
    </i>
    <i>
      <x v="1089"/>
    </i>
    <i>
      <x v="81"/>
    </i>
    <i>
      <x v="1130"/>
    </i>
    <i>
      <x v="82"/>
    </i>
    <i>
      <x v="590"/>
    </i>
    <i>
      <x v="83"/>
    </i>
    <i>
      <x v="606"/>
    </i>
    <i>
      <x v="84"/>
    </i>
    <i>
      <x v="622"/>
    </i>
    <i>
      <x v="85"/>
    </i>
    <i>
      <x v="638"/>
    </i>
    <i>
      <x v="86"/>
    </i>
    <i>
      <x v="654"/>
    </i>
    <i>
      <x v="87"/>
    </i>
    <i>
      <x v="670"/>
    </i>
    <i>
      <x v="88"/>
    </i>
    <i>
      <x v="686"/>
    </i>
    <i>
      <x v="89"/>
    </i>
    <i>
      <x v="702"/>
    </i>
    <i>
      <x v="90"/>
    </i>
    <i>
      <x v="14"/>
    </i>
    <i>
      <x v="91"/>
    </i>
    <i>
      <x v="734"/>
    </i>
    <i>
      <x v="92"/>
    </i>
    <i>
      <x v="750"/>
    </i>
    <i>
      <x v="93"/>
    </i>
    <i>
      <x v="775"/>
    </i>
    <i>
      <x v="94"/>
    </i>
    <i>
      <x v="791"/>
    </i>
    <i>
      <x v="95"/>
    </i>
    <i>
      <x v="823"/>
    </i>
    <i>
      <x v="96"/>
    </i>
    <i>
      <x v="839"/>
    </i>
    <i>
      <x v="97"/>
    </i>
    <i>
      <x v="857"/>
    </i>
    <i>
      <x v="98"/>
    </i>
    <i>
      <x v="873"/>
    </i>
    <i>
      <x v="99"/>
    </i>
    <i>
      <x v="889"/>
    </i>
    <i>
      <x v="100"/>
    </i>
    <i>
      <x v="905"/>
    </i>
    <i>
      <x v="101"/>
    </i>
    <i>
      <x v="921"/>
    </i>
    <i>
      <x v="102"/>
    </i>
    <i>
      <x v="937"/>
    </i>
    <i>
      <x v="103"/>
    </i>
    <i>
      <x v="953"/>
    </i>
    <i>
      <x v="104"/>
    </i>
    <i>
      <x v="969"/>
    </i>
    <i>
      <x v="105"/>
    </i>
    <i>
      <x v="985"/>
    </i>
    <i>
      <x v="106"/>
    </i>
    <i>
      <x v="1001"/>
    </i>
    <i>
      <x v="107"/>
    </i>
    <i>
      <x v="1017"/>
    </i>
    <i>
      <x v="108"/>
    </i>
    <i>
      <x v="1033"/>
    </i>
    <i>
      <x v="109"/>
    </i>
    <i>
      <x v="1049"/>
    </i>
    <i>
      <x v="110"/>
    </i>
    <i>
      <x v="1065"/>
    </i>
    <i>
      <x v="111"/>
    </i>
    <i>
      <x v="1081"/>
    </i>
    <i>
      <x v="112"/>
    </i>
    <i>
      <x v="1106"/>
    </i>
    <i>
      <x v="113"/>
    </i>
    <i>
      <x v="1122"/>
    </i>
    <i>
      <x v="114"/>
    </i>
    <i>
      <x v="578"/>
    </i>
    <i>
      <x v="115"/>
    </i>
    <i>
      <x v="586"/>
    </i>
    <i>
      <x v="116"/>
    </i>
    <i>
      <x v="594"/>
    </i>
    <i>
      <x v="117"/>
    </i>
    <i>
      <x v="602"/>
    </i>
    <i>
      <x v="118"/>
    </i>
    <i>
      <x v="610"/>
    </i>
    <i>
      <x v="119"/>
    </i>
    <i>
      <x v="618"/>
    </i>
    <i>
      <x v="120"/>
    </i>
    <i>
      <x v="626"/>
    </i>
    <i>
      <x v="121"/>
    </i>
    <i>
      <x v="634"/>
    </i>
    <i>
      <x v="122"/>
    </i>
    <i>
      <x v="642"/>
    </i>
    <i>
      <x v="123"/>
    </i>
    <i>
      <x v="650"/>
    </i>
    <i>
      <x v="124"/>
    </i>
    <i>
      <x v="658"/>
    </i>
    <i>
      <x v="125"/>
    </i>
    <i>
      <x v="666"/>
    </i>
    <i>
      <x v="126"/>
    </i>
    <i>
      <x v="674"/>
    </i>
    <i>
      <x v="127"/>
    </i>
    <i>
      <x v="682"/>
    </i>
    <i>
      <x v="128"/>
    </i>
    <i>
      <x v="690"/>
    </i>
    <i>
      <x v="129"/>
    </i>
    <i>
      <x v="698"/>
    </i>
    <i>
      <x v="130"/>
    </i>
    <i>
      <x v="706"/>
    </i>
    <i>
      <x v="131"/>
    </i>
    <i>
      <x v="714"/>
    </i>
    <i>
      <x v="132"/>
    </i>
    <i>
      <x v="722"/>
    </i>
    <i>
      <x v="133"/>
    </i>
    <i>
      <x v="48"/>
    </i>
    <i>
      <x v="134"/>
    </i>
    <i>
      <x v="738"/>
    </i>
    <i>
      <x v="135"/>
    </i>
    <i>
      <x v="746"/>
    </i>
    <i>
      <x v="136"/>
    </i>
    <i>
      <x v="754"/>
    </i>
    <i>
      <x v="137"/>
    </i>
    <i>
      <x v="771"/>
    </i>
    <i>
      <x v="138"/>
    </i>
    <i>
      <x v="779"/>
    </i>
    <i>
      <x v="139"/>
    </i>
    <i>
      <x v="787"/>
    </i>
    <i>
      <x v="140"/>
    </i>
    <i>
      <x v="51"/>
    </i>
    <i>
      <x v="807"/>
    </i>
    <i>
      <x v="141"/>
    </i>
    <i>
      <x v="819"/>
    </i>
    <i>
      <x v="142"/>
    </i>
    <i>
      <x v="827"/>
    </i>
    <i>
      <x v="143"/>
    </i>
    <i>
      <x v="835"/>
    </i>
    <i>
      <x v="144"/>
    </i>
    <i>
      <x v="843"/>
    </i>
    <i>
      <x v="145"/>
    </i>
    <i>
      <x v="853"/>
    </i>
    <i>
      <x v="146"/>
    </i>
    <i>
      <x v="861"/>
    </i>
    <i>
      <x v="147"/>
    </i>
    <i>
      <x v="869"/>
    </i>
    <i>
      <x v="148"/>
    </i>
    <i>
      <x v="877"/>
    </i>
    <i>
      <x v="149"/>
    </i>
    <i>
      <x v="885"/>
    </i>
    <i>
      <x v="150"/>
    </i>
    <i>
      <x v="893"/>
    </i>
    <i>
      <x v="151"/>
    </i>
    <i>
      <x v="901"/>
    </i>
    <i>
      <x v="152"/>
    </i>
    <i>
      <x v="909"/>
    </i>
    <i>
      <x v="153"/>
    </i>
    <i>
      <x v="917"/>
    </i>
    <i>
      <x v="154"/>
    </i>
    <i>
      <x v="925"/>
    </i>
    <i>
      <x v="155"/>
    </i>
    <i>
      <x v="933"/>
    </i>
    <i>
      <x v="156"/>
    </i>
    <i>
      <x v="941"/>
    </i>
    <i>
      <x v="157"/>
    </i>
    <i>
      <x v="949"/>
    </i>
    <i>
      <x v="158"/>
    </i>
    <i>
      <x v="957"/>
    </i>
    <i>
      <x v="159"/>
    </i>
    <i>
      <x v="965"/>
    </i>
    <i>
      <x v="160"/>
    </i>
    <i>
      <x v="973"/>
    </i>
    <i>
      <x v="161"/>
    </i>
    <i>
      <x v="981"/>
    </i>
    <i>
      <x v="162"/>
    </i>
    <i>
      <x v="989"/>
    </i>
    <i>
      <x v="163"/>
    </i>
    <i>
      <x v="997"/>
    </i>
    <i>
      <x v="164"/>
    </i>
    <i>
      <x v="1005"/>
    </i>
    <i>
      <x v="165"/>
    </i>
    <i>
      <x v="1013"/>
    </i>
    <i>
      <x v="166"/>
    </i>
    <i>
      <x v="1021"/>
    </i>
    <i>
      <x v="167"/>
    </i>
    <i>
      <x v="1029"/>
    </i>
    <i>
      <x v="168"/>
    </i>
    <i>
      <x v="1037"/>
    </i>
    <i>
      <x v="169"/>
    </i>
    <i>
      <x v="1045"/>
    </i>
    <i>
      <x v="170"/>
    </i>
    <i>
      <x v="1053"/>
    </i>
    <i>
      <x v="41"/>
    </i>
    <i>
      <x v="1061"/>
    </i>
    <i>
      <x v="172"/>
    </i>
    <i>
      <x v="1069"/>
    </i>
    <i>
      <x v="173"/>
    </i>
    <i>
      <x v="38"/>
    </i>
    <i>
      <x v="174"/>
    </i>
    <i>
      <x v="1085"/>
    </i>
    <i>
      <x v="175"/>
    </i>
    <i>
      <x v="1093"/>
    </i>
    <i>
      <x v="176"/>
    </i>
    <i>
      <x v="1110"/>
    </i>
    <i>
      <x v="177"/>
    </i>
    <i>
      <x v="1118"/>
    </i>
    <i>
      <x v="178"/>
    </i>
    <i>
      <x v="1126"/>
    </i>
    <i>
      <x v="179"/>
    </i>
    <i>
      <x v="47"/>
    </i>
    <i>
      <x v="180"/>
    </i>
    <i>
      <x v="580"/>
    </i>
    <i>
      <x v="181"/>
    </i>
    <i>
      <x v="584"/>
    </i>
    <i>
      <x v="182"/>
    </i>
    <i>
      <x v="588"/>
    </i>
    <i>
      <x v="183"/>
    </i>
    <i>
      <x v="592"/>
    </i>
    <i>
      <x v="184"/>
    </i>
    <i>
      <x v="596"/>
    </i>
    <i>
      <x v="185"/>
    </i>
    <i>
      <x v="600"/>
    </i>
    <i>
      <x v="186"/>
    </i>
    <i>
      <x v="604"/>
    </i>
    <i>
      <x v="187"/>
    </i>
    <i>
      <x v="608"/>
    </i>
    <i>
      <x v="188"/>
    </i>
    <i>
      <x v="612"/>
    </i>
    <i>
      <x v="189"/>
    </i>
    <i>
      <x v="616"/>
    </i>
    <i>
      <x v="190"/>
    </i>
    <i>
      <x v="620"/>
    </i>
    <i>
      <x v="191"/>
    </i>
    <i>
      <x v="624"/>
    </i>
    <i>
      <x v="192"/>
    </i>
    <i>
      <x v="628"/>
    </i>
    <i>
      <x v="193"/>
    </i>
    <i>
      <x v="632"/>
    </i>
    <i>
      <x v="194"/>
    </i>
    <i>
      <x v="636"/>
    </i>
    <i>
      <x v="195"/>
    </i>
    <i>
      <x v="640"/>
    </i>
    <i>
      <x v="196"/>
    </i>
    <i>
      <x v="644"/>
    </i>
    <i>
      <x v="197"/>
    </i>
    <i>
      <x v="648"/>
    </i>
    <i>
      <x v="30"/>
    </i>
    <i>
      <x v="652"/>
    </i>
    <i>
      <x v="199"/>
    </i>
    <i>
      <x v="656"/>
    </i>
    <i>
      <x v="200"/>
    </i>
    <i>
      <x v="660"/>
    </i>
    <i>
      <x v="201"/>
    </i>
    <i>
      <x v="664"/>
    </i>
    <i>
      <x v="202"/>
    </i>
    <i>
      <x v="668"/>
    </i>
    <i>
      <x v="203"/>
    </i>
    <i>
      <x v="672"/>
    </i>
    <i>
      <x v="20"/>
    </i>
    <i>
      <x v="676"/>
    </i>
    <i>
      <x v="205"/>
    </i>
    <i>
      <x v="680"/>
    </i>
    <i>
      <x v="206"/>
    </i>
    <i>
      <x v="684"/>
    </i>
    <i>
      <x v="207"/>
    </i>
    <i>
      <x v="688"/>
    </i>
    <i>
      <x v="208"/>
    </i>
    <i>
      <x v="692"/>
    </i>
    <i>
      <x v="31"/>
    </i>
    <i>
      <x v="696"/>
    </i>
    <i>
      <x v="2"/>
    </i>
    <i>
      <x v="700"/>
    </i>
    <i>
      <x v="211"/>
    </i>
    <i>
      <x v="704"/>
    </i>
    <i>
      <x v="212"/>
    </i>
    <i>
      <x v="708"/>
    </i>
    <i>
      <x v="42"/>
    </i>
    <i>
      <x v="712"/>
    </i>
    <i>
      <x v="214"/>
    </i>
    <i>
      <x v="716"/>
    </i>
    <i>
      <x v="3"/>
    </i>
    <i>
      <x v="720"/>
    </i>
    <i>
      <x v="216"/>
    </i>
    <i>
      <x v="724"/>
    </i>
    <i>
      <x v="217"/>
    </i>
    <i>
      <x v="728"/>
    </i>
    <i>
      <x v="4"/>
    </i>
    <i>
      <x v="732"/>
    </i>
    <i>
      <x v="219"/>
    </i>
    <i>
      <x v="736"/>
    </i>
    <i>
      <x v="220"/>
    </i>
    <i>
      <x v="740"/>
    </i>
    <i>
      <x v="221"/>
    </i>
    <i>
      <x v="744"/>
    </i>
    <i>
      <x v="43"/>
    </i>
    <i>
      <x v="748"/>
    </i>
    <i>
      <x v="223"/>
    </i>
    <i>
      <x v="752"/>
    </i>
    <i>
      <x v="224"/>
    </i>
    <i>
      <x v="756"/>
    </i>
    <i>
      <x v="225"/>
    </i>
    <i>
      <x v="760"/>
    </i>
    <i>
      <x v="21"/>
    </i>
    <i>
      <x v="773"/>
    </i>
    <i>
      <x v="227"/>
    </i>
    <i>
      <x v="777"/>
    </i>
    <i>
      <x v="228"/>
    </i>
    <i>
      <x v="781"/>
    </i>
    <i>
      <x v="229"/>
    </i>
    <i>
      <x v="785"/>
    </i>
    <i>
      <x v="230"/>
    </i>
    <i>
      <x v="789"/>
    </i>
    <i>
      <x v="231"/>
    </i>
    <i>
      <x v="40"/>
    </i>
    <i>
      <x v="232"/>
    </i>
    <i>
      <x v="809"/>
    </i>
    <i>
      <x v="233"/>
    </i>
    <i>
      <x v="813"/>
    </i>
    <i>
      <x v="234"/>
    </i>
    <i>
      <x v="817"/>
    </i>
    <i>
      <x v="235"/>
    </i>
    <i>
      <x v="821"/>
    </i>
    <i>
      <x v="236"/>
    </i>
    <i>
      <x v="825"/>
    </i>
    <i>
      <x v="237"/>
    </i>
    <i>
      <x v="829"/>
    </i>
    <i>
      <x v="238"/>
    </i>
    <i>
      <x v="833"/>
    </i>
    <i>
      <x v="239"/>
    </i>
    <i>
      <x v="837"/>
    </i>
    <i>
      <x v="240"/>
    </i>
    <i>
      <x v="841"/>
    </i>
    <i>
      <x v="241"/>
    </i>
    <i>
      <x v="845"/>
    </i>
    <i>
      <x v="847"/>
    </i>
    <i>
      <x v="849"/>
    </i>
    <i>
      <x v="851"/>
    </i>
    <i>
      <x v="243"/>
    </i>
    <i>
      <x v="855"/>
    </i>
    <i>
      <x v="244"/>
    </i>
    <i>
      <x v="859"/>
    </i>
    <i>
      <x v="245"/>
    </i>
    <i>
      <x v="863"/>
    </i>
    <i>
      <x v="5"/>
    </i>
    <i>
      <x v="867"/>
    </i>
    <i>
      <x v="247"/>
    </i>
    <i>
      <x v="871"/>
    </i>
    <i>
      <x v="248"/>
    </i>
    <i>
      <x v="875"/>
    </i>
    <i>
      <x v="249"/>
    </i>
    <i>
      <x v="879"/>
    </i>
    <i>
      <x v="250"/>
    </i>
    <i>
      <x v="883"/>
    </i>
    <i>
      <x v="251"/>
    </i>
    <i>
      <x v="887"/>
    </i>
    <i>
      <x v="252"/>
    </i>
    <i>
      <x v="891"/>
    </i>
    <i>
      <x v="253"/>
    </i>
    <i>
      <x v="895"/>
    </i>
    <i>
      <x v="254"/>
    </i>
    <i>
      <x v="899"/>
    </i>
    <i>
      <x v="255"/>
    </i>
    <i>
      <x v="903"/>
    </i>
    <i>
      <x v="256"/>
    </i>
    <i>
      <x v="907"/>
    </i>
    <i>
      <x v="257"/>
    </i>
    <i>
      <x v="911"/>
    </i>
    <i>
      <x v="258"/>
    </i>
    <i>
      <x v="18"/>
    </i>
    <i>
      <x v="259"/>
    </i>
    <i>
      <x v="919"/>
    </i>
    <i>
      <x v="260"/>
    </i>
    <i>
      <x v="923"/>
    </i>
    <i>
      <x v="261"/>
    </i>
    <i>
      <x v="927"/>
    </i>
    <i>
      <x v="262"/>
    </i>
    <i>
      <x v="931"/>
    </i>
    <i>
      <x v="263"/>
    </i>
    <i>
      <x v="935"/>
    </i>
    <i>
      <x v="264"/>
    </i>
    <i>
      <x v="939"/>
    </i>
    <i>
      <x v="265"/>
    </i>
    <i>
      <x v="943"/>
    </i>
    <i>
      <x v="266"/>
    </i>
    <i>
      <x v="947"/>
    </i>
    <i>
      <x v="267"/>
    </i>
    <i>
      <x v="951"/>
    </i>
    <i>
      <x v="268"/>
    </i>
    <i>
      <x v="955"/>
    </i>
    <i>
      <x v="269"/>
    </i>
    <i>
      <x v="959"/>
    </i>
    <i>
      <x v="270"/>
    </i>
    <i>
      <x v="963"/>
    </i>
    <i>
      <x v="271"/>
    </i>
    <i>
      <x v="967"/>
    </i>
    <i>
      <x v="272"/>
    </i>
    <i>
      <x v="971"/>
    </i>
    <i>
      <x v="273"/>
    </i>
    <i>
      <x v="975"/>
    </i>
    <i>
      <x v="274"/>
    </i>
    <i>
      <x v="979"/>
    </i>
    <i>
      <x v="275"/>
    </i>
    <i>
      <x v="983"/>
    </i>
    <i>
      <x v="276"/>
    </i>
    <i>
      <x v="987"/>
    </i>
    <i>
      <x v="277"/>
    </i>
    <i>
      <x v="991"/>
    </i>
    <i>
      <x v="278"/>
    </i>
    <i>
      <x v="995"/>
    </i>
    <i>
      <x v="279"/>
    </i>
    <i>
      <x v="999"/>
    </i>
    <i>
      <x v="280"/>
    </i>
    <i>
      <x v="1003"/>
    </i>
    <i>
      <x v="281"/>
    </i>
    <i>
      <x v="1007"/>
    </i>
    <i>
      <x v="282"/>
    </i>
    <i>
      <x v="1011"/>
    </i>
    <i>
      <x v="44"/>
    </i>
    <i>
      <x v="1015"/>
    </i>
    <i>
      <x v="284"/>
    </i>
    <i>
      <x v="1019"/>
    </i>
    <i>
      <x v="285"/>
    </i>
    <i>
      <x v="1023"/>
    </i>
    <i>
      <x v="286"/>
    </i>
    <i>
      <x v="1027"/>
    </i>
    <i>
      <x v="287"/>
    </i>
    <i>
      <x v="1031"/>
    </i>
    <i>
      <x v="288"/>
    </i>
    <i>
      <x v="1035"/>
    </i>
    <i>
      <x v="289"/>
    </i>
    <i>
      <x v="1039"/>
    </i>
    <i>
      <x v="290"/>
    </i>
    <i>
      <x v="1043"/>
    </i>
    <i>
      <x v="32"/>
    </i>
    <i>
      <x v="1047"/>
    </i>
    <i>
      <x v="292"/>
    </i>
    <i>
      <x v="1051"/>
    </i>
    <i>
      <x v="293"/>
    </i>
    <i>
      <x v="1055"/>
    </i>
    <i>
      <x v="6"/>
    </i>
    <i>
      <x v="1059"/>
    </i>
    <i>
      <x v="45"/>
    </i>
    <i>
      <x v="1063"/>
    </i>
    <i>
      <x v="296"/>
    </i>
    <i>
      <x v="1067"/>
    </i>
    <i>
      <x v="297"/>
    </i>
    <i>
      <x v="1071"/>
    </i>
    <i>
      <x v="298"/>
    </i>
    <i>
      <x v="1075"/>
    </i>
    <i>
      <x v="299"/>
    </i>
    <i>
      <x v="1079"/>
    </i>
    <i>
      <x v="300"/>
    </i>
    <i>
      <x v="1083"/>
    </i>
    <i>
      <x v="301"/>
    </i>
    <i>
      <x v="1087"/>
    </i>
    <i>
      <x v="302"/>
    </i>
    <i>
      <x v="1091"/>
    </i>
    <i>
      <x v="303"/>
    </i>
    <i>
      <x v="1095"/>
    </i>
    <i>
      <x v="304"/>
    </i>
    <i>
      <x v="1108"/>
    </i>
    <i>
      <x v="7"/>
    </i>
    <i>
      <x v="1112"/>
    </i>
    <i>
      <x v="306"/>
    </i>
    <i>
      <x v="1116"/>
    </i>
    <i>
      <x v="307"/>
    </i>
    <i>
      <x v="1120"/>
    </i>
    <i>
      <x v="308"/>
    </i>
    <i>
      <x v="1124"/>
    </i>
    <i>
      <x v="309"/>
    </i>
    <i>
      <x v="1128"/>
    </i>
    <i>
      <x v="310"/>
    </i>
    <i>
      <x v="1132"/>
    </i>
    <i>
      <x v="311"/>
    </i>
    <i>
      <x v="577"/>
    </i>
    <i>
      <x v="312"/>
    </i>
    <i>
      <x v="579"/>
    </i>
    <i>
      <x v="313"/>
    </i>
    <i>
      <x v="581"/>
    </i>
    <i>
      <x v="33"/>
    </i>
    <i>
      <x v="583"/>
    </i>
    <i>
      <x v="315"/>
    </i>
    <i>
      <x v="585"/>
    </i>
    <i>
      <x v="316"/>
    </i>
    <i>
      <x v="587"/>
    </i>
    <i>
      <x v="317"/>
    </i>
    <i>
      <x v="589"/>
    </i>
    <i>
      <x v="318"/>
    </i>
    <i>
      <x v="591"/>
    </i>
    <i>
      <x v="319"/>
    </i>
    <i>
      <x v="593"/>
    </i>
    <i>
      <x v="320"/>
    </i>
    <i>
      <x v="595"/>
    </i>
    <i>
      <x v="34"/>
    </i>
    <i>
      <x v="597"/>
    </i>
    <i>
      <x v="322"/>
    </i>
    <i>
      <x v="599"/>
    </i>
    <i>
      <x v="323"/>
    </i>
    <i>
      <x v="601"/>
    </i>
    <i>
      <x v="324"/>
    </i>
    <i>
      <x v="603"/>
    </i>
    <i>
      <x v="325"/>
    </i>
    <i>
      <x v="605"/>
    </i>
    <i>
      <x v="22"/>
    </i>
    <i>
      <x v="607"/>
    </i>
    <i>
      <x v="327"/>
    </i>
    <i>
      <x v="609"/>
    </i>
    <i>
      <x v="328"/>
    </i>
    <i>
      <x v="611"/>
    </i>
    <i>
      <x v="329"/>
    </i>
    <i>
      <x v="613"/>
    </i>
    <i>
      <x v="330"/>
    </i>
    <i>
      <x v="615"/>
    </i>
    <i>
      <x v="331"/>
    </i>
    <i>
      <x v="617"/>
    </i>
    <i>
      <x v="332"/>
    </i>
    <i>
      <x v="619"/>
    </i>
    <i>
      <x v="333"/>
    </i>
    <i>
      <x v="621"/>
    </i>
    <i>
      <x v="334"/>
    </i>
    <i>
      <x v="623"/>
    </i>
    <i>
      <x v="335"/>
    </i>
    <i>
      <x v="625"/>
    </i>
    <i>
      <x v="336"/>
    </i>
    <i>
      <x v="627"/>
    </i>
    <i>
      <x v="337"/>
    </i>
    <i>
      <x v="629"/>
    </i>
    <i>
      <x v="338"/>
    </i>
    <i>
      <x v="631"/>
    </i>
    <i>
      <x v="339"/>
    </i>
    <i>
      <x v="633"/>
    </i>
    <i>
      <x v="340"/>
    </i>
    <i>
      <x v="635"/>
    </i>
    <i>
      <x v="341"/>
    </i>
    <i>
      <x v="637"/>
    </i>
    <i>
      <x v="35"/>
    </i>
    <i>
      <x v="639"/>
    </i>
    <i>
      <x v="343"/>
    </i>
    <i>
      <x v="641"/>
    </i>
    <i>
      <x v="344"/>
    </i>
    <i>
      <x v="39"/>
    </i>
    <i>
      <x v="345"/>
    </i>
    <i>
      <x v="645"/>
    </i>
    <i>
      <x v="346"/>
    </i>
    <i>
      <x v="647"/>
    </i>
    <i>
      <x v="347"/>
    </i>
    <i>
      <x v="649"/>
    </i>
    <i>
      <x v="348"/>
    </i>
    <i>
      <x v="651"/>
    </i>
    <i>
      <x v="36"/>
    </i>
    <i>
      <x v="653"/>
    </i>
    <i>
      <x v="350"/>
    </i>
    <i>
      <x v="655"/>
    </i>
    <i>
      <x v="351"/>
    </i>
    <i>
      <x v="657"/>
    </i>
    <i>
      <x v="352"/>
    </i>
    <i>
      <x v="659"/>
    </i>
    <i>
      <x v="353"/>
    </i>
    <i>
      <x v="661"/>
    </i>
    <i>
      <x v="354"/>
    </i>
    <i>
      <x v="663"/>
    </i>
    <i>
      <x v="355"/>
    </i>
    <i>
      <x v="13"/>
    </i>
    <i>
      <x v="356"/>
    </i>
    <i>
      <x v="667"/>
    </i>
    <i>
      <x v="37"/>
    </i>
    <i>
      <x v="669"/>
    </i>
    <i>
      <x v="358"/>
    </i>
    <i>
      <x v="671"/>
    </i>
    <i>
      <x v="359"/>
    </i>
    <i>
      <x v="673"/>
    </i>
    <i>
      <x v="360"/>
    </i>
    <i>
      <x v="675"/>
    </i>
    <i>
      <x v="361"/>
    </i>
    <i>
      <x v="677"/>
    </i>
    <i>
      <x v="362"/>
    </i>
    <i>
      <x v="679"/>
    </i>
    <i>
      <x v="363"/>
    </i>
    <i>
      <x v="681"/>
    </i>
    <i>
      <x v="364"/>
    </i>
    <i>
      <x v="683"/>
    </i>
    <i>
      <x v="365"/>
    </i>
    <i>
      <x v="685"/>
    </i>
    <i>
      <x v="366"/>
    </i>
    <i>
      <x v="687"/>
    </i>
    <i>
      <x v="367"/>
    </i>
    <i>
      <x v="689"/>
    </i>
    <i>
      <x v="46"/>
    </i>
    <i>
      <x v="691"/>
    </i>
    <i>
      <x v="369"/>
    </i>
    <i>
      <x v="693"/>
    </i>
    <i>
      <x v="8"/>
    </i>
    <i>
      <x v="695"/>
    </i>
    <i>
      <x v="371"/>
    </i>
    <i>
      <x v="697"/>
    </i>
    <i>
      <x v="372"/>
    </i>
    <i>
      <x v="699"/>
    </i>
    <i>
      <x v="373"/>
    </i>
    <i>
      <x v="701"/>
    </i>
    <i>
      <x v="9"/>
    </i>
    <i>
      <x v="703"/>
    </i>
    <i>
      <x v="375"/>
    </i>
    <i>
      <x v="705"/>
    </i>
    <i>
      <x v="376"/>
    </i>
    <i>
      <x v="707"/>
    </i>
    <i>
      <x v="377"/>
    </i>
    <i>
      <x v="24"/>
    </i>
    <i>
      <x v="378"/>
    </i>
    <i>
      <x v="711"/>
    </i>
    <i>
      <x v="379"/>
    </i>
    <i>
      <x v="713"/>
    </i>
    <i>
      <x v="380"/>
    </i>
    <i>
      <x v="715"/>
    </i>
    <i>
      <x v="381"/>
    </i>
    <i>
      <x v="717"/>
    </i>
    <i>
      <x v="382"/>
    </i>
    <i>
      <x v="719"/>
    </i>
    <i>
      <x v="383"/>
    </i>
    <i>
      <x v="721"/>
    </i>
    <i>
      <x v="384"/>
    </i>
    <i>
      <x v="723"/>
    </i>
    <i>
      <x v="10"/>
    </i>
    <i>
      <x v="725"/>
    </i>
    <i>
      <x v="386"/>
    </i>
    <i>
      <x v="727"/>
    </i>
    <i>
      <x v="387"/>
    </i>
    <i>
      <x v="729"/>
    </i>
    <i>
      <x v="23"/>
    </i>
    <i>
      <x v="731"/>
    </i>
    <i>
      <x v="389"/>
    </i>
    <i>
      <x v="733"/>
    </i>
    <i>
      <x v="390"/>
    </i>
    <i>
      <x v="735"/>
    </i>
    <i>
      <x v="391"/>
    </i>
    <i>
      <x v="737"/>
    </i>
    <i>
      <x v="392"/>
    </i>
    <i>
      <x v="739"/>
    </i>
    <i>
      <x v="393"/>
    </i>
    <i>
      <x v="741"/>
    </i>
    <i>
      <x v="394"/>
    </i>
    <i>
      <x v="743"/>
    </i>
    <i>
      <x v="395"/>
    </i>
    <i>
      <x v="745"/>
    </i>
    <i>
      <x v="396"/>
    </i>
    <i>
      <x v="747"/>
    </i>
    <i>
      <x v="397"/>
    </i>
    <i>
      <x v="749"/>
    </i>
    <i>
      <x v="398"/>
    </i>
    <i>
      <x v="751"/>
    </i>
    <i>
      <x v="399"/>
    </i>
    <i>
      <x v="753"/>
    </i>
    <i>
      <x v="761"/>
    </i>
    <i>
      <x v="755"/>
    </i>
    <i>
      <x v="763"/>
    </i>
    <i>
      <x v="757"/>
    </i>
    <i>
      <x v="765"/>
    </i>
    <i>
      <x v="759"/>
    </i>
    <i>
      <x v="767"/>
    </i>
    <i>
      <x v="49"/>
    </i>
    <i>
      <x v="769"/>
    </i>
    <i>
      <x v="400"/>
    </i>
    <i>
      <x v="15"/>
    </i>
    <i>
      <x v="401"/>
    </i>
    <i>
      <x v="766"/>
    </i>
    <i>
      <x v="402"/>
    </i>
    <i>
      <x v="768"/>
    </i>
    <i>
      <x v="403"/>
    </i>
    <i>
      <x v="770"/>
    </i>
    <i>
      <x v="404"/>
    </i>
    <i>
      <x v="772"/>
    </i>
    <i>
      <x v="405"/>
    </i>
    <i>
      <x v="16"/>
    </i>
    <i>
      <x v="406"/>
    </i>
    <i>
      <x v="776"/>
    </i>
    <i>
      <x v="407"/>
    </i>
    <i>
      <x v="778"/>
    </i>
    <i>
      <x v="408"/>
    </i>
    <i>
      <x v="780"/>
    </i>
    <i>
      <x v="409"/>
    </i>
    <i>
      <x v="782"/>
    </i>
    <i>
      <x v="793"/>
    </i>
    <i>
      <x v="784"/>
    </i>
    <i>
      <x v="795"/>
    </i>
    <i>
      <x v="786"/>
    </i>
    <i>
      <x v="797"/>
    </i>
    <i>
      <x v="788"/>
    </i>
    <i>
      <x v="799"/>
    </i>
    <i>
      <x v="790"/>
    </i>
    <i>
      <x v="801"/>
    </i>
    <i>
      <x v="792"/>
    </i>
    <i>
      <x v="803"/>
    </i>
    <i>
      <x v="805"/>
    </i>
    <i>
      <x v="410"/>
    </i>
    <i>
      <x v="796"/>
    </i>
    <i>
      <x v="411"/>
    </i>
    <i>
      <x v="798"/>
    </i>
    <i>
      <x v="412"/>
    </i>
    <i>
      <x v="800"/>
    </i>
    <i>
      <x v="413"/>
    </i>
    <i>
      <x v="802"/>
    </i>
    <i>
      <x v="414"/>
    </i>
    <i>
      <x v="804"/>
    </i>
    <i>
      <x v="415"/>
    </i>
    <i>
      <x v="806"/>
    </i>
    <i>
      <x v="416"/>
    </i>
    <i>
      <x v="808"/>
    </i>
    <i>
      <x v="417"/>
    </i>
    <i>
      <x v="810"/>
    </i>
    <i>
      <x v="418"/>
    </i>
    <i>
      <x v="812"/>
    </i>
    <i>
      <x v="419"/>
    </i>
    <i>
      <x v="814"/>
    </i>
    <i>
      <x v="420"/>
    </i>
    <i>
      <x v="816"/>
    </i>
    <i>
      <x v="421"/>
    </i>
    <i>
      <x v="17"/>
    </i>
    <i>
      <x v="422"/>
    </i>
    <i>
      <x v="820"/>
    </i>
    <i>
      <x v="423"/>
    </i>
    <i>
      <x v="822"/>
    </i>
    <i>
      <x v="424"/>
    </i>
    <i>
      <x v="824"/>
    </i>
    <i>
      <x v="425"/>
    </i>
    <i>
      <x v="826"/>
    </i>
    <i>
      <x v="426"/>
    </i>
    <i>
      <x v="828"/>
    </i>
    <i>
      <x v="427"/>
    </i>
    <i>
      <x v="830"/>
    </i>
    <i>
      <x v="428"/>
    </i>
    <i>
      <x v="832"/>
    </i>
    <i>
      <x v="429"/>
    </i>
    <i>
      <x v="834"/>
    </i>
    <i>
      <x v="430"/>
    </i>
    <i>
      <x v="836"/>
    </i>
    <i>
      <x v="431"/>
    </i>
    <i>
      <x v="838"/>
    </i>
    <i>
      <x v="432"/>
    </i>
    <i>
      <x v="840"/>
    </i>
    <i>
      <x v="433"/>
    </i>
    <i>
      <x v="842"/>
    </i>
    <i>
      <x v="434"/>
    </i>
    <i>
      <x v="844"/>
    </i>
    <i>
      <x v="435"/>
    </i>
    <i>
      <x v="25"/>
    </i>
    <i>
      <x v="436"/>
    </i>
    <i>
      <x v="848"/>
    </i>
    <i>
      <x v="437"/>
    </i>
    <i>
      <x v="850"/>
    </i>
    <i>
      <x v="438"/>
    </i>
    <i>
      <x v="852"/>
    </i>
    <i>
      <x v="439"/>
    </i>
    <i>
      <x v="854"/>
    </i>
    <i>
      <x v="440"/>
    </i>
    <i>
      <x v="856"/>
    </i>
    <i>
      <x v="441"/>
    </i>
    <i>
      <x v="858"/>
    </i>
    <i>
      <x v="442"/>
    </i>
    <i>
      <x v="860"/>
    </i>
    <i>
      <x v="443"/>
    </i>
    <i>
      <x v="862"/>
    </i>
    <i>
      <x v="444"/>
    </i>
    <i>
      <x v="864"/>
    </i>
    <i>
      <x v="445"/>
    </i>
    <i>
      <x v="866"/>
    </i>
    <i>
      <x v="446"/>
    </i>
    <i>
      <x v="868"/>
    </i>
    <i>
      <x v="447"/>
    </i>
    <i>
      <x v="870"/>
    </i>
    <i>
      <x v="448"/>
    </i>
    <i>
      <x v="872"/>
    </i>
    <i>
      <x v="449"/>
    </i>
    <i>
      <x v="874"/>
    </i>
    <i>
      <x v="450"/>
    </i>
    <i>
      <x v="876"/>
    </i>
    <i>
      <x v="451"/>
    </i>
    <i>
      <x v="878"/>
    </i>
    <i>
      <x v="452"/>
    </i>
    <i>
      <x v="880"/>
    </i>
    <i>
      <x v="453"/>
    </i>
    <i>
      <x v="882"/>
    </i>
    <i>
      <x v="454"/>
    </i>
    <i>
      <x v="26"/>
    </i>
    <i>
      <x v="455"/>
    </i>
    <i>
      <x v="886"/>
    </i>
    <i>
      <x v="456"/>
    </i>
    <i>
      <x v="888"/>
    </i>
    <i>
      <x v="457"/>
    </i>
    <i>
      <x v="890"/>
    </i>
    <i>
      <x v="458"/>
    </i>
    <i>
      <x v="892"/>
    </i>
    <i>
      <x v="459"/>
    </i>
    <i>
      <x v="894"/>
    </i>
    <i>
      <x v="460"/>
    </i>
    <i>
      <x v="896"/>
    </i>
    <i>
      <x v="461"/>
    </i>
    <i>
      <x v="898"/>
    </i>
    <i>
      <x v="462"/>
    </i>
    <i>
      <x v="900"/>
    </i>
    <i>
      <x v="463"/>
    </i>
    <i>
      <x v="902"/>
    </i>
    <i>
      <x v="464"/>
    </i>
    <i>
      <x v="904"/>
    </i>
    <i>
      <x v="465"/>
    </i>
    <i>
      <x v="906"/>
    </i>
    <i>
      <x v="466"/>
    </i>
    <i>
      <x v="908"/>
    </i>
    <i>
      <x v="467"/>
    </i>
    <i>
      <x v="910"/>
    </i>
    <i>
      <x v="468"/>
    </i>
    <i>
      <x v="912"/>
    </i>
    <i>
      <x v="469"/>
    </i>
    <i>
      <x v="914"/>
    </i>
    <i>
      <x v="470"/>
    </i>
    <i>
      <x v="916"/>
    </i>
    <i>
      <x v="471"/>
    </i>
    <i>
      <x v="918"/>
    </i>
    <i>
      <x v="472"/>
    </i>
    <i>
      <x v="920"/>
    </i>
    <i>
      <x v="473"/>
    </i>
    <i>
      <x v="27"/>
    </i>
    <i>
      <x v="474"/>
    </i>
    <i>
      <x v="924"/>
    </i>
    <i>
      <x v="475"/>
    </i>
    <i>
      <x v="926"/>
    </i>
    <i>
      <x v="476"/>
    </i>
    <i>
      <x v="928"/>
    </i>
    <i>
      <x v="477"/>
    </i>
    <i>
      <x v="930"/>
    </i>
    <i>
      <x v="478"/>
    </i>
    <i>
      <x v="932"/>
    </i>
    <i>
      <x v="479"/>
    </i>
    <i>
      <x v="934"/>
    </i>
    <i>
      <x v="480"/>
    </i>
    <i>
      <x v="936"/>
    </i>
    <i>
      <x v="481"/>
    </i>
    <i>
      <x v="938"/>
    </i>
    <i>
      <x v="482"/>
    </i>
    <i>
      <x v="940"/>
    </i>
    <i>
      <x v="483"/>
    </i>
    <i>
      <x v="942"/>
    </i>
    <i>
      <x v="484"/>
    </i>
    <i>
      <x v="944"/>
    </i>
    <i>
      <x v="485"/>
    </i>
    <i>
      <x v="946"/>
    </i>
    <i>
      <x v="486"/>
    </i>
    <i>
      <x v="948"/>
    </i>
    <i>
      <x v="487"/>
    </i>
    <i>
      <x v="950"/>
    </i>
    <i>
      <x v="488"/>
    </i>
    <i>
      <x v="952"/>
    </i>
    <i>
      <x v="489"/>
    </i>
    <i>
      <x v="954"/>
    </i>
    <i>
      <x v="490"/>
    </i>
    <i>
      <x v="956"/>
    </i>
    <i>
      <x v="491"/>
    </i>
    <i>
      <x v="958"/>
    </i>
    <i>
      <x v="492"/>
    </i>
    <i>
      <x v="960"/>
    </i>
    <i>
      <x v="493"/>
    </i>
    <i>
      <x v="962"/>
    </i>
    <i>
      <x v="494"/>
    </i>
    <i>
      <x v="964"/>
    </i>
    <i>
      <x v="495"/>
    </i>
    <i>
      <x v="966"/>
    </i>
    <i>
      <x v="496"/>
    </i>
    <i>
      <x v="968"/>
    </i>
    <i>
      <x v="497"/>
    </i>
    <i>
      <x v="970"/>
    </i>
    <i>
      <x v="498"/>
    </i>
    <i>
      <x v="972"/>
    </i>
    <i>
      <x v="499"/>
    </i>
    <i>
      <x v="974"/>
    </i>
    <i>
      <x v="500"/>
    </i>
    <i>
      <x v="976"/>
    </i>
    <i>
      <x v="501"/>
    </i>
    <i>
      <x v="978"/>
    </i>
    <i>
      <x v="502"/>
    </i>
    <i>
      <x v="980"/>
    </i>
    <i>
      <x v="503"/>
    </i>
    <i>
      <x v="982"/>
    </i>
    <i>
      <x v="504"/>
    </i>
    <i>
      <x v="984"/>
    </i>
    <i>
      <x v="505"/>
    </i>
    <i>
      <x v="986"/>
    </i>
    <i>
      <x v="506"/>
    </i>
    <i>
      <x v="988"/>
    </i>
    <i>
      <x v="507"/>
    </i>
    <i>
      <x v="990"/>
    </i>
    <i>
      <x v="508"/>
    </i>
    <i>
      <x v="992"/>
    </i>
    <i>
      <x v="509"/>
    </i>
    <i>
      <x v="994"/>
    </i>
    <i>
      <x v="510"/>
    </i>
    <i>
      <x v="996"/>
    </i>
    <i>
      <x v="511"/>
    </i>
    <i>
      <x v="998"/>
    </i>
    <i>
      <x v="512"/>
    </i>
    <i>
      <x v="1000"/>
    </i>
    <i>
      <x v="11"/>
    </i>
    <i>
      <x v="1002"/>
    </i>
    <i>
      <x v="514"/>
    </i>
    <i>
      <x v="1004"/>
    </i>
    <i>
      <x v="515"/>
    </i>
    <i>
      <x v="1006"/>
    </i>
    <i>
      <x v="516"/>
    </i>
    <i>
      <x v="1008"/>
    </i>
    <i>
      <x v="517"/>
    </i>
    <i>
      <x v="1010"/>
    </i>
    <i>
      <x v="518"/>
    </i>
    <i>
      <x v="1012"/>
    </i>
    <i>
      <x v="519"/>
    </i>
    <i>
      <x v="1014"/>
    </i>
    <i>
      <x v="520"/>
    </i>
    <i>
      <x v="1016"/>
    </i>
    <i>
      <x v="521"/>
    </i>
    <i>
      <x v="1018"/>
    </i>
    <i>
      <x v="522"/>
    </i>
    <i>
      <x v="1020"/>
    </i>
    <i>
      <x v="523"/>
    </i>
    <i>
      <x v="1022"/>
    </i>
    <i>
      <x v="524"/>
    </i>
    <i>
      <x v="1024"/>
    </i>
    <i>
      <x v="525"/>
    </i>
    <i>
      <x v="1026"/>
    </i>
    <i>
      <x v="526"/>
    </i>
    <i>
      <x v="1028"/>
    </i>
    <i>
      <x v="527"/>
    </i>
    <i>
      <x v="1030"/>
    </i>
    <i>
      <x v="12"/>
    </i>
    <i>
      <x v="1032"/>
    </i>
    <i>
      <x v="529"/>
    </i>
    <i>
      <x v="1034"/>
    </i>
    <i>
      <x v="530"/>
    </i>
    <i>
      <x v="1036"/>
    </i>
    <i>
      <x v="531"/>
    </i>
    <i>
      <x v="1038"/>
    </i>
    <i>
      <x v="532"/>
    </i>
    <i>
      <x v="1040"/>
    </i>
    <i>
      <x v="533"/>
    </i>
    <i>
      <x v="1042"/>
    </i>
    <i>
      <x v="534"/>
    </i>
    <i>
      <x v="1044"/>
    </i>
    <i>
      <x v="535"/>
    </i>
    <i>
      <x v="1046"/>
    </i>
    <i>
      <x v="536"/>
    </i>
    <i>
      <x v="1048"/>
    </i>
    <i>
      <x v="537"/>
    </i>
    <i>
      <x v="1050"/>
    </i>
    <i>
      <x v="538"/>
    </i>
    <i>
      <x v="1052"/>
    </i>
    <i>
      <x v="539"/>
    </i>
    <i>
      <x v="1054"/>
    </i>
    <i>
      <x v="540"/>
    </i>
    <i>
      <x v="1056"/>
    </i>
    <i>
      <x v="541"/>
    </i>
    <i>
      <x v="1058"/>
    </i>
    <i>
      <x v="542"/>
    </i>
    <i>
      <x v="1060"/>
    </i>
    <i>
      <x v="543"/>
    </i>
    <i>
      <x v="1062"/>
    </i>
    <i>
      <x v="544"/>
    </i>
    <i>
      <x v="1064"/>
    </i>
    <i>
      <x v="545"/>
    </i>
    <i>
      <x v="1066"/>
    </i>
    <i>
      <x v="546"/>
    </i>
    <i>
      <x v="1068"/>
    </i>
    <i>
      <x v="547"/>
    </i>
    <i>
      <x v="1070"/>
    </i>
    <i>
      <x v="548"/>
    </i>
    <i>
      <x v="1072"/>
    </i>
    <i>
      <x v="549"/>
    </i>
    <i>
      <x v="1074"/>
    </i>
    <i>
      <x v="550"/>
    </i>
    <i>
      <x v="1076"/>
    </i>
    <i>
      <x v="551"/>
    </i>
    <i>
      <x v="1078"/>
    </i>
    <i>
      <x v="552"/>
    </i>
    <i>
      <x v="1080"/>
    </i>
    <i>
      <x v="553"/>
    </i>
    <i>
      <x v="1082"/>
    </i>
    <i>
      <x v="554"/>
    </i>
    <i>
      <x v="1084"/>
    </i>
    <i>
      <x v="555"/>
    </i>
    <i>
      <x v="1086"/>
    </i>
    <i>
      <x v="556"/>
    </i>
    <i>
      <x v="1088"/>
    </i>
    <i>
      <x v="1096"/>
    </i>
    <i>
      <x v="1090"/>
    </i>
    <i>
      <x v="1098"/>
    </i>
    <i>
      <x v="1092"/>
    </i>
    <i>
      <x v="1100"/>
    </i>
    <i>
      <x v="1094"/>
    </i>
    <i>
      <x v="1102"/>
    </i>
    <i>
      <x v="28"/>
    </i>
    <i>
      <x v="1104"/>
    </i>
    <i>
      <x v="557"/>
    </i>
    <i>
      <x v="1099"/>
    </i>
    <i>
      <x v="558"/>
    </i>
    <i>
      <x v="1101"/>
    </i>
    <i>
      <x v="559"/>
    </i>
    <i>
      <x v="1103"/>
    </i>
    <i>
      <x v="560"/>
    </i>
    <i>
      <x v="1105"/>
    </i>
    <i>
      <x v="561"/>
    </i>
    <i>
      <x v="1107"/>
    </i>
    <i>
      <x v="562"/>
    </i>
    <i>
      <x v="1109"/>
    </i>
    <i>
      <x v="563"/>
    </i>
    <i>
      <x v="1111"/>
    </i>
    <i>
      <x v="564"/>
    </i>
    <i>
      <x v="1113"/>
    </i>
    <i>
      <x v="565"/>
    </i>
    <i>
      <x v="1115"/>
    </i>
    <i>
      <x v="566"/>
    </i>
    <i>
      <x v="1117"/>
    </i>
    <i>
      <x v="1135"/>
    </i>
    <i>
      <x v="1119"/>
    </i>
    <i>
      <x v="1137"/>
    </i>
    <i>
      <x v="1121"/>
    </i>
    <i>
      <x v="1139"/>
    </i>
    <i>
      <x v="1123"/>
    </i>
    <i>
      <x v="1141"/>
    </i>
    <i>
      <x v="1125"/>
    </i>
    <i>
      <x v="1143"/>
    </i>
    <i>
      <x v="1127"/>
    </i>
    <i>
      <x v="1145"/>
    </i>
    <i>
      <x v="1129"/>
    </i>
    <i>
      <x v="1147"/>
    </i>
    <i>
      <x v="1131"/>
    </i>
    <i>
      <x v="1149"/>
    </i>
    <i>
      <x v="1133"/>
    </i>
    <i>
      <x v="575"/>
    </i>
    <i>
      <x v="19"/>
    </i>
    <i>
      <x v="576"/>
    </i>
    <i>
      <x v="567"/>
    </i>
    <i>
      <x v="1138"/>
    </i>
    <i>
      <x v="568"/>
    </i>
    <i>
      <x v="1140"/>
    </i>
    <i>
      <x v="569"/>
    </i>
    <i>
      <x v="1142"/>
    </i>
    <i>
      <x v="570"/>
    </i>
    <i>
      <x v="1144"/>
    </i>
    <i>
      <x v="571"/>
    </i>
    <i>
      <x v="1146"/>
    </i>
    <i>
      <x v="572"/>
    </i>
    <i>
      <x v="1148"/>
    </i>
    <i>
      <x v="573"/>
    </i>
    <i>
      <x/>
    </i>
    <i>
      <x v="574"/>
    </i>
  </rowItems>
  <colItems count="1">
    <i/>
  </colItems>
  <dataFields count="1">
    <dataField name="Sum of Total Profit" fld="3" baseField="0" baseItem="0"/>
  </dataFields>
  <formats count="3">
    <format dxfId="25">
      <pivotArea type="all" dataOnly="0" outline="0" fieldPosition="0"/>
    </format>
    <format dxfId="24">
      <pivotArea outline="0" collapsedLevelsAreSubtotals="1" fieldPosition="0"/>
    </format>
    <format dxfId="23">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German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COGS"/>
    <pivotHierarchy dragToData="1" caption=" Revenue"/>
    <pivotHierarchy dragToData="1" caption=" Profit"/>
    <pivotHierarchy dragToData="1" caption="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8474E90E-C18B-4811-890B-A48D983B52A4}" name="PivotTable6" cacheId="18" applyNumberFormats="0" applyBorderFormats="0" applyFontFormats="0" applyPatternFormats="0" applyAlignmentFormats="0" applyWidthHeightFormats="1" dataCaption="Values" missingCaption="0" tag="e9b2d190-68cf-46de-8fbd-efdf85c046f9" updatedVersion="8" minRefreshableVersion="3" useAutoFormatting="1" subtotalHiddenItems="1" rowGrandTotals="0" colGrandTotals="0" itemPrintTitles="1" createdVersion="8" indent="0" showEmptyRow="1" showEmptyCol="1" compact="0" compactData="0" multipleFieldFilters="0" chartFormat="9">
  <location ref="AO10:AP12" firstHeaderRow="1" firstDataRow="1" firstDataCol="1"/>
  <pivotFields count="4">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showAll="0" defaultSubtotal="0"/>
    <pivotField axis="axisRow" compact="0" allDrilled="1" outline="0" subtotalTop="0" showAll="0" dataSourceSort="1" defaultSubtotal="0" defaultAttributeDrillState="1">
      <items count="2">
        <item x="0"/>
        <item x="1"/>
      </items>
    </pivotField>
  </pivotFields>
  <rowFields count="1">
    <field x="3"/>
  </rowFields>
  <rowItems count="2">
    <i>
      <x/>
    </i>
    <i>
      <x v="1"/>
    </i>
  </rowItems>
  <colItems count="1">
    <i/>
  </colItems>
  <dataFields count="1">
    <dataField name="Sum of Total Profit" fld="2" baseField="0" baseItem="0"/>
  </dataFields>
  <formats count="4">
    <format dxfId="29">
      <pivotArea type="all" dataOnly="0" outline="0" fieldPosition="0"/>
    </format>
    <format dxfId="28">
      <pivotArea outline="0" collapsedLevelsAreSubtotals="1" fieldPosition="0"/>
    </format>
    <format dxfId="27">
      <pivotArea dataOnly="0" labelOnly="1" outline="0" axis="axisValues" fieldPosition="0"/>
    </format>
    <format dxfId="26">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German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COGS"/>
    <pivotHierarchy dragToData="1" caption=" Revenue"/>
    <pivotHierarchy dragToData="1" caption=" Profit"/>
    <pivotHierarchy dragToData="1" caption="OrderQuantit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2A20D31-8D98-4B4B-A943-783B05F94262}" sourceName="[DimDate].[Year]">
  <pivotTables>
    <pivotTable tabId="1" name="PivotTable1"/>
    <pivotTable tabId="1" name="PivotTable4"/>
    <pivotTable tabId="8" name="PivotTable1"/>
    <pivotTable tabId="8" name="PivotTable3"/>
    <pivotTable tabId="8" name="PivotTable2"/>
    <pivotTable tabId="8" name="PivotTable4"/>
    <pivotTable tabId="12" name="PivotTable1"/>
    <pivotTable tabId="12" name="PivotTable2"/>
    <pivotTable tabId="12" name="PivotTable3"/>
    <pivotTable tabId="12" name="PivotTable4"/>
    <pivotTable tabId="14" name="PivotTable4"/>
    <pivotTable tabId="14" name="PivotTable3"/>
    <pivotTable tabId="14" name="PivotTable1"/>
    <pivotTable tabId="14" name="PivotTable2"/>
    <pivotTable tabId="14" name="PivotTable5"/>
    <pivotTable tabId="14" name="PivotTable6"/>
    <pivotTable tabId="14" name="PivotTable7"/>
    <pivotTable tabId="14" name="PivotTable8"/>
  </pivotTables>
  <data>
    <olap pivotCacheId="1915499686">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7]"/>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55E50F77-3DC7-46D6-8D07-7B896DBAE5DC}" sourceName="[DimDate].[Month Name]">
  <pivotTables>
    <pivotTable tabId="1" name="PivotTable5"/>
  </pivotTables>
  <data>
    <olap pivotCacheId="1915499686">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mp;[Sep]"/>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8913D2DD-D37A-4509-98B0-0333E2E035E7}" sourceName="[DimGeography].[Country]">
  <pivotTables>
    <pivotTable tabId="8" name="PivotTable4"/>
    <pivotTable tabId="8" name="PivotTable2"/>
    <pivotTable tabId="8" name="PivotTable3"/>
    <pivotTable tabId="8" name="PivotTable1"/>
    <pivotTable tabId="1" name="PivotTable2"/>
    <pivotTable tabId="1" name="PivotTable1"/>
    <pivotTable tabId="1" name="PivotTable5"/>
    <pivotTable tabId="12" name="PivotTable1"/>
    <pivotTable tabId="12" name="PivotTable2"/>
    <pivotTable tabId="12" name="PivotTable3"/>
    <pivotTable tabId="12" name="PivotTable4"/>
    <pivotTable tabId="14" name="PivotTable4"/>
    <pivotTable tabId="14" name="PivotTable3"/>
    <pivotTable tabId="14" name="PivotTable1"/>
    <pivotTable tabId="14" name="PivotTable2"/>
    <pivotTable tabId="14" name="PivotTable5"/>
    <pivotTable tabId="14" name="PivotTable6"/>
    <pivotTable tabId="14" name="PivotTable7"/>
  </pivotTables>
  <data>
    <olap pivotCacheId="1915499686">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mp;[Germany]"/>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60916C43-8FD9-47D5-BA80-865DD3FCD57E}" cache="Slicer_Month_Name" caption="Month Name"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53B54EB2-D958-4262-8354-1E358D9211F6}" cache="Slicer_Country" caption="Country" level="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B38F911B-7CA6-4891-A8E2-12A83B0F3412}" cache="Slicer_Year" caption="Year" columnCount="2" showCaption="0" level="1" rowHeight="234950"/>
  <slicer name="Month Name 1" xr10:uid="{D5A32BF3-1A00-4DDF-9991-0EAFA76FFB2D}" cache="Slicer_Month_Name" caption="Month Name" columnCount="3" showCaption="0" level="1" rowHeight="252000"/>
  <slicer name="Country 1" xr10:uid="{17EECFEF-8AEF-40F0-A5F4-7DDE037A0C58}" cache="Slicer_Country" caption="Country" columnCount="2" showCaption="0" level="1" style="SlicerStyleLight1 2" rowHeight="468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D0DDA1B0-2679-4F42-996B-9DC62FFD589C}" cache="Slicer_Year" caption="Year" columnCount="2" showCaption="0" level="1" style="SlicerStyleLight1 2" rowHeight="234950"/>
  <slicer name="Country 2" xr10:uid="{83C61DC2-B488-4414-9A90-21682A2BD8D1}" cache="Slicer_Country" caption="Country" columnCount="6" showCaption="0" level="1" style="SlicerStyleLight1 2" rowHeight="28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microsoft.com/office/2007/relationships/slicer" Target="../slicers/slicer2.xml"/><Relationship Id="rId5" Type="http://schemas.openxmlformats.org/officeDocument/2006/relationships/drawing" Target="../drawings/drawing2.xml"/><Relationship Id="rId4" Type="http://schemas.openxmlformats.org/officeDocument/2006/relationships/pivotTable" Target="../pivotTables/pivotTable8.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 Id="rId6" Type="http://schemas.microsoft.com/office/2007/relationships/slicer" Target="../slicers/slicer3.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4" Type="http://schemas.openxmlformats.org/officeDocument/2006/relationships/pivotTable" Target="../pivotTables/pivotTable12.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20.xml"/><Relationship Id="rId3" Type="http://schemas.openxmlformats.org/officeDocument/2006/relationships/pivotTable" Target="../pivotTables/pivotTable15.xml"/><Relationship Id="rId7" Type="http://schemas.openxmlformats.org/officeDocument/2006/relationships/pivotTable" Target="../pivotTables/pivotTable19.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ivotTable" Target="../pivotTables/pivotTable18.xml"/><Relationship Id="rId5" Type="http://schemas.openxmlformats.org/officeDocument/2006/relationships/pivotTable" Target="../pivotTables/pivotTable17.xml"/><Relationship Id="rId4" Type="http://schemas.openxmlformats.org/officeDocument/2006/relationships/pivotTable" Target="../pivotTables/pivotTable16.xml"/><Relationship Id="rId9"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14584-97D1-49DB-8AB6-BDB2A4F485F9}">
  <sheetPr codeName="Sheet2"/>
  <dimension ref="D7:AF47"/>
  <sheetViews>
    <sheetView topLeftCell="M1" zoomScale="123" zoomScaleNormal="90" workbookViewId="0">
      <selection activeCell="T37" sqref="T37"/>
    </sheetView>
  </sheetViews>
  <sheetFormatPr defaultRowHeight="14.4" x14ac:dyDescent="0.3"/>
  <cols>
    <col min="4" max="4" width="10.21875" bestFit="1" customWidth="1"/>
    <col min="5" max="5" width="8" bestFit="1" customWidth="1"/>
    <col min="6" max="6" width="9" bestFit="1" customWidth="1"/>
    <col min="7" max="7" width="14.33203125" bestFit="1" customWidth="1"/>
    <col min="8" max="8" width="11.77734375" bestFit="1" customWidth="1"/>
    <col min="9" max="9" width="8" bestFit="1" customWidth="1"/>
    <col min="10" max="10" width="13.44140625" bestFit="1" customWidth="1"/>
    <col min="11" max="11" width="11.109375" bestFit="1" customWidth="1"/>
    <col min="12" max="12" width="12.33203125" bestFit="1" customWidth="1"/>
    <col min="13" max="13" width="14.6640625" bestFit="1" customWidth="1"/>
    <col min="14" max="14" width="12.5546875" customWidth="1"/>
    <col min="15" max="15" width="3.44140625" style="12" customWidth="1"/>
    <col min="18" max="18" width="6.88671875" bestFit="1" customWidth="1"/>
    <col min="19" max="20" width="9.88671875" bestFit="1" customWidth="1"/>
    <col min="21" max="21" width="14.33203125" bestFit="1" customWidth="1"/>
    <col min="22" max="22" width="11.77734375" bestFit="1" customWidth="1"/>
    <col min="23" max="23" width="9.88671875" bestFit="1" customWidth="1"/>
    <col min="24" max="24" width="13.44140625" bestFit="1" customWidth="1"/>
    <col min="25" max="25" width="7.33203125" bestFit="1" customWidth="1"/>
    <col min="26" max="26" width="14.6640625" bestFit="1" customWidth="1"/>
    <col min="27" max="27" width="6.88671875" bestFit="1" customWidth="1"/>
    <col min="29" max="29" width="17.33203125" bestFit="1" customWidth="1"/>
    <col min="30" max="30" width="9" bestFit="1" customWidth="1"/>
    <col min="31" max="31" width="11.88671875" bestFit="1" customWidth="1"/>
    <col min="32" max="32" width="10.33203125" bestFit="1" customWidth="1"/>
  </cols>
  <sheetData>
    <row r="7" spans="5:32" x14ac:dyDescent="0.3">
      <c r="E7" s="4" t="s">
        <v>5</v>
      </c>
      <c r="F7" s="4" t="s">
        <v>12</v>
      </c>
      <c r="G7" s="4" t="s">
        <v>4</v>
      </c>
      <c r="H7" s="4" t="s">
        <v>0</v>
      </c>
      <c r="I7" s="4" t="s">
        <v>13</v>
      </c>
      <c r="J7" s="4" t="s">
        <v>6</v>
      </c>
      <c r="K7" s="4" t="s">
        <v>1</v>
      </c>
      <c r="L7" s="4" t="s">
        <v>2</v>
      </c>
      <c r="M7" s="4" t="s">
        <v>3</v>
      </c>
    </row>
    <row r="8" spans="5:32" x14ac:dyDescent="0.3">
      <c r="E8" s="5">
        <v>6659097.1304999841</v>
      </c>
      <c r="F8" s="5">
        <v>11255780.948200101</v>
      </c>
      <c r="G8" s="7">
        <v>0.40838426394883348</v>
      </c>
      <c r="H8" s="6">
        <v>2254</v>
      </c>
      <c r="I8" s="5">
        <v>4596683.8177000014</v>
      </c>
      <c r="J8" s="6">
        <v>23785</v>
      </c>
      <c r="K8" s="8">
        <v>606</v>
      </c>
      <c r="L8" s="8">
        <v>128</v>
      </c>
      <c r="M8" s="8">
        <v>478</v>
      </c>
    </row>
    <row r="9" spans="5:32" x14ac:dyDescent="0.3">
      <c r="AC9" t="s">
        <v>14</v>
      </c>
    </row>
    <row r="10" spans="5:32" x14ac:dyDescent="0.3">
      <c r="R10" s="3" t="s">
        <v>7</v>
      </c>
      <c r="S10" s="4" t="s">
        <v>5</v>
      </c>
      <c r="T10" s="4" t="s">
        <v>12</v>
      </c>
      <c r="U10" s="4" t="s">
        <v>4</v>
      </c>
      <c r="V10" s="4" t="s">
        <v>0</v>
      </c>
      <c r="W10" s="4" t="s">
        <v>13</v>
      </c>
      <c r="X10" s="4" t="s">
        <v>6</v>
      </c>
      <c r="AA10" s="3" t="s">
        <v>7</v>
      </c>
      <c r="AC10">
        <f>COUNTA(AA11:AA14)</f>
        <v>1</v>
      </c>
    </row>
    <row r="11" spans="5:32" x14ac:dyDescent="0.3">
      <c r="R11" s="4">
        <v>2005</v>
      </c>
      <c r="S11" s="5">
        <v>195829.6243</v>
      </c>
      <c r="T11" s="5">
        <v>322743.39820000005</v>
      </c>
      <c r="U11" s="7">
        <v>0.393234298851105</v>
      </c>
      <c r="V11" s="6">
        <v>7</v>
      </c>
      <c r="W11" s="5">
        <v>126913.7739</v>
      </c>
      <c r="X11" s="6">
        <v>91</v>
      </c>
      <c r="AA11" s="4">
        <v>2007</v>
      </c>
    </row>
    <row r="12" spans="5:32" x14ac:dyDescent="0.3">
      <c r="E12" s="3" t="s">
        <v>7</v>
      </c>
      <c r="F12" s="4" t="s">
        <v>12</v>
      </c>
      <c r="G12" s="4" t="s">
        <v>13</v>
      </c>
      <c r="H12" s="4" t="s">
        <v>0</v>
      </c>
      <c r="R12" s="4">
        <v>2006</v>
      </c>
      <c r="S12" s="5">
        <v>223834.35279999994</v>
      </c>
      <c r="T12" s="5">
        <v>371686.3029999999</v>
      </c>
      <c r="U12" s="7">
        <v>0.39778692140829314</v>
      </c>
      <c r="V12" s="6">
        <v>19</v>
      </c>
      <c r="W12" s="5">
        <v>147851.95019999999</v>
      </c>
      <c r="X12" s="6">
        <v>184</v>
      </c>
    </row>
    <row r="13" spans="5:32" x14ac:dyDescent="0.3">
      <c r="E13" s="4">
        <v>2005</v>
      </c>
      <c r="F13" s="5">
        <v>2555131.8072000002</v>
      </c>
      <c r="G13" s="5">
        <v>1027033.8391999996</v>
      </c>
      <c r="H13" s="6">
        <v>76</v>
      </c>
      <c r="L13" s="1" t="s">
        <v>8</v>
      </c>
      <c r="M13" s="2">
        <v>3</v>
      </c>
      <c r="R13" s="4">
        <v>2007</v>
      </c>
      <c r="S13" s="5">
        <v>647143.88720000023</v>
      </c>
      <c r="T13" s="5">
        <v>1086824.6799999995</v>
      </c>
      <c r="U13" s="7">
        <v>0.404555399680471</v>
      </c>
      <c r="V13" s="6">
        <v>334</v>
      </c>
      <c r="W13" s="5">
        <v>439680.79279999976</v>
      </c>
      <c r="X13" s="6">
        <v>3428</v>
      </c>
    </row>
    <row r="14" spans="5:32" x14ac:dyDescent="0.3">
      <c r="E14" s="4">
        <v>2006</v>
      </c>
      <c r="F14" s="5">
        <v>5482674.2329000011</v>
      </c>
      <c r="G14" s="5">
        <v>2213591.3501000009</v>
      </c>
      <c r="H14" s="6">
        <v>233</v>
      </c>
      <c r="AC14" s="13" t="s">
        <v>22</v>
      </c>
      <c r="AD14" s="13" t="s">
        <v>17</v>
      </c>
      <c r="AE14" s="13" t="s">
        <v>18</v>
      </c>
      <c r="AF14" s="13" t="s">
        <v>19</v>
      </c>
    </row>
    <row r="15" spans="5:32" x14ac:dyDescent="0.3">
      <c r="E15" s="4">
        <v>2007</v>
      </c>
      <c r="F15" s="5">
        <v>11255780.948200101</v>
      </c>
      <c r="G15" s="5">
        <v>4596683.8177000014</v>
      </c>
      <c r="H15" s="6">
        <v>2254</v>
      </c>
      <c r="AC15" s="4" t="s">
        <v>15</v>
      </c>
      <c r="AD15" s="4">
        <f>IF(AC10=1,AA11,0)</f>
        <v>2007</v>
      </c>
      <c r="AE15" s="5">
        <f>IFERROR(VLOOKUP(AD15,Lookup,6,0),0)</f>
        <v>439680.79279999976</v>
      </c>
      <c r="AF15" s="14">
        <f>IFERROR(AE15/SUM($AE$15:$AE$16),0)</f>
        <v>0.74835113113006524</v>
      </c>
    </row>
    <row r="16" spans="5:32" x14ac:dyDescent="0.3">
      <c r="E16" s="4">
        <v>2008</v>
      </c>
      <c r="F16" s="5">
        <v>11022540.250000123</v>
      </c>
      <c r="G16" s="5">
        <v>4581910.6920999959</v>
      </c>
      <c r="H16" s="6">
        <v>3062</v>
      </c>
      <c r="AC16" s="4" t="s">
        <v>16</v>
      </c>
      <c r="AD16" s="4">
        <f>AA11-1</f>
        <v>2006</v>
      </c>
      <c r="AE16" s="5">
        <f>IFERROR(VLOOKUP(AD16,Lookup,6,0),0)</f>
        <v>147851.95019999999</v>
      </c>
      <c r="AF16" s="14">
        <f>IFERROR(AE16/SUM($AE$15:$AE$16),0)</f>
        <v>0.25164886886993471</v>
      </c>
    </row>
    <row r="19" spans="4:32" x14ac:dyDescent="0.3">
      <c r="AC19" s="13" t="s">
        <v>20</v>
      </c>
      <c r="AD19" s="13"/>
      <c r="AE19" s="13"/>
      <c r="AF19" s="15">
        <f>AF15-AF16</f>
        <v>0.49670226226013053</v>
      </c>
    </row>
    <row r="21" spans="4:32" x14ac:dyDescent="0.3">
      <c r="E21" s="4" t="str">
        <f>E12</f>
        <v>Year</v>
      </c>
      <c r="F21" s="4" t="str" cm="1">
        <f t="array" ref="F21">_xlfn.IFS($M$13=1,F12,$M$13=2,G12,$M$13=3,H12)</f>
        <v>#Transaction</v>
      </c>
      <c r="G21" s="4" t="str">
        <f>" Average " &amp;  F21</f>
        <v xml:space="preserve"> Average #Transaction</v>
      </c>
      <c r="H21" s="4" t="s">
        <v>9</v>
      </c>
    </row>
    <row r="22" spans="4:32" x14ac:dyDescent="0.3">
      <c r="E22" s="4">
        <f t="shared" ref="E22:E25" si="0">E13</f>
        <v>2005</v>
      </c>
      <c r="F22" s="11" cm="1">
        <f t="array" ref="F22">_xlfn.IFS($M$13=1,F13,$M$13=2,G13,$M$13=3,H13)</f>
        <v>76</v>
      </c>
      <c r="G22" s="10">
        <f>AVERAGE($F$22:$F$25)</f>
        <v>1406.25</v>
      </c>
      <c r="H22" s="4" t="str">
        <f>IF(F22&gt;G22,F22,"")</f>
        <v/>
      </c>
    </row>
    <row r="23" spans="4:32" x14ac:dyDescent="0.3">
      <c r="E23" s="4">
        <f t="shared" si="0"/>
        <v>2006</v>
      </c>
      <c r="F23" s="11" cm="1">
        <f t="array" ref="F23">_xlfn.IFS($M$13=1,F14,$M$13=2,G14,$M$13=3,H14)</f>
        <v>233</v>
      </c>
      <c r="G23" s="10">
        <f t="shared" ref="G23:G25" si="1">AVERAGE($F$22:$F$25)</f>
        <v>1406.25</v>
      </c>
      <c r="H23" s="4" t="str">
        <f t="shared" ref="H23:H25" si="2">IF(F23&gt;G23,F23,"")</f>
        <v/>
      </c>
      <c r="AC23" s="1"/>
      <c r="AD23" s="1"/>
      <c r="AE23" s="1"/>
      <c r="AF23" s="1"/>
    </row>
    <row r="24" spans="4:32" x14ac:dyDescent="0.3">
      <c r="E24" s="4">
        <f t="shared" si="0"/>
        <v>2007</v>
      </c>
      <c r="F24" s="11" cm="1">
        <f t="array" ref="F24">_xlfn.IFS($M$13=1,F15,$M$13=2,G15,$M$13=3,H15)</f>
        <v>2254</v>
      </c>
      <c r="G24" s="10">
        <f t="shared" si="1"/>
        <v>1406.25</v>
      </c>
      <c r="H24" s="4">
        <f t="shared" si="2"/>
        <v>2254</v>
      </c>
      <c r="AC24" s="1"/>
      <c r="AD24" s="1"/>
      <c r="AE24" s="1"/>
      <c r="AF24" s="1"/>
    </row>
    <row r="25" spans="4:32" x14ac:dyDescent="0.3">
      <c r="E25" s="4">
        <f t="shared" si="0"/>
        <v>2008</v>
      </c>
      <c r="F25" s="11" cm="1">
        <f t="array" ref="F25">_xlfn.IFS($M$13=1,F16,$M$13=2,G16,$M$13=3,H16)</f>
        <v>3062</v>
      </c>
      <c r="G25" s="10">
        <f t="shared" si="1"/>
        <v>1406.25</v>
      </c>
      <c r="H25" s="4">
        <f t="shared" si="2"/>
        <v>3062</v>
      </c>
      <c r="AC25" s="13" t="s">
        <v>21</v>
      </c>
      <c r="AD25" s="13" t="s">
        <v>17</v>
      </c>
      <c r="AE25" s="13" t="s">
        <v>23</v>
      </c>
      <c r="AF25" s="13" t="s">
        <v>19</v>
      </c>
    </row>
    <row r="26" spans="4:32" x14ac:dyDescent="0.3">
      <c r="AC26" s="4" t="s">
        <v>15</v>
      </c>
      <c r="AD26" s="4">
        <f>IF(AC10=1,AA11,0)</f>
        <v>2007</v>
      </c>
      <c r="AE26" s="5">
        <f>IFERROR(VLOOKUP(AD26,Lookup,3,0),0)</f>
        <v>1086824.6799999995</v>
      </c>
      <c r="AF26" s="14">
        <f>AE26/SUM($AE$26:$AE$27)</f>
        <v>0.74516043599789605</v>
      </c>
    </row>
    <row r="27" spans="4:32" x14ac:dyDescent="0.3">
      <c r="AC27" s="4" t="s">
        <v>16</v>
      </c>
      <c r="AD27" s="4">
        <f>AA11-1</f>
        <v>2006</v>
      </c>
      <c r="AE27" s="5">
        <f>IFERROR(VLOOKUP(AD27,Lookup,3,0),0)</f>
        <v>371686.3029999999</v>
      </c>
      <c r="AF27" s="14">
        <f>AE27/SUM($AE$26:$AE$27)</f>
        <v>0.25483956400210395</v>
      </c>
    </row>
    <row r="28" spans="4:32" x14ac:dyDescent="0.3">
      <c r="E28" t="s">
        <v>9</v>
      </c>
      <c r="G28" t="s">
        <v>11</v>
      </c>
    </row>
    <row r="29" spans="4:32" x14ac:dyDescent="0.3">
      <c r="E29">
        <f>SUM(H22:H25)</f>
        <v>5316</v>
      </c>
      <c r="G29" t="str">
        <f>" of  " &amp;F21&amp; " came from the highlighted years "</f>
        <v xml:space="preserve"> of  #Transaction came from the highlighted years </v>
      </c>
    </row>
    <row r="30" spans="4:32" x14ac:dyDescent="0.3">
      <c r="D30" t="s">
        <v>10</v>
      </c>
      <c r="E30" s="9">
        <f>E29/SUM((F22:F25))</f>
        <v>0.94506666666666672</v>
      </c>
      <c r="AC30" s="13" t="s">
        <v>20</v>
      </c>
      <c r="AD30" s="13"/>
      <c r="AE30" s="13"/>
      <c r="AF30" s="15">
        <f>AF26-AF27</f>
        <v>0.49032087199579211</v>
      </c>
    </row>
    <row r="34" spans="29:32" x14ac:dyDescent="0.3">
      <c r="AC34" s="13" t="s">
        <v>21</v>
      </c>
      <c r="AD34" s="13" t="s">
        <v>17</v>
      </c>
      <c r="AE34" s="13" t="s">
        <v>5</v>
      </c>
      <c r="AF34" s="13" t="s">
        <v>19</v>
      </c>
    </row>
    <row r="35" spans="29:32" x14ac:dyDescent="0.3">
      <c r="AC35" s="4" t="s">
        <v>15</v>
      </c>
      <c r="AD35" s="4">
        <f>IF(AC10=1,AA11,0)</f>
        <v>2007</v>
      </c>
      <c r="AE35" s="5">
        <f>IFERROR(VLOOKUP(AD35,Lookup,2,0),0)</f>
        <v>647143.88720000023</v>
      </c>
      <c r="AF35" s="14">
        <f>AE35/SUM($AE$26:$AE$27)</f>
        <v>0.44370175798669359</v>
      </c>
    </row>
    <row r="36" spans="29:32" x14ac:dyDescent="0.3">
      <c r="AC36" s="4" t="s">
        <v>16</v>
      </c>
      <c r="AD36" s="4">
        <f>AA11-1</f>
        <v>2006</v>
      </c>
      <c r="AE36" s="5">
        <f>IFERROR(VLOOKUP(AD36,Lookup,2,0),0)</f>
        <v>223834.35279999994</v>
      </c>
      <c r="AF36" s="14">
        <f>AE36/SUM($AE$26:$AE$27)</f>
        <v>0.15346771838467538</v>
      </c>
    </row>
    <row r="39" spans="29:32" x14ac:dyDescent="0.3">
      <c r="AC39" s="13" t="s">
        <v>20</v>
      </c>
      <c r="AD39" s="13"/>
      <c r="AE39" s="13"/>
      <c r="AF39" s="15">
        <f>AF35-AF36</f>
        <v>0.29023403960201821</v>
      </c>
    </row>
    <row r="42" spans="29:32" x14ac:dyDescent="0.3">
      <c r="AC42" s="13" t="s">
        <v>21</v>
      </c>
      <c r="AD42" s="13" t="s">
        <v>17</v>
      </c>
      <c r="AE42" s="13" t="s">
        <v>24</v>
      </c>
      <c r="AF42" s="13" t="s">
        <v>19</v>
      </c>
    </row>
    <row r="43" spans="29:32" x14ac:dyDescent="0.3">
      <c r="AC43" s="4" t="s">
        <v>15</v>
      </c>
      <c r="AD43" s="4">
        <f>IF(AC10=1,AA11,0)</f>
        <v>2007</v>
      </c>
      <c r="AE43" s="16">
        <f>IFERROR(VLOOKUP(AD43,Lookup,4,0),0)</f>
        <v>0.404555399680471</v>
      </c>
      <c r="AF43" s="14">
        <f>AE43/SUM($AE$43:$AE$44)</f>
        <v>0.50421794918096374</v>
      </c>
    </row>
    <row r="44" spans="29:32" x14ac:dyDescent="0.3">
      <c r="AC44" s="4" t="s">
        <v>16</v>
      </c>
      <c r="AD44" s="4">
        <f>AA11-1</f>
        <v>2006</v>
      </c>
      <c r="AE44" s="16">
        <f>IFERROR(VLOOKUP(AD44,Lookup,4,0),0)</f>
        <v>0.39778692140829314</v>
      </c>
      <c r="AF44" s="14">
        <f>AE44/SUM($AE$43:$AE$44)</f>
        <v>0.4957820508190362</v>
      </c>
    </row>
    <row r="47" spans="29:32" x14ac:dyDescent="0.3">
      <c r="AC47" s="13" t="s">
        <v>20</v>
      </c>
      <c r="AD47" s="13"/>
      <c r="AE47" s="13"/>
      <c r="AF47" s="15">
        <f>AF43-AF44</f>
        <v>8.4358983619275407E-3</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24C0C-F433-4945-9AC3-A0BB17228419}">
  <dimension ref="E7:V46"/>
  <sheetViews>
    <sheetView topLeftCell="C1" zoomScale="90" zoomScaleNormal="90" workbookViewId="0">
      <selection activeCell="V11" sqref="V11"/>
    </sheetView>
  </sheetViews>
  <sheetFormatPr defaultRowHeight="14.4" x14ac:dyDescent="0.3"/>
  <cols>
    <col min="4" max="4" width="10.21875" bestFit="1" customWidth="1"/>
    <col min="5" max="5" width="15.21875" bestFit="1" customWidth="1"/>
    <col min="6" max="6" width="9.21875" bestFit="1" customWidth="1"/>
    <col min="7" max="7" width="9.44140625" bestFit="1" customWidth="1"/>
    <col min="8" max="10" width="15.21875" bestFit="1" customWidth="1"/>
    <col min="11" max="11" width="3.88671875" style="20" customWidth="1"/>
    <col min="12" max="12" width="15.21875" bestFit="1" customWidth="1"/>
    <col min="13" max="13" width="13.6640625" bestFit="1" customWidth="1"/>
    <col min="14" max="14" width="12.5546875" bestFit="1" customWidth="1"/>
    <col min="15" max="15" width="10.33203125" bestFit="1" customWidth="1"/>
    <col min="16" max="16" width="15.21875" customWidth="1"/>
    <col min="17" max="17" width="12.5546875" customWidth="1"/>
    <col min="18" max="18" width="3.44140625" style="12" customWidth="1"/>
    <col min="20" max="20" width="10.44140625" bestFit="1" customWidth="1"/>
    <col min="21" max="21" width="10.33203125" bestFit="1" customWidth="1"/>
    <col min="22" max="22" width="17.44140625" bestFit="1" customWidth="1"/>
  </cols>
  <sheetData>
    <row r="7" spans="5:22" x14ac:dyDescent="0.3">
      <c r="E7" s="3" t="s">
        <v>32</v>
      </c>
      <c r="F7" s="4" t="s">
        <v>13</v>
      </c>
      <c r="N7" s="3" t="s">
        <v>33</v>
      </c>
      <c r="O7" s="4" t="s">
        <v>13</v>
      </c>
    </row>
    <row r="8" spans="5:22" x14ac:dyDescent="0.3">
      <c r="E8" s="4" t="s">
        <v>27</v>
      </c>
      <c r="F8" s="11">
        <v>160743.36059999993</v>
      </c>
      <c r="N8" s="4" t="s">
        <v>40</v>
      </c>
      <c r="O8" s="5">
        <v>793411.08849999879</v>
      </c>
      <c r="P8" s="19"/>
      <c r="T8" s="3" t="s">
        <v>47</v>
      </c>
      <c r="U8" s="4" t="s">
        <v>13</v>
      </c>
      <c r="V8" s="4" t="s">
        <v>52</v>
      </c>
    </row>
    <row r="9" spans="5:22" x14ac:dyDescent="0.3">
      <c r="E9" s="4" t="s">
        <v>26</v>
      </c>
      <c r="F9" s="11">
        <v>278702.10530000005</v>
      </c>
      <c r="N9" s="4" t="s">
        <v>38</v>
      </c>
      <c r="O9" s="5">
        <v>694415.59820000036</v>
      </c>
      <c r="P9" s="19"/>
      <c r="T9" s="4" t="s">
        <v>48</v>
      </c>
      <c r="U9" s="5">
        <v>631186.29749999987</v>
      </c>
      <c r="V9" s="21">
        <v>0.13731340299490524</v>
      </c>
    </row>
    <row r="10" spans="5:22" x14ac:dyDescent="0.3">
      <c r="E10" s="4" t="s">
        <v>30</v>
      </c>
      <c r="F10" s="11">
        <v>191740.83159999998</v>
      </c>
      <c r="N10" s="4" t="s">
        <v>37</v>
      </c>
      <c r="O10" s="5">
        <v>681190.58749999921</v>
      </c>
      <c r="P10" s="19"/>
      <c r="T10" s="4" t="s">
        <v>49</v>
      </c>
      <c r="U10" s="5">
        <v>849610.03750000033</v>
      </c>
      <c r="V10" s="21">
        <v>0.18483108066482404</v>
      </c>
    </row>
    <row r="11" spans="5:22" x14ac:dyDescent="0.3">
      <c r="E11" s="4" t="s">
        <v>25</v>
      </c>
      <c r="F11" s="11">
        <v>292765.08769999997</v>
      </c>
      <c r="H11">
        <v>1</v>
      </c>
      <c r="I11" s="17">
        <f>LARGE($F$8:$F$19,H11)</f>
        <v>818791.90069999907</v>
      </c>
      <c r="J11" t="str">
        <f>INDEX($E$8:$E$19,MATCH(I11,$F$8:$F$19,0))</f>
        <v>Dec</v>
      </c>
      <c r="N11" s="4" t="s">
        <v>39</v>
      </c>
      <c r="O11" s="5">
        <v>657810.54419999977</v>
      </c>
      <c r="P11" s="19"/>
      <c r="T11" s="4" t="s">
        <v>50</v>
      </c>
      <c r="U11" s="5">
        <v>1315222.733000004</v>
      </c>
      <c r="V11" s="21">
        <v>0.28612425504134181</v>
      </c>
    </row>
    <row r="12" spans="5:22" x14ac:dyDescent="0.3">
      <c r="E12" s="4" t="s">
        <v>31</v>
      </c>
      <c r="F12" s="11">
        <v>256896.80839999992</v>
      </c>
      <c r="H12">
        <v>2</v>
      </c>
      <c r="I12" s="17">
        <f t="shared" ref="I12:I13" si="0">LARGE($F$8:$F$19,H12)</f>
        <v>516371.48009999993</v>
      </c>
      <c r="J12" t="str">
        <f t="shared" ref="J12:J13" si="1">INDEX($E$8:$E$19,MATCH(I12,$F$8:$F$19,0))</f>
        <v>Oct</v>
      </c>
      <c r="N12" s="4" t="s">
        <v>36</v>
      </c>
      <c r="O12" s="5">
        <v>607187.98259999976</v>
      </c>
      <c r="P12" s="19"/>
      <c r="T12" s="4" t="s">
        <v>51</v>
      </c>
      <c r="U12" s="5">
        <v>1800664.7497000054</v>
      </c>
      <c r="V12" s="21">
        <v>0.39173126129893066</v>
      </c>
    </row>
    <row r="13" spans="5:22" x14ac:dyDescent="0.3">
      <c r="E13" s="4" t="s">
        <v>29</v>
      </c>
      <c r="F13" s="11">
        <v>299948.14139999996</v>
      </c>
      <c r="H13">
        <v>3</v>
      </c>
      <c r="I13" s="17">
        <f t="shared" si="0"/>
        <v>484513.39630000008</v>
      </c>
      <c r="J13" t="str">
        <f t="shared" si="1"/>
        <v>Jul</v>
      </c>
      <c r="N13" s="4" t="s">
        <v>35</v>
      </c>
      <c r="O13" s="5">
        <v>584594.50719999929</v>
      </c>
      <c r="P13" s="19"/>
    </row>
    <row r="14" spans="5:22" x14ac:dyDescent="0.3">
      <c r="E14" s="4" t="s">
        <v>28</v>
      </c>
      <c r="F14" s="11">
        <v>484513.39630000008</v>
      </c>
      <c r="N14" s="4" t="s">
        <v>34</v>
      </c>
      <c r="O14" s="5">
        <v>578073.50949999911</v>
      </c>
      <c r="P14" s="19"/>
    </row>
    <row r="15" spans="5:22" x14ac:dyDescent="0.3">
      <c r="E15" s="4" t="s">
        <v>19005</v>
      </c>
      <c r="F15" s="11">
        <v>391028.54389999964</v>
      </c>
      <c r="P15" s="19"/>
    </row>
    <row r="16" spans="5:22" x14ac:dyDescent="0.3">
      <c r="E16" s="4" t="s">
        <v>19006</v>
      </c>
      <c r="F16" s="11">
        <v>439680.79279999976</v>
      </c>
      <c r="P16" s="19"/>
    </row>
    <row r="17" spans="5:16" x14ac:dyDescent="0.3">
      <c r="E17" s="4" t="s">
        <v>19007</v>
      </c>
      <c r="F17" s="11">
        <v>516371.48009999993</v>
      </c>
      <c r="I17" s="9">
        <f>SUM(I11:I13)/SUM(F8:F19)</f>
        <v>0.3958672924365928</v>
      </c>
      <c r="P17" s="19"/>
    </row>
    <row r="18" spans="5:16" x14ac:dyDescent="0.3">
      <c r="E18" s="4" t="s">
        <v>19008</v>
      </c>
      <c r="F18" s="11">
        <v>465501.36890000035</v>
      </c>
      <c r="P18" s="19"/>
    </row>
    <row r="19" spans="5:16" x14ac:dyDescent="0.3">
      <c r="E19" s="4" t="s">
        <v>19009</v>
      </c>
      <c r="F19" s="11">
        <v>818791.90069999907</v>
      </c>
      <c r="H19" t="str">
        <f>"In "&amp;'Analysis 1'!AA11</f>
        <v>In 2007</v>
      </c>
      <c r="M19" t="str">
        <f>N7</f>
        <v>Day Name</v>
      </c>
      <c r="N19" t="str">
        <f>O7</f>
        <v xml:space="preserve"> Profit</v>
      </c>
      <c r="O19" t="s">
        <v>41</v>
      </c>
      <c r="P19" s="19"/>
    </row>
    <row r="20" spans="5:16" x14ac:dyDescent="0.3">
      <c r="M20" t="str">
        <f t="shared" ref="M20:N20" si="2">N8</f>
        <v>Wed</v>
      </c>
      <c r="N20" s="19">
        <f t="shared" si="2"/>
        <v>793411.08849999879</v>
      </c>
      <c r="O20" cm="1">
        <f t="array" ref="O20">IFERROR(_xlfn.IFS($N$20=$M$30,N20,N20=$M$31,N20,N20=$M$32,N20),"")</f>
        <v>793411.08849999879</v>
      </c>
    </row>
    <row r="21" spans="5:16" x14ac:dyDescent="0.3">
      <c r="M21" t="str">
        <f t="shared" ref="M21:N21" si="3">N9</f>
        <v>Thu</v>
      </c>
      <c r="N21" s="19">
        <f t="shared" si="3"/>
        <v>694415.59820000036</v>
      </c>
      <c r="O21" cm="1">
        <f t="array" ref="O21">IFERROR(_xlfn.IFS($N$20=$M$30,N21,N21=$M$31,N21,N21=$M$32,N21),"")</f>
        <v>694415.59820000036</v>
      </c>
    </row>
    <row r="22" spans="5:16" x14ac:dyDescent="0.3">
      <c r="F22" s="17"/>
      <c r="G22" s="18"/>
      <c r="M22" t="str">
        <f t="shared" ref="M22:N22" si="4">N10</f>
        <v>Sun</v>
      </c>
      <c r="N22" s="19">
        <f t="shared" si="4"/>
        <v>681190.58749999921</v>
      </c>
      <c r="O22" cm="1">
        <f t="array" ref="O22">IFERROR(_xlfn.IFS($N$20=$M$30,N22,N22=$M$31,N22,N22=$M$32,N22),"")</f>
        <v>681190.58749999921</v>
      </c>
    </row>
    <row r="23" spans="5:16" x14ac:dyDescent="0.3">
      <c r="F23" s="17"/>
      <c r="G23" s="18"/>
      <c r="M23" t="str">
        <f t="shared" ref="M23:N23" si="5">N11</f>
        <v>Tue</v>
      </c>
      <c r="N23" s="19">
        <f t="shared" si="5"/>
        <v>657810.54419999977</v>
      </c>
      <c r="O23" cm="1">
        <f t="array" ref="O23">IFERROR(_xlfn.IFS($N$20=$M$30,N23,N23=$M$31,N23,N23=$M$32,N23),"")</f>
        <v>657810.54419999977</v>
      </c>
    </row>
    <row r="24" spans="5:16" x14ac:dyDescent="0.3">
      <c r="F24" s="17"/>
      <c r="G24" s="18"/>
      <c r="M24" t="str">
        <f t="shared" ref="M24:N24" si="6">N12</f>
        <v>Sat</v>
      </c>
      <c r="N24" s="19">
        <f t="shared" si="6"/>
        <v>607187.98259999976</v>
      </c>
      <c r="O24" cm="1">
        <f t="array" ref="O24">IFERROR(_xlfn.IFS($N$20=$M$30,N24,N24=$M$31,N24,N24=$M$32,N24),"")</f>
        <v>607187.98259999976</v>
      </c>
    </row>
    <row r="25" spans="5:16" x14ac:dyDescent="0.3">
      <c r="F25" s="17"/>
      <c r="G25" s="18"/>
      <c r="M25" t="str">
        <f t="shared" ref="M25:N25" si="7">N13</f>
        <v>Mon</v>
      </c>
      <c r="N25" s="19">
        <f t="shared" si="7"/>
        <v>584594.50719999929</v>
      </c>
      <c r="O25" cm="1">
        <f t="array" ref="O25">IFERROR(_xlfn.IFS($N$20=$M$30,N25,N25=$M$31,N25,N25=$M$32,N25),"")</f>
        <v>584594.50719999929</v>
      </c>
    </row>
    <row r="26" spans="5:16" x14ac:dyDescent="0.3">
      <c r="M26" t="str">
        <f t="shared" ref="M26:N26" si="8">N14</f>
        <v>Fri</v>
      </c>
      <c r="N26" s="19">
        <f t="shared" si="8"/>
        <v>578073.50949999911</v>
      </c>
      <c r="O26" cm="1">
        <f t="array" ref="O26">IFERROR(_xlfn.IFS($N$20=$M$30,N26,N26=$M$31,N26,N26=$M$32,N26),"")</f>
        <v>578073.50949999911</v>
      </c>
    </row>
    <row r="30" spans="5:16" x14ac:dyDescent="0.3">
      <c r="E30" s="9"/>
      <c r="L30">
        <v>1</v>
      </c>
      <c r="M30">
        <f>LARGE($N20:$N$26,L30)</f>
        <v>793411.08849999879</v>
      </c>
      <c r="O30" s="9">
        <f>SUM(O20:O26)/SUM(N20:N26)</f>
        <v>1</v>
      </c>
    </row>
    <row r="31" spans="5:16" x14ac:dyDescent="0.3">
      <c r="L31">
        <v>2</v>
      </c>
      <c r="M31">
        <f>LARGE($N21:$N$26,L31)</f>
        <v>681190.58749999921</v>
      </c>
    </row>
    <row r="32" spans="5:16" x14ac:dyDescent="0.3">
      <c r="L32">
        <v>3</v>
      </c>
      <c r="M32">
        <f>LARGE($N22:$N$26,L32)</f>
        <v>607187.98259999976</v>
      </c>
    </row>
    <row r="40" spans="13:15" x14ac:dyDescent="0.3">
      <c r="M40" s="3" t="s">
        <v>42</v>
      </c>
      <c r="N40" s="4" t="s">
        <v>13</v>
      </c>
      <c r="O40" t="s">
        <v>45</v>
      </c>
    </row>
    <row r="41" spans="13:15" x14ac:dyDescent="0.3">
      <c r="M41" s="4" t="s">
        <v>43</v>
      </c>
      <c r="N41" s="5">
        <v>3308305.2476000087</v>
      </c>
      <c r="O41" s="9">
        <f>N41/SUM($N$41:$N$42)</f>
        <v>0.71971564258151388</v>
      </c>
    </row>
    <row r="42" spans="13:15" x14ac:dyDescent="0.3">
      <c r="M42" s="4" t="s">
        <v>44</v>
      </c>
      <c r="N42" s="5">
        <v>1288378.5701000008</v>
      </c>
      <c r="O42" s="9">
        <f>N42/SUM($N$41:$N$42)</f>
        <v>0.28028435741848612</v>
      </c>
    </row>
    <row r="44" spans="13:15" x14ac:dyDescent="0.3">
      <c r="M44" t="s">
        <v>46</v>
      </c>
    </row>
    <row r="45" spans="13:15" x14ac:dyDescent="0.3">
      <c r="M45" s="9">
        <f>MAX(O41:O42)</f>
        <v>0.71971564258151388</v>
      </c>
    </row>
    <row r="46" spans="13:15" x14ac:dyDescent="0.3">
      <c r="M46" t="str">
        <f>UPPER(INDEX(M41:M42,MATCH(M45,O41:O42,0)))&amp;" makes up"</f>
        <v>WEEKDAY makes up</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23BA3-5B5F-4D7A-A39C-F61D053B8F99}">
  <sheetPr codeName="Sheet1"/>
  <dimension ref="A1"/>
  <sheetViews>
    <sheetView showGridLines="0" showRowColHeaders="0" zoomScaleNormal="100" workbookViewId="0"/>
  </sheetViews>
  <sheetFormatPr defaultRowHeight="14.4" x14ac:dyDescent="0.3"/>
  <cols>
    <col min="4" max="4" width="13.33203125" bestFit="1" customWidth="1"/>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Option Button 3">
              <controlPr defaultSize="0" autoFill="0" autoLine="0" autoPict="0">
                <anchor moveWithCells="1">
                  <from>
                    <xdr:col>17</xdr:col>
                    <xdr:colOff>388620</xdr:colOff>
                    <xdr:row>2</xdr:row>
                    <xdr:rowOff>167640</xdr:rowOff>
                  </from>
                  <to>
                    <xdr:col>19</xdr:col>
                    <xdr:colOff>53340</xdr:colOff>
                    <xdr:row>4</xdr:row>
                    <xdr:rowOff>114300</xdr:rowOff>
                  </to>
                </anchor>
              </controlPr>
            </control>
          </mc:Choice>
        </mc:AlternateContent>
        <mc:AlternateContent xmlns:mc="http://schemas.openxmlformats.org/markup-compatibility/2006">
          <mc:Choice Requires="x14">
            <control shapeId="1032" r:id="rId4" name="Option Button 8">
              <controlPr defaultSize="0" autoFill="0" autoLine="0" autoPict="0">
                <anchor moveWithCells="1">
                  <from>
                    <xdr:col>18</xdr:col>
                    <xdr:colOff>441960</xdr:colOff>
                    <xdr:row>2</xdr:row>
                    <xdr:rowOff>167640</xdr:rowOff>
                  </from>
                  <to>
                    <xdr:col>20</xdr:col>
                    <xdr:colOff>99060</xdr:colOff>
                    <xdr:row>4</xdr:row>
                    <xdr:rowOff>114300</xdr:rowOff>
                  </to>
                </anchor>
              </controlPr>
            </control>
          </mc:Choice>
        </mc:AlternateContent>
        <mc:AlternateContent xmlns:mc="http://schemas.openxmlformats.org/markup-compatibility/2006">
          <mc:Choice Requires="x14">
            <control shapeId="1034" r:id="rId5" name="Option Button 10">
              <controlPr defaultSize="0" autoFill="0" autoLine="0" autoPict="0">
                <anchor moveWithCells="1">
                  <from>
                    <xdr:col>19</xdr:col>
                    <xdr:colOff>487680</xdr:colOff>
                    <xdr:row>2</xdr:row>
                    <xdr:rowOff>167640</xdr:rowOff>
                  </from>
                  <to>
                    <xdr:col>21</xdr:col>
                    <xdr:colOff>152400</xdr:colOff>
                    <xdr:row>4</xdr:row>
                    <xdr:rowOff>114300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A3277-86CD-4FAE-B24A-E0E024006EEE}">
  <dimension ref="P28"/>
  <sheetViews>
    <sheetView showGridLines="0" showRowColHeaders="0" tabSelected="1" zoomScaleNormal="100" workbookViewId="0"/>
  </sheetViews>
  <sheetFormatPr defaultRowHeight="14.4" x14ac:dyDescent="0.3"/>
  <cols>
    <col min="4" max="4" width="13.33203125" bestFit="1" customWidth="1"/>
  </cols>
  <sheetData>
    <row r="28" spans="16:16" x14ac:dyDescent="0.3">
      <c r="P28" t="s">
        <v>579</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5E5E3-4F20-4449-9F7D-487FE13A3E86}">
  <dimension ref="E1:AI511"/>
  <sheetViews>
    <sheetView topLeftCell="D1" zoomScale="90" zoomScaleNormal="90" workbookViewId="0">
      <selection activeCell="M17" sqref="M17"/>
    </sheetView>
  </sheetViews>
  <sheetFormatPr defaultRowHeight="14.4" x14ac:dyDescent="0.3"/>
  <cols>
    <col min="4" max="4" width="10.21875" bestFit="1" customWidth="1"/>
    <col min="5" max="5" width="31.21875" bestFit="1" customWidth="1"/>
    <col min="6" max="6" width="9.21875" bestFit="1" customWidth="1"/>
    <col min="7" max="7" width="9.44140625" bestFit="1" customWidth="1"/>
    <col min="9" max="9" width="22.21875" bestFit="1" customWidth="1"/>
    <col min="10" max="11" width="13.88671875" bestFit="1" customWidth="1"/>
    <col min="14" max="14" width="13.33203125" bestFit="1" customWidth="1"/>
    <col min="15" max="15" width="10.5546875" bestFit="1" customWidth="1"/>
    <col min="17" max="17" width="11.44140625" bestFit="1" customWidth="1"/>
    <col min="18" max="18" width="12.77734375" bestFit="1" customWidth="1"/>
    <col min="19" max="19" width="15.21875" bestFit="1" customWidth="1"/>
    <col min="23" max="24" width="11.21875" bestFit="1" customWidth="1"/>
    <col min="25" max="27" width="17.44140625" bestFit="1" customWidth="1"/>
    <col min="28" max="28" width="13.33203125" bestFit="1" customWidth="1"/>
    <col min="31" max="31" width="20" bestFit="1" customWidth="1"/>
    <col min="32" max="32" width="11.21875" bestFit="1" customWidth="1"/>
    <col min="33" max="33" width="10.5546875" bestFit="1" customWidth="1"/>
    <col min="34" max="34" width="10.109375" bestFit="1" customWidth="1"/>
    <col min="35" max="35" width="13.33203125" bestFit="1" customWidth="1"/>
  </cols>
  <sheetData>
    <row r="1" spans="5:35" x14ac:dyDescent="0.3">
      <c r="AI1" t="s">
        <v>579</v>
      </c>
    </row>
    <row r="5" spans="5:35" x14ac:dyDescent="0.3">
      <c r="Z5" s="1" t="s">
        <v>573</v>
      </c>
    </row>
    <row r="6" spans="5:35" x14ac:dyDescent="0.3">
      <c r="M6" t="s">
        <v>560</v>
      </c>
      <c r="N6" t="s">
        <v>561</v>
      </c>
      <c r="O6" t="s">
        <v>10</v>
      </c>
      <c r="Q6" s="4" t="s">
        <v>1</v>
      </c>
      <c r="R6" s="4" t="s">
        <v>2</v>
      </c>
      <c r="S6" s="4" t="s">
        <v>3</v>
      </c>
      <c r="W6" s="3" t="s">
        <v>563</v>
      </c>
      <c r="X6" s="4" t="s">
        <v>572</v>
      </c>
      <c r="Z6" t="str">
        <f>W6</f>
        <v>Color</v>
      </c>
      <c r="AA6" t="str">
        <f>X6</f>
        <v xml:space="preserve"> Total Profit</v>
      </c>
      <c r="AB6" t="s">
        <v>41</v>
      </c>
      <c r="AE6" s="3" t="s">
        <v>574</v>
      </c>
      <c r="AF6" s="4" t="s">
        <v>572</v>
      </c>
    </row>
    <row r="7" spans="5:35" x14ac:dyDescent="0.3">
      <c r="E7" s="3" t="s">
        <v>53</v>
      </c>
      <c r="F7" s="4" t="s">
        <v>13</v>
      </c>
      <c r="I7" t="str">
        <f>E7</f>
        <v>ProductName</v>
      </c>
      <c r="J7" t="str">
        <f>F7</f>
        <v xml:space="preserve"> Profit</v>
      </c>
      <c r="K7" t="s">
        <v>562</v>
      </c>
      <c r="M7" t="s">
        <v>185</v>
      </c>
      <c r="N7" s="19">
        <f>SUM(J8:J13)</f>
        <v>1603441.3525999999</v>
      </c>
      <c r="O7" s="9">
        <f>N7/SUM($N$7:$N$8)</f>
        <v>0.39514401712873071</v>
      </c>
      <c r="Q7" s="8">
        <v>606</v>
      </c>
      <c r="R7" s="8">
        <v>128</v>
      </c>
      <c r="S7" s="8">
        <v>478</v>
      </c>
      <c r="W7" s="4" t="s">
        <v>564</v>
      </c>
      <c r="X7" s="8">
        <v>1575816.9949000007</v>
      </c>
      <c r="Z7" t="str">
        <f t="shared" ref="Z7:Z14" si="0">W7</f>
        <v>Black</v>
      </c>
      <c r="AA7" s="19">
        <f t="shared" ref="AA7:AA14" si="1">X7</f>
        <v>1575816.9949000007</v>
      </c>
      <c r="AB7">
        <f>GETPIVOTDATA("[Measures].[Sum of Total Profit]",$W$6,"[DimProduct].[Color]","[DimProduct].[Color].&amp;[Black]")</f>
        <v>1575816.9949000007</v>
      </c>
      <c r="AE7" s="4" t="s">
        <v>575</v>
      </c>
      <c r="AF7" s="8">
        <v>4406540.5665000034</v>
      </c>
    </row>
    <row r="8" spans="5:35" x14ac:dyDescent="0.3">
      <c r="E8" s="4" t="s">
        <v>80</v>
      </c>
      <c r="F8" s="11">
        <v>391362.51919999992</v>
      </c>
      <c r="I8" t="str">
        <f t="shared" ref="I8:I12" si="2">E8</f>
        <v>Mountain-200 Black, 46</v>
      </c>
      <c r="J8" s="22">
        <f t="shared" ref="J8:J12" si="3">F8</f>
        <v>391362.51919999992</v>
      </c>
      <c r="K8" s="22">
        <f t="shared" ref="K8:K12" si="4">J8</f>
        <v>391362.51919999992</v>
      </c>
      <c r="M8" t="s">
        <v>184</v>
      </c>
      <c r="N8" s="19">
        <f>SUM(J19:J51)</f>
        <v>2454424.3446999998</v>
      </c>
      <c r="O8" s="9">
        <f>N8/SUM($N$7:$N$8)</f>
        <v>0.60485598287126929</v>
      </c>
      <c r="W8" s="4" t="s">
        <v>568</v>
      </c>
      <c r="X8" s="8">
        <v>1061069.0251999996</v>
      </c>
      <c r="Z8" t="str">
        <f t="shared" si="0"/>
        <v>Silver</v>
      </c>
      <c r="AA8" s="19">
        <f t="shared" si="1"/>
        <v>1061069.0251999996</v>
      </c>
      <c r="AB8">
        <f>GETPIVOTDATA("[Measures].[Sum of Total Profit]",$W$6,"[DimProduct].[Color]","[DimProduct].[Color].&amp;[Silver]")</f>
        <v>1061069.0251999996</v>
      </c>
      <c r="AE8" s="4" t="s">
        <v>576</v>
      </c>
      <c r="AF8" s="8">
        <v>190143.25120000012</v>
      </c>
    </row>
    <row r="9" spans="5:35" x14ac:dyDescent="0.3">
      <c r="E9" s="4" t="s">
        <v>83</v>
      </c>
      <c r="F9" s="11">
        <v>357894.62449999998</v>
      </c>
      <c r="I9" t="str">
        <f t="shared" si="2"/>
        <v>Mountain-200 Silver, 46</v>
      </c>
      <c r="J9" s="22">
        <f t="shared" si="3"/>
        <v>357894.62449999998</v>
      </c>
      <c r="K9" s="22">
        <f t="shared" si="4"/>
        <v>357894.62449999998</v>
      </c>
      <c r="W9" s="4" t="s">
        <v>571</v>
      </c>
      <c r="X9" s="8">
        <v>885340.71939999994</v>
      </c>
      <c r="Z9" t="str">
        <f t="shared" si="0"/>
        <v>Yellow</v>
      </c>
      <c r="AA9" s="19">
        <f t="shared" si="1"/>
        <v>885340.71939999994</v>
      </c>
      <c r="AB9">
        <f>GETPIVOTDATA("[Measures].[Sum of Total Profit]",$W$6,"[DimProduct].[Color]","[DimProduct].[Color].&amp;[Yellow]")</f>
        <v>885340.71939999994</v>
      </c>
    </row>
    <row r="10" spans="5:35" x14ac:dyDescent="0.3">
      <c r="E10" s="4" t="s">
        <v>81</v>
      </c>
      <c r="F10" s="11">
        <v>350707.44280000002</v>
      </c>
      <c r="I10" t="str">
        <f t="shared" si="2"/>
        <v>Mountain-200 Silver, 38</v>
      </c>
      <c r="J10" s="22">
        <f t="shared" si="3"/>
        <v>350707.44280000002</v>
      </c>
      <c r="K10" s="22">
        <f t="shared" si="4"/>
        <v>350707.44280000002</v>
      </c>
      <c r="W10" s="4" t="s">
        <v>567</v>
      </c>
      <c r="X10" s="8">
        <v>494346.41590000014</v>
      </c>
      <c r="Z10" t="str">
        <f t="shared" si="0"/>
        <v>Red</v>
      </c>
      <c r="AA10" s="19">
        <f t="shared" si="1"/>
        <v>494346.41590000014</v>
      </c>
    </row>
    <row r="11" spans="5:35" x14ac:dyDescent="0.3">
      <c r="E11" s="4" t="s">
        <v>82</v>
      </c>
      <c r="F11" s="11">
        <v>264513.38150000002</v>
      </c>
      <c r="I11" t="str">
        <f t="shared" si="2"/>
        <v>Mountain-200 Silver, 42</v>
      </c>
      <c r="J11" s="22">
        <f t="shared" si="3"/>
        <v>264513.38150000002</v>
      </c>
      <c r="K11" s="22">
        <f t="shared" si="4"/>
        <v>264513.38150000002</v>
      </c>
      <c r="W11" s="4" t="s">
        <v>565</v>
      </c>
      <c r="X11" s="8">
        <v>471090.48810000002</v>
      </c>
      <c r="Z11" t="str">
        <f t="shared" si="0"/>
        <v>Blue</v>
      </c>
      <c r="AA11" s="19">
        <f t="shared" si="1"/>
        <v>471090.48810000002</v>
      </c>
    </row>
    <row r="12" spans="5:35" x14ac:dyDescent="0.3">
      <c r="E12" s="4" t="s">
        <v>105</v>
      </c>
      <c r="F12" s="11">
        <v>238963.38460000005</v>
      </c>
      <c r="I12" t="str">
        <f t="shared" si="2"/>
        <v>Road-250 Black, 52</v>
      </c>
      <c r="J12" s="22">
        <f t="shared" si="3"/>
        <v>238963.38460000005</v>
      </c>
      <c r="K12" s="22">
        <f t="shared" si="4"/>
        <v>238963.38460000005</v>
      </c>
      <c r="W12" s="4" t="s">
        <v>569</v>
      </c>
      <c r="X12" s="8">
        <v>96236.406199999954</v>
      </c>
      <c r="Z12" t="str">
        <f t="shared" si="0"/>
        <v>UnSpecified</v>
      </c>
      <c r="AA12" s="19">
        <f t="shared" si="1"/>
        <v>96236.406199999954</v>
      </c>
      <c r="AE12" t="str">
        <f>AE6</f>
        <v>Product Price Type</v>
      </c>
      <c r="AF12" t="str">
        <f>AF6</f>
        <v xml:space="preserve"> Total Profit</v>
      </c>
      <c r="AG12" t="s">
        <v>10</v>
      </c>
      <c r="AH12" t="s">
        <v>577</v>
      </c>
      <c r="AI12" t="s">
        <v>578</v>
      </c>
    </row>
    <row r="13" spans="5:35" x14ac:dyDescent="0.3">
      <c r="E13" s="4" t="s">
        <v>103</v>
      </c>
      <c r="F13" s="11">
        <v>231573.28049999999</v>
      </c>
      <c r="J13" s="22"/>
      <c r="K13" s="22"/>
      <c r="W13" s="4" t="s">
        <v>566</v>
      </c>
      <c r="X13" s="8">
        <v>12136.582499999993</v>
      </c>
      <c r="Z13" t="str">
        <f t="shared" si="0"/>
        <v>Multi</v>
      </c>
      <c r="AA13" s="19">
        <f t="shared" si="1"/>
        <v>12136.582499999993</v>
      </c>
      <c r="AE13" t="str">
        <f t="shared" ref="AE13:AF13" si="5">AE7</f>
        <v>Expensive</v>
      </c>
      <c r="AF13" s="19">
        <f t="shared" si="5"/>
        <v>4406540.5665000034</v>
      </c>
      <c r="AG13" s="9">
        <f>AF13/SUM($AF$13:$AF$14)</f>
        <v>0.95863468997631862</v>
      </c>
      <c r="AH13">
        <v>1</v>
      </c>
      <c r="AI13">
        <v>0.7</v>
      </c>
    </row>
    <row r="14" spans="5:35" x14ac:dyDescent="0.3">
      <c r="E14" s="4" t="s">
        <v>78</v>
      </c>
      <c r="F14" s="11">
        <v>154394.8651</v>
      </c>
      <c r="W14" s="4" t="s">
        <v>570</v>
      </c>
      <c r="X14" s="8">
        <v>647.18550000000005</v>
      </c>
      <c r="Z14" t="str">
        <f t="shared" si="0"/>
        <v>White</v>
      </c>
      <c r="AA14" s="19">
        <f t="shared" si="1"/>
        <v>647.18550000000005</v>
      </c>
      <c r="AE14" t="str">
        <f t="shared" ref="AE14:AF14" si="6">AE8</f>
        <v>Less Expensive</v>
      </c>
      <c r="AF14" s="19">
        <f t="shared" si="6"/>
        <v>190143.25120000012</v>
      </c>
      <c r="AG14" s="9">
        <f>AF14/SUM($AF$13:$AF$14)</f>
        <v>4.136531002368142E-2</v>
      </c>
      <c r="AH14">
        <v>1</v>
      </c>
      <c r="AI14">
        <v>0.7</v>
      </c>
    </row>
    <row r="15" spans="5:35" x14ac:dyDescent="0.3">
      <c r="E15" s="4" t="s">
        <v>104</v>
      </c>
      <c r="F15" s="11">
        <v>129969.72380000002</v>
      </c>
    </row>
    <row r="16" spans="5:35" x14ac:dyDescent="0.3">
      <c r="E16" s="4" t="s">
        <v>108</v>
      </c>
      <c r="F16" s="11">
        <v>129880.8</v>
      </c>
    </row>
    <row r="17" spans="5:10" x14ac:dyDescent="0.3">
      <c r="E17" s="4" t="s">
        <v>107</v>
      </c>
      <c r="F17" s="11">
        <v>117292.03710000002</v>
      </c>
    </row>
    <row r="18" spans="5:10" x14ac:dyDescent="0.3">
      <c r="E18" s="4" t="s">
        <v>131</v>
      </c>
      <c r="F18" s="11">
        <v>112766.51249999998</v>
      </c>
      <c r="I18" t="s">
        <v>184</v>
      </c>
    </row>
    <row r="19" spans="5:10" x14ac:dyDescent="0.3">
      <c r="E19" s="4" t="s">
        <v>157</v>
      </c>
      <c r="F19" s="11">
        <v>107249.37759999999</v>
      </c>
      <c r="I19" t="str">
        <f>E13</f>
        <v>Road-250 Black, 44</v>
      </c>
      <c r="J19">
        <f>F13</f>
        <v>231573.28049999999</v>
      </c>
    </row>
    <row r="20" spans="5:10" x14ac:dyDescent="0.3">
      <c r="E20" s="4" t="s">
        <v>137</v>
      </c>
      <c r="F20" s="11">
        <v>102843.05940000001</v>
      </c>
      <c r="I20" t="str">
        <f t="shared" ref="I20" si="7">E14</f>
        <v>Mountain-200 Black, 38</v>
      </c>
      <c r="J20">
        <f t="shared" ref="J20:J51" si="8">F14</f>
        <v>154394.8651</v>
      </c>
    </row>
    <row r="21" spans="5:10" x14ac:dyDescent="0.3">
      <c r="E21" s="4" t="s">
        <v>106</v>
      </c>
      <c r="F21" s="11">
        <v>102491.95879999999</v>
      </c>
      <c r="I21" t="str">
        <f t="shared" ref="I21" si="9">E15</f>
        <v>Road-250 Black, 48</v>
      </c>
      <c r="J21">
        <f t="shared" si="8"/>
        <v>129969.72380000002</v>
      </c>
    </row>
    <row r="22" spans="5:10" x14ac:dyDescent="0.3">
      <c r="E22" s="4" t="s">
        <v>156</v>
      </c>
      <c r="F22" s="11">
        <v>91531.796399999992</v>
      </c>
      <c r="G22" s="18"/>
      <c r="I22" t="str">
        <f t="shared" ref="I22" si="10">E16</f>
        <v>Road-350-W Yellow, 40</v>
      </c>
      <c r="J22">
        <f t="shared" si="8"/>
        <v>129880.8</v>
      </c>
    </row>
    <row r="23" spans="5:10" x14ac:dyDescent="0.3">
      <c r="E23" s="4" t="s">
        <v>158</v>
      </c>
      <c r="F23" s="11">
        <v>89682.669199999989</v>
      </c>
      <c r="G23" s="18"/>
      <c r="I23" t="str">
        <f t="shared" ref="I23" si="11">E17</f>
        <v>Road-250 Red, 58</v>
      </c>
      <c r="J23">
        <f t="shared" si="8"/>
        <v>117292.03710000002</v>
      </c>
    </row>
    <row r="24" spans="5:10" x14ac:dyDescent="0.3">
      <c r="E24" s="4" t="s">
        <v>136</v>
      </c>
      <c r="F24" s="11">
        <v>82094.021099999984</v>
      </c>
      <c r="G24" s="18"/>
      <c r="I24" t="str">
        <f t="shared" ref="I24" si="12">E18</f>
        <v>Touring-1000 Blue, 50</v>
      </c>
      <c r="J24">
        <f t="shared" si="8"/>
        <v>112766.51249999998</v>
      </c>
    </row>
    <row r="25" spans="5:10" x14ac:dyDescent="0.3">
      <c r="E25" s="4" t="s">
        <v>111</v>
      </c>
      <c r="F25" s="11">
        <v>81020.88</v>
      </c>
      <c r="G25" s="18"/>
      <c r="I25" t="str">
        <f t="shared" ref="I25" si="13">E19</f>
        <v>Road-250 Red, 48</v>
      </c>
      <c r="J25">
        <f t="shared" si="8"/>
        <v>107249.37759999999</v>
      </c>
    </row>
    <row r="26" spans="5:10" x14ac:dyDescent="0.3">
      <c r="E26" s="4" t="s">
        <v>79</v>
      </c>
      <c r="F26" s="11">
        <v>79160.827600000019</v>
      </c>
      <c r="I26" t="str">
        <f t="shared" ref="I26" si="14">E20</f>
        <v>Touring-1000 Yellow, 60</v>
      </c>
      <c r="J26">
        <f t="shared" si="8"/>
        <v>102843.05940000001</v>
      </c>
    </row>
    <row r="27" spans="5:10" x14ac:dyDescent="0.3">
      <c r="E27" s="4" t="s">
        <v>132</v>
      </c>
      <c r="F27" s="11">
        <v>73974.83219999999</v>
      </c>
      <c r="I27" t="str">
        <f t="shared" ref="I27" si="15">E21</f>
        <v>Road-250 Black, 58</v>
      </c>
      <c r="J27">
        <f t="shared" si="8"/>
        <v>102491.95879999999</v>
      </c>
    </row>
    <row r="28" spans="5:10" x14ac:dyDescent="0.3">
      <c r="E28" s="4" t="s">
        <v>113</v>
      </c>
      <c r="F28" s="11">
        <v>62072.210100000011</v>
      </c>
      <c r="I28" t="str">
        <f t="shared" ref="I28" si="16">E22</f>
        <v>Road-250 Red, 44</v>
      </c>
      <c r="J28">
        <f t="shared" si="8"/>
        <v>91531.796399999992</v>
      </c>
    </row>
    <row r="29" spans="5:10" x14ac:dyDescent="0.3">
      <c r="E29" s="4" t="s">
        <v>116</v>
      </c>
      <c r="F29" s="11">
        <v>59283.448200000006</v>
      </c>
      <c r="I29" t="str">
        <f t="shared" ref="I29" si="17">E23</f>
        <v>Road-250 Red, 52</v>
      </c>
      <c r="J29">
        <f t="shared" si="8"/>
        <v>89682.669199999989</v>
      </c>
    </row>
    <row r="30" spans="5:10" x14ac:dyDescent="0.3">
      <c r="E30" s="4" t="s">
        <v>140</v>
      </c>
      <c r="F30" s="11">
        <v>53784.806400000009</v>
      </c>
      <c r="I30" t="str">
        <f t="shared" ref="I30" si="18">E24</f>
        <v>Touring-1000 Yellow, 54</v>
      </c>
      <c r="J30">
        <f t="shared" si="8"/>
        <v>82094.021099999984</v>
      </c>
    </row>
    <row r="31" spans="5:10" x14ac:dyDescent="0.3">
      <c r="E31" s="4" t="s">
        <v>134</v>
      </c>
      <c r="F31" s="11">
        <v>51421.529699999999</v>
      </c>
      <c r="I31" t="str">
        <f t="shared" ref="I31:I42" si="19">E25</f>
        <v>Road-350-W Yellow, 48</v>
      </c>
      <c r="J31">
        <f t="shared" si="8"/>
        <v>81020.88</v>
      </c>
    </row>
    <row r="32" spans="5:10" x14ac:dyDescent="0.3">
      <c r="E32" s="4" t="s">
        <v>112</v>
      </c>
      <c r="F32" s="11">
        <v>50908.05</v>
      </c>
      <c r="I32" t="str">
        <f t="shared" si="19"/>
        <v>Mountain-200 Black, 42</v>
      </c>
      <c r="J32">
        <f t="shared" si="8"/>
        <v>79160.827600000019</v>
      </c>
    </row>
    <row r="33" spans="5:10" x14ac:dyDescent="0.3">
      <c r="E33" s="4" t="s">
        <v>109</v>
      </c>
      <c r="F33" s="11">
        <v>50715.359999999993</v>
      </c>
      <c r="I33" t="str">
        <f t="shared" si="19"/>
        <v>Touring-1000 Blue, 54</v>
      </c>
      <c r="J33">
        <f t="shared" si="8"/>
        <v>73974.83219999999</v>
      </c>
    </row>
    <row r="34" spans="5:10" x14ac:dyDescent="0.3">
      <c r="E34" s="4" t="s">
        <v>115</v>
      </c>
      <c r="F34" s="11">
        <v>50118.47340000001</v>
      </c>
      <c r="I34" t="str">
        <f t="shared" si="19"/>
        <v>Road-550-W Yellow, 40</v>
      </c>
      <c r="J34">
        <f t="shared" si="8"/>
        <v>62072.210100000011</v>
      </c>
    </row>
    <row r="35" spans="5:10" x14ac:dyDescent="0.3">
      <c r="E35" s="4" t="s">
        <v>138</v>
      </c>
      <c r="F35" s="11">
        <v>45050.521600000007</v>
      </c>
      <c r="I35" t="str">
        <f t="shared" si="19"/>
        <v>Road-550-W Yellow, 48</v>
      </c>
      <c r="J35">
        <f t="shared" si="8"/>
        <v>59283.448200000006</v>
      </c>
    </row>
    <row r="36" spans="5:10" x14ac:dyDescent="0.3">
      <c r="E36" s="4" t="s">
        <v>130</v>
      </c>
      <c r="F36" s="11">
        <v>44204.472899999993</v>
      </c>
      <c r="I36" t="str">
        <f t="shared" si="19"/>
        <v>Touring-2000 Blue, 54</v>
      </c>
      <c r="J36">
        <f t="shared" si="8"/>
        <v>53784.806400000009</v>
      </c>
    </row>
    <row r="37" spans="5:10" x14ac:dyDescent="0.3">
      <c r="E37" s="4" t="s">
        <v>135</v>
      </c>
      <c r="F37" s="11">
        <v>37889.548200000005</v>
      </c>
      <c r="I37" t="str">
        <f t="shared" si="19"/>
        <v>Touring-1000 Yellow, 46</v>
      </c>
      <c r="J37">
        <f t="shared" si="8"/>
        <v>51421.529699999999</v>
      </c>
    </row>
    <row r="38" spans="5:10" x14ac:dyDescent="0.3">
      <c r="E38" s="4" t="s">
        <v>114</v>
      </c>
      <c r="F38" s="11">
        <v>37548.357299999996</v>
      </c>
      <c r="I38" t="str">
        <f t="shared" si="19"/>
        <v>Road-550-W Yellow, 38</v>
      </c>
      <c r="J38">
        <f t="shared" si="8"/>
        <v>50908.05</v>
      </c>
    </row>
    <row r="39" spans="5:10" x14ac:dyDescent="0.3">
      <c r="E39" s="4" t="s">
        <v>117</v>
      </c>
      <c r="F39" s="11">
        <v>36322.973999999995</v>
      </c>
      <c r="I39" t="str">
        <f t="shared" si="19"/>
        <v>Road-350-W Yellow, 42</v>
      </c>
      <c r="J39">
        <f t="shared" si="8"/>
        <v>50715.359999999993</v>
      </c>
    </row>
    <row r="40" spans="5:10" x14ac:dyDescent="0.3">
      <c r="E40" s="4" t="s">
        <v>110</v>
      </c>
      <c r="F40" s="11">
        <v>35253.360000000001</v>
      </c>
      <c r="I40" t="str">
        <f t="shared" si="19"/>
        <v>Road-550-W Yellow, 44</v>
      </c>
      <c r="J40">
        <f t="shared" si="8"/>
        <v>50118.47340000001</v>
      </c>
    </row>
    <row r="41" spans="5:10" x14ac:dyDescent="0.3">
      <c r="E41" s="4" t="s">
        <v>120</v>
      </c>
      <c r="F41" s="11">
        <v>34163.229599999999</v>
      </c>
      <c r="I41" t="str">
        <f t="shared" si="19"/>
        <v>Touring-2000 Blue, 46</v>
      </c>
      <c r="J41">
        <f t="shared" si="8"/>
        <v>45050.521600000007</v>
      </c>
    </row>
    <row r="42" spans="5:10" x14ac:dyDescent="0.3">
      <c r="E42" s="4" t="s">
        <v>118</v>
      </c>
      <c r="F42" s="11">
        <v>33377.868000000002</v>
      </c>
      <c r="I42" t="str">
        <f t="shared" si="19"/>
        <v>Touring-1000 Blue, 46</v>
      </c>
      <c r="J42">
        <f t="shared" si="8"/>
        <v>44204.472899999993</v>
      </c>
    </row>
    <row r="43" spans="5:10" x14ac:dyDescent="0.3">
      <c r="E43" s="4" t="s">
        <v>119</v>
      </c>
      <c r="F43" s="11">
        <v>32003.485199999996</v>
      </c>
      <c r="I43" t="str">
        <f t="shared" ref="I43:I51" si="20">E37</f>
        <v>Touring-1000 Yellow, 50</v>
      </c>
      <c r="J43">
        <f t="shared" si="8"/>
        <v>37889.548200000005</v>
      </c>
    </row>
    <row r="44" spans="5:10" x14ac:dyDescent="0.3">
      <c r="E44" s="4" t="s">
        <v>141</v>
      </c>
      <c r="F44" s="11">
        <v>28501.350399999999</v>
      </c>
      <c r="I44" t="str">
        <f t="shared" si="20"/>
        <v>Road-550-W Yellow, 42</v>
      </c>
      <c r="J44">
        <f t="shared" si="8"/>
        <v>37548.357299999996</v>
      </c>
    </row>
    <row r="45" spans="5:10" x14ac:dyDescent="0.3">
      <c r="E45" s="4" t="s">
        <v>86</v>
      </c>
      <c r="F45" s="11">
        <v>25878.6584</v>
      </c>
      <c r="I45" t="str">
        <f t="shared" si="20"/>
        <v>Road-750 Black, 44</v>
      </c>
      <c r="J45">
        <f t="shared" si="8"/>
        <v>36322.973999999995</v>
      </c>
    </row>
    <row r="46" spans="5:10" x14ac:dyDescent="0.3">
      <c r="E46" s="4" t="s">
        <v>133</v>
      </c>
      <c r="F46" s="11">
        <v>25259.698799999998</v>
      </c>
      <c r="I46" t="str">
        <f t="shared" si="20"/>
        <v>Road-350-W Yellow, 44</v>
      </c>
      <c r="J46">
        <f t="shared" si="8"/>
        <v>35253.360000000001</v>
      </c>
    </row>
    <row r="47" spans="5:10" x14ac:dyDescent="0.3">
      <c r="E47" s="4" t="s">
        <v>139</v>
      </c>
      <c r="F47" s="11">
        <v>23444.659200000002</v>
      </c>
      <c r="I47" t="str">
        <f t="shared" si="20"/>
        <v>Road-750 Black, 58</v>
      </c>
      <c r="J47">
        <f t="shared" si="8"/>
        <v>34163.229599999999</v>
      </c>
    </row>
    <row r="48" spans="5:10" x14ac:dyDescent="0.3">
      <c r="E48" s="4" t="s">
        <v>125</v>
      </c>
      <c r="F48" s="11">
        <v>21794.181500000006</v>
      </c>
      <c r="I48" t="str">
        <f t="shared" si="20"/>
        <v>Road-750 Black, 48</v>
      </c>
      <c r="J48">
        <f t="shared" si="8"/>
        <v>33377.868000000002</v>
      </c>
    </row>
    <row r="49" spans="5:10" x14ac:dyDescent="0.3">
      <c r="E49" s="4" t="s">
        <v>127</v>
      </c>
      <c r="F49" s="11">
        <v>21334.203799999992</v>
      </c>
      <c r="I49" t="str">
        <f t="shared" si="20"/>
        <v>Road-750 Black, 52</v>
      </c>
      <c r="J49">
        <f t="shared" si="8"/>
        <v>32003.485199999996</v>
      </c>
    </row>
    <row r="50" spans="5:10" x14ac:dyDescent="0.3">
      <c r="E50" s="4" t="s">
        <v>126</v>
      </c>
      <c r="F50" s="11">
        <v>19691.426300000006</v>
      </c>
      <c r="I50" t="str">
        <f t="shared" si="20"/>
        <v>Touring-2000 Blue, 60</v>
      </c>
      <c r="J50">
        <f t="shared" si="8"/>
        <v>28501.350399999999</v>
      </c>
    </row>
    <row r="51" spans="5:10" x14ac:dyDescent="0.3">
      <c r="E51" s="4" t="s">
        <v>146</v>
      </c>
      <c r="F51" s="11">
        <v>19382.4588</v>
      </c>
      <c r="I51" t="str">
        <f t="shared" si="20"/>
        <v>Mountain-400-W Silver, 42</v>
      </c>
      <c r="J51">
        <f t="shared" si="8"/>
        <v>25878.6584</v>
      </c>
    </row>
    <row r="52" spans="5:10" x14ac:dyDescent="0.3">
      <c r="E52" s="4" t="s">
        <v>87</v>
      </c>
      <c r="F52" s="11">
        <v>17835.2916</v>
      </c>
    </row>
    <row r="53" spans="5:10" x14ac:dyDescent="0.3">
      <c r="E53" s="4" t="s">
        <v>84</v>
      </c>
      <c r="F53" s="11">
        <v>16786.156800000001</v>
      </c>
    </row>
    <row r="54" spans="5:10" x14ac:dyDescent="0.3">
      <c r="E54" s="4" t="s">
        <v>160</v>
      </c>
      <c r="F54" s="11">
        <v>16295.587</v>
      </c>
    </row>
    <row r="55" spans="5:10" x14ac:dyDescent="0.3">
      <c r="E55" s="4" t="s">
        <v>166</v>
      </c>
      <c r="F55" s="11">
        <v>15406.736800000001</v>
      </c>
    </row>
    <row r="56" spans="5:10" x14ac:dyDescent="0.3">
      <c r="E56" s="4" t="s">
        <v>159</v>
      </c>
      <c r="F56" s="11">
        <v>14221.6032</v>
      </c>
    </row>
    <row r="57" spans="5:10" x14ac:dyDescent="0.3">
      <c r="E57" s="4" t="s">
        <v>169</v>
      </c>
      <c r="F57" s="11">
        <v>13629.036399999999</v>
      </c>
    </row>
    <row r="58" spans="5:10" x14ac:dyDescent="0.3">
      <c r="E58" s="4" t="s">
        <v>149</v>
      </c>
      <c r="F58" s="11">
        <v>13202.544400000001</v>
      </c>
    </row>
    <row r="59" spans="5:10" x14ac:dyDescent="0.3">
      <c r="E59" s="4" t="s">
        <v>168</v>
      </c>
      <c r="F59" s="11">
        <v>13036.4696</v>
      </c>
    </row>
    <row r="60" spans="5:10" x14ac:dyDescent="0.3">
      <c r="E60" s="4" t="s">
        <v>162</v>
      </c>
      <c r="F60" s="11">
        <v>12443.902800000002</v>
      </c>
    </row>
    <row r="61" spans="5:10" x14ac:dyDescent="0.3">
      <c r="E61" s="4" t="s">
        <v>151</v>
      </c>
      <c r="F61" s="11">
        <v>12078.923599999998</v>
      </c>
    </row>
    <row r="62" spans="5:10" x14ac:dyDescent="0.3">
      <c r="E62" s="4" t="s">
        <v>89</v>
      </c>
      <c r="F62" s="11">
        <v>11534.284100000001</v>
      </c>
    </row>
    <row r="63" spans="5:10" x14ac:dyDescent="0.3">
      <c r="E63" s="4" t="s">
        <v>150</v>
      </c>
      <c r="F63" s="11">
        <v>10955.302799999999</v>
      </c>
    </row>
    <row r="64" spans="5:10" x14ac:dyDescent="0.3">
      <c r="E64" s="4" t="s">
        <v>148</v>
      </c>
      <c r="F64" s="11">
        <v>10393.492399999999</v>
      </c>
    </row>
    <row r="65" spans="5:6" x14ac:dyDescent="0.3">
      <c r="E65" s="4" t="s">
        <v>143</v>
      </c>
      <c r="F65" s="11">
        <v>10112.5872</v>
      </c>
    </row>
    <row r="66" spans="5:6" x14ac:dyDescent="0.3">
      <c r="E66" s="4" t="s">
        <v>163</v>
      </c>
      <c r="F66" s="11">
        <v>9481.0687999999991</v>
      </c>
    </row>
    <row r="67" spans="5:6" x14ac:dyDescent="0.3">
      <c r="E67" s="4" t="s">
        <v>69</v>
      </c>
      <c r="F67" s="11">
        <v>9336.173799999995</v>
      </c>
    </row>
    <row r="68" spans="5:6" x14ac:dyDescent="0.3">
      <c r="E68" s="4" t="s">
        <v>60</v>
      </c>
      <c r="F68" s="11">
        <v>9205.1055000000015</v>
      </c>
    </row>
    <row r="69" spans="5:6" x14ac:dyDescent="0.3">
      <c r="E69" s="4" t="s">
        <v>165</v>
      </c>
      <c r="F69" s="11">
        <v>9184.7854000000007</v>
      </c>
    </row>
    <row r="70" spans="5:6" x14ac:dyDescent="0.3">
      <c r="E70" s="4" t="s">
        <v>128</v>
      </c>
      <c r="F70" s="11">
        <v>8275.3512000000028</v>
      </c>
    </row>
    <row r="71" spans="5:6" x14ac:dyDescent="0.3">
      <c r="E71" s="4" t="s">
        <v>54</v>
      </c>
      <c r="F71" s="11">
        <v>8261.3220000000001</v>
      </c>
    </row>
    <row r="72" spans="5:6" x14ac:dyDescent="0.3">
      <c r="E72" s="4" t="s">
        <v>88</v>
      </c>
      <c r="F72" s="11">
        <v>8098.5398999999998</v>
      </c>
    </row>
    <row r="73" spans="5:6" x14ac:dyDescent="0.3">
      <c r="E73" s="4" t="s">
        <v>64</v>
      </c>
      <c r="F73" s="11">
        <v>7512.0000000000009</v>
      </c>
    </row>
    <row r="74" spans="5:6" x14ac:dyDescent="0.3">
      <c r="E74" s="4" t="s">
        <v>92</v>
      </c>
      <c r="F74" s="11">
        <v>7362.3089999999993</v>
      </c>
    </row>
    <row r="75" spans="5:6" x14ac:dyDescent="0.3">
      <c r="E75" s="4" t="s">
        <v>75</v>
      </c>
      <c r="F75" s="11">
        <v>7180.4582999999993</v>
      </c>
    </row>
    <row r="76" spans="5:6" x14ac:dyDescent="0.3">
      <c r="E76" s="4" t="s">
        <v>85</v>
      </c>
      <c r="F76" s="11">
        <v>6994.232</v>
      </c>
    </row>
    <row r="77" spans="5:6" x14ac:dyDescent="0.3">
      <c r="E77" s="4" t="s">
        <v>94</v>
      </c>
      <c r="F77" s="11">
        <v>6932.8467000000001</v>
      </c>
    </row>
    <row r="78" spans="5:6" x14ac:dyDescent="0.3">
      <c r="E78" s="4" t="s">
        <v>67</v>
      </c>
      <c r="F78" s="11">
        <v>6850.3162999999995</v>
      </c>
    </row>
    <row r="79" spans="5:6" x14ac:dyDescent="0.3">
      <c r="E79" s="4" t="s">
        <v>161</v>
      </c>
      <c r="F79" s="11">
        <v>6518.2348000000002</v>
      </c>
    </row>
    <row r="80" spans="5:6" x14ac:dyDescent="0.3">
      <c r="E80" s="4" t="s">
        <v>74</v>
      </c>
      <c r="F80" s="11">
        <v>5838.6207000000004</v>
      </c>
    </row>
    <row r="81" spans="5:6" x14ac:dyDescent="0.3">
      <c r="E81" s="4" t="s">
        <v>152</v>
      </c>
      <c r="F81" s="11">
        <v>5738.2369000000072</v>
      </c>
    </row>
    <row r="82" spans="5:6" x14ac:dyDescent="0.3">
      <c r="E82" s="4" t="s">
        <v>90</v>
      </c>
      <c r="F82" s="11">
        <v>5644.4368999999997</v>
      </c>
    </row>
    <row r="83" spans="5:6" x14ac:dyDescent="0.3">
      <c r="E83" s="4" t="s">
        <v>142</v>
      </c>
      <c r="F83" s="11">
        <v>5618.1039999999994</v>
      </c>
    </row>
    <row r="84" spans="5:6" x14ac:dyDescent="0.3">
      <c r="E84" s="4" t="s">
        <v>76</v>
      </c>
      <c r="F84" s="11">
        <v>5221.8394999999991</v>
      </c>
    </row>
    <row r="85" spans="5:6" x14ac:dyDescent="0.3">
      <c r="E85" s="4" t="s">
        <v>65</v>
      </c>
      <c r="F85" s="11">
        <v>5214.5799999999981</v>
      </c>
    </row>
    <row r="86" spans="5:6" x14ac:dyDescent="0.3">
      <c r="E86" s="4" t="s">
        <v>68</v>
      </c>
      <c r="F86" s="11">
        <v>5193.7084000000013</v>
      </c>
    </row>
    <row r="87" spans="5:6" x14ac:dyDescent="0.3">
      <c r="E87" s="4" t="s">
        <v>101</v>
      </c>
      <c r="F87" s="11">
        <v>4822.9389000000028</v>
      </c>
    </row>
    <row r="88" spans="5:6" x14ac:dyDescent="0.3">
      <c r="E88" s="4" t="s">
        <v>66</v>
      </c>
      <c r="F88" s="11">
        <v>4591.7099999999991</v>
      </c>
    </row>
    <row r="89" spans="5:6" x14ac:dyDescent="0.3">
      <c r="E89" s="4" t="s">
        <v>97</v>
      </c>
      <c r="F89" s="11">
        <v>4108.3536000000004</v>
      </c>
    </row>
    <row r="90" spans="5:6" x14ac:dyDescent="0.3">
      <c r="E90" s="4" t="s">
        <v>63</v>
      </c>
      <c r="F90" s="11">
        <v>3970.6513</v>
      </c>
    </row>
    <row r="91" spans="5:6" x14ac:dyDescent="0.3">
      <c r="E91" s="4" t="s">
        <v>91</v>
      </c>
      <c r="F91" s="11">
        <v>3926.5648000000001</v>
      </c>
    </row>
    <row r="92" spans="5:6" x14ac:dyDescent="0.3">
      <c r="E92" s="4" t="s">
        <v>70</v>
      </c>
      <c r="F92" s="11">
        <v>3184.8628999999996</v>
      </c>
    </row>
    <row r="93" spans="5:6" x14ac:dyDescent="0.3">
      <c r="E93" s="4" t="s">
        <v>71</v>
      </c>
      <c r="F93" s="11">
        <v>3127.3744000000002</v>
      </c>
    </row>
    <row r="94" spans="5:6" x14ac:dyDescent="0.3">
      <c r="E94" s="4" t="s">
        <v>102</v>
      </c>
      <c r="F94" s="11">
        <v>2769.9492999999993</v>
      </c>
    </row>
    <row r="95" spans="5:6" x14ac:dyDescent="0.3">
      <c r="E95" s="4" t="s">
        <v>77</v>
      </c>
      <c r="F95" s="11">
        <v>2689.5057000000002</v>
      </c>
    </row>
    <row r="96" spans="5:6" x14ac:dyDescent="0.3">
      <c r="E96" s="4" t="s">
        <v>95</v>
      </c>
      <c r="F96" s="11">
        <v>2567.721</v>
      </c>
    </row>
    <row r="97" spans="5:6" x14ac:dyDescent="0.3">
      <c r="E97" s="4" t="s">
        <v>144</v>
      </c>
      <c r="F97" s="11">
        <v>2528.1468</v>
      </c>
    </row>
    <row r="98" spans="5:6" x14ac:dyDescent="0.3">
      <c r="E98" s="4" t="s">
        <v>55</v>
      </c>
      <c r="F98" s="11">
        <v>2444.0214000000001</v>
      </c>
    </row>
    <row r="99" spans="5:6" x14ac:dyDescent="0.3">
      <c r="E99" s="4" t="s">
        <v>59</v>
      </c>
      <c r="F99" s="11">
        <v>2345.3090000000002</v>
      </c>
    </row>
    <row r="100" spans="5:6" x14ac:dyDescent="0.3">
      <c r="E100" s="4" t="s">
        <v>147</v>
      </c>
      <c r="F100" s="11">
        <v>2247.2415999999998</v>
      </c>
    </row>
    <row r="101" spans="5:6" x14ac:dyDescent="0.3">
      <c r="E101" s="4" t="s">
        <v>61</v>
      </c>
      <c r="F101" s="11">
        <v>2069.6444999999999</v>
      </c>
    </row>
    <row r="102" spans="5:6" x14ac:dyDescent="0.3">
      <c r="E102" s="4" t="s">
        <v>129</v>
      </c>
      <c r="F102" s="11">
        <v>1867.9726000000005</v>
      </c>
    </row>
    <row r="103" spans="5:6" x14ac:dyDescent="0.3">
      <c r="E103" s="4" t="s">
        <v>121</v>
      </c>
      <c r="F103" s="11">
        <v>1788.1488000000004</v>
      </c>
    </row>
    <row r="104" spans="5:6" x14ac:dyDescent="0.3">
      <c r="E104" s="4" t="s">
        <v>170</v>
      </c>
      <c r="F104" s="11">
        <v>1777.7003999999999</v>
      </c>
    </row>
    <row r="105" spans="5:6" x14ac:dyDescent="0.3">
      <c r="E105" s="4" t="s">
        <v>73</v>
      </c>
      <c r="F105" s="11">
        <v>1736.1527000000001</v>
      </c>
    </row>
    <row r="106" spans="5:6" x14ac:dyDescent="0.3">
      <c r="E106" s="4" t="s">
        <v>72</v>
      </c>
      <c r="F106" s="11">
        <v>1644.1711</v>
      </c>
    </row>
    <row r="107" spans="5:6" x14ac:dyDescent="0.3">
      <c r="E107" s="4" t="s">
        <v>58</v>
      </c>
      <c r="F107" s="11">
        <v>1629.7910000000002</v>
      </c>
    </row>
    <row r="108" spans="5:6" x14ac:dyDescent="0.3">
      <c r="E108" s="4" t="s">
        <v>62</v>
      </c>
      <c r="F108" s="11">
        <v>1579.0620999999996</v>
      </c>
    </row>
    <row r="109" spans="5:6" x14ac:dyDescent="0.3">
      <c r="E109" s="4" t="s">
        <v>124</v>
      </c>
      <c r="F109" s="11">
        <v>1415.6178000000002</v>
      </c>
    </row>
    <row r="110" spans="5:6" x14ac:dyDescent="0.3">
      <c r="E110" s="4" t="s">
        <v>145</v>
      </c>
      <c r="F110" s="11">
        <v>1404.5259999999998</v>
      </c>
    </row>
    <row r="111" spans="5:6" x14ac:dyDescent="0.3">
      <c r="E111" s="4" t="s">
        <v>57</v>
      </c>
      <c r="F111" s="11">
        <v>1391.2849999999999</v>
      </c>
    </row>
    <row r="112" spans="5:6" x14ac:dyDescent="0.3">
      <c r="E112" s="4" t="s">
        <v>98</v>
      </c>
      <c r="F112" s="11">
        <v>1337.4555</v>
      </c>
    </row>
    <row r="113" spans="5:6" x14ac:dyDescent="0.3">
      <c r="E113" s="4" t="s">
        <v>123</v>
      </c>
      <c r="F113" s="11">
        <v>1291.4408000000001</v>
      </c>
    </row>
    <row r="114" spans="5:6" x14ac:dyDescent="0.3">
      <c r="E114" s="4" t="s">
        <v>56</v>
      </c>
      <c r="F114" s="11">
        <v>1179.4779000000001</v>
      </c>
    </row>
    <row r="115" spans="5:6" x14ac:dyDescent="0.3">
      <c r="E115" s="4" t="s">
        <v>122</v>
      </c>
      <c r="F115" s="11">
        <v>918.9097999999999</v>
      </c>
    </row>
    <row r="116" spans="5:6" x14ac:dyDescent="0.3">
      <c r="E116" s="4" t="s">
        <v>154</v>
      </c>
      <c r="F116" s="11">
        <v>657.20550000000003</v>
      </c>
    </row>
    <row r="117" spans="5:6" x14ac:dyDescent="0.3">
      <c r="E117" s="4" t="s">
        <v>155</v>
      </c>
      <c r="F117" s="11">
        <v>657.20550000000003</v>
      </c>
    </row>
    <row r="118" spans="5:6" x14ac:dyDescent="0.3">
      <c r="E118" s="4" t="s">
        <v>100</v>
      </c>
      <c r="F118" s="11">
        <v>455.84370000000007</v>
      </c>
    </row>
    <row r="119" spans="5:6" x14ac:dyDescent="0.3">
      <c r="E119" s="4" t="s">
        <v>99</v>
      </c>
      <c r="F119" s="11">
        <v>191.34180000000001</v>
      </c>
    </row>
    <row r="120" spans="5:6" x14ac:dyDescent="0.3">
      <c r="E120" s="4" t="s">
        <v>318</v>
      </c>
      <c r="F120" s="11">
        <v>0</v>
      </c>
    </row>
    <row r="121" spans="5:6" x14ac:dyDescent="0.3">
      <c r="E121" s="4" t="s">
        <v>297</v>
      </c>
      <c r="F121" s="11">
        <v>0</v>
      </c>
    </row>
    <row r="122" spans="5:6" x14ac:dyDescent="0.3">
      <c r="E122" s="4" t="s">
        <v>467</v>
      </c>
      <c r="F122" s="11">
        <v>0</v>
      </c>
    </row>
    <row r="123" spans="5:6" x14ac:dyDescent="0.3">
      <c r="E123" s="4" t="s">
        <v>304</v>
      </c>
      <c r="F123" s="11">
        <v>0</v>
      </c>
    </row>
    <row r="124" spans="5:6" x14ac:dyDescent="0.3">
      <c r="E124" s="4" t="s">
        <v>463</v>
      </c>
      <c r="F124" s="11">
        <v>0</v>
      </c>
    </row>
    <row r="125" spans="5:6" x14ac:dyDescent="0.3">
      <c r="E125" s="4" t="s">
        <v>306</v>
      </c>
      <c r="F125" s="11">
        <v>0</v>
      </c>
    </row>
    <row r="126" spans="5:6" x14ac:dyDescent="0.3">
      <c r="E126" s="4" t="s">
        <v>217</v>
      </c>
      <c r="F126" s="11">
        <v>0</v>
      </c>
    </row>
    <row r="127" spans="5:6" x14ac:dyDescent="0.3">
      <c r="E127" s="4" t="s">
        <v>307</v>
      </c>
      <c r="F127" s="11">
        <v>0</v>
      </c>
    </row>
    <row r="128" spans="5:6" x14ac:dyDescent="0.3">
      <c r="E128" s="4" t="s">
        <v>343</v>
      </c>
      <c r="F128" s="11">
        <v>0</v>
      </c>
    </row>
    <row r="129" spans="5:6" x14ac:dyDescent="0.3">
      <c r="E129" s="4" t="s">
        <v>309</v>
      </c>
      <c r="F129" s="11">
        <v>0</v>
      </c>
    </row>
    <row r="130" spans="5:6" x14ac:dyDescent="0.3">
      <c r="E130" s="4" t="s">
        <v>240</v>
      </c>
      <c r="F130" s="11">
        <v>0</v>
      </c>
    </row>
    <row r="131" spans="5:6" x14ac:dyDescent="0.3">
      <c r="E131" s="4" t="s">
        <v>310</v>
      </c>
      <c r="F131" s="11">
        <v>0</v>
      </c>
    </row>
    <row r="132" spans="5:6" x14ac:dyDescent="0.3">
      <c r="E132" s="4" t="s">
        <v>335</v>
      </c>
      <c r="F132" s="11">
        <v>0</v>
      </c>
    </row>
    <row r="133" spans="5:6" x14ac:dyDescent="0.3">
      <c r="E133" s="4" t="s">
        <v>311</v>
      </c>
      <c r="F133" s="11">
        <v>0</v>
      </c>
    </row>
    <row r="134" spans="5:6" x14ac:dyDescent="0.3">
      <c r="E134" s="4" t="s">
        <v>429</v>
      </c>
      <c r="F134" s="11">
        <v>0</v>
      </c>
    </row>
    <row r="135" spans="5:6" x14ac:dyDescent="0.3">
      <c r="E135" s="4" t="s">
        <v>312</v>
      </c>
      <c r="F135" s="11">
        <v>0</v>
      </c>
    </row>
    <row r="136" spans="5:6" x14ac:dyDescent="0.3">
      <c r="E136" s="4" t="s">
        <v>243</v>
      </c>
      <c r="F136" s="11">
        <v>0</v>
      </c>
    </row>
    <row r="137" spans="5:6" x14ac:dyDescent="0.3">
      <c r="E137" s="4" t="s">
        <v>313</v>
      </c>
      <c r="F137" s="11">
        <v>0</v>
      </c>
    </row>
    <row r="138" spans="5:6" x14ac:dyDescent="0.3">
      <c r="E138" s="4" t="s">
        <v>485</v>
      </c>
      <c r="F138" s="11">
        <v>0</v>
      </c>
    </row>
    <row r="139" spans="5:6" x14ac:dyDescent="0.3">
      <c r="E139" s="4" t="s">
        <v>315</v>
      </c>
      <c r="F139" s="11">
        <v>0</v>
      </c>
    </row>
    <row r="140" spans="5:6" x14ac:dyDescent="0.3">
      <c r="E140" s="4" t="s">
        <v>268</v>
      </c>
      <c r="F140" s="11">
        <v>0</v>
      </c>
    </row>
    <row r="141" spans="5:6" x14ac:dyDescent="0.3">
      <c r="E141" s="4" t="s">
        <v>317</v>
      </c>
      <c r="F141" s="11">
        <v>0</v>
      </c>
    </row>
    <row r="142" spans="5:6" x14ac:dyDescent="0.3">
      <c r="E142" s="4" t="s">
        <v>238</v>
      </c>
      <c r="F142" s="11">
        <v>0</v>
      </c>
    </row>
    <row r="143" spans="5:6" x14ac:dyDescent="0.3">
      <c r="E143" s="4" t="s">
        <v>319</v>
      </c>
      <c r="F143" s="11">
        <v>0</v>
      </c>
    </row>
    <row r="144" spans="5:6" x14ac:dyDescent="0.3">
      <c r="E144" s="4" t="s">
        <v>178</v>
      </c>
      <c r="F144" s="11">
        <v>0</v>
      </c>
    </row>
    <row r="145" spans="5:6" x14ac:dyDescent="0.3">
      <c r="E145" s="4" t="s">
        <v>321</v>
      </c>
      <c r="F145" s="11">
        <v>0</v>
      </c>
    </row>
    <row r="146" spans="5:6" x14ac:dyDescent="0.3">
      <c r="E146" s="4" t="s">
        <v>246</v>
      </c>
      <c r="F146" s="11">
        <v>0</v>
      </c>
    </row>
    <row r="147" spans="5:6" x14ac:dyDescent="0.3">
      <c r="E147" s="4" t="s">
        <v>323</v>
      </c>
      <c r="F147" s="11">
        <v>0</v>
      </c>
    </row>
    <row r="148" spans="5:6" x14ac:dyDescent="0.3">
      <c r="E148" s="4" t="s">
        <v>249</v>
      </c>
      <c r="F148" s="11">
        <v>0</v>
      </c>
    </row>
    <row r="149" spans="5:6" x14ac:dyDescent="0.3">
      <c r="E149" s="4" t="s">
        <v>325</v>
      </c>
      <c r="F149" s="11">
        <v>0</v>
      </c>
    </row>
    <row r="150" spans="5:6" x14ac:dyDescent="0.3">
      <c r="E150" s="4" t="s">
        <v>174</v>
      </c>
      <c r="F150" s="11">
        <v>0</v>
      </c>
    </row>
    <row r="151" spans="5:6" x14ac:dyDescent="0.3">
      <c r="E151" s="4" t="s">
        <v>327</v>
      </c>
      <c r="F151" s="11">
        <v>0</v>
      </c>
    </row>
    <row r="152" spans="5:6" x14ac:dyDescent="0.3">
      <c r="E152" s="4" t="s">
        <v>328</v>
      </c>
      <c r="F152" s="11">
        <v>0</v>
      </c>
    </row>
    <row r="153" spans="5:6" x14ac:dyDescent="0.3">
      <c r="E153" s="4" t="s">
        <v>425</v>
      </c>
      <c r="F153" s="11">
        <v>0</v>
      </c>
    </row>
    <row r="154" spans="5:6" x14ac:dyDescent="0.3">
      <c r="E154" s="4" t="s">
        <v>229</v>
      </c>
      <c r="F154" s="11">
        <v>0</v>
      </c>
    </row>
    <row r="155" spans="5:6" x14ac:dyDescent="0.3">
      <c r="E155" s="4" t="s">
        <v>329</v>
      </c>
      <c r="F155" s="11">
        <v>0</v>
      </c>
    </row>
    <row r="156" spans="5:6" x14ac:dyDescent="0.3">
      <c r="E156" s="4" t="s">
        <v>250</v>
      </c>
      <c r="F156" s="11">
        <v>0</v>
      </c>
    </row>
    <row r="157" spans="5:6" x14ac:dyDescent="0.3">
      <c r="E157" s="4" t="s">
        <v>331</v>
      </c>
      <c r="F157" s="11">
        <v>0</v>
      </c>
    </row>
    <row r="158" spans="5:6" x14ac:dyDescent="0.3">
      <c r="E158" s="4" t="s">
        <v>477</v>
      </c>
      <c r="F158" s="11">
        <v>0</v>
      </c>
    </row>
    <row r="159" spans="5:6" x14ac:dyDescent="0.3">
      <c r="E159" s="4" t="s">
        <v>334</v>
      </c>
      <c r="F159" s="11">
        <v>0</v>
      </c>
    </row>
    <row r="160" spans="5:6" x14ac:dyDescent="0.3">
      <c r="E160" s="4" t="s">
        <v>339</v>
      </c>
      <c r="F160" s="11">
        <v>0</v>
      </c>
    </row>
    <row r="161" spans="5:6" x14ac:dyDescent="0.3">
      <c r="E161" s="4" t="s">
        <v>336</v>
      </c>
      <c r="F161" s="11">
        <v>0</v>
      </c>
    </row>
    <row r="162" spans="5:6" x14ac:dyDescent="0.3">
      <c r="E162" s="4" t="s">
        <v>257</v>
      </c>
      <c r="F162" s="11">
        <v>0</v>
      </c>
    </row>
    <row r="163" spans="5:6" x14ac:dyDescent="0.3">
      <c r="E163" s="4" t="s">
        <v>338</v>
      </c>
      <c r="F163" s="11">
        <v>0</v>
      </c>
    </row>
    <row r="164" spans="5:6" x14ac:dyDescent="0.3">
      <c r="E164" s="4" t="s">
        <v>284</v>
      </c>
      <c r="F164" s="11">
        <v>0</v>
      </c>
    </row>
    <row r="165" spans="5:6" x14ac:dyDescent="0.3">
      <c r="E165" s="4" t="s">
        <v>340</v>
      </c>
      <c r="F165" s="11">
        <v>0</v>
      </c>
    </row>
    <row r="166" spans="5:6" x14ac:dyDescent="0.3">
      <c r="E166" s="4" t="s">
        <v>186</v>
      </c>
      <c r="F166" s="11">
        <v>0</v>
      </c>
    </row>
    <row r="167" spans="5:6" x14ac:dyDescent="0.3">
      <c r="E167" s="4" t="s">
        <v>342</v>
      </c>
      <c r="F167" s="11">
        <v>0</v>
      </c>
    </row>
    <row r="168" spans="5:6" x14ac:dyDescent="0.3">
      <c r="E168" s="4" t="s">
        <v>209</v>
      </c>
      <c r="F168" s="11">
        <v>0</v>
      </c>
    </row>
    <row r="169" spans="5:6" x14ac:dyDescent="0.3">
      <c r="E169" s="4" t="s">
        <v>344</v>
      </c>
      <c r="F169" s="11">
        <v>0</v>
      </c>
    </row>
    <row r="170" spans="5:6" x14ac:dyDescent="0.3">
      <c r="E170" s="4" t="s">
        <v>462</v>
      </c>
      <c r="F170" s="11">
        <v>0</v>
      </c>
    </row>
    <row r="171" spans="5:6" x14ac:dyDescent="0.3">
      <c r="E171" s="4" t="s">
        <v>346</v>
      </c>
      <c r="F171" s="11">
        <v>0</v>
      </c>
    </row>
    <row r="172" spans="5:6" x14ac:dyDescent="0.3">
      <c r="E172" s="4" t="s">
        <v>180</v>
      </c>
      <c r="F172" s="11">
        <v>0</v>
      </c>
    </row>
    <row r="173" spans="5:6" x14ac:dyDescent="0.3">
      <c r="E173" s="4" t="s">
        <v>347</v>
      </c>
      <c r="F173" s="11">
        <v>0</v>
      </c>
    </row>
    <row r="174" spans="5:6" x14ac:dyDescent="0.3">
      <c r="E174" s="4" t="s">
        <v>330</v>
      </c>
      <c r="F174" s="11">
        <v>0</v>
      </c>
    </row>
    <row r="175" spans="5:6" x14ac:dyDescent="0.3">
      <c r="E175" s="4" t="s">
        <v>348</v>
      </c>
      <c r="F175" s="11">
        <v>0</v>
      </c>
    </row>
    <row r="176" spans="5:6" x14ac:dyDescent="0.3">
      <c r="E176" s="4" t="s">
        <v>333</v>
      </c>
      <c r="F176" s="11">
        <v>0</v>
      </c>
    </row>
    <row r="177" spans="5:6" x14ac:dyDescent="0.3">
      <c r="E177" s="4" t="s">
        <v>349</v>
      </c>
      <c r="F177" s="11">
        <v>0</v>
      </c>
    </row>
    <row r="178" spans="5:6" x14ac:dyDescent="0.3">
      <c r="E178" s="4" t="s">
        <v>474</v>
      </c>
      <c r="F178" s="11">
        <v>0</v>
      </c>
    </row>
    <row r="179" spans="5:6" x14ac:dyDescent="0.3">
      <c r="E179" s="4" t="s">
        <v>350</v>
      </c>
      <c r="F179" s="11">
        <v>0</v>
      </c>
    </row>
    <row r="180" spans="5:6" x14ac:dyDescent="0.3">
      <c r="E180" s="4" t="s">
        <v>214</v>
      </c>
      <c r="F180" s="11">
        <v>0</v>
      </c>
    </row>
    <row r="181" spans="5:6" x14ac:dyDescent="0.3">
      <c r="E181" s="4" t="s">
        <v>242</v>
      </c>
      <c r="F181" s="11">
        <v>0</v>
      </c>
    </row>
    <row r="182" spans="5:6" x14ac:dyDescent="0.3">
      <c r="E182" s="4" t="s">
        <v>320</v>
      </c>
      <c r="F182" s="11">
        <v>0</v>
      </c>
    </row>
    <row r="183" spans="5:6" x14ac:dyDescent="0.3">
      <c r="E183" s="4" t="s">
        <v>351</v>
      </c>
      <c r="F183" s="11">
        <v>0</v>
      </c>
    </row>
    <row r="184" spans="5:6" x14ac:dyDescent="0.3">
      <c r="E184" s="4" t="s">
        <v>193</v>
      </c>
      <c r="F184" s="11">
        <v>0</v>
      </c>
    </row>
    <row r="185" spans="5:6" x14ac:dyDescent="0.3">
      <c r="E185" s="4" t="s">
        <v>352</v>
      </c>
      <c r="F185" s="11">
        <v>0</v>
      </c>
    </row>
    <row r="186" spans="5:6" x14ac:dyDescent="0.3">
      <c r="E186" s="4" t="s">
        <v>204</v>
      </c>
      <c r="F186" s="11">
        <v>0</v>
      </c>
    </row>
    <row r="187" spans="5:6" x14ac:dyDescent="0.3">
      <c r="E187" s="4" t="s">
        <v>354</v>
      </c>
      <c r="F187" s="11">
        <v>0</v>
      </c>
    </row>
    <row r="188" spans="5:6" x14ac:dyDescent="0.3">
      <c r="E188" s="4" t="s">
        <v>210</v>
      </c>
      <c r="F188" s="11">
        <v>0</v>
      </c>
    </row>
    <row r="189" spans="5:6" x14ac:dyDescent="0.3">
      <c r="E189" s="4" t="s">
        <v>355</v>
      </c>
      <c r="F189" s="11">
        <v>0</v>
      </c>
    </row>
    <row r="190" spans="5:6" x14ac:dyDescent="0.3">
      <c r="E190" s="4" t="s">
        <v>224</v>
      </c>
      <c r="F190" s="11">
        <v>0</v>
      </c>
    </row>
    <row r="191" spans="5:6" x14ac:dyDescent="0.3">
      <c r="E191" s="4" t="s">
        <v>356</v>
      </c>
      <c r="F191" s="11">
        <v>0</v>
      </c>
    </row>
    <row r="192" spans="5:6" x14ac:dyDescent="0.3">
      <c r="E192" s="4" t="s">
        <v>235</v>
      </c>
      <c r="F192" s="11">
        <v>0</v>
      </c>
    </row>
    <row r="193" spans="5:6" x14ac:dyDescent="0.3">
      <c r="E193" s="4" t="s">
        <v>358</v>
      </c>
      <c r="F193" s="11">
        <v>0</v>
      </c>
    </row>
    <row r="194" spans="5:6" x14ac:dyDescent="0.3">
      <c r="E194" s="4" t="s">
        <v>461</v>
      </c>
      <c r="F194" s="11">
        <v>0</v>
      </c>
    </row>
    <row r="195" spans="5:6" x14ac:dyDescent="0.3">
      <c r="E195" s="4" t="s">
        <v>360</v>
      </c>
      <c r="F195" s="11">
        <v>0</v>
      </c>
    </row>
    <row r="196" spans="5:6" x14ac:dyDescent="0.3">
      <c r="E196" s="4" t="s">
        <v>254</v>
      </c>
      <c r="F196" s="11">
        <v>0</v>
      </c>
    </row>
    <row r="197" spans="5:6" x14ac:dyDescent="0.3">
      <c r="E197" s="4" t="s">
        <v>362</v>
      </c>
      <c r="F197" s="11">
        <v>0</v>
      </c>
    </row>
    <row r="198" spans="5:6" x14ac:dyDescent="0.3">
      <c r="E198" s="4" t="s">
        <v>471</v>
      </c>
      <c r="F198" s="11">
        <v>0</v>
      </c>
    </row>
    <row r="199" spans="5:6" x14ac:dyDescent="0.3">
      <c r="E199" s="4" t="s">
        <v>364</v>
      </c>
      <c r="F199" s="11">
        <v>0</v>
      </c>
    </row>
    <row r="200" spans="5:6" x14ac:dyDescent="0.3">
      <c r="E200" s="4" t="s">
        <v>481</v>
      </c>
      <c r="F200" s="11">
        <v>0</v>
      </c>
    </row>
    <row r="201" spans="5:6" x14ac:dyDescent="0.3">
      <c r="E201" s="4" t="s">
        <v>366</v>
      </c>
      <c r="F201" s="11">
        <v>0</v>
      </c>
    </row>
    <row r="202" spans="5:6" x14ac:dyDescent="0.3">
      <c r="E202" s="4" t="s">
        <v>337</v>
      </c>
      <c r="F202" s="11">
        <v>0</v>
      </c>
    </row>
    <row r="203" spans="5:6" x14ac:dyDescent="0.3">
      <c r="E203" s="4" t="s">
        <v>368</v>
      </c>
      <c r="F203" s="11">
        <v>0</v>
      </c>
    </row>
    <row r="204" spans="5:6" x14ac:dyDescent="0.3">
      <c r="E204" s="4" t="s">
        <v>341</v>
      </c>
      <c r="F204" s="11">
        <v>0</v>
      </c>
    </row>
    <row r="205" spans="5:6" x14ac:dyDescent="0.3">
      <c r="E205" s="4" t="s">
        <v>370</v>
      </c>
      <c r="F205" s="11">
        <v>0</v>
      </c>
    </row>
    <row r="206" spans="5:6" x14ac:dyDescent="0.3">
      <c r="E206" s="4" t="s">
        <v>345</v>
      </c>
      <c r="F206" s="11">
        <v>0</v>
      </c>
    </row>
    <row r="207" spans="5:6" x14ac:dyDescent="0.3">
      <c r="E207" s="4" t="s">
        <v>372</v>
      </c>
      <c r="F207" s="11">
        <v>0</v>
      </c>
    </row>
    <row r="208" spans="5:6" x14ac:dyDescent="0.3">
      <c r="E208" s="4" t="s">
        <v>264</v>
      </c>
      <c r="F208" s="11">
        <v>0</v>
      </c>
    </row>
    <row r="209" spans="5:6" x14ac:dyDescent="0.3">
      <c r="E209" s="4" t="s">
        <v>374</v>
      </c>
      <c r="F209" s="11">
        <v>0</v>
      </c>
    </row>
    <row r="210" spans="5:6" x14ac:dyDescent="0.3">
      <c r="E210" s="4" t="s">
        <v>276</v>
      </c>
      <c r="F210" s="11">
        <v>0</v>
      </c>
    </row>
    <row r="211" spans="5:6" x14ac:dyDescent="0.3">
      <c r="E211" s="4" t="s">
        <v>376</v>
      </c>
      <c r="F211" s="11">
        <v>0</v>
      </c>
    </row>
    <row r="212" spans="5:6" x14ac:dyDescent="0.3">
      <c r="E212" s="4" t="s">
        <v>292</v>
      </c>
      <c r="F212" s="11">
        <v>0</v>
      </c>
    </row>
    <row r="213" spans="5:6" x14ac:dyDescent="0.3">
      <c r="E213" s="4" t="s">
        <v>378</v>
      </c>
      <c r="F213" s="11">
        <v>0</v>
      </c>
    </row>
    <row r="214" spans="5:6" x14ac:dyDescent="0.3">
      <c r="E214" s="4" t="s">
        <v>293</v>
      </c>
      <c r="F214" s="11">
        <v>0</v>
      </c>
    </row>
    <row r="215" spans="5:6" x14ac:dyDescent="0.3">
      <c r="E215" s="4" t="s">
        <v>380</v>
      </c>
      <c r="F215" s="11">
        <v>0</v>
      </c>
    </row>
    <row r="216" spans="5:6" x14ac:dyDescent="0.3">
      <c r="E216" s="4" t="s">
        <v>295</v>
      </c>
      <c r="F216" s="11">
        <v>0</v>
      </c>
    </row>
    <row r="217" spans="5:6" x14ac:dyDescent="0.3">
      <c r="E217" s="4" t="s">
        <v>382</v>
      </c>
      <c r="F217" s="11">
        <v>0</v>
      </c>
    </row>
    <row r="218" spans="5:6" x14ac:dyDescent="0.3">
      <c r="E218" s="4" t="s">
        <v>296</v>
      </c>
      <c r="F218" s="11">
        <v>0</v>
      </c>
    </row>
    <row r="219" spans="5:6" x14ac:dyDescent="0.3">
      <c r="E219" s="4" t="s">
        <v>384</v>
      </c>
      <c r="F219" s="11">
        <v>0</v>
      </c>
    </row>
    <row r="220" spans="5:6" x14ac:dyDescent="0.3">
      <c r="E220" s="4" t="s">
        <v>298</v>
      </c>
      <c r="F220" s="11">
        <v>0</v>
      </c>
    </row>
    <row r="221" spans="5:6" x14ac:dyDescent="0.3">
      <c r="E221" s="4" t="s">
        <v>386</v>
      </c>
      <c r="F221" s="11">
        <v>0</v>
      </c>
    </row>
    <row r="222" spans="5:6" x14ac:dyDescent="0.3">
      <c r="E222" s="4" t="s">
        <v>300</v>
      </c>
      <c r="F222" s="11">
        <v>0</v>
      </c>
    </row>
    <row r="223" spans="5:6" x14ac:dyDescent="0.3">
      <c r="E223" s="4" t="s">
        <v>388</v>
      </c>
      <c r="F223" s="11">
        <v>0</v>
      </c>
    </row>
    <row r="224" spans="5:6" x14ac:dyDescent="0.3">
      <c r="E224" s="4" t="s">
        <v>302</v>
      </c>
      <c r="F224" s="11">
        <v>0</v>
      </c>
    </row>
    <row r="225" spans="5:6" x14ac:dyDescent="0.3">
      <c r="E225" s="4" t="s">
        <v>390</v>
      </c>
      <c r="F225" s="11">
        <v>0</v>
      </c>
    </row>
    <row r="226" spans="5:6" x14ac:dyDescent="0.3">
      <c r="E226" s="4" t="s">
        <v>179</v>
      </c>
      <c r="F226" s="11">
        <v>0</v>
      </c>
    </row>
    <row r="227" spans="5:6" x14ac:dyDescent="0.3">
      <c r="E227" s="4" t="s">
        <v>392</v>
      </c>
      <c r="F227" s="11">
        <v>0</v>
      </c>
    </row>
    <row r="228" spans="5:6" x14ac:dyDescent="0.3">
      <c r="E228" s="4" t="s">
        <v>183</v>
      </c>
      <c r="F228" s="11">
        <v>0</v>
      </c>
    </row>
    <row r="229" spans="5:6" x14ac:dyDescent="0.3">
      <c r="E229" s="4" t="s">
        <v>394</v>
      </c>
      <c r="F229" s="11">
        <v>0</v>
      </c>
    </row>
    <row r="230" spans="5:6" x14ac:dyDescent="0.3">
      <c r="E230" s="4" t="s">
        <v>464</v>
      </c>
      <c r="F230" s="11">
        <v>0</v>
      </c>
    </row>
    <row r="231" spans="5:6" x14ac:dyDescent="0.3">
      <c r="E231" s="4" t="s">
        <v>396</v>
      </c>
      <c r="F231" s="11">
        <v>0</v>
      </c>
    </row>
    <row r="232" spans="5:6" x14ac:dyDescent="0.3">
      <c r="E232" s="4" t="s">
        <v>308</v>
      </c>
      <c r="F232" s="11">
        <v>0</v>
      </c>
    </row>
    <row r="233" spans="5:6" x14ac:dyDescent="0.3">
      <c r="E233" s="4" t="s">
        <v>398</v>
      </c>
      <c r="F233" s="11">
        <v>0</v>
      </c>
    </row>
    <row r="234" spans="5:6" x14ac:dyDescent="0.3">
      <c r="E234" s="4" t="s">
        <v>472</v>
      </c>
      <c r="F234" s="11">
        <v>0</v>
      </c>
    </row>
    <row r="235" spans="5:6" x14ac:dyDescent="0.3">
      <c r="E235" s="4" t="s">
        <v>400</v>
      </c>
      <c r="F235" s="11">
        <v>0</v>
      </c>
    </row>
    <row r="236" spans="5:6" x14ac:dyDescent="0.3">
      <c r="E236" s="4" t="s">
        <v>480</v>
      </c>
      <c r="F236" s="11">
        <v>0</v>
      </c>
    </row>
    <row r="237" spans="5:6" x14ac:dyDescent="0.3">
      <c r="E237" s="4" t="s">
        <v>401</v>
      </c>
      <c r="F237" s="11">
        <v>0</v>
      </c>
    </row>
    <row r="238" spans="5:6" x14ac:dyDescent="0.3">
      <c r="E238" s="4" t="s">
        <v>256</v>
      </c>
      <c r="F238" s="11">
        <v>0</v>
      </c>
    </row>
    <row r="239" spans="5:6" x14ac:dyDescent="0.3">
      <c r="E239" s="4" t="s">
        <v>403</v>
      </c>
      <c r="F239" s="11">
        <v>0</v>
      </c>
    </row>
    <row r="240" spans="5:6" x14ac:dyDescent="0.3">
      <c r="E240" s="4" t="s">
        <v>96</v>
      </c>
      <c r="F240" s="11">
        <v>0</v>
      </c>
    </row>
    <row r="241" spans="5:6" x14ac:dyDescent="0.3">
      <c r="E241" s="4" t="s">
        <v>405</v>
      </c>
      <c r="F241" s="11">
        <v>0</v>
      </c>
    </row>
    <row r="242" spans="5:6" x14ac:dyDescent="0.3">
      <c r="E242" s="4" t="s">
        <v>314</v>
      </c>
      <c r="F242" s="11">
        <v>0</v>
      </c>
    </row>
    <row r="243" spans="5:6" x14ac:dyDescent="0.3">
      <c r="E243" s="4" t="s">
        <v>407</v>
      </c>
      <c r="F243" s="11">
        <v>0</v>
      </c>
    </row>
    <row r="244" spans="5:6" x14ac:dyDescent="0.3">
      <c r="E244" s="4" t="s">
        <v>303</v>
      </c>
      <c r="F244" s="11">
        <v>0</v>
      </c>
    </row>
    <row r="245" spans="5:6" x14ac:dyDescent="0.3">
      <c r="E245" s="4" t="s">
        <v>409</v>
      </c>
      <c r="F245" s="11">
        <v>0</v>
      </c>
    </row>
    <row r="246" spans="5:6" x14ac:dyDescent="0.3">
      <c r="E246" s="4" t="s">
        <v>187</v>
      </c>
      <c r="F246" s="11">
        <v>0</v>
      </c>
    </row>
    <row r="247" spans="5:6" x14ac:dyDescent="0.3">
      <c r="E247" s="4" t="s">
        <v>411</v>
      </c>
      <c r="F247" s="11">
        <v>0</v>
      </c>
    </row>
    <row r="248" spans="5:6" x14ac:dyDescent="0.3">
      <c r="E248" s="4" t="s">
        <v>175</v>
      </c>
      <c r="F248" s="11">
        <v>0</v>
      </c>
    </row>
    <row r="249" spans="5:6" x14ac:dyDescent="0.3">
      <c r="E249" s="4" t="s">
        <v>413</v>
      </c>
      <c r="F249" s="11">
        <v>0</v>
      </c>
    </row>
    <row r="250" spans="5:6" x14ac:dyDescent="0.3">
      <c r="E250" s="4" t="s">
        <v>171</v>
      </c>
      <c r="F250" s="11">
        <v>0</v>
      </c>
    </row>
    <row r="251" spans="5:6" x14ac:dyDescent="0.3">
      <c r="E251" s="4" t="s">
        <v>415</v>
      </c>
      <c r="F251" s="11">
        <v>0</v>
      </c>
    </row>
    <row r="252" spans="5:6" x14ac:dyDescent="0.3">
      <c r="E252" s="4" t="s">
        <v>197</v>
      </c>
      <c r="F252" s="11">
        <v>0</v>
      </c>
    </row>
    <row r="253" spans="5:6" x14ac:dyDescent="0.3">
      <c r="E253" s="4" t="s">
        <v>427</v>
      </c>
      <c r="F253" s="11">
        <v>0</v>
      </c>
    </row>
    <row r="254" spans="5:6" x14ac:dyDescent="0.3">
      <c r="E254" s="4" t="s">
        <v>431</v>
      </c>
      <c r="F254" s="11">
        <v>0</v>
      </c>
    </row>
    <row r="255" spans="5:6" x14ac:dyDescent="0.3">
      <c r="E255" s="4" t="s">
        <v>417</v>
      </c>
      <c r="F255" s="11">
        <v>0</v>
      </c>
    </row>
    <row r="256" spans="5:6" x14ac:dyDescent="0.3">
      <c r="E256" s="4" t="s">
        <v>208</v>
      </c>
      <c r="F256" s="11">
        <v>0</v>
      </c>
    </row>
    <row r="257" spans="5:6" x14ac:dyDescent="0.3">
      <c r="E257" s="4" t="s">
        <v>419</v>
      </c>
      <c r="F257" s="11">
        <v>0</v>
      </c>
    </row>
    <row r="258" spans="5:6" x14ac:dyDescent="0.3">
      <c r="E258" s="4" t="s">
        <v>219</v>
      </c>
      <c r="F258" s="11">
        <v>0</v>
      </c>
    </row>
    <row r="259" spans="5:6" x14ac:dyDescent="0.3">
      <c r="E259" s="4" t="s">
        <v>421</v>
      </c>
      <c r="F259" s="11">
        <v>0</v>
      </c>
    </row>
    <row r="260" spans="5:6" x14ac:dyDescent="0.3">
      <c r="E260" s="4" t="s">
        <v>213</v>
      </c>
      <c r="F260" s="11">
        <v>0</v>
      </c>
    </row>
    <row r="261" spans="5:6" x14ac:dyDescent="0.3">
      <c r="E261" s="4" t="s">
        <v>423</v>
      </c>
      <c r="F261" s="11">
        <v>0</v>
      </c>
    </row>
    <row r="262" spans="5:6" x14ac:dyDescent="0.3">
      <c r="E262" s="4" t="s">
        <v>222</v>
      </c>
      <c r="F262" s="11">
        <v>0</v>
      </c>
    </row>
    <row r="263" spans="5:6" x14ac:dyDescent="0.3">
      <c r="E263" s="4" t="s">
        <v>424</v>
      </c>
      <c r="F263" s="11">
        <v>0</v>
      </c>
    </row>
    <row r="264" spans="5:6" x14ac:dyDescent="0.3">
      <c r="E264" s="4" t="s">
        <v>164</v>
      </c>
      <c r="F264" s="11">
        <v>0</v>
      </c>
    </row>
    <row r="265" spans="5:6" x14ac:dyDescent="0.3">
      <c r="E265" s="4" t="s">
        <v>426</v>
      </c>
      <c r="F265" s="11">
        <v>0</v>
      </c>
    </row>
    <row r="266" spans="5:6" x14ac:dyDescent="0.3">
      <c r="E266" s="4" t="s">
        <v>231</v>
      </c>
      <c r="F266" s="11">
        <v>0</v>
      </c>
    </row>
    <row r="267" spans="5:6" x14ac:dyDescent="0.3">
      <c r="E267" s="4" t="s">
        <v>428</v>
      </c>
      <c r="F267" s="11">
        <v>0</v>
      </c>
    </row>
    <row r="268" spans="5:6" x14ac:dyDescent="0.3">
      <c r="E268" s="4" t="s">
        <v>239</v>
      </c>
      <c r="F268" s="11">
        <v>0</v>
      </c>
    </row>
    <row r="269" spans="5:6" x14ac:dyDescent="0.3">
      <c r="E269" s="4" t="s">
        <v>430</v>
      </c>
      <c r="F269" s="11">
        <v>0</v>
      </c>
    </row>
    <row r="270" spans="5:6" x14ac:dyDescent="0.3">
      <c r="E270" s="4" t="s">
        <v>459</v>
      </c>
      <c r="F270" s="11">
        <v>0</v>
      </c>
    </row>
    <row r="271" spans="5:6" x14ac:dyDescent="0.3">
      <c r="E271" s="4" t="s">
        <v>432</v>
      </c>
      <c r="F271" s="11">
        <v>0</v>
      </c>
    </row>
    <row r="272" spans="5:6" x14ac:dyDescent="0.3">
      <c r="E272" s="4" t="s">
        <v>247</v>
      </c>
      <c r="F272" s="11">
        <v>0</v>
      </c>
    </row>
    <row r="273" spans="5:6" x14ac:dyDescent="0.3">
      <c r="E273" s="4" t="s">
        <v>434</v>
      </c>
      <c r="F273" s="11">
        <v>0</v>
      </c>
    </row>
    <row r="274" spans="5:6" x14ac:dyDescent="0.3">
      <c r="E274" s="4" t="s">
        <v>251</v>
      </c>
      <c r="F274" s="11">
        <v>0</v>
      </c>
    </row>
    <row r="275" spans="5:6" x14ac:dyDescent="0.3">
      <c r="E275" s="4" t="s">
        <v>435</v>
      </c>
      <c r="F275" s="11">
        <v>0</v>
      </c>
    </row>
    <row r="276" spans="5:6" x14ac:dyDescent="0.3">
      <c r="E276" s="4" t="s">
        <v>465</v>
      </c>
      <c r="F276" s="11">
        <v>0</v>
      </c>
    </row>
    <row r="277" spans="5:6" x14ac:dyDescent="0.3">
      <c r="E277" s="4" t="s">
        <v>437</v>
      </c>
      <c r="F277" s="11">
        <v>0</v>
      </c>
    </row>
    <row r="278" spans="5:6" x14ac:dyDescent="0.3">
      <c r="E278" s="4" t="s">
        <v>469</v>
      </c>
      <c r="F278" s="11">
        <v>0</v>
      </c>
    </row>
    <row r="279" spans="5:6" x14ac:dyDescent="0.3">
      <c r="E279" s="4" t="s">
        <v>439</v>
      </c>
      <c r="F279" s="11">
        <v>0</v>
      </c>
    </row>
    <row r="280" spans="5:6" x14ac:dyDescent="0.3">
      <c r="E280" s="4" t="s">
        <v>475</v>
      </c>
      <c r="F280" s="11">
        <v>0</v>
      </c>
    </row>
    <row r="281" spans="5:6" x14ac:dyDescent="0.3">
      <c r="E281" s="4" t="s">
        <v>441</v>
      </c>
      <c r="F281" s="11">
        <v>0</v>
      </c>
    </row>
    <row r="282" spans="5:6" x14ac:dyDescent="0.3">
      <c r="E282" s="4" t="s">
        <v>479</v>
      </c>
      <c r="F282" s="11">
        <v>0</v>
      </c>
    </row>
    <row r="283" spans="5:6" x14ac:dyDescent="0.3">
      <c r="E283" s="4" t="s">
        <v>442</v>
      </c>
      <c r="F283" s="11">
        <v>0</v>
      </c>
    </row>
    <row r="284" spans="5:6" x14ac:dyDescent="0.3">
      <c r="E284" s="4" t="s">
        <v>483</v>
      </c>
      <c r="F284" s="11">
        <v>0</v>
      </c>
    </row>
    <row r="285" spans="5:6" x14ac:dyDescent="0.3">
      <c r="E285" s="4" t="s">
        <v>443</v>
      </c>
      <c r="F285" s="11">
        <v>0</v>
      </c>
    </row>
    <row r="286" spans="5:6" x14ac:dyDescent="0.3">
      <c r="E286" s="4" t="s">
        <v>258</v>
      </c>
      <c r="F286" s="11">
        <v>0</v>
      </c>
    </row>
    <row r="287" spans="5:6" x14ac:dyDescent="0.3">
      <c r="E287" s="4" t="s">
        <v>444</v>
      </c>
      <c r="F287" s="11">
        <v>0</v>
      </c>
    </row>
    <row r="288" spans="5:6" x14ac:dyDescent="0.3">
      <c r="E288" s="4" t="s">
        <v>192</v>
      </c>
      <c r="F288" s="11">
        <v>0</v>
      </c>
    </row>
    <row r="289" spans="5:6" x14ac:dyDescent="0.3">
      <c r="E289" s="4" t="s">
        <v>445</v>
      </c>
      <c r="F289" s="11">
        <v>0</v>
      </c>
    </row>
    <row r="290" spans="5:6" x14ac:dyDescent="0.3">
      <c r="E290" s="4" t="s">
        <v>260</v>
      </c>
      <c r="F290" s="11">
        <v>0</v>
      </c>
    </row>
    <row r="291" spans="5:6" x14ac:dyDescent="0.3">
      <c r="E291" s="4" t="s">
        <v>446</v>
      </c>
      <c r="F291" s="11">
        <v>0</v>
      </c>
    </row>
    <row r="292" spans="5:6" x14ac:dyDescent="0.3">
      <c r="E292" s="4" t="s">
        <v>221</v>
      </c>
      <c r="F292" s="11">
        <v>0</v>
      </c>
    </row>
    <row r="293" spans="5:6" x14ac:dyDescent="0.3">
      <c r="E293" s="4" t="s">
        <v>447</v>
      </c>
      <c r="F293" s="11">
        <v>0</v>
      </c>
    </row>
    <row r="294" spans="5:6" x14ac:dyDescent="0.3">
      <c r="E294" s="4" t="s">
        <v>262</v>
      </c>
      <c r="F294" s="11">
        <v>0</v>
      </c>
    </row>
    <row r="295" spans="5:6" x14ac:dyDescent="0.3">
      <c r="E295" s="4" t="s">
        <v>436</v>
      </c>
      <c r="F295" s="11">
        <v>0</v>
      </c>
    </row>
    <row r="296" spans="5:6" x14ac:dyDescent="0.3">
      <c r="E296" s="4" t="s">
        <v>200</v>
      </c>
      <c r="F296" s="11">
        <v>0</v>
      </c>
    </row>
    <row r="297" spans="5:6" x14ac:dyDescent="0.3">
      <c r="E297" s="4" t="s">
        <v>449</v>
      </c>
      <c r="F297" s="11">
        <v>0</v>
      </c>
    </row>
    <row r="298" spans="5:6" x14ac:dyDescent="0.3">
      <c r="E298" s="4" t="s">
        <v>261</v>
      </c>
      <c r="F298" s="11">
        <v>0</v>
      </c>
    </row>
    <row r="299" spans="5:6" x14ac:dyDescent="0.3">
      <c r="E299" s="4" t="s">
        <v>451</v>
      </c>
      <c r="F299" s="11">
        <v>0</v>
      </c>
    </row>
    <row r="300" spans="5:6" x14ac:dyDescent="0.3">
      <c r="E300" s="4" t="s">
        <v>266</v>
      </c>
      <c r="F300" s="11">
        <v>0</v>
      </c>
    </row>
    <row r="301" spans="5:6" x14ac:dyDescent="0.3">
      <c r="E301" s="4" t="s">
        <v>452</v>
      </c>
      <c r="F301" s="11">
        <v>0</v>
      </c>
    </row>
    <row r="302" spans="5:6" x14ac:dyDescent="0.3">
      <c r="E302" s="4" t="s">
        <v>272</v>
      </c>
      <c r="F302" s="11">
        <v>0</v>
      </c>
    </row>
    <row r="303" spans="5:6" x14ac:dyDescent="0.3">
      <c r="E303" s="4" t="s">
        <v>453</v>
      </c>
      <c r="F303" s="11">
        <v>0</v>
      </c>
    </row>
    <row r="304" spans="5:6" x14ac:dyDescent="0.3">
      <c r="E304" s="4" t="s">
        <v>280</v>
      </c>
      <c r="F304" s="11">
        <v>0</v>
      </c>
    </row>
    <row r="305" spans="5:6" x14ac:dyDescent="0.3">
      <c r="E305" s="4" t="s">
        <v>455</v>
      </c>
      <c r="F305" s="11">
        <v>0</v>
      </c>
    </row>
    <row r="306" spans="5:6" x14ac:dyDescent="0.3">
      <c r="E306" s="4" t="s">
        <v>288</v>
      </c>
      <c r="F306" s="11">
        <v>0</v>
      </c>
    </row>
    <row r="307" spans="5:6" x14ac:dyDescent="0.3">
      <c r="E307" s="4" t="s">
        <v>486</v>
      </c>
      <c r="F307" s="11">
        <v>0</v>
      </c>
    </row>
    <row r="308" spans="5:6" x14ac:dyDescent="0.3">
      <c r="E308" s="4" t="s">
        <v>433</v>
      </c>
      <c r="F308" s="11">
        <v>0</v>
      </c>
    </row>
    <row r="309" spans="5:6" x14ac:dyDescent="0.3">
      <c r="E309" s="4" t="s">
        <v>487</v>
      </c>
      <c r="F309" s="11">
        <v>0</v>
      </c>
    </row>
    <row r="310" spans="5:6" x14ac:dyDescent="0.3">
      <c r="E310" s="4" t="s">
        <v>299</v>
      </c>
      <c r="F310" s="11">
        <v>0</v>
      </c>
    </row>
    <row r="311" spans="5:6" x14ac:dyDescent="0.3">
      <c r="E311" s="4" t="s">
        <v>488</v>
      </c>
      <c r="F311" s="11">
        <v>0</v>
      </c>
    </row>
    <row r="312" spans="5:6" x14ac:dyDescent="0.3">
      <c r="E312" s="4" t="s">
        <v>406</v>
      </c>
      <c r="F312" s="11">
        <v>0</v>
      </c>
    </row>
    <row r="313" spans="5:6" x14ac:dyDescent="0.3">
      <c r="E313" s="4" t="s">
        <v>490</v>
      </c>
      <c r="F313" s="11">
        <v>0</v>
      </c>
    </row>
    <row r="314" spans="5:6" x14ac:dyDescent="0.3">
      <c r="E314" s="4" t="s">
        <v>408</v>
      </c>
      <c r="F314" s="11">
        <v>0</v>
      </c>
    </row>
    <row r="315" spans="5:6" x14ac:dyDescent="0.3">
      <c r="E315" s="4" t="s">
        <v>492</v>
      </c>
      <c r="F315" s="11">
        <v>0</v>
      </c>
    </row>
    <row r="316" spans="5:6" x14ac:dyDescent="0.3">
      <c r="E316" s="4" t="s">
        <v>410</v>
      </c>
      <c r="F316" s="11">
        <v>0</v>
      </c>
    </row>
    <row r="317" spans="5:6" x14ac:dyDescent="0.3">
      <c r="E317" s="4" t="s">
        <v>493</v>
      </c>
      <c r="F317" s="11">
        <v>0</v>
      </c>
    </row>
    <row r="318" spans="5:6" x14ac:dyDescent="0.3">
      <c r="E318" s="4" t="s">
        <v>412</v>
      </c>
      <c r="F318" s="11">
        <v>0</v>
      </c>
    </row>
    <row r="319" spans="5:6" x14ac:dyDescent="0.3">
      <c r="E319" s="4" t="s">
        <v>494</v>
      </c>
      <c r="F319" s="11">
        <v>0</v>
      </c>
    </row>
    <row r="320" spans="5:6" x14ac:dyDescent="0.3">
      <c r="E320" s="4" t="s">
        <v>414</v>
      </c>
      <c r="F320" s="11">
        <v>0</v>
      </c>
    </row>
    <row r="321" spans="5:6" x14ac:dyDescent="0.3">
      <c r="E321" s="4" t="s">
        <v>496</v>
      </c>
      <c r="F321" s="11">
        <v>0</v>
      </c>
    </row>
    <row r="322" spans="5:6" x14ac:dyDescent="0.3">
      <c r="E322" s="4" t="s">
        <v>416</v>
      </c>
      <c r="F322" s="11">
        <v>0</v>
      </c>
    </row>
    <row r="323" spans="5:6" x14ac:dyDescent="0.3">
      <c r="E323" s="4" t="s">
        <v>497</v>
      </c>
      <c r="F323" s="11">
        <v>0</v>
      </c>
    </row>
    <row r="324" spans="5:6" x14ac:dyDescent="0.3">
      <c r="E324" s="4" t="s">
        <v>324</v>
      </c>
      <c r="F324" s="11">
        <v>0</v>
      </c>
    </row>
    <row r="325" spans="5:6" x14ac:dyDescent="0.3">
      <c r="E325" s="4" t="s">
        <v>499</v>
      </c>
      <c r="F325" s="11">
        <v>0</v>
      </c>
    </row>
    <row r="326" spans="5:6" x14ac:dyDescent="0.3">
      <c r="E326" s="4" t="s">
        <v>418</v>
      </c>
      <c r="F326" s="11">
        <v>0</v>
      </c>
    </row>
    <row r="327" spans="5:6" x14ac:dyDescent="0.3">
      <c r="E327" s="4" t="s">
        <v>501</v>
      </c>
      <c r="F327" s="11">
        <v>0</v>
      </c>
    </row>
    <row r="328" spans="5:6" x14ac:dyDescent="0.3">
      <c r="E328" s="4" t="s">
        <v>420</v>
      </c>
      <c r="F328" s="11">
        <v>0</v>
      </c>
    </row>
    <row r="329" spans="5:6" x14ac:dyDescent="0.3">
      <c r="E329" s="4" t="s">
        <v>503</v>
      </c>
      <c r="F329" s="11">
        <v>0</v>
      </c>
    </row>
    <row r="330" spans="5:6" x14ac:dyDescent="0.3">
      <c r="E330" s="4" t="s">
        <v>422</v>
      </c>
      <c r="F330" s="11">
        <v>0</v>
      </c>
    </row>
    <row r="331" spans="5:6" x14ac:dyDescent="0.3">
      <c r="E331" s="4" t="s">
        <v>505</v>
      </c>
      <c r="F331" s="11">
        <v>0</v>
      </c>
    </row>
    <row r="332" spans="5:6" x14ac:dyDescent="0.3">
      <c r="E332" s="4" t="s">
        <v>253</v>
      </c>
      <c r="F332" s="11">
        <v>0</v>
      </c>
    </row>
    <row r="333" spans="5:6" x14ac:dyDescent="0.3">
      <c r="E333" s="4" t="s">
        <v>507</v>
      </c>
      <c r="F333" s="11">
        <v>0</v>
      </c>
    </row>
    <row r="334" spans="5:6" x14ac:dyDescent="0.3">
      <c r="E334" s="4" t="s">
        <v>181</v>
      </c>
      <c r="F334" s="11">
        <v>0</v>
      </c>
    </row>
    <row r="335" spans="5:6" x14ac:dyDescent="0.3">
      <c r="E335" s="4" t="s">
        <v>509</v>
      </c>
      <c r="F335" s="11">
        <v>0</v>
      </c>
    </row>
    <row r="336" spans="5:6" x14ac:dyDescent="0.3">
      <c r="E336" s="4" t="s">
        <v>176</v>
      </c>
      <c r="F336" s="11">
        <v>0</v>
      </c>
    </row>
    <row r="337" spans="5:6" x14ac:dyDescent="0.3">
      <c r="E337" s="4" t="s">
        <v>511</v>
      </c>
      <c r="F337" s="11">
        <v>0</v>
      </c>
    </row>
    <row r="338" spans="5:6" x14ac:dyDescent="0.3">
      <c r="E338" s="4" t="s">
        <v>177</v>
      </c>
      <c r="F338" s="11">
        <v>0</v>
      </c>
    </row>
    <row r="339" spans="5:6" x14ac:dyDescent="0.3">
      <c r="E339" s="4" t="s">
        <v>513</v>
      </c>
      <c r="F339" s="11">
        <v>0</v>
      </c>
    </row>
    <row r="340" spans="5:6" x14ac:dyDescent="0.3">
      <c r="E340" s="4" t="s">
        <v>182</v>
      </c>
      <c r="F340" s="11">
        <v>0</v>
      </c>
    </row>
    <row r="341" spans="5:6" x14ac:dyDescent="0.3">
      <c r="E341" s="4" t="s">
        <v>515</v>
      </c>
      <c r="F341" s="11">
        <v>0</v>
      </c>
    </row>
    <row r="342" spans="5:6" x14ac:dyDescent="0.3">
      <c r="E342" s="4" t="s">
        <v>326</v>
      </c>
      <c r="F342" s="11">
        <v>0</v>
      </c>
    </row>
    <row r="343" spans="5:6" x14ac:dyDescent="0.3">
      <c r="E343" s="4" t="s">
        <v>517</v>
      </c>
      <c r="F343" s="11">
        <v>0</v>
      </c>
    </row>
    <row r="344" spans="5:6" x14ac:dyDescent="0.3">
      <c r="E344" s="4" t="s">
        <v>199</v>
      </c>
      <c r="F344" s="11">
        <v>0</v>
      </c>
    </row>
    <row r="345" spans="5:6" x14ac:dyDescent="0.3">
      <c r="E345" s="4" t="s">
        <v>519</v>
      </c>
      <c r="F345" s="11">
        <v>0</v>
      </c>
    </row>
    <row r="346" spans="5:6" x14ac:dyDescent="0.3">
      <c r="E346" s="4" t="s">
        <v>211</v>
      </c>
      <c r="F346" s="11">
        <v>0</v>
      </c>
    </row>
    <row r="347" spans="5:6" x14ac:dyDescent="0.3">
      <c r="E347" s="4" t="s">
        <v>521</v>
      </c>
      <c r="F347" s="11">
        <v>0</v>
      </c>
    </row>
    <row r="348" spans="5:6" x14ac:dyDescent="0.3">
      <c r="E348" s="4" t="s">
        <v>438</v>
      </c>
      <c r="F348" s="11">
        <v>0</v>
      </c>
    </row>
    <row r="349" spans="5:6" x14ac:dyDescent="0.3">
      <c r="E349" s="4" t="s">
        <v>523</v>
      </c>
      <c r="F349" s="11">
        <v>0</v>
      </c>
    </row>
    <row r="350" spans="5:6" x14ac:dyDescent="0.3">
      <c r="E350" s="4" t="s">
        <v>440</v>
      </c>
      <c r="F350" s="11">
        <v>0</v>
      </c>
    </row>
    <row r="351" spans="5:6" x14ac:dyDescent="0.3">
      <c r="E351" s="4" t="s">
        <v>525</v>
      </c>
      <c r="F351" s="11">
        <v>0</v>
      </c>
    </row>
    <row r="352" spans="5:6" x14ac:dyDescent="0.3">
      <c r="E352" s="4" t="s">
        <v>476</v>
      </c>
      <c r="F352" s="11">
        <v>0</v>
      </c>
    </row>
    <row r="353" spans="5:6" x14ac:dyDescent="0.3">
      <c r="E353" s="4" t="s">
        <v>527</v>
      </c>
      <c r="F353" s="11">
        <v>0</v>
      </c>
    </row>
    <row r="354" spans="5:6" x14ac:dyDescent="0.3">
      <c r="E354" s="4" t="s">
        <v>478</v>
      </c>
      <c r="F354" s="11">
        <v>0</v>
      </c>
    </row>
    <row r="355" spans="5:6" x14ac:dyDescent="0.3">
      <c r="E355" s="4" t="s">
        <v>529</v>
      </c>
      <c r="F355" s="11">
        <v>0</v>
      </c>
    </row>
    <row r="356" spans="5:6" x14ac:dyDescent="0.3">
      <c r="E356" s="4" t="s">
        <v>482</v>
      </c>
      <c r="F356" s="11">
        <v>0</v>
      </c>
    </row>
    <row r="357" spans="5:6" x14ac:dyDescent="0.3">
      <c r="E357" s="4" t="s">
        <v>531</v>
      </c>
      <c r="F357" s="11">
        <v>0</v>
      </c>
    </row>
    <row r="358" spans="5:6" x14ac:dyDescent="0.3">
      <c r="E358" s="4" t="s">
        <v>484</v>
      </c>
      <c r="F358" s="11">
        <v>0</v>
      </c>
    </row>
    <row r="359" spans="5:6" x14ac:dyDescent="0.3">
      <c r="E359" s="4" t="s">
        <v>533</v>
      </c>
      <c r="F359" s="11">
        <v>0</v>
      </c>
    </row>
    <row r="360" spans="5:6" x14ac:dyDescent="0.3">
      <c r="E360" s="4" t="s">
        <v>93</v>
      </c>
      <c r="F360" s="11">
        <v>0</v>
      </c>
    </row>
    <row r="361" spans="5:6" x14ac:dyDescent="0.3">
      <c r="E361" s="4" t="s">
        <v>535</v>
      </c>
      <c r="F361" s="11">
        <v>0</v>
      </c>
    </row>
    <row r="362" spans="5:6" x14ac:dyDescent="0.3">
      <c r="E362" s="4" t="s">
        <v>473</v>
      </c>
      <c r="F362" s="11">
        <v>0</v>
      </c>
    </row>
    <row r="363" spans="5:6" x14ac:dyDescent="0.3">
      <c r="E363" s="4" t="s">
        <v>537</v>
      </c>
      <c r="F363" s="11">
        <v>0</v>
      </c>
    </row>
    <row r="364" spans="5:6" x14ac:dyDescent="0.3">
      <c r="E364" s="4" t="s">
        <v>332</v>
      </c>
      <c r="F364" s="11">
        <v>0</v>
      </c>
    </row>
    <row r="365" spans="5:6" x14ac:dyDescent="0.3">
      <c r="E365" s="4" t="s">
        <v>539</v>
      </c>
      <c r="F365" s="11">
        <v>0</v>
      </c>
    </row>
    <row r="366" spans="5:6" x14ac:dyDescent="0.3">
      <c r="E366" s="4" t="s">
        <v>448</v>
      </c>
      <c r="F366" s="11">
        <v>0</v>
      </c>
    </row>
    <row r="367" spans="5:6" x14ac:dyDescent="0.3">
      <c r="E367" s="4" t="s">
        <v>540</v>
      </c>
      <c r="F367" s="11">
        <v>0</v>
      </c>
    </row>
    <row r="368" spans="5:6" x14ac:dyDescent="0.3">
      <c r="E368" s="4" t="s">
        <v>450</v>
      </c>
      <c r="F368" s="11">
        <v>0</v>
      </c>
    </row>
    <row r="369" spans="5:6" x14ac:dyDescent="0.3">
      <c r="E369" s="4" t="s">
        <v>541</v>
      </c>
      <c r="F369" s="11">
        <v>0</v>
      </c>
    </row>
    <row r="370" spans="5:6" x14ac:dyDescent="0.3">
      <c r="E370" s="4" t="s">
        <v>218</v>
      </c>
      <c r="F370" s="11">
        <v>0</v>
      </c>
    </row>
    <row r="371" spans="5:6" x14ac:dyDescent="0.3">
      <c r="E371" s="4" t="s">
        <v>316</v>
      </c>
      <c r="F371" s="11">
        <v>0</v>
      </c>
    </row>
    <row r="372" spans="5:6" x14ac:dyDescent="0.3">
      <c r="E372" s="4" t="s">
        <v>301</v>
      </c>
      <c r="F372" s="11">
        <v>0</v>
      </c>
    </row>
    <row r="373" spans="5:6" x14ac:dyDescent="0.3">
      <c r="E373" s="4" t="s">
        <v>542</v>
      </c>
      <c r="F373" s="11">
        <v>0</v>
      </c>
    </row>
    <row r="374" spans="5:6" x14ac:dyDescent="0.3">
      <c r="E374" s="4" t="s">
        <v>454</v>
      </c>
      <c r="F374" s="11">
        <v>0</v>
      </c>
    </row>
    <row r="375" spans="5:6" x14ac:dyDescent="0.3">
      <c r="E375" s="4" t="s">
        <v>543</v>
      </c>
      <c r="F375" s="11">
        <v>0</v>
      </c>
    </row>
    <row r="376" spans="5:6" x14ac:dyDescent="0.3">
      <c r="E376" s="4" t="s">
        <v>456</v>
      </c>
      <c r="F376" s="11">
        <v>0</v>
      </c>
    </row>
    <row r="377" spans="5:6" x14ac:dyDescent="0.3">
      <c r="E377" s="4" t="s">
        <v>544</v>
      </c>
      <c r="F377" s="11">
        <v>0</v>
      </c>
    </row>
    <row r="378" spans="5:6" x14ac:dyDescent="0.3">
      <c r="E378" s="4" t="s">
        <v>188</v>
      </c>
      <c r="F378" s="11">
        <v>0</v>
      </c>
    </row>
    <row r="379" spans="5:6" x14ac:dyDescent="0.3">
      <c r="E379" s="4" t="s">
        <v>545</v>
      </c>
      <c r="F379" s="11">
        <v>0</v>
      </c>
    </row>
    <row r="380" spans="5:6" x14ac:dyDescent="0.3">
      <c r="E380" s="4" t="s">
        <v>190</v>
      </c>
      <c r="F380" s="11">
        <v>0</v>
      </c>
    </row>
    <row r="381" spans="5:6" x14ac:dyDescent="0.3">
      <c r="E381" s="4" t="s">
        <v>546</v>
      </c>
      <c r="F381" s="11">
        <v>0</v>
      </c>
    </row>
    <row r="382" spans="5:6" x14ac:dyDescent="0.3">
      <c r="E382" s="4" t="s">
        <v>172</v>
      </c>
      <c r="F382" s="11">
        <v>0</v>
      </c>
    </row>
    <row r="383" spans="5:6" x14ac:dyDescent="0.3">
      <c r="E383" s="4" t="s">
        <v>547</v>
      </c>
      <c r="F383" s="11">
        <v>0</v>
      </c>
    </row>
    <row r="384" spans="5:6" x14ac:dyDescent="0.3">
      <c r="E384" s="4" t="s">
        <v>173</v>
      </c>
      <c r="F384" s="11">
        <v>0</v>
      </c>
    </row>
    <row r="385" spans="5:6" x14ac:dyDescent="0.3">
      <c r="E385" s="4" t="s">
        <v>548</v>
      </c>
      <c r="F385" s="11">
        <v>0</v>
      </c>
    </row>
    <row r="386" spans="5:6" x14ac:dyDescent="0.3">
      <c r="E386" s="4" t="s">
        <v>191</v>
      </c>
      <c r="F386" s="11">
        <v>0</v>
      </c>
    </row>
    <row r="387" spans="5:6" x14ac:dyDescent="0.3">
      <c r="E387" s="4" t="s">
        <v>549</v>
      </c>
      <c r="F387" s="11">
        <v>0</v>
      </c>
    </row>
    <row r="388" spans="5:6" x14ac:dyDescent="0.3">
      <c r="E388" s="4" t="s">
        <v>195</v>
      </c>
      <c r="F388" s="11">
        <v>0</v>
      </c>
    </row>
    <row r="389" spans="5:6" x14ac:dyDescent="0.3">
      <c r="E389" s="4" t="s">
        <v>550</v>
      </c>
      <c r="F389" s="11">
        <v>0</v>
      </c>
    </row>
    <row r="390" spans="5:6" x14ac:dyDescent="0.3">
      <c r="E390" s="4" t="s">
        <v>198</v>
      </c>
      <c r="F390" s="11">
        <v>0</v>
      </c>
    </row>
    <row r="391" spans="5:6" x14ac:dyDescent="0.3">
      <c r="E391" s="4" t="s">
        <v>551</v>
      </c>
      <c r="F391" s="11">
        <v>0</v>
      </c>
    </row>
    <row r="392" spans="5:6" x14ac:dyDescent="0.3">
      <c r="E392" s="4" t="s">
        <v>305</v>
      </c>
      <c r="F392" s="11">
        <v>0</v>
      </c>
    </row>
    <row r="393" spans="5:6" x14ac:dyDescent="0.3">
      <c r="E393" s="4" t="s">
        <v>553</v>
      </c>
      <c r="F393" s="11">
        <v>0</v>
      </c>
    </row>
    <row r="394" spans="5:6" x14ac:dyDescent="0.3">
      <c r="E394" s="4" t="s">
        <v>202</v>
      </c>
      <c r="F394" s="11">
        <v>0</v>
      </c>
    </row>
    <row r="395" spans="5:6" x14ac:dyDescent="0.3">
      <c r="E395" s="4" t="s">
        <v>554</v>
      </c>
      <c r="F395" s="11">
        <v>0</v>
      </c>
    </row>
    <row r="396" spans="5:6" x14ac:dyDescent="0.3">
      <c r="E396" s="4" t="s">
        <v>206</v>
      </c>
      <c r="F396" s="11">
        <v>0</v>
      </c>
    </row>
    <row r="397" spans="5:6" x14ac:dyDescent="0.3">
      <c r="E397" s="4" t="s">
        <v>252</v>
      </c>
      <c r="F397" s="11">
        <v>0</v>
      </c>
    </row>
    <row r="398" spans="5:6" x14ac:dyDescent="0.3">
      <c r="E398" s="4" t="s">
        <v>466</v>
      </c>
      <c r="F398" s="11">
        <v>0</v>
      </c>
    </row>
    <row r="399" spans="5:6" x14ac:dyDescent="0.3">
      <c r="E399" s="4" t="s">
        <v>353</v>
      </c>
      <c r="F399" s="11">
        <v>0</v>
      </c>
    </row>
    <row r="400" spans="5:6" x14ac:dyDescent="0.3">
      <c r="E400" s="4" t="s">
        <v>468</v>
      </c>
      <c r="F400" s="11">
        <v>0</v>
      </c>
    </row>
    <row r="401" spans="5:6" x14ac:dyDescent="0.3">
      <c r="E401" s="4" t="s">
        <v>201</v>
      </c>
      <c r="F401" s="11">
        <v>0</v>
      </c>
    </row>
    <row r="402" spans="5:6" x14ac:dyDescent="0.3">
      <c r="E402" s="4" t="s">
        <v>470</v>
      </c>
      <c r="F402" s="11">
        <v>0</v>
      </c>
    </row>
    <row r="403" spans="5:6" x14ac:dyDescent="0.3">
      <c r="E403" s="4" t="s">
        <v>457</v>
      </c>
      <c r="F403" s="11">
        <v>0</v>
      </c>
    </row>
    <row r="404" spans="5:6" x14ac:dyDescent="0.3">
      <c r="E404" s="4" t="s">
        <v>212</v>
      </c>
      <c r="F404" s="11">
        <v>0</v>
      </c>
    </row>
    <row r="405" spans="5:6" x14ac:dyDescent="0.3">
      <c r="E405" s="4" t="s">
        <v>322</v>
      </c>
      <c r="F405" s="11">
        <v>0</v>
      </c>
    </row>
    <row r="406" spans="5:6" x14ac:dyDescent="0.3">
      <c r="E406" s="4" t="s">
        <v>215</v>
      </c>
      <c r="F406" s="11">
        <v>0</v>
      </c>
    </row>
    <row r="407" spans="5:6" x14ac:dyDescent="0.3">
      <c r="E407" s="4" t="s">
        <v>458</v>
      </c>
      <c r="F407" s="11">
        <v>0</v>
      </c>
    </row>
    <row r="408" spans="5:6" x14ac:dyDescent="0.3">
      <c r="E408" s="4" t="s">
        <v>220</v>
      </c>
      <c r="F408" s="11">
        <v>0</v>
      </c>
    </row>
    <row r="409" spans="5:6" x14ac:dyDescent="0.3">
      <c r="E409" s="4" t="s">
        <v>216</v>
      </c>
      <c r="F409" s="11">
        <v>0</v>
      </c>
    </row>
    <row r="410" spans="5:6" x14ac:dyDescent="0.3">
      <c r="E410" s="4" t="s">
        <v>223</v>
      </c>
      <c r="F410" s="11">
        <v>0</v>
      </c>
    </row>
    <row r="411" spans="5:6" x14ac:dyDescent="0.3">
      <c r="E411" s="4" t="s">
        <v>357</v>
      </c>
      <c r="F411" s="11">
        <v>0</v>
      </c>
    </row>
    <row r="412" spans="5:6" x14ac:dyDescent="0.3">
      <c r="E412" s="4" t="s">
        <v>225</v>
      </c>
      <c r="F412" s="11">
        <v>0</v>
      </c>
    </row>
    <row r="413" spans="5:6" x14ac:dyDescent="0.3">
      <c r="E413" s="4" t="s">
        <v>269</v>
      </c>
      <c r="F413" s="11">
        <v>0</v>
      </c>
    </row>
    <row r="414" spans="5:6" x14ac:dyDescent="0.3">
      <c r="E414" s="4" t="s">
        <v>227</v>
      </c>
      <c r="F414" s="11">
        <v>0</v>
      </c>
    </row>
    <row r="415" spans="5:6" x14ac:dyDescent="0.3">
      <c r="E415" s="4" t="s">
        <v>359</v>
      </c>
      <c r="F415" s="11">
        <v>0</v>
      </c>
    </row>
    <row r="416" spans="5:6" x14ac:dyDescent="0.3">
      <c r="E416" s="4" t="s">
        <v>167</v>
      </c>
      <c r="F416" s="11">
        <v>0</v>
      </c>
    </row>
    <row r="417" spans="5:6" x14ac:dyDescent="0.3">
      <c r="E417" s="4" t="s">
        <v>194</v>
      </c>
      <c r="F417" s="11">
        <v>0</v>
      </c>
    </row>
    <row r="418" spans="5:6" x14ac:dyDescent="0.3">
      <c r="E418" s="4" t="s">
        <v>233</v>
      </c>
      <c r="F418" s="11">
        <v>0</v>
      </c>
    </row>
    <row r="419" spans="5:6" x14ac:dyDescent="0.3">
      <c r="E419" s="4" t="s">
        <v>361</v>
      </c>
      <c r="F419" s="11">
        <v>0</v>
      </c>
    </row>
    <row r="420" spans="5:6" x14ac:dyDescent="0.3">
      <c r="E420" s="4" t="s">
        <v>237</v>
      </c>
      <c r="F420" s="11">
        <v>0</v>
      </c>
    </row>
    <row r="421" spans="5:6" x14ac:dyDescent="0.3">
      <c r="E421" s="4" t="s">
        <v>271</v>
      </c>
      <c r="F421" s="11">
        <v>0</v>
      </c>
    </row>
    <row r="422" spans="5:6" x14ac:dyDescent="0.3">
      <c r="E422" s="4" t="s">
        <v>241</v>
      </c>
      <c r="F422" s="11">
        <v>0</v>
      </c>
    </row>
    <row r="423" spans="5:6" x14ac:dyDescent="0.3">
      <c r="E423" s="4" t="s">
        <v>363</v>
      </c>
      <c r="F423" s="11">
        <v>0</v>
      </c>
    </row>
    <row r="424" spans="5:6" x14ac:dyDescent="0.3">
      <c r="E424" s="4" t="s">
        <v>489</v>
      </c>
      <c r="F424" s="11">
        <v>0</v>
      </c>
    </row>
    <row r="425" spans="5:6" x14ac:dyDescent="0.3">
      <c r="E425" s="4" t="s">
        <v>226</v>
      </c>
      <c r="F425" s="11">
        <v>0</v>
      </c>
    </row>
    <row r="426" spans="5:6" x14ac:dyDescent="0.3">
      <c r="E426" s="4" t="s">
        <v>491</v>
      </c>
      <c r="F426" s="11">
        <v>0</v>
      </c>
    </row>
    <row r="427" spans="5:6" x14ac:dyDescent="0.3">
      <c r="E427" s="4" t="s">
        <v>365</v>
      </c>
      <c r="F427" s="11">
        <v>0</v>
      </c>
    </row>
    <row r="428" spans="5:6" x14ac:dyDescent="0.3">
      <c r="E428" s="4" t="s">
        <v>245</v>
      </c>
      <c r="F428" s="11">
        <v>0</v>
      </c>
    </row>
    <row r="429" spans="5:6" x14ac:dyDescent="0.3">
      <c r="E429" s="4" t="s">
        <v>273</v>
      </c>
      <c r="F429" s="11">
        <v>0</v>
      </c>
    </row>
    <row r="430" spans="5:6" x14ac:dyDescent="0.3">
      <c r="E430" s="4" t="s">
        <v>248</v>
      </c>
      <c r="F430" s="11">
        <v>0</v>
      </c>
    </row>
    <row r="431" spans="5:6" x14ac:dyDescent="0.3">
      <c r="E431" s="4" t="s">
        <v>367</v>
      </c>
      <c r="F431" s="11">
        <v>0</v>
      </c>
    </row>
    <row r="432" spans="5:6" x14ac:dyDescent="0.3">
      <c r="E432" s="4" t="s">
        <v>495</v>
      </c>
      <c r="F432" s="11">
        <v>0</v>
      </c>
    </row>
    <row r="433" spans="5:6" x14ac:dyDescent="0.3">
      <c r="E433" s="4" t="s">
        <v>203</v>
      </c>
      <c r="F433" s="11">
        <v>0</v>
      </c>
    </row>
    <row r="434" spans="5:6" x14ac:dyDescent="0.3">
      <c r="E434" s="4" t="s">
        <v>244</v>
      </c>
      <c r="F434" s="11">
        <v>0</v>
      </c>
    </row>
    <row r="435" spans="5:6" x14ac:dyDescent="0.3">
      <c r="E435" s="4" t="s">
        <v>369</v>
      </c>
      <c r="F435" s="11">
        <v>0</v>
      </c>
    </row>
    <row r="436" spans="5:6" x14ac:dyDescent="0.3">
      <c r="E436" s="4" t="s">
        <v>498</v>
      </c>
      <c r="F436" s="11">
        <v>0</v>
      </c>
    </row>
    <row r="437" spans="5:6" x14ac:dyDescent="0.3">
      <c r="E437" s="4" t="s">
        <v>275</v>
      </c>
      <c r="F437" s="11">
        <v>0</v>
      </c>
    </row>
    <row r="438" spans="5:6" x14ac:dyDescent="0.3">
      <c r="E438" s="4" t="s">
        <v>500</v>
      </c>
      <c r="F438" s="11">
        <v>0</v>
      </c>
    </row>
    <row r="439" spans="5:6" x14ac:dyDescent="0.3">
      <c r="E439" s="4" t="s">
        <v>371</v>
      </c>
      <c r="F439" s="11">
        <v>0</v>
      </c>
    </row>
    <row r="440" spans="5:6" x14ac:dyDescent="0.3">
      <c r="E440" s="4" t="s">
        <v>502</v>
      </c>
      <c r="F440" s="11">
        <v>0</v>
      </c>
    </row>
    <row r="441" spans="5:6" x14ac:dyDescent="0.3">
      <c r="E441" s="4" t="s">
        <v>228</v>
      </c>
      <c r="F441" s="11">
        <v>0</v>
      </c>
    </row>
    <row r="442" spans="5:6" x14ac:dyDescent="0.3">
      <c r="E442" s="4" t="s">
        <v>504</v>
      </c>
      <c r="F442" s="11">
        <v>0</v>
      </c>
    </row>
    <row r="443" spans="5:6" x14ac:dyDescent="0.3">
      <c r="E443" s="4" t="s">
        <v>373</v>
      </c>
      <c r="F443" s="11">
        <v>0</v>
      </c>
    </row>
    <row r="444" spans="5:6" x14ac:dyDescent="0.3">
      <c r="E444" s="4" t="s">
        <v>506</v>
      </c>
      <c r="F444" s="11">
        <v>0</v>
      </c>
    </row>
    <row r="445" spans="5:6" x14ac:dyDescent="0.3">
      <c r="E445" s="4" t="s">
        <v>277</v>
      </c>
      <c r="F445" s="11">
        <v>0</v>
      </c>
    </row>
    <row r="446" spans="5:6" x14ac:dyDescent="0.3">
      <c r="E446" s="4" t="s">
        <v>508</v>
      </c>
      <c r="F446" s="11">
        <v>0</v>
      </c>
    </row>
    <row r="447" spans="5:6" x14ac:dyDescent="0.3">
      <c r="E447" s="4" t="s">
        <v>375</v>
      </c>
      <c r="F447" s="11">
        <v>0</v>
      </c>
    </row>
    <row r="448" spans="5:6" x14ac:dyDescent="0.3">
      <c r="E448" s="4" t="s">
        <v>510</v>
      </c>
      <c r="F448" s="11">
        <v>0</v>
      </c>
    </row>
    <row r="449" spans="5:6" x14ac:dyDescent="0.3">
      <c r="E449" s="4" t="s">
        <v>189</v>
      </c>
      <c r="F449" s="11">
        <v>0</v>
      </c>
    </row>
    <row r="450" spans="5:6" x14ac:dyDescent="0.3">
      <c r="E450" s="4" t="s">
        <v>512</v>
      </c>
      <c r="F450" s="11">
        <v>0</v>
      </c>
    </row>
    <row r="451" spans="5:6" x14ac:dyDescent="0.3">
      <c r="E451" s="4" t="s">
        <v>377</v>
      </c>
      <c r="F451" s="11">
        <v>0</v>
      </c>
    </row>
    <row r="452" spans="5:6" x14ac:dyDescent="0.3">
      <c r="E452" s="4" t="s">
        <v>514</v>
      </c>
      <c r="F452" s="11">
        <v>0</v>
      </c>
    </row>
    <row r="453" spans="5:6" x14ac:dyDescent="0.3">
      <c r="E453" s="4" t="s">
        <v>279</v>
      </c>
      <c r="F453" s="11">
        <v>0</v>
      </c>
    </row>
    <row r="454" spans="5:6" x14ac:dyDescent="0.3">
      <c r="E454" s="4" t="s">
        <v>516</v>
      </c>
      <c r="F454" s="11">
        <v>0</v>
      </c>
    </row>
    <row r="455" spans="5:6" x14ac:dyDescent="0.3">
      <c r="E455" s="4" t="s">
        <v>379</v>
      </c>
      <c r="F455" s="11">
        <v>0</v>
      </c>
    </row>
    <row r="456" spans="5:6" x14ac:dyDescent="0.3">
      <c r="E456" s="4" t="s">
        <v>518</v>
      </c>
      <c r="F456" s="11">
        <v>0</v>
      </c>
    </row>
    <row r="457" spans="5:6" x14ac:dyDescent="0.3">
      <c r="E457" s="4" t="s">
        <v>230</v>
      </c>
      <c r="F457" s="11">
        <v>0</v>
      </c>
    </row>
    <row r="458" spans="5:6" x14ac:dyDescent="0.3">
      <c r="E458" s="4" t="s">
        <v>520</v>
      </c>
      <c r="F458" s="11">
        <v>0</v>
      </c>
    </row>
    <row r="459" spans="5:6" x14ac:dyDescent="0.3">
      <c r="E459" s="4" t="s">
        <v>381</v>
      </c>
      <c r="F459" s="11">
        <v>0</v>
      </c>
    </row>
    <row r="460" spans="5:6" x14ac:dyDescent="0.3">
      <c r="E460" s="4" t="s">
        <v>522</v>
      </c>
      <c r="F460" s="11">
        <v>0</v>
      </c>
    </row>
    <row r="461" spans="5:6" x14ac:dyDescent="0.3">
      <c r="E461" s="4" t="s">
        <v>281</v>
      </c>
      <c r="F461" s="11">
        <v>0</v>
      </c>
    </row>
    <row r="462" spans="5:6" x14ac:dyDescent="0.3">
      <c r="E462" s="4" t="s">
        <v>524</v>
      </c>
      <c r="F462" s="11">
        <v>0</v>
      </c>
    </row>
    <row r="463" spans="5:6" x14ac:dyDescent="0.3">
      <c r="E463" s="4" t="s">
        <v>383</v>
      </c>
      <c r="F463" s="11">
        <v>0</v>
      </c>
    </row>
    <row r="464" spans="5:6" x14ac:dyDescent="0.3">
      <c r="E464" s="4" t="s">
        <v>526</v>
      </c>
      <c r="F464" s="11">
        <v>0</v>
      </c>
    </row>
    <row r="465" spans="5:6" x14ac:dyDescent="0.3">
      <c r="E465" s="4" t="s">
        <v>205</v>
      </c>
      <c r="F465" s="11">
        <v>0</v>
      </c>
    </row>
    <row r="466" spans="5:6" x14ac:dyDescent="0.3">
      <c r="E466" s="4" t="s">
        <v>528</v>
      </c>
      <c r="F466" s="11">
        <v>0</v>
      </c>
    </row>
    <row r="467" spans="5:6" x14ac:dyDescent="0.3">
      <c r="E467" s="4" t="s">
        <v>385</v>
      </c>
      <c r="F467" s="11">
        <v>0</v>
      </c>
    </row>
    <row r="468" spans="5:6" x14ac:dyDescent="0.3">
      <c r="E468" s="4" t="s">
        <v>530</v>
      </c>
      <c r="F468" s="11">
        <v>0</v>
      </c>
    </row>
    <row r="469" spans="5:6" x14ac:dyDescent="0.3">
      <c r="E469" s="4" t="s">
        <v>283</v>
      </c>
      <c r="F469" s="11">
        <v>0</v>
      </c>
    </row>
    <row r="470" spans="5:6" x14ac:dyDescent="0.3">
      <c r="E470" s="4" t="s">
        <v>532</v>
      </c>
      <c r="F470" s="11">
        <v>0</v>
      </c>
    </row>
    <row r="471" spans="5:6" x14ac:dyDescent="0.3">
      <c r="E471" s="4" t="s">
        <v>387</v>
      </c>
      <c r="F471" s="11">
        <v>0</v>
      </c>
    </row>
    <row r="472" spans="5:6" x14ac:dyDescent="0.3">
      <c r="E472" s="4" t="s">
        <v>534</v>
      </c>
      <c r="F472" s="11">
        <v>0</v>
      </c>
    </row>
    <row r="473" spans="5:6" x14ac:dyDescent="0.3">
      <c r="E473" s="4" t="s">
        <v>232</v>
      </c>
      <c r="F473" s="11">
        <v>0</v>
      </c>
    </row>
    <row r="474" spans="5:6" x14ac:dyDescent="0.3">
      <c r="E474" s="4" t="s">
        <v>536</v>
      </c>
      <c r="F474" s="11">
        <v>0</v>
      </c>
    </row>
    <row r="475" spans="5:6" x14ac:dyDescent="0.3">
      <c r="E475" s="4" t="s">
        <v>389</v>
      </c>
      <c r="F475" s="11">
        <v>0</v>
      </c>
    </row>
    <row r="476" spans="5:6" x14ac:dyDescent="0.3">
      <c r="E476" s="4" t="s">
        <v>538</v>
      </c>
      <c r="F476" s="11">
        <v>0</v>
      </c>
    </row>
    <row r="477" spans="5:6" x14ac:dyDescent="0.3">
      <c r="E477" s="4" t="s">
        <v>285</v>
      </c>
      <c r="F477" s="11">
        <v>0</v>
      </c>
    </row>
    <row r="478" spans="5:6" x14ac:dyDescent="0.3">
      <c r="E478" s="4" t="s">
        <v>255</v>
      </c>
      <c r="F478" s="11">
        <v>0</v>
      </c>
    </row>
    <row r="479" spans="5:6" x14ac:dyDescent="0.3">
      <c r="E479" s="4" t="s">
        <v>391</v>
      </c>
      <c r="F479" s="11">
        <v>0</v>
      </c>
    </row>
    <row r="480" spans="5:6" x14ac:dyDescent="0.3">
      <c r="E480" s="4" t="s">
        <v>259</v>
      </c>
      <c r="F480" s="11">
        <v>0</v>
      </c>
    </row>
    <row r="481" spans="5:6" x14ac:dyDescent="0.3">
      <c r="E481" s="4" t="s">
        <v>196</v>
      </c>
      <c r="F481" s="11">
        <v>0</v>
      </c>
    </row>
    <row r="482" spans="5:6" x14ac:dyDescent="0.3">
      <c r="E482" s="4" t="s">
        <v>263</v>
      </c>
      <c r="F482" s="11">
        <v>0</v>
      </c>
    </row>
    <row r="483" spans="5:6" x14ac:dyDescent="0.3">
      <c r="E483" s="4" t="s">
        <v>393</v>
      </c>
      <c r="F483" s="11">
        <v>0</v>
      </c>
    </row>
    <row r="484" spans="5:6" x14ac:dyDescent="0.3">
      <c r="E484" s="4" t="s">
        <v>265</v>
      </c>
      <c r="F484" s="11">
        <v>0</v>
      </c>
    </row>
    <row r="485" spans="5:6" x14ac:dyDescent="0.3">
      <c r="E485" s="4" t="s">
        <v>287</v>
      </c>
      <c r="F485" s="11">
        <v>0</v>
      </c>
    </row>
    <row r="486" spans="5:6" x14ac:dyDescent="0.3">
      <c r="E486" s="4" t="s">
        <v>267</v>
      </c>
      <c r="F486" s="11">
        <v>0</v>
      </c>
    </row>
    <row r="487" spans="5:6" x14ac:dyDescent="0.3">
      <c r="E487" s="4" t="s">
        <v>395</v>
      </c>
      <c r="F487" s="11">
        <v>0</v>
      </c>
    </row>
    <row r="488" spans="5:6" x14ac:dyDescent="0.3">
      <c r="E488" s="4" t="s">
        <v>270</v>
      </c>
      <c r="F488" s="11">
        <v>0</v>
      </c>
    </row>
    <row r="489" spans="5:6" x14ac:dyDescent="0.3">
      <c r="E489" s="4" t="s">
        <v>234</v>
      </c>
      <c r="F489" s="11">
        <v>0</v>
      </c>
    </row>
    <row r="490" spans="5:6" x14ac:dyDescent="0.3">
      <c r="E490" s="4" t="s">
        <v>274</v>
      </c>
      <c r="F490" s="11">
        <v>0</v>
      </c>
    </row>
    <row r="491" spans="5:6" x14ac:dyDescent="0.3">
      <c r="E491" s="4" t="s">
        <v>397</v>
      </c>
      <c r="F491" s="11">
        <v>0</v>
      </c>
    </row>
    <row r="492" spans="5:6" x14ac:dyDescent="0.3">
      <c r="E492" s="4" t="s">
        <v>278</v>
      </c>
      <c r="F492" s="11">
        <v>0</v>
      </c>
    </row>
    <row r="493" spans="5:6" x14ac:dyDescent="0.3">
      <c r="E493" s="4" t="s">
        <v>289</v>
      </c>
      <c r="F493" s="11">
        <v>0</v>
      </c>
    </row>
    <row r="494" spans="5:6" x14ac:dyDescent="0.3">
      <c r="E494" s="4" t="s">
        <v>282</v>
      </c>
      <c r="F494" s="11">
        <v>0</v>
      </c>
    </row>
    <row r="495" spans="5:6" x14ac:dyDescent="0.3">
      <c r="E495" s="4" t="s">
        <v>399</v>
      </c>
      <c r="F495" s="11">
        <v>0</v>
      </c>
    </row>
    <row r="496" spans="5:6" x14ac:dyDescent="0.3">
      <c r="E496" s="4" t="s">
        <v>286</v>
      </c>
      <c r="F496" s="11">
        <v>0</v>
      </c>
    </row>
    <row r="497" spans="5:6" x14ac:dyDescent="0.3">
      <c r="E497" s="4" t="s">
        <v>207</v>
      </c>
      <c r="F497" s="11">
        <v>0</v>
      </c>
    </row>
    <row r="498" spans="5:6" x14ac:dyDescent="0.3">
      <c r="E498" s="4" t="s">
        <v>290</v>
      </c>
      <c r="F498" s="11">
        <v>0</v>
      </c>
    </row>
    <row r="499" spans="5:6" x14ac:dyDescent="0.3">
      <c r="E499" s="4" t="s">
        <v>460</v>
      </c>
      <c r="F499" s="11">
        <v>0</v>
      </c>
    </row>
    <row r="500" spans="5:6" x14ac:dyDescent="0.3">
      <c r="E500" s="4" t="s">
        <v>294</v>
      </c>
      <c r="F500" s="11">
        <v>0</v>
      </c>
    </row>
    <row r="501" spans="5:6" x14ac:dyDescent="0.3">
      <c r="E501" s="4" t="s">
        <v>291</v>
      </c>
      <c r="F501" s="11">
        <v>0</v>
      </c>
    </row>
    <row r="502" spans="5:6" x14ac:dyDescent="0.3">
      <c r="E502" s="4" t="s">
        <v>552</v>
      </c>
      <c r="F502" s="11">
        <v>0</v>
      </c>
    </row>
    <row r="503" spans="5:6" x14ac:dyDescent="0.3">
      <c r="E503" s="4" t="s">
        <v>402</v>
      </c>
      <c r="F503" s="11">
        <v>0</v>
      </c>
    </row>
    <row r="504" spans="5:6" x14ac:dyDescent="0.3">
      <c r="E504" s="4" t="s">
        <v>153</v>
      </c>
      <c r="F504" s="11">
        <v>0</v>
      </c>
    </row>
    <row r="505" spans="5:6" x14ac:dyDescent="0.3">
      <c r="E505" s="4" t="s">
        <v>236</v>
      </c>
      <c r="F505" s="11">
        <v>0</v>
      </c>
    </row>
    <row r="506" spans="5:6" x14ac:dyDescent="0.3">
      <c r="E506" s="4" t="s">
        <v>404</v>
      </c>
      <c r="F506" s="11">
        <v>0</v>
      </c>
    </row>
    <row r="507" spans="5:6" x14ac:dyDescent="0.3">
      <c r="E507" s="4" t="s">
        <v>555</v>
      </c>
      <c r="F507" s="11">
        <v>0</v>
      </c>
    </row>
    <row r="508" spans="5:6" x14ac:dyDescent="0.3">
      <c r="E508" s="4" t="s">
        <v>556</v>
      </c>
      <c r="F508" s="11">
        <v>0</v>
      </c>
    </row>
    <row r="509" spans="5:6" x14ac:dyDescent="0.3">
      <c r="E509" s="4" t="s">
        <v>557</v>
      </c>
      <c r="F509" s="11">
        <v>0</v>
      </c>
    </row>
    <row r="510" spans="5:6" x14ac:dyDescent="0.3">
      <c r="E510" s="4" t="s">
        <v>558</v>
      </c>
      <c r="F510" s="11">
        <v>0</v>
      </c>
    </row>
    <row r="511" spans="5:6" x14ac:dyDescent="0.3">
      <c r="E511" s="4" t="s">
        <v>559</v>
      </c>
      <c r="F511" s="11">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40328-9691-462C-9649-2105596D07B7}">
  <dimension ref="E1:BL18407"/>
  <sheetViews>
    <sheetView topLeftCell="AX1" zoomScale="90" zoomScaleNormal="90" workbookViewId="0">
      <selection activeCell="BJ37" sqref="BJ37"/>
    </sheetView>
  </sheetViews>
  <sheetFormatPr defaultRowHeight="14.4" x14ac:dyDescent="0.3"/>
  <cols>
    <col min="4" max="4" width="10.21875" bestFit="1" customWidth="1"/>
    <col min="5" max="5" width="23.33203125" bestFit="1" customWidth="1"/>
    <col min="6" max="6" width="17.44140625" bestFit="1" customWidth="1"/>
    <col min="7" max="7" width="9.44140625" bestFit="1" customWidth="1"/>
    <col min="9" max="9" width="22.21875" bestFit="1" customWidth="1"/>
    <col min="10" max="10" width="12.21875" bestFit="1" customWidth="1"/>
    <col min="11" max="11" width="13.88671875" bestFit="1" customWidth="1"/>
    <col min="13" max="13" width="10.33203125" bestFit="1" customWidth="1"/>
    <col min="14" max="14" width="13.33203125" bestFit="1" customWidth="1"/>
    <col min="15" max="15" width="10.5546875" bestFit="1" customWidth="1"/>
    <col min="17" max="17" width="11.44140625" bestFit="1" customWidth="1"/>
    <col min="18" max="18" width="12.77734375" bestFit="1" customWidth="1"/>
    <col min="19" max="19" width="15.21875" bestFit="1" customWidth="1"/>
    <col min="23" max="24" width="11.21875" bestFit="1" customWidth="1"/>
    <col min="25" max="27" width="17.44140625" bestFit="1" customWidth="1"/>
    <col min="28" max="28" width="13.33203125" bestFit="1" customWidth="1"/>
    <col min="31" max="31" width="20" bestFit="1" customWidth="1"/>
    <col min="32" max="32" width="11.21875" bestFit="1" customWidth="1"/>
    <col min="33" max="33" width="10.5546875" bestFit="1" customWidth="1"/>
    <col min="34" max="34" width="10.109375" bestFit="1" customWidth="1"/>
    <col min="35" max="35" width="13.33203125" bestFit="1" customWidth="1"/>
    <col min="41" max="41" width="10.109375" bestFit="1" customWidth="1"/>
    <col min="42" max="43" width="17.44140625" bestFit="1" customWidth="1"/>
    <col min="44" max="44" width="13" bestFit="1" customWidth="1"/>
    <col min="45" max="46" width="17.44140625" bestFit="1" customWidth="1"/>
    <col min="47" max="47" width="19.33203125" bestFit="1" customWidth="1"/>
    <col min="48" max="48" width="17.44140625" bestFit="1" customWidth="1"/>
    <col min="53" max="53" width="15.21875" bestFit="1" customWidth="1"/>
    <col min="54" max="54" width="17.44140625" bestFit="1" customWidth="1"/>
    <col min="55" max="55" width="17.44140625" customWidth="1"/>
    <col min="59" max="59" width="15.21875" bestFit="1" customWidth="1"/>
    <col min="61" max="61" width="15.21875" bestFit="1" customWidth="1"/>
    <col min="62" max="62" width="17.44140625" bestFit="1" customWidth="1"/>
    <col min="63" max="63" width="15.21875" bestFit="1" customWidth="1"/>
    <col min="64" max="64" width="13.33203125" bestFit="1" customWidth="1"/>
  </cols>
  <sheetData>
    <row r="1" spans="5:59" x14ac:dyDescent="0.3">
      <c r="AI1" t="s">
        <v>579</v>
      </c>
    </row>
    <row r="5" spans="5:59" x14ac:dyDescent="0.3">
      <c r="Z5" s="1" t="s">
        <v>573</v>
      </c>
      <c r="AO5" s="4" t="s">
        <v>18982</v>
      </c>
      <c r="AP5" s="4" t="s">
        <v>18983</v>
      </c>
      <c r="AR5" s="3" t="s">
        <v>18987</v>
      </c>
      <c r="AS5" s="23" t="s">
        <v>52</v>
      </c>
      <c r="AU5" t="str">
        <f>AR5</f>
        <v>Age-Group</v>
      </c>
      <c r="AV5" s="24" t="s">
        <v>18993</v>
      </c>
      <c r="AW5" t="s">
        <v>41</v>
      </c>
      <c r="BA5" s="3" t="s">
        <v>18996</v>
      </c>
      <c r="BB5" s="23" t="s">
        <v>52</v>
      </c>
      <c r="BC5" s="24" t="s">
        <v>41</v>
      </c>
      <c r="BE5" t="s">
        <v>19003</v>
      </c>
      <c r="BF5" t="s">
        <v>19004</v>
      </c>
      <c r="BG5" t="str">
        <f>BA5</f>
        <v>Country</v>
      </c>
    </row>
    <row r="6" spans="5:59" x14ac:dyDescent="0.3">
      <c r="M6" t="s">
        <v>560</v>
      </c>
      <c r="N6" t="s">
        <v>561</v>
      </c>
      <c r="O6" t="s">
        <v>10</v>
      </c>
      <c r="Q6" s="4" t="s">
        <v>1</v>
      </c>
      <c r="R6" s="4" t="s">
        <v>2</v>
      </c>
      <c r="S6" s="4" t="s">
        <v>3</v>
      </c>
      <c r="W6" s="3" t="s">
        <v>563</v>
      </c>
      <c r="X6" s="4" t="s">
        <v>572</v>
      </c>
      <c r="Z6" t="str">
        <f>W6</f>
        <v>Color</v>
      </c>
      <c r="AA6" t="str">
        <f>X6</f>
        <v xml:space="preserve"> Total Profit</v>
      </c>
      <c r="AB6" t="s">
        <v>41</v>
      </c>
      <c r="AE6" s="3" t="s">
        <v>574</v>
      </c>
      <c r="AF6" s="4" t="s">
        <v>572</v>
      </c>
      <c r="AO6" s="8">
        <v>889</v>
      </c>
      <c r="AP6" s="8">
        <v>45.333146067415733</v>
      </c>
      <c r="AR6" s="4" t="s">
        <v>18988</v>
      </c>
      <c r="AS6" s="5">
        <v>572077.04109999945</v>
      </c>
      <c r="AU6" t="str">
        <f t="shared" ref="AU6:AU10" si="0">AR6</f>
        <v>30-34</v>
      </c>
      <c r="AV6" s="19">
        <f t="shared" ref="AV6:AV10" si="1">AS6</f>
        <v>572077.04109999945</v>
      </c>
      <c r="AW6" t="str">
        <f>IF(AV6=MAX($AV$6:$AV$10),AV6,"")</f>
        <v/>
      </c>
      <c r="BA6" s="4" t="s">
        <v>18998</v>
      </c>
      <c r="BB6" s="11">
        <v>12888771.631599998</v>
      </c>
      <c r="BC6" s="17" cm="1">
        <f t="array" ref="BC6">IFERROR(_xlfn.IFS(BB6=$BJ$28,BB6,BB6=$BJ$29,BB6),"")</f>
        <v>12888771.631599998</v>
      </c>
      <c r="BE6">
        <v>8</v>
      </c>
      <c r="BF6">
        <v>2</v>
      </c>
      <c r="BG6" t="str">
        <f t="shared" ref="BG6:BG11" si="2">BA6</f>
        <v>Australia</v>
      </c>
    </row>
    <row r="7" spans="5:59" x14ac:dyDescent="0.3">
      <c r="E7" s="3" t="s">
        <v>580</v>
      </c>
      <c r="F7" s="4" t="s">
        <v>52</v>
      </c>
      <c r="I7" t="str">
        <f>E7</f>
        <v>Full Name</v>
      </c>
      <c r="J7" t="str">
        <f>F7</f>
        <v>Sum of Total Profit</v>
      </c>
      <c r="K7" t="s">
        <v>562</v>
      </c>
      <c r="M7" t="s">
        <v>185</v>
      </c>
      <c r="N7" s="19">
        <f>SUM(J8:J13)</f>
        <v>175562.97739999997</v>
      </c>
      <c r="O7" s="9">
        <f>N7/SUM($N$7:$N$8)</f>
        <v>0.17896910454777146</v>
      </c>
      <c r="Q7" s="8">
        <v>606</v>
      </c>
      <c r="R7" s="8">
        <v>128</v>
      </c>
      <c r="S7" s="8">
        <v>478</v>
      </c>
      <c r="W7" s="4" t="s">
        <v>564</v>
      </c>
      <c r="X7" s="8">
        <v>1575816.9949000007</v>
      </c>
      <c r="Z7" t="str">
        <f t="shared" ref="Z7:AA14" si="3">W7</f>
        <v>Black</v>
      </c>
      <c r="AA7" s="19">
        <f t="shared" si="3"/>
        <v>1575816.9949000007</v>
      </c>
      <c r="AB7">
        <f>GETPIVOTDATA("[Measures].[Sum of Total Profit]",$W$6,"[DimProduct].[Color]","[DimProduct].[Color].&amp;[Black]")</f>
        <v>1575816.9949000007</v>
      </c>
      <c r="AE7" s="4" t="s">
        <v>575</v>
      </c>
      <c r="AF7" s="8">
        <v>4406540.5665000034</v>
      </c>
      <c r="AR7" s="4" t="s">
        <v>18989</v>
      </c>
      <c r="AS7" s="5">
        <v>693966.67749999894</v>
      </c>
      <c r="AU7" t="str">
        <f t="shared" si="0"/>
        <v>35-39</v>
      </c>
      <c r="AV7" s="19">
        <f t="shared" si="1"/>
        <v>693966.67749999894</v>
      </c>
      <c r="AW7" t="str">
        <f t="shared" ref="AW7:AW10" si="4">IF(AV7=MAX($AV$6:$AV$10),AV7,"")</f>
        <v/>
      </c>
      <c r="BA7" s="4" t="s">
        <v>18999</v>
      </c>
      <c r="BB7" s="11">
        <v>2478360.2371000121</v>
      </c>
      <c r="BC7" s="17" t="str" cm="1">
        <f t="array" ref="BC7">IFERROR(_xlfn.IFS(BB7=$BJ$28,BB7,BB7=$BJ$29,BB7),"")</f>
        <v/>
      </c>
      <c r="BE7">
        <v>1.5</v>
      </c>
      <c r="BF7">
        <v>8.5</v>
      </c>
      <c r="BG7" t="str">
        <f t="shared" si="2"/>
        <v>Canada</v>
      </c>
    </row>
    <row r="8" spans="5:59" x14ac:dyDescent="0.3">
      <c r="E8" s="4" t="s">
        <v>5558</v>
      </c>
      <c r="F8" s="11">
        <v>38615.374100000001</v>
      </c>
      <c r="I8" t="str">
        <f t="shared" ref="I8:I12" si="5">E8</f>
        <v>Denise Martinez</v>
      </c>
      <c r="J8" s="22">
        <f>F8</f>
        <v>38615.374100000001</v>
      </c>
      <c r="K8" s="22">
        <f>J8</f>
        <v>38615.374100000001</v>
      </c>
      <c r="M8" t="s">
        <v>184</v>
      </c>
      <c r="N8" s="19">
        <f>SUM(J19:J51)</f>
        <v>805405.09440000006</v>
      </c>
      <c r="O8" s="9">
        <f>N8/SUM($N$7:$N$8)</f>
        <v>0.82103089545222852</v>
      </c>
      <c r="W8" s="4" t="s">
        <v>568</v>
      </c>
      <c r="X8" s="8">
        <v>1061069.0251999996</v>
      </c>
      <c r="Z8" t="str">
        <f t="shared" si="3"/>
        <v>Silver</v>
      </c>
      <c r="AA8" s="19">
        <f t="shared" si="3"/>
        <v>1061069.0251999996</v>
      </c>
      <c r="AB8">
        <f>GETPIVOTDATA("[Measures].[Sum of Total Profit]",$W$6,"[DimProduct].[Color]","[DimProduct].[Color].&amp;[Silver]")</f>
        <v>1061069.0251999996</v>
      </c>
      <c r="AE8" s="4" t="s">
        <v>576</v>
      </c>
      <c r="AF8" s="8">
        <v>190143.25120000012</v>
      </c>
      <c r="AR8" s="4" t="s">
        <v>18990</v>
      </c>
      <c r="AS8" s="5">
        <v>497963.77019999991</v>
      </c>
      <c r="AU8" t="str">
        <f t="shared" si="0"/>
        <v>40-44</v>
      </c>
      <c r="AV8" s="19">
        <f t="shared" si="1"/>
        <v>497963.77019999991</v>
      </c>
      <c r="AW8" t="str">
        <f t="shared" si="4"/>
        <v/>
      </c>
      <c r="BA8" s="4" t="s">
        <v>19000</v>
      </c>
      <c r="BB8" s="11">
        <v>4234284.5858999761</v>
      </c>
      <c r="BC8" s="17" t="str" cm="1">
        <f t="array" ref="BC8">IFERROR(_xlfn.IFS(BB8=$BJ$28,BB8,BB8=$BJ$29,BB8),"")</f>
        <v/>
      </c>
      <c r="BE8">
        <v>1.5</v>
      </c>
      <c r="BF8">
        <v>6</v>
      </c>
      <c r="BG8" t="str">
        <f t="shared" si="2"/>
        <v>France</v>
      </c>
    </row>
    <row r="9" spans="5:59" x14ac:dyDescent="0.3">
      <c r="E9" s="4" t="s">
        <v>16088</v>
      </c>
      <c r="F9" s="11">
        <v>36033.190999999992</v>
      </c>
      <c r="I9" t="str">
        <f t="shared" si="5"/>
        <v>Ronnie Zeng</v>
      </c>
      <c r="J9" s="22">
        <f>F9</f>
        <v>36033.190999999992</v>
      </c>
      <c r="K9" s="22">
        <f>J9</f>
        <v>36033.190999999992</v>
      </c>
      <c r="W9" s="4" t="s">
        <v>571</v>
      </c>
      <c r="X9" s="8">
        <v>885340.71939999994</v>
      </c>
      <c r="Z9" t="str">
        <f t="shared" si="3"/>
        <v>Yellow</v>
      </c>
      <c r="AA9" s="19">
        <f t="shared" si="3"/>
        <v>885340.71939999994</v>
      </c>
      <c r="AB9">
        <f>GETPIVOTDATA("[Measures].[Sum of Total Profit]",$W$6,"[DimProduct].[Color]","[DimProduct].[Color].&amp;[Yellow]")</f>
        <v>885340.71939999994</v>
      </c>
      <c r="AR9" s="4" t="s">
        <v>18991</v>
      </c>
      <c r="AS9" s="5">
        <v>585320.92870000005</v>
      </c>
      <c r="AU9" t="str">
        <f t="shared" si="0"/>
        <v>45-49</v>
      </c>
      <c r="AV9" s="19">
        <f t="shared" si="1"/>
        <v>585320.92870000005</v>
      </c>
      <c r="AW9" t="str">
        <f t="shared" si="4"/>
        <v/>
      </c>
      <c r="BA9" s="4" t="s">
        <v>18997</v>
      </c>
      <c r="BB9" s="11">
        <v>4596683.8177000014</v>
      </c>
      <c r="BC9" s="17" t="str" cm="1">
        <f t="array" ref="BC9">IFERROR(_xlfn.IFS(BB9=$BJ$28,BB9,BB9=$BJ$29,BB9),"")</f>
        <v/>
      </c>
      <c r="BE9">
        <v>4</v>
      </c>
      <c r="BF9">
        <v>9.4</v>
      </c>
      <c r="BG9" t="str">
        <f t="shared" si="2"/>
        <v>Germany</v>
      </c>
    </row>
    <row r="10" spans="5:59" x14ac:dyDescent="0.3">
      <c r="E10" s="4" t="s">
        <v>13682</v>
      </c>
      <c r="F10" s="11">
        <v>34661.083399999996</v>
      </c>
      <c r="I10" t="str">
        <f t="shared" si="5"/>
        <v>Melinda Rubio</v>
      </c>
      <c r="J10" s="22">
        <f>F10</f>
        <v>34661.083399999996</v>
      </c>
      <c r="K10" s="22">
        <f>J10</f>
        <v>34661.083399999996</v>
      </c>
      <c r="W10" s="4" t="s">
        <v>567</v>
      </c>
      <c r="X10" s="8">
        <v>494346.41590000014</v>
      </c>
      <c r="Z10" t="str">
        <f t="shared" si="3"/>
        <v>Red</v>
      </c>
      <c r="AA10" s="19">
        <f t="shared" si="3"/>
        <v>494346.41590000014</v>
      </c>
      <c r="AO10" s="3" t="s">
        <v>18984</v>
      </c>
      <c r="AP10" s="23" t="s">
        <v>52</v>
      </c>
      <c r="AR10" s="4" t="s">
        <v>18992</v>
      </c>
      <c r="AS10" s="5">
        <v>2247355.400200007</v>
      </c>
      <c r="AU10" t="str">
        <f t="shared" si="0"/>
        <v>50 plus</v>
      </c>
      <c r="AV10" s="19">
        <f t="shared" si="1"/>
        <v>2247355.400200007</v>
      </c>
      <c r="AW10">
        <f t="shared" si="4"/>
        <v>2247355.400200007</v>
      </c>
      <c r="BA10" s="4" t="s">
        <v>19001</v>
      </c>
      <c r="BB10" s="11">
        <v>5646337.6698999908</v>
      </c>
      <c r="BC10" s="17" t="str" cm="1">
        <f t="array" ref="BC10">IFERROR(_xlfn.IFS(BB10=$BJ$28,BB10,BB10=$BJ$29,BB10),"")</f>
        <v/>
      </c>
      <c r="BE10">
        <v>5</v>
      </c>
      <c r="BF10">
        <v>8</v>
      </c>
      <c r="BG10" t="str">
        <f t="shared" si="2"/>
        <v>United Kingdom</v>
      </c>
    </row>
    <row r="11" spans="5:59" x14ac:dyDescent="0.3">
      <c r="E11" s="4" t="s">
        <v>13332</v>
      </c>
      <c r="F11" s="11">
        <v>33201.243699999999</v>
      </c>
      <c r="I11" t="str">
        <f t="shared" si="5"/>
        <v>Mary Carter</v>
      </c>
      <c r="J11" s="22">
        <f>F11</f>
        <v>33201.243699999999</v>
      </c>
      <c r="K11" s="22">
        <f>J11</f>
        <v>33201.243699999999</v>
      </c>
      <c r="W11" s="4" t="s">
        <v>565</v>
      </c>
      <c r="X11" s="8">
        <v>471090.48810000002</v>
      </c>
      <c r="Z11" t="str">
        <f t="shared" si="3"/>
        <v>Blue</v>
      </c>
      <c r="AA11" s="19">
        <f t="shared" si="3"/>
        <v>471090.48810000002</v>
      </c>
      <c r="AO11" s="4" t="s">
        <v>18985</v>
      </c>
      <c r="AP11" s="23">
        <v>2506964.6148000108</v>
      </c>
      <c r="BA11" s="4" t="s">
        <v>19002</v>
      </c>
      <c r="BB11" s="11">
        <v>12702672.72200002</v>
      </c>
      <c r="BC11" s="17" cm="1">
        <f t="array" ref="BC11">IFERROR(_xlfn.IFS(BB11=$BJ$28,BB11,BB11=$BJ$29,BB11),"")</f>
        <v>12702672.72200002</v>
      </c>
      <c r="BE11">
        <v>6</v>
      </c>
      <c r="BF11">
        <v>8</v>
      </c>
      <c r="BG11" t="str">
        <f t="shared" si="2"/>
        <v>United States</v>
      </c>
    </row>
    <row r="12" spans="5:59" x14ac:dyDescent="0.3">
      <c r="E12" s="4" t="s">
        <v>8379</v>
      </c>
      <c r="F12" s="11">
        <v>33052.085200000001</v>
      </c>
      <c r="I12" t="str">
        <f t="shared" si="5"/>
        <v>Isabella Ward</v>
      </c>
      <c r="J12" s="22">
        <f>F12</f>
        <v>33052.085200000001</v>
      </c>
      <c r="K12" s="22">
        <f>J12</f>
        <v>33052.085200000001</v>
      </c>
      <c r="W12" s="4" t="s">
        <v>569</v>
      </c>
      <c r="X12" s="8">
        <v>96236.406199999954</v>
      </c>
      <c r="Z12" t="str">
        <f t="shared" si="3"/>
        <v>UnSpecified</v>
      </c>
      <c r="AA12" s="19">
        <f t="shared" si="3"/>
        <v>96236.406199999954</v>
      </c>
      <c r="AE12" t="str">
        <f>AE6</f>
        <v>Product Price Type</v>
      </c>
      <c r="AF12" t="str">
        <f>AF6</f>
        <v xml:space="preserve"> Total Profit</v>
      </c>
      <c r="AG12" t="s">
        <v>10</v>
      </c>
      <c r="AH12" t="s">
        <v>577</v>
      </c>
      <c r="AI12" t="s">
        <v>578</v>
      </c>
      <c r="AO12" s="4" t="s">
        <v>18986</v>
      </c>
      <c r="AP12" s="23">
        <v>2089719.2029000041</v>
      </c>
    </row>
    <row r="13" spans="5:59" x14ac:dyDescent="0.3">
      <c r="E13" s="4" t="s">
        <v>11578</v>
      </c>
      <c r="F13" s="11">
        <v>32772.407399999996</v>
      </c>
      <c r="J13" s="22"/>
      <c r="K13" s="22"/>
      <c r="W13" s="4" t="s">
        <v>566</v>
      </c>
      <c r="X13" s="8">
        <v>12136.582499999993</v>
      </c>
      <c r="Z13" t="str">
        <f t="shared" si="3"/>
        <v>Multi</v>
      </c>
      <c r="AA13" s="19">
        <f t="shared" si="3"/>
        <v>12136.582499999993</v>
      </c>
      <c r="AE13" t="str">
        <f t="shared" ref="AE13:AF14" si="6">AE7</f>
        <v>Expensive</v>
      </c>
      <c r="AF13" s="19">
        <f t="shared" si="6"/>
        <v>4406540.5665000034</v>
      </c>
      <c r="AG13" s="9">
        <f>AF13/SUM($AF$13:$AF$14)</f>
        <v>0.95863468997631862</v>
      </c>
      <c r="AH13">
        <v>1</v>
      </c>
      <c r="AI13">
        <v>0.7</v>
      </c>
    </row>
    <row r="14" spans="5:59" x14ac:dyDescent="0.3">
      <c r="E14" s="4" t="s">
        <v>18380</v>
      </c>
      <c r="F14" s="11">
        <v>32147.543599999997</v>
      </c>
      <c r="W14" s="4" t="s">
        <v>570</v>
      </c>
      <c r="X14" s="8">
        <v>647.18550000000005</v>
      </c>
      <c r="Z14" t="str">
        <f t="shared" si="3"/>
        <v>White</v>
      </c>
      <c r="AA14" s="19">
        <f t="shared" si="3"/>
        <v>647.18550000000005</v>
      </c>
      <c r="AE14" t="str">
        <f t="shared" si="6"/>
        <v>Less Expensive</v>
      </c>
      <c r="AF14" s="19">
        <f t="shared" si="6"/>
        <v>190143.25120000012</v>
      </c>
      <c r="AG14" s="9">
        <f>AF14/SUM($AF$13:$AF$14)</f>
        <v>4.136531002368142E-2</v>
      </c>
      <c r="AH14">
        <v>1</v>
      </c>
      <c r="AI14">
        <v>0.7</v>
      </c>
    </row>
    <row r="15" spans="5:59" x14ac:dyDescent="0.3">
      <c r="E15" s="4" t="s">
        <v>11500</v>
      </c>
      <c r="F15" s="11">
        <v>30013.720300000001</v>
      </c>
    </row>
    <row r="16" spans="5:59" x14ac:dyDescent="0.3">
      <c r="E16" s="4" t="s">
        <v>951</v>
      </c>
      <c r="F16" s="11">
        <v>29634.105100000001</v>
      </c>
      <c r="AO16" t="str">
        <f>AO10</f>
        <v>Gender</v>
      </c>
      <c r="AP16" t="str">
        <f>AP10</f>
        <v>Sum of Total Profit</v>
      </c>
      <c r="AQ16" t="s">
        <v>10</v>
      </c>
    </row>
    <row r="17" spans="5:64" x14ac:dyDescent="0.3">
      <c r="E17" s="4" t="s">
        <v>652</v>
      </c>
      <c r="F17" s="11">
        <v>29538.845799999999</v>
      </c>
      <c r="AO17" t="str">
        <f t="shared" ref="AO17" si="7">AO11</f>
        <v>F</v>
      </c>
      <c r="AP17" s="9">
        <f>AP11/SUM($AP$11:$AP$12)</f>
        <v>0.54538548097362693</v>
      </c>
      <c r="AQ17">
        <v>1</v>
      </c>
      <c r="AU17" t="s">
        <v>577</v>
      </c>
      <c r="AV17" s="19">
        <f>MAX($AV$6:$AV$10)</f>
        <v>2247355.400200007</v>
      </c>
      <c r="BI17" t="str">
        <f>BA5</f>
        <v>Country</v>
      </c>
      <c r="BJ17" t="str">
        <f>BB5</f>
        <v>Sum of Total Profit</v>
      </c>
    </row>
    <row r="18" spans="5:64" x14ac:dyDescent="0.3">
      <c r="E18" s="4" t="s">
        <v>16383</v>
      </c>
      <c r="F18" s="11">
        <v>29460.911700000001</v>
      </c>
      <c r="I18" t="s">
        <v>184</v>
      </c>
      <c r="AO18" t="str">
        <f t="shared" ref="AO18" si="8">AO12</f>
        <v>M</v>
      </c>
      <c r="AP18" s="9">
        <f>AP12/SUM($AP$11:$AP$12)</f>
        <v>0.4546145190263729</v>
      </c>
      <c r="AQ18">
        <v>1</v>
      </c>
      <c r="BI18" t="str">
        <f t="shared" ref="BI18:BJ18" si="9">BA6</f>
        <v>Australia</v>
      </c>
      <c r="BJ18">
        <f t="shared" si="9"/>
        <v>12888771.631599998</v>
      </c>
    </row>
    <row r="19" spans="5:64" x14ac:dyDescent="0.3">
      <c r="E19" s="4" t="s">
        <v>7002</v>
      </c>
      <c r="F19" s="11">
        <v>28909.520300000004</v>
      </c>
      <c r="I19" t="str">
        <f>E13</f>
        <v>Krista Martin</v>
      </c>
      <c r="J19">
        <f>F13</f>
        <v>32772.407399999996</v>
      </c>
      <c r="BI19" t="str">
        <f t="shared" ref="BI19:BJ19" si="10">BA7</f>
        <v>Canada</v>
      </c>
      <c r="BJ19">
        <f t="shared" si="10"/>
        <v>2478360.2371000121</v>
      </c>
    </row>
    <row r="20" spans="5:64" x14ac:dyDescent="0.3">
      <c r="E20" s="4" t="s">
        <v>16641</v>
      </c>
      <c r="F20" s="11">
        <v>28612.504200000003</v>
      </c>
      <c r="I20" t="str">
        <f t="shared" ref="I20:J35" si="11">E14</f>
        <v>Victor Carlson</v>
      </c>
      <c r="J20">
        <f t="shared" si="11"/>
        <v>32147.543599999997</v>
      </c>
      <c r="M20" t="s">
        <v>18981</v>
      </c>
      <c r="N20" t="s">
        <v>561</v>
      </c>
      <c r="O20" t="s">
        <v>10</v>
      </c>
      <c r="AU20" t="s">
        <v>18994</v>
      </c>
      <c r="AV20" s="9">
        <f>AV17/SUM($AV$6:$AV$10)</f>
        <v>0.48890798004124902</v>
      </c>
      <c r="BI20" t="str">
        <f t="shared" ref="BI20:BJ20" si="12">BA8</f>
        <v>France</v>
      </c>
      <c r="BJ20">
        <f t="shared" si="12"/>
        <v>4234284.5858999761</v>
      </c>
    </row>
    <row r="21" spans="5:64" x14ac:dyDescent="0.3">
      <c r="E21" s="4" t="s">
        <v>2390</v>
      </c>
      <c r="F21" s="11">
        <v>28171.519100000001</v>
      </c>
      <c r="I21" t="str">
        <f t="shared" si="11"/>
        <v>Kevin Coleman</v>
      </c>
      <c r="J21">
        <f t="shared" si="11"/>
        <v>30013.720300000001</v>
      </c>
      <c r="M21" t="s">
        <v>185</v>
      </c>
      <c r="N21" s="19">
        <f>SUM(J8:J13)</f>
        <v>175562.97739999997</v>
      </c>
      <c r="O21" s="9">
        <f>N21/SUM($N$21:$N$22)</f>
        <v>3.8193398624455546E-2</v>
      </c>
      <c r="AV21" s="9"/>
      <c r="BI21" t="str">
        <f t="shared" ref="BI21:BJ21" si="13">BA9</f>
        <v>Germany</v>
      </c>
      <c r="BJ21">
        <f t="shared" si="13"/>
        <v>4596683.8177000014</v>
      </c>
    </row>
    <row r="22" spans="5:64" x14ac:dyDescent="0.3">
      <c r="E22" s="4" t="s">
        <v>12206</v>
      </c>
      <c r="F22" s="11">
        <v>28021.664700000001</v>
      </c>
      <c r="G22" s="18"/>
      <c r="I22" t="str">
        <f t="shared" si="11"/>
        <v>Alejandro Guo</v>
      </c>
      <c r="J22">
        <f t="shared" si="11"/>
        <v>29634.105100000001</v>
      </c>
      <c r="M22" t="s">
        <v>184</v>
      </c>
      <c r="N22" s="17">
        <f>SUM(F13:F18407)</f>
        <v>4421120.8402999928</v>
      </c>
      <c r="O22" s="9">
        <f>N22/SUM($N$21:$N$22)</f>
        <v>0.96180660137554441</v>
      </c>
      <c r="BI22" t="str">
        <f t="shared" ref="BI22:BJ22" si="14">BA10</f>
        <v>United Kingdom</v>
      </c>
      <c r="BJ22">
        <f t="shared" si="14"/>
        <v>5646337.6698999908</v>
      </c>
      <c r="BL22" s="9">
        <f>SUM(BJ28:BJ29)/SUM(BB6:BB11)</f>
        <v>0.6014848941348484</v>
      </c>
    </row>
    <row r="23" spans="5:64" x14ac:dyDescent="0.3">
      <c r="E23" s="4" t="s">
        <v>10026</v>
      </c>
      <c r="F23" s="11">
        <v>26822.103300000002</v>
      </c>
      <c r="G23" s="18"/>
      <c r="I23" t="str">
        <f t="shared" si="11"/>
        <v>Abby Subram</v>
      </c>
      <c r="J23">
        <f t="shared" si="11"/>
        <v>29538.845799999999</v>
      </c>
      <c r="AU23" t="s">
        <v>18995</v>
      </c>
      <c r="AV23" t="str">
        <f>INDEX(AU6:AU10,MATCH(AV17,AV6:AV10,0))</f>
        <v>50 plus</v>
      </c>
      <c r="BI23" t="str">
        <f t="shared" ref="BI23:BJ23" si="15">BA11</f>
        <v>United States</v>
      </c>
      <c r="BJ23">
        <f t="shared" si="15"/>
        <v>12702672.72200002</v>
      </c>
    </row>
    <row r="24" spans="5:64" x14ac:dyDescent="0.3">
      <c r="E24" s="4" t="s">
        <v>10847</v>
      </c>
      <c r="F24" s="11">
        <v>25941.4257</v>
      </c>
      <c r="G24" s="18"/>
      <c r="I24" t="str">
        <f t="shared" si="11"/>
        <v>Samantha Martinez</v>
      </c>
      <c r="J24">
        <f t="shared" si="11"/>
        <v>29460.911700000001</v>
      </c>
    </row>
    <row r="25" spans="5:64" x14ac:dyDescent="0.3">
      <c r="E25" s="4" t="s">
        <v>10346</v>
      </c>
      <c r="F25" s="11">
        <v>25705.350200000001</v>
      </c>
      <c r="G25" s="18"/>
      <c r="I25" t="str">
        <f t="shared" si="11"/>
        <v>Felicia Blanco</v>
      </c>
      <c r="J25">
        <f t="shared" si="11"/>
        <v>28909.520300000004</v>
      </c>
    </row>
    <row r="26" spans="5:64" x14ac:dyDescent="0.3">
      <c r="E26" s="4" t="s">
        <v>12561</v>
      </c>
      <c r="F26" s="11">
        <v>25359.434000000001</v>
      </c>
      <c r="I26" t="str">
        <f t="shared" si="11"/>
        <v>Scott Seely</v>
      </c>
      <c r="J26">
        <f t="shared" si="11"/>
        <v>28612.504200000003</v>
      </c>
      <c r="AU26" t="s">
        <v>11</v>
      </c>
      <c r="AV26" t="str">
        <f>"The "&amp;AV23&amp;" Age-Group Contributed"</f>
        <v>The 50 plus Age-Group Contributed</v>
      </c>
    </row>
    <row r="27" spans="5:64" x14ac:dyDescent="0.3">
      <c r="E27" s="4" t="s">
        <v>9789</v>
      </c>
      <c r="F27" s="11">
        <v>24535.095299999997</v>
      </c>
      <c r="I27" t="str">
        <f t="shared" si="11"/>
        <v>Audrey Blanco</v>
      </c>
      <c r="J27">
        <f t="shared" si="11"/>
        <v>28171.519100000001</v>
      </c>
    </row>
    <row r="28" spans="5:64" x14ac:dyDescent="0.3">
      <c r="E28" s="4" t="s">
        <v>13501</v>
      </c>
      <c r="F28" s="11">
        <v>23920.4087</v>
      </c>
      <c r="I28" t="str">
        <f t="shared" si="11"/>
        <v>Levi Suri</v>
      </c>
      <c r="J28">
        <f t="shared" si="11"/>
        <v>28021.664700000001</v>
      </c>
      <c r="BI28">
        <v>1</v>
      </c>
      <c r="BJ28" s="17">
        <f>LARGE($BB$6:$BB$11,BI28)</f>
        <v>12888771.631599998</v>
      </c>
      <c r="BK28" t="str">
        <f>INDEX($BA$6:$BA$11,MATCH($BJ$28,$BB$6:$BB$11,0))</f>
        <v>Australia</v>
      </c>
    </row>
    <row r="29" spans="5:64" x14ac:dyDescent="0.3">
      <c r="E29" s="4" t="s">
        <v>5019</v>
      </c>
      <c r="F29" s="11">
        <v>23910.4496</v>
      </c>
      <c r="I29" t="str">
        <f t="shared" si="11"/>
        <v>Johnathan Suri</v>
      </c>
      <c r="J29">
        <f t="shared" si="11"/>
        <v>26822.103300000002</v>
      </c>
      <c r="BI29">
        <v>2</v>
      </c>
      <c r="BJ29" s="17">
        <f>LARGE($BB$6:$BB$11,BI29)</f>
        <v>12702672.72200002</v>
      </c>
      <c r="BK29" t="str">
        <f>INDEX($BA$6:$BA$11,MATCH($BJ$29,$BB$6:$BB$11))</f>
        <v>United States</v>
      </c>
    </row>
    <row r="30" spans="5:64" x14ac:dyDescent="0.3">
      <c r="E30" s="4" t="s">
        <v>13187</v>
      </c>
      <c r="F30" s="11">
        <v>23783.244600000002</v>
      </c>
      <c r="I30" t="str">
        <f t="shared" si="11"/>
        <v>Kari Dominguez</v>
      </c>
      <c r="J30">
        <f t="shared" si="11"/>
        <v>25941.4257</v>
      </c>
    </row>
    <row r="31" spans="5:64" x14ac:dyDescent="0.3">
      <c r="E31" s="4" t="s">
        <v>12336</v>
      </c>
      <c r="F31" s="11">
        <v>23770.446800000002</v>
      </c>
      <c r="I31" t="str">
        <f t="shared" si="11"/>
        <v>José Saraiva</v>
      </c>
      <c r="J31">
        <f t="shared" si="11"/>
        <v>25705.350200000001</v>
      </c>
    </row>
    <row r="32" spans="5:64" x14ac:dyDescent="0.3">
      <c r="E32" s="4" t="s">
        <v>16912</v>
      </c>
      <c r="F32" s="11">
        <v>22461.962300000003</v>
      </c>
      <c r="I32" t="str">
        <f t="shared" si="11"/>
        <v>Luis Parker</v>
      </c>
      <c r="J32">
        <f t="shared" si="11"/>
        <v>25359.434000000001</v>
      </c>
    </row>
    <row r="33" spans="5:62" x14ac:dyDescent="0.3">
      <c r="E33" s="4" t="s">
        <v>11171</v>
      </c>
      <c r="F33" s="11">
        <v>21342.947700000001</v>
      </c>
      <c r="I33" t="str">
        <f t="shared" si="11"/>
        <v>Jill Suarez</v>
      </c>
      <c r="J33">
        <f t="shared" si="11"/>
        <v>24535.095299999997</v>
      </c>
    </row>
    <row r="34" spans="5:62" x14ac:dyDescent="0.3">
      <c r="E34" s="4" t="s">
        <v>15811</v>
      </c>
      <c r="F34" s="11">
        <v>21143.655500000001</v>
      </c>
      <c r="I34" t="str">
        <f t="shared" si="11"/>
        <v>Mayra Patel</v>
      </c>
      <c r="J34">
        <f t="shared" si="11"/>
        <v>23920.4087</v>
      </c>
    </row>
    <row r="35" spans="5:62" x14ac:dyDescent="0.3">
      <c r="E35" s="4" t="s">
        <v>14272</v>
      </c>
      <c r="F35" s="11">
        <v>20861.246000000003</v>
      </c>
      <c r="I35" t="str">
        <f t="shared" si="11"/>
        <v>Daisy Romero</v>
      </c>
      <c r="J35">
        <f t="shared" si="11"/>
        <v>23910.4496</v>
      </c>
      <c r="BJ35" t="s">
        <v>11</v>
      </c>
    </row>
    <row r="36" spans="5:62" x14ac:dyDescent="0.3">
      <c r="E36" s="4" t="s">
        <v>11898</v>
      </c>
      <c r="F36" s="11">
        <v>20595.478600000002</v>
      </c>
      <c r="I36" t="str">
        <f t="shared" ref="I36:J51" si="16">E30</f>
        <v>Mario Pal</v>
      </c>
      <c r="J36">
        <f t="shared" si="16"/>
        <v>23783.244600000002</v>
      </c>
      <c r="BJ36" t="str">
        <f>BK28&amp;" "&amp;BK29&amp;" Contributed"</f>
        <v>Australia United States Contributed</v>
      </c>
    </row>
    <row r="37" spans="5:62" x14ac:dyDescent="0.3">
      <c r="E37" s="4" t="s">
        <v>6689</v>
      </c>
      <c r="F37" s="11">
        <v>20444.550600000002</v>
      </c>
      <c r="I37" t="str">
        <f t="shared" si="16"/>
        <v>Logan Lee</v>
      </c>
      <c r="J37">
        <f t="shared" si="16"/>
        <v>23770.446800000002</v>
      </c>
    </row>
    <row r="38" spans="5:62" x14ac:dyDescent="0.3">
      <c r="E38" s="4" t="s">
        <v>11316</v>
      </c>
      <c r="F38" s="11">
        <v>20126.821100000001</v>
      </c>
      <c r="I38" t="str">
        <f t="shared" si="16"/>
        <v>Shaun Chapman</v>
      </c>
      <c r="J38">
        <f t="shared" si="16"/>
        <v>22461.962300000003</v>
      </c>
    </row>
    <row r="39" spans="5:62" x14ac:dyDescent="0.3">
      <c r="E39" s="4" t="s">
        <v>12253</v>
      </c>
      <c r="F39" s="11">
        <v>20120.611500000003</v>
      </c>
      <c r="I39" t="str">
        <f t="shared" si="16"/>
        <v>Katrina Sharma</v>
      </c>
      <c r="J39">
        <f t="shared" si="16"/>
        <v>21342.947700000001</v>
      </c>
    </row>
    <row r="40" spans="5:62" x14ac:dyDescent="0.3">
      <c r="E40" s="4" t="s">
        <v>18797</v>
      </c>
      <c r="F40" s="11">
        <v>19984.5651</v>
      </c>
      <c r="I40" t="str">
        <f t="shared" si="16"/>
        <v>Ricky Vazquez</v>
      </c>
      <c r="J40">
        <f t="shared" si="16"/>
        <v>21143.655500000001</v>
      </c>
    </row>
    <row r="41" spans="5:62" x14ac:dyDescent="0.3">
      <c r="E41" s="4" t="s">
        <v>13499</v>
      </c>
      <c r="F41" s="11">
        <v>19970.4912</v>
      </c>
      <c r="I41" t="str">
        <f t="shared" si="16"/>
        <v>Morgan Smith</v>
      </c>
      <c r="J41">
        <f t="shared" si="16"/>
        <v>20861.246000000003</v>
      </c>
    </row>
    <row r="42" spans="5:62" x14ac:dyDescent="0.3">
      <c r="E42" s="4" t="s">
        <v>5351</v>
      </c>
      <c r="F42" s="11">
        <v>19633.109400000001</v>
      </c>
      <c r="I42" t="str">
        <f t="shared" si="16"/>
        <v>Lance Blanco</v>
      </c>
      <c r="J42">
        <f t="shared" si="16"/>
        <v>20595.478600000002</v>
      </c>
    </row>
    <row r="43" spans="5:62" x14ac:dyDescent="0.3">
      <c r="E43" s="4" t="s">
        <v>15460</v>
      </c>
      <c r="F43" s="11">
        <v>19350.0059</v>
      </c>
      <c r="I43" t="str">
        <f t="shared" si="16"/>
        <v>Erica Hu</v>
      </c>
      <c r="J43">
        <f t="shared" si="16"/>
        <v>20444.550600000002</v>
      </c>
    </row>
    <row r="44" spans="5:62" x14ac:dyDescent="0.3">
      <c r="E44" s="4" t="s">
        <v>16282</v>
      </c>
      <c r="F44" s="11">
        <v>19255.525699999998</v>
      </c>
      <c r="I44" t="str">
        <f t="shared" si="16"/>
        <v>Kelli Lu</v>
      </c>
      <c r="J44">
        <f t="shared" si="16"/>
        <v>20126.821100000001</v>
      </c>
    </row>
    <row r="45" spans="5:62" x14ac:dyDescent="0.3">
      <c r="E45" s="4" t="s">
        <v>9752</v>
      </c>
      <c r="F45" s="11">
        <v>19083.423400000003</v>
      </c>
      <c r="I45" t="str">
        <f t="shared" si="16"/>
        <v>Lindsey Andersen</v>
      </c>
      <c r="J45">
        <f t="shared" si="16"/>
        <v>20120.611500000003</v>
      </c>
    </row>
    <row r="46" spans="5:62" x14ac:dyDescent="0.3">
      <c r="E46" s="4" t="s">
        <v>11105</v>
      </c>
      <c r="F46" s="11">
        <v>18855.4421</v>
      </c>
      <c r="I46" t="str">
        <f t="shared" si="16"/>
        <v>Xavier Anderson</v>
      </c>
      <c r="J46">
        <f t="shared" si="16"/>
        <v>19984.5651</v>
      </c>
    </row>
    <row r="47" spans="5:62" x14ac:dyDescent="0.3">
      <c r="E47" s="4" t="s">
        <v>17741</v>
      </c>
      <c r="F47" s="11">
        <v>18686.318000000003</v>
      </c>
      <c r="I47" t="str">
        <f t="shared" si="16"/>
        <v>Mayra Martinez</v>
      </c>
      <c r="J47">
        <f t="shared" si="16"/>
        <v>19970.4912</v>
      </c>
    </row>
    <row r="48" spans="5:62" x14ac:dyDescent="0.3">
      <c r="E48" s="4" t="s">
        <v>16839</v>
      </c>
      <c r="F48" s="11">
        <v>18491.272000000001</v>
      </c>
      <c r="I48" t="str">
        <f t="shared" si="16"/>
        <v>Darren Suri</v>
      </c>
      <c r="J48">
        <f t="shared" si="16"/>
        <v>19633.109400000001</v>
      </c>
    </row>
    <row r="49" spans="5:10" x14ac:dyDescent="0.3">
      <c r="E49" s="4" t="s">
        <v>9215</v>
      </c>
      <c r="F49" s="11">
        <v>18487.408700000004</v>
      </c>
      <c r="I49" t="str">
        <f t="shared" si="16"/>
        <v>Randall Munoz</v>
      </c>
      <c r="J49">
        <f t="shared" si="16"/>
        <v>19350.0059</v>
      </c>
    </row>
    <row r="50" spans="5:10" x14ac:dyDescent="0.3">
      <c r="E50" s="4" t="s">
        <v>2050</v>
      </c>
      <c r="F50" s="11">
        <v>18423.982400000001</v>
      </c>
      <c r="I50" t="str">
        <f t="shared" si="16"/>
        <v>Ruth Suri</v>
      </c>
      <c r="J50">
        <f t="shared" si="16"/>
        <v>19255.525699999998</v>
      </c>
    </row>
    <row r="51" spans="5:10" x14ac:dyDescent="0.3">
      <c r="E51" s="4" t="s">
        <v>1109</v>
      </c>
      <c r="F51" s="11">
        <v>18278.479200000002</v>
      </c>
      <c r="I51" t="str">
        <f t="shared" si="16"/>
        <v>Jésus Munoz</v>
      </c>
      <c r="J51">
        <f t="shared" si="16"/>
        <v>19083.423400000003</v>
      </c>
    </row>
    <row r="52" spans="5:10" x14ac:dyDescent="0.3">
      <c r="E52" s="4" t="s">
        <v>8850</v>
      </c>
      <c r="F52" s="11">
        <v>18260.227500000001</v>
      </c>
    </row>
    <row r="53" spans="5:10" x14ac:dyDescent="0.3">
      <c r="E53" s="4" t="s">
        <v>1399</v>
      </c>
      <c r="F53" s="11">
        <v>18250.1744</v>
      </c>
    </row>
    <row r="54" spans="5:10" x14ac:dyDescent="0.3">
      <c r="E54" s="4" t="s">
        <v>11379</v>
      </c>
      <c r="F54" s="11">
        <v>18242.929500000002</v>
      </c>
    </row>
    <row r="55" spans="5:10" x14ac:dyDescent="0.3">
      <c r="E55" s="4" t="s">
        <v>13144</v>
      </c>
      <c r="F55" s="11">
        <v>18197.9087</v>
      </c>
    </row>
    <row r="56" spans="5:10" x14ac:dyDescent="0.3">
      <c r="E56" s="4" t="s">
        <v>17379</v>
      </c>
      <c r="F56" s="11">
        <v>18117.250199999999</v>
      </c>
    </row>
    <row r="57" spans="5:10" x14ac:dyDescent="0.3">
      <c r="E57" s="4" t="s">
        <v>14748</v>
      </c>
      <c r="F57" s="11">
        <v>18114.619500000001</v>
      </c>
    </row>
    <row r="58" spans="5:10" x14ac:dyDescent="0.3">
      <c r="E58" s="4" t="s">
        <v>15666</v>
      </c>
      <c r="F58" s="11">
        <v>18079.060700000002</v>
      </c>
    </row>
    <row r="59" spans="5:10" x14ac:dyDescent="0.3">
      <c r="E59" s="4" t="s">
        <v>12200</v>
      </c>
      <c r="F59" s="11">
        <v>17934.333000000002</v>
      </c>
    </row>
    <row r="60" spans="5:10" x14ac:dyDescent="0.3">
      <c r="E60" s="4" t="s">
        <v>17785</v>
      </c>
      <c r="F60" s="11">
        <v>17927.320100000001</v>
      </c>
    </row>
    <row r="61" spans="5:10" x14ac:dyDescent="0.3">
      <c r="E61" s="4" t="s">
        <v>17721</v>
      </c>
      <c r="F61" s="11">
        <v>17922.4758</v>
      </c>
    </row>
    <row r="62" spans="5:10" x14ac:dyDescent="0.3">
      <c r="E62" s="4" t="s">
        <v>3897</v>
      </c>
      <c r="F62" s="11">
        <v>17922.4758</v>
      </c>
    </row>
    <row r="63" spans="5:10" x14ac:dyDescent="0.3">
      <c r="E63" s="4" t="s">
        <v>15946</v>
      </c>
      <c r="F63" s="11">
        <v>17709.809599999997</v>
      </c>
    </row>
    <row r="64" spans="5:10" x14ac:dyDescent="0.3">
      <c r="E64" s="4" t="s">
        <v>9553</v>
      </c>
      <c r="F64" s="11">
        <v>17643.588299999999</v>
      </c>
    </row>
    <row r="65" spans="5:6" x14ac:dyDescent="0.3">
      <c r="E65" s="4" t="s">
        <v>15802</v>
      </c>
      <c r="F65" s="11">
        <v>17566.7084</v>
      </c>
    </row>
    <row r="66" spans="5:6" x14ac:dyDescent="0.3">
      <c r="E66" s="4" t="s">
        <v>15359</v>
      </c>
      <c r="F66" s="11">
        <v>17450.5982</v>
      </c>
    </row>
    <row r="67" spans="5:6" x14ac:dyDescent="0.3">
      <c r="E67" s="4" t="s">
        <v>1496</v>
      </c>
      <c r="F67" s="11">
        <v>17412.749400000001</v>
      </c>
    </row>
    <row r="68" spans="5:6" x14ac:dyDescent="0.3">
      <c r="E68" s="4" t="s">
        <v>1969</v>
      </c>
      <c r="F68" s="11">
        <v>17332.750499999998</v>
      </c>
    </row>
    <row r="69" spans="5:6" x14ac:dyDescent="0.3">
      <c r="E69" s="4" t="s">
        <v>15963</v>
      </c>
      <c r="F69" s="11">
        <v>17221.535900000003</v>
      </c>
    </row>
    <row r="70" spans="5:6" x14ac:dyDescent="0.3">
      <c r="E70" s="4" t="s">
        <v>17939</v>
      </c>
      <c r="F70" s="11">
        <v>17217.574000000001</v>
      </c>
    </row>
    <row r="71" spans="5:6" x14ac:dyDescent="0.3">
      <c r="E71" s="4" t="s">
        <v>12005</v>
      </c>
      <c r="F71" s="11">
        <v>17164.1466</v>
      </c>
    </row>
    <row r="72" spans="5:6" x14ac:dyDescent="0.3">
      <c r="E72" s="4" t="s">
        <v>3242</v>
      </c>
      <c r="F72" s="11">
        <v>17153.262199999997</v>
      </c>
    </row>
    <row r="73" spans="5:6" x14ac:dyDescent="0.3">
      <c r="E73" s="4" t="s">
        <v>8698</v>
      </c>
      <c r="F73" s="11">
        <v>17041.9202</v>
      </c>
    </row>
    <row r="74" spans="5:6" x14ac:dyDescent="0.3">
      <c r="E74" s="4" t="s">
        <v>5642</v>
      </c>
      <c r="F74" s="11">
        <v>17001.350200000001</v>
      </c>
    </row>
    <row r="75" spans="5:6" x14ac:dyDescent="0.3">
      <c r="E75" s="4" t="s">
        <v>9242</v>
      </c>
      <c r="F75" s="11">
        <v>16946.038299999997</v>
      </c>
    </row>
    <row r="76" spans="5:6" x14ac:dyDescent="0.3">
      <c r="E76" s="4" t="s">
        <v>3109</v>
      </c>
      <c r="F76" s="11">
        <v>16688.139200000001</v>
      </c>
    </row>
    <row r="77" spans="5:6" x14ac:dyDescent="0.3">
      <c r="E77" s="4" t="s">
        <v>4495</v>
      </c>
      <c r="F77" s="11">
        <v>16677.140899999999</v>
      </c>
    </row>
    <row r="78" spans="5:6" x14ac:dyDescent="0.3">
      <c r="E78" s="4" t="s">
        <v>16361</v>
      </c>
      <c r="F78" s="11">
        <v>16667.396000000001</v>
      </c>
    </row>
    <row r="79" spans="5:6" x14ac:dyDescent="0.3">
      <c r="E79" s="4" t="s">
        <v>4839</v>
      </c>
      <c r="F79" s="11">
        <v>16642.144799999998</v>
      </c>
    </row>
    <row r="80" spans="5:6" x14ac:dyDescent="0.3">
      <c r="E80" s="4" t="s">
        <v>3592</v>
      </c>
      <c r="F80" s="11">
        <v>16595.881099999999</v>
      </c>
    </row>
    <row r="81" spans="5:6" x14ac:dyDescent="0.3">
      <c r="E81" s="4" t="s">
        <v>8275</v>
      </c>
      <c r="F81" s="11">
        <v>16580.180500000002</v>
      </c>
    </row>
    <row r="82" spans="5:6" x14ac:dyDescent="0.3">
      <c r="E82" s="4" t="s">
        <v>5948</v>
      </c>
      <c r="F82" s="11">
        <v>16435.846300000001</v>
      </c>
    </row>
    <row r="83" spans="5:6" x14ac:dyDescent="0.3">
      <c r="E83" s="4" t="s">
        <v>8709</v>
      </c>
      <c r="F83" s="11">
        <v>16337.792100000001</v>
      </c>
    </row>
    <row r="84" spans="5:6" x14ac:dyDescent="0.3">
      <c r="E84" s="4" t="s">
        <v>5548</v>
      </c>
      <c r="F84" s="11">
        <v>16210.582899999999</v>
      </c>
    </row>
    <row r="85" spans="5:6" x14ac:dyDescent="0.3">
      <c r="E85" s="4" t="s">
        <v>799</v>
      </c>
      <c r="F85" s="11">
        <v>16210.582899999999</v>
      </c>
    </row>
    <row r="86" spans="5:6" x14ac:dyDescent="0.3">
      <c r="E86" s="4" t="s">
        <v>5318</v>
      </c>
      <c r="F86" s="11">
        <v>16148.193799999999</v>
      </c>
    </row>
    <row r="87" spans="5:6" x14ac:dyDescent="0.3">
      <c r="E87" s="4" t="s">
        <v>18898</v>
      </c>
      <c r="F87" s="11">
        <v>15963.974200000001</v>
      </c>
    </row>
    <row r="88" spans="5:6" x14ac:dyDescent="0.3">
      <c r="E88" s="4" t="s">
        <v>11745</v>
      </c>
      <c r="F88" s="11">
        <v>15963.107</v>
      </c>
    </row>
    <row r="89" spans="5:6" x14ac:dyDescent="0.3">
      <c r="E89" s="4" t="s">
        <v>15286</v>
      </c>
      <c r="F89" s="11">
        <v>15955.5566</v>
      </c>
    </row>
    <row r="90" spans="5:6" x14ac:dyDescent="0.3">
      <c r="E90" s="4" t="s">
        <v>4556</v>
      </c>
      <c r="F90" s="11">
        <v>15945.740600000001</v>
      </c>
    </row>
    <row r="91" spans="5:6" x14ac:dyDescent="0.3">
      <c r="E91" s="4" t="s">
        <v>5010</v>
      </c>
      <c r="F91" s="11">
        <v>15828.272999999999</v>
      </c>
    </row>
    <row r="92" spans="5:6" x14ac:dyDescent="0.3">
      <c r="E92" s="4" t="s">
        <v>15266</v>
      </c>
      <c r="F92" s="11">
        <v>15775.563300000002</v>
      </c>
    </row>
    <row r="93" spans="5:6" x14ac:dyDescent="0.3">
      <c r="E93" s="4" t="s">
        <v>14194</v>
      </c>
      <c r="F93" s="11">
        <v>15749.6759</v>
      </c>
    </row>
    <row r="94" spans="5:6" x14ac:dyDescent="0.3">
      <c r="E94" s="4" t="s">
        <v>4225</v>
      </c>
      <c r="F94" s="11">
        <v>15717.581200000001</v>
      </c>
    </row>
    <row r="95" spans="5:6" x14ac:dyDescent="0.3">
      <c r="E95" s="4" t="s">
        <v>8400</v>
      </c>
      <c r="F95" s="11">
        <v>15688.9064</v>
      </c>
    </row>
    <row r="96" spans="5:6" x14ac:dyDescent="0.3">
      <c r="E96" s="4" t="s">
        <v>11791</v>
      </c>
      <c r="F96" s="11">
        <v>15603.030599999998</v>
      </c>
    </row>
    <row r="97" spans="5:6" x14ac:dyDescent="0.3">
      <c r="E97" s="4" t="s">
        <v>17122</v>
      </c>
      <c r="F97" s="11">
        <v>15536.3886</v>
      </c>
    </row>
    <row r="98" spans="5:6" x14ac:dyDescent="0.3">
      <c r="E98" s="4" t="s">
        <v>5399</v>
      </c>
      <c r="F98" s="11">
        <v>15495.8166</v>
      </c>
    </row>
    <row r="99" spans="5:6" x14ac:dyDescent="0.3">
      <c r="E99" s="4" t="s">
        <v>9192</v>
      </c>
      <c r="F99" s="11">
        <v>15478.847399999999</v>
      </c>
    </row>
    <row r="100" spans="5:6" x14ac:dyDescent="0.3">
      <c r="E100" s="4" t="s">
        <v>18256</v>
      </c>
      <c r="F100" s="11">
        <v>15476.913</v>
      </c>
    </row>
    <row r="101" spans="5:6" x14ac:dyDescent="0.3">
      <c r="E101" s="4" t="s">
        <v>18389</v>
      </c>
      <c r="F101" s="11">
        <v>15431.1489</v>
      </c>
    </row>
    <row r="102" spans="5:6" x14ac:dyDescent="0.3">
      <c r="E102" s="4" t="s">
        <v>1355</v>
      </c>
      <c r="F102" s="11">
        <v>15257.019200000001</v>
      </c>
    </row>
    <row r="103" spans="5:6" x14ac:dyDescent="0.3">
      <c r="E103" s="4" t="s">
        <v>966</v>
      </c>
      <c r="F103" s="11">
        <v>15238.726199999999</v>
      </c>
    </row>
    <row r="104" spans="5:6" x14ac:dyDescent="0.3">
      <c r="E104" s="4" t="s">
        <v>955</v>
      </c>
      <c r="F104" s="11">
        <v>15224.225399999999</v>
      </c>
    </row>
    <row r="105" spans="5:6" x14ac:dyDescent="0.3">
      <c r="E105" s="4" t="s">
        <v>2528</v>
      </c>
      <c r="F105" s="11">
        <v>15149.884900000001</v>
      </c>
    </row>
    <row r="106" spans="5:6" x14ac:dyDescent="0.3">
      <c r="E106" s="4" t="s">
        <v>9050</v>
      </c>
      <c r="F106" s="11">
        <v>15102.8357</v>
      </c>
    </row>
    <row r="107" spans="5:6" x14ac:dyDescent="0.3">
      <c r="E107" s="4" t="s">
        <v>15645</v>
      </c>
      <c r="F107" s="11">
        <v>15092.611199999999</v>
      </c>
    </row>
    <row r="108" spans="5:6" x14ac:dyDescent="0.3">
      <c r="E108" s="4" t="s">
        <v>1094</v>
      </c>
      <c r="F108" s="11">
        <v>15092.611199999999</v>
      </c>
    </row>
    <row r="109" spans="5:6" x14ac:dyDescent="0.3">
      <c r="E109" s="4" t="s">
        <v>4907</v>
      </c>
      <c r="F109" s="11">
        <v>15030.159100000001</v>
      </c>
    </row>
    <row r="110" spans="5:6" x14ac:dyDescent="0.3">
      <c r="E110" s="4" t="s">
        <v>17763</v>
      </c>
      <c r="F110" s="11">
        <v>14980.224</v>
      </c>
    </row>
    <row r="111" spans="5:6" x14ac:dyDescent="0.3">
      <c r="E111" s="4" t="s">
        <v>17935</v>
      </c>
      <c r="F111" s="11">
        <v>14864.966200000001</v>
      </c>
    </row>
    <row r="112" spans="5:6" x14ac:dyDescent="0.3">
      <c r="E112" s="4" t="s">
        <v>11755</v>
      </c>
      <c r="F112" s="11">
        <v>14831.4031</v>
      </c>
    </row>
    <row r="113" spans="5:6" x14ac:dyDescent="0.3">
      <c r="E113" s="4" t="s">
        <v>10270</v>
      </c>
      <c r="F113" s="11">
        <v>14761.187</v>
      </c>
    </row>
    <row r="114" spans="5:6" x14ac:dyDescent="0.3">
      <c r="E114" s="4" t="s">
        <v>18303</v>
      </c>
      <c r="F114" s="11">
        <v>14747.5317</v>
      </c>
    </row>
    <row r="115" spans="5:6" x14ac:dyDescent="0.3">
      <c r="E115" s="4" t="s">
        <v>6115</v>
      </c>
      <c r="F115" s="11">
        <v>14652.151400000001</v>
      </c>
    </row>
    <row r="116" spans="5:6" x14ac:dyDescent="0.3">
      <c r="E116" s="4" t="s">
        <v>3016</v>
      </c>
      <c r="F116" s="11">
        <v>14634.937900000001</v>
      </c>
    </row>
    <row r="117" spans="5:6" x14ac:dyDescent="0.3">
      <c r="E117" s="4" t="s">
        <v>10528</v>
      </c>
      <c r="F117" s="11">
        <v>14557.4566</v>
      </c>
    </row>
    <row r="118" spans="5:6" x14ac:dyDescent="0.3">
      <c r="E118" s="4" t="s">
        <v>2203</v>
      </c>
      <c r="F118" s="11">
        <v>14409.547699999999</v>
      </c>
    </row>
    <row r="119" spans="5:6" x14ac:dyDescent="0.3">
      <c r="E119" s="4" t="s">
        <v>15284</v>
      </c>
      <c r="F119" s="11">
        <v>14303.4555</v>
      </c>
    </row>
    <row r="120" spans="5:6" x14ac:dyDescent="0.3">
      <c r="E120" s="4" t="s">
        <v>3479</v>
      </c>
      <c r="F120" s="11">
        <v>14303.4555</v>
      </c>
    </row>
    <row r="121" spans="5:6" x14ac:dyDescent="0.3">
      <c r="E121" s="4" t="s">
        <v>12741</v>
      </c>
      <c r="F121" s="11">
        <v>14215.414100000002</v>
      </c>
    </row>
    <row r="122" spans="5:6" x14ac:dyDescent="0.3">
      <c r="E122" s="4" t="s">
        <v>12652</v>
      </c>
      <c r="F122" s="11">
        <v>14214.4336</v>
      </c>
    </row>
    <row r="123" spans="5:6" x14ac:dyDescent="0.3">
      <c r="E123" s="4" t="s">
        <v>2255</v>
      </c>
      <c r="F123" s="11">
        <v>14149.323</v>
      </c>
    </row>
    <row r="124" spans="5:6" x14ac:dyDescent="0.3">
      <c r="E124" s="4" t="s">
        <v>15125</v>
      </c>
      <c r="F124" s="11">
        <v>14142.311600000001</v>
      </c>
    </row>
    <row r="125" spans="5:6" x14ac:dyDescent="0.3">
      <c r="E125" s="4" t="s">
        <v>9114</v>
      </c>
      <c r="F125" s="11">
        <v>13944.9483</v>
      </c>
    </row>
    <row r="126" spans="5:6" x14ac:dyDescent="0.3">
      <c r="E126" s="4" t="s">
        <v>10851</v>
      </c>
      <c r="F126" s="11">
        <v>13933.278</v>
      </c>
    </row>
    <row r="127" spans="5:6" x14ac:dyDescent="0.3">
      <c r="E127" s="4" t="s">
        <v>11727</v>
      </c>
      <c r="F127" s="11">
        <v>13898.0278</v>
      </c>
    </row>
    <row r="128" spans="5:6" x14ac:dyDescent="0.3">
      <c r="E128" s="4" t="s">
        <v>17581</v>
      </c>
      <c r="F128" s="11">
        <v>13868.454</v>
      </c>
    </row>
    <row r="129" spans="5:6" x14ac:dyDescent="0.3">
      <c r="E129" s="4" t="s">
        <v>17492</v>
      </c>
      <c r="F129" s="11">
        <v>13856.654999999999</v>
      </c>
    </row>
    <row r="130" spans="5:6" x14ac:dyDescent="0.3">
      <c r="E130" s="4" t="s">
        <v>18057</v>
      </c>
      <c r="F130" s="11">
        <v>13774.0592</v>
      </c>
    </row>
    <row r="131" spans="5:6" x14ac:dyDescent="0.3">
      <c r="E131" s="4" t="s">
        <v>4085</v>
      </c>
      <c r="F131" s="11">
        <v>13729.114799999999</v>
      </c>
    </row>
    <row r="132" spans="5:6" x14ac:dyDescent="0.3">
      <c r="E132" s="4" t="s">
        <v>5202</v>
      </c>
      <c r="F132" s="11">
        <v>13690.018599999999</v>
      </c>
    </row>
    <row r="133" spans="5:6" x14ac:dyDescent="0.3">
      <c r="E133" s="4" t="s">
        <v>10087</v>
      </c>
      <c r="F133" s="11">
        <v>13659.1723</v>
      </c>
    </row>
    <row r="134" spans="5:6" x14ac:dyDescent="0.3">
      <c r="E134" s="4" t="s">
        <v>2423</v>
      </c>
      <c r="F134" s="11">
        <v>13632.145499999999</v>
      </c>
    </row>
    <row r="135" spans="5:6" x14ac:dyDescent="0.3">
      <c r="E135" s="4" t="s">
        <v>13800</v>
      </c>
      <c r="F135" s="11">
        <v>13615.390100000001</v>
      </c>
    </row>
    <row r="136" spans="5:6" x14ac:dyDescent="0.3">
      <c r="E136" s="4" t="s">
        <v>13173</v>
      </c>
      <c r="F136" s="11">
        <v>13427.899399999998</v>
      </c>
    </row>
    <row r="137" spans="5:6" x14ac:dyDescent="0.3">
      <c r="E137" s="4" t="s">
        <v>3177</v>
      </c>
      <c r="F137" s="11">
        <v>13349.891799999999</v>
      </c>
    </row>
    <row r="138" spans="5:6" x14ac:dyDescent="0.3">
      <c r="E138" s="4" t="s">
        <v>17385</v>
      </c>
      <c r="F138" s="11">
        <v>13345.6356</v>
      </c>
    </row>
    <row r="139" spans="5:6" x14ac:dyDescent="0.3">
      <c r="E139" s="4" t="s">
        <v>886</v>
      </c>
      <c r="F139" s="11">
        <v>13326.031499999999</v>
      </c>
    </row>
    <row r="140" spans="5:6" x14ac:dyDescent="0.3">
      <c r="E140" s="4" t="s">
        <v>791</v>
      </c>
      <c r="F140" s="11">
        <v>13111.4843</v>
      </c>
    </row>
    <row r="141" spans="5:6" x14ac:dyDescent="0.3">
      <c r="E141" s="4" t="s">
        <v>5309</v>
      </c>
      <c r="F141" s="11">
        <v>13002.8068</v>
      </c>
    </row>
    <row r="142" spans="5:6" x14ac:dyDescent="0.3">
      <c r="E142" s="4" t="s">
        <v>17805</v>
      </c>
      <c r="F142" s="11">
        <v>12913.1805</v>
      </c>
    </row>
    <row r="143" spans="5:6" x14ac:dyDescent="0.3">
      <c r="E143" s="4" t="s">
        <v>7550</v>
      </c>
      <c r="F143" s="11">
        <v>12913.1805</v>
      </c>
    </row>
    <row r="144" spans="5:6" x14ac:dyDescent="0.3">
      <c r="E144" s="4" t="s">
        <v>17398</v>
      </c>
      <c r="F144" s="11">
        <v>12807.707900000001</v>
      </c>
    </row>
    <row r="145" spans="5:6" x14ac:dyDescent="0.3">
      <c r="E145" s="4" t="s">
        <v>10055</v>
      </c>
      <c r="F145" s="11">
        <v>12765.6422</v>
      </c>
    </row>
    <row r="146" spans="5:6" x14ac:dyDescent="0.3">
      <c r="E146" s="4" t="s">
        <v>3042</v>
      </c>
      <c r="F146" s="11">
        <v>12744.281199999999</v>
      </c>
    </row>
    <row r="147" spans="5:6" x14ac:dyDescent="0.3">
      <c r="E147" s="4" t="s">
        <v>16179</v>
      </c>
      <c r="F147" s="11">
        <v>12656.6916</v>
      </c>
    </row>
    <row r="148" spans="5:6" x14ac:dyDescent="0.3">
      <c r="E148" s="4" t="s">
        <v>7553</v>
      </c>
      <c r="F148" s="11">
        <v>12651.7531</v>
      </c>
    </row>
    <row r="149" spans="5:6" x14ac:dyDescent="0.3">
      <c r="E149" s="4" t="s">
        <v>4631</v>
      </c>
      <c r="F149" s="11">
        <v>12560.074999999999</v>
      </c>
    </row>
    <row r="150" spans="5:6" x14ac:dyDescent="0.3">
      <c r="E150" s="4" t="s">
        <v>2717</v>
      </c>
      <c r="F150" s="11">
        <v>12518.6124</v>
      </c>
    </row>
    <row r="151" spans="5:6" x14ac:dyDescent="0.3">
      <c r="E151" s="4" t="s">
        <v>11307</v>
      </c>
      <c r="F151" s="11">
        <v>12486.707</v>
      </c>
    </row>
    <row r="152" spans="5:6" x14ac:dyDescent="0.3">
      <c r="E152" s="4" t="s">
        <v>796</v>
      </c>
      <c r="F152" s="11">
        <v>12396.328100000001</v>
      </c>
    </row>
    <row r="153" spans="5:6" x14ac:dyDescent="0.3">
      <c r="E153" s="4" t="s">
        <v>14506</v>
      </c>
      <c r="F153" s="11">
        <v>12259.3267</v>
      </c>
    </row>
    <row r="154" spans="5:6" x14ac:dyDescent="0.3">
      <c r="E154" s="4" t="s">
        <v>18058</v>
      </c>
      <c r="F154" s="11">
        <v>12052.301799999999</v>
      </c>
    </row>
    <row r="155" spans="5:6" x14ac:dyDescent="0.3">
      <c r="E155" s="4" t="s">
        <v>10621</v>
      </c>
      <c r="F155" s="11">
        <v>12052.301799999999</v>
      </c>
    </row>
    <row r="156" spans="5:6" x14ac:dyDescent="0.3">
      <c r="E156" s="4" t="s">
        <v>6725</v>
      </c>
      <c r="F156" s="11">
        <v>12052.301799999999</v>
      </c>
    </row>
    <row r="157" spans="5:6" x14ac:dyDescent="0.3">
      <c r="E157" s="4" t="s">
        <v>7145</v>
      </c>
      <c r="F157" s="11">
        <v>11979.645700000001</v>
      </c>
    </row>
    <row r="158" spans="5:6" x14ac:dyDescent="0.3">
      <c r="E158" s="4" t="s">
        <v>6760</v>
      </c>
      <c r="F158" s="11">
        <v>11952.155999999999</v>
      </c>
    </row>
    <row r="159" spans="5:6" x14ac:dyDescent="0.3">
      <c r="E159" s="4" t="s">
        <v>15277</v>
      </c>
      <c r="F159" s="11">
        <v>11946.754300000001</v>
      </c>
    </row>
    <row r="160" spans="5:6" x14ac:dyDescent="0.3">
      <c r="E160" s="4" t="s">
        <v>14661</v>
      </c>
      <c r="F160" s="11">
        <v>11940.087</v>
      </c>
    </row>
    <row r="161" spans="5:6" x14ac:dyDescent="0.3">
      <c r="E161" s="4" t="s">
        <v>7528</v>
      </c>
      <c r="F161" s="11">
        <v>11859.954</v>
      </c>
    </row>
    <row r="162" spans="5:6" x14ac:dyDescent="0.3">
      <c r="E162" s="4" t="s">
        <v>4863</v>
      </c>
      <c r="F162" s="11">
        <v>11851.512800000002</v>
      </c>
    </row>
    <row r="163" spans="5:6" x14ac:dyDescent="0.3">
      <c r="E163" s="4" t="s">
        <v>875</v>
      </c>
      <c r="F163" s="11">
        <v>11666.8662</v>
      </c>
    </row>
    <row r="164" spans="5:6" x14ac:dyDescent="0.3">
      <c r="E164" s="4" t="s">
        <v>1791</v>
      </c>
      <c r="F164" s="11">
        <v>11666.834699999999</v>
      </c>
    </row>
    <row r="165" spans="5:6" x14ac:dyDescent="0.3">
      <c r="E165" s="4" t="s">
        <v>9233</v>
      </c>
      <c r="F165" s="11">
        <v>11473.0957</v>
      </c>
    </row>
    <row r="166" spans="5:6" x14ac:dyDescent="0.3">
      <c r="E166" s="4" t="s">
        <v>12307</v>
      </c>
      <c r="F166" s="11">
        <v>11442.7644</v>
      </c>
    </row>
    <row r="167" spans="5:6" x14ac:dyDescent="0.3">
      <c r="E167" s="4" t="s">
        <v>7825</v>
      </c>
      <c r="F167" s="11">
        <v>11366.9195</v>
      </c>
    </row>
    <row r="168" spans="5:6" x14ac:dyDescent="0.3">
      <c r="E168" s="4" t="s">
        <v>2846</v>
      </c>
      <c r="F168" s="11">
        <v>11325.838500000002</v>
      </c>
    </row>
    <row r="169" spans="5:6" x14ac:dyDescent="0.3">
      <c r="E169" s="4" t="s">
        <v>17569</v>
      </c>
      <c r="F169" s="11">
        <v>11319.4584</v>
      </c>
    </row>
    <row r="170" spans="5:6" x14ac:dyDescent="0.3">
      <c r="E170" s="4" t="s">
        <v>4751</v>
      </c>
      <c r="F170" s="11">
        <v>11319.4584</v>
      </c>
    </row>
    <row r="171" spans="5:6" x14ac:dyDescent="0.3">
      <c r="E171" s="4" t="s">
        <v>16052</v>
      </c>
      <c r="F171" s="11">
        <v>11211.669699999999</v>
      </c>
    </row>
    <row r="172" spans="5:6" x14ac:dyDescent="0.3">
      <c r="E172" s="4" t="s">
        <v>14591</v>
      </c>
      <c r="F172" s="11">
        <v>11191.4231</v>
      </c>
    </row>
    <row r="173" spans="5:6" x14ac:dyDescent="0.3">
      <c r="E173" s="4" t="s">
        <v>9896</v>
      </c>
      <c r="F173" s="11">
        <v>11191.4231</v>
      </c>
    </row>
    <row r="174" spans="5:6" x14ac:dyDescent="0.3">
      <c r="E174" s="4" t="s">
        <v>17176</v>
      </c>
      <c r="F174" s="11">
        <v>11098.8992</v>
      </c>
    </row>
    <row r="175" spans="5:6" x14ac:dyDescent="0.3">
      <c r="E175" s="4" t="s">
        <v>9052</v>
      </c>
      <c r="F175" s="11">
        <v>11094.763199999999</v>
      </c>
    </row>
    <row r="176" spans="5:6" x14ac:dyDescent="0.3">
      <c r="E176" s="4" t="s">
        <v>5201</v>
      </c>
      <c r="F176" s="11">
        <v>10927.453099999999</v>
      </c>
    </row>
    <row r="177" spans="5:6" x14ac:dyDescent="0.3">
      <c r="E177" s="4" t="s">
        <v>2978</v>
      </c>
      <c r="F177" s="11">
        <v>10852.5488</v>
      </c>
    </row>
    <row r="178" spans="5:6" x14ac:dyDescent="0.3">
      <c r="E178" s="4" t="s">
        <v>13156</v>
      </c>
      <c r="F178" s="11">
        <v>10675.590099999999</v>
      </c>
    </row>
    <row r="179" spans="5:6" x14ac:dyDescent="0.3">
      <c r="E179" s="4" t="s">
        <v>15689</v>
      </c>
      <c r="F179" s="11">
        <v>10656.7935</v>
      </c>
    </row>
    <row r="180" spans="5:6" x14ac:dyDescent="0.3">
      <c r="E180" s="4" t="s">
        <v>15181</v>
      </c>
      <c r="F180" s="11">
        <v>10578.128699999999</v>
      </c>
    </row>
    <row r="181" spans="5:6" x14ac:dyDescent="0.3">
      <c r="E181" s="4" t="s">
        <v>15256</v>
      </c>
      <c r="F181" s="11">
        <v>10564.652900000001</v>
      </c>
    </row>
    <row r="182" spans="5:6" x14ac:dyDescent="0.3">
      <c r="E182" s="4" t="s">
        <v>16658</v>
      </c>
      <c r="F182" s="11">
        <v>10492.624</v>
      </c>
    </row>
    <row r="183" spans="5:6" x14ac:dyDescent="0.3">
      <c r="E183" s="4" t="s">
        <v>16980</v>
      </c>
      <c r="F183" s="11">
        <v>10376.1702</v>
      </c>
    </row>
    <row r="184" spans="5:6" x14ac:dyDescent="0.3">
      <c r="E184" s="4" t="s">
        <v>17146</v>
      </c>
      <c r="F184" s="11">
        <v>10330.544400000001</v>
      </c>
    </row>
    <row r="185" spans="5:6" x14ac:dyDescent="0.3">
      <c r="E185" s="4" t="s">
        <v>3976</v>
      </c>
      <c r="F185" s="11">
        <v>10231.964</v>
      </c>
    </row>
    <row r="186" spans="5:6" x14ac:dyDescent="0.3">
      <c r="E186" s="4" t="s">
        <v>2993</v>
      </c>
      <c r="F186" s="11">
        <v>10208.201200000001</v>
      </c>
    </row>
    <row r="187" spans="5:6" x14ac:dyDescent="0.3">
      <c r="E187" s="4" t="s">
        <v>1838</v>
      </c>
      <c r="F187" s="11">
        <v>10181.903</v>
      </c>
    </row>
    <row r="188" spans="5:6" x14ac:dyDescent="0.3">
      <c r="E188" s="4" t="s">
        <v>4939</v>
      </c>
      <c r="F188" s="11">
        <v>10166.689700000001</v>
      </c>
    </row>
    <row r="189" spans="5:6" x14ac:dyDescent="0.3">
      <c r="E189" s="4" t="s">
        <v>4043</v>
      </c>
      <c r="F189" s="11">
        <v>10095.944599999999</v>
      </c>
    </row>
    <row r="190" spans="5:6" x14ac:dyDescent="0.3">
      <c r="E190" s="4" t="s">
        <v>18934</v>
      </c>
      <c r="F190" s="11">
        <v>10082.544899999999</v>
      </c>
    </row>
    <row r="191" spans="5:6" x14ac:dyDescent="0.3">
      <c r="E191" s="4" t="s">
        <v>15580</v>
      </c>
      <c r="F191" s="11">
        <v>10033.652400000001</v>
      </c>
    </row>
    <row r="192" spans="5:6" x14ac:dyDescent="0.3">
      <c r="E192" s="4" t="s">
        <v>6722</v>
      </c>
      <c r="F192" s="11">
        <v>10020.329600000001</v>
      </c>
    </row>
    <row r="193" spans="5:6" x14ac:dyDescent="0.3">
      <c r="E193" s="4" t="s">
        <v>2336</v>
      </c>
      <c r="F193" s="11">
        <v>9698.1987000000008</v>
      </c>
    </row>
    <row r="194" spans="5:6" x14ac:dyDescent="0.3">
      <c r="E194" s="4" t="s">
        <v>10043</v>
      </c>
      <c r="F194" s="11">
        <v>9535.6370000000006</v>
      </c>
    </row>
    <row r="195" spans="5:6" x14ac:dyDescent="0.3">
      <c r="E195" s="4" t="s">
        <v>3771</v>
      </c>
      <c r="F195" s="11">
        <v>9533.1419000000005</v>
      </c>
    </row>
    <row r="196" spans="5:6" x14ac:dyDescent="0.3">
      <c r="E196" s="4" t="s">
        <v>7185</v>
      </c>
      <c r="F196" s="11">
        <v>9469.6656999999996</v>
      </c>
    </row>
    <row r="197" spans="5:6" x14ac:dyDescent="0.3">
      <c r="E197" s="4" t="s">
        <v>16886</v>
      </c>
      <c r="F197" s="11">
        <v>9439.1743999999999</v>
      </c>
    </row>
    <row r="198" spans="5:6" x14ac:dyDescent="0.3">
      <c r="E198" s="4" t="s">
        <v>11466</v>
      </c>
      <c r="F198" s="11">
        <v>9344.0475999999999</v>
      </c>
    </row>
    <row r="199" spans="5:6" x14ac:dyDescent="0.3">
      <c r="E199" s="4" t="s">
        <v>13806</v>
      </c>
      <c r="F199" s="11">
        <v>9334.8260000000009</v>
      </c>
    </row>
    <row r="200" spans="5:6" x14ac:dyDescent="0.3">
      <c r="E200" s="4" t="s">
        <v>827</v>
      </c>
      <c r="F200" s="11">
        <v>9327.9727999999996</v>
      </c>
    </row>
    <row r="201" spans="5:6" x14ac:dyDescent="0.3">
      <c r="E201" s="4" t="s">
        <v>8405</v>
      </c>
      <c r="F201" s="11">
        <v>9285.2570999999989</v>
      </c>
    </row>
    <row r="202" spans="5:6" x14ac:dyDescent="0.3">
      <c r="E202" s="4" t="s">
        <v>5213</v>
      </c>
      <c r="F202" s="11">
        <v>9090.8670999999995</v>
      </c>
    </row>
    <row r="203" spans="5:6" x14ac:dyDescent="0.3">
      <c r="E203" s="4" t="s">
        <v>17491</v>
      </c>
      <c r="F203" s="11">
        <v>9031.6594999999998</v>
      </c>
    </row>
    <row r="204" spans="5:6" x14ac:dyDescent="0.3">
      <c r="E204" s="4" t="s">
        <v>1345</v>
      </c>
      <c r="F204" s="11">
        <v>9009.0698000000011</v>
      </c>
    </row>
    <row r="205" spans="5:6" x14ac:dyDescent="0.3">
      <c r="E205" s="4" t="s">
        <v>3123</v>
      </c>
      <c r="F205" s="11">
        <v>8988.5361999999986</v>
      </c>
    </row>
    <row r="206" spans="5:6" x14ac:dyDescent="0.3">
      <c r="E206" s="4" t="s">
        <v>6009</v>
      </c>
      <c r="F206" s="11">
        <v>8962.9686000000002</v>
      </c>
    </row>
    <row r="207" spans="5:6" x14ac:dyDescent="0.3">
      <c r="E207" s="4" t="s">
        <v>4452</v>
      </c>
      <c r="F207" s="11">
        <v>8822.2042000000019</v>
      </c>
    </row>
    <row r="208" spans="5:6" x14ac:dyDescent="0.3">
      <c r="E208" s="4" t="s">
        <v>14165</v>
      </c>
      <c r="F208" s="11">
        <v>8821.240600000001</v>
      </c>
    </row>
    <row r="209" spans="5:6" x14ac:dyDescent="0.3">
      <c r="E209" s="4" t="s">
        <v>8358</v>
      </c>
      <c r="F209" s="11">
        <v>8714.6805999999997</v>
      </c>
    </row>
    <row r="210" spans="5:6" x14ac:dyDescent="0.3">
      <c r="E210" s="4" t="s">
        <v>5596</v>
      </c>
      <c r="F210" s="11">
        <v>8608.7870000000003</v>
      </c>
    </row>
    <row r="211" spans="5:6" x14ac:dyDescent="0.3">
      <c r="E211" s="4" t="s">
        <v>4583</v>
      </c>
      <c r="F211" s="11">
        <v>8608.7870000000003</v>
      </c>
    </row>
    <row r="212" spans="5:6" x14ac:dyDescent="0.3">
      <c r="E212" s="4" t="s">
        <v>1299</v>
      </c>
      <c r="F212" s="11">
        <v>8608.7870000000003</v>
      </c>
    </row>
    <row r="213" spans="5:6" x14ac:dyDescent="0.3">
      <c r="E213" s="4" t="s">
        <v>18722</v>
      </c>
      <c r="F213" s="11">
        <v>8582.0733</v>
      </c>
    </row>
    <row r="214" spans="5:6" x14ac:dyDescent="0.3">
      <c r="E214" s="4" t="s">
        <v>11057</v>
      </c>
      <c r="F214" s="11">
        <v>8582.0733</v>
      </c>
    </row>
    <row r="215" spans="5:6" x14ac:dyDescent="0.3">
      <c r="E215" s="4" t="s">
        <v>18599</v>
      </c>
      <c r="F215" s="11">
        <v>8555.0112000000008</v>
      </c>
    </row>
    <row r="216" spans="5:6" x14ac:dyDescent="0.3">
      <c r="E216" s="4" t="s">
        <v>11963</v>
      </c>
      <c r="F216" s="11">
        <v>8535.0231999999996</v>
      </c>
    </row>
    <row r="217" spans="5:6" x14ac:dyDescent="0.3">
      <c r="E217" s="4" t="s">
        <v>4957</v>
      </c>
      <c r="F217" s="11">
        <v>8429.286900000001</v>
      </c>
    </row>
    <row r="218" spans="5:6" x14ac:dyDescent="0.3">
      <c r="E218" s="4" t="s">
        <v>9953</v>
      </c>
      <c r="F218" s="11">
        <v>8321.0723999999991</v>
      </c>
    </row>
    <row r="219" spans="5:6" x14ac:dyDescent="0.3">
      <c r="E219" s="4" t="s">
        <v>9004</v>
      </c>
      <c r="F219" s="11">
        <v>8321.0723999999991</v>
      </c>
    </row>
    <row r="220" spans="5:6" x14ac:dyDescent="0.3">
      <c r="E220" s="4" t="s">
        <v>7624</v>
      </c>
      <c r="F220" s="11">
        <v>8290.400599999999</v>
      </c>
    </row>
    <row r="221" spans="5:6" x14ac:dyDescent="0.3">
      <c r="E221" s="4" t="s">
        <v>9026</v>
      </c>
      <c r="F221" s="11">
        <v>8135.0604000000003</v>
      </c>
    </row>
    <row r="222" spans="5:6" x14ac:dyDescent="0.3">
      <c r="E222" s="4" t="s">
        <v>15250</v>
      </c>
      <c r="F222" s="11">
        <v>8089.2043999999996</v>
      </c>
    </row>
    <row r="223" spans="5:6" x14ac:dyDescent="0.3">
      <c r="E223" s="4" t="s">
        <v>8590</v>
      </c>
      <c r="F223" s="11">
        <v>8055.8271000000004</v>
      </c>
    </row>
    <row r="224" spans="5:6" x14ac:dyDescent="0.3">
      <c r="E224" s="4" t="s">
        <v>2811</v>
      </c>
      <c r="F224" s="11">
        <v>7995.6189000000004</v>
      </c>
    </row>
    <row r="225" spans="5:6" x14ac:dyDescent="0.3">
      <c r="E225" s="4" t="s">
        <v>4416</v>
      </c>
      <c r="F225" s="11">
        <v>7963.8987999999999</v>
      </c>
    </row>
    <row r="226" spans="5:6" x14ac:dyDescent="0.3">
      <c r="E226" s="4" t="s">
        <v>3119</v>
      </c>
      <c r="F226" s="11">
        <v>7895.7659999999996</v>
      </c>
    </row>
    <row r="227" spans="5:6" x14ac:dyDescent="0.3">
      <c r="E227" s="4" t="s">
        <v>3713</v>
      </c>
      <c r="F227" s="11">
        <v>7864.5572000000002</v>
      </c>
    </row>
    <row r="228" spans="5:6" x14ac:dyDescent="0.3">
      <c r="E228" s="4" t="s">
        <v>16804</v>
      </c>
      <c r="F228" s="11">
        <v>7747.9083000000001</v>
      </c>
    </row>
    <row r="229" spans="5:6" x14ac:dyDescent="0.3">
      <c r="E229" s="4" t="s">
        <v>7620</v>
      </c>
      <c r="F229" s="11">
        <v>7747.9083000000001</v>
      </c>
    </row>
    <row r="230" spans="5:6" x14ac:dyDescent="0.3">
      <c r="E230" s="4" t="s">
        <v>13661</v>
      </c>
      <c r="F230" s="11">
        <v>7740.3607999999995</v>
      </c>
    </row>
    <row r="231" spans="5:6" x14ac:dyDescent="0.3">
      <c r="E231" s="4" t="s">
        <v>11692</v>
      </c>
      <c r="F231" s="11">
        <v>7736.9534999999996</v>
      </c>
    </row>
    <row r="232" spans="5:6" x14ac:dyDescent="0.3">
      <c r="E232" s="4" t="s">
        <v>17484</v>
      </c>
      <c r="F232" s="11">
        <v>7674.7522000000008</v>
      </c>
    </row>
    <row r="233" spans="5:6" x14ac:dyDescent="0.3">
      <c r="E233" s="4" t="s">
        <v>6270</v>
      </c>
      <c r="F233" s="11">
        <v>7649.4706999999999</v>
      </c>
    </row>
    <row r="234" spans="5:6" x14ac:dyDescent="0.3">
      <c r="E234" s="4" t="s">
        <v>15542</v>
      </c>
      <c r="F234" s="11">
        <v>7500.9777000000004</v>
      </c>
    </row>
    <row r="235" spans="5:6" x14ac:dyDescent="0.3">
      <c r="E235" s="4" t="s">
        <v>1246</v>
      </c>
      <c r="F235" s="11">
        <v>7442.9021000000002</v>
      </c>
    </row>
    <row r="236" spans="5:6" x14ac:dyDescent="0.3">
      <c r="E236" s="4" t="s">
        <v>7517</v>
      </c>
      <c r="F236" s="11">
        <v>7422.9544999999998</v>
      </c>
    </row>
    <row r="237" spans="5:6" x14ac:dyDescent="0.3">
      <c r="E237" s="4" t="s">
        <v>12384</v>
      </c>
      <c r="F237" s="11">
        <v>7393.1009000000004</v>
      </c>
    </row>
    <row r="238" spans="5:6" x14ac:dyDescent="0.3">
      <c r="E238" s="4" t="s">
        <v>4911</v>
      </c>
      <c r="F238" s="11">
        <v>7370.3827000000001</v>
      </c>
    </row>
    <row r="239" spans="5:6" x14ac:dyDescent="0.3">
      <c r="E239" s="4" t="s">
        <v>1717</v>
      </c>
      <c r="F239" s="11">
        <v>7355.1872000000003</v>
      </c>
    </row>
    <row r="240" spans="5:6" x14ac:dyDescent="0.3">
      <c r="E240" s="4" t="s">
        <v>13186</v>
      </c>
      <c r="F240" s="11">
        <v>7352.1080000000002</v>
      </c>
    </row>
    <row r="241" spans="5:6" x14ac:dyDescent="0.3">
      <c r="E241" s="4" t="s">
        <v>3121</v>
      </c>
      <c r="F241" s="11">
        <v>7312.9802000000009</v>
      </c>
    </row>
    <row r="242" spans="5:6" x14ac:dyDescent="0.3">
      <c r="E242" s="4" t="s">
        <v>16944</v>
      </c>
      <c r="F242" s="11">
        <v>7238.9605000000001</v>
      </c>
    </row>
    <row r="243" spans="5:6" x14ac:dyDescent="0.3">
      <c r="E243" s="4" t="s">
        <v>13807</v>
      </c>
      <c r="F243" s="11">
        <v>7224.1859999999997</v>
      </c>
    </row>
    <row r="244" spans="5:6" x14ac:dyDescent="0.3">
      <c r="E244" s="4" t="s">
        <v>10596</v>
      </c>
      <c r="F244" s="11">
        <v>7212.6882999999998</v>
      </c>
    </row>
    <row r="245" spans="5:6" x14ac:dyDescent="0.3">
      <c r="E245" s="4" t="s">
        <v>18647</v>
      </c>
      <c r="F245" s="11">
        <v>7103.9566000000004</v>
      </c>
    </row>
    <row r="246" spans="5:6" x14ac:dyDescent="0.3">
      <c r="E246" s="4" t="s">
        <v>9745</v>
      </c>
      <c r="F246" s="11">
        <v>7050.8068000000003</v>
      </c>
    </row>
    <row r="247" spans="5:6" x14ac:dyDescent="0.3">
      <c r="E247" s="4" t="s">
        <v>11774</v>
      </c>
      <c r="F247" s="11">
        <v>6925.9733999999999</v>
      </c>
    </row>
    <row r="248" spans="5:6" x14ac:dyDescent="0.3">
      <c r="E248" s="4" t="s">
        <v>18017</v>
      </c>
      <c r="F248" s="11">
        <v>6917.3917000000001</v>
      </c>
    </row>
    <row r="249" spans="5:6" x14ac:dyDescent="0.3">
      <c r="E249" s="4" t="s">
        <v>14369</v>
      </c>
      <c r="F249" s="11">
        <v>6887.0295999999998</v>
      </c>
    </row>
    <row r="250" spans="5:6" x14ac:dyDescent="0.3">
      <c r="E250" s="4" t="s">
        <v>1465</v>
      </c>
      <c r="F250" s="11">
        <v>6711.4011</v>
      </c>
    </row>
    <row r="251" spans="5:6" x14ac:dyDescent="0.3">
      <c r="E251" s="4" t="s">
        <v>13780</v>
      </c>
      <c r="F251" s="11">
        <v>6674.9458999999997</v>
      </c>
    </row>
    <row r="252" spans="5:6" x14ac:dyDescent="0.3">
      <c r="E252" s="4" t="s">
        <v>11394</v>
      </c>
      <c r="F252" s="11">
        <v>6603.3848999999991</v>
      </c>
    </row>
    <row r="253" spans="5:6" x14ac:dyDescent="0.3">
      <c r="E253" s="4" t="s">
        <v>7973</v>
      </c>
      <c r="F253" s="11">
        <v>6603.0173999999997</v>
      </c>
    </row>
    <row r="254" spans="5:6" x14ac:dyDescent="0.3">
      <c r="E254" s="4" t="s">
        <v>15464</v>
      </c>
      <c r="F254" s="11">
        <v>6571.4947000000002</v>
      </c>
    </row>
    <row r="255" spans="5:6" x14ac:dyDescent="0.3">
      <c r="E255" s="4" t="s">
        <v>8606</v>
      </c>
      <c r="F255" s="11">
        <v>6540.4668999999994</v>
      </c>
    </row>
    <row r="256" spans="5:6" x14ac:dyDescent="0.3">
      <c r="E256" s="4" t="s">
        <v>18326</v>
      </c>
      <c r="F256" s="11">
        <v>6530.3600000000006</v>
      </c>
    </row>
    <row r="257" spans="5:6" x14ac:dyDescent="0.3">
      <c r="E257" s="4" t="s">
        <v>15018</v>
      </c>
      <c r="F257" s="11">
        <v>6471.9452000000001</v>
      </c>
    </row>
    <row r="258" spans="5:6" x14ac:dyDescent="0.3">
      <c r="E258" s="4" t="s">
        <v>3349</v>
      </c>
      <c r="F258" s="11">
        <v>6367.5833000000002</v>
      </c>
    </row>
    <row r="259" spans="5:6" x14ac:dyDescent="0.3">
      <c r="E259" s="4" t="s">
        <v>4509</v>
      </c>
      <c r="F259" s="11">
        <v>6326.223</v>
      </c>
    </row>
    <row r="260" spans="5:6" x14ac:dyDescent="0.3">
      <c r="E260" s="4" t="s">
        <v>13885</v>
      </c>
      <c r="F260" s="11">
        <v>6316.6127999999999</v>
      </c>
    </row>
    <row r="261" spans="5:6" x14ac:dyDescent="0.3">
      <c r="E261" s="4" t="s">
        <v>5071</v>
      </c>
      <c r="F261" s="11">
        <v>6302.0731999999989</v>
      </c>
    </row>
    <row r="262" spans="5:6" x14ac:dyDescent="0.3">
      <c r="E262" s="4" t="s">
        <v>4016</v>
      </c>
      <c r="F262" s="11">
        <v>6280.0492999999997</v>
      </c>
    </row>
    <row r="263" spans="5:6" x14ac:dyDescent="0.3">
      <c r="E263" s="4" t="s">
        <v>17761</v>
      </c>
      <c r="F263" s="11">
        <v>6276.7816000000003</v>
      </c>
    </row>
    <row r="264" spans="5:6" x14ac:dyDescent="0.3">
      <c r="E264" s="4" t="s">
        <v>2300</v>
      </c>
      <c r="F264" s="11">
        <v>6233.1938</v>
      </c>
    </row>
    <row r="265" spans="5:6" x14ac:dyDescent="0.3">
      <c r="E265" s="4" t="s">
        <v>5063</v>
      </c>
      <c r="F265" s="11">
        <v>6218.8146999999999</v>
      </c>
    </row>
    <row r="266" spans="5:6" x14ac:dyDescent="0.3">
      <c r="E266" s="4" t="s">
        <v>1427</v>
      </c>
      <c r="F266" s="11">
        <v>6111.1530000000002</v>
      </c>
    </row>
    <row r="267" spans="5:6" x14ac:dyDescent="0.3">
      <c r="E267" s="4" t="s">
        <v>2129</v>
      </c>
      <c r="F267" s="11">
        <v>6108.6023000000005</v>
      </c>
    </row>
    <row r="268" spans="5:6" x14ac:dyDescent="0.3">
      <c r="E268" s="4" t="s">
        <v>17517</v>
      </c>
      <c r="F268" s="11">
        <v>6096.2737000000006</v>
      </c>
    </row>
    <row r="269" spans="5:6" x14ac:dyDescent="0.3">
      <c r="E269" s="4" t="s">
        <v>8924</v>
      </c>
      <c r="F269" s="11">
        <v>6071.0904</v>
      </c>
    </row>
    <row r="270" spans="5:6" x14ac:dyDescent="0.3">
      <c r="E270" s="4" t="s">
        <v>15451</v>
      </c>
      <c r="F270" s="11">
        <v>6010.0192999999999</v>
      </c>
    </row>
    <row r="271" spans="5:6" x14ac:dyDescent="0.3">
      <c r="E271" s="4" t="s">
        <v>13733</v>
      </c>
      <c r="F271" s="11">
        <v>5925.6679999999997</v>
      </c>
    </row>
    <row r="272" spans="5:6" x14ac:dyDescent="0.3">
      <c r="E272" s="4" t="s">
        <v>11627</v>
      </c>
      <c r="F272" s="11">
        <v>5925.6679999999997</v>
      </c>
    </row>
    <row r="273" spans="5:6" x14ac:dyDescent="0.3">
      <c r="E273" s="4" t="s">
        <v>8785</v>
      </c>
      <c r="F273" s="11">
        <v>5925.6679999999997</v>
      </c>
    </row>
    <row r="274" spans="5:6" x14ac:dyDescent="0.3">
      <c r="E274" s="4" t="s">
        <v>5990</v>
      </c>
      <c r="F274" s="11">
        <v>5925.6679999999997</v>
      </c>
    </row>
    <row r="275" spans="5:6" x14ac:dyDescent="0.3">
      <c r="E275" s="4" t="s">
        <v>10715</v>
      </c>
      <c r="F275" s="11">
        <v>5921.8244999999997</v>
      </c>
    </row>
    <row r="276" spans="5:6" x14ac:dyDescent="0.3">
      <c r="E276" s="4" t="s">
        <v>14124</v>
      </c>
      <c r="F276" s="11">
        <v>5867.8608999999997</v>
      </c>
    </row>
    <row r="277" spans="5:6" x14ac:dyDescent="0.3">
      <c r="E277" s="4" t="s">
        <v>11134</v>
      </c>
      <c r="F277" s="11">
        <v>5848.8739999999998</v>
      </c>
    </row>
    <row r="278" spans="5:6" x14ac:dyDescent="0.3">
      <c r="E278" s="4" t="s">
        <v>5013</v>
      </c>
      <c r="F278" s="11">
        <v>5825.2217999999993</v>
      </c>
    </row>
    <row r="279" spans="5:6" x14ac:dyDescent="0.3">
      <c r="E279" s="4" t="s">
        <v>14064</v>
      </c>
      <c r="F279" s="11">
        <v>5796.8845000000001</v>
      </c>
    </row>
    <row r="280" spans="5:6" x14ac:dyDescent="0.3">
      <c r="E280" s="4" t="s">
        <v>2970</v>
      </c>
      <c r="F280" s="11">
        <v>5701.3418000000001</v>
      </c>
    </row>
    <row r="281" spans="5:6" x14ac:dyDescent="0.3">
      <c r="E281" s="4" t="s">
        <v>18636</v>
      </c>
      <c r="F281" s="11">
        <v>5692.4245999999994</v>
      </c>
    </row>
    <row r="282" spans="5:6" x14ac:dyDescent="0.3">
      <c r="E282" s="4" t="s">
        <v>17011</v>
      </c>
      <c r="F282" s="11">
        <v>5655.3226000000004</v>
      </c>
    </row>
    <row r="283" spans="5:6" x14ac:dyDescent="0.3">
      <c r="E283" s="4" t="s">
        <v>5861</v>
      </c>
      <c r="F283" s="11">
        <v>5629.3846000000003</v>
      </c>
    </row>
    <row r="284" spans="5:6" x14ac:dyDescent="0.3">
      <c r="E284" s="4" t="s">
        <v>9725</v>
      </c>
      <c r="F284" s="11">
        <v>5549.4736000000003</v>
      </c>
    </row>
    <row r="285" spans="5:6" x14ac:dyDescent="0.3">
      <c r="E285" s="4" t="s">
        <v>10085</v>
      </c>
      <c r="F285" s="11">
        <v>5547.3815999999997</v>
      </c>
    </row>
    <row r="286" spans="5:6" x14ac:dyDescent="0.3">
      <c r="E286" s="4" t="s">
        <v>6151</v>
      </c>
      <c r="F286" s="11">
        <v>5547.3815999999997</v>
      </c>
    </row>
    <row r="287" spans="5:6" x14ac:dyDescent="0.3">
      <c r="E287" s="4" t="s">
        <v>969</v>
      </c>
      <c r="F287" s="11">
        <v>5547.3815999999997</v>
      </c>
    </row>
    <row r="288" spans="5:6" x14ac:dyDescent="0.3">
      <c r="E288" s="4" t="s">
        <v>3587</v>
      </c>
      <c r="F288" s="11">
        <v>5527.0361999999996</v>
      </c>
    </row>
    <row r="289" spans="5:6" x14ac:dyDescent="0.3">
      <c r="E289" s="4" t="s">
        <v>785</v>
      </c>
      <c r="F289" s="11">
        <v>5527.0361999999996</v>
      </c>
    </row>
    <row r="290" spans="5:6" x14ac:dyDescent="0.3">
      <c r="E290" s="4" t="s">
        <v>13223</v>
      </c>
      <c r="F290" s="11">
        <v>5472.4137999999994</v>
      </c>
    </row>
    <row r="291" spans="5:6" x14ac:dyDescent="0.3">
      <c r="E291" s="4" t="s">
        <v>807</v>
      </c>
      <c r="F291" s="11">
        <v>5470.6886999999997</v>
      </c>
    </row>
    <row r="292" spans="5:6" x14ac:dyDescent="0.3">
      <c r="E292" s="4" t="s">
        <v>4632</v>
      </c>
      <c r="F292" s="11">
        <v>5412.7925999999998</v>
      </c>
    </row>
    <row r="293" spans="5:6" x14ac:dyDescent="0.3">
      <c r="E293" s="4" t="s">
        <v>13907</v>
      </c>
      <c r="F293" s="11">
        <v>5406.1857</v>
      </c>
    </row>
    <row r="294" spans="5:6" x14ac:dyDescent="0.3">
      <c r="E294" s="4" t="s">
        <v>10590</v>
      </c>
      <c r="F294" s="11">
        <v>5383.9474</v>
      </c>
    </row>
    <row r="295" spans="5:6" x14ac:dyDescent="0.3">
      <c r="E295" s="4" t="s">
        <v>6998</v>
      </c>
      <c r="F295" s="11">
        <v>5359.763899999999</v>
      </c>
    </row>
    <row r="296" spans="5:6" x14ac:dyDescent="0.3">
      <c r="E296" s="4" t="s">
        <v>16956</v>
      </c>
      <c r="F296" s="11">
        <v>5297.2343000000001</v>
      </c>
    </row>
    <row r="297" spans="5:6" x14ac:dyDescent="0.3">
      <c r="E297" s="4" t="s">
        <v>2653</v>
      </c>
      <c r="F297" s="11">
        <v>5296.8672999999999</v>
      </c>
    </row>
    <row r="298" spans="5:6" x14ac:dyDescent="0.3">
      <c r="E298" s="4" t="s">
        <v>11653</v>
      </c>
      <c r="F298" s="11">
        <v>5271.8525</v>
      </c>
    </row>
    <row r="299" spans="5:6" x14ac:dyDescent="0.3">
      <c r="E299" s="4" t="s">
        <v>7204</v>
      </c>
      <c r="F299" s="11">
        <v>5240.3036000000002</v>
      </c>
    </row>
    <row r="300" spans="5:6" x14ac:dyDescent="0.3">
      <c r="E300" s="4" t="s">
        <v>8933</v>
      </c>
      <c r="F300" s="11">
        <v>5222.9496999999992</v>
      </c>
    </row>
    <row r="301" spans="5:6" x14ac:dyDescent="0.3">
      <c r="E301" s="4" t="s">
        <v>8025</v>
      </c>
      <c r="F301" s="11">
        <v>5215.0434999999998</v>
      </c>
    </row>
    <row r="302" spans="5:6" x14ac:dyDescent="0.3">
      <c r="E302" s="4" t="s">
        <v>8467</v>
      </c>
      <c r="F302" s="11">
        <v>5198.1392000000005</v>
      </c>
    </row>
    <row r="303" spans="5:6" x14ac:dyDescent="0.3">
      <c r="E303" s="4" t="s">
        <v>17315</v>
      </c>
      <c r="F303" s="11">
        <v>5165.2722000000003</v>
      </c>
    </row>
    <row r="304" spans="5:6" x14ac:dyDescent="0.3">
      <c r="E304" s="4" t="s">
        <v>8808</v>
      </c>
      <c r="F304" s="11">
        <v>5165.2722000000003</v>
      </c>
    </row>
    <row r="305" spans="5:6" x14ac:dyDescent="0.3">
      <c r="E305" s="4" t="s">
        <v>5272</v>
      </c>
      <c r="F305" s="11">
        <v>5143.9084000000003</v>
      </c>
    </row>
    <row r="306" spans="5:6" x14ac:dyDescent="0.3">
      <c r="E306" s="4" t="s">
        <v>16964</v>
      </c>
      <c r="F306" s="11">
        <v>5132.2479000000003</v>
      </c>
    </row>
    <row r="307" spans="5:6" x14ac:dyDescent="0.3">
      <c r="E307" s="4" t="s">
        <v>4630</v>
      </c>
      <c r="F307" s="11">
        <v>5132.2479000000003</v>
      </c>
    </row>
    <row r="308" spans="5:6" x14ac:dyDescent="0.3">
      <c r="E308" s="4" t="s">
        <v>18294</v>
      </c>
      <c r="F308" s="11">
        <v>5036.8177999999998</v>
      </c>
    </row>
    <row r="309" spans="5:6" x14ac:dyDescent="0.3">
      <c r="E309" s="4" t="s">
        <v>11850</v>
      </c>
      <c r="F309" s="11">
        <v>5036.8177999999998</v>
      </c>
    </row>
    <row r="310" spans="5:6" x14ac:dyDescent="0.3">
      <c r="E310" s="4" t="s">
        <v>17271</v>
      </c>
      <c r="F310" s="11">
        <v>5015.5303000000004</v>
      </c>
    </row>
    <row r="311" spans="5:6" x14ac:dyDescent="0.3">
      <c r="E311" s="4" t="s">
        <v>5332</v>
      </c>
      <c r="F311" s="11">
        <v>5002.2175999999999</v>
      </c>
    </row>
    <row r="312" spans="5:6" x14ac:dyDescent="0.3">
      <c r="E312" s="4" t="s">
        <v>6190</v>
      </c>
      <c r="F312" s="11">
        <v>4976.5372000000007</v>
      </c>
    </row>
    <row r="313" spans="5:6" x14ac:dyDescent="0.3">
      <c r="E313" s="4" t="s">
        <v>15938</v>
      </c>
      <c r="F313" s="11">
        <v>4965.6403999999993</v>
      </c>
    </row>
    <row r="314" spans="5:6" x14ac:dyDescent="0.3">
      <c r="E314" s="4" t="s">
        <v>15955</v>
      </c>
      <c r="F314" s="11">
        <v>4864.9690000000001</v>
      </c>
    </row>
    <row r="315" spans="5:6" x14ac:dyDescent="0.3">
      <c r="E315" s="4" t="s">
        <v>4994</v>
      </c>
      <c r="F315" s="11">
        <v>4828.2902999999997</v>
      </c>
    </row>
    <row r="316" spans="5:6" x14ac:dyDescent="0.3">
      <c r="E316" s="4" t="s">
        <v>5848</v>
      </c>
      <c r="F316" s="11">
        <v>4767.8185000000003</v>
      </c>
    </row>
    <row r="317" spans="5:6" x14ac:dyDescent="0.3">
      <c r="E317" s="4" t="s">
        <v>4510</v>
      </c>
      <c r="F317" s="11">
        <v>4767.8185000000003</v>
      </c>
    </row>
    <row r="318" spans="5:6" x14ac:dyDescent="0.3">
      <c r="E318" s="4" t="s">
        <v>16210</v>
      </c>
      <c r="F318" s="11">
        <v>4740.5343999999996</v>
      </c>
    </row>
    <row r="319" spans="5:6" x14ac:dyDescent="0.3">
      <c r="E319" s="4" t="s">
        <v>7578</v>
      </c>
      <c r="F319" s="11">
        <v>4740.5343999999996</v>
      </c>
    </row>
    <row r="320" spans="5:6" x14ac:dyDescent="0.3">
      <c r="E320" s="4" t="s">
        <v>6367</v>
      </c>
      <c r="F320" s="11">
        <v>4740.5343999999996</v>
      </c>
    </row>
    <row r="321" spans="5:6" x14ac:dyDescent="0.3">
      <c r="E321" s="4" t="s">
        <v>9868</v>
      </c>
      <c r="F321" s="11">
        <v>4737.4596000000001</v>
      </c>
    </row>
    <row r="322" spans="5:6" x14ac:dyDescent="0.3">
      <c r="E322" s="4" t="s">
        <v>5505</v>
      </c>
      <c r="F322" s="11">
        <v>4717.8719000000001</v>
      </c>
    </row>
    <row r="323" spans="5:6" x14ac:dyDescent="0.3">
      <c r="E323" s="4" t="s">
        <v>8944</v>
      </c>
      <c r="F323" s="11">
        <v>4716.4409999999998</v>
      </c>
    </row>
    <row r="324" spans="5:6" x14ac:dyDescent="0.3">
      <c r="E324" s="4" t="s">
        <v>12862</v>
      </c>
      <c r="F324" s="11">
        <v>4699.3406999999997</v>
      </c>
    </row>
    <row r="325" spans="5:6" x14ac:dyDescent="0.3">
      <c r="E325" s="4" t="s">
        <v>16269</v>
      </c>
      <c r="F325" s="11">
        <v>4622.8180000000002</v>
      </c>
    </row>
    <row r="326" spans="5:6" x14ac:dyDescent="0.3">
      <c r="E326" s="4" t="s">
        <v>9416</v>
      </c>
      <c r="F326" s="11">
        <v>4622.8180000000002</v>
      </c>
    </row>
    <row r="327" spans="5:6" x14ac:dyDescent="0.3">
      <c r="E327" s="4" t="s">
        <v>15643</v>
      </c>
      <c r="F327" s="11">
        <v>4620.1790000000001</v>
      </c>
    </row>
    <row r="328" spans="5:6" x14ac:dyDescent="0.3">
      <c r="E328" s="4" t="s">
        <v>6946</v>
      </c>
      <c r="F328" s="11">
        <v>4598.2753000000002</v>
      </c>
    </row>
    <row r="329" spans="5:6" x14ac:dyDescent="0.3">
      <c r="E329" s="4" t="s">
        <v>3763</v>
      </c>
      <c r="F329" s="11">
        <v>4567.4201000000003</v>
      </c>
    </row>
    <row r="330" spans="5:6" x14ac:dyDescent="0.3">
      <c r="E330" s="4" t="s">
        <v>14135</v>
      </c>
      <c r="F330" s="11">
        <v>4517.7683999999999</v>
      </c>
    </row>
    <row r="331" spans="5:6" x14ac:dyDescent="0.3">
      <c r="E331" s="4" t="s">
        <v>14758</v>
      </c>
      <c r="F331" s="11">
        <v>4481.5122000000001</v>
      </c>
    </row>
    <row r="332" spans="5:6" x14ac:dyDescent="0.3">
      <c r="E332" s="4" t="s">
        <v>18626</v>
      </c>
      <c r="F332" s="11">
        <v>4444.2510000000002</v>
      </c>
    </row>
    <row r="333" spans="5:6" x14ac:dyDescent="0.3">
      <c r="E333" s="4" t="s">
        <v>10348</v>
      </c>
      <c r="F333" s="11">
        <v>4444.2510000000002</v>
      </c>
    </row>
    <row r="334" spans="5:6" x14ac:dyDescent="0.3">
      <c r="E334" s="4" t="s">
        <v>3284</v>
      </c>
      <c r="F334" s="11">
        <v>4444.2510000000002</v>
      </c>
    </row>
    <row r="335" spans="5:6" x14ac:dyDescent="0.3">
      <c r="E335" s="4" t="s">
        <v>4610</v>
      </c>
      <c r="F335" s="11">
        <v>4430.5371999999998</v>
      </c>
    </row>
    <row r="336" spans="5:6" x14ac:dyDescent="0.3">
      <c r="E336" s="4" t="s">
        <v>10627</v>
      </c>
      <c r="F336" s="11">
        <v>4417.3854000000001</v>
      </c>
    </row>
    <row r="337" spans="5:6" x14ac:dyDescent="0.3">
      <c r="E337" s="4" t="s">
        <v>3652</v>
      </c>
      <c r="F337" s="11">
        <v>4395.4975000000004</v>
      </c>
    </row>
    <row r="338" spans="5:6" x14ac:dyDescent="0.3">
      <c r="E338" s="4" t="s">
        <v>5844</v>
      </c>
      <c r="F338" s="11">
        <v>4377.0049000000008</v>
      </c>
    </row>
    <row r="339" spans="5:6" x14ac:dyDescent="0.3">
      <c r="E339" s="4" t="s">
        <v>10835</v>
      </c>
      <c r="F339" s="11">
        <v>4342.6713</v>
      </c>
    </row>
    <row r="340" spans="5:6" x14ac:dyDescent="0.3">
      <c r="E340" s="4" t="s">
        <v>8023</v>
      </c>
      <c r="F340" s="11">
        <v>4336.9463999999998</v>
      </c>
    </row>
    <row r="341" spans="5:6" x14ac:dyDescent="0.3">
      <c r="E341" s="4" t="s">
        <v>15754</v>
      </c>
      <c r="F341" s="11">
        <v>4274.7047000000002</v>
      </c>
    </row>
    <row r="342" spans="5:6" x14ac:dyDescent="0.3">
      <c r="E342" s="4" t="s">
        <v>3211</v>
      </c>
      <c r="F342" s="11">
        <v>4265.8606</v>
      </c>
    </row>
    <row r="343" spans="5:6" x14ac:dyDescent="0.3">
      <c r="E343" s="4" t="s">
        <v>9043</v>
      </c>
      <c r="F343" s="11">
        <v>4265.209600000001</v>
      </c>
    </row>
    <row r="344" spans="5:6" x14ac:dyDescent="0.3">
      <c r="E344" s="4" t="s">
        <v>4511</v>
      </c>
      <c r="F344" s="11">
        <v>4261.8943000000008</v>
      </c>
    </row>
    <row r="345" spans="5:6" x14ac:dyDescent="0.3">
      <c r="E345" s="4" t="s">
        <v>14745</v>
      </c>
      <c r="F345" s="11">
        <v>4254.0277000000006</v>
      </c>
    </row>
    <row r="346" spans="5:6" x14ac:dyDescent="0.3">
      <c r="E346" s="4" t="s">
        <v>6710</v>
      </c>
      <c r="F346" s="11">
        <v>4243.5663000000004</v>
      </c>
    </row>
    <row r="347" spans="5:6" x14ac:dyDescent="0.3">
      <c r="E347" s="4" t="s">
        <v>14599</v>
      </c>
      <c r="F347" s="11">
        <v>4156.9500000000007</v>
      </c>
    </row>
    <row r="348" spans="5:6" x14ac:dyDescent="0.3">
      <c r="E348" s="4" t="s">
        <v>16962</v>
      </c>
      <c r="F348" s="11">
        <v>4146.0820000000003</v>
      </c>
    </row>
    <row r="349" spans="5:6" x14ac:dyDescent="0.3">
      <c r="E349" s="4" t="s">
        <v>3212</v>
      </c>
      <c r="F349" s="11">
        <v>4076.4961000000003</v>
      </c>
    </row>
    <row r="350" spans="5:6" x14ac:dyDescent="0.3">
      <c r="E350" s="4" t="s">
        <v>1290</v>
      </c>
      <c r="F350" s="11">
        <v>4070.1902999999998</v>
      </c>
    </row>
    <row r="351" spans="5:6" x14ac:dyDescent="0.3">
      <c r="E351" s="4" t="s">
        <v>14182</v>
      </c>
      <c r="F351" s="11">
        <v>4062.1788999999999</v>
      </c>
    </row>
    <row r="352" spans="5:6" x14ac:dyDescent="0.3">
      <c r="E352" s="4" t="s">
        <v>17188</v>
      </c>
      <c r="F352" s="11">
        <v>4059.5293999999999</v>
      </c>
    </row>
    <row r="353" spans="5:6" x14ac:dyDescent="0.3">
      <c r="E353" s="4" t="s">
        <v>11417</v>
      </c>
      <c r="F353" s="11">
        <v>4034.9485</v>
      </c>
    </row>
    <row r="354" spans="5:6" x14ac:dyDescent="0.3">
      <c r="E354" s="4" t="s">
        <v>18641</v>
      </c>
      <c r="F354" s="11">
        <v>4026.8829999999998</v>
      </c>
    </row>
    <row r="355" spans="5:6" x14ac:dyDescent="0.3">
      <c r="E355" s="4" t="s">
        <v>11280</v>
      </c>
      <c r="F355" s="11">
        <v>3975.9423999999999</v>
      </c>
    </row>
    <row r="356" spans="5:6" x14ac:dyDescent="0.3">
      <c r="E356" s="4" t="s">
        <v>5067</v>
      </c>
      <c r="F356" s="11">
        <v>3947.8829999999998</v>
      </c>
    </row>
    <row r="357" spans="5:6" x14ac:dyDescent="0.3">
      <c r="E357" s="4" t="s">
        <v>11894</v>
      </c>
      <c r="F357" s="11">
        <v>3932.6727999999998</v>
      </c>
    </row>
    <row r="358" spans="5:6" x14ac:dyDescent="0.3">
      <c r="E358" s="4" t="s">
        <v>11489</v>
      </c>
      <c r="F358" s="11">
        <v>3922.5454999999997</v>
      </c>
    </row>
    <row r="359" spans="5:6" x14ac:dyDescent="0.3">
      <c r="E359" s="4" t="s">
        <v>7163</v>
      </c>
      <c r="F359" s="11">
        <v>3896.3635000000004</v>
      </c>
    </row>
    <row r="360" spans="5:6" x14ac:dyDescent="0.3">
      <c r="E360" s="4" t="s">
        <v>11583</v>
      </c>
      <c r="F360" s="11">
        <v>3890.3814000000002</v>
      </c>
    </row>
    <row r="361" spans="5:6" x14ac:dyDescent="0.3">
      <c r="E361" s="4" t="s">
        <v>10806</v>
      </c>
      <c r="F361" s="11">
        <v>3851.6842000000001</v>
      </c>
    </row>
    <row r="362" spans="5:6" x14ac:dyDescent="0.3">
      <c r="E362" s="4" t="s">
        <v>6741</v>
      </c>
      <c r="F362" s="11">
        <v>3840.7411999999999</v>
      </c>
    </row>
    <row r="363" spans="5:6" x14ac:dyDescent="0.3">
      <c r="E363" s="4" t="s">
        <v>3201</v>
      </c>
      <c r="F363" s="11">
        <v>3814.2548000000002</v>
      </c>
    </row>
    <row r="364" spans="5:6" x14ac:dyDescent="0.3">
      <c r="E364" s="4" t="s">
        <v>13825</v>
      </c>
      <c r="F364" s="11">
        <v>3773.1527999999998</v>
      </c>
    </row>
    <row r="365" spans="5:6" x14ac:dyDescent="0.3">
      <c r="E365" s="4" t="s">
        <v>12389</v>
      </c>
      <c r="F365" s="11">
        <v>3773.1527999999998</v>
      </c>
    </row>
    <row r="366" spans="5:6" x14ac:dyDescent="0.3">
      <c r="E366" s="4" t="s">
        <v>11418</v>
      </c>
      <c r="F366" s="11">
        <v>3773.1527999999998</v>
      </c>
    </row>
    <row r="367" spans="5:6" x14ac:dyDescent="0.3">
      <c r="E367" s="4" t="s">
        <v>15019</v>
      </c>
      <c r="F367" s="11">
        <v>3762.8707000000004</v>
      </c>
    </row>
    <row r="368" spans="5:6" x14ac:dyDescent="0.3">
      <c r="E368" s="4" t="s">
        <v>16868</v>
      </c>
      <c r="F368" s="11">
        <v>3742.4902999999999</v>
      </c>
    </row>
    <row r="369" spans="5:6" x14ac:dyDescent="0.3">
      <c r="E369" s="4" t="s">
        <v>6278</v>
      </c>
      <c r="F369" s="11">
        <v>3735.4992999999999</v>
      </c>
    </row>
    <row r="370" spans="5:6" x14ac:dyDescent="0.3">
      <c r="E370" s="4" t="s">
        <v>6942</v>
      </c>
      <c r="F370" s="11">
        <v>3734.5447000000004</v>
      </c>
    </row>
    <row r="371" spans="5:6" x14ac:dyDescent="0.3">
      <c r="E371" s="4" t="s">
        <v>4663</v>
      </c>
      <c r="F371" s="11">
        <v>3724.2543000000001</v>
      </c>
    </row>
    <row r="372" spans="5:6" x14ac:dyDescent="0.3">
      <c r="E372" s="4" t="s">
        <v>4200</v>
      </c>
      <c r="F372" s="11">
        <v>3716.0239000000001</v>
      </c>
    </row>
    <row r="373" spans="5:6" x14ac:dyDescent="0.3">
      <c r="E373" s="4" t="s">
        <v>12527</v>
      </c>
      <c r="F373" s="11">
        <v>3697.1028999999999</v>
      </c>
    </row>
    <row r="374" spans="5:6" x14ac:dyDescent="0.3">
      <c r="E374" s="4" t="s">
        <v>4204</v>
      </c>
      <c r="F374" s="11">
        <v>3684.8231000000001</v>
      </c>
    </row>
    <row r="375" spans="5:6" x14ac:dyDescent="0.3">
      <c r="E375" s="4" t="s">
        <v>13757</v>
      </c>
      <c r="F375" s="11">
        <v>3666.6918000000001</v>
      </c>
    </row>
    <row r="376" spans="5:6" x14ac:dyDescent="0.3">
      <c r="E376" s="4" t="s">
        <v>5939</v>
      </c>
      <c r="F376" s="11">
        <v>3628.4283</v>
      </c>
    </row>
    <row r="377" spans="5:6" x14ac:dyDescent="0.3">
      <c r="E377" s="4" t="s">
        <v>6128</v>
      </c>
      <c r="F377" s="11">
        <v>3626.4744000000001</v>
      </c>
    </row>
    <row r="378" spans="5:6" x14ac:dyDescent="0.3">
      <c r="E378" s="4" t="s">
        <v>1503</v>
      </c>
      <c r="F378" s="11">
        <v>3608.5284000000001</v>
      </c>
    </row>
    <row r="379" spans="5:6" x14ac:dyDescent="0.3">
      <c r="E379" s="4" t="s">
        <v>3004</v>
      </c>
      <c r="F379" s="11">
        <v>3606.8407999999999</v>
      </c>
    </row>
    <row r="380" spans="5:6" x14ac:dyDescent="0.3">
      <c r="E380" s="4" t="s">
        <v>5508</v>
      </c>
      <c r="F380" s="11">
        <v>3601.1855</v>
      </c>
    </row>
    <row r="381" spans="5:6" x14ac:dyDescent="0.3">
      <c r="E381" s="4" t="s">
        <v>14164</v>
      </c>
      <c r="F381" s="11">
        <v>3565.9333999999999</v>
      </c>
    </row>
    <row r="382" spans="5:6" x14ac:dyDescent="0.3">
      <c r="E382" s="4" t="s">
        <v>2258</v>
      </c>
      <c r="F382" s="11">
        <v>3555.4007999999999</v>
      </c>
    </row>
    <row r="383" spans="5:6" x14ac:dyDescent="0.3">
      <c r="E383" s="4" t="s">
        <v>13509</v>
      </c>
      <c r="F383" s="11">
        <v>3545.2627000000002</v>
      </c>
    </row>
    <row r="384" spans="5:6" x14ac:dyDescent="0.3">
      <c r="E384" s="4" t="s">
        <v>10434</v>
      </c>
      <c r="F384" s="11">
        <v>3543.1068</v>
      </c>
    </row>
    <row r="385" spans="5:6" x14ac:dyDescent="0.3">
      <c r="E385" s="4" t="s">
        <v>15997</v>
      </c>
      <c r="F385" s="11">
        <v>3484.4278999999997</v>
      </c>
    </row>
    <row r="386" spans="5:6" x14ac:dyDescent="0.3">
      <c r="E386" s="4" t="s">
        <v>11621</v>
      </c>
      <c r="F386" s="11">
        <v>3444.7130999999999</v>
      </c>
    </row>
    <row r="387" spans="5:6" x14ac:dyDescent="0.3">
      <c r="E387" s="4" t="s">
        <v>17121</v>
      </c>
      <c r="F387" s="11">
        <v>3443.5147999999999</v>
      </c>
    </row>
    <row r="388" spans="5:6" x14ac:dyDescent="0.3">
      <c r="E388" s="4" t="s">
        <v>17777</v>
      </c>
      <c r="F388" s="11">
        <v>3443.5147999999999</v>
      </c>
    </row>
    <row r="389" spans="5:6" x14ac:dyDescent="0.3">
      <c r="E389" s="4" t="s">
        <v>14933</v>
      </c>
      <c r="F389" s="11">
        <v>3443.5147999999999</v>
      </c>
    </row>
    <row r="390" spans="5:6" x14ac:dyDescent="0.3">
      <c r="E390" s="4" t="s">
        <v>9392</v>
      </c>
      <c r="F390" s="11">
        <v>3443.5147999999999</v>
      </c>
    </row>
    <row r="391" spans="5:6" x14ac:dyDescent="0.3">
      <c r="E391" s="4" t="s">
        <v>11358</v>
      </c>
      <c r="F391" s="11">
        <v>3412.8607000000002</v>
      </c>
    </row>
    <row r="392" spans="5:6" x14ac:dyDescent="0.3">
      <c r="E392" s="4" t="s">
        <v>17567</v>
      </c>
      <c r="F392" s="11">
        <v>3381.8524000000002</v>
      </c>
    </row>
    <row r="393" spans="5:6" x14ac:dyDescent="0.3">
      <c r="E393" s="4" t="s">
        <v>15167</v>
      </c>
      <c r="F393" s="11">
        <v>3339.7655</v>
      </c>
    </row>
    <row r="394" spans="5:6" x14ac:dyDescent="0.3">
      <c r="E394" s="4" t="s">
        <v>7182</v>
      </c>
      <c r="F394" s="11">
        <v>3326.7591000000002</v>
      </c>
    </row>
    <row r="395" spans="5:6" x14ac:dyDescent="0.3">
      <c r="E395" s="4" t="s">
        <v>14094</v>
      </c>
      <c r="F395" s="11">
        <v>3259.2815999999998</v>
      </c>
    </row>
    <row r="396" spans="5:6" x14ac:dyDescent="0.3">
      <c r="E396" s="4" t="s">
        <v>9741</v>
      </c>
      <c r="F396" s="11">
        <v>3259.1174000000001</v>
      </c>
    </row>
    <row r="397" spans="5:6" x14ac:dyDescent="0.3">
      <c r="E397" s="4" t="s">
        <v>2660</v>
      </c>
      <c r="F397" s="11">
        <v>3242.4997000000003</v>
      </c>
    </row>
    <row r="398" spans="5:6" x14ac:dyDescent="0.3">
      <c r="E398" s="4" t="s">
        <v>3889</v>
      </c>
      <c r="F398" s="11">
        <v>3240.8236000000002</v>
      </c>
    </row>
    <row r="399" spans="5:6" x14ac:dyDescent="0.3">
      <c r="E399" s="4" t="s">
        <v>7538</v>
      </c>
      <c r="F399" s="11">
        <v>3226.1651999999999</v>
      </c>
    </row>
    <row r="400" spans="5:6" x14ac:dyDescent="0.3">
      <c r="E400" s="4" t="s">
        <v>4017</v>
      </c>
      <c r="F400" s="11">
        <v>3181.4149000000002</v>
      </c>
    </row>
    <row r="401" spans="5:6" x14ac:dyDescent="0.3">
      <c r="E401" s="4" t="s">
        <v>3090</v>
      </c>
      <c r="F401" s="11">
        <v>3168.7449999999999</v>
      </c>
    </row>
    <row r="402" spans="5:6" x14ac:dyDescent="0.3">
      <c r="E402" s="4" t="s">
        <v>10016</v>
      </c>
      <c r="F402" s="11">
        <v>3158.3063999999999</v>
      </c>
    </row>
    <row r="403" spans="5:6" x14ac:dyDescent="0.3">
      <c r="E403" s="4" t="s">
        <v>9945</v>
      </c>
      <c r="F403" s="11">
        <v>3158.3063999999999</v>
      </c>
    </row>
    <row r="404" spans="5:6" x14ac:dyDescent="0.3">
      <c r="E404" s="4" t="s">
        <v>16245</v>
      </c>
      <c r="F404" s="11">
        <v>3149.7078000000006</v>
      </c>
    </row>
    <row r="405" spans="5:6" x14ac:dyDescent="0.3">
      <c r="E405" s="4" t="s">
        <v>13473</v>
      </c>
      <c r="F405" s="11">
        <v>3129.0261</v>
      </c>
    </row>
    <row r="406" spans="5:6" x14ac:dyDescent="0.3">
      <c r="E406" s="4" t="s">
        <v>12683</v>
      </c>
      <c r="F406" s="11">
        <v>3108.9336999999996</v>
      </c>
    </row>
    <row r="407" spans="5:6" x14ac:dyDescent="0.3">
      <c r="E407" s="4" t="s">
        <v>11502</v>
      </c>
      <c r="F407" s="11">
        <v>3099.2248</v>
      </c>
    </row>
    <row r="408" spans="5:6" x14ac:dyDescent="0.3">
      <c r="E408" s="4" t="s">
        <v>18092</v>
      </c>
      <c r="F408" s="11">
        <v>3049.4759000000004</v>
      </c>
    </row>
    <row r="409" spans="5:6" x14ac:dyDescent="0.3">
      <c r="E409" s="4" t="s">
        <v>15289</v>
      </c>
      <c r="F409" s="11">
        <v>3038.2062000000001</v>
      </c>
    </row>
    <row r="410" spans="5:6" x14ac:dyDescent="0.3">
      <c r="E410" s="4" t="s">
        <v>8938</v>
      </c>
      <c r="F410" s="11">
        <v>2999.4735000000001</v>
      </c>
    </row>
    <row r="411" spans="5:6" x14ac:dyDescent="0.3">
      <c r="E411" s="4" t="s">
        <v>5860</v>
      </c>
      <c r="F411" s="11">
        <v>2962.8339999999998</v>
      </c>
    </row>
    <row r="412" spans="5:6" x14ac:dyDescent="0.3">
      <c r="E412" s="4" t="s">
        <v>10612</v>
      </c>
      <c r="F412" s="11">
        <v>2945.8989000000001</v>
      </c>
    </row>
    <row r="413" spans="5:6" x14ac:dyDescent="0.3">
      <c r="E413" s="4" t="s">
        <v>3035</v>
      </c>
      <c r="F413" s="11">
        <v>2924.7881000000002</v>
      </c>
    </row>
    <row r="414" spans="5:6" x14ac:dyDescent="0.3">
      <c r="E414" s="4" t="s">
        <v>18070</v>
      </c>
      <c r="F414" s="11">
        <v>2922.4133999999999</v>
      </c>
    </row>
    <row r="415" spans="5:6" x14ac:dyDescent="0.3">
      <c r="E415" s="4" t="s">
        <v>16170</v>
      </c>
      <c r="F415" s="11">
        <v>2917.5825</v>
      </c>
    </row>
    <row r="416" spans="5:6" x14ac:dyDescent="0.3">
      <c r="E416" s="4" t="s">
        <v>4130</v>
      </c>
      <c r="F416" s="11">
        <v>2879.8730999999998</v>
      </c>
    </row>
    <row r="417" spans="5:6" x14ac:dyDescent="0.3">
      <c r="E417" s="4" t="s">
        <v>1770</v>
      </c>
      <c r="F417" s="11">
        <v>2874.2028000000005</v>
      </c>
    </row>
    <row r="418" spans="5:6" x14ac:dyDescent="0.3">
      <c r="E418" s="4" t="s">
        <v>907</v>
      </c>
      <c r="F418" s="11">
        <v>2858.2937999999999</v>
      </c>
    </row>
    <row r="419" spans="5:6" x14ac:dyDescent="0.3">
      <c r="E419" s="4" t="s">
        <v>13683</v>
      </c>
      <c r="F419" s="11">
        <v>2842.0304000000001</v>
      </c>
    </row>
    <row r="420" spans="5:6" x14ac:dyDescent="0.3">
      <c r="E420" s="4" t="s">
        <v>3816</v>
      </c>
      <c r="F420" s="11">
        <v>2830.9557</v>
      </c>
    </row>
    <row r="421" spans="5:6" x14ac:dyDescent="0.3">
      <c r="E421" s="4" t="s">
        <v>5933</v>
      </c>
      <c r="F421" s="11">
        <v>2829.8645999999999</v>
      </c>
    </row>
    <row r="422" spans="5:6" x14ac:dyDescent="0.3">
      <c r="E422" s="4" t="s">
        <v>3744</v>
      </c>
      <c r="F422" s="11">
        <v>2815.9148</v>
      </c>
    </row>
    <row r="423" spans="5:6" x14ac:dyDescent="0.3">
      <c r="E423" s="4" t="s">
        <v>16380</v>
      </c>
      <c r="F423" s="11">
        <v>2784.4578000000001</v>
      </c>
    </row>
    <row r="424" spans="5:6" x14ac:dyDescent="0.3">
      <c r="E424" s="4" t="s">
        <v>12216</v>
      </c>
      <c r="F424" s="11">
        <v>2773.6907999999999</v>
      </c>
    </row>
    <row r="425" spans="5:6" x14ac:dyDescent="0.3">
      <c r="E425" s="4" t="s">
        <v>9983</v>
      </c>
      <c r="F425" s="11">
        <v>2773.4542999999999</v>
      </c>
    </row>
    <row r="426" spans="5:6" x14ac:dyDescent="0.3">
      <c r="E426" s="4" t="s">
        <v>17177</v>
      </c>
      <c r="F426" s="11">
        <v>2763.5180999999998</v>
      </c>
    </row>
    <row r="427" spans="5:6" x14ac:dyDescent="0.3">
      <c r="E427" s="4" t="s">
        <v>1975</v>
      </c>
      <c r="F427" s="11">
        <v>2714.6662999999999</v>
      </c>
    </row>
    <row r="428" spans="5:6" x14ac:dyDescent="0.3">
      <c r="E428" s="4" t="s">
        <v>1678</v>
      </c>
      <c r="F428" s="11">
        <v>2704.4974000000002</v>
      </c>
    </row>
    <row r="429" spans="5:6" x14ac:dyDescent="0.3">
      <c r="E429" s="4" t="s">
        <v>13905</v>
      </c>
      <c r="F429" s="11">
        <v>2666.5506</v>
      </c>
    </row>
    <row r="430" spans="5:6" x14ac:dyDescent="0.3">
      <c r="E430" s="4" t="s">
        <v>8441</v>
      </c>
      <c r="F430" s="11">
        <v>2666.5506</v>
      </c>
    </row>
    <row r="431" spans="5:6" x14ac:dyDescent="0.3">
      <c r="E431" s="4" t="s">
        <v>2575</v>
      </c>
      <c r="F431" s="11">
        <v>2666.5506</v>
      </c>
    </row>
    <row r="432" spans="5:6" x14ac:dyDescent="0.3">
      <c r="E432" s="4" t="s">
        <v>4481</v>
      </c>
      <c r="F432" s="11">
        <v>2645.3775999999998</v>
      </c>
    </row>
    <row r="433" spans="5:6" x14ac:dyDescent="0.3">
      <c r="E433" s="4" t="s">
        <v>6111</v>
      </c>
      <c r="F433" s="11">
        <v>2618.9292</v>
      </c>
    </row>
    <row r="434" spans="5:6" x14ac:dyDescent="0.3">
      <c r="E434" s="4" t="s">
        <v>9833</v>
      </c>
      <c r="F434" s="11">
        <v>2605.8240999999998</v>
      </c>
    </row>
    <row r="435" spans="5:6" x14ac:dyDescent="0.3">
      <c r="E435" s="4" t="s">
        <v>12580</v>
      </c>
      <c r="F435" s="11">
        <v>2581.0875000000001</v>
      </c>
    </row>
    <row r="436" spans="5:6" x14ac:dyDescent="0.3">
      <c r="E436" s="4" t="s">
        <v>4567</v>
      </c>
      <c r="F436" s="11">
        <v>2567.721</v>
      </c>
    </row>
    <row r="437" spans="5:6" x14ac:dyDescent="0.3">
      <c r="E437" s="4" t="s">
        <v>16270</v>
      </c>
      <c r="F437" s="11">
        <v>2544.3678999999997</v>
      </c>
    </row>
    <row r="438" spans="5:6" x14ac:dyDescent="0.3">
      <c r="E438" s="4" t="s">
        <v>2207</v>
      </c>
      <c r="F438" s="11">
        <v>2524.9451000000004</v>
      </c>
    </row>
    <row r="439" spans="5:6" x14ac:dyDescent="0.3">
      <c r="E439" s="4" t="s">
        <v>14986</v>
      </c>
      <c r="F439" s="11">
        <v>2494.5030000000002</v>
      </c>
    </row>
    <row r="440" spans="5:6" x14ac:dyDescent="0.3">
      <c r="E440" s="4" t="s">
        <v>15628</v>
      </c>
      <c r="F440" s="11">
        <v>2453.2213000000002</v>
      </c>
    </row>
    <row r="441" spans="5:6" x14ac:dyDescent="0.3">
      <c r="E441" s="4" t="s">
        <v>5893</v>
      </c>
      <c r="F441" s="11">
        <v>2446.2307000000001</v>
      </c>
    </row>
    <row r="442" spans="5:6" x14ac:dyDescent="0.3">
      <c r="E442" s="4" t="s">
        <v>18815</v>
      </c>
      <c r="F442" s="11">
        <v>2377.5929999999998</v>
      </c>
    </row>
    <row r="443" spans="5:6" x14ac:dyDescent="0.3">
      <c r="E443" s="4" t="s">
        <v>17482</v>
      </c>
      <c r="F443" s="11">
        <v>2368.7298000000001</v>
      </c>
    </row>
    <row r="444" spans="5:6" x14ac:dyDescent="0.3">
      <c r="E444" s="4" t="s">
        <v>14102</v>
      </c>
      <c r="F444" s="11">
        <v>2368.7298000000001</v>
      </c>
    </row>
    <row r="445" spans="5:6" x14ac:dyDescent="0.3">
      <c r="E445" s="4" t="s">
        <v>18492</v>
      </c>
      <c r="F445" s="11">
        <v>2266.8182999999999</v>
      </c>
    </row>
    <row r="446" spans="5:6" x14ac:dyDescent="0.3">
      <c r="E446" s="4" t="s">
        <v>6004</v>
      </c>
      <c r="F446" s="11">
        <v>2193.1124</v>
      </c>
    </row>
    <row r="447" spans="5:6" x14ac:dyDescent="0.3">
      <c r="E447" s="4" t="s">
        <v>3323</v>
      </c>
      <c r="F447" s="11">
        <v>2178.0338000000002</v>
      </c>
    </row>
    <row r="448" spans="5:6" x14ac:dyDescent="0.3">
      <c r="E448" s="4" t="s">
        <v>17005</v>
      </c>
      <c r="F448" s="11">
        <v>2159.7444</v>
      </c>
    </row>
    <row r="449" spans="5:6" x14ac:dyDescent="0.3">
      <c r="E449" s="4" t="s">
        <v>10049</v>
      </c>
      <c r="F449" s="11">
        <v>2159.7444</v>
      </c>
    </row>
    <row r="450" spans="5:6" x14ac:dyDescent="0.3">
      <c r="E450" s="4" t="s">
        <v>17475</v>
      </c>
      <c r="F450" s="11">
        <v>2073.9838</v>
      </c>
    </row>
    <row r="451" spans="5:6" x14ac:dyDescent="0.3">
      <c r="E451" s="4" t="s">
        <v>13436</v>
      </c>
      <c r="F451" s="11">
        <v>2073.9838</v>
      </c>
    </row>
    <row r="452" spans="5:6" x14ac:dyDescent="0.3">
      <c r="E452" s="4" t="s">
        <v>11368</v>
      </c>
      <c r="F452" s="11">
        <v>2021.6954000000001</v>
      </c>
    </row>
    <row r="453" spans="5:6" x14ac:dyDescent="0.3">
      <c r="E453" s="4" t="s">
        <v>8691</v>
      </c>
      <c r="F453" s="11">
        <v>1997.3518999999999</v>
      </c>
    </row>
    <row r="454" spans="5:6" x14ac:dyDescent="0.3">
      <c r="E454" s="4" t="s">
        <v>14161</v>
      </c>
      <c r="F454" s="11">
        <v>1980.1070999999999</v>
      </c>
    </row>
    <row r="455" spans="5:6" x14ac:dyDescent="0.3">
      <c r="E455" s="4" t="s">
        <v>6882</v>
      </c>
      <c r="F455" s="11">
        <v>1973.9414999999999</v>
      </c>
    </row>
    <row r="456" spans="5:6" x14ac:dyDescent="0.3">
      <c r="E456" s="4" t="s">
        <v>1955</v>
      </c>
      <c r="F456" s="11">
        <v>1973.9414999999999</v>
      </c>
    </row>
    <row r="457" spans="5:6" x14ac:dyDescent="0.3">
      <c r="E457" s="4" t="s">
        <v>14116</v>
      </c>
      <c r="F457" s="11">
        <v>1963.404</v>
      </c>
    </row>
    <row r="458" spans="5:6" x14ac:dyDescent="0.3">
      <c r="E458" s="4" t="s">
        <v>4874</v>
      </c>
      <c r="F458" s="11">
        <v>1907.1274000000001</v>
      </c>
    </row>
    <row r="459" spans="5:6" x14ac:dyDescent="0.3">
      <c r="E459" s="4" t="s">
        <v>2676</v>
      </c>
      <c r="F459" s="11">
        <v>1906.2915</v>
      </c>
    </row>
    <row r="460" spans="5:6" x14ac:dyDescent="0.3">
      <c r="E460" s="4" t="s">
        <v>5271</v>
      </c>
      <c r="F460" s="11">
        <v>1885.9804999999999</v>
      </c>
    </row>
    <row r="461" spans="5:6" x14ac:dyDescent="0.3">
      <c r="E461" s="4" t="s">
        <v>8665</v>
      </c>
      <c r="F461" s="11">
        <v>1849.1271999999999</v>
      </c>
    </row>
    <row r="462" spans="5:6" x14ac:dyDescent="0.3">
      <c r="E462" s="4" t="s">
        <v>6712</v>
      </c>
      <c r="F462" s="11">
        <v>1849.1271999999999</v>
      </c>
    </row>
    <row r="463" spans="5:6" x14ac:dyDescent="0.3">
      <c r="E463" s="4" t="s">
        <v>16967</v>
      </c>
      <c r="F463" s="11">
        <v>1834.2471000000003</v>
      </c>
    </row>
    <row r="464" spans="5:6" x14ac:dyDescent="0.3">
      <c r="E464" s="4" t="s">
        <v>16033</v>
      </c>
      <c r="F464" s="11">
        <v>1777.7003999999999</v>
      </c>
    </row>
    <row r="465" spans="5:6" x14ac:dyDescent="0.3">
      <c r="E465" s="4" t="s">
        <v>16339</v>
      </c>
      <c r="F465" s="11">
        <v>1776.8042</v>
      </c>
    </row>
    <row r="466" spans="5:6" x14ac:dyDescent="0.3">
      <c r="E466" s="4" t="s">
        <v>9762</v>
      </c>
      <c r="F466" s="11">
        <v>1750.4344000000001</v>
      </c>
    </row>
    <row r="467" spans="5:6" x14ac:dyDescent="0.3">
      <c r="E467" s="4" t="s">
        <v>7457</v>
      </c>
      <c r="F467" s="11">
        <v>1730.7953</v>
      </c>
    </row>
    <row r="468" spans="5:6" x14ac:dyDescent="0.3">
      <c r="E468" s="4" t="s">
        <v>1224</v>
      </c>
      <c r="F468" s="11">
        <v>1721.7574</v>
      </c>
    </row>
    <row r="469" spans="5:6" x14ac:dyDescent="0.3">
      <c r="E469" s="4" t="s">
        <v>5888</v>
      </c>
      <c r="F469" s="11">
        <v>1716.0288999999998</v>
      </c>
    </row>
    <row r="470" spans="5:6" x14ac:dyDescent="0.3">
      <c r="E470" s="4" t="s">
        <v>6678</v>
      </c>
      <c r="F470" s="11">
        <v>1685.9701</v>
      </c>
    </row>
    <row r="471" spans="5:6" x14ac:dyDescent="0.3">
      <c r="E471" s="4" t="s">
        <v>12823</v>
      </c>
      <c r="F471" s="11">
        <v>1677.93</v>
      </c>
    </row>
    <row r="472" spans="5:6" x14ac:dyDescent="0.3">
      <c r="E472" s="4" t="s">
        <v>6743</v>
      </c>
      <c r="F472" s="11">
        <v>1655.3288000000002</v>
      </c>
    </row>
    <row r="473" spans="5:6" x14ac:dyDescent="0.3">
      <c r="E473" s="4" t="s">
        <v>2504</v>
      </c>
      <c r="F473" s="11">
        <v>1651.5445</v>
      </c>
    </row>
    <row r="474" spans="5:6" x14ac:dyDescent="0.3">
      <c r="E474" s="4" t="s">
        <v>7568</v>
      </c>
      <c r="F474" s="11">
        <v>1608.8525</v>
      </c>
    </row>
    <row r="475" spans="5:6" x14ac:dyDescent="0.3">
      <c r="E475" s="4" t="s">
        <v>637</v>
      </c>
      <c r="F475" s="11">
        <v>1592.3458000000001</v>
      </c>
    </row>
    <row r="476" spans="5:6" x14ac:dyDescent="0.3">
      <c r="E476" s="4" t="s">
        <v>12081</v>
      </c>
      <c r="F476" s="11">
        <v>1574.7575000000002</v>
      </c>
    </row>
    <row r="477" spans="5:6" x14ac:dyDescent="0.3">
      <c r="E477" s="4" t="s">
        <v>2606</v>
      </c>
      <c r="F477" s="11">
        <v>1570.7231999999999</v>
      </c>
    </row>
    <row r="478" spans="5:6" x14ac:dyDescent="0.3">
      <c r="E478" s="4" t="s">
        <v>11690</v>
      </c>
      <c r="F478" s="11">
        <v>1527.7087000000001</v>
      </c>
    </row>
    <row r="479" spans="5:6" x14ac:dyDescent="0.3">
      <c r="E479" s="4" t="s">
        <v>3060</v>
      </c>
      <c r="F479" s="11">
        <v>1493.1212</v>
      </c>
    </row>
    <row r="480" spans="5:6" x14ac:dyDescent="0.3">
      <c r="E480" s="4" t="s">
        <v>6001</v>
      </c>
      <c r="F480" s="11">
        <v>1482.5769</v>
      </c>
    </row>
    <row r="481" spans="5:6" x14ac:dyDescent="0.3">
      <c r="E481" s="4" t="s">
        <v>11353</v>
      </c>
      <c r="F481" s="11">
        <v>1409.5027</v>
      </c>
    </row>
    <row r="482" spans="5:6" x14ac:dyDescent="0.3">
      <c r="E482" s="4" t="s">
        <v>13308</v>
      </c>
      <c r="F482" s="11">
        <v>1408.0596</v>
      </c>
    </row>
    <row r="483" spans="5:6" x14ac:dyDescent="0.3">
      <c r="E483" s="4" t="s">
        <v>6884</v>
      </c>
      <c r="F483" s="11">
        <v>1397.8723</v>
      </c>
    </row>
    <row r="484" spans="5:6" x14ac:dyDescent="0.3">
      <c r="E484" s="4" t="s">
        <v>15851</v>
      </c>
      <c r="F484" s="11">
        <v>1397.4602</v>
      </c>
    </row>
    <row r="485" spans="5:6" x14ac:dyDescent="0.3">
      <c r="E485" s="4" t="s">
        <v>2989</v>
      </c>
      <c r="F485" s="11">
        <v>1395.6046000000001</v>
      </c>
    </row>
    <row r="486" spans="5:6" x14ac:dyDescent="0.3">
      <c r="E486" s="4" t="s">
        <v>10875</v>
      </c>
      <c r="F486" s="11">
        <v>1380.8282000000002</v>
      </c>
    </row>
    <row r="487" spans="5:6" x14ac:dyDescent="0.3">
      <c r="E487" s="4" t="s">
        <v>17199</v>
      </c>
      <c r="F487" s="11">
        <v>1292.1313</v>
      </c>
    </row>
    <row r="488" spans="5:6" x14ac:dyDescent="0.3">
      <c r="E488" s="4" t="s">
        <v>14956</v>
      </c>
      <c r="F488" s="11">
        <v>1274.7594000000001</v>
      </c>
    </row>
    <row r="489" spans="5:6" x14ac:dyDescent="0.3">
      <c r="E489" s="4" t="s">
        <v>17119</v>
      </c>
      <c r="F489" s="11">
        <v>1248.4576999999999</v>
      </c>
    </row>
    <row r="490" spans="5:6" x14ac:dyDescent="0.3">
      <c r="E490" s="4" t="s">
        <v>15118</v>
      </c>
      <c r="F490" s="11">
        <v>1222.2306000000001</v>
      </c>
    </row>
    <row r="491" spans="5:6" x14ac:dyDescent="0.3">
      <c r="E491" s="4" t="s">
        <v>16013</v>
      </c>
      <c r="F491" s="11">
        <v>1221.6003000000001</v>
      </c>
    </row>
    <row r="492" spans="5:6" x14ac:dyDescent="0.3">
      <c r="E492" s="4" t="s">
        <v>5205</v>
      </c>
      <c r="F492" s="11">
        <v>1184.3649</v>
      </c>
    </row>
    <row r="493" spans="5:6" x14ac:dyDescent="0.3">
      <c r="E493" s="4" t="s">
        <v>9744</v>
      </c>
      <c r="F493" s="11">
        <v>1154.8381999999999</v>
      </c>
    </row>
    <row r="494" spans="5:6" x14ac:dyDescent="0.3">
      <c r="E494" s="4" t="s">
        <v>11670</v>
      </c>
      <c r="F494" s="11">
        <v>1149.3674000000001</v>
      </c>
    </row>
    <row r="495" spans="5:6" x14ac:dyDescent="0.3">
      <c r="E495" s="4" t="s">
        <v>8616</v>
      </c>
      <c r="F495" s="11">
        <v>1144.4213</v>
      </c>
    </row>
    <row r="496" spans="5:6" x14ac:dyDescent="0.3">
      <c r="E496" s="4" t="s">
        <v>1832</v>
      </c>
      <c r="F496" s="11">
        <v>1121.4721999999999</v>
      </c>
    </row>
    <row r="497" spans="5:6" x14ac:dyDescent="0.3">
      <c r="E497" s="4" t="s">
        <v>3798</v>
      </c>
      <c r="F497" s="11">
        <v>1092.3465000000001</v>
      </c>
    </row>
    <row r="498" spans="5:6" x14ac:dyDescent="0.3">
      <c r="E498" s="4" t="s">
        <v>15231</v>
      </c>
      <c r="F498" s="11">
        <v>1069.0416</v>
      </c>
    </row>
    <row r="499" spans="5:6" x14ac:dyDescent="0.3">
      <c r="E499" s="4" t="s">
        <v>1822</v>
      </c>
      <c r="F499" s="11">
        <v>1032.1175000000001</v>
      </c>
    </row>
    <row r="500" spans="5:6" x14ac:dyDescent="0.3">
      <c r="E500" s="4" t="s">
        <v>8065</v>
      </c>
      <c r="F500" s="11">
        <v>1025.4485999999999</v>
      </c>
    </row>
    <row r="501" spans="5:6" x14ac:dyDescent="0.3">
      <c r="E501" s="4" t="s">
        <v>2302</v>
      </c>
      <c r="F501" s="11">
        <v>1023.3147</v>
      </c>
    </row>
    <row r="502" spans="5:6" x14ac:dyDescent="0.3">
      <c r="E502" s="4" t="s">
        <v>10849</v>
      </c>
      <c r="F502" s="11">
        <v>976.56500000000005</v>
      </c>
    </row>
    <row r="503" spans="5:6" x14ac:dyDescent="0.3">
      <c r="E503" s="4" t="s">
        <v>14664</v>
      </c>
      <c r="F503" s="11">
        <v>953.56370000000004</v>
      </c>
    </row>
    <row r="504" spans="5:6" x14ac:dyDescent="0.3">
      <c r="E504" s="4" t="s">
        <v>12483</v>
      </c>
      <c r="F504" s="11">
        <v>953.56370000000004</v>
      </c>
    </row>
    <row r="505" spans="5:6" x14ac:dyDescent="0.3">
      <c r="E505" s="4" t="s">
        <v>11111</v>
      </c>
      <c r="F505" s="11">
        <v>953.56370000000004</v>
      </c>
    </row>
    <row r="506" spans="5:6" x14ac:dyDescent="0.3">
      <c r="E506" s="4" t="s">
        <v>3442</v>
      </c>
      <c r="F506" s="11">
        <v>953.56370000000004</v>
      </c>
    </row>
    <row r="507" spans="5:6" x14ac:dyDescent="0.3">
      <c r="E507" s="4" t="s">
        <v>12866</v>
      </c>
      <c r="F507" s="11">
        <v>924.76440000000002</v>
      </c>
    </row>
    <row r="508" spans="5:6" x14ac:dyDescent="0.3">
      <c r="E508" s="4" t="s">
        <v>8820</v>
      </c>
      <c r="F508" s="11">
        <v>924.56359999999995</v>
      </c>
    </row>
    <row r="509" spans="5:6" x14ac:dyDescent="0.3">
      <c r="E509" s="4" t="s">
        <v>11146</v>
      </c>
      <c r="F509" s="11">
        <v>911.46050000000002</v>
      </c>
    </row>
    <row r="510" spans="5:6" x14ac:dyDescent="0.3">
      <c r="E510" s="4" t="s">
        <v>18085</v>
      </c>
      <c r="F510" s="11">
        <v>909.02859999999998</v>
      </c>
    </row>
    <row r="511" spans="5:6" x14ac:dyDescent="0.3">
      <c r="E511" s="4" t="s">
        <v>8529</v>
      </c>
      <c r="F511" s="11">
        <v>888.85019999999997</v>
      </c>
    </row>
    <row r="512" spans="5:6" x14ac:dyDescent="0.3">
      <c r="E512" s="4" t="s">
        <v>11333</v>
      </c>
      <c r="F512" s="11">
        <v>881.95210000000009</v>
      </c>
    </row>
    <row r="513" spans="5:6" x14ac:dyDescent="0.3">
      <c r="E513" s="4" t="s">
        <v>14567</v>
      </c>
      <c r="F513" s="11">
        <v>880.10860000000014</v>
      </c>
    </row>
    <row r="514" spans="5:6" x14ac:dyDescent="0.3">
      <c r="E514" s="4" t="s">
        <v>18009</v>
      </c>
      <c r="F514" s="11">
        <v>875.66180000000008</v>
      </c>
    </row>
    <row r="515" spans="5:6" x14ac:dyDescent="0.3">
      <c r="E515" s="4" t="s">
        <v>18023</v>
      </c>
      <c r="F515" s="11">
        <v>853.34449999999993</v>
      </c>
    </row>
    <row r="516" spans="5:6" x14ac:dyDescent="0.3">
      <c r="E516" s="4" t="s">
        <v>10722</v>
      </c>
      <c r="F516" s="11">
        <v>846.55849999999998</v>
      </c>
    </row>
    <row r="517" spans="5:6" x14ac:dyDescent="0.3">
      <c r="E517" s="4" t="s">
        <v>18066</v>
      </c>
      <c r="F517" s="11">
        <v>818.75130000000001</v>
      </c>
    </row>
    <row r="518" spans="5:6" x14ac:dyDescent="0.3">
      <c r="E518" s="4" t="s">
        <v>3629</v>
      </c>
      <c r="F518" s="11">
        <v>793.22869999999989</v>
      </c>
    </row>
    <row r="519" spans="5:6" x14ac:dyDescent="0.3">
      <c r="E519" s="4" t="s">
        <v>14909</v>
      </c>
      <c r="F519" s="11">
        <v>782.8492</v>
      </c>
    </row>
    <row r="520" spans="5:6" x14ac:dyDescent="0.3">
      <c r="E520" s="4" t="s">
        <v>11900</v>
      </c>
      <c r="F520" s="11">
        <v>753.51959999999997</v>
      </c>
    </row>
    <row r="521" spans="5:6" x14ac:dyDescent="0.3">
      <c r="E521" s="4" t="s">
        <v>4914</v>
      </c>
      <c r="F521" s="11">
        <v>740.50760000000002</v>
      </c>
    </row>
    <row r="522" spans="5:6" x14ac:dyDescent="0.3">
      <c r="E522" s="4" t="s">
        <v>7606</v>
      </c>
      <c r="F522" s="11">
        <v>713.46360000000004</v>
      </c>
    </row>
    <row r="523" spans="5:6" x14ac:dyDescent="0.3">
      <c r="E523" s="4" t="s">
        <v>10053</v>
      </c>
      <c r="F523" s="11">
        <v>697.21559999999999</v>
      </c>
    </row>
    <row r="524" spans="5:6" x14ac:dyDescent="0.3">
      <c r="E524" s="4" t="s">
        <v>12846</v>
      </c>
      <c r="F524" s="11">
        <v>694.72140000000002</v>
      </c>
    </row>
    <row r="525" spans="5:6" x14ac:dyDescent="0.3">
      <c r="E525" s="4" t="s">
        <v>6852</v>
      </c>
      <c r="F525" s="11">
        <v>694.55130000000008</v>
      </c>
    </row>
    <row r="526" spans="5:6" x14ac:dyDescent="0.3">
      <c r="E526" s="4" t="s">
        <v>10809</v>
      </c>
      <c r="F526" s="11">
        <v>688.37950000000001</v>
      </c>
    </row>
    <row r="527" spans="5:6" x14ac:dyDescent="0.3">
      <c r="E527" s="4" t="s">
        <v>8993</v>
      </c>
      <c r="F527" s="11">
        <v>661.73479999999995</v>
      </c>
    </row>
    <row r="528" spans="5:6" x14ac:dyDescent="0.3">
      <c r="E528" s="4" t="s">
        <v>11890</v>
      </c>
      <c r="F528" s="11">
        <v>660.10810000000004</v>
      </c>
    </row>
    <row r="529" spans="5:6" x14ac:dyDescent="0.3">
      <c r="E529" s="4" t="s">
        <v>3496</v>
      </c>
      <c r="F529" s="11">
        <v>655.21410000000003</v>
      </c>
    </row>
    <row r="530" spans="5:6" x14ac:dyDescent="0.3">
      <c r="E530" s="4" t="s">
        <v>14414</v>
      </c>
      <c r="F530" s="11">
        <v>654.48979999999995</v>
      </c>
    </row>
    <row r="531" spans="5:6" x14ac:dyDescent="0.3">
      <c r="E531" s="4" t="s">
        <v>2480</v>
      </c>
      <c r="F531" s="11">
        <v>651.85359999999991</v>
      </c>
    </row>
    <row r="532" spans="5:6" x14ac:dyDescent="0.3">
      <c r="E532" s="4" t="s">
        <v>18472</v>
      </c>
      <c r="F532" s="11">
        <v>638.53919999999994</v>
      </c>
    </row>
    <row r="533" spans="5:6" x14ac:dyDescent="0.3">
      <c r="E533" s="4" t="s">
        <v>7258</v>
      </c>
      <c r="F533" s="11">
        <v>635.30179999999996</v>
      </c>
    </row>
    <row r="534" spans="5:6" x14ac:dyDescent="0.3">
      <c r="E534" s="4" t="s">
        <v>13241</v>
      </c>
      <c r="F534" s="11">
        <v>634.66250000000002</v>
      </c>
    </row>
    <row r="535" spans="5:6" x14ac:dyDescent="0.3">
      <c r="E535" s="4" t="s">
        <v>11608</v>
      </c>
      <c r="F535" s="11">
        <v>632.17179999999996</v>
      </c>
    </row>
    <row r="536" spans="5:6" x14ac:dyDescent="0.3">
      <c r="E536" s="4" t="s">
        <v>6041</v>
      </c>
      <c r="F536" s="11">
        <v>630.70699999999999</v>
      </c>
    </row>
    <row r="537" spans="5:6" x14ac:dyDescent="0.3">
      <c r="E537" s="4" t="s">
        <v>9829</v>
      </c>
      <c r="F537" s="11">
        <v>624.45819999999992</v>
      </c>
    </row>
    <row r="538" spans="5:6" x14ac:dyDescent="0.3">
      <c r="E538" s="4" t="s">
        <v>2018</v>
      </c>
      <c r="F538" s="11">
        <v>620.60910000000001</v>
      </c>
    </row>
    <row r="539" spans="5:6" x14ac:dyDescent="0.3">
      <c r="E539" s="4" t="s">
        <v>11777</v>
      </c>
      <c r="F539" s="11">
        <v>616.36429999999996</v>
      </c>
    </row>
    <row r="540" spans="5:6" x14ac:dyDescent="0.3">
      <c r="E540" s="4" t="s">
        <v>15533</v>
      </c>
      <c r="F540" s="11">
        <v>613.39179999999999</v>
      </c>
    </row>
    <row r="541" spans="5:6" x14ac:dyDescent="0.3">
      <c r="E541" s="4" t="s">
        <v>11170</v>
      </c>
      <c r="F541" s="11">
        <v>611.39449999999999</v>
      </c>
    </row>
    <row r="542" spans="5:6" x14ac:dyDescent="0.3">
      <c r="E542" s="4" t="s">
        <v>16265</v>
      </c>
      <c r="F542" s="11">
        <v>607.20139999999992</v>
      </c>
    </row>
    <row r="543" spans="5:6" x14ac:dyDescent="0.3">
      <c r="E543" s="4" t="s">
        <v>7584</v>
      </c>
      <c r="F543" s="11">
        <v>605.90430000000003</v>
      </c>
    </row>
    <row r="544" spans="5:6" x14ac:dyDescent="0.3">
      <c r="E544" s="4" t="s">
        <v>11094</v>
      </c>
      <c r="F544" s="11">
        <v>601.03600000000006</v>
      </c>
    </row>
    <row r="545" spans="5:6" x14ac:dyDescent="0.3">
      <c r="E545" s="4" t="s">
        <v>16187</v>
      </c>
      <c r="F545" s="11">
        <v>592.56679999999994</v>
      </c>
    </row>
    <row r="546" spans="5:6" x14ac:dyDescent="0.3">
      <c r="E546" s="4" t="s">
        <v>6707</v>
      </c>
      <c r="F546" s="11">
        <v>579.33660000000009</v>
      </c>
    </row>
    <row r="547" spans="5:6" x14ac:dyDescent="0.3">
      <c r="E547" s="4" t="s">
        <v>16039</v>
      </c>
      <c r="F547" s="11">
        <v>578.3472999999999</v>
      </c>
    </row>
    <row r="548" spans="5:6" x14ac:dyDescent="0.3">
      <c r="E548" s="4" t="s">
        <v>15968</v>
      </c>
      <c r="F548" s="11">
        <v>572.56319999999994</v>
      </c>
    </row>
    <row r="549" spans="5:6" x14ac:dyDescent="0.3">
      <c r="E549" s="4" t="s">
        <v>5429</v>
      </c>
      <c r="F549" s="11">
        <v>566.00609999999995</v>
      </c>
    </row>
    <row r="550" spans="5:6" x14ac:dyDescent="0.3">
      <c r="E550" s="4" t="s">
        <v>9576</v>
      </c>
      <c r="F550" s="11">
        <v>561.81039999999996</v>
      </c>
    </row>
    <row r="551" spans="5:6" x14ac:dyDescent="0.3">
      <c r="E551" s="4" t="s">
        <v>16028</v>
      </c>
      <c r="F551" s="11">
        <v>561.06889999999999</v>
      </c>
    </row>
    <row r="552" spans="5:6" x14ac:dyDescent="0.3">
      <c r="E552" s="4" t="s">
        <v>9551</v>
      </c>
      <c r="F552" s="11">
        <v>541.04380000000003</v>
      </c>
    </row>
    <row r="553" spans="5:6" x14ac:dyDescent="0.3">
      <c r="E553" s="4" t="s">
        <v>16347</v>
      </c>
      <c r="F553" s="11">
        <v>538.67579999999998</v>
      </c>
    </row>
    <row r="554" spans="5:6" x14ac:dyDescent="0.3">
      <c r="E554" s="4" t="s">
        <v>3759</v>
      </c>
      <c r="F554" s="11">
        <v>538.59769999999992</v>
      </c>
    </row>
    <row r="555" spans="5:6" x14ac:dyDescent="0.3">
      <c r="E555" s="4" t="s">
        <v>8972</v>
      </c>
      <c r="F555" s="11">
        <v>533.04959999999994</v>
      </c>
    </row>
    <row r="556" spans="5:6" x14ac:dyDescent="0.3">
      <c r="E556" s="4" t="s">
        <v>16024</v>
      </c>
      <c r="F556" s="11">
        <v>525.95390000000009</v>
      </c>
    </row>
    <row r="557" spans="5:6" x14ac:dyDescent="0.3">
      <c r="E557" s="4" t="s">
        <v>10827</v>
      </c>
      <c r="F557" s="11">
        <v>524.93639999999994</v>
      </c>
    </row>
    <row r="558" spans="5:6" x14ac:dyDescent="0.3">
      <c r="E558" s="4" t="s">
        <v>12818</v>
      </c>
      <c r="F558" s="11">
        <v>513.68270000000007</v>
      </c>
    </row>
    <row r="559" spans="5:6" x14ac:dyDescent="0.3">
      <c r="E559" s="4" t="s">
        <v>14650</v>
      </c>
      <c r="F559" s="11">
        <v>509.93799999999999</v>
      </c>
    </row>
    <row r="560" spans="5:6" x14ac:dyDescent="0.3">
      <c r="E560" s="4" t="s">
        <v>7155</v>
      </c>
      <c r="F560" s="11">
        <v>506.82059999999996</v>
      </c>
    </row>
    <row r="561" spans="5:6" x14ac:dyDescent="0.3">
      <c r="E561" s="4" t="s">
        <v>5549</v>
      </c>
      <c r="F561" s="11">
        <v>505.14400000000001</v>
      </c>
    </row>
    <row r="562" spans="5:6" x14ac:dyDescent="0.3">
      <c r="E562" s="4" t="s">
        <v>15810</v>
      </c>
      <c r="F562" s="11">
        <v>503.4502</v>
      </c>
    </row>
    <row r="563" spans="5:6" x14ac:dyDescent="0.3">
      <c r="E563" s="4" t="s">
        <v>7498</v>
      </c>
      <c r="F563" s="11">
        <v>498.87790000000001</v>
      </c>
    </row>
    <row r="564" spans="5:6" x14ac:dyDescent="0.3">
      <c r="E564" s="4" t="s">
        <v>2330</v>
      </c>
      <c r="F564" s="11">
        <v>496.61130000000003</v>
      </c>
    </row>
    <row r="565" spans="5:6" x14ac:dyDescent="0.3">
      <c r="E565" s="4" t="s">
        <v>16879</v>
      </c>
      <c r="F565" s="11">
        <v>494.40890000000002</v>
      </c>
    </row>
    <row r="566" spans="5:6" x14ac:dyDescent="0.3">
      <c r="E566" s="4" t="s">
        <v>15523</v>
      </c>
      <c r="F566" s="11">
        <v>490.56349999999998</v>
      </c>
    </row>
    <row r="567" spans="5:6" x14ac:dyDescent="0.3">
      <c r="E567" s="4" t="s">
        <v>14840</v>
      </c>
      <c r="F567" s="11">
        <v>488.59789999999998</v>
      </c>
    </row>
    <row r="568" spans="5:6" x14ac:dyDescent="0.3">
      <c r="E568" s="4" t="s">
        <v>4961</v>
      </c>
      <c r="F568" s="11">
        <v>488.04060000000004</v>
      </c>
    </row>
    <row r="569" spans="5:6" x14ac:dyDescent="0.3">
      <c r="E569" s="4" t="s">
        <v>9408</v>
      </c>
      <c r="F569" s="11">
        <v>481.84359999999998</v>
      </c>
    </row>
    <row r="570" spans="5:6" x14ac:dyDescent="0.3">
      <c r="E570" s="4" t="s">
        <v>12346</v>
      </c>
      <c r="F570" s="11">
        <v>475.59620000000001</v>
      </c>
    </row>
    <row r="571" spans="5:6" x14ac:dyDescent="0.3">
      <c r="E571" s="4" t="s">
        <v>4396</v>
      </c>
      <c r="F571" s="11">
        <v>472.0129</v>
      </c>
    </row>
    <row r="572" spans="5:6" x14ac:dyDescent="0.3">
      <c r="E572" s="4" t="s">
        <v>10692</v>
      </c>
      <c r="F572" s="11">
        <v>469.2921</v>
      </c>
    </row>
    <row r="573" spans="5:6" x14ac:dyDescent="0.3">
      <c r="E573" s="4" t="s">
        <v>4787</v>
      </c>
      <c r="F573" s="11">
        <v>468.49800000000005</v>
      </c>
    </row>
    <row r="574" spans="5:6" x14ac:dyDescent="0.3">
      <c r="E574" s="4" t="s">
        <v>11321</v>
      </c>
      <c r="F574" s="11">
        <v>465.56129999999996</v>
      </c>
    </row>
    <row r="575" spans="5:6" x14ac:dyDescent="0.3">
      <c r="E575" s="4" t="s">
        <v>7157</v>
      </c>
      <c r="F575" s="11">
        <v>465.5487</v>
      </c>
    </row>
    <row r="576" spans="5:6" x14ac:dyDescent="0.3">
      <c r="E576" s="4" t="s">
        <v>18743</v>
      </c>
      <c r="F576" s="11">
        <v>463.79079999999999</v>
      </c>
    </row>
    <row r="577" spans="5:6" x14ac:dyDescent="0.3">
      <c r="E577" s="4" t="s">
        <v>3778</v>
      </c>
      <c r="F577" s="11">
        <v>463.05099999999999</v>
      </c>
    </row>
    <row r="578" spans="5:6" x14ac:dyDescent="0.3">
      <c r="E578" s="4" t="s">
        <v>11406</v>
      </c>
      <c r="F578" s="11">
        <v>462.512</v>
      </c>
    </row>
    <row r="579" spans="5:6" x14ac:dyDescent="0.3">
      <c r="E579" s="4" t="s">
        <v>6500</v>
      </c>
      <c r="F579" s="11">
        <v>459.93990000000002</v>
      </c>
    </row>
    <row r="580" spans="5:6" x14ac:dyDescent="0.3">
      <c r="E580" s="4" t="s">
        <v>2995</v>
      </c>
      <c r="F580" s="11">
        <v>456.81620000000004</v>
      </c>
    </row>
    <row r="581" spans="5:6" x14ac:dyDescent="0.3">
      <c r="E581" s="4" t="s">
        <v>7762</v>
      </c>
      <c r="F581" s="11">
        <v>440.49610000000001</v>
      </c>
    </row>
    <row r="582" spans="5:6" x14ac:dyDescent="0.3">
      <c r="E582" s="4" t="s">
        <v>3596</v>
      </c>
      <c r="F582" s="11">
        <v>438.60550000000001</v>
      </c>
    </row>
    <row r="583" spans="5:6" x14ac:dyDescent="0.3">
      <c r="E583" s="4" t="s">
        <v>14923</v>
      </c>
      <c r="F583" s="11">
        <v>434.81170000000003</v>
      </c>
    </row>
    <row r="584" spans="5:6" x14ac:dyDescent="0.3">
      <c r="E584" s="4" t="s">
        <v>10660</v>
      </c>
      <c r="F584" s="11">
        <v>433.64159999999998</v>
      </c>
    </row>
    <row r="585" spans="5:6" x14ac:dyDescent="0.3">
      <c r="E585" s="4" t="s">
        <v>895</v>
      </c>
      <c r="F585" s="11">
        <v>428.65879999999999</v>
      </c>
    </row>
    <row r="586" spans="5:6" x14ac:dyDescent="0.3">
      <c r="E586" s="4" t="s">
        <v>14801</v>
      </c>
      <c r="F586" s="11">
        <v>426.04170000000005</v>
      </c>
    </row>
    <row r="587" spans="5:6" x14ac:dyDescent="0.3">
      <c r="E587" s="4" t="s">
        <v>18613</v>
      </c>
      <c r="F587" s="11">
        <v>421.70979999999997</v>
      </c>
    </row>
    <row r="588" spans="5:6" x14ac:dyDescent="0.3">
      <c r="E588" s="4" t="s">
        <v>11461</v>
      </c>
      <c r="F588" s="11">
        <v>418.44839999999999</v>
      </c>
    </row>
    <row r="589" spans="5:6" x14ac:dyDescent="0.3">
      <c r="E589" s="4" t="s">
        <v>7475</v>
      </c>
      <c r="F589" s="11">
        <v>416.09470000000005</v>
      </c>
    </row>
    <row r="590" spans="5:6" x14ac:dyDescent="0.3">
      <c r="E590" s="4" t="s">
        <v>11395</v>
      </c>
      <c r="F590" s="11">
        <v>415.62460000000004</v>
      </c>
    </row>
    <row r="591" spans="5:6" x14ac:dyDescent="0.3">
      <c r="E591" s="4" t="s">
        <v>17382</v>
      </c>
      <c r="F591" s="11">
        <v>411.9753</v>
      </c>
    </row>
    <row r="592" spans="5:6" x14ac:dyDescent="0.3">
      <c r="E592" s="4" t="s">
        <v>2219</v>
      </c>
      <c r="F592" s="11">
        <v>411.42489999999998</v>
      </c>
    </row>
    <row r="593" spans="5:6" x14ac:dyDescent="0.3">
      <c r="E593" s="4" t="s">
        <v>923</v>
      </c>
      <c r="F593" s="11">
        <v>408.87759999999997</v>
      </c>
    </row>
    <row r="594" spans="5:6" x14ac:dyDescent="0.3">
      <c r="E594" s="4" t="s">
        <v>5980</v>
      </c>
      <c r="F594" s="11">
        <v>407.41019999999997</v>
      </c>
    </row>
    <row r="595" spans="5:6" x14ac:dyDescent="0.3">
      <c r="E595" s="4" t="s">
        <v>3393</v>
      </c>
      <c r="F595" s="11">
        <v>403.59990000000005</v>
      </c>
    </row>
    <row r="596" spans="5:6" x14ac:dyDescent="0.3">
      <c r="E596" s="4" t="s">
        <v>4620</v>
      </c>
      <c r="F596" s="11">
        <v>402.5831</v>
      </c>
    </row>
    <row r="597" spans="5:6" x14ac:dyDescent="0.3">
      <c r="E597" s="4" t="s">
        <v>5415</v>
      </c>
      <c r="F597" s="11">
        <v>401.33300000000003</v>
      </c>
    </row>
    <row r="598" spans="5:6" x14ac:dyDescent="0.3">
      <c r="E598" s="4" t="s">
        <v>930</v>
      </c>
      <c r="F598" s="11">
        <v>398.8852</v>
      </c>
    </row>
    <row r="599" spans="5:6" x14ac:dyDescent="0.3">
      <c r="E599" s="4" t="s">
        <v>13748</v>
      </c>
      <c r="F599" s="11">
        <v>398.82059999999996</v>
      </c>
    </row>
    <row r="600" spans="5:6" x14ac:dyDescent="0.3">
      <c r="E600" s="4" t="s">
        <v>1753</v>
      </c>
      <c r="F600" s="11">
        <v>396.76429999999999</v>
      </c>
    </row>
    <row r="601" spans="5:6" x14ac:dyDescent="0.3">
      <c r="E601" s="4" t="s">
        <v>1936</v>
      </c>
      <c r="F601" s="11">
        <v>396.62009999999998</v>
      </c>
    </row>
    <row r="602" spans="5:6" x14ac:dyDescent="0.3">
      <c r="E602" s="4" t="s">
        <v>17162</v>
      </c>
      <c r="F602" s="11">
        <v>394.78829999999999</v>
      </c>
    </row>
    <row r="603" spans="5:6" x14ac:dyDescent="0.3">
      <c r="E603" s="4" t="s">
        <v>12879</v>
      </c>
      <c r="F603" s="11">
        <v>394.78829999999999</v>
      </c>
    </row>
    <row r="604" spans="5:6" x14ac:dyDescent="0.3">
      <c r="E604" s="4" t="s">
        <v>8663</v>
      </c>
      <c r="F604" s="11">
        <v>394.78829999999999</v>
      </c>
    </row>
    <row r="605" spans="5:6" x14ac:dyDescent="0.3">
      <c r="E605" s="4" t="s">
        <v>15568</v>
      </c>
      <c r="F605" s="11">
        <v>391.25560000000002</v>
      </c>
    </row>
    <row r="606" spans="5:6" x14ac:dyDescent="0.3">
      <c r="E606" s="4" t="s">
        <v>13515</v>
      </c>
      <c r="F606" s="11">
        <v>389.96620000000001</v>
      </c>
    </row>
    <row r="607" spans="5:6" x14ac:dyDescent="0.3">
      <c r="E607" s="4" t="s">
        <v>11453</v>
      </c>
      <c r="F607" s="11">
        <v>381.65840000000003</v>
      </c>
    </row>
    <row r="608" spans="5:6" x14ac:dyDescent="0.3">
      <c r="E608" s="4" t="s">
        <v>15539</v>
      </c>
      <c r="F608" s="11">
        <v>378.61030000000005</v>
      </c>
    </row>
    <row r="609" spans="5:6" x14ac:dyDescent="0.3">
      <c r="E609" s="4" t="s">
        <v>3604</v>
      </c>
      <c r="F609" s="11">
        <v>377.35829999999999</v>
      </c>
    </row>
    <row r="610" spans="5:6" x14ac:dyDescent="0.3">
      <c r="E610" s="4" t="s">
        <v>13918</v>
      </c>
      <c r="F610" s="11">
        <v>375.48660000000001</v>
      </c>
    </row>
    <row r="611" spans="5:6" x14ac:dyDescent="0.3">
      <c r="E611" s="4" t="s">
        <v>938</v>
      </c>
      <c r="F611" s="11">
        <v>375.37950000000001</v>
      </c>
    </row>
    <row r="612" spans="5:6" x14ac:dyDescent="0.3">
      <c r="E612" s="4" t="s">
        <v>16240</v>
      </c>
      <c r="F612" s="11">
        <v>370.4282</v>
      </c>
    </row>
    <row r="613" spans="5:6" x14ac:dyDescent="0.3">
      <c r="E613" s="4" t="s">
        <v>5190</v>
      </c>
      <c r="F613" s="11">
        <v>370.3904</v>
      </c>
    </row>
    <row r="614" spans="5:6" x14ac:dyDescent="0.3">
      <c r="E614" s="4" t="s">
        <v>11600</v>
      </c>
      <c r="F614" s="11">
        <v>369.18880000000001</v>
      </c>
    </row>
    <row r="615" spans="5:6" x14ac:dyDescent="0.3">
      <c r="E615" s="4" t="s">
        <v>8039</v>
      </c>
      <c r="F615" s="11">
        <v>367.33679999999998</v>
      </c>
    </row>
    <row r="616" spans="5:6" x14ac:dyDescent="0.3">
      <c r="E616" s="4" t="s">
        <v>9047</v>
      </c>
      <c r="F616" s="11">
        <v>365.23200000000003</v>
      </c>
    </row>
    <row r="617" spans="5:6" x14ac:dyDescent="0.3">
      <c r="E617" s="4" t="s">
        <v>4457</v>
      </c>
      <c r="F617" s="11">
        <v>364.64550000000003</v>
      </c>
    </row>
    <row r="618" spans="5:6" x14ac:dyDescent="0.3">
      <c r="E618" s="4" t="s">
        <v>7455</v>
      </c>
      <c r="F618" s="11">
        <v>364.0926</v>
      </c>
    </row>
    <row r="619" spans="5:6" x14ac:dyDescent="0.3">
      <c r="E619" s="4" t="s">
        <v>11339</v>
      </c>
      <c r="F619" s="11">
        <v>362.84190000000001</v>
      </c>
    </row>
    <row r="620" spans="5:6" x14ac:dyDescent="0.3">
      <c r="E620" s="4" t="s">
        <v>11018</v>
      </c>
      <c r="F620" s="11">
        <v>361.68950000000001</v>
      </c>
    </row>
    <row r="621" spans="5:6" x14ac:dyDescent="0.3">
      <c r="E621" s="4" t="s">
        <v>16952</v>
      </c>
      <c r="F621" s="11">
        <v>359.79250000000002</v>
      </c>
    </row>
    <row r="622" spans="5:6" x14ac:dyDescent="0.3">
      <c r="E622" s="4" t="s">
        <v>6027</v>
      </c>
      <c r="F622" s="11">
        <v>358.52789999999999</v>
      </c>
    </row>
    <row r="623" spans="5:6" x14ac:dyDescent="0.3">
      <c r="E623" s="4" t="s">
        <v>9944</v>
      </c>
      <c r="F623" s="11">
        <v>356.70030000000003</v>
      </c>
    </row>
    <row r="624" spans="5:6" x14ac:dyDescent="0.3">
      <c r="E624" s="4" t="s">
        <v>9630</v>
      </c>
      <c r="F624" s="11">
        <v>353.99459999999999</v>
      </c>
    </row>
    <row r="625" spans="5:6" x14ac:dyDescent="0.3">
      <c r="E625" s="4" t="s">
        <v>9463</v>
      </c>
      <c r="F625" s="11">
        <v>353.60810000000004</v>
      </c>
    </row>
    <row r="626" spans="5:6" x14ac:dyDescent="0.3">
      <c r="E626" s="4" t="s">
        <v>1658</v>
      </c>
      <c r="F626" s="11">
        <v>353.53249999999997</v>
      </c>
    </row>
    <row r="627" spans="5:6" x14ac:dyDescent="0.3">
      <c r="E627" s="4" t="s">
        <v>9400</v>
      </c>
      <c r="F627" s="11">
        <v>350.45920000000001</v>
      </c>
    </row>
    <row r="628" spans="5:6" x14ac:dyDescent="0.3">
      <c r="E628" s="4" t="s">
        <v>9248</v>
      </c>
      <c r="F628" s="11">
        <v>347.25990000000002</v>
      </c>
    </row>
    <row r="629" spans="5:6" x14ac:dyDescent="0.3">
      <c r="E629" s="4" t="s">
        <v>16007</v>
      </c>
      <c r="F629" s="11">
        <v>347.00710000000004</v>
      </c>
    </row>
    <row r="630" spans="5:6" x14ac:dyDescent="0.3">
      <c r="E630" s="4" t="s">
        <v>872</v>
      </c>
      <c r="F630" s="11">
        <v>346.75420000000003</v>
      </c>
    </row>
    <row r="631" spans="5:6" x14ac:dyDescent="0.3">
      <c r="E631" s="4" t="s">
        <v>18391</v>
      </c>
      <c r="F631" s="11">
        <v>346.58980000000003</v>
      </c>
    </row>
    <row r="632" spans="5:6" x14ac:dyDescent="0.3">
      <c r="E632" s="4" t="s">
        <v>14152</v>
      </c>
      <c r="F632" s="11">
        <v>344.59309999999999</v>
      </c>
    </row>
    <row r="633" spans="5:6" x14ac:dyDescent="0.3">
      <c r="E633" s="4" t="s">
        <v>9704</v>
      </c>
      <c r="F633" s="11">
        <v>344.35680000000002</v>
      </c>
    </row>
    <row r="634" spans="5:6" x14ac:dyDescent="0.3">
      <c r="E634" s="4" t="s">
        <v>4517</v>
      </c>
      <c r="F634" s="11">
        <v>343.1789</v>
      </c>
    </row>
    <row r="635" spans="5:6" x14ac:dyDescent="0.3">
      <c r="E635" s="4" t="s">
        <v>14596</v>
      </c>
      <c r="F635" s="11">
        <v>341.05030000000005</v>
      </c>
    </row>
    <row r="636" spans="5:6" x14ac:dyDescent="0.3">
      <c r="E636" s="4" t="s">
        <v>17740</v>
      </c>
      <c r="F636" s="11">
        <v>339.15339999999998</v>
      </c>
    </row>
    <row r="637" spans="5:6" x14ac:dyDescent="0.3">
      <c r="E637" s="4" t="s">
        <v>4011</v>
      </c>
      <c r="F637" s="11">
        <v>339.14</v>
      </c>
    </row>
    <row r="638" spans="5:6" x14ac:dyDescent="0.3">
      <c r="E638" s="4" t="s">
        <v>7485</v>
      </c>
      <c r="F638" s="11">
        <v>333.13710000000003</v>
      </c>
    </row>
    <row r="639" spans="5:6" x14ac:dyDescent="0.3">
      <c r="E639" s="4" t="s">
        <v>17481</v>
      </c>
      <c r="F639" s="11">
        <v>331.60990000000004</v>
      </c>
    </row>
    <row r="640" spans="5:6" x14ac:dyDescent="0.3">
      <c r="E640" s="4" t="s">
        <v>13589</v>
      </c>
      <c r="F640" s="11">
        <v>330.3768</v>
      </c>
    </row>
    <row r="641" spans="5:6" x14ac:dyDescent="0.3">
      <c r="E641" s="4" t="s">
        <v>18378</v>
      </c>
      <c r="F641" s="11">
        <v>330.339</v>
      </c>
    </row>
    <row r="642" spans="5:6" x14ac:dyDescent="0.3">
      <c r="E642" s="4" t="s">
        <v>15065</v>
      </c>
      <c r="F642" s="11">
        <v>329.01929999999999</v>
      </c>
    </row>
    <row r="643" spans="5:6" x14ac:dyDescent="0.3">
      <c r="E643" s="4" t="s">
        <v>17128</v>
      </c>
      <c r="F643" s="11">
        <v>328.65</v>
      </c>
    </row>
    <row r="644" spans="5:6" x14ac:dyDescent="0.3">
      <c r="E644" s="4" t="s">
        <v>7563</v>
      </c>
      <c r="F644" s="11">
        <v>328.47990000000004</v>
      </c>
    </row>
    <row r="645" spans="5:6" x14ac:dyDescent="0.3">
      <c r="E645" s="4" t="s">
        <v>12267</v>
      </c>
      <c r="F645" s="11">
        <v>327.83519999999999</v>
      </c>
    </row>
    <row r="646" spans="5:6" x14ac:dyDescent="0.3">
      <c r="E646" s="4" t="s">
        <v>13750</v>
      </c>
      <c r="F646" s="11">
        <v>327.34180000000003</v>
      </c>
    </row>
    <row r="647" spans="5:6" x14ac:dyDescent="0.3">
      <c r="E647" s="4" t="s">
        <v>790</v>
      </c>
      <c r="F647" s="11">
        <v>327.30360000000002</v>
      </c>
    </row>
    <row r="648" spans="5:6" x14ac:dyDescent="0.3">
      <c r="E648" s="4" t="s">
        <v>10903</v>
      </c>
      <c r="F648" s="11">
        <v>325.39400000000001</v>
      </c>
    </row>
    <row r="649" spans="5:6" x14ac:dyDescent="0.3">
      <c r="E649" s="4" t="s">
        <v>17527</v>
      </c>
      <c r="F649" s="11">
        <v>322.87699999999995</v>
      </c>
    </row>
    <row r="650" spans="5:6" x14ac:dyDescent="0.3">
      <c r="E650" s="4" t="s">
        <v>18300</v>
      </c>
      <c r="F650" s="11">
        <v>322.1164</v>
      </c>
    </row>
    <row r="651" spans="5:6" x14ac:dyDescent="0.3">
      <c r="E651" s="4" t="s">
        <v>3926</v>
      </c>
      <c r="F651" s="11">
        <v>321.4246</v>
      </c>
    </row>
    <row r="652" spans="5:6" x14ac:dyDescent="0.3">
      <c r="E652" s="4" t="s">
        <v>16310</v>
      </c>
      <c r="F652" s="11">
        <v>320.88619999999997</v>
      </c>
    </row>
    <row r="653" spans="5:6" x14ac:dyDescent="0.3">
      <c r="E653" s="4" t="s">
        <v>8888</v>
      </c>
      <c r="F653" s="11">
        <v>319.71590000000003</v>
      </c>
    </row>
    <row r="654" spans="5:6" x14ac:dyDescent="0.3">
      <c r="E654" s="4" t="s">
        <v>14747</v>
      </c>
      <c r="F654" s="11">
        <v>316.04180000000002</v>
      </c>
    </row>
    <row r="655" spans="5:6" x14ac:dyDescent="0.3">
      <c r="E655" s="4" t="s">
        <v>16571</v>
      </c>
      <c r="F655" s="11">
        <v>312.87400000000002</v>
      </c>
    </row>
    <row r="656" spans="5:6" x14ac:dyDescent="0.3">
      <c r="E656" s="4" t="s">
        <v>11794</v>
      </c>
      <c r="F656" s="11">
        <v>312.87400000000002</v>
      </c>
    </row>
    <row r="657" spans="5:6" x14ac:dyDescent="0.3">
      <c r="E657" s="4" t="s">
        <v>902</v>
      </c>
      <c r="F657" s="11">
        <v>312.87400000000002</v>
      </c>
    </row>
    <row r="658" spans="5:6" x14ac:dyDescent="0.3">
      <c r="E658" s="4" t="s">
        <v>13849</v>
      </c>
      <c r="F658" s="11">
        <v>309.59430000000003</v>
      </c>
    </row>
    <row r="659" spans="5:6" x14ac:dyDescent="0.3">
      <c r="E659" s="4" t="s">
        <v>5942</v>
      </c>
      <c r="F659" s="11">
        <v>307.01139999999998</v>
      </c>
    </row>
    <row r="660" spans="5:6" x14ac:dyDescent="0.3">
      <c r="E660" s="4" t="s">
        <v>4950</v>
      </c>
      <c r="F660" s="11">
        <v>305.30529999999999</v>
      </c>
    </row>
    <row r="661" spans="5:6" x14ac:dyDescent="0.3">
      <c r="E661" s="4" t="s">
        <v>15279</v>
      </c>
      <c r="F661" s="11">
        <v>304.59269999999998</v>
      </c>
    </row>
    <row r="662" spans="5:6" x14ac:dyDescent="0.3">
      <c r="E662" s="4" t="s">
        <v>13709</v>
      </c>
      <c r="F662" s="11">
        <v>303.49030000000005</v>
      </c>
    </row>
    <row r="663" spans="5:6" x14ac:dyDescent="0.3">
      <c r="E663" s="4" t="s">
        <v>3599</v>
      </c>
      <c r="F663" s="11">
        <v>303.00459999999998</v>
      </c>
    </row>
    <row r="664" spans="5:6" x14ac:dyDescent="0.3">
      <c r="E664" s="4" t="s">
        <v>11334</v>
      </c>
      <c r="F664" s="11">
        <v>300.36660000000001</v>
      </c>
    </row>
    <row r="665" spans="5:6" x14ac:dyDescent="0.3">
      <c r="E665" s="4" t="s">
        <v>5963</v>
      </c>
      <c r="F665" s="11">
        <v>299.14639999999997</v>
      </c>
    </row>
    <row r="666" spans="5:6" x14ac:dyDescent="0.3">
      <c r="E666" s="4" t="s">
        <v>9231</v>
      </c>
      <c r="F666" s="11">
        <v>297.2303</v>
      </c>
    </row>
    <row r="667" spans="5:6" x14ac:dyDescent="0.3">
      <c r="E667" s="4" t="s">
        <v>7524</v>
      </c>
      <c r="F667" s="11">
        <v>296.77819999999997</v>
      </c>
    </row>
    <row r="668" spans="5:6" x14ac:dyDescent="0.3">
      <c r="E668" s="4" t="s">
        <v>17160</v>
      </c>
      <c r="F668" s="11">
        <v>296.28339999999997</v>
      </c>
    </row>
    <row r="669" spans="5:6" x14ac:dyDescent="0.3">
      <c r="E669" s="4" t="s">
        <v>11274</v>
      </c>
      <c r="F669" s="11">
        <v>293.08429999999998</v>
      </c>
    </row>
    <row r="670" spans="5:6" x14ac:dyDescent="0.3">
      <c r="E670" s="4" t="s">
        <v>779</v>
      </c>
      <c r="F670" s="11">
        <v>290.70179999999999</v>
      </c>
    </row>
    <row r="671" spans="5:6" x14ac:dyDescent="0.3">
      <c r="E671" s="4" t="s">
        <v>8911</v>
      </c>
      <c r="F671" s="11">
        <v>286.64440000000002</v>
      </c>
    </row>
    <row r="672" spans="5:6" x14ac:dyDescent="0.3">
      <c r="E672" s="4" t="s">
        <v>16169</v>
      </c>
      <c r="F672" s="11">
        <v>286.18709999999999</v>
      </c>
    </row>
    <row r="673" spans="5:6" x14ac:dyDescent="0.3">
      <c r="E673" s="4" t="s">
        <v>16484</v>
      </c>
      <c r="F673" s="11">
        <v>283.71379999999999</v>
      </c>
    </row>
    <row r="674" spans="5:6" x14ac:dyDescent="0.3">
      <c r="E674" s="4" t="s">
        <v>10282</v>
      </c>
      <c r="F674" s="11">
        <v>283.38899999999995</v>
      </c>
    </row>
    <row r="675" spans="5:6" x14ac:dyDescent="0.3">
      <c r="E675" s="4" t="s">
        <v>18132</v>
      </c>
      <c r="F675" s="11">
        <v>281.58659999999998</v>
      </c>
    </row>
    <row r="676" spans="5:6" x14ac:dyDescent="0.3">
      <c r="E676" s="4" t="s">
        <v>15504</v>
      </c>
      <c r="F676" s="11">
        <v>278.54400000000004</v>
      </c>
    </row>
    <row r="677" spans="5:6" x14ac:dyDescent="0.3">
      <c r="E677" s="4" t="s">
        <v>1375</v>
      </c>
      <c r="F677" s="11">
        <v>278.50069999999999</v>
      </c>
    </row>
    <row r="678" spans="5:6" x14ac:dyDescent="0.3">
      <c r="E678" s="4" t="s">
        <v>16929</v>
      </c>
      <c r="F678" s="11">
        <v>276.03410000000002</v>
      </c>
    </row>
    <row r="679" spans="5:6" x14ac:dyDescent="0.3">
      <c r="E679" s="4" t="s">
        <v>12868</v>
      </c>
      <c r="F679" s="11">
        <v>275.8424</v>
      </c>
    </row>
    <row r="680" spans="5:6" x14ac:dyDescent="0.3">
      <c r="E680" s="4" t="s">
        <v>12933</v>
      </c>
      <c r="F680" s="11">
        <v>275.08640000000003</v>
      </c>
    </row>
    <row r="681" spans="5:6" x14ac:dyDescent="0.3">
      <c r="E681" s="4" t="s">
        <v>6105</v>
      </c>
      <c r="F681" s="11">
        <v>272.21550000000002</v>
      </c>
    </row>
    <row r="682" spans="5:6" x14ac:dyDescent="0.3">
      <c r="E682" s="4" t="s">
        <v>803</v>
      </c>
      <c r="F682" s="11">
        <v>272.21550000000002</v>
      </c>
    </row>
    <row r="683" spans="5:6" x14ac:dyDescent="0.3">
      <c r="E683" s="4" t="s">
        <v>15784</v>
      </c>
      <c r="F683" s="11">
        <v>271.42230000000001</v>
      </c>
    </row>
    <row r="684" spans="5:6" x14ac:dyDescent="0.3">
      <c r="E684" s="4" t="s">
        <v>15047</v>
      </c>
      <c r="F684" s="11">
        <v>271.11520000000002</v>
      </c>
    </row>
    <row r="685" spans="5:6" x14ac:dyDescent="0.3">
      <c r="E685" s="4" t="s">
        <v>14343</v>
      </c>
      <c r="F685" s="11">
        <v>270.8186</v>
      </c>
    </row>
    <row r="686" spans="5:6" x14ac:dyDescent="0.3">
      <c r="E686" s="4" t="s">
        <v>2310</v>
      </c>
      <c r="F686" s="11">
        <v>270.61860000000001</v>
      </c>
    </row>
    <row r="687" spans="5:6" x14ac:dyDescent="0.3">
      <c r="E687" s="4" t="s">
        <v>15499</v>
      </c>
      <c r="F687" s="11">
        <v>268.00130000000001</v>
      </c>
    </row>
    <row r="688" spans="5:6" x14ac:dyDescent="0.3">
      <c r="E688" s="4" t="s">
        <v>12634</v>
      </c>
      <c r="F688" s="11">
        <v>267.61619999999999</v>
      </c>
    </row>
    <row r="689" spans="5:6" x14ac:dyDescent="0.3">
      <c r="E689" s="4" t="s">
        <v>6080</v>
      </c>
      <c r="F689" s="11">
        <v>266.94200000000001</v>
      </c>
    </row>
    <row r="690" spans="5:6" x14ac:dyDescent="0.3">
      <c r="E690" s="4" t="s">
        <v>16969</v>
      </c>
      <c r="F690" s="11">
        <v>264.04599999999999</v>
      </c>
    </row>
    <row r="691" spans="5:6" x14ac:dyDescent="0.3">
      <c r="E691" s="4" t="s">
        <v>13744</v>
      </c>
      <c r="F691" s="11">
        <v>257.19150000000002</v>
      </c>
    </row>
    <row r="692" spans="5:6" x14ac:dyDescent="0.3">
      <c r="E692" s="4" t="s">
        <v>4627</v>
      </c>
      <c r="F692" s="11">
        <v>256.99110000000002</v>
      </c>
    </row>
    <row r="693" spans="5:6" x14ac:dyDescent="0.3">
      <c r="E693" s="4" t="s">
        <v>17174</v>
      </c>
      <c r="F693" s="11">
        <v>255.2946</v>
      </c>
    </row>
    <row r="694" spans="5:6" x14ac:dyDescent="0.3">
      <c r="E694" s="4" t="s">
        <v>1715</v>
      </c>
      <c r="F694" s="11">
        <v>255.15599999999998</v>
      </c>
    </row>
    <row r="695" spans="5:6" x14ac:dyDescent="0.3">
      <c r="E695" s="4" t="s">
        <v>949</v>
      </c>
      <c r="F695" s="11">
        <v>253.405</v>
      </c>
    </row>
    <row r="696" spans="5:6" x14ac:dyDescent="0.3">
      <c r="E696" s="4" t="s">
        <v>17783</v>
      </c>
      <c r="F696" s="11">
        <v>251.5548</v>
      </c>
    </row>
    <row r="697" spans="5:6" x14ac:dyDescent="0.3">
      <c r="E697" s="4" t="s">
        <v>7473</v>
      </c>
      <c r="F697" s="11">
        <v>251.5386</v>
      </c>
    </row>
    <row r="698" spans="5:6" x14ac:dyDescent="0.3">
      <c r="E698" s="4" t="s">
        <v>18117</v>
      </c>
      <c r="F698" s="11">
        <v>251.0445</v>
      </c>
    </row>
    <row r="699" spans="5:6" x14ac:dyDescent="0.3">
      <c r="E699" s="4" t="s">
        <v>876</v>
      </c>
      <c r="F699" s="11">
        <v>250.39410000000001</v>
      </c>
    </row>
    <row r="700" spans="5:6" x14ac:dyDescent="0.3">
      <c r="E700" s="4" t="s">
        <v>16970</v>
      </c>
      <c r="F700" s="11">
        <v>250.29920000000001</v>
      </c>
    </row>
    <row r="701" spans="5:6" x14ac:dyDescent="0.3">
      <c r="E701" s="4" t="s">
        <v>14656</v>
      </c>
      <c r="F701" s="11">
        <v>250.29920000000001</v>
      </c>
    </row>
    <row r="702" spans="5:6" x14ac:dyDescent="0.3">
      <c r="E702" s="4" t="s">
        <v>17528</v>
      </c>
      <c r="F702" s="11">
        <v>249.51609999999999</v>
      </c>
    </row>
    <row r="703" spans="5:6" x14ac:dyDescent="0.3">
      <c r="E703" s="4" t="s">
        <v>7496</v>
      </c>
      <c r="F703" s="11">
        <v>247.65699999999998</v>
      </c>
    </row>
    <row r="704" spans="5:6" x14ac:dyDescent="0.3">
      <c r="E704" s="4" t="s">
        <v>11285</v>
      </c>
      <c r="F704" s="11">
        <v>246.89359999999999</v>
      </c>
    </row>
    <row r="705" spans="5:6" x14ac:dyDescent="0.3">
      <c r="E705" s="4" t="s">
        <v>7506</v>
      </c>
      <c r="F705" s="11">
        <v>246.55600000000001</v>
      </c>
    </row>
    <row r="706" spans="5:6" x14ac:dyDescent="0.3">
      <c r="E706" s="4" t="s">
        <v>6196</v>
      </c>
      <c r="F706" s="11">
        <v>244.58959999999999</v>
      </c>
    </row>
    <row r="707" spans="5:6" x14ac:dyDescent="0.3">
      <c r="E707" s="4" t="s">
        <v>5976</v>
      </c>
      <c r="F707" s="11">
        <v>244.06440000000001</v>
      </c>
    </row>
    <row r="708" spans="5:6" x14ac:dyDescent="0.3">
      <c r="E708" s="4" t="s">
        <v>15308</v>
      </c>
      <c r="F708" s="11">
        <v>243.91320000000002</v>
      </c>
    </row>
    <row r="709" spans="5:6" x14ac:dyDescent="0.3">
      <c r="E709" s="4" t="s">
        <v>4922</v>
      </c>
      <c r="F709" s="11">
        <v>242.7621</v>
      </c>
    </row>
    <row r="710" spans="5:6" x14ac:dyDescent="0.3">
      <c r="E710" s="4" t="s">
        <v>12718</v>
      </c>
      <c r="F710" s="11">
        <v>242.14859999999999</v>
      </c>
    </row>
    <row r="711" spans="5:6" x14ac:dyDescent="0.3">
      <c r="E711" s="4" t="s">
        <v>11722</v>
      </c>
      <c r="F711" s="11">
        <v>240.94069999999999</v>
      </c>
    </row>
    <row r="712" spans="5:6" x14ac:dyDescent="0.3">
      <c r="E712" s="4" t="s">
        <v>9062</v>
      </c>
      <c r="F712" s="11">
        <v>239.9135</v>
      </c>
    </row>
    <row r="713" spans="5:6" x14ac:dyDescent="0.3">
      <c r="E713" s="4" t="s">
        <v>14465</v>
      </c>
      <c r="F713" s="11">
        <v>236.9667</v>
      </c>
    </row>
    <row r="714" spans="5:6" x14ac:dyDescent="0.3">
      <c r="E714" s="4" t="s">
        <v>3650</v>
      </c>
      <c r="F714" s="11">
        <v>235.93629999999999</v>
      </c>
    </row>
    <row r="715" spans="5:6" x14ac:dyDescent="0.3">
      <c r="E715" s="4" t="s">
        <v>2893</v>
      </c>
      <c r="F715" s="11">
        <v>233.3468</v>
      </c>
    </row>
    <row r="716" spans="5:6" x14ac:dyDescent="0.3">
      <c r="E716" s="4" t="s">
        <v>8588</v>
      </c>
      <c r="F716" s="11">
        <v>231.01169999999999</v>
      </c>
    </row>
    <row r="717" spans="5:6" x14ac:dyDescent="0.3">
      <c r="E717" s="4" t="s">
        <v>6164</v>
      </c>
      <c r="F717" s="11">
        <v>229.02780000000001</v>
      </c>
    </row>
    <row r="718" spans="5:6" x14ac:dyDescent="0.3">
      <c r="E718" s="4" t="s">
        <v>14670</v>
      </c>
      <c r="F718" s="11">
        <v>229.02700000000002</v>
      </c>
    </row>
    <row r="719" spans="5:6" x14ac:dyDescent="0.3">
      <c r="E719" s="4" t="s">
        <v>14099</v>
      </c>
      <c r="F719" s="11">
        <v>227.15610000000001</v>
      </c>
    </row>
    <row r="720" spans="5:6" x14ac:dyDescent="0.3">
      <c r="E720" s="4" t="s">
        <v>1311</v>
      </c>
      <c r="F720" s="11">
        <v>225.12869999999998</v>
      </c>
    </row>
    <row r="721" spans="5:6" x14ac:dyDescent="0.3">
      <c r="E721" s="4" t="s">
        <v>6512</v>
      </c>
      <c r="F721" s="11">
        <v>224.86429999999999</v>
      </c>
    </row>
    <row r="722" spans="5:6" x14ac:dyDescent="0.3">
      <c r="E722" s="4" t="s">
        <v>12258</v>
      </c>
      <c r="F722" s="11">
        <v>224.72650000000002</v>
      </c>
    </row>
    <row r="723" spans="5:6" x14ac:dyDescent="0.3">
      <c r="E723" s="4" t="s">
        <v>16941</v>
      </c>
      <c r="F723" s="11">
        <v>222.58320000000001</v>
      </c>
    </row>
    <row r="724" spans="5:6" x14ac:dyDescent="0.3">
      <c r="E724" s="4" t="s">
        <v>16908</v>
      </c>
      <c r="F724" s="11">
        <v>220.80789999999999</v>
      </c>
    </row>
    <row r="725" spans="5:6" x14ac:dyDescent="0.3">
      <c r="E725" s="4" t="s">
        <v>15393</v>
      </c>
      <c r="F725" s="11">
        <v>219.85769999999999</v>
      </c>
    </row>
    <row r="726" spans="5:6" x14ac:dyDescent="0.3">
      <c r="E726" s="4" t="s">
        <v>15424</v>
      </c>
      <c r="F726" s="11">
        <v>218.24210000000002</v>
      </c>
    </row>
    <row r="727" spans="5:6" x14ac:dyDescent="0.3">
      <c r="E727" s="4" t="s">
        <v>7046</v>
      </c>
      <c r="F727" s="11">
        <v>217.0393</v>
      </c>
    </row>
    <row r="728" spans="5:6" x14ac:dyDescent="0.3">
      <c r="E728" s="4" t="s">
        <v>8178</v>
      </c>
      <c r="F728" s="11">
        <v>216.4297</v>
      </c>
    </row>
    <row r="729" spans="5:6" x14ac:dyDescent="0.3">
      <c r="E729" s="4" t="s">
        <v>13879</v>
      </c>
      <c r="F729" s="11">
        <v>209.84029999999998</v>
      </c>
    </row>
    <row r="730" spans="5:6" x14ac:dyDescent="0.3">
      <c r="E730" s="4" t="s">
        <v>18038</v>
      </c>
      <c r="F730" s="11">
        <v>203.3681</v>
      </c>
    </row>
    <row r="731" spans="5:6" x14ac:dyDescent="0.3">
      <c r="E731" s="4" t="s">
        <v>6738</v>
      </c>
      <c r="F731" s="11">
        <v>201.79050000000001</v>
      </c>
    </row>
    <row r="732" spans="5:6" x14ac:dyDescent="0.3">
      <c r="E732" s="4" t="s">
        <v>11269</v>
      </c>
      <c r="F732" s="11">
        <v>200.82629999999997</v>
      </c>
    </row>
    <row r="733" spans="5:6" x14ac:dyDescent="0.3">
      <c r="E733" s="4" t="s">
        <v>12421</v>
      </c>
      <c r="F733" s="11">
        <v>199.96639999999999</v>
      </c>
    </row>
    <row r="734" spans="5:6" x14ac:dyDescent="0.3">
      <c r="E734" s="4" t="s">
        <v>3762</v>
      </c>
      <c r="F734" s="11">
        <v>197.45509999999999</v>
      </c>
    </row>
    <row r="735" spans="5:6" x14ac:dyDescent="0.3">
      <c r="E735" s="4" t="s">
        <v>7153</v>
      </c>
      <c r="F735" s="11">
        <v>197.19</v>
      </c>
    </row>
    <row r="736" spans="5:6" x14ac:dyDescent="0.3">
      <c r="E736" s="4" t="s">
        <v>1927</v>
      </c>
      <c r="F736" s="11">
        <v>196.9999</v>
      </c>
    </row>
    <row r="737" spans="5:6" x14ac:dyDescent="0.3">
      <c r="E737" s="4" t="s">
        <v>11365</v>
      </c>
      <c r="F737" s="11">
        <v>194.94479999999999</v>
      </c>
    </row>
    <row r="738" spans="5:6" x14ac:dyDescent="0.3">
      <c r="E738" s="4" t="s">
        <v>3057</v>
      </c>
      <c r="F738" s="11">
        <v>193.49439999999998</v>
      </c>
    </row>
    <row r="739" spans="5:6" x14ac:dyDescent="0.3">
      <c r="E739" s="4" t="s">
        <v>2650</v>
      </c>
      <c r="F739" s="11">
        <v>190.59780000000001</v>
      </c>
    </row>
    <row r="740" spans="5:6" x14ac:dyDescent="0.3">
      <c r="E740" s="4" t="s">
        <v>17592</v>
      </c>
      <c r="F740" s="11">
        <v>187.49700000000001</v>
      </c>
    </row>
    <row r="741" spans="5:6" x14ac:dyDescent="0.3">
      <c r="E741" s="4" t="s">
        <v>5813</v>
      </c>
      <c r="F741" s="11">
        <v>185.43889999999999</v>
      </c>
    </row>
    <row r="742" spans="5:6" x14ac:dyDescent="0.3">
      <c r="E742" s="4" t="s">
        <v>3917</v>
      </c>
      <c r="F742" s="11">
        <v>184.54399999999998</v>
      </c>
    </row>
    <row r="743" spans="5:6" x14ac:dyDescent="0.3">
      <c r="E743" s="4" t="s">
        <v>13788</v>
      </c>
      <c r="F743" s="11">
        <v>183.9632</v>
      </c>
    </row>
    <row r="744" spans="5:6" x14ac:dyDescent="0.3">
      <c r="E744" s="4" t="s">
        <v>11695</v>
      </c>
      <c r="F744" s="11">
        <v>181.76479999999998</v>
      </c>
    </row>
    <row r="745" spans="5:6" x14ac:dyDescent="0.3">
      <c r="E745" s="4" t="s">
        <v>18720</v>
      </c>
      <c r="F745" s="11">
        <v>181.477</v>
      </c>
    </row>
    <row r="746" spans="5:6" x14ac:dyDescent="0.3">
      <c r="E746" s="4" t="s">
        <v>15541</v>
      </c>
      <c r="F746" s="11">
        <v>178.9923</v>
      </c>
    </row>
    <row r="747" spans="5:6" x14ac:dyDescent="0.3">
      <c r="E747" s="4" t="s">
        <v>16259</v>
      </c>
      <c r="F747" s="11">
        <v>178.87350000000001</v>
      </c>
    </row>
    <row r="748" spans="5:6" x14ac:dyDescent="0.3">
      <c r="E748" s="4" t="s">
        <v>11724</v>
      </c>
      <c r="F748" s="11">
        <v>176.39339999999999</v>
      </c>
    </row>
    <row r="749" spans="5:6" x14ac:dyDescent="0.3">
      <c r="E749" s="4" t="s">
        <v>6054</v>
      </c>
      <c r="F749" s="11">
        <v>175.25479999999999</v>
      </c>
    </row>
    <row r="750" spans="5:6" x14ac:dyDescent="0.3">
      <c r="E750" s="4" t="s">
        <v>9174</v>
      </c>
      <c r="F750" s="11">
        <v>172.08070000000001</v>
      </c>
    </row>
    <row r="751" spans="5:6" x14ac:dyDescent="0.3">
      <c r="E751" s="4" t="s">
        <v>9101</v>
      </c>
      <c r="F751" s="11">
        <v>171.76140000000001</v>
      </c>
    </row>
    <row r="752" spans="5:6" x14ac:dyDescent="0.3">
      <c r="E752" s="4" t="s">
        <v>3068</v>
      </c>
      <c r="F752" s="11">
        <v>170.8098</v>
      </c>
    </row>
    <row r="753" spans="5:6" x14ac:dyDescent="0.3">
      <c r="E753" s="4" t="s">
        <v>13374</v>
      </c>
      <c r="F753" s="11">
        <v>170.0334</v>
      </c>
    </row>
    <row r="754" spans="5:6" x14ac:dyDescent="0.3">
      <c r="E754" s="4" t="s">
        <v>13368</v>
      </c>
      <c r="F754" s="11">
        <v>169.4948</v>
      </c>
    </row>
    <row r="755" spans="5:6" x14ac:dyDescent="0.3">
      <c r="E755" s="4" t="s">
        <v>10501</v>
      </c>
      <c r="F755" s="11">
        <v>168.08690000000001</v>
      </c>
    </row>
    <row r="756" spans="5:6" x14ac:dyDescent="0.3">
      <c r="E756" s="4" t="s">
        <v>12242</v>
      </c>
      <c r="F756" s="11">
        <v>166.321</v>
      </c>
    </row>
    <row r="757" spans="5:6" x14ac:dyDescent="0.3">
      <c r="E757" s="4" t="s">
        <v>5981</v>
      </c>
      <c r="F757" s="11">
        <v>165.54249999999999</v>
      </c>
    </row>
    <row r="758" spans="5:6" x14ac:dyDescent="0.3">
      <c r="E758" s="4" t="s">
        <v>3576</v>
      </c>
      <c r="F758" s="11">
        <v>165.2825</v>
      </c>
    </row>
    <row r="759" spans="5:6" x14ac:dyDescent="0.3">
      <c r="E759" s="4" t="s">
        <v>15036</v>
      </c>
      <c r="F759" s="11">
        <v>159.57329999999999</v>
      </c>
    </row>
    <row r="760" spans="5:6" x14ac:dyDescent="0.3">
      <c r="E760" s="4" t="s">
        <v>3478</v>
      </c>
      <c r="F760" s="11">
        <v>158.86539999999999</v>
      </c>
    </row>
    <row r="761" spans="5:6" x14ac:dyDescent="0.3">
      <c r="E761" s="4" t="s">
        <v>4536</v>
      </c>
      <c r="F761" s="11">
        <v>157.48740000000001</v>
      </c>
    </row>
    <row r="762" spans="5:6" x14ac:dyDescent="0.3">
      <c r="E762" s="4" t="s">
        <v>5335</v>
      </c>
      <c r="F762" s="11">
        <v>153.16249999999999</v>
      </c>
    </row>
    <row r="763" spans="5:6" x14ac:dyDescent="0.3">
      <c r="E763" s="4" t="s">
        <v>7994</v>
      </c>
      <c r="F763" s="11">
        <v>153.0378</v>
      </c>
    </row>
    <row r="764" spans="5:6" x14ac:dyDescent="0.3">
      <c r="E764" s="4" t="s">
        <v>17559</v>
      </c>
      <c r="F764" s="11">
        <v>150.1266</v>
      </c>
    </row>
    <row r="765" spans="5:6" x14ac:dyDescent="0.3">
      <c r="E765" s="4" t="s">
        <v>4431</v>
      </c>
      <c r="F765" s="11">
        <v>149.4701</v>
      </c>
    </row>
    <row r="766" spans="5:6" x14ac:dyDescent="0.3">
      <c r="E766" s="4" t="s">
        <v>5446</v>
      </c>
      <c r="F766" s="11">
        <v>147.29300000000001</v>
      </c>
    </row>
    <row r="767" spans="5:6" x14ac:dyDescent="0.3">
      <c r="E767" s="4" t="s">
        <v>3258</v>
      </c>
      <c r="F767" s="11">
        <v>146.99029999999999</v>
      </c>
    </row>
    <row r="768" spans="5:6" x14ac:dyDescent="0.3">
      <c r="E768" s="4" t="s">
        <v>5203</v>
      </c>
      <c r="F768" s="11">
        <v>146.98400000000001</v>
      </c>
    </row>
    <row r="769" spans="5:6" x14ac:dyDescent="0.3">
      <c r="E769" s="4" t="s">
        <v>11952</v>
      </c>
      <c r="F769" s="11">
        <v>146.60169999999999</v>
      </c>
    </row>
    <row r="770" spans="5:6" x14ac:dyDescent="0.3">
      <c r="E770" s="4" t="s">
        <v>5961</v>
      </c>
      <c r="F770" s="11">
        <v>143.8477</v>
      </c>
    </row>
    <row r="771" spans="5:6" x14ac:dyDescent="0.3">
      <c r="E771" s="4" t="s">
        <v>3643</v>
      </c>
      <c r="F771" s="11">
        <v>142.7978</v>
      </c>
    </row>
    <row r="772" spans="5:6" x14ac:dyDescent="0.3">
      <c r="E772" s="4" t="s">
        <v>12852</v>
      </c>
      <c r="F772" s="11">
        <v>140.64839999999998</v>
      </c>
    </row>
    <row r="773" spans="5:6" x14ac:dyDescent="0.3">
      <c r="E773" s="4" t="s">
        <v>6214</v>
      </c>
      <c r="F773" s="11">
        <v>137.70740000000001</v>
      </c>
    </row>
    <row r="774" spans="5:6" x14ac:dyDescent="0.3">
      <c r="E774" s="4" t="s">
        <v>5544</v>
      </c>
      <c r="F774" s="11">
        <v>137.6696</v>
      </c>
    </row>
    <row r="775" spans="5:6" x14ac:dyDescent="0.3">
      <c r="E775" s="4" t="s">
        <v>11525</v>
      </c>
      <c r="F775" s="11">
        <v>137.59399999999999</v>
      </c>
    </row>
    <row r="776" spans="5:6" x14ac:dyDescent="0.3">
      <c r="E776" s="4" t="s">
        <v>3718</v>
      </c>
      <c r="F776" s="11">
        <v>137.01169999999999</v>
      </c>
    </row>
    <row r="777" spans="5:6" x14ac:dyDescent="0.3">
      <c r="E777" s="4" t="s">
        <v>4224</v>
      </c>
      <c r="F777" s="11">
        <v>134.52699999999999</v>
      </c>
    </row>
    <row r="778" spans="5:6" x14ac:dyDescent="0.3">
      <c r="E778" s="4" t="s">
        <v>2545</v>
      </c>
      <c r="F778" s="11">
        <v>134.4829</v>
      </c>
    </row>
    <row r="779" spans="5:6" x14ac:dyDescent="0.3">
      <c r="E779" s="4" t="s">
        <v>5011</v>
      </c>
      <c r="F779" s="11">
        <v>128.56739999999999</v>
      </c>
    </row>
    <row r="780" spans="5:6" x14ac:dyDescent="0.3">
      <c r="E780" s="4" t="s">
        <v>9798</v>
      </c>
      <c r="F780" s="11">
        <v>128.1788</v>
      </c>
    </row>
    <row r="781" spans="5:6" x14ac:dyDescent="0.3">
      <c r="E781" s="4" t="s">
        <v>752</v>
      </c>
      <c r="F781" s="11">
        <v>125.137</v>
      </c>
    </row>
    <row r="782" spans="5:6" x14ac:dyDescent="0.3">
      <c r="E782" s="4" t="s">
        <v>5947</v>
      </c>
      <c r="F782" s="11">
        <v>125.08029999999999</v>
      </c>
    </row>
    <row r="783" spans="5:6" x14ac:dyDescent="0.3">
      <c r="E783" s="4" t="s">
        <v>9522</v>
      </c>
      <c r="F783" s="11">
        <v>125.06139999999999</v>
      </c>
    </row>
    <row r="784" spans="5:6" x14ac:dyDescent="0.3">
      <c r="E784" s="4" t="s">
        <v>17598</v>
      </c>
      <c r="F784" s="11">
        <v>121.66839999999999</v>
      </c>
    </row>
    <row r="785" spans="5:6" x14ac:dyDescent="0.3">
      <c r="E785" s="4" t="s">
        <v>11402</v>
      </c>
      <c r="F785" s="11">
        <v>118.8014</v>
      </c>
    </row>
    <row r="786" spans="5:6" x14ac:dyDescent="0.3">
      <c r="E786" s="4" t="s">
        <v>9982</v>
      </c>
      <c r="F786" s="11">
        <v>117.58739999999999</v>
      </c>
    </row>
    <row r="787" spans="5:6" x14ac:dyDescent="0.3">
      <c r="E787" s="4" t="s">
        <v>18651</v>
      </c>
      <c r="F787" s="11">
        <v>112.59180000000001</v>
      </c>
    </row>
    <row r="788" spans="5:6" x14ac:dyDescent="0.3">
      <c r="E788" s="4" t="s">
        <v>4609</v>
      </c>
      <c r="F788" s="11">
        <v>112.56659999999999</v>
      </c>
    </row>
    <row r="789" spans="5:6" x14ac:dyDescent="0.3">
      <c r="E789" s="4" t="s">
        <v>794</v>
      </c>
      <c r="F789" s="11">
        <v>112.0162</v>
      </c>
    </row>
    <row r="790" spans="5:6" x14ac:dyDescent="0.3">
      <c r="E790" s="4" t="s">
        <v>2900</v>
      </c>
      <c r="F790" s="11">
        <v>110.7105</v>
      </c>
    </row>
    <row r="791" spans="5:6" x14ac:dyDescent="0.3">
      <c r="E791" s="4" t="s">
        <v>13930</v>
      </c>
      <c r="F791" s="11">
        <v>109.5059</v>
      </c>
    </row>
    <row r="792" spans="5:6" x14ac:dyDescent="0.3">
      <c r="E792" s="4" t="s">
        <v>9756</v>
      </c>
      <c r="F792" s="11">
        <v>109.5059</v>
      </c>
    </row>
    <row r="793" spans="5:6" x14ac:dyDescent="0.3">
      <c r="E793" s="4" t="s">
        <v>10275</v>
      </c>
      <c r="F793" s="11">
        <v>108.7668</v>
      </c>
    </row>
    <row r="794" spans="5:6" x14ac:dyDescent="0.3">
      <c r="E794" s="4" t="s">
        <v>8115</v>
      </c>
      <c r="F794" s="11">
        <v>107.89049999999999</v>
      </c>
    </row>
    <row r="795" spans="5:6" x14ac:dyDescent="0.3">
      <c r="E795" s="4" t="s">
        <v>6380</v>
      </c>
      <c r="F795" s="11">
        <v>103.47929999999999</v>
      </c>
    </row>
    <row r="796" spans="5:6" x14ac:dyDescent="0.3">
      <c r="E796" s="4" t="s">
        <v>5373</v>
      </c>
      <c r="F796" s="11">
        <v>103.15729999999999</v>
      </c>
    </row>
    <row r="797" spans="5:6" x14ac:dyDescent="0.3">
      <c r="E797" s="4" t="s">
        <v>7769</v>
      </c>
      <c r="F797" s="11">
        <v>101.39320000000001</v>
      </c>
    </row>
    <row r="798" spans="5:6" x14ac:dyDescent="0.3">
      <c r="E798" s="4" t="s">
        <v>4035</v>
      </c>
      <c r="F798" s="11">
        <v>100.03399999999999</v>
      </c>
    </row>
    <row r="799" spans="5:6" x14ac:dyDescent="0.3">
      <c r="E799" s="4" t="s">
        <v>14597</v>
      </c>
      <c r="F799" s="11">
        <v>97.955199999999991</v>
      </c>
    </row>
    <row r="800" spans="5:6" x14ac:dyDescent="0.3">
      <c r="E800" s="4" t="s">
        <v>18361</v>
      </c>
      <c r="F800" s="11">
        <v>97.93</v>
      </c>
    </row>
    <row r="801" spans="5:6" x14ac:dyDescent="0.3">
      <c r="E801" s="4" t="s">
        <v>18607</v>
      </c>
      <c r="F801" s="11">
        <v>97.60560000000001</v>
      </c>
    </row>
    <row r="802" spans="5:6" x14ac:dyDescent="0.3">
      <c r="E802" s="4" t="s">
        <v>3892</v>
      </c>
      <c r="F802" s="11">
        <v>96.603399999999993</v>
      </c>
    </row>
    <row r="803" spans="5:6" x14ac:dyDescent="0.3">
      <c r="E803" s="4" t="s">
        <v>14501</v>
      </c>
      <c r="F803" s="11">
        <v>95.715299999999999</v>
      </c>
    </row>
    <row r="804" spans="5:6" x14ac:dyDescent="0.3">
      <c r="E804" s="4" t="s">
        <v>18683</v>
      </c>
      <c r="F804" s="11">
        <v>94.168899999999994</v>
      </c>
    </row>
    <row r="805" spans="5:6" x14ac:dyDescent="0.3">
      <c r="E805" s="4" t="s">
        <v>5424</v>
      </c>
      <c r="F805" s="11">
        <v>94.054699999999997</v>
      </c>
    </row>
    <row r="806" spans="5:6" x14ac:dyDescent="0.3">
      <c r="E806" s="4" t="s">
        <v>15587</v>
      </c>
      <c r="F806" s="11">
        <v>90.6755</v>
      </c>
    </row>
    <row r="807" spans="5:6" x14ac:dyDescent="0.3">
      <c r="E807" s="4" t="s">
        <v>7058</v>
      </c>
      <c r="F807" s="11">
        <v>84.522199999999998</v>
      </c>
    </row>
    <row r="808" spans="5:6" x14ac:dyDescent="0.3">
      <c r="E808" s="4" t="s">
        <v>17407</v>
      </c>
      <c r="F808" s="11">
        <v>81.304400000000001</v>
      </c>
    </row>
    <row r="809" spans="5:6" x14ac:dyDescent="0.3">
      <c r="E809" s="4" t="s">
        <v>9191</v>
      </c>
      <c r="F809" s="11">
        <v>80.133700000000005</v>
      </c>
    </row>
    <row r="810" spans="5:6" x14ac:dyDescent="0.3">
      <c r="E810" s="4" t="s">
        <v>2306</v>
      </c>
      <c r="F810" s="11">
        <v>79.18780000000001</v>
      </c>
    </row>
    <row r="811" spans="5:6" x14ac:dyDescent="0.3">
      <c r="E811" s="4" t="s">
        <v>7257</v>
      </c>
      <c r="F811" s="11">
        <v>78.218500000000006</v>
      </c>
    </row>
    <row r="812" spans="5:6" x14ac:dyDescent="0.3">
      <c r="E812" s="4" t="s">
        <v>6715</v>
      </c>
      <c r="F812" s="11">
        <v>76.909800000000004</v>
      </c>
    </row>
    <row r="813" spans="5:6" x14ac:dyDescent="0.3">
      <c r="E813" s="4" t="s">
        <v>15448</v>
      </c>
      <c r="F813" s="11">
        <v>76.552300000000002</v>
      </c>
    </row>
    <row r="814" spans="5:6" x14ac:dyDescent="0.3">
      <c r="E814" s="4" t="s">
        <v>13899</v>
      </c>
      <c r="F814" s="11">
        <v>75.0822</v>
      </c>
    </row>
    <row r="815" spans="5:6" x14ac:dyDescent="0.3">
      <c r="E815" s="4" t="s">
        <v>2829</v>
      </c>
      <c r="F815" s="11">
        <v>74.506200000000007</v>
      </c>
    </row>
    <row r="816" spans="5:6" x14ac:dyDescent="0.3">
      <c r="E816" s="4" t="s">
        <v>18679</v>
      </c>
      <c r="F816" s="11">
        <v>70.392300000000006</v>
      </c>
    </row>
    <row r="817" spans="5:6" x14ac:dyDescent="0.3">
      <c r="E817" s="4" t="s">
        <v>6375</v>
      </c>
      <c r="F817" s="11">
        <v>70.392300000000006</v>
      </c>
    </row>
    <row r="818" spans="5:6" x14ac:dyDescent="0.3">
      <c r="E818" s="4" t="s">
        <v>9799</v>
      </c>
      <c r="F818" s="11">
        <v>68.006299999999996</v>
      </c>
    </row>
    <row r="819" spans="5:6" x14ac:dyDescent="0.3">
      <c r="E819" s="4" t="s">
        <v>9037</v>
      </c>
      <c r="F819" s="11">
        <v>67.263499999999993</v>
      </c>
    </row>
    <row r="820" spans="5:6" x14ac:dyDescent="0.3">
      <c r="E820" s="4" t="s">
        <v>12998</v>
      </c>
      <c r="F820" s="11">
        <v>64.533699999999996</v>
      </c>
    </row>
    <row r="821" spans="5:6" x14ac:dyDescent="0.3">
      <c r="E821" s="4" t="s">
        <v>14744</v>
      </c>
      <c r="F821" s="11">
        <v>63.268500000000003</v>
      </c>
    </row>
    <row r="822" spans="5:6" x14ac:dyDescent="0.3">
      <c r="E822" s="4" t="s">
        <v>7838</v>
      </c>
      <c r="F822" s="11">
        <v>62.574800000000003</v>
      </c>
    </row>
    <row r="823" spans="5:6" x14ac:dyDescent="0.3">
      <c r="E823" s="4" t="s">
        <v>3316</v>
      </c>
      <c r="F823" s="11">
        <v>62.574800000000003</v>
      </c>
    </row>
    <row r="824" spans="5:6" x14ac:dyDescent="0.3">
      <c r="E824" s="4" t="s">
        <v>3751</v>
      </c>
      <c r="F824" s="11">
        <v>62.536999999999999</v>
      </c>
    </row>
    <row r="825" spans="5:6" x14ac:dyDescent="0.3">
      <c r="E825" s="4" t="s">
        <v>7579</v>
      </c>
      <c r="F825" s="11">
        <v>62.473999999999997</v>
      </c>
    </row>
    <row r="826" spans="5:6" x14ac:dyDescent="0.3">
      <c r="E826" s="4" t="s">
        <v>7200</v>
      </c>
      <c r="F826" s="11">
        <v>62.473999999999997</v>
      </c>
    </row>
    <row r="827" spans="5:6" x14ac:dyDescent="0.3">
      <c r="E827" s="4" t="s">
        <v>864</v>
      </c>
      <c r="F827" s="11">
        <v>62.473999999999997</v>
      </c>
    </row>
    <row r="828" spans="5:6" x14ac:dyDescent="0.3">
      <c r="E828" s="4" t="s">
        <v>17806</v>
      </c>
      <c r="F828" s="11">
        <v>62.371700000000004</v>
      </c>
    </row>
    <row r="829" spans="5:6" x14ac:dyDescent="0.3">
      <c r="E829" s="4" t="s">
        <v>13193</v>
      </c>
      <c r="F829" s="11">
        <v>62.088500000000003</v>
      </c>
    </row>
    <row r="830" spans="5:6" x14ac:dyDescent="0.3">
      <c r="E830" s="4" t="s">
        <v>11159</v>
      </c>
      <c r="F830" s="11">
        <v>61.2913</v>
      </c>
    </row>
    <row r="831" spans="5:6" x14ac:dyDescent="0.3">
      <c r="E831" s="4" t="s">
        <v>10916</v>
      </c>
      <c r="F831" s="11">
        <v>61.1965</v>
      </c>
    </row>
    <row r="832" spans="5:6" x14ac:dyDescent="0.3">
      <c r="E832" s="4" t="s">
        <v>6157</v>
      </c>
      <c r="F832" s="11">
        <v>59.388099999999994</v>
      </c>
    </row>
    <row r="833" spans="5:6" x14ac:dyDescent="0.3">
      <c r="E833" s="4" t="s">
        <v>13770</v>
      </c>
      <c r="F833" s="11">
        <v>59.300299999999993</v>
      </c>
    </row>
    <row r="834" spans="5:6" x14ac:dyDescent="0.3">
      <c r="E834" s="4" t="s">
        <v>3194</v>
      </c>
      <c r="F834" s="11">
        <v>57.488500000000002</v>
      </c>
    </row>
    <row r="835" spans="5:6" x14ac:dyDescent="0.3">
      <c r="E835" s="4" t="s">
        <v>1343</v>
      </c>
      <c r="F835" s="11">
        <v>57.04</v>
      </c>
    </row>
    <row r="836" spans="5:6" x14ac:dyDescent="0.3">
      <c r="E836" s="4" t="s">
        <v>17650</v>
      </c>
      <c r="F836" s="11">
        <v>56.295900000000003</v>
      </c>
    </row>
    <row r="837" spans="5:6" x14ac:dyDescent="0.3">
      <c r="E837" s="4" t="s">
        <v>18054</v>
      </c>
      <c r="F837" s="11">
        <v>53.8108</v>
      </c>
    </row>
    <row r="838" spans="5:6" x14ac:dyDescent="0.3">
      <c r="E838" s="4" t="s">
        <v>7815</v>
      </c>
      <c r="F838" s="11">
        <v>51.024500000000003</v>
      </c>
    </row>
    <row r="839" spans="5:6" x14ac:dyDescent="0.3">
      <c r="E839" s="4" t="s">
        <v>6688</v>
      </c>
      <c r="F839" s="11">
        <v>50.725099999999998</v>
      </c>
    </row>
    <row r="840" spans="5:6" x14ac:dyDescent="0.3">
      <c r="E840" s="4" t="s">
        <v>9567</v>
      </c>
      <c r="F840" s="11">
        <v>49.979199999999999</v>
      </c>
    </row>
    <row r="841" spans="5:6" x14ac:dyDescent="0.3">
      <c r="E841" s="4" t="s">
        <v>5165</v>
      </c>
      <c r="F841" s="11">
        <v>48.607900000000001</v>
      </c>
    </row>
    <row r="842" spans="5:6" x14ac:dyDescent="0.3">
      <c r="E842" s="4" t="s">
        <v>1781</v>
      </c>
      <c r="F842" s="11">
        <v>48.339399999999998</v>
      </c>
    </row>
    <row r="843" spans="5:6" x14ac:dyDescent="0.3">
      <c r="E843" s="4" t="s">
        <v>6112</v>
      </c>
      <c r="F843" s="11">
        <v>46.931100000000001</v>
      </c>
    </row>
    <row r="844" spans="5:6" x14ac:dyDescent="0.3">
      <c r="E844" s="4" t="s">
        <v>11490</v>
      </c>
      <c r="F844" s="11">
        <v>46.855499999999999</v>
      </c>
    </row>
    <row r="845" spans="5:6" x14ac:dyDescent="0.3">
      <c r="E845" s="4" t="s">
        <v>17618</v>
      </c>
      <c r="F845" s="11">
        <v>46.392099999999999</v>
      </c>
    </row>
    <row r="846" spans="5:6" x14ac:dyDescent="0.3">
      <c r="E846" s="4" t="s">
        <v>7249</v>
      </c>
      <c r="F846" s="11">
        <v>44.720399999999998</v>
      </c>
    </row>
    <row r="847" spans="5:6" x14ac:dyDescent="0.3">
      <c r="E847" s="4" t="s">
        <v>17316</v>
      </c>
      <c r="F847" s="11">
        <v>43.7318</v>
      </c>
    </row>
    <row r="848" spans="5:6" x14ac:dyDescent="0.3">
      <c r="E848" s="4" t="s">
        <v>18007</v>
      </c>
      <c r="F848" s="11">
        <v>43.218400000000003</v>
      </c>
    </row>
    <row r="849" spans="5:6" x14ac:dyDescent="0.3">
      <c r="E849" s="4" t="s">
        <v>11354</v>
      </c>
      <c r="F849" s="11">
        <v>41.809699999999999</v>
      </c>
    </row>
    <row r="850" spans="5:6" x14ac:dyDescent="0.3">
      <c r="E850" s="4" t="s">
        <v>10445</v>
      </c>
      <c r="F850" s="11">
        <v>41.084299999999999</v>
      </c>
    </row>
    <row r="851" spans="5:6" x14ac:dyDescent="0.3">
      <c r="E851" s="4" t="s">
        <v>14120</v>
      </c>
      <c r="F851" s="11">
        <v>41.014800000000001</v>
      </c>
    </row>
    <row r="852" spans="5:6" x14ac:dyDescent="0.3">
      <c r="E852" s="4" t="s">
        <v>16619</v>
      </c>
      <c r="F852" s="11">
        <v>40.6081</v>
      </c>
    </row>
    <row r="853" spans="5:6" x14ac:dyDescent="0.3">
      <c r="E853" s="4" t="s">
        <v>823</v>
      </c>
      <c r="F853" s="11">
        <v>40.6081</v>
      </c>
    </row>
    <row r="854" spans="5:6" x14ac:dyDescent="0.3">
      <c r="E854" s="4" t="s">
        <v>8146</v>
      </c>
      <c r="F854" s="11">
        <v>39.286299999999997</v>
      </c>
    </row>
    <row r="855" spans="5:6" x14ac:dyDescent="0.3">
      <c r="E855" s="4" t="s">
        <v>16177</v>
      </c>
      <c r="F855" s="11">
        <v>38.129300000000001</v>
      </c>
    </row>
    <row r="856" spans="5:6" x14ac:dyDescent="0.3">
      <c r="E856" s="4" t="s">
        <v>10052</v>
      </c>
      <c r="F856" s="11">
        <v>37.484400000000001</v>
      </c>
    </row>
    <row r="857" spans="5:6" x14ac:dyDescent="0.3">
      <c r="E857" s="4" t="s">
        <v>3912</v>
      </c>
      <c r="F857" s="11">
        <v>37.484400000000001</v>
      </c>
    </row>
    <row r="858" spans="5:6" x14ac:dyDescent="0.3">
      <c r="E858" s="4" t="s">
        <v>18381</v>
      </c>
      <c r="F858" s="11">
        <v>37.218600000000002</v>
      </c>
    </row>
    <row r="859" spans="5:6" x14ac:dyDescent="0.3">
      <c r="E859" s="4" t="s">
        <v>10705</v>
      </c>
      <c r="F859" s="11">
        <v>34.967799999999997</v>
      </c>
    </row>
    <row r="860" spans="5:6" x14ac:dyDescent="0.3">
      <c r="E860" s="4" t="s">
        <v>17285</v>
      </c>
      <c r="F860" s="11">
        <v>34.360700000000001</v>
      </c>
    </row>
    <row r="861" spans="5:6" x14ac:dyDescent="0.3">
      <c r="E861" s="4" t="s">
        <v>14043</v>
      </c>
      <c r="F861" s="11">
        <v>34.183500000000002</v>
      </c>
    </row>
    <row r="862" spans="5:6" x14ac:dyDescent="0.3">
      <c r="E862" s="4" t="s">
        <v>11682</v>
      </c>
      <c r="F862" s="11">
        <v>33.083199999999998</v>
      </c>
    </row>
    <row r="863" spans="5:6" x14ac:dyDescent="0.3">
      <c r="E863" s="4" t="s">
        <v>15261</v>
      </c>
      <c r="F863" s="11">
        <v>31.287400000000002</v>
      </c>
    </row>
    <row r="864" spans="5:6" x14ac:dyDescent="0.3">
      <c r="E864" s="4" t="s">
        <v>2231</v>
      </c>
      <c r="F864" s="11">
        <v>31.287400000000002</v>
      </c>
    </row>
    <row r="865" spans="5:6" x14ac:dyDescent="0.3">
      <c r="E865" s="4" t="s">
        <v>1392</v>
      </c>
      <c r="F865" s="11">
        <v>31.236999999999998</v>
      </c>
    </row>
    <row r="866" spans="5:6" x14ac:dyDescent="0.3">
      <c r="E866" s="4" t="s">
        <v>6733</v>
      </c>
      <c r="F866" s="11">
        <v>30.642499999999998</v>
      </c>
    </row>
    <row r="867" spans="5:6" x14ac:dyDescent="0.3">
      <c r="E867" s="4" t="s">
        <v>10842</v>
      </c>
      <c r="F867" s="11">
        <v>28.951899999999998</v>
      </c>
    </row>
    <row r="868" spans="5:6" x14ac:dyDescent="0.3">
      <c r="E868" s="4" t="s">
        <v>3806</v>
      </c>
      <c r="F868" s="11">
        <v>28.947800000000001</v>
      </c>
    </row>
    <row r="869" spans="5:6" x14ac:dyDescent="0.3">
      <c r="E869" s="4" t="s">
        <v>11474</v>
      </c>
      <c r="F869" s="11">
        <v>28.113299999999999</v>
      </c>
    </row>
    <row r="870" spans="5:6" x14ac:dyDescent="0.3">
      <c r="E870" s="4" t="s">
        <v>5937</v>
      </c>
      <c r="F870" s="11">
        <v>26.9054</v>
      </c>
    </row>
    <row r="871" spans="5:6" x14ac:dyDescent="0.3">
      <c r="E871" s="4" t="s">
        <v>2409</v>
      </c>
      <c r="F871" s="11">
        <v>26.9054</v>
      </c>
    </row>
    <row r="872" spans="5:6" x14ac:dyDescent="0.3">
      <c r="E872" s="4" t="s">
        <v>18111</v>
      </c>
      <c r="F872" s="11">
        <v>24.977</v>
      </c>
    </row>
    <row r="873" spans="5:6" x14ac:dyDescent="0.3">
      <c r="E873" s="4" t="s">
        <v>4603</v>
      </c>
      <c r="F873" s="11">
        <v>24.9207</v>
      </c>
    </row>
    <row r="874" spans="5:6" x14ac:dyDescent="0.3">
      <c r="E874" s="4" t="s">
        <v>18248</v>
      </c>
      <c r="F874" s="11">
        <v>23.299399999999999</v>
      </c>
    </row>
    <row r="875" spans="5:6" x14ac:dyDescent="0.3">
      <c r="E875" s="4" t="s">
        <v>13778</v>
      </c>
      <c r="F875" s="11">
        <v>22.479299999999999</v>
      </c>
    </row>
    <row r="876" spans="5:6" x14ac:dyDescent="0.3">
      <c r="E876" s="4" t="s">
        <v>4623</v>
      </c>
      <c r="F876" s="11">
        <v>21.8659</v>
      </c>
    </row>
    <row r="877" spans="5:6" x14ac:dyDescent="0.3">
      <c r="E877" s="4" t="s">
        <v>3024</v>
      </c>
      <c r="F877" s="11">
        <v>21.8659</v>
      </c>
    </row>
    <row r="878" spans="5:6" x14ac:dyDescent="0.3">
      <c r="E878" s="4" t="s">
        <v>4605</v>
      </c>
      <c r="F878" s="11">
        <v>20.407599999999999</v>
      </c>
    </row>
    <row r="879" spans="5:6" x14ac:dyDescent="0.3">
      <c r="E879" s="4" t="s">
        <v>14673</v>
      </c>
      <c r="F879" s="11">
        <v>18.7422</v>
      </c>
    </row>
    <row r="880" spans="5:6" x14ac:dyDescent="0.3">
      <c r="E880" s="4" t="s">
        <v>9382</v>
      </c>
      <c r="F880" s="11">
        <v>18.7422</v>
      </c>
    </row>
    <row r="881" spans="5:6" x14ac:dyDescent="0.3">
      <c r="E881" s="4" t="s">
        <v>2816</v>
      </c>
      <c r="F881" s="11">
        <v>18.7422</v>
      </c>
    </row>
    <row r="882" spans="5:6" x14ac:dyDescent="0.3">
      <c r="E882" s="4" t="s">
        <v>2837</v>
      </c>
      <c r="F882" s="11">
        <v>18.1477</v>
      </c>
    </row>
    <row r="883" spans="5:6" x14ac:dyDescent="0.3">
      <c r="E883" s="4" t="s">
        <v>18209</v>
      </c>
      <c r="F883" s="11">
        <v>17.483899999999998</v>
      </c>
    </row>
    <row r="884" spans="5:6" x14ac:dyDescent="0.3">
      <c r="E884" s="4" t="s">
        <v>3814</v>
      </c>
      <c r="F884" s="11">
        <v>17.483899999999998</v>
      </c>
    </row>
    <row r="885" spans="5:6" x14ac:dyDescent="0.3">
      <c r="E885" s="4" t="s">
        <v>7119</v>
      </c>
      <c r="F885" s="11">
        <v>16.025200000000002</v>
      </c>
    </row>
    <row r="886" spans="5:6" x14ac:dyDescent="0.3">
      <c r="E886" s="4" t="s">
        <v>16220</v>
      </c>
      <c r="F886" s="11">
        <v>15.618499999999999</v>
      </c>
    </row>
    <row r="887" spans="5:6" x14ac:dyDescent="0.3">
      <c r="E887" s="4" t="s">
        <v>11635</v>
      </c>
      <c r="F887" s="11">
        <v>15.618499999999999</v>
      </c>
    </row>
    <row r="888" spans="5:6" x14ac:dyDescent="0.3">
      <c r="E888" s="4" t="s">
        <v>5163</v>
      </c>
      <c r="F888" s="11">
        <v>15.355499999999999</v>
      </c>
    </row>
    <row r="889" spans="5:6" x14ac:dyDescent="0.3">
      <c r="E889" s="4" t="s">
        <v>16834</v>
      </c>
      <c r="F889" s="11">
        <v>14.9862</v>
      </c>
    </row>
    <row r="890" spans="5:6" x14ac:dyDescent="0.3">
      <c r="E890" s="4" t="s">
        <v>13585</v>
      </c>
      <c r="F890" s="11">
        <v>12.4885</v>
      </c>
    </row>
    <row r="891" spans="5:6" x14ac:dyDescent="0.3">
      <c r="E891" s="4" t="s">
        <v>15113</v>
      </c>
      <c r="F891" s="11">
        <v>12.4062</v>
      </c>
    </row>
    <row r="892" spans="5:6" x14ac:dyDescent="0.3">
      <c r="E892" s="4" t="s">
        <v>15385</v>
      </c>
      <c r="F892" s="11">
        <v>12.1629</v>
      </c>
    </row>
    <row r="893" spans="5:6" x14ac:dyDescent="0.3">
      <c r="E893" s="4" t="s">
        <v>7529</v>
      </c>
      <c r="F893" s="11">
        <v>9.3711000000000002</v>
      </c>
    </row>
    <row r="894" spans="5:6" x14ac:dyDescent="0.3">
      <c r="E894" s="4" t="s">
        <v>6369</v>
      </c>
      <c r="F894" s="11">
        <v>8.2707999999999995</v>
      </c>
    </row>
    <row r="895" spans="5:6" x14ac:dyDescent="0.3">
      <c r="E895" s="4" t="s">
        <v>15475</v>
      </c>
      <c r="F895" s="11">
        <v>6.7982000000000005</v>
      </c>
    </row>
    <row r="896" spans="5:6" x14ac:dyDescent="0.3">
      <c r="E896" s="4" t="s">
        <v>14574</v>
      </c>
      <c r="F896" s="11">
        <v>2.4977</v>
      </c>
    </row>
    <row r="897" spans="5:6" x14ac:dyDescent="0.3">
      <c r="E897" s="4" t="s">
        <v>18920</v>
      </c>
      <c r="F897" s="11">
        <v>0</v>
      </c>
    </row>
    <row r="898" spans="5:6" x14ac:dyDescent="0.3">
      <c r="E898" s="4" t="s">
        <v>18650</v>
      </c>
      <c r="F898" s="11">
        <v>0</v>
      </c>
    </row>
    <row r="899" spans="5:6" x14ac:dyDescent="0.3">
      <c r="E899" s="4" t="s">
        <v>18519</v>
      </c>
      <c r="F899" s="11">
        <v>0</v>
      </c>
    </row>
    <row r="900" spans="5:6" x14ac:dyDescent="0.3">
      <c r="E900" s="4" t="s">
        <v>17881</v>
      </c>
      <c r="F900" s="11">
        <v>0</v>
      </c>
    </row>
    <row r="901" spans="5:6" x14ac:dyDescent="0.3">
      <c r="E901" s="4" t="s">
        <v>18778</v>
      </c>
      <c r="F901" s="11">
        <v>0</v>
      </c>
    </row>
    <row r="902" spans="5:6" x14ac:dyDescent="0.3">
      <c r="E902" s="4" t="s">
        <v>17882</v>
      </c>
      <c r="F902" s="11">
        <v>0</v>
      </c>
    </row>
    <row r="903" spans="5:6" x14ac:dyDescent="0.3">
      <c r="E903" s="4" t="s">
        <v>18455</v>
      </c>
      <c r="F903" s="11">
        <v>0</v>
      </c>
    </row>
    <row r="904" spans="5:6" x14ac:dyDescent="0.3">
      <c r="E904" s="4" t="s">
        <v>17883</v>
      </c>
      <c r="F904" s="11">
        <v>0</v>
      </c>
    </row>
    <row r="905" spans="5:6" x14ac:dyDescent="0.3">
      <c r="E905" s="4" t="s">
        <v>18584</v>
      </c>
      <c r="F905" s="11">
        <v>0</v>
      </c>
    </row>
    <row r="906" spans="5:6" x14ac:dyDescent="0.3">
      <c r="E906" s="4" t="s">
        <v>17884</v>
      </c>
      <c r="F906" s="11">
        <v>0</v>
      </c>
    </row>
    <row r="907" spans="5:6" x14ac:dyDescent="0.3">
      <c r="E907" s="4" t="s">
        <v>18714</v>
      </c>
      <c r="F907" s="11">
        <v>0</v>
      </c>
    </row>
    <row r="908" spans="5:6" x14ac:dyDescent="0.3">
      <c r="E908" s="4" t="s">
        <v>17885</v>
      </c>
      <c r="F908" s="11">
        <v>0</v>
      </c>
    </row>
    <row r="909" spans="5:6" x14ac:dyDescent="0.3">
      <c r="E909" s="4" t="s">
        <v>18842</v>
      </c>
      <c r="F909" s="11">
        <v>0</v>
      </c>
    </row>
    <row r="910" spans="5:6" x14ac:dyDescent="0.3">
      <c r="E910" s="4" t="s">
        <v>17886</v>
      </c>
      <c r="F910" s="11">
        <v>0</v>
      </c>
    </row>
    <row r="911" spans="5:6" x14ac:dyDescent="0.3">
      <c r="E911" s="4" t="s">
        <v>18423</v>
      </c>
      <c r="F911" s="11">
        <v>0</v>
      </c>
    </row>
    <row r="912" spans="5:6" x14ac:dyDescent="0.3">
      <c r="E912" s="4" t="s">
        <v>17887</v>
      </c>
      <c r="F912" s="11">
        <v>0</v>
      </c>
    </row>
    <row r="913" spans="5:6" x14ac:dyDescent="0.3">
      <c r="E913" s="4" t="s">
        <v>18487</v>
      </c>
      <c r="F913" s="11">
        <v>0</v>
      </c>
    </row>
    <row r="914" spans="5:6" x14ac:dyDescent="0.3">
      <c r="E914" s="4" t="s">
        <v>17888</v>
      </c>
      <c r="F914" s="11">
        <v>0</v>
      </c>
    </row>
    <row r="915" spans="5:6" x14ac:dyDescent="0.3">
      <c r="E915" s="4" t="s">
        <v>18552</v>
      </c>
      <c r="F915" s="11">
        <v>0</v>
      </c>
    </row>
    <row r="916" spans="5:6" x14ac:dyDescent="0.3">
      <c r="E916" s="4" t="s">
        <v>17889</v>
      </c>
      <c r="F916" s="11">
        <v>0</v>
      </c>
    </row>
    <row r="917" spans="5:6" x14ac:dyDescent="0.3">
      <c r="E917" s="4" t="s">
        <v>18616</v>
      </c>
      <c r="F917" s="11">
        <v>0</v>
      </c>
    </row>
    <row r="918" spans="5:6" x14ac:dyDescent="0.3">
      <c r="E918" s="4" t="s">
        <v>17890</v>
      </c>
      <c r="F918" s="11">
        <v>0</v>
      </c>
    </row>
    <row r="919" spans="5:6" x14ac:dyDescent="0.3">
      <c r="E919" s="4" t="s">
        <v>18682</v>
      </c>
      <c r="F919" s="11">
        <v>0</v>
      </c>
    </row>
    <row r="920" spans="5:6" x14ac:dyDescent="0.3">
      <c r="E920" s="4" t="s">
        <v>17891</v>
      </c>
      <c r="F920" s="11">
        <v>0</v>
      </c>
    </row>
    <row r="921" spans="5:6" x14ac:dyDescent="0.3">
      <c r="E921" s="4" t="s">
        <v>18746</v>
      </c>
      <c r="F921" s="11">
        <v>0</v>
      </c>
    </row>
    <row r="922" spans="5:6" x14ac:dyDescent="0.3">
      <c r="E922" s="4" t="s">
        <v>17892</v>
      </c>
      <c r="F922" s="11">
        <v>0</v>
      </c>
    </row>
    <row r="923" spans="5:6" x14ac:dyDescent="0.3">
      <c r="E923" s="4" t="s">
        <v>18810</v>
      </c>
      <c r="F923" s="11">
        <v>0</v>
      </c>
    </row>
    <row r="924" spans="5:6" x14ac:dyDescent="0.3">
      <c r="E924" s="4" t="s">
        <v>17893</v>
      </c>
      <c r="F924" s="11">
        <v>0</v>
      </c>
    </row>
    <row r="925" spans="5:6" x14ac:dyDescent="0.3">
      <c r="E925" s="4" t="s">
        <v>18874</v>
      </c>
      <c r="F925" s="11">
        <v>0</v>
      </c>
    </row>
    <row r="926" spans="5:6" x14ac:dyDescent="0.3">
      <c r="E926" s="4" t="s">
        <v>17894</v>
      </c>
      <c r="F926" s="11">
        <v>0</v>
      </c>
    </row>
    <row r="927" spans="5:6" x14ac:dyDescent="0.3">
      <c r="E927" s="4" t="s">
        <v>18952</v>
      </c>
      <c r="F927" s="11">
        <v>0</v>
      </c>
    </row>
    <row r="928" spans="5:6" x14ac:dyDescent="0.3">
      <c r="E928" s="4" t="s">
        <v>17895</v>
      </c>
      <c r="F928" s="11">
        <v>0</v>
      </c>
    </row>
    <row r="929" spans="5:6" x14ac:dyDescent="0.3">
      <c r="E929" s="4" t="s">
        <v>18439</v>
      </c>
      <c r="F929" s="11">
        <v>0</v>
      </c>
    </row>
    <row r="930" spans="5:6" x14ac:dyDescent="0.3">
      <c r="E930" s="4" t="s">
        <v>17896</v>
      </c>
      <c r="F930" s="11">
        <v>0</v>
      </c>
    </row>
    <row r="931" spans="5:6" x14ac:dyDescent="0.3">
      <c r="E931" s="4" t="s">
        <v>18471</v>
      </c>
      <c r="F931" s="11">
        <v>0</v>
      </c>
    </row>
    <row r="932" spans="5:6" x14ac:dyDescent="0.3">
      <c r="E932" s="4" t="s">
        <v>17897</v>
      </c>
      <c r="F932" s="11">
        <v>0</v>
      </c>
    </row>
    <row r="933" spans="5:6" x14ac:dyDescent="0.3">
      <c r="E933" s="4" t="s">
        <v>18503</v>
      </c>
      <c r="F933" s="11">
        <v>0</v>
      </c>
    </row>
    <row r="934" spans="5:6" x14ac:dyDescent="0.3">
      <c r="E934" s="4" t="s">
        <v>17898</v>
      </c>
      <c r="F934" s="11">
        <v>0</v>
      </c>
    </row>
    <row r="935" spans="5:6" x14ac:dyDescent="0.3">
      <c r="E935" s="4" t="s">
        <v>18535</v>
      </c>
      <c r="F935" s="11">
        <v>0</v>
      </c>
    </row>
    <row r="936" spans="5:6" x14ac:dyDescent="0.3">
      <c r="E936" s="4" t="s">
        <v>17899</v>
      </c>
      <c r="F936" s="11">
        <v>0</v>
      </c>
    </row>
    <row r="937" spans="5:6" x14ac:dyDescent="0.3">
      <c r="E937" s="4" t="s">
        <v>18568</v>
      </c>
      <c r="F937" s="11">
        <v>0</v>
      </c>
    </row>
    <row r="938" spans="5:6" x14ac:dyDescent="0.3">
      <c r="E938" s="4" t="s">
        <v>17900</v>
      </c>
      <c r="F938" s="11">
        <v>0</v>
      </c>
    </row>
    <row r="939" spans="5:6" x14ac:dyDescent="0.3">
      <c r="E939" s="4" t="s">
        <v>18600</v>
      </c>
      <c r="F939" s="11">
        <v>0</v>
      </c>
    </row>
    <row r="940" spans="5:6" x14ac:dyDescent="0.3">
      <c r="E940" s="4" t="s">
        <v>17901</v>
      </c>
      <c r="F940" s="11">
        <v>0</v>
      </c>
    </row>
    <row r="941" spans="5:6" x14ac:dyDescent="0.3">
      <c r="E941" s="4" t="s">
        <v>18634</v>
      </c>
      <c r="F941" s="11">
        <v>0</v>
      </c>
    </row>
    <row r="942" spans="5:6" x14ac:dyDescent="0.3">
      <c r="E942" s="4" t="s">
        <v>17902</v>
      </c>
      <c r="F942" s="11">
        <v>0</v>
      </c>
    </row>
    <row r="943" spans="5:6" x14ac:dyDescent="0.3">
      <c r="E943" s="4" t="s">
        <v>18666</v>
      </c>
      <c r="F943" s="11">
        <v>0</v>
      </c>
    </row>
    <row r="944" spans="5:6" x14ac:dyDescent="0.3">
      <c r="E944" s="4" t="s">
        <v>17903</v>
      </c>
      <c r="F944" s="11">
        <v>0</v>
      </c>
    </row>
    <row r="945" spans="5:6" x14ac:dyDescent="0.3">
      <c r="E945" s="4" t="s">
        <v>18698</v>
      </c>
      <c r="F945" s="11">
        <v>0</v>
      </c>
    </row>
    <row r="946" spans="5:6" x14ac:dyDescent="0.3">
      <c r="E946" s="4" t="s">
        <v>17904</v>
      </c>
      <c r="F946" s="11">
        <v>0</v>
      </c>
    </row>
    <row r="947" spans="5:6" x14ac:dyDescent="0.3">
      <c r="E947" s="4" t="s">
        <v>18730</v>
      </c>
      <c r="F947" s="11">
        <v>0</v>
      </c>
    </row>
    <row r="948" spans="5:6" x14ac:dyDescent="0.3">
      <c r="E948" s="4" t="s">
        <v>17905</v>
      </c>
      <c r="F948" s="11">
        <v>0</v>
      </c>
    </row>
    <row r="949" spans="5:6" x14ac:dyDescent="0.3">
      <c r="E949" s="4" t="s">
        <v>18762</v>
      </c>
      <c r="F949" s="11">
        <v>0</v>
      </c>
    </row>
    <row r="950" spans="5:6" x14ac:dyDescent="0.3">
      <c r="E950" s="4" t="s">
        <v>17906</v>
      </c>
      <c r="F950" s="11">
        <v>0</v>
      </c>
    </row>
    <row r="951" spans="5:6" x14ac:dyDescent="0.3">
      <c r="E951" s="4" t="s">
        <v>18794</v>
      </c>
      <c r="F951" s="11">
        <v>0</v>
      </c>
    </row>
    <row r="952" spans="5:6" x14ac:dyDescent="0.3">
      <c r="E952" s="4" t="s">
        <v>17907</v>
      </c>
      <c r="F952" s="11">
        <v>0</v>
      </c>
    </row>
    <row r="953" spans="5:6" x14ac:dyDescent="0.3">
      <c r="E953" s="4" t="s">
        <v>18826</v>
      </c>
      <c r="F953" s="11">
        <v>0</v>
      </c>
    </row>
    <row r="954" spans="5:6" x14ac:dyDescent="0.3">
      <c r="E954" s="4" t="s">
        <v>17908</v>
      </c>
      <c r="F954" s="11">
        <v>0</v>
      </c>
    </row>
    <row r="955" spans="5:6" x14ac:dyDescent="0.3">
      <c r="E955" s="4" t="s">
        <v>18858</v>
      </c>
      <c r="F955" s="11">
        <v>0</v>
      </c>
    </row>
    <row r="956" spans="5:6" x14ac:dyDescent="0.3">
      <c r="E956" s="4" t="s">
        <v>17909</v>
      </c>
      <c r="F956" s="11">
        <v>0</v>
      </c>
    </row>
    <row r="957" spans="5:6" x14ac:dyDescent="0.3">
      <c r="E957" s="4" t="s">
        <v>18890</v>
      </c>
      <c r="F957" s="11">
        <v>0</v>
      </c>
    </row>
    <row r="958" spans="5:6" x14ac:dyDescent="0.3">
      <c r="E958" s="4" t="s">
        <v>17910</v>
      </c>
      <c r="F958" s="11">
        <v>0</v>
      </c>
    </row>
    <row r="959" spans="5:6" x14ac:dyDescent="0.3">
      <c r="E959" s="4" t="s">
        <v>18936</v>
      </c>
      <c r="F959" s="11">
        <v>0</v>
      </c>
    </row>
    <row r="960" spans="5:6" x14ac:dyDescent="0.3">
      <c r="E960" s="4" t="s">
        <v>17911</v>
      </c>
      <c r="F960" s="11">
        <v>0</v>
      </c>
    </row>
    <row r="961" spans="5:6" x14ac:dyDescent="0.3">
      <c r="E961" s="4" t="s">
        <v>18415</v>
      </c>
      <c r="F961" s="11">
        <v>0</v>
      </c>
    </row>
    <row r="962" spans="5:6" x14ac:dyDescent="0.3">
      <c r="E962" s="4" t="s">
        <v>17912</v>
      </c>
      <c r="F962" s="11">
        <v>0</v>
      </c>
    </row>
    <row r="963" spans="5:6" x14ac:dyDescent="0.3">
      <c r="E963" s="4" t="s">
        <v>18431</v>
      </c>
      <c r="F963" s="11">
        <v>0</v>
      </c>
    </row>
    <row r="964" spans="5:6" x14ac:dyDescent="0.3">
      <c r="E964" s="4" t="s">
        <v>17913</v>
      </c>
      <c r="F964" s="11">
        <v>0</v>
      </c>
    </row>
    <row r="965" spans="5:6" x14ac:dyDescent="0.3">
      <c r="E965" s="4" t="s">
        <v>18447</v>
      </c>
      <c r="F965" s="11">
        <v>0</v>
      </c>
    </row>
    <row r="966" spans="5:6" x14ac:dyDescent="0.3">
      <c r="E966" s="4" t="s">
        <v>17914</v>
      </c>
      <c r="F966" s="11">
        <v>0</v>
      </c>
    </row>
    <row r="967" spans="5:6" x14ac:dyDescent="0.3">
      <c r="E967" s="4" t="s">
        <v>18463</v>
      </c>
      <c r="F967" s="11">
        <v>0</v>
      </c>
    </row>
    <row r="968" spans="5:6" x14ac:dyDescent="0.3">
      <c r="E968" s="4" t="s">
        <v>17915</v>
      </c>
      <c r="F968" s="11">
        <v>0</v>
      </c>
    </row>
    <row r="969" spans="5:6" x14ac:dyDescent="0.3">
      <c r="E969" s="4" t="s">
        <v>18479</v>
      </c>
      <c r="F969" s="11">
        <v>0</v>
      </c>
    </row>
    <row r="970" spans="5:6" x14ac:dyDescent="0.3">
      <c r="E970" s="4" t="s">
        <v>17916</v>
      </c>
      <c r="F970" s="11">
        <v>0</v>
      </c>
    </row>
    <row r="971" spans="5:6" x14ac:dyDescent="0.3">
      <c r="E971" s="4" t="s">
        <v>18495</v>
      </c>
      <c r="F971" s="11">
        <v>0</v>
      </c>
    </row>
    <row r="972" spans="5:6" x14ac:dyDescent="0.3">
      <c r="E972" s="4" t="s">
        <v>17917</v>
      </c>
      <c r="F972" s="11">
        <v>0</v>
      </c>
    </row>
    <row r="973" spans="5:6" x14ac:dyDescent="0.3">
      <c r="E973" s="4" t="s">
        <v>18511</v>
      </c>
      <c r="F973" s="11">
        <v>0</v>
      </c>
    </row>
    <row r="974" spans="5:6" x14ac:dyDescent="0.3">
      <c r="E974" s="4" t="s">
        <v>17918</v>
      </c>
      <c r="F974" s="11">
        <v>0</v>
      </c>
    </row>
    <row r="975" spans="5:6" x14ac:dyDescent="0.3">
      <c r="E975" s="4" t="s">
        <v>18527</v>
      </c>
      <c r="F975" s="11">
        <v>0</v>
      </c>
    </row>
    <row r="976" spans="5:6" x14ac:dyDescent="0.3">
      <c r="E976" s="4" t="s">
        <v>17919</v>
      </c>
      <c r="F976" s="11">
        <v>0</v>
      </c>
    </row>
    <row r="977" spans="5:6" x14ac:dyDescent="0.3">
      <c r="E977" s="4" t="s">
        <v>18544</v>
      </c>
      <c r="F977" s="11">
        <v>0</v>
      </c>
    </row>
    <row r="978" spans="5:6" x14ac:dyDescent="0.3">
      <c r="E978" s="4" t="s">
        <v>17920</v>
      </c>
      <c r="F978" s="11">
        <v>0</v>
      </c>
    </row>
    <row r="979" spans="5:6" x14ac:dyDescent="0.3">
      <c r="E979" s="4" t="s">
        <v>18560</v>
      </c>
      <c r="F979" s="11">
        <v>0</v>
      </c>
    </row>
    <row r="980" spans="5:6" x14ac:dyDescent="0.3">
      <c r="E980" s="4" t="s">
        <v>17921</v>
      </c>
      <c r="F980" s="11">
        <v>0</v>
      </c>
    </row>
    <row r="981" spans="5:6" x14ac:dyDescent="0.3">
      <c r="E981" s="4" t="s">
        <v>18576</v>
      </c>
      <c r="F981" s="11">
        <v>0</v>
      </c>
    </row>
    <row r="982" spans="5:6" x14ac:dyDescent="0.3">
      <c r="E982" s="4" t="s">
        <v>17922</v>
      </c>
      <c r="F982" s="11">
        <v>0</v>
      </c>
    </row>
    <row r="983" spans="5:6" x14ac:dyDescent="0.3">
      <c r="E983" s="4" t="s">
        <v>18592</v>
      </c>
      <c r="F983" s="11">
        <v>0</v>
      </c>
    </row>
    <row r="984" spans="5:6" x14ac:dyDescent="0.3">
      <c r="E984" s="4" t="s">
        <v>17923</v>
      </c>
      <c r="F984" s="11">
        <v>0</v>
      </c>
    </row>
    <row r="985" spans="5:6" x14ac:dyDescent="0.3">
      <c r="E985" s="4" t="s">
        <v>18608</v>
      </c>
      <c r="F985" s="11">
        <v>0</v>
      </c>
    </row>
    <row r="986" spans="5:6" x14ac:dyDescent="0.3">
      <c r="E986" s="4" t="s">
        <v>17924</v>
      </c>
      <c r="F986" s="11">
        <v>0</v>
      </c>
    </row>
    <row r="987" spans="5:6" x14ac:dyDescent="0.3">
      <c r="E987" s="4" t="s">
        <v>17853</v>
      </c>
      <c r="F987" s="11">
        <v>0</v>
      </c>
    </row>
    <row r="988" spans="5:6" x14ac:dyDescent="0.3">
      <c r="E988" s="4" t="s">
        <v>17925</v>
      </c>
      <c r="F988" s="11">
        <v>0</v>
      </c>
    </row>
    <row r="989" spans="5:6" x14ac:dyDescent="0.3">
      <c r="E989" s="4" t="s">
        <v>18642</v>
      </c>
      <c r="F989" s="11">
        <v>0</v>
      </c>
    </row>
    <row r="990" spans="5:6" x14ac:dyDescent="0.3">
      <c r="E990" s="4" t="s">
        <v>17926</v>
      </c>
      <c r="F990" s="11">
        <v>0</v>
      </c>
    </row>
    <row r="991" spans="5:6" x14ac:dyDescent="0.3">
      <c r="E991" s="4" t="s">
        <v>18658</v>
      </c>
      <c r="F991" s="11">
        <v>0</v>
      </c>
    </row>
    <row r="992" spans="5:6" x14ac:dyDescent="0.3">
      <c r="E992" s="4" t="s">
        <v>17927</v>
      </c>
      <c r="F992" s="11">
        <v>0</v>
      </c>
    </row>
    <row r="993" spans="5:6" x14ac:dyDescent="0.3">
      <c r="E993" s="4" t="s">
        <v>18674</v>
      </c>
      <c r="F993" s="11">
        <v>0</v>
      </c>
    </row>
    <row r="994" spans="5:6" x14ac:dyDescent="0.3">
      <c r="E994" s="4" t="s">
        <v>17928</v>
      </c>
      <c r="F994" s="11">
        <v>0</v>
      </c>
    </row>
    <row r="995" spans="5:6" x14ac:dyDescent="0.3">
      <c r="E995" s="4" t="s">
        <v>18690</v>
      </c>
      <c r="F995" s="11">
        <v>0</v>
      </c>
    </row>
    <row r="996" spans="5:6" x14ac:dyDescent="0.3">
      <c r="E996" s="4" t="s">
        <v>17929</v>
      </c>
      <c r="F996" s="11">
        <v>0</v>
      </c>
    </row>
    <row r="997" spans="5:6" x14ac:dyDescent="0.3">
      <c r="E997" s="4" t="s">
        <v>18706</v>
      </c>
      <c r="F997" s="11">
        <v>0</v>
      </c>
    </row>
    <row r="998" spans="5:6" x14ac:dyDescent="0.3">
      <c r="E998" s="4" t="s">
        <v>17930</v>
      </c>
      <c r="F998" s="11">
        <v>0</v>
      </c>
    </row>
    <row r="999" spans="5:6" x14ac:dyDescent="0.3">
      <c r="E999" s="4" t="s">
        <v>17857</v>
      </c>
      <c r="F999" s="11">
        <v>0</v>
      </c>
    </row>
    <row r="1000" spans="5:6" x14ac:dyDescent="0.3">
      <c r="E1000" s="4" t="s">
        <v>17931</v>
      </c>
      <c r="F1000" s="11">
        <v>0</v>
      </c>
    </row>
    <row r="1001" spans="5:6" x14ac:dyDescent="0.3">
      <c r="E1001" s="4" t="s">
        <v>18738</v>
      </c>
      <c r="F1001" s="11">
        <v>0</v>
      </c>
    </row>
    <row r="1002" spans="5:6" x14ac:dyDescent="0.3">
      <c r="E1002" s="4" t="s">
        <v>17932</v>
      </c>
      <c r="F1002" s="11">
        <v>0</v>
      </c>
    </row>
    <row r="1003" spans="5:6" x14ac:dyDescent="0.3">
      <c r="E1003" s="4" t="s">
        <v>18754</v>
      </c>
      <c r="F1003" s="11">
        <v>0</v>
      </c>
    </row>
    <row r="1004" spans="5:6" x14ac:dyDescent="0.3">
      <c r="E1004" s="4" t="s">
        <v>17933</v>
      </c>
      <c r="F1004" s="11">
        <v>0</v>
      </c>
    </row>
    <row r="1005" spans="5:6" x14ac:dyDescent="0.3">
      <c r="E1005" s="4" t="s">
        <v>18770</v>
      </c>
      <c r="F1005" s="11">
        <v>0</v>
      </c>
    </row>
    <row r="1006" spans="5:6" x14ac:dyDescent="0.3">
      <c r="E1006" s="4" t="s">
        <v>17934</v>
      </c>
      <c r="F1006" s="11">
        <v>0</v>
      </c>
    </row>
    <row r="1007" spans="5:6" x14ac:dyDescent="0.3">
      <c r="E1007" s="4" t="s">
        <v>18786</v>
      </c>
      <c r="F1007" s="11">
        <v>0</v>
      </c>
    </row>
    <row r="1008" spans="5:6" x14ac:dyDescent="0.3">
      <c r="E1008" s="4" t="s">
        <v>17832</v>
      </c>
      <c r="F1008" s="11">
        <v>0</v>
      </c>
    </row>
    <row r="1009" spans="5:6" x14ac:dyDescent="0.3">
      <c r="E1009" s="4" t="s">
        <v>18802</v>
      </c>
      <c r="F1009" s="11">
        <v>0</v>
      </c>
    </row>
    <row r="1010" spans="5:6" x14ac:dyDescent="0.3">
      <c r="E1010" s="4" t="s">
        <v>17936</v>
      </c>
      <c r="F1010" s="11">
        <v>0</v>
      </c>
    </row>
    <row r="1011" spans="5:6" x14ac:dyDescent="0.3">
      <c r="E1011" s="4" t="s">
        <v>18818</v>
      </c>
      <c r="F1011" s="11">
        <v>0</v>
      </c>
    </row>
    <row r="1012" spans="5:6" x14ac:dyDescent="0.3">
      <c r="E1012" s="4" t="s">
        <v>17937</v>
      </c>
      <c r="F1012" s="11">
        <v>0</v>
      </c>
    </row>
    <row r="1013" spans="5:6" x14ac:dyDescent="0.3">
      <c r="E1013" s="4" t="s">
        <v>18834</v>
      </c>
      <c r="F1013" s="11">
        <v>0</v>
      </c>
    </row>
    <row r="1014" spans="5:6" x14ac:dyDescent="0.3">
      <c r="E1014" s="4" t="s">
        <v>17938</v>
      </c>
      <c r="F1014" s="11">
        <v>0</v>
      </c>
    </row>
    <row r="1015" spans="5:6" x14ac:dyDescent="0.3">
      <c r="E1015" s="4" t="s">
        <v>18850</v>
      </c>
      <c r="F1015" s="11">
        <v>0</v>
      </c>
    </row>
    <row r="1016" spans="5:6" x14ac:dyDescent="0.3">
      <c r="E1016" s="4" t="s">
        <v>17833</v>
      </c>
      <c r="F1016" s="11">
        <v>0</v>
      </c>
    </row>
    <row r="1017" spans="5:6" x14ac:dyDescent="0.3">
      <c r="E1017" s="4" t="s">
        <v>18866</v>
      </c>
      <c r="F1017" s="11">
        <v>0</v>
      </c>
    </row>
    <row r="1018" spans="5:6" x14ac:dyDescent="0.3">
      <c r="E1018" s="4" t="s">
        <v>17940</v>
      </c>
      <c r="F1018" s="11">
        <v>0</v>
      </c>
    </row>
    <row r="1019" spans="5:6" x14ac:dyDescent="0.3">
      <c r="E1019" s="4" t="s">
        <v>18882</v>
      </c>
      <c r="F1019" s="11">
        <v>0</v>
      </c>
    </row>
    <row r="1020" spans="5:6" x14ac:dyDescent="0.3">
      <c r="E1020" s="4" t="s">
        <v>17941</v>
      </c>
      <c r="F1020" s="11">
        <v>0</v>
      </c>
    </row>
    <row r="1021" spans="5:6" x14ac:dyDescent="0.3">
      <c r="E1021" s="4" t="s">
        <v>17861</v>
      </c>
      <c r="F1021" s="11">
        <v>0</v>
      </c>
    </row>
    <row r="1022" spans="5:6" x14ac:dyDescent="0.3">
      <c r="E1022" s="4" t="s">
        <v>17942</v>
      </c>
      <c r="F1022" s="11">
        <v>0</v>
      </c>
    </row>
    <row r="1023" spans="5:6" x14ac:dyDescent="0.3">
      <c r="E1023" s="4" t="s">
        <v>18928</v>
      </c>
      <c r="F1023" s="11">
        <v>0</v>
      </c>
    </row>
    <row r="1024" spans="5:6" x14ac:dyDescent="0.3">
      <c r="E1024" s="4" t="s">
        <v>17943</v>
      </c>
      <c r="F1024" s="11">
        <v>0</v>
      </c>
    </row>
    <row r="1025" spans="5:6" x14ac:dyDescent="0.3">
      <c r="E1025" s="4" t="s">
        <v>18944</v>
      </c>
      <c r="F1025" s="11">
        <v>0</v>
      </c>
    </row>
    <row r="1026" spans="5:6" x14ac:dyDescent="0.3">
      <c r="E1026" s="4" t="s">
        <v>17944</v>
      </c>
      <c r="F1026" s="11">
        <v>0</v>
      </c>
    </row>
    <row r="1027" spans="5:6" x14ac:dyDescent="0.3">
      <c r="E1027" s="4" t="s">
        <v>18411</v>
      </c>
      <c r="F1027" s="11">
        <v>0</v>
      </c>
    </row>
    <row r="1028" spans="5:6" x14ac:dyDescent="0.3">
      <c r="E1028" s="4" t="s">
        <v>17945</v>
      </c>
      <c r="F1028" s="11">
        <v>0</v>
      </c>
    </row>
    <row r="1029" spans="5:6" x14ac:dyDescent="0.3">
      <c r="E1029" s="4" t="s">
        <v>18419</v>
      </c>
      <c r="F1029" s="11">
        <v>0</v>
      </c>
    </row>
    <row r="1030" spans="5:6" x14ac:dyDescent="0.3">
      <c r="E1030" s="4" t="s">
        <v>17946</v>
      </c>
      <c r="F1030" s="11">
        <v>0</v>
      </c>
    </row>
    <row r="1031" spans="5:6" x14ac:dyDescent="0.3">
      <c r="E1031" s="4" t="s">
        <v>18427</v>
      </c>
      <c r="F1031" s="11">
        <v>0</v>
      </c>
    </row>
    <row r="1032" spans="5:6" x14ac:dyDescent="0.3">
      <c r="E1032" s="4" t="s">
        <v>17947</v>
      </c>
      <c r="F1032" s="11">
        <v>0</v>
      </c>
    </row>
    <row r="1033" spans="5:6" x14ac:dyDescent="0.3">
      <c r="E1033" s="4" t="s">
        <v>18435</v>
      </c>
      <c r="F1033" s="11">
        <v>0</v>
      </c>
    </row>
    <row r="1034" spans="5:6" x14ac:dyDescent="0.3">
      <c r="E1034" s="4" t="s">
        <v>17948</v>
      </c>
      <c r="F1034" s="11">
        <v>0</v>
      </c>
    </row>
    <row r="1035" spans="5:6" x14ac:dyDescent="0.3">
      <c r="E1035" s="4" t="s">
        <v>18443</v>
      </c>
      <c r="F1035" s="11">
        <v>0</v>
      </c>
    </row>
    <row r="1036" spans="5:6" x14ac:dyDescent="0.3">
      <c r="E1036" s="4" t="s">
        <v>17949</v>
      </c>
      <c r="F1036" s="11">
        <v>0</v>
      </c>
    </row>
    <row r="1037" spans="5:6" x14ac:dyDescent="0.3">
      <c r="E1037" s="4" t="s">
        <v>18451</v>
      </c>
      <c r="F1037" s="11">
        <v>0</v>
      </c>
    </row>
    <row r="1038" spans="5:6" x14ac:dyDescent="0.3">
      <c r="E1038" s="4" t="s">
        <v>17950</v>
      </c>
      <c r="F1038" s="11">
        <v>0</v>
      </c>
    </row>
    <row r="1039" spans="5:6" x14ac:dyDescent="0.3">
      <c r="E1039" s="4" t="s">
        <v>18459</v>
      </c>
      <c r="F1039" s="11">
        <v>0</v>
      </c>
    </row>
    <row r="1040" spans="5:6" x14ac:dyDescent="0.3">
      <c r="E1040" s="4" t="s">
        <v>17951</v>
      </c>
      <c r="F1040" s="11">
        <v>0</v>
      </c>
    </row>
    <row r="1041" spans="5:6" x14ac:dyDescent="0.3">
      <c r="E1041" s="4" t="s">
        <v>18467</v>
      </c>
      <c r="F1041" s="11">
        <v>0</v>
      </c>
    </row>
    <row r="1042" spans="5:6" x14ac:dyDescent="0.3">
      <c r="E1042" s="4" t="s">
        <v>17952</v>
      </c>
      <c r="F1042" s="11">
        <v>0</v>
      </c>
    </row>
    <row r="1043" spans="5:6" x14ac:dyDescent="0.3">
      <c r="E1043" s="4" t="s">
        <v>18475</v>
      </c>
      <c r="F1043" s="11">
        <v>0</v>
      </c>
    </row>
    <row r="1044" spans="5:6" x14ac:dyDescent="0.3">
      <c r="E1044" s="4" t="s">
        <v>17953</v>
      </c>
      <c r="F1044" s="11">
        <v>0</v>
      </c>
    </row>
    <row r="1045" spans="5:6" x14ac:dyDescent="0.3">
      <c r="E1045" s="4" t="s">
        <v>18483</v>
      </c>
      <c r="F1045" s="11">
        <v>0</v>
      </c>
    </row>
    <row r="1046" spans="5:6" x14ac:dyDescent="0.3">
      <c r="E1046" s="4" t="s">
        <v>17954</v>
      </c>
      <c r="F1046" s="11">
        <v>0</v>
      </c>
    </row>
    <row r="1047" spans="5:6" x14ac:dyDescent="0.3">
      <c r="E1047" s="4" t="s">
        <v>18491</v>
      </c>
      <c r="F1047" s="11">
        <v>0</v>
      </c>
    </row>
    <row r="1048" spans="5:6" x14ac:dyDescent="0.3">
      <c r="E1048" s="4" t="s">
        <v>17955</v>
      </c>
      <c r="F1048" s="11">
        <v>0</v>
      </c>
    </row>
    <row r="1049" spans="5:6" x14ac:dyDescent="0.3">
      <c r="E1049" s="4" t="s">
        <v>18499</v>
      </c>
      <c r="F1049" s="11">
        <v>0</v>
      </c>
    </row>
    <row r="1050" spans="5:6" x14ac:dyDescent="0.3">
      <c r="E1050" s="4" t="s">
        <v>17956</v>
      </c>
      <c r="F1050" s="11">
        <v>0</v>
      </c>
    </row>
    <row r="1051" spans="5:6" x14ac:dyDescent="0.3">
      <c r="E1051" s="4" t="s">
        <v>18507</v>
      </c>
      <c r="F1051" s="11">
        <v>0</v>
      </c>
    </row>
    <row r="1052" spans="5:6" x14ac:dyDescent="0.3">
      <c r="E1052" s="4" t="s">
        <v>17957</v>
      </c>
      <c r="F1052" s="11">
        <v>0</v>
      </c>
    </row>
    <row r="1053" spans="5:6" x14ac:dyDescent="0.3">
      <c r="E1053" s="4" t="s">
        <v>18515</v>
      </c>
      <c r="F1053" s="11">
        <v>0</v>
      </c>
    </row>
    <row r="1054" spans="5:6" x14ac:dyDescent="0.3">
      <c r="E1054" s="4" t="s">
        <v>17958</v>
      </c>
      <c r="F1054" s="11">
        <v>0</v>
      </c>
    </row>
    <row r="1055" spans="5:6" x14ac:dyDescent="0.3">
      <c r="E1055" s="4" t="s">
        <v>18523</v>
      </c>
      <c r="F1055" s="11">
        <v>0</v>
      </c>
    </row>
    <row r="1056" spans="5:6" x14ac:dyDescent="0.3">
      <c r="E1056" s="4" t="s">
        <v>17959</v>
      </c>
      <c r="F1056" s="11">
        <v>0</v>
      </c>
    </row>
    <row r="1057" spans="5:6" x14ac:dyDescent="0.3">
      <c r="E1057" s="4" t="s">
        <v>18531</v>
      </c>
      <c r="F1057" s="11">
        <v>0</v>
      </c>
    </row>
    <row r="1058" spans="5:6" x14ac:dyDescent="0.3">
      <c r="E1058" s="4" t="s">
        <v>17960</v>
      </c>
      <c r="F1058" s="11">
        <v>0</v>
      </c>
    </row>
    <row r="1059" spans="5:6" x14ac:dyDescent="0.3">
      <c r="E1059" s="4" t="s">
        <v>18539</v>
      </c>
      <c r="F1059" s="11">
        <v>0</v>
      </c>
    </row>
    <row r="1060" spans="5:6" x14ac:dyDescent="0.3">
      <c r="E1060" s="4" t="s">
        <v>17961</v>
      </c>
      <c r="F1060" s="11">
        <v>0</v>
      </c>
    </row>
    <row r="1061" spans="5:6" x14ac:dyDescent="0.3">
      <c r="E1061" s="4" t="s">
        <v>18548</v>
      </c>
      <c r="F1061" s="11">
        <v>0</v>
      </c>
    </row>
    <row r="1062" spans="5:6" x14ac:dyDescent="0.3">
      <c r="E1062" s="4" t="s">
        <v>17962</v>
      </c>
      <c r="F1062" s="11">
        <v>0</v>
      </c>
    </row>
    <row r="1063" spans="5:6" x14ac:dyDescent="0.3">
      <c r="E1063" s="4" t="s">
        <v>18556</v>
      </c>
      <c r="F1063" s="11">
        <v>0</v>
      </c>
    </row>
    <row r="1064" spans="5:6" x14ac:dyDescent="0.3">
      <c r="E1064" s="4" t="s">
        <v>17963</v>
      </c>
      <c r="F1064" s="11">
        <v>0</v>
      </c>
    </row>
    <row r="1065" spans="5:6" x14ac:dyDescent="0.3">
      <c r="E1065" s="4" t="s">
        <v>18564</v>
      </c>
      <c r="F1065" s="11">
        <v>0</v>
      </c>
    </row>
    <row r="1066" spans="5:6" x14ac:dyDescent="0.3">
      <c r="E1066" s="4" t="s">
        <v>17964</v>
      </c>
      <c r="F1066" s="11">
        <v>0</v>
      </c>
    </row>
    <row r="1067" spans="5:6" x14ac:dyDescent="0.3">
      <c r="E1067" s="4" t="s">
        <v>18572</v>
      </c>
      <c r="F1067" s="11">
        <v>0</v>
      </c>
    </row>
    <row r="1068" spans="5:6" x14ac:dyDescent="0.3">
      <c r="E1068" s="4" t="s">
        <v>17965</v>
      </c>
      <c r="F1068" s="11">
        <v>0</v>
      </c>
    </row>
    <row r="1069" spans="5:6" x14ac:dyDescent="0.3">
      <c r="E1069" s="4" t="s">
        <v>18580</v>
      </c>
      <c r="F1069" s="11">
        <v>0</v>
      </c>
    </row>
    <row r="1070" spans="5:6" x14ac:dyDescent="0.3">
      <c r="E1070" s="4" t="s">
        <v>17966</v>
      </c>
      <c r="F1070" s="11">
        <v>0</v>
      </c>
    </row>
    <row r="1071" spans="5:6" x14ac:dyDescent="0.3">
      <c r="E1071" s="4" t="s">
        <v>18588</v>
      </c>
      <c r="F1071" s="11">
        <v>0</v>
      </c>
    </row>
    <row r="1072" spans="5:6" x14ac:dyDescent="0.3">
      <c r="E1072" s="4" t="s">
        <v>17967</v>
      </c>
      <c r="F1072" s="11">
        <v>0</v>
      </c>
    </row>
    <row r="1073" spans="5:6" x14ac:dyDescent="0.3">
      <c r="E1073" s="4" t="s">
        <v>18596</v>
      </c>
      <c r="F1073" s="11">
        <v>0</v>
      </c>
    </row>
    <row r="1074" spans="5:6" x14ac:dyDescent="0.3">
      <c r="E1074" s="4" t="s">
        <v>17968</v>
      </c>
      <c r="F1074" s="11">
        <v>0</v>
      </c>
    </row>
    <row r="1075" spans="5:6" x14ac:dyDescent="0.3">
      <c r="E1075" s="4" t="s">
        <v>18604</v>
      </c>
      <c r="F1075" s="11">
        <v>0</v>
      </c>
    </row>
    <row r="1076" spans="5:6" x14ac:dyDescent="0.3">
      <c r="E1076" s="4" t="s">
        <v>17969</v>
      </c>
      <c r="F1076" s="11">
        <v>0</v>
      </c>
    </row>
    <row r="1077" spans="5:6" x14ac:dyDescent="0.3">
      <c r="E1077" s="4" t="s">
        <v>18612</v>
      </c>
      <c r="F1077" s="11">
        <v>0</v>
      </c>
    </row>
    <row r="1078" spans="5:6" x14ac:dyDescent="0.3">
      <c r="E1078" s="4" t="s">
        <v>17970</v>
      </c>
      <c r="F1078" s="11">
        <v>0</v>
      </c>
    </row>
    <row r="1079" spans="5:6" x14ac:dyDescent="0.3">
      <c r="E1079" s="4" t="s">
        <v>18620</v>
      </c>
      <c r="F1079" s="11">
        <v>0</v>
      </c>
    </row>
    <row r="1080" spans="5:6" x14ac:dyDescent="0.3">
      <c r="E1080" s="4" t="s">
        <v>17971</v>
      </c>
      <c r="F1080" s="11">
        <v>0</v>
      </c>
    </row>
    <row r="1081" spans="5:6" x14ac:dyDescent="0.3">
      <c r="E1081" s="4" t="s">
        <v>18630</v>
      </c>
      <c r="F1081" s="11">
        <v>0</v>
      </c>
    </row>
    <row r="1082" spans="5:6" x14ac:dyDescent="0.3">
      <c r="E1082" s="4" t="s">
        <v>17972</v>
      </c>
      <c r="F1082" s="11">
        <v>0</v>
      </c>
    </row>
    <row r="1083" spans="5:6" x14ac:dyDescent="0.3">
      <c r="E1083" s="4" t="s">
        <v>18638</v>
      </c>
      <c r="F1083" s="11">
        <v>0</v>
      </c>
    </row>
    <row r="1084" spans="5:6" x14ac:dyDescent="0.3">
      <c r="E1084" s="4" t="s">
        <v>17973</v>
      </c>
      <c r="F1084" s="11">
        <v>0</v>
      </c>
    </row>
    <row r="1085" spans="5:6" x14ac:dyDescent="0.3">
      <c r="E1085" s="4" t="s">
        <v>18646</v>
      </c>
      <c r="F1085" s="11">
        <v>0</v>
      </c>
    </row>
    <row r="1086" spans="5:6" x14ac:dyDescent="0.3">
      <c r="E1086" s="4" t="s">
        <v>17974</v>
      </c>
      <c r="F1086" s="11">
        <v>0</v>
      </c>
    </row>
    <row r="1087" spans="5:6" x14ac:dyDescent="0.3">
      <c r="E1087" s="4" t="s">
        <v>18654</v>
      </c>
      <c r="F1087" s="11">
        <v>0</v>
      </c>
    </row>
    <row r="1088" spans="5:6" x14ac:dyDescent="0.3">
      <c r="E1088" s="4" t="s">
        <v>17975</v>
      </c>
      <c r="F1088" s="11">
        <v>0</v>
      </c>
    </row>
    <row r="1089" spans="5:6" x14ac:dyDescent="0.3">
      <c r="E1089" s="4" t="s">
        <v>18662</v>
      </c>
      <c r="F1089" s="11">
        <v>0</v>
      </c>
    </row>
    <row r="1090" spans="5:6" x14ac:dyDescent="0.3">
      <c r="E1090" s="4" t="s">
        <v>17976</v>
      </c>
      <c r="F1090" s="11">
        <v>0</v>
      </c>
    </row>
    <row r="1091" spans="5:6" x14ac:dyDescent="0.3">
      <c r="E1091" s="4" t="s">
        <v>18670</v>
      </c>
      <c r="F1091" s="11">
        <v>0</v>
      </c>
    </row>
    <row r="1092" spans="5:6" x14ac:dyDescent="0.3">
      <c r="E1092" s="4" t="s">
        <v>17977</v>
      </c>
      <c r="F1092" s="11">
        <v>0</v>
      </c>
    </row>
    <row r="1093" spans="5:6" x14ac:dyDescent="0.3">
      <c r="E1093" s="4" t="s">
        <v>18678</v>
      </c>
      <c r="F1093" s="11">
        <v>0</v>
      </c>
    </row>
    <row r="1094" spans="5:6" x14ac:dyDescent="0.3">
      <c r="E1094" s="4" t="s">
        <v>17978</v>
      </c>
      <c r="F1094" s="11">
        <v>0</v>
      </c>
    </row>
    <row r="1095" spans="5:6" x14ac:dyDescent="0.3">
      <c r="E1095" s="4" t="s">
        <v>18686</v>
      </c>
      <c r="F1095" s="11">
        <v>0</v>
      </c>
    </row>
    <row r="1096" spans="5:6" x14ac:dyDescent="0.3">
      <c r="E1096" s="4" t="s">
        <v>17979</v>
      </c>
      <c r="F1096" s="11">
        <v>0</v>
      </c>
    </row>
    <row r="1097" spans="5:6" x14ac:dyDescent="0.3">
      <c r="E1097" s="4" t="s">
        <v>18694</v>
      </c>
      <c r="F1097" s="11">
        <v>0</v>
      </c>
    </row>
    <row r="1098" spans="5:6" x14ac:dyDescent="0.3">
      <c r="E1098" s="4" t="s">
        <v>17980</v>
      </c>
      <c r="F1098" s="11">
        <v>0</v>
      </c>
    </row>
    <row r="1099" spans="5:6" x14ac:dyDescent="0.3">
      <c r="E1099" s="4" t="s">
        <v>18702</v>
      </c>
      <c r="F1099" s="11">
        <v>0</v>
      </c>
    </row>
    <row r="1100" spans="5:6" x14ac:dyDescent="0.3">
      <c r="E1100" s="4" t="s">
        <v>17981</v>
      </c>
      <c r="F1100" s="11">
        <v>0</v>
      </c>
    </row>
    <row r="1101" spans="5:6" x14ac:dyDescent="0.3">
      <c r="E1101" s="4" t="s">
        <v>18710</v>
      </c>
      <c r="F1101" s="11">
        <v>0</v>
      </c>
    </row>
    <row r="1102" spans="5:6" x14ac:dyDescent="0.3">
      <c r="E1102" s="4" t="s">
        <v>17982</v>
      </c>
      <c r="F1102" s="11">
        <v>0</v>
      </c>
    </row>
    <row r="1103" spans="5:6" x14ac:dyDescent="0.3">
      <c r="E1103" s="4" t="s">
        <v>18718</v>
      </c>
      <c r="F1103" s="11">
        <v>0</v>
      </c>
    </row>
    <row r="1104" spans="5:6" x14ac:dyDescent="0.3">
      <c r="E1104" s="4" t="s">
        <v>17983</v>
      </c>
      <c r="F1104" s="11">
        <v>0</v>
      </c>
    </row>
    <row r="1105" spans="5:6" x14ac:dyDescent="0.3">
      <c r="E1105" s="4" t="s">
        <v>18726</v>
      </c>
      <c r="F1105" s="11">
        <v>0</v>
      </c>
    </row>
    <row r="1106" spans="5:6" x14ac:dyDescent="0.3">
      <c r="E1106" s="4" t="s">
        <v>17984</v>
      </c>
      <c r="F1106" s="11">
        <v>0</v>
      </c>
    </row>
    <row r="1107" spans="5:6" x14ac:dyDescent="0.3">
      <c r="E1107" s="4" t="s">
        <v>18734</v>
      </c>
      <c r="F1107" s="11">
        <v>0</v>
      </c>
    </row>
    <row r="1108" spans="5:6" x14ac:dyDescent="0.3">
      <c r="E1108" s="4" t="s">
        <v>17985</v>
      </c>
      <c r="F1108" s="11">
        <v>0</v>
      </c>
    </row>
    <row r="1109" spans="5:6" x14ac:dyDescent="0.3">
      <c r="E1109" s="4" t="s">
        <v>18742</v>
      </c>
      <c r="F1109" s="11">
        <v>0</v>
      </c>
    </row>
    <row r="1110" spans="5:6" x14ac:dyDescent="0.3">
      <c r="E1110" s="4" t="s">
        <v>17986</v>
      </c>
      <c r="F1110" s="11">
        <v>0</v>
      </c>
    </row>
    <row r="1111" spans="5:6" x14ac:dyDescent="0.3">
      <c r="E1111" s="4" t="s">
        <v>18750</v>
      </c>
      <c r="F1111" s="11">
        <v>0</v>
      </c>
    </row>
    <row r="1112" spans="5:6" x14ac:dyDescent="0.3">
      <c r="E1112" s="4" t="s">
        <v>17987</v>
      </c>
      <c r="F1112" s="11">
        <v>0</v>
      </c>
    </row>
    <row r="1113" spans="5:6" x14ac:dyDescent="0.3">
      <c r="E1113" s="4" t="s">
        <v>18758</v>
      </c>
      <c r="F1113" s="11">
        <v>0</v>
      </c>
    </row>
    <row r="1114" spans="5:6" x14ac:dyDescent="0.3">
      <c r="E1114" s="4" t="s">
        <v>17988</v>
      </c>
      <c r="F1114" s="11">
        <v>0</v>
      </c>
    </row>
    <row r="1115" spans="5:6" x14ac:dyDescent="0.3">
      <c r="E1115" s="4" t="s">
        <v>18766</v>
      </c>
      <c r="F1115" s="11">
        <v>0</v>
      </c>
    </row>
    <row r="1116" spans="5:6" x14ac:dyDescent="0.3">
      <c r="E1116" s="4" t="s">
        <v>17989</v>
      </c>
      <c r="F1116" s="11">
        <v>0</v>
      </c>
    </row>
    <row r="1117" spans="5:6" x14ac:dyDescent="0.3">
      <c r="E1117" s="4" t="s">
        <v>18774</v>
      </c>
      <c r="F1117" s="11">
        <v>0</v>
      </c>
    </row>
    <row r="1118" spans="5:6" x14ac:dyDescent="0.3">
      <c r="E1118" s="4" t="s">
        <v>17990</v>
      </c>
      <c r="F1118" s="11">
        <v>0</v>
      </c>
    </row>
    <row r="1119" spans="5:6" x14ac:dyDescent="0.3">
      <c r="E1119" s="4" t="s">
        <v>18782</v>
      </c>
      <c r="F1119" s="11">
        <v>0</v>
      </c>
    </row>
    <row r="1120" spans="5:6" x14ac:dyDescent="0.3">
      <c r="E1120" s="4" t="s">
        <v>17991</v>
      </c>
      <c r="F1120" s="11">
        <v>0</v>
      </c>
    </row>
    <row r="1121" spans="5:6" x14ac:dyDescent="0.3">
      <c r="E1121" s="4" t="s">
        <v>18790</v>
      </c>
      <c r="F1121" s="11">
        <v>0</v>
      </c>
    </row>
    <row r="1122" spans="5:6" x14ac:dyDescent="0.3">
      <c r="E1122" s="4" t="s">
        <v>17992</v>
      </c>
      <c r="F1122" s="11">
        <v>0</v>
      </c>
    </row>
    <row r="1123" spans="5:6" x14ac:dyDescent="0.3">
      <c r="E1123" s="4" t="s">
        <v>18798</v>
      </c>
      <c r="F1123" s="11">
        <v>0</v>
      </c>
    </row>
    <row r="1124" spans="5:6" x14ac:dyDescent="0.3">
      <c r="E1124" s="4" t="s">
        <v>17993</v>
      </c>
      <c r="F1124" s="11">
        <v>0</v>
      </c>
    </row>
    <row r="1125" spans="5:6" x14ac:dyDescent="0.3">
      <c r="E1125" s="4" t="s">
        <v>18806</v>
      </c>
      <c r="F1125" s="11">
        <v>0</v>
      </c>
    </row>
    <row r="1126" spans="5:6" x14ac:dyDescent="0.3">
      <c r="E1126" s="4" t="s">
        <v>17994</v>
      </c>
      <c r="F1126" s="11">
        <v>0</v>
      </c>
    </row>
    <row r="1127" spans="5:6" x14ac:dyDescent="0.3">
      <c r="E1127" s="4" t="s">
        <v>18814</v>
      </c>
      <c r="F1127" s="11">
        <v>0</v>
      </c>
    </row>
    <row r="1128" spans="5:6" x14ac:dyDescent="0.3">
      <c r="E1128" s="4" t="s">
        <v>17995</v>
      </c>
      <c r="F1128" s="11">
        <v>0</v>
      </c>
    </row>
    <row r="1129" spans="5:6" x14ac:dyDescent="0.3">
      <c r="E1129" s="4" t="s">
        <v>18822</v>
      </c>
      <c r="F1129" s="11">
        <v>0</v>
      </c>
    </row>
    <row r="1130" spans="5:6" x14ac:dyDescent="0.3">
      <c r="E1130" s="4" t="s">
        <v>17996</v>
      </c>
      <c r="F1130" s="11">
        <v>0</v>
      </c>
    </row>
    <row r="1131" spans="5:6" x14ac:dyDescent="0.3">
      <c r="E1131" s="4" t="s">
        <v>18830</v>
      </c>
      <c r="F1131" s="11">
        <v>0</v>
      </c>
    </row>
    <row r="1132" spans="5:6" x14ac:dyDescent="0.3">
      <c r="E1132" s="4" t="s">
        <v>17997</v>
      </c>
      <c r="F1132" s="11">
        <v>0</v>
      </c>
    </row>
    <row r="1133" spans="5:6" x14ac:dyDescent="0.3">
      <c r="E1133" s="4" t="s">
        <v>18838</v>
      </c>
      <c r="F1133" s="11">
        <v>0</v>
      </c>
    </row>
    <row r="1134" spans="5:6" x14ac:dyDescent="0.3">
      <c r="E1134" s="4" t="s">
        <v>17998</v>
      </c>
      <c r="F1134" s="11">
        <v>0</v>
      </c>
    </row>
    <row r="1135" spans="5:6" x14ac:dyDescent="0.3">
      <c r="E1135" s="4" t="s">
        <v>18846</v>
      </c>
      <c r="F1135" s="11">
        <v>0</v>
      </c>
    </row>
    <row r="1136" spans="5:6" x14ac:dyDescent="0.3">
      <c r="E1136" s="4" t="s">
        <v>17999</v>
      </c>
      <c r="F1136" s="11">
        <v>0</v>
      </c>
    </row>
    <row r="1137" spans="5:6" x14ac:dyDescent="0.3">
      <c r="E1137" s="4" t="s">
        <v>18854</v>
      </c>
      <c r="F1137" s="11">
        <v>0</v>
      </c>
    </row>
    <row r="1138" spans="5:6" x14ac:dyDescent="0.3">
      <c r="E1138" s="4" t="s">
        <v>18000</v>
      </c>
      <c r="F1138" s="11">
        <v>0</v>
      </c>
    </row>
    <row r="1139" spans="5:6" x14ac:dyDescent="0.3">
      <c r="E1139" s="4" t="s">
        <v>18862</v>
      </c>
      <c r="F1139" s="11">
        <v>0</v>
      </c>
    </row>
    <row r="1140" spans="5:6" x14ac:dyDescent="0.3">
      <c r="E1140" s="4" t="s">
        <v>18001</v>
      </c>
      <c r="F1140" s="11">
        <v>0</v>
      </c>
    </row>
    <row r="1141" spans="5:6" x14ac:dyDescent="0.3">
      <c r="E1141" s="4" t="s">
        <v>18870</v>
      </c>
      <c r="F1141" s="11">
        <v>0</v>
      </c>
    </row>
    <row r="1142" spans="5:6" x14ac:dyDescent="0.3">
      <c r="E1142" s="4" t="s">
        <v>18002</v>
      </c>
      <c r="F1142" s="11">
        <v>0</v>
      </c>
    </row>
    <row r="1143" spans="5:6" x14ac:dyDescent="0.3">
      <c r="E1143" s="4" t="s">
        <v>18878</v>
      </c>
      <c r="F1143" s="11">
        <v>0</v>
      </c>
    </row>
    <row r="1144" spans="5:6" x14ac:dyDescent="0.3">
      <c r="E1144" s="4" t="s">
        <v>18003</v>
      </c>
      <c r="F1144" s="11">
        <v>0</v>
      </c>
    </row>
    <row r="1145" spans="5:6" x14ac:dyDescent="0.3">
      <c r="E1145" s="4" t="s">
        <v>18886</v>
      </c>
      <c r="F1145" s="11">
        <v>0</v>
      </c>
    </row>
    <row r="1146" spans="5:6" x14ac:dyDescent="0.3">
      <c r="E1146" s="4" t="s">
        <v>18004</v>
      </c>
      <c r="F1146" s="11">
        <v>0</v>
      </c>
    </row>
    <row r="1147" spans="5:6" x14ac:dyDescent="0.3">
      <c r="E1147" s="4" t="s">
        <v>18894</v>
      </c>
      <c r="F1147" s="11">
        <v>0</v>
      </c>
    </row>
    <row r="1148" spans="5:6" x14ac:dyDescent="0.3">
      <c r="E1148" s="4" t="s">
        <v>18005</v>
      </c>
      <c r="F1148" s="11">
        <v>0</v>
      </c>
    </row>
    <row r="1149" spans="5:6" x14ac:dyDescent="0.3">
      <c r="E1149" s="4" t="s">
        <v>18916</v>
      </c>
      <c r="F1149" s="11">
        <v>0</v>
      </c>
    </row>
    <row r="1150" spans="5:6" x14ac:dyDescent="0.3">
      <c r="E1150" s="4" t="s">
        <v>18006</v>
      </c>
      <c r="F1150" s="11">
        <v>0</v>
      </c>
    </row>
    <row r="1151" spans="5:6" x14ac:dyDescent="0.3">
      <c r="E1151" s="4" t="s">
        <v>18924</v>
      </c>
      <c r="F1151" s="11">
        <v>0</v>
      </c>
    </row>
    <row r="1152" spans="5:6" x14ac:dyDescent="0.3">
      <c r="E1152" s="4" t="s">
        <v>17864</v>
      </c>
      <c r="F1152" s="11">
        <v>0</v>
      </c>
    </row>
    <row r="1153" spans="5:6" x14ac:dyDescent="0.3">
      <c r="E1153" s="4" t="s">
        <v>18932</v>
      </c>
      <c r="F1153" s="11">
        <v>0</v>
      </c>
    </row>
    <row r="1154" spans="5:6" x14ac:dyDescent="0.3">
      <c r="E1154" s="4" t="s">
        <v>18008</v>
      </c>
      <c r="F1154" s="11">
        <v>0</v>
      </c>
    </row>
    <row r="1155" spans="5:6" x14ac:dyDescent="0.3">
      <c r="E1155" s="4" t="s">
        <v>18940</v>
      </c>
      <c r="F1155" s="11">
        <v>0</v>
      </c>
    </row>
    <row r="1156" spans="5:6" x14ac:dyDescent="0.3">
      <c r="E1156" s="4" t="s">
        <v>17834</v>
      </c>
      <c r="F1156" s="11">
        <v>0</v>
      </c>
    </row>
    <row r="1157" spans="5:6" x14ac:dyDescent="0.3">
      <c r="E1157" s="4" t="s">
        <v>18948</v>
      </c>
      <c r="F1157" s="11">
        <v>0</v>
      </c>
    </row>
    <row r="1158" spans="5:6" x14ac:dyDescent="0.3">
      <c r="E1158" s="4" t="s">
        <v>18010</v>
      </c>
      <c r="F1158" s="11">
        <v>0</v>
      </c>
    </row>
    <row r="1159" spans="5:6" x14ac:dyDescent="0.3">
      <c r="E1159" s="4" t="s">
        <v>18409</v>
      </c>
      <c r="F1159" s="11">
        <v>0</v>
      </c>
    </row>
    <row r="1160" spans="5:6" x14ac:dyDescent="0.3">
      <c r="E1160" s="4" t="s">
        <v>18011</v>
      </c>
      <c r="F1160" s="11">
        <v>0</v>
      </c>
    </row>
    <row r="1161" spans="5:6" x14ac:dyDescent="0.3">
      <c r="E1161" s="4" t="s">
        <v>18413</v>
      </c>
      <c r="F1161" s="11">
        <v>0</v>
      </c>
    </row>
    <row r="1162" spans="5:6" x14ac:dyDescent="0.3">
      <c r="E1162" s="4" t="s">
        <v>18012</v>
      </c>
      <c r="F1162" s="11">
        <v>0</v>
      </c>
    </row>
    <row r="1163" spans="5:6" x14ac:dyDescent="0.3">
      <c r="E1163" s="4" t="s">
        <v>18417</v>
      </c>
      <c r="F1163" s="11">
        <v>0</v>
      </c>
    </row>
    <row r="1164" spans="5:6" x14ac:dyDescent="0.3">
      <c r="E1164" s="4" t="s">
        <v>18013</v>
      </c>
      <c r="F1164" s="11">
        <v>0</v>
      </c>
    </row>
    <row r="1165" spans="5:6" x14ac:dyDescent="0.3">
      <c r="E1165" s="4" t="s">
        <v>18421</v>
      </c>
      <c r="F1165" s="11">
        <v>0</v>
      </c>
    </row>
    <row r="1166" spans="5:6" x14ac:dyDescent="0.3">
      <c r="E1166" s="4" t="s">
        <v>18014</v>
      </c>
      <c r="F1166" s="11">
        <v>0</v>
      </c>
    </row>
    <row r="1167" spans="5:6" x14ac:dyDescent="0.3">
      <c r="E1167" s="4" t="s">
        <v>18425</v>
      </c>
      <c r="F1167" s="11">
        <v>0</v>
      </c>
    </row>
    <row r="1168" spans="5:6" x14ac:dyDescent="0.3">
      <c r="E1168" s="4" t="s">
        <v>18015</v>
      </c>
      <c r="F1168" s="11">
        <v>0</v>
      </c>
    </row>
    <row r="1169" spans="5:6" x14ac:dyDescent="0.3">
      <c r="E1169" s="4" t="s">
        <v>18429</v>
      </c>
      <c r="F1169" s="11">
        <v>0</v>
      </c>
    </row>
    <row r="1170" spans="5:6" x14ac:dyDescent="0.3">
      <c r="E1170" s="4" t="s">
        <v>18016</v>
      </c>
      <c r="F1170" s="11">
        <v>0</v>
      </c>
    </row>
    <row r="1171" spans="5:6" x14ac:dyDescent="0.3">
      <c r="E1171" s="4" t="s">
        <v>18433</v>
      </c>
      <c r="F1171" s="11">
        <v>0</v>
      </c>
    </row>
    <row r="1172" spans="5:6" x14ac:dyDescent="0.3">
      <c r="E1172" s="4" t="s">
        <v>17835</v>
      </c>
      <c r="F1172" s="11">
        <v>0</v>
      </c>
    </row>
    <row r="1173" spans="5:6" x14ac:dyDescent="0.3">
      <c r="E1173" s="4" t="s">
        <v>18437</v>
      </c>
      <c r="F1173" s="11">
        <v>0</v>
      </c>
    </row>
    <row r="1174" spans="5:6" x14ac:dyDescent="0.3">
      <c r="E1174" s="4" t="s">
        <v>18018</v>
      </c>
      <c r="F1174" s="11">
        <v>0</v>
      </c>
    </row>
    <row r="1175" spans="5:6" x14ac:dyDescent="0.3">
      <c r="E1175" s="4" t="s">
        <v>18441</v>
      </c>
      <c r="F1175" s="11">
        <v>0</v>
      </c>
    </row>
    <row r="1176" spans="5:6" x14ac:dyDescent="0.3">
      <c r="E1176" s="4" t="s">
        <v>18019</v>
      </c>
      <c r="F1176" s="11">
        <v>0</v>
      </c>
    </row>
    <row r="1177" spans="5:6" x14ac:dyDescent="0.3">
      <c r="E1177" s="4" t="s">
        <v>18445</v>
      </c>
      <c r="F1177" s="11">
        <v>0</v>
      </c>
    </row>
    <row r="1178" spans="5:6" x14ac:dyDescent="0.3">
      <c r="E1178" s="4" t="s">
        <v>18020</v>
      </c>
      <c r="F1178" s="11">
        <v>0</v>
      </c>
    </row>
    <row r="1179" spans="5:6" x14ac:dyDescent="0.3">
      <c r="E1179" s="4" t="s">
        <v>18449</v>
      </c>
      <c r="F1179" s="11">
        <v>0</v>
      </c>
    </row>
    <row r="1180" spans="5:6" x14ac:dyDescent="0.3">
      <c r="E1180" s="4" t="s">
        <v>18021</v>
      </c>
      <c r="F1180" s="11">
        <v>0</v>
      </c>
    </row>
    <row r="1181" spans="5:6" x14ac:dyDescent="0.3">
      <c r="E1181" s="4" t="s">
        <v>18453</v>
      </c>
      <c r="F1181" s="11">
        <v>0</v>
      </c>
    </row>
    <row r="1182" spans="5:6" x14ac:dyDescent="0.3">
      <c r="E1182" s="4" t="s">
        <v>18022</v>
      </c>
      <c r="F1182" s="11">
        <v>0</v>
      </c>
    </row>
    <row r="1183" spans="5:6" x14ac:dyDescent="0.3">
      <c r="E1183" s="4" t="s">
        <v>18457</v>
      </c>
      <c r="F1183" s="11">
        <v>0</v>
      </c>
    </row>
    <row r="1184" spans="5:6" x14ac:dyDescent="0.3">
      <c r="E1184" s="4" t="s">
        <v>17836</v>
      </c>
      <c r="F1184" s="11">
        <v>0</v>
      </c>
    </row>
    <row r="1185" spans="5:6" x14ac:dyDescent="0.3">
      <c r="E1185" s="4" t="s">
        <v>18461</v>
      </c>
      <c r="F1185" s="11">
        <v>0</v>
      </c>
    </row>
    <row r="1186" spans="5:6" x14ac:dyDescent="0.3">
      <c r="E1186" s="4" t="s">
        <v>18024</v>
      </c>
      <c r="F1186" s="11">
        <v>0</v>
      </c>
    </row>
    <row r="1187" spans="5:6" x14ac:dyDescent="0.3">
      <c r="E1187" s="4" t="s">
        <v>18465</v>
      </c>
      <c r="F1187" s="11">
        <v>0</v>
      </c>
    </row>
    <row r="1188" spans="5:6" x14ac:dyDescent="0.3">
      <c r="E1188" s="4" t="s">
        <v>18025</v>
      </c>
      <c r="F1188" s="11">
        <v>0</v>
      </c>
    </row>
    <row r="1189" spans="5:6" x14ac:dyDescent="0.3">
      <c r="E1189" s="4" t="s">
        <v>18469</v>
      </c>
      <c r="F1189" s="11">
        <v>0</v>
      </c>
    </row>
    <row r="1190" spans="5:6" x14ac:dyDescent="0.3">
      <c r="E1190" s="4" t="s">
        <v>18026</v>
      </c>
      <c r="F1190" s="11">
        <v>0</v>
      </c>
    </row>
    <row r="1191" spans="5:6" x14ac:dyDescent="0.3">
      <c r="E1191" s="4" t="s">
        <v>18473</v>
      </c>
      <c r="F1191" s="11">
        <v>0</v>
      </c>
    </row>
    <row r="1192" spans="5:6" x14ac:dyDescent="0.3">
      <c r="E1192" s="4" t="s">
        <v>18027</v>
      </c>
      <c r="F1192" s="11">
        <v>0</v>
      </c>
    </row>
    <row r="1193" spans="5:6" x14ac:dyDescent="0.3">
      <c r="E1193" s="4" t="s">
        <v>18477</v>
      </c>
      <c r="F1193" s="11">
        <v>0</v>
      </c>
    </row>
    <row r="1194" spans="5:6" x14ac:dyDescent="0.3">
      <c r="E1194" s="4" t="s">
        <v>18028</v>
      </c>
      <c r="F1194" s="11">
        <v>0</v>
      </c>
    </row>
    <row r="1195" spans="5:6" x14ac:dyDescent="0.3">
      <c r="E1195" s="4" t="s">
        <v>18481</v>
      </c>
      <c r="F1195" s="11">
        <v>0</v>
      </c>
    </row>
    <row r="1196" spans="5:6" x14ac:dyDescent="0.3">
      <c r="E1196" s="4" t="s">
        <v>18029</v>
      </c>
      <c r="F1196" s="11">
        <v>0</v>
      </c>
    </row>
    <row r="1197" spans="5:6" x14ac:dyDescent="0.3">
      <c r="E1197" s="4" t="s">
        <v>18485</v>
      </c>
      <c r="F1197" s="11">
        <v>0</v>
      </c>
    </row>
    <row r="1198" spans="5:6" x14ac:dyDescent="0.3">
      <c r="E1198" s="4" t="s">
        <v>18030</v>
      </c>
      <c r="F1198" s="11">
        <v>0</v>
      </c>
    </row>
    <row r="1199" spans="5:6" x14ac:dyDescent="0.3">
      <c r="E1199" s="4" t="s">
        <v>18489</v>
      </c>
      <c r="F1199" s="11">
        <v>0</v>
      </c>
    </row>
    <row r="1200" spans="5:6" x14ac:dyDescent="0.3">
      <c r="E1200" s="4" t="s">
        <v>18031</v>
      </c>
      <c r="F1200" s="11">
        <v>0</v>
      </c>
    </row>
    <row r="1201" spans="5:6" x14ac:dyDescent="0.3">
      <c r="E1201" s="4" t="s">
        <v>18493</v>
      </c>
      <c r="F1201" s="11">
        <v>0</v>
      </c>
    </row>
    <row r="1202" spans="5:6" x14ac:dyDescent="0.3">
      <c r="E1202" s="4" t="s">
        <v>18032</v>
      </c>
      <c r="F1202" s="11">
        <v>0</v>
      </c>
    </row>
    <row r="1203" spans="5:6" x14ac:dyDescent="0.3">
      <c r="E1203" s="4" t="s">
        <v>18497</v>
      </c>
      <c r="F1203" s="11">
        <v>0</v>
      </c>
    </row>
    <row r="1204" spans="5:6" x14ac:dyDescent="0.3">
      <c r="E1204" s="4" t="s">
        <v>18033</v>
      </c>
      <c r="F1204" s="11">
        <v>0</v>
      </c>
    </row>
    <row r="1205" spans="5:6" x14ac:dyDescent="0.3">
      <c r="E1205" s="4" t="s">
        <v>18501</v>
      </c>
      <c r="F1205" s="11">
        <v>0</v>
      </c>
    </row>
    <row r="1206" spans="5:6" x14ac:dyDescent="0.3">
      <c r="E1206" s="4" t="s">
        <v>18034</v>
      </c>
      <c r="F1206" s="11">
        <v>0</v>
      </c>
    </row>
    <row r="1207" spans="5:6" x14ac:dyDescent="0.3">
      <c r="E1207" s="4" t="s">
        <v>18505</v>
      </c>
      <c r="F1207" s="11">
        <v>0</v>
      </c>
    </row>
    <row r="1208" spans="5:6" x14ac:dyDescent="0.3">
      <c r="E1208" s="4" t="s">
        <v>18035</v>
      </c>
      <c r="F1208" s="11">
        <v>0</v>
      </c>
    </row>
    <row r="1209" spans="5:6" x14ac:dyDescent="0.3">
      <c r="E1209" s="4" t="s">
        <v>18509</v>
      </c>
      <c r="F1209" s="11">
        <v>0</v>
      </c>
    </row>
    <row r="1210" spans="5:6" x14ac:dyDescent="0.3">
      <c r="E1210" s="4" t="s">
        <v>18036</v>
      </c>
      <c r="F1210" s="11">
        <v>0</v>
      </c>
    </row>
    <row r="1211" spans="5:6" x14ac:dyDescent="0.3">
      <c r="E1211" s="4" t="s">
        <v>18513</v>
      </c>
      <c r="F1211" s="11">
        <v>0</v>
      </c>
    </row>
    <row r="1212" spans="5:6" x14ac:dyDescent="0.3">
      <c r="E1212" s="4" t="s">
        <v>18037</v>
      </c>
      <c r="F1212" s="11">
        <v>0</v>
      </c>
    </row>
    <row r="1213" spans="5:6" x14ac:dyDescent="0.3">
      <c r="E1213" s="4" t="s">
        <v>18517</v>
      </c>
      <c r="F1213" s="11">
        <v>0</v>
      </c>
    </row>
    <row r="1214" spans="5:6" x14ac:dyDescent="0.3">
      <c r="E1214" s="4" t="s">
        <v>17865</v>
      </c>
      <c r="F1214" s="11">
        <v>0</v>
      </c>
    </row>
    <row r="1215" spans="5:6" x14ac:dyDescent="0.3">
      <c r="E1215" s="4" t="s">
        <v>18521</v>
      </c>
      <c r="F1215" s="11">
        <v>0</v>
      </c>
    </row>
    <row r="1216" spans="5:6" x14ac:dyDescent="0.3">
      <c r="E1216" s="4" t="s">
        <v>18039</v>
      </c>
      <c r="F1216" s="11">
        <v>0</v>
      </c>
    </row>
    <row r="1217" spans="5:6" x14ac:dyDescent="0.3">
      <c r="E1217" s="4" t="s">
        <v>18525</v>
      </c>
      <c r="F1217" s="11">
        <v>0</v>
      </c>
    </row>
    <row r="1218" spans="5:6" x14ac:dyDescent="0.3">
      <c r="E1218" s="4" t="s">
        <v>18040</v>
      </c>
      <c r="F1218" s="11">
        <v>0</v>
      </c>
    </row>
    <row r="1219" spans="5:6" x14ac:dyDescent="0.3">
      <c r="E1219" s="4" t="s">
        <v>18529</v>
      </c>
      <c r="F1219" s="11">
        <v>0</v>
      </c>
    </row>
    <row r="1220" spans="5:6" x14ac:dyDescent="0.3">
      <c r="E1220" s="4" t="s">
        <v>18041</v>
      </c>
      <c r="F1220" s="11">
        <v>0</v>
      </c>
    </row>
    <row r="1221" spans="5:6" x14ac:dyDescent="0.3">
      <c r="E1221" s="4" t="s">
        <v>18533</v>
      </c>
      <c r="F1221" s="11">
        <v>0</v>
      </c>
    </row>
    <row r="1222" spans="5:6" x14ac:dyDescent="0.3">
      <c r="E1222" s="4" t="s">
        <v>18042</v>
      </c>
      <c r="F1222" s="11">
        <v>0</v>
      </c>
    </row>
    <row r="1223" spans="5:6" x14ac:dyDescent="0.3">
      <c r="E1223" s="4" t="s">
        <v>18537</v>
      </c>
      <c r="F1223" s="11">
        <v>0</v>
      </c>
    </row>
    <row r="1224" spans="5:6" x14ac:dyDescent="0.3">
      <c r="E1224" s="4" t="s">
        <v>18043</v>
      </c>
      <c r="F1224" s="11">
        <v>0</v>
      </c>
    </row>
    <row r="1225" spans="5:6" x14ac:dyDescent="0.3">
      <c r="E1225" s="4" t="s">
        <v>17880</v>
      </c>
      <c r="F1225" s="11">
        <v>0</v>
      </c>
    </row>
    <row r="1226" spans="5:6" x14ac:dyDescent="0.3">
      <c r="E1226" s="4" t="s">
        <v>18044</v>
      </c>
      <c r="F1226" s="11">
        <v>0</v>
      </c>
    </row>
    <row r="1227" spans="5:6" x14ac:dyDescent="0.3">
      <c r="E1227" s="4" t="s">
        <v>18546</v>
      </c>
      <c r="F1227" s="11">
        <v>0</v>
      </c>
    </row>
    <row r="1228" spans="5:6" x14ac:dyDescent="0.3">
      <c r="E1228" s="4" t="s">
        <v>18045</v>
      </c>
      <c r="F1228" s="11">
        <v>0</v>
      </c>
    </row>
    <row r="1229" spans="5:6" x14ac:dyDescent="0.3">
      <c r="E1229" s="4" t="s">
        <v>18550</v>
      </c>
      <c r="F1229" s="11">
        <v>0</v>
      </c>
    </row>
    <row r="1230" spans="5:6" x14ac:dyDescent="0.3">
      <c r="E1230" s="4" t="s">
        <v>18046</v>
      </c>
      <c r="F1230" s="11">
        <v>0</v>
      </c>
    </row>
    <row r="1231" spans="5:6" x14ac:dyDescent="0.3">
      <c r="E1231" s="4" t="s">
        <v>18554</v>
      </c>
      <c r="F1231" s="11">
        <v>0</v>
      </c>
    </row>
    <row r="1232" spans="5:6" x14ac:dyDescent="0.3">
      <c r="E1232" s="4" t="s">
        <v>18047</v>
      </c>
      <c r="F1232" s="11">
        <v>0</v>
      </c>
    </row>
    <row r="1233" spans="5:6" x14ac:dyDescent="0.3">
      <c r="E1233" s="4" t="s">
        <v>18558</v>
      </c>
      <c r="F1233" s="11">
        <v>0</v>
      </c>
    </row>
    <row r="1234" spans="5:6" x14ac:dyDescent="0.3">
      <c r="E1234" s="4" t="s">
        <v>18048</v>
      </c>
      <c r="F1234" s="11">
        <v>0</v>
      </c>
    </row>
    <row r="1235" spans="5:6" x14ac:dyDescent="0.3">
      <c r="E1235" s="4" t="s">
        <v>18562</v>
      </c>
      <c r="F1235" s="11">
        <v>0</v>
      </c>
    </row>
    <row r="1236" spans="5:6" x14ac:dyDescent="0.3">
      <c r="E1236" s="4" t="s">
        <v>18049</v>
      </c>
      <c r="F1236" s="11">
        <v>0</v>
      </c>
    </row>
    <row r="1237" spans="5:6" x14ac:dyDescent="0.3">
      <c r="E1237" s="4" t="s">
        <v>18566</v>
      </c>
      <c r="F1237" s="11">
        <v>0</v>
      </c>
    </row>
    <row r="1238" spans="5:6" x14ac:dyDescent="0.3">
      <c r="E1238" s="4" t="s">
        <v>18050</v>
      </c>
      <c r="F1238" s="11">
        <v>0</v>
      </c>
    </row>
    <row r="1239" spans="5:6" x14ac:dyDescent="0.3">
      <c r="E1239" s="4" t="s">
        <v>18570</v>
      </c>
      <c r="F1239" s="11">
        <v>0</v>
      </c>
    </row>
    <row r="1240" spans="5:6" x14ac:dyDescent="0.3">
      <c r="E1240" s="4" t="s">
        <v>18051</v>
      </c>
      <c r="F1240" s="11">
        <v>0</v>
      </c>
    </row>
    <row r="1241" spans="5:6" x14ac:dyDescent="0.3">
      <c r="E1241" s="4" t="s">
        <v>18574</v>
      </c>
      <c r="F1241" s="11">
        <v>0</v>
      </c>
    </row>
    <row r="1242" spans="5:6" x14ac:dyDescent="0.3">
      <c r="E1242" s="4" t="s">
        <v>18052</v>
      </c>
      <c r="F1242" s="11">
        <v>0</v>
      </c>
    </row>
    <row r="1243" spans="5:6" x14ac:dyDescent="0.3">
      <c r="E1243" s="4" t="s">
        <v>18578</v>
      </c>
      <c r="F1243" s="11">
        <v>0</v>
      </c>
    </row>
    <row r="1244" spans="5:6" x14ac:dyDescent="0.3">
      <c r="E1244" s="4" t="s">
        <v>18053</v>
      </c>
      <c r="F1244" s="11">
        <v>0</v>
      </c>
    </row>
    <row r="1245" spans="5:6" x14ac:dyDescent="0.3">
      <c r="E1245" s="4" t="s">
        <v>18582</v>
      </c>
      <c r="F1245" s="11">
        <v>0</v>
      </c>
    </row>
    <row r="1246" spans="5:6" x14ac:dyDescent="0.3">
      <c r="E1246" s="4" t="s">
        <v>17866</v>
      </c>
      <c r="F1246" s="11">
        <v>0</v>
      </c>
    </row>
    <row r="1247" spans="5:6" x14ac:dyDescent="0.3">
      <c r="E1247" s="4" t="s">
        <v>18586</v>
      </c>
      <c r="F1247" s="11">
        <v>0</v>
      </c>
    </row>
    <row r="1248" spans="5:6" x14ac:dyDescent="0.3">
      <c r="E1248" s="4" t="s">
        <v>18055</v>
      </c>
      <c r="F1248" s="11">
        <v>0</v>
      </c>
    </row>
    <row r="1249" spans="5:6" x14ac:dyDescent="0.3">
      <c r="E1249" s="4" t="s">
        <v>18590</v>
      </c>
      <c r="F1249" s="11">
        <v>0</v>
      </c>
    </row>
    <row r="1250" spans="5:6" x14ac:dyDescent="0.3">
      <c r="E1250" s="4" t="s">
        <v>18056</v>
      </c>
      <c r="F1250" s="11">
        <v>0</v>
      </c>
    </row>
    <row r="1251" spans="5:6" x14ac:dyDescent="0.3">
      <c r="E1251" s="4" t="s">
        <v>18594</v>
      </c>
      <c r="F1251" s="11">
        <v>0</v>
      </c>
    </row>
    <row r="1252" spans="5:6" x14ac:dyDescent="0.3">
      <c r="E1252" s="4" t="s">
        <v>17837</v>
      </c>
      <c r="F1252" s="11">
        <v>0</v>
      </c>
    </row>
    <row r="1253" spans="5:6" x14ac:dyDescent="0.3">
      <c r="E1253" s="4" t="s">
        <v>18598</v>
      </c>
      <c r="F1253" s="11">
        <v>0</v>
      </c>
    </row>
    <row r="1254" spans="5:6" x14ac:dyDescent="0.3">
      <c r="E1254" s="4" t="s">
        <v>17838</v>
      </c>
      <c r="F1254" s="11">
        <v>0</v>
      </c>
    </row>
    <row r="1255" spans="5:6" x14ac:dyDescent="0.3">
      <c r="E1255" s="4" t="s">
        <v>18602</v>
      </c>
      <c r="F1255" s="11">
        <v>0</v>
      </c>
    </row>
    <row r="1256" spans="5:6" x14ac:dyDescent="0.3">
      <c r="E1256" s="4" t="s">
        <v>18059</v>
      </c>
      <c r="F1256" s="11">
        <v>0</v>
      </c>
    </row>
    <row r="1257" spans="5:6" x14ac:dyDescent="0.3">
      <c r="E1257" s="4" t="s">
        <v>18606</v>
      </c>
      <c r="F1257" s="11">
        <v>0</v>
      </c>
    </row>
    <row r="1258" spans="5:6" x14ac:dyDescent="0.3">
      <c r="E1258" s="4" t="s">
        <v>18060</v>
      </c>
      <c r="F1258" s="11">
        <v>0</v>
      </c>
    </row>
    <row r="1259" spans="5:6" x14ac:dyDescent="0.3">
      <c r="E1259" s="4" t="s">
        <v>18610</v>
      </c>
      <c r="F1259" s="11">
        <v>0</v>
      </c>
    </row>
    <row r="1260" spans="5:6" x14ac:dyDescent="0.3">
      <c r="E1260" s="4" t="s">
        <v>18061</v>
      </c>
      <c r="F1260" s="11">
        <v>0</v>
      </c>
    </row>
    <row r="1261" spans="5:6" x14ac:dyDescent="0.3">
      <c r="E1261" s="4" t="s">
        <v>18614</v>
      </c>
      <c r="F1261" s="11">
        <v>0</v>
      </c>
    </row>
    <row r="1262" spans="5:6" x14ac:dyDescent="0.3">
      <c r="E1262" s="4" t="s">
        <v>18062</v>
      </c>
      <c r="F1262" s="11">
        <v>0</v>
      </c>
    </row>
    <row r="1263" spans="5:6" x14ac:dyDescent="0.3">
      <c r="E1263" s="4" t="s">
        <v>18618</v>
      </c>
      <c r="F1263" s="11">
        <v>0</v>
      </c>
    </row>
    <row r="1264" spans="5:6" x14ac:dyDescent="0.3">
      <c r="E1264" s="4" t="s">
        <v>18063</v>
      </c>
      <c r="F1264" s="11">
        <v>0</v>
      </c>
    </row>
    <row r="1265" spans="5:6" x14ac:dyDescent="0.3">
      <c r="E1265" s="4" t="s">
        <v>18624</v>
      </c>
      <c r="F1265" s="11">
        <v>0</v>
      </c>
    </row>
    <row r="1266" spans="5:6" x14ac:dyDescent="0.3">
      <c r="E1266" s="4" t="s">
        <v>18064</v>
      </c>
      <c r="F1266" s="11">
        <v>0</v>
      </c>
    </row>
    <row r="1267" spans="5:6" x14ac:dyDescent="0.3">
      <c r="E1267" s="4" t="s">
        <v>18628</v>
      </c>
      <c r="F1267" s="11">
        <v>0</v>
      </c>
    </row>
    <row r="1268" spans="5:6" x14ac:dyDescent="0.3">
      <c r="E1268" s="4" t="s">
        <v>18065</v>
      </c>
      <c r="F1268" s="11">
        <v>0</v>
      </c>
    </row>
    <row r="1269" spans="5:6" x14ac:dyDescent="0.3">
      <c r="E1269" s="4" t="s">
        <v>18632</v>
      </c>
      <c r="F1269" s="11">
        <v>0</v>
      </c>
    </row>
    <row r="1270" spans="5:6" x14ac:dyDescent="0.3">
      <c r="E1270" s="4" t="s">
        <v>17839</v>
      </c>
      <c r="F1270" s="11">
        <v>0</v>
      </c>
    </row>
    <row r="1271" spans="5:6" x14ac:dyDescent="0.3">
      <c r="E1271" s="4" t="s">
        <v>17854</v>
      </c>
      <c r="F1271" s="11">
        <v>0</v>
      </c>
    </row>
    <row r="1272" spans="5:6" x14ac:dyDescent="0.3">
      <c r="E1272" s="4" t="s">
        <v>18067</v>
      </c>
      <c r="F1272" s="11">
        <v>0</v>
      </c>
    </row>
    <row r="1273" spans="5:6" x14ac:dyDescent="0.3">
      <c r="E1273" s="4" t="s">
        <v>18640</v>
      </c>
      <c r="F1273" s="11">
        <v>0</v>
      </c>
    </row>
    <row r="1274" spans="5:6" x14ac:dyDescent="0.3">
      <c r="E1274" s="4" t="s">
        <v>18068</v>
      </c>
      <c r="F1274" s="11">
        <v>0</v>
      </c>
    </row>
    <row r="1275" spans="5:6" x14ac:dyDescent="0.3">
      <c r="E1275" s="4" t="s">
        <v>18644</v>
      </c>
      <c r="F1275" s="11">
        <v>0</v>
      </c>
    </row>
    <row r="1276" spans="5:6" x14ac:dyDescent="0.3">
      <c r="E1276" s="4" t="s">
        <v>18069</v>
      </c>
      <c r="F1276" s="11">
        <v>0</v>
      </c>
    </row>
    <row r="1277" spans="5:6" x14ac:dyDescent="0.3">
      <c r="E1277" s="4" t="s">
        <v>18648</v>
      </c>
      <c r="F1277" s="11">
        <v>0</v>
      </c>
    </row>
    <row r="1278" spans="5:6" x14ac:dyDescent="0.3">
      <c r="E1278" s="4" t="s">
        <v>17840</v>
      </c>
      <c r="F1278" s="11">
        <v>0</v>
      </c>
    </row>
    <row r="1279" spans="5:6" x14ac:dyDescent="0.3">
      <c r="E1279" s="4" t="s">
        <v>18652</v>
      </c>
      <c r="F1279" s="11">
        <v>0</v>
      </c>
    </row>
    <row r="1280" spans="5:6" x14ac:dyDescent="0.3">
      <c r="E1280" s="4" t="s">
        <v>18071</v>
      </c>
      <c r="F1280" s="11">
        <v>0</v>
      </c>
    </row>
    <row r="1281" spans="5:6" x14ac:dyDescent="0.3">
      <c r="E1281" s="4" t="s">
        <v>18656</v>
      </c>
      <c r="F1281" s="11">
        <v>0</v>
      </c>
    </row>
    <row r="1282" spans="5:6" x14ac:dyDescent="0.3">
      <c r="E1282" s="4" t="s">
        <v>18072</v>
      </c>
      <c r="F1282" s="11">
        <v>0</v>
      </c>
    </row>
    <row r="1283" spans="5:6" x14ac:dyDescent="0.3">
      <c r="E1283" s="4" t="s">
        <v>18660</v>
      </c>
      <c r="F1283" s="11">
        <v>0</v>
      </c>
    </row>
    <row r="1284" spans="5:6" x14ac:dyDescent="0.3">
      <c r="E1284" s="4" t="s">
        <v>18073</v>
      </c>
      <c r="F1284" s="11">
        <v>0</v>
      </c>
    </row>
    <row r="1285" spans="5:6" x14ac:dyDescent="0.3">
      <c r="E1285" s="4" t="s">
        <v>18664</v>
      </c>
      <c r="F1285" s="11">
        <v>0</v>
      </c>
    </row>
    <row r="1286" spans="5:6" x14ac:dyDescent="0.3">
      <c r="E1286" s="4" t="s">
        <v>18074</v>
      </c>
      <c r="F1286" s="11">
        <v>0</v>
      </c>
    </row>
    <row r="1287" spans="5:6" x14ac:dyDescent="0.3">
      <c r="E1287" s="4" t="s">
        <v>18668</v>
      </c>
      <c r="F1287" s="11">
        <v>0</v>
      </c>
    </row>
    <row r="1288" spans="5:6" x14ac:dyDescent="0.3">
      <c r="E1288" s="4" t="s">
        <v>18075</v>
      </c>
      <c r="F1288" s="11">
        <v>0</v>
      </c>
    </row>
    <row r="1289" spans="5:6" x14ac:dyDescent="0.3">
      <c r="E1289" s="4" t="s">
        <v>18672</v>
      </c>
      <c r="F1289" s="11">
        <v>0</v>
      </c>
    </row>
    <row r="1290" spans="5:6" x14ac:dyDescent="0.3">
      <c r="E1290" s="4" t="s">
        <v>18076</v>
      </c>
      <c r="F1290" s="11">
        <v>0</v>
      </c>
    </row>
    <row r="1291" spans="5:6" x14ac:dyDescent="0.3">
      <c r="E1291" s="4" t="s">
        <v>18676</v>
      </c>
      <c r="F1291" s="11">
        <v>0</v>
      </c>
    </row>
    <row r="1292" spans="5:6" x14ac:dyDescent="0.3">
      <c r="E1292" s="4" t="s">
        <v>18077</v>
      </c>
      <c r="F1292" s="11">
        <v>0</v>
      </c>
    </row>
    <row r="1293" spans="5:6" x14ac:dyDescent="0.3">
      <c r="E1293" s="4" t="s">
        <v>18680</v>
      </c>
      <c r="F1293" s="11">
        <v>0</v>
      </c>
    </row>
    <row r="1294" spans="5:6" x14ac:dyDescent="0.3">
      <c r="E1294" s="4" t="s">
        <v>18078</v>
      </c>
      <c r="F1294" s="11">
        <v>0</v>
      </c>
    </row>
    <row r="1295" spans="5:6" x14ac:dyDescent="0.3">
      <c r="E1295" s="4" t="s">
        <v>18684</v>
      </c>
      <c r="F1295" s="11">
        <v>0</v>
      </c>
    </row>
    <row r="1296" spans="5:6" x14ac:dyDescent="0.3">
      <c r="E1296" s="4" t="s">
        <v>18079</v>
      </c>
      <c r="F1296" s="11">
        <v>0</v>
      </c>
    </row>
    <row r="1297" spans="5:6" x14ac:dyDescent="0.3">
      <c r="E1297" s="4" t="s">
        <v>18688</v>
      </c>
      <c r="F1297" s="11">
        <v>0</v>
      </c>
    </row>
    <row r="1298" spans="5:6" x14ac:dyDescent="0.3">
      <c r="E1298" s="4" t="s">
        <v>18080</v>
      </c>
      <c r="F1298" s="11">
        <v>0</v>
      </c>
    </row>
    <row r="1299" spans="5:6" x14ac:dyDescent="0.3">
      <c r="E1299" s="4" t="s">
        <v>18692</v>
      </c>
      <c r="F1299" s="11">
        <v>0</v>
      </c>
    </row>
    <row r="1300" spans="5:6" x14ac:dyDescent="0.3">
      <c r="E1300" s="4" t="s">
        <v>18081</v>
      </c>
      <c r="F1300" s="11">
        <v>0</v>
      </c>
    </row>
    <row r="1301" spans="5:6" x14ac:dyDescent="0.3">
      <c r="E1301" s="4" t="s">
        <v>18696</v>
      </c>
      <c r="F1301" s="11">
        <v>0</v>
      </c>
    </row>
    <row r="1302" spans="5:6" x14ac:dyDescent="0.3">
      <c r="E1302" s="4" t="s">
        <v>18082</v>
      </c>
      <c r="F1302" s="11">
        <v>0</v>
      </c>
    </row>
    <row r="1303" spans="5:6" x14ac:dyDescent="0.3">
      <c r="E1303" s="4" t="s">
        <v>18700</v>
      </c>
      <c r="F1303" s="11">
        <v>0</v>
      </c>
    </row>
    <row r="1304" spans="5:6" x14ac:dyDescent="0.3">
      <c r="E1304" s="4" t="s">
        <v>18083</v>
      </c>
      <c r="F1304" s="11">
        <v>0</v>
      </c>
    </row>
    <row r="1305" spans="5:6" x14ac:dyDescent="0.3">
      <c r="E1305" s="4" t="s">
        <v>18704</v>
      </c>
      <c r="F1305" s="11">
        <v>0</v>
      </c>
    </row>
    <row r="1306" spans="5:6" x14ac:dyDescent="0.3">
      <c r="E1306" s="4" t="s">
        <v>18084</v>
      </c>
      <c r="F1306" s="11">
        <v>0</v>
      </c>
    </row>
    <row r="1307" spans="5:6" x14ac:dyDescent="0.3">
      <c r="E1307" s="4" t="s">
        <v>18708</v>
      </c>
      <c r="F1307" s="11">
        <v>0</v>
      </c>
    </row>
    <row r="1308" spans="5:6" x14ac:dyDescent="0.3">
      <c r="E1308" s="4" t="s">
        <v>17841</v>
      </c>
      <c r="F1308" s="11">
        <v>0</v>
      </c>
    </row>
    <row r="1309" spans="5:6" x14ac:dyDescent="0.3">
      <c r="E1309" s="4" t="s">
        <v>18712</v>
      </c>
      <c r="F1309" s="11">
        <v>0</v>
      </c>
    </row>
    <row r="1310" spans="5:6" x14ac:dyDescent="0.3">
      <c r="E1310" s="4" t="s">
        <v>18086</v>
      </c>
      <c r="F1310" s="11">
        <v>0</v>
      </c>
    </row>
    <row r="1311" spans="5:6" x14ac:dyDescent="0.3">
      <c r="E1311" s="4" t="s">
        <v>18716</v>
      </c>
      <c r="F1311" s="11">
        <v>0</v>
      </c>
    </row>
    <row r="1312" spans="5:6" x14ac:dyDescent="0.3">
      <c r="E1312" s="4" t="s">
        <v>18087</v>
      </c>
      <c r="F1312" s="11">
        <v>0</v>
      </c>
    </row>
    <row r="1313" spans="5:6" x14ac:dyDescent="0.3">
      <c r="E1313" s="4" t="s">
        <v>17876</v>
      </c>
      <c r="F1313" s="11">
        <v>0</v>
      </c>
    </row>
    <row r="1314" spans="5:6" x14ac:dyDescent="0.3">
      <c r="E1314" s="4" t="s">
        <v>18088</v>
      </c>
      <c r="F1314" s="11">
        <v>0</v>
      </c>
    </row>
    <row r="1315" spans="5:6" x14ac:dyDescent="0.3">
      <c r="E1315" s="4" t="s">
        <v>18724</v>
      </c>
      <c r="F1315" s="11">
        <v>0</v>
      </c>
    </row>
    <row r="1316" spans="5:6" x14ac:dyDescent="0.3">
      <c r="E1316" s="4" t="s">
        <v>18089</v>
      </c>
      <c r="F1316" s="11">
        <v>0</v>
      </c>
    </row>
    <row r="1317" spans="5:6" x14ac:dyDescent="0.3">
      <c r="E1317" s="4" t="s">
        <v>18728</v>
      </c>
      <c r="F1317" s="11">
        <v>0</v>
      </c>
    </row>
    <row r="1318" spans="5:6" x14ac:dyDescent="0.3">
      <c r="E1318" s="4" t="s">
        <v>18090</v>
      </c>
      <c r="F1318" s="11">
        <v>0</v>
      </c>
    </row>
    <row r="1319" spans="5:6" x14ac:dyDescent="0.3">
      <c r="E1319" s="4" t="s">
        <v>18732</v>
      </c>
      <c r="F1319" s="11">
        <v>0</v>
      </c>
    </row>
    <row r="1320" spans="5:6" x14ac:dyDescent="0.3">
      <c r="E1320" s="4" t="s">
        <v>18091</v>
      </c>
      <c r="F1320" s="11">
        <v>0</v>
      </c>
    </row>
    <row r="1321" spans="5:6" x14ac:dyDescent="0.3">
      <c r="E1321" s="4" t="s">
        <v>18736</v>
      </c>
      <c r="F1321" s="11">
        <v>0</v>
      </c>
    </row>
    <row r="1322" spans="5:6" x14ac:dyDescent="0.3">
      <c r="E1322" s="4" t="s">
        <v>17842</v>
      </c>
      <c r="F1322" s="11">
        <v>0</v>
      </c>
    </row>
    <row r="1323" spans="5:6" x14ac:dyDescent="0.3">
      <c r="E1323" s="4" t="s">
        <v>18740</v>
      </c>
      <c r="F1323" s="11">
        <v>0</v>
      </c>
    </row>
    <row r="1324" spans="5:6" x14ac:dyDescent="0.3">
      <c r="E1324" s="4" t="s">
        <v>18093</v>
      </c>
      <c r="F1324" s="11">
        <v>0</v>
      </c>
    </row>
    <row r="1325" spans="5:6" x14ac:dyDescent="0.3">
      <c r="E1325" s="4" t="s">
        <v>18744</v>
      </c>
      <c r="F1325" s="11">
        <v>0</v>
      </c>
    </row>
    <row r="1326" spans="5:6" x14ac:dyDescent="0.3">
      <c r="E1326" s="4" t="s">
        <v>18094</v>
      </c>
      <c r="F1326" s="11">
        <v>0</v>
      </c>
    </row>
    <row r="1327" spans="5:6" x14ac:dyDescent="0.3">
      <c r="E1327" s="4" t="s">
        <v>18748</v>
      </c>
      <c r="F1327" s="11">
        <v>0</v>
      </c>
    </row>
    <row r="1328" spans="5:6" x14ac:dyDescent="0.3">
      <c r="E1328" s="4" t="s">
        <v>18095</v>
      </c>
      <c r="F1328" s="11">
        <v>0</v>
      </c>
    </row>
    <row r="1329" spans="5:6" x14ac:dyDescent="0.3">
      <c r="E1329" s="4" t="s">
        <v>18752</v>
      </c>
      <c r="F1329" s="11">
        <v>0</v>
      </c>
    </row>
    <row r="1330" spans="5:6" x14ac:dyDescent="0.3">
      <c r="E1330" s="4" t="s">
        <v>18096</v>
      </c>
      <c r="F1330" s="11">
        <v>0</v>
      </c>
    </row>
    <row r="1331" spans="5:6" x14ac:dyDescent="0.3">
      <c r="E1331" s="4" t="s">
        <v>18756</v>
      </c>
      <c r="F1331" s="11">
        <v>0</v>
      </c>
    </row>
    <row r="1332" spans="5:6" x14ac:dyDescent="0.3">
      <c r="E1332" s="4" t="s">
        <v>18097</v>
      </c>
      <c r="F1332" s="11">
        <v>0</v>
      </c>
    </row>
    <row r="1333" spans="5:6" x14ac:dyDescent="0.3">
      <c r="E1333" s="4" t="s">
        <v>18760</v>
      </c>
      <c r="F1333" s="11">
        <v>0</v>
      </c>
    </row>
    <row r="1334" spans="5:6" x14ac:dyDescent="0.3">
      <c r="E1334" s="4" t="s">
        <v>18098</v>
      </c>
      <c r="F1334" s="11">
        <v>0</v>
      </c>
    </row>
    <row r="1335" spans="5:6" x14ac:dyDescent="0.3">
      <c r="E1335" s="4" t="s">
        <v>18764</v>
      </c>
      <c r="F1335" s="11">
        <v>0</v>
      </c>
    </row>
    <row r="1336" spans="5:6" x14ac:dyDescent="0.3">
      <c r="E1336" s="4" t="s">
        <v>18099</v>
      </c>
      <c r="F1336" s="11">
        <v>0</v>
      </c>
    </row>
    <row r="1337" spans="5:6" x14ac:dyDescent="0.3">
      <c r="E1337" s="4" t="s">
        <v>18768</v>
      </c>
      <c r="F1337" s="11">
        <v>0</v>
      </c>
    </row>
    <row r="1338" spans="5:6" x14ac:dyDescent="0.3">
      <c r="E1338" s="4" t="s">
        <v>18100</v>
      </c>
      <c r="F1338" s="11">
        <v>0</v>
      </c>
    </row>
    <row r="1339" spans="5:6" x14ac:dyDescent="0.3">
      <c r="E1339" s="4" t="s">
        <v>18772</v>
      </c>
      <c r="F1339" s="11">
        <v>0</v>
      </c>
    </row>
    <row r="1340" spans="5:6" x14ac:dyDescent="0.3">
      <c r="E1340" s="4" t="s">
        <v>18101</v>
      </c>
      <c r="F1340" s="11">
        <v>0</v>
      </c>
    </row>
    <row r="1341" spans="5:6" x14ac:dyDescent="0.3">
      <c r="E1341" s="4" t="s">
        <v>18776</v>
      </c>
      <c r="F1341" s="11">
        <v>0</v>
      </c>
    </row>
    <row r="1342" spans="5:6" x14ac:dyDescent="0.3">
      <c r="E1342" s="4" t="s">
        <v>18102</v>
      </c>
      <c r="F1342" s="11">
        <v>0</v>
      </c>
    </row>
    <row r="1343" spans="5:6" x14ac:dyDescent="0.3">
      <c r="E1343" s="4" t="s">
        <v>18780</v>
      </c>
      <c r="F1343" s="11">
        <v>0</v>
      </c>
    </row>
    <row r="1344" spans="5:6" x14ac:dyDescent="0.3">
      <c r="E1344" s="4" t="s">
        <v>18103</v>
      </c>
      <c r="F1344" s="11">
        <v>0</v>
      </c>
    </row>
    <row r="1345" spans="5:6" x14ac:dyDescent="0.3">
      <c r="E1345" s="4" t="s">
        <v>18784</v>
      </c>
      <c r="F1345" s="11">
        <v>0</v>
      </c>
    </row>
    <row r="1346" spans="5:6" x14ac:dyDescent="0.3">
      <c r="E1346" s="4" t="s">
        <v>18104</v>
      </c>
      <c r="F1346" s="11">
        <v>0</v>
      </c>
    </row>
    <row r="1347" spans="5:6" x14ac:dyDescent="0.3">
      <c r="E1347" s="4" t="s">
        <v>18788</v>
      </c>
      <c r="F1347" s="11">
        <v>0</v>
      </c>
    </row>
    <row r="1348" spans="5:6" x14ac:dyDescent="0.3">
      <c r="E1348" s="4" t="s">
        <v>18105</v>
      </c>
      <c r="F1348" s="11">
        <v>0</v>
      </c>
    </row>
    <row r="1349" spans="5:6" x14ac:dyDescent="0.3">
      <c r="E1349" s="4" t="s">
        <v>18792</v>
      </c>
      <c r="F1349" s="11">
        <v>0</v>
      </c>
    </row>
    <row r="1350" spans="5:6" x14ac:dyDescent="0.3">
      <c r="E1350" s="4" t="s">
        <v>18106</v>
      </c>
      <c r="F1350" s="11">
        <v>0</v>
      </c>
    </row>
    <row r="1351" spans="5:6" x14ac:dyDescent="0.3">
      <c r="E1351" s="4" t="s">
        <v>18796</v>
      </c>
      <c r="F1351" s="11">
        <v>0</v>
      </c>
    </row>
    <row r="1352" spans="5:6" x14ac:dyDescent="0.3">
      <c r="E1352" s="4" t="s">
        <v>18107</v>
      </c>
      <c r="F1352" s="11">
        <v>0</v>
      </c>
    </row>
    <row r="1353" spans="5:6" x14ac:dyDescent="0.3">
      <c r="E1353" s="4" t="s">
        <v>18800</v>
      </c>
      <c r="F1353" s="11">
        <v>0</v>
      </c>
    </row>
    <row r="1354" spans="5:6" x14ac:dyDescent="0.3">
      <c r="E1354" s="4" t="s">
        <v>18108</v>
      </c>
      <c r="F1354" s="11">
        <v>0</v>
      </c>
    </row>
    <row r="1355" spans="5:6" x14ac:dyDescent="0.3">
      <c r="E1355" s="4" t="s">
        <v>18804</v>
      </c>
      <c r="F1355" s="11">
        <v>0</v>
      </c>
    </row>
    <row r="1356" spans="5:6" x14ac:dyDescent="0.3">
      <c r="E1356" s="4" t="s">
        <v>18109</v>
      </c>
      <c r="F1356" s="11">
        <v>0</v>
      </c>
    </row>
    <row r="1357" spans="5:6" x14ac:dyDescent="0.3">
      <c r="E1357" s="4" t="s">
        <v>18808</v>
      </c>
      <c r="F1357" s="11">
        <v>0</v>
      </c>
    </row>
    <row r="1358" spans="5:6" x14ac:dyDescent="0.3">
      <c r="E1358" s="4" t="s">
        <v>18110</v>
      </c>
      <c r="F1358" s="11">
        <v>0</v>
      </c>
    </row>
    <row r="1359" spans="5:6" x14ac:dyDescent="0.3">
      <c r="E1359" s="4" t="s">
        <v>18812</v>
      </c>
      <c r="F1359" s="11">
        <v>0</v>
      </c>
    </row>
    <row r="1360" spans="5:6" x14ac:dyDescent="0.3">
      <c r="E1360" s="4" t="s">
        <v>17878</v>
      </c>
      <c r="F1360" s="11">
        <v>0</v>
      </c>
    </row>
    <row r="1361" spans="5:6" x14ac:dyDescent="0.3">
      <c r="E1361" s="4" t="s">
        <v>18816</v>
      </c>
      <c r="F1361" s="11">
        <v>0</v>
      </c>
    </row>
    <row r="1362" spans="5:6" x14ac:dyDescent="0.3">
      <c r="E1362" s="4" t="s">
        <v>18112</v>
      </c>
      <c r="F1362" s="11">
        <v>0</v>
      </c>
    </row>
    <row r="1363" spans="5:6" x14ac:dyDescent="0.3">
      <c r="E1363" s="4" t="s">
        <v>18820</v>
      </c>
      <c r="F1363" s="11">
        <v>0</v>
      </c>
    </row>
    <row r="1364" spans="5:6" x14ac:dyDescent="0.3">
      <c r="E1364" s="4" t="s">
        <v>18113</v>
      </c>
      <c r="F1364" s="11">
        <v>0</v>
      </c>
    </row>
    <row r="1365" spans="5:6" x14ac:dyDescent="0.3">
      <c r="E1365" s="4" t="s">
        <v>18824</v>
      </c>
      <c r="F1365" s="11">
        <v>0</v>
      </c>
    </row>
    <row r="1366" spans="5:6" x14ac:dyDescent="0.3">
      <c r="E1366" s="4" t="s">
        <v>18114</v>
      </c>
      <c r="F1366" s="11">
        <v>0</v>
      </c>
    </row>
    <row r="1367" spans="5:6" x14ac:dyDescent="0.3">
      <c r="E1367" s="4" t="s">
        <v>18828</v>
      </c>
      <c r="F1367" s="11">
        <v>0</v>
      </c>
    </row>
    <row r="1368" spans="5:6" x14ac:dyDescent="0.3">
      <c r="E1368" s="4" t="s">
        <v>18115</v>
      </c>
      <c r="F1368" s="11">
        <v>0</v>
      </c>
    </row>
    <row r="1369" spans="5:6" x14ac:dyDescent="0.3">
      <c r="E1369" s="4" t="s">
        <v>18832</v>
      </c>
      <c r="F1369" s="11">
        <v>0</v>
      </c>
    </row>
    <row r="1370" spans="5:6" x14ac:dyDescent="0.3">
      <c r="E1370" s="4" t="s">
        <v>18116</v>
      </c>
      <c r="F1370" s="11">
        <v>0</v>
      </c>
    </row>
    <row r="1371" spans="5:6" x14ac:dyDescent="0.3">
      <c r="E1371" s="4" t="s">
        <v>18836</v>
      </c>
      <c r="F1371" s="11">
        <v>0</v>
      </c>
    </row>
    <row r="1372" spans="5:6" x14ac:dyDescent="0.3">
      <c r="E1372" s="4" t="s">
        <v>17867</v>
      </c>
      <c r="F1372" s="11">
        <v>0</v>
      </c>
    </row>
    <row r="1373" spans="5:6" x14ac:dyDescent="0.3">
      <c r="E1373" s="4" t="s">
        <v>18840</v>
      </c>
      <c r="F1373" s="11">
        <v>0</v>
      </c>
    </row>
    <row r="1374" spans="5:6" x14ac:dyDescent="0.3">
      <c r="E1374" s="4" t="s">
        <v>18118</v>
      </c>
      <c r="F1374" s="11">
        <v>0</v>
      </c>
    </row>
    <row r="1375" spans="5:6" x14ac:dyDescent="0.3">
      <c r="E1375" s="4" t="s">
        <v>18844</v>
      </c>
      <c r="F1375" s="11">
        <v>0</v>
      </c>
    </row>
    <row r="1376" spans="5:6" x14ac:dyDescent="0.3">
      <c r="E1376" s="4" t="s">
        <v>18119</v>
      </c>
      <c r="F1376" s="11">
        <v>0</v>
      </c>
    </row>
    <row r="1377" spans="5:6" x14ac:dyDescent="0.3">
      <c r="E1377" s="4" t="s">
        <v>18848</v>
      </c>
      <c r="F1377" s="11">
        <v>0</v>
      </c>
    </row>
    <row r="1378" spans="5:6" x14ac:dyDescent="0.3">
      <c r="E1378" s="4" t="s">
        <v>18120</v>
      </c>
      <c r="F1378" s="11">
        <v>0</v>
      </c>
    </row>
    <row r="1379" spans="5:6" x14ac:dyDescent="0.3">
      <c r="E1379" s="4" t="s">
        <v>18852</v>
      </c>
      <c r="F1379" s="11">
        <v>0</v>
      </c>
    </row>
    <row r="1380" spans="5:6" x14ac:dyDescent="0.3">
      <c r="E1380" s="4" t="s">
        <v>18121</v>
      </c>
      <c r="F1380" s="11">
        <v>0</v>
      </c>
    </row>
    <row r="1381" spans="5:6" x14ac:dyDescent="0.3">
      <c r="E1381" s="4" t="s">
        <v>18856</v>
      </c>
      <c r="F1381" s="11">
        <v>0</v>
      </c>
    </row>
    <row r="1382" spans="5:6" x14ac:dyDescent="0.3">
      <c r="E1382" s="4" t="s">
        <v>18122</v>
      </c>
      <c r="F1382" s="11">
        <v>0</v>
      </c>
    </row>
    <row r="1383" spans="5:6" x14ac:dyDescent="0.3">
      <c r="E1383" s="4" t="s">
        <v>18860</v>
      </c>
      <c r="F1383" s="11">
        <v>0</v>
      </c>
    </row>
    <row r="1384" spans="5:6" x14ac:dyDescent="0.3">
      <c r="E1384" s="4" t="s">
        <v>18123</v>
      </c>
      <c r="F1384" s="11">
        <v>0</v>
      </c>
    </row>
    <row r="1385" spans="5:6" x14ac:dyDescent="0.3">
      <c r="E1385" s="4" t="s">
        <v>18864</v>
      </c>
      <c r="F1385" s="11">
        <v>0</v>
      </c>
    </row>
    <row r="1386" spans="5:6" x14ac:dyDescent="0.3">
      <c r="E1386" s="4" t="s">
        <v>18124</v>
      </c>
      <c r="F1386" s="11">
        <v>0</v>
      </c>
    </row>
    <row r="1387" spans="5:6" x14ac:dyDescent="0.3">
      <c r="E1387" s="4" t="s">
        <v>18868</v>
      </c>
      <c r="F1387" s="11">
        <v>0</v>
      </c>
    </row>
    <row r="1388" spans="5:6" x14ac:dyDescent="0.3">
      <c r="E1388" s="4" t="s">
        <v>18125</v>
      </c>
      <c r="F1388" s="11">
        <v>0</v>
      </c>
    </row>
    <row r="1389" spans="5:6" x14ac:dyDescent="0.3">
      <c r="E1389" s="4" t="s">
        <v>18872</v>
      </c>
      <c r="F1389" s="11">
        <v>0</v>
      </c>
    </row>
    <row r="1390" spans="5:6" x14ac:dyDescent="0.3">
      <c r="E1390" s="4" t="s">
        <v>18126</v>
      </c>
      <c r="F1390" s="11">
        <v>0</v>
      </c>
    </row>
    <row r="1391" spans="5:6" x14ac:dyDescent="0.3">
      <c r="E1391" s="4" t="s">
        <v>18876</v>
      </c>
      <c r="F1391" s="11">
        <v>0</v>
      </c>
    </row>
    <row r="1392" spans="5:6" x14ac:dyDescent="0.3">
      <c r="E1392" s="4" t="s">
        <v>18127</v>
      </c>
      <c r="F1392" s="11">
        <v>0</v>
      </c>
    </row>
    <row r="1393" spans="5:6" x14ac:dyDescent="0.3">
      <c r="E1393" s="4" t="s">
        <v>18880</v>
      </c>
      <c r="F1393" s="11">
        <v>0</v>
      </c>
    </row>
    <row r="1394" spans="5:6" x14ac:dyDescent="0.3">
      <c r="E1394" s="4" t="s">
        <v>18128</v>
      </c>
      <c r="F1394" s="11">
        <v>0</v>
      </c>
    </row>
    <row r="1395" spans="5:6" x14ac:dyDescent="0.3">
      <c r="E1395" s="4" t="s">
        <v>18884</v>
      </c>
      <c r="F1395" s="11">
        <v>0</v>
      </c>
    </row>
    <row r="1396" spans="5:6" x14ac:dyDescent="0.3">
      <c r="E1396" s="4" t="s">
        <v>18129</v>
      </c>
      <c r="F1396" s="11">
        <v>0</v>
      </c>
    </row>
    <row r="1397" spans="5:6" x14ac:dyDescent="0.3">
      <c r="E1397" s="4" t="s">
        <v>18888</v>
      </c>
      <c r="F1397" s="11">
        <v>0</v>
      </c>
    </row>
    <row r="1398" spans="5:6" x14ac:dyDescent="0.3">
      <c r="E1398" s="4" t="s">
        <v>18130</v>
      </c>
      <c r="F1398" s="11">
        <v>0</v>
      </c>
    </row>
    <row r="1399" spans="5:6" x14ac:dyDescent="0.3">
      <c r="E1399" s="4" t="s">
        <v>18892</v>
      </c>
      <c r="F1399" s="11">
        <v>0</v>
      </c>
    </row>
    <row r="1400" spans="5:6" x14ac:dyDescent="0.3">
      <c r="E1400" s="4" t="s">
        <v>18131</v>
      </c>
      <c r="F1400" s="11">
        <v>0</v>
      </c>
    </row>
    <row r="1401" spans="5:6" x14ac:dyDescent="0.3">
      <c r="E1401" s="4" t="s">
        <v>18896</v>
      </c>
      <c r="F1401" s="11">
        <v>0</v>
      </c>
    </row>
    <row r="1402" spans="5:6" x14ac:dyDescent="0.3">
      <c r="E1402" s="4" t="s">
        <v>17868</v>
      </c>
      <c r="F1402" s="11">
        <v>0</v>
      </c>
    </row>
    <row r="1403" spans="5:6" x14ac:dyDescent="0.3">
      <c r="E1403" s="4" t="s">
        <v>18900</v>
      </c>
      <c r="F1403" s="11">
        <v>0</v>
      </c>
    </row>
    <row r="1404" spans="5:6" x14ac:dyDescent="0.3">
      <c r="E1404" s="4" t="s">
        <v>18133</v>
      </c>
      <c r="F1404" s="11">
        <v>0</v>
      </c>
    </row>
    <row r="1405" spans="5:6" x14ac:dyDescent="0.3">
      <c r="E1405" s="4" t="s">
        <v>18918</v>
      </c>
      <c r="F1405" s="11">
        <v>0</v>
      </c>
    </row>
    <row r="1406" spans="5:6" x14ac:dyDescent="0.3">
      <c r="E1406" s="4" t="s">
        <v>18134</v>
      </c>
      <c r="F1406" s="11">
        <v>0</v>
      </c>
    </row>
    <row r="1407" spans="5:6" x14ac:dyDescent="0.3">
      <c r="E1407" s="4" t="s">
        <v>18922</v>
      </c>
      <c r="F1407" s="11">
        <v>0</v>
      </c>
    </row>
    <row r="1408" spans="5:6" x14ac:dyDescent="0.3">
      <c r="E1408" s="4" t="s">
        <v>18135</v>
      </c>
      <c r="F1408" s="11">
        <v>0</v>
      </c>
    </row>
    <row r="1409" spans="5:6" x14ac:dyDescent="0.3">
      <c r="E1409" s="4" t="s">
        <v>18926</v>
      </c>
      <c r="F1409" s="11">
        <v>0</v>
      </c>
    </row>
    <row r="1410" spans="5:6" x14ac:dyDescent="0.3">
      <c r="E1410" s="4" t="s">
        <v>18136</v>
      </c>
      <c r="F1410" s="11">
        <v>0</v>
      </c>
    </row>
    <row r="1411" spans="5:6" x14ac:dyDescent="0.3">
      <c r="E1411" s="4" t="s">
        <v>18930</v>
      </c>
      <c r="F1411" s="11">
        <v>0</v>
      </c>
    </row>
    <row r="1412" spans="5:6" x14ac:dyDescent="0.3">
      <c r="E1412" s="4" t="s">
        <v>18137</v>
      </c>
      <c r="F1412" s="11">
        <v>0</v>
      </c>
    </row>
    <row r="1413" spans="5:6" x14ac:dyDescent="0.3">
      <c r="E1413" s="4" t="s">
        <v>17862</v>
      </c>
      <c r="F1413" s="11">
        <v>0</v>
      </c>
    </row>
    <row r="1414" spans="5:6" x14ac:dyDescent="0.3">
      <c r="E1414" s="4" t="s">
        <v>18138</v>
      </c>
      <c r="F1414" s="11">
        <v>0</v>
      </c>
    </row>
    <row r="1415" spans="5:6" x14ac:dyDescent="0.3">
      <c r="E1415" s="4" t="s">
        <v>18938</v>
      </c>
      <c r="F1415" s="11">
        <v>0</v>
      </c>
    </row>
    <row r="1416" spans="5:6" x14ac:dyDescent="0.3">
      <c r="E1416" s="4" t="s">
        <v>18139</v>
      </c>
      <c r="F1416" s="11">
        <v>0</v>
      </c>
    </row>
    <row r="1417" spans="5:6" x14ac:dyDescent="0.3">
      <c r="E1417" s="4" t="s">
        <v>18942</v>
      </c>
      <c r="F1417" s="11">
        <v>0</v>
      </c>
    </row>
    <row r="1418" spans="5:6" x14ac:dyDescent="0.3">
      <c r="E1418" s="4" t="s">
        <v>18140</v>
      </c>
      <c r="F1418" s="11">
        <v>0</v>
      </c>
    </row>
    <row r="1419" spans="5:6" x14ac:dyDescent="0.3">
      <c r="E1419" s="4" t="s">
        <v>18946</v>
      </c>
      <c r="F1419" s="11">
        <v>0</v>
      </c>
    </row>
    <row r="1420" spans="5:6" x14ac:dyDescent="0.3">
      <c r="E1420" s="4" t="s">
        <v>18141</v>
      </c>
      <c r="F1420" s="11">
        <v>0</v>
      </c>
    </row>
    <row r="1421" spans="5:6" x14ac:dyDescent="0.3">
      <c r="E1421" s="4" t="s">
        <v>18950</v>
      </c>
      <c r="F1421" s="11">
        <v>0</v>
      </c>
    </row>
    <row r="1422" spans="5:6" x14ac:dyDescent="0.3">
      <c r="E1422" s="4" t="s">
        <v>18142</v>
      </c>
      <c r="F1422" s="11">
        <v>0</v>
      </c>
    </row>
    <row r="1423" spans="5:6" x14ac:dyDescent="0.3">
      <c r="E1423" s="4" t="s">
        <v>18408</v>
      </c>
      <c r="F1423" s="11">
        <v>0</v>
      </c>
    </row>
    <row r="1424" spans="5:6" x14ac:dyDescent="0.3">
      <c r="E1424" s="4" t="s">
        <v>18143</v>
      </c>
      <c r="F1424" s="11">
        <v>0</v>
      </c>
    </row>
    <row r="1425" spans="5:6" x14ac:dyDescent="0.3">
      <c r="E1425" s="4" t="s">
        <v>18410</v>
      </c>
      <c r="F1425" s="11">
        <v>0</v>
      </c>
    </row>
    <row r="1426" spans="5:6" x14ac:dyDescent="0.3">
      <c r="E1426" s="4" t="s">
        <v>18144</v>
      </c>
      <c r="F1426" s="11">
        <v>0</v>
      </c>
    </row>
    <row r="1427" spans="5:6" x14ac:dyDescent="0.3">
      <c r="E1427" s="4" t="s">
        <v>18412</v>
      </c>
      <c r="F1427" s="11">
        <v>0</v>
      </c>
    </row>
    <row r="1428" spans="5:6" x14ac:dyDescent="0.3">
      <c r="E1428" s="4" t="s">
        <v>18145</v>
      </c>
      <c r="F1428" s="11">
        <v>0</v>
      </c>
    </row>
    <row r="1429" spans="5:6" x14ac:dyDescent="0.3">
      <c r="E1429" s="4" t="s">
        <v>18414</v>
      </c>
      <c r="F1429" s="11">
        <v>0</v>
      </c>
    </row>
    <row r="1430" spans="5:6" x14ac:dyDescent="0.3">
      <c r="E1430" s="4" t="s">
        <v>18146</v>
      </c>
      <c r="F1430" s="11">
        <v>0</v>
      </c>
    </row>
    <row r="1431" spans="5:6" x14ac:dyDescent="0.3">
      <c r="E1431" s="4" t="s">
        <v>18416</v>
      </c>
      <c r="F1431" s="11">
        <v>0</v>
      </c>
    </row>
    <row r="1432" spans="5:6" x14ac:dyDescent="0.3">
      <c r="E1432" s="4" t="s">
        <v>18147</v>
      </c>
      <c r="F1432" s="11">
        <v>0</v>
      </c>
    </row>
    <row r="1433" spans="5:6" x14ac:dyDescent="0.3">
      <c r="E1433" s="4" t="s">
        <v>18418</v>
      </c>
      <c r="F1433" s="11">
        <v>0</v>
      </c>
    </row>
    <row r="1434" spans="5:6" x14ac:dyDescent="0.3">
      <c r="E1434" s="4" t="s">
        <v>18148</v>
      </c>
      <c r="F1434" s="11">
        <v>0</v>
      </c>
    </row>
    <row r="1435" spans="5:6" x14ac:dyDescent="0.3">
      <c r="E1435" s="4" t="s">
        <v>18420</v>
      </c>
      <c r="F1435" s="11">
        <v>0</v>
      </c>
    </row>
    <row r="1436" spans="5:6" x14ac:dyDescent="0.3">
      <c r="E1436" s="4" t="s">
        <v>18149</v>
      </c>
      <c r="F1436" s="11">
        <v>0</v>
      </c>
    </row>
    <row r="1437" spans="5:6" x14ac:dyDescent="0.3">
      <c r="E1437" s="4" t="s">
        <v>18422</v>
      </c>
      <c r="F1437" s="11">
        <v>0</v>
      </c>
    </row>
    <row r="1438" spans="5:6" x14ac:dyDescent="0.3">
      <c r="E1438" s="4" t="s">
        <v>18150</v>
      </c>
      <c r="F1438" s="11">
        <v>0</v>
      </c>
    </row>
    <row r="1439" spans="5:6" x14ac:dyDescent="0.3">
      <c r="E1439" s="4" t="s">
        <v>18424</v>
      </c>
      <c r="F1439" s="11">
        <v>0</v>
      </c>
    </row>
    <row r="1440" spans="5:6" x14ac:dyDescent="0.3">
      <c r="E1440" s="4" t="s">
        <v>18151</v>
      </c>
      <c r="F1440" s="11">
        <v>0</v>
      </c>
    </row>
    <row r="1441" spans="5:6" x14ac:dyDescent="0.3">
      <c r="E1441" s="4" t="s">
        <v>18426</v>
      </c>
      <c r="F1441" s="11">
        <v>0</v>
      </c>
    </row>
    <row r="1442" spans="5:6" x14ac:dyDescent="0.3">
      <c r="E1442" s="4" t="s">
        <v>18152</v>
      </c>
      <c r="F1442" s="11">
        <v>0</v>
      </c>
    </row>
    <row r="1443" spans="5:6" x14ac:dyDescent="0.3">
      <c r="E1443" s="4" t="s">
        <v>18428</v>
      </c>
      <c r="F1443" s="11">
        <v>0</v>
      </c>
    </row>
    <row r="1444" spans="5:6" x14ac:dyDescent="0.3">
      <c r="E1444" s="4" t="s">
        <v>18153</v>
      </c>
      <c r="F1444" s="11">
        <v>0</v>
      </c>
    </row>
    <row r="1445" spans="5:6" x14ac:dyDescent="0.3">
      <c r="E1445" s="4" t="s">
        <v>18430</v>
      </c>
      <c r="F1445" s="11">
        <v>0</v>
      </c>
    </row>
    <row r="1446" spans="5:6" x14ac:dyDescent="0.3">
      <c r="E1446" s="4" t="s">
        <v>18154</v>
      </c>
      <c r="F1446" s="11">
        <v>0</v>
      </c>
    </row>
    <row r="1447" spans="5:6" x14ac:dyDescent="0.3">
      <c r="E1447" s="4" t="s">
        <v>18432</v>
      </c>
      <c r="F1447" s="11">
        <v>0</v>
      </c>
    </row>
    <row r="1448" spans="5:6" x14ac:dyDescent="0.3">
      <c r="E1448" s="4" t="s">
        <v>18155</v>
      </c>
      <c r="F1448" s="11">
        <v>0</v>
      </c>
    </row>
    <row r="1449" spans="5:6" x14ac:dyDescent="0.3">
      <c r="E1449" s="4" t="s">
        <v>18434</v>
      </c>
      <c r="F1449" s="11">
        <v>0</v>
      </c>
    </row>
    <row r="1450" spans="5:6" x14ac:dyDescent="0.3">
      <c r="E1450" s="4" t="s">
        <v>18156</v>
      </c>
      <c r="F1450" s="11">
        <v>0</v>
      </c>
    </row>
    <row r="1451" spans="5:6" x14ac:dyDescent="0.3">
      <c r="E1451" s="4" t="s">
        <v>18436</v>
      </c>
      <c r="F1451" s="11">
        <v>0</v>
      </c>
    </row>
    <row r="1452" spans="5:6" x14ac:dyDescent="0.3">
      <c r="E1452" s="4" t="s">
        <v>18157</v>
      </c>
      <c r="F1452" s="11">
        <v>0</v>
      </c>
    </row>
    <row r="1453" spans="5:6" x14ac:dyDescent="0.3">
      <c r="E1453" s="4" t="s">
        <v>18438</v>
      </c>
      <c r="F1453" s="11">
        <v>0</v>
      </c>
    </row>
    <row r="1454" spans="5:6" x14ac:dyDescent="0.3">
      <c r="E1454" s="4" t="s">
        <v>18158</v>
      </c>
      <c r="F1454" s="11">
        <v>0</v>
      </c>
    </row>
    <row r="1455" spans="5:6" x14ac:dyDescent="0.3">
      <c r="E1455" s="4" t="s">
        <v>18440</v>
      </c>
      <c r="F1455" s="11">
        <v>0</v>
      </c>
    </row>
    <row r="1456" spans="5:6" x14ac:dyDescent="0.3">
      <c r="E1456" s="4" t="s">
        <v>18159</v>
      </c>
      <c r="F1456" s="11">
        <v>0</v>
      </c>
    </row>
    <row r="1457" spans="5:6" x14ac:dyDescent="0.3">
      <c r="E1457" s="4" t="s">
        <v>18442</v>
      </c>
      <c r="F1457" s="11">
        <v>0</v>
      </c>
    </row>
    <row r="1458" spans="5:6" x14ac:dyDescent="0.3">
      <c r="E1458" s="4" t="s">
        <v>18160</v>
      </c>
      <c r="F1458" s="11">
        <v>0</v>
      </c>
    </row>
    <row r="1459" spans="5:6" x14ac:dyDescent="0.3">
      <c r="E1459" s="4" t="s">
        <v>18444</v>
      </c>
      <c r="F1459" s="11">
        <v>0</v>
      </c>
    </row>
    <row r="1460" spans="5:6" x14ac:dyDescent="0.3">
      <c r="E1460" s="4" t="s">
        <v>18161</v>
      </c>
      <c r="F1460" s="11">
        <v>0</v>
      </c>
    </row>
    <row r="1461" spans="5:6" x14ac:dyDescent="0.3">
      <c r="E1461" s="4" t="s">
        <v>18446</v>
      </c>
      <c r="F1461" s="11">
        <v>0</v>
      </c>
    </row>
    <row r="1462" spans="5:6" x14ac:dyDescent="0.3">
      <c r="E1462" s="4" t="s">
        <v>18162</v>
      </c>
      <c r="F1462" s="11">
        <v>0</v>
      </c>
    </row>
    <row r="1463" spans="5:6" x14ac:dyDescent="0.3">
      <c r="E1463" s="4" t="s">
        <v>18448</v>
      </c>
      <c r="F1463" s="11">
        <v>0</v>
      </c>
    </row>
    <row r="1464" spans="5:6" x14ac:dyDescent="0.3">
      <c r="E1464" s="4" t="s">
        <v>18163</v>
      </c>
      <c r="F1464" s="11">
        <v>0</v>
      </c>
    </row>
    <row r="1465" spans="5:6" x14ac:dyDescent="0.3">
      <c r="E1465" s="4" t="s">
        <v>18450</v>
      </c>
      <c r="F1465" s="11">
        <v>0</v>
      </c>
    </row>
    <row r="1466" spans="5:6" x14ac:dyDescent="0.3">
      <c r="E1466" s="4" t="s">
        <v>18164</v>
      </c>
      <c r="F1466" s="11">
        <v>0</v>
      </c>
    </row>
    <row r="1467" spans="5:6" x14ac:dyDescent="0.3">
      <c r="E1467" s="4" t="s">
        <v>18452</v>
      </c>
      <c r="F1467" s="11">
        <v>0</v>
      </c>
    </row>
    <row r="1468" spans="5:6" x14ac:dyDescent="0.3">
      <c r="E1468" s="4" t="s">
        <v>18165</v>
      </c>
      <c r="F1468" s="11">
        <v>0</v>
      </c>
    </row>
    <row r="1469" spans="5:6" x14ac:dyDescent="0.3">
      <c r="E1469" s="4" t="s">
        <v>18454</v>
      </c>
      <c r="F1469" s="11">
        <v>0</v>
      </c>
    </row>
    <row r="1470" spans="5:6" x14ac:dyDescent="0.3">
      <c r="E1470" s="4" t="s">
        <v>18166</v>
      </c>
      <c r="F1470" s="11">
        <v>0</v>
      </c>
    </row>
    <row r="1471" spans="5:6" x14ac:dyDescent="0.3">
      <c r="E1471" s="4" t="s">
        <v>18456</v>
      </c>
      <c r="F1471" s="11">
        <v>0</v>
      </c>
    </row>
    <row r="1472" spans="5:6" x14ac:dyDescent="0.3">
      <c r="E1472" s="4" t="s">
        <v>18167</v>
      </c>
      <c r="F1472" s="11">
        <v>0</v>
      </c>
    </row>
    <row r="1473" spans="5:6" x14ac:dyDescent="0.3">
      <c r="E1473" s="4" t="s">
        <v>18458</v>
      </c>
      <c r="F1473" s="11">
        <v>0</v>
      </c>
    </row>
    <row r="1474" spans="5:6" x14ac:dyDescent="0.3">
      <c r="E1474" s="4" t="s">
        <v>18168</v>
      </c>
      <c r="F1474" s="11">
        <v>0</v>
      </c>
    </row>
    <row r="1475" spans="5:6" x14ac:dyDescent="0.3">
      <c r="E1475" s="4" t="s">
        <v>18460</v>
      </c>
      <c r="F1475" s="11">
        <v>0</v>
      </c>
    </row>
    <row r="1476" spans="5:6" x14ac:dyDescent="0.3">
      <c r="E1476" s="4" t="s">
        <v>18169</v>
      </c>
      <c r="F1476" s="11">
        <v>0</v>
      </c>
    </row>
    <row r="1477" spans="5:6" x14ac:dyDescent="0.3">
      <c r="E1477" s="4" t="s">
        <v>18462</v>
      </c>
      <c r="F1477" s="11">
        <v>0</v>
      </c>
    </row>
    <row r="1478" spans="5:6" x14ac:dyDescent="0.3">
      <c r="E1478" s="4" t="s">
        <v>18170</v>
      </c>
      <c r="F1478" s="11">
        <v>0</v>
      </c>
    </row>
    <row r="1479" spans="5:6" x14ac:dyDescent="0.3">
      <c r="E1479" s="4" t="s">
        <v>18464</v>
      </c>
      <c r="F1479" s="11">
        <v>0</v>
      </c>
    </row>
    <row r="1480" spans="5:6" x14ac:dyDescent="0.3">
      <c r="E1480" s="4" t="s">
        <v>18171</v>
      </c>
      <c r="F1480" s="11">
        <v>0</v>
      </c>
    </row>
    <row r="1481" spans="5:6" x14ac:dyDescent="0.3">
      <c r="E1481" s="4" t="s">
        <v>18466</v>
      </c>
      <c r="F1481" s="11">
        <v>0</v>
      </c>
    </row>
    <row r="1482" spans="5:6" x14ac:dyDescent="0.3">
      <c r="E1482" s="4" t="s">
        <v>18172</v>
      </c>
      <c r="F1482" s="11">
        <v>0</v>
      </c>
    </row>
    <row r="1483" spans="5:6" x14ac:dyDescent="0.3">
      <c r="E1483" s="4" t="s">
        <v>18468</v>
      </c>
      <c r="F1483" s="11">
        <v>0</v>
      </c>
    </row>
    <row r="1484" spans="5:6" x14ac:dyDescent="0.3">
      <c r="E1484" s="4" t="s">
        <v>18173</v>
      </c>
      <c r="F1484" s="11">
        <v>0</v>
      </c>
    </row>
    <row r="1485" spans="5:6" x14ac:dyDescent="0.3">
      <c r="E1485" s="4" t="s">
        <v>18470</v>
      </c>
      <c r="F1485" s="11">
        <v>0</v>
      </c>
    </row>
    <row r="1486" spans="5:6" x14ac:dyDescent="0.3">
      <c r="E1486" s="4" t="s">
        <v>18174</v>
      </c>
      <c r="F1486" s="11">
        <v>0</v>
      </c>
    </row>
    <row r="1487" spans="5:6" x14ac:dyDescent="0.3">
      <c r="E1487" s="4" t="s">
        <v>17849</v>
      </c>
      <c r="F1487" s="11">
        <v>0</v>
      </c>
    </row>
    <row r="1488" spans="5:6" x14ac:dyDescent="0.3">
      <c r="E1488" s="4" t="s">
        <v>18175</v>
      </c>
      <c r="F1488" s="11">
        <v>0</v>
      </c>
    </row>
    <row r="1489" spans="5:6" x14ac:dyDescent="0.3">
      <c r="E1489" s="4" t="s">
        <v>18474</v>
      </c>
      <c r="F1489" s="11">
        <v>0</v>
      </c>
    </row>
    <row r="1490" spans="5:6" x14ac:dyDescent="0.3">
      <c r="E1490" s="4" t="s">
        <v>18176</v>
      </c>
      <c r="F1490" s="11">
        <v>0</v>
      </c>
    </row>
    <row r="1491" spans="5:6" x14ac:dyDescent="0.3">
      <c r="E1491" s="4" t="s">
        <v>18476</v>
      </c>
      <c r="F1491" s="11">
        <v>0</v>
      </c>
    </row>
    <row r="1492" spans="5:6" x14ac:dyDescent="0.3">
      <c r="E1492" s="4" t="s">
        <v>18177</v>
      </c>
      <c r="F1492" s="11">
        <v>0</v>
      </c>
    </row>
    <row r="1493" spans="5:6" x14ac:dyDescent="0.3">
      <c r="E1493" s="4" t="s">
        <v>18478</v>
      </c>
      <c r="F1493" s="11">
        <v>0</v>
      </c>
    </row>
    <row r="1494" spans="5:6" x14ac:dyDescent="0.3">
      <c r="E1494" s="4" t="s">
        <v>18178</v>
      </c>
      <c r="F1494" s="11">
        <v>0</v>
      </c>
    </row>
    <row r="1495" spans="5:6" x14ac:dyDescent="0.3">
      <c r="E1495" s="4" t="s">
        <v>18480</v>
      </c>
      <c r="F1495" s="11">
        <v>0</v>
      </c>
    </row>
    <row r="1496" spans="5:6" x14ac:dyDescent="0.3">
      <c r="E1496" s="4" t="s">
        <v>18179</v>
      </c>
      <c r="F1496" s="11">
        <v>0</v>
      </c>
    </row>
    <row r="1497" spans="5:6" x14ac:dyDescent="0.3">
      <c r="E1497" s="4" t="s">
        <v>18482</v>
      </c>
      <c r="F1497" s="11">
        <v>0</v>
      </c>
    </row>
    <row r="1498" spans="5:6" x14ac:dyDescent="0.3">
      <c r="E1498" s="4" t="s">
        <v>18180</v>
      </c>
      <c r="F1498" s="11">
        <v>0</v>
      </c>
    </row>
    <row r="1499" spans="5:6" x14ac:dyDescent="0.3">
      <c r="E1499" s="4" t="s">
        <v>18484</v>
      </c>
      <c r="F1499" s="11">
        <v>0</v>
      </c>
    </row>
    <row r="1500" spans="5:6" x14ac:dyDescent="0.3">
      <c r="E1500" s="4" t="s">
        <v>18181</v>
      </c>
      <c r="F1500" s="11">
        <v>0</v>
      </c>
    </row>
    <row r="1501" spans="5:6" x14ac:dyDescent="0.3">
      <c r="E1501" s="4" t="s">
        <v>18486</v>
      </c>
      <c r="F1501" s="11">
        <v>0</v>
      </c>
    </row>
    <row r="1502" spans="5:6" x14ac:dyDescent="0.3">
      <c r="E1502" s="4" t="s">
        <v>18182</v>
      </c>
      <c r="F1502" s="11">
        <v>0</v>
      </c>
    </row>
    <row r="1503" spans="5:6" x14ac:dyDescent="0.3">
      <c r="E1503" s="4" t="s">
        <v>18488</v>
      </c>
      <c r="F1503" s="11">
        <v>0</v>
      </c>
    </row>
    <row r="1504" spans="5:6" x14ac:dyDescent="0.3">
      <c r="E1504" s="4" t="s">
        <v>18183</v>
      </c>
      <c r="F1504" s="11">
        <v>0</v>
      </c>
    </row>
    <row r="1505" spans="5:6" x14ac:dyDescent="0.3">
      <c r="E1505" s="4" t="s">
        <v>18490</v>
      </c>
      <c r="F1505" s="11">
        <v>0</v>
      </c>
    </row>
    <row r="1506" spans="5:6" x14ac:dyDescent="0.3">
      <c r="E1506" s="4" t="s">
        <v>18184</v>
      </c>
      <c r="F1506" s="11">
        <v>0</v>
      </c>
    </row>
    <row r="1507" spans="5:6" x14ac:dyDescent="0.3">
      <c r="E1507" s="4" t="s">
        <v>17850</v>
      </c>
      <c r="F1507" s="11">
        <v>0</v>
      </c>
    </row>
    <row r="1508" spans="5:6" x14ac:dyDescent="0.3">
      <c r="E1508" s="4" t="s">
        <v>18185</v>
      </c>
      <c r="F1508" s="11">
        <v>0</v>
      </c>
    </row>
    <row r="1509" spans="5:6" x14ac:dyDescent="0.3">
      <c r="E1509" s="4" t="s">
        <v>18494</v>
      </c>
      <c r="F1509" s="11">
        <v>0</v>
      </c>
    </row>
    <row r="1510" spans="5:6" x14ac:dyDescent="0.3">
      <c r="E1510" s="4" t="s">
        <v>18186</v>
      </c>
      <c r="F1510" s="11">
        <v>0</v>
      </c>
    </row>
    <row r="1511" spans="5:6" x14ac:dyDescent="0.3">
      <c r="E1511" s="4" t="s">
        <v>18496</v>
      </c>
      <c r="F1511" s="11">
        <v>0</v>
      </c>
    </row>
    <row r="1512" spans="5:6" x14ac:dyDescent="0.3">
      <c r="E1512" s="4" t="s">
        <v>18187</v>
      </c>
      <c r="F1512" s="11">
        <v>0</v>
      </c>
    </row>
    <row r="1513" spans="5:6" x14ac:dyDescent="0.3">
      <c r="E1513" s="4" t="s">
        <v>18498</v>
      </c>
      <c r="F1513" s="11">
        <v>0</v>
      </c>
    </row>
    <row r="1514" spans="5:6" x14ac:dyDescent="0.3">
      <c r="E1514" s="4" t="s">
        <v>18188</v>
      </c>
      <c r="F1514" s="11">
        <v>0</v>
      </c>
    </row>
    <row r="1515" spans="5:6" x14ac:dyDescent="0.3">
      <c r="E1515" s="4" t="s">
        <v>18500</v>
      </c>
      <c r="F1515" s="11">
        <v>0</v>
      </c>
    </row>
    <row r="1516" spans="5:6" x14ac:dyDescent="0.3">
      <c r="E1516" s="4" t="s">
        <v>18189</v>
      </c>
      <c r="F1516" s="11">
        <v>0</v>
      </c>
    </row>
    <row r="1517" spans="5:6" x14ac:dyDescent="0.3">
      <c r="E1517" s="4" t="s">
        <v>18502</v>
      </c>
      <c r="F1517" s="11">
        <v>0</v>
      </c>
    </row>
    <row r="1518" spans="5:6" x14ac:dyDescent="0.3">
      <c r="E1518" s="4" t="s">
        <v>18190</v>
      </c>
      <c r="F1518" s="11">
        <v>0</v>
      </c>
    </row>
    <row r="1519" spans="5:6" x14ac:dyDescent="0.3">
      <c r="E1519" s="4" t="s">
        <v>18504</v>
      </c>
      <c r="F1519" s="11">
        <v>0</v>
      </c>
    </row>
    <row r="1520" spans="5:6" x14ac:dyDescent="0.3">
      <c r="E1520" s="4" t="s">
        <v>18191</v>
      </c>
      <c r="F1520" s="11">
        <v>0</v>
      </c>
    </row>
    <row r="1521" spans="5:6" x14ac:dyDescent="0.3">
      <c r="E1521" s="4" t="s">
        <v>18506</v>
      </c>
      <c r="F1521" s="11">
        <v>0</v>
      </c>
    </row>
    <row r="1522" spans="5:6" x14ac:dyDescent="0.3">
      <c r="E1522" s="4" t="s">
        <v>18192</v>
      </c>
      <c r="F1522" s="11">
        <v>0</v>
      </c>
    </row>
    <row r="1523" spans="5:6" x14ac:dyDescent="0.3">
      <c r="E1523" s="4" t="s">
        <v>18508</v>
      </c>
      <c r="F1523" s="11">
        <v>0</v>
      </c>
    </row>
    <row r="1524" spans="5:6" x14ac:dyDescent="0.3">
      <c r="E1524" s="4" t="s">
        <v>18193</v>
      </c>
      <c r="F1524" s="11">
        <v>0</v>
      </c>
    </row>
    <row r="1525" spans="5:6" x14ac:dyDescent="0.3">
      <c r="E1525" s="4" t="s">
        <v>18510</v>
      </c>
      <c r="F1525" s="11">
        <v>0</v>
      </c>
    </row>
    <row r="1526" spans="5:6" x14ac:dyDescent="0.3">
      <c r="E1526" s="4" t="s">
        <v>18194</v>
      </c>
      <c r="F1526" s="11">
        <v>0</v>
      </c>
    </row>
    <row r="1527" spans="5:6" x14ac:dyDescent="0.3">
      <c r="E1527" s="4" t="s">
        <v>18512</v>
      </c>
      <c r="F1527" s="11">
        <v>0</v>
      </c>
    </row>
    <row r="1528" spans="5:6" x14ac:dyDescent="0.3">
      <c r="E1528" s="4" t="s">
        <v>18195</v>
      </c>
      <c r="F1528" s="11">
        <v>0</v>
      </c>
    </row>
    <row r="1529" spans="5:6" x14ac:dyDescent="0.3">
      <c r="E1529" s="4" t="s">
        <v>18514</v>
      </c>
      <c r="F1529" s="11">
        <v>0</v>
      </c>
    </row>
    <row r="1530" spans="5:6" x14ac:dyDescent="0.3">
      <c r="E1530" s="4" t="s">
        <v>18196</v>
      </c>
      <c r="F1530" s="11">
        <v>0</v>
      </c>
    </row>
    <row r="1531" spans="5:6" x14ac:dyDescent="0.3">
      <c r="E1531" s="4" t="s">
        <v>18516</v>
      </c>
      <c r="F1531" s="11">
        <v>0</v>
      </c>
    </row>
    <row r="1532" spans="5:6" x14ac:dyDescent="0.3">
      <c r="E1532" s="4" t="s">
        <v>18197</v>
      </c>
      <c r="F1532" s="11">
        <v>0</v>
      </c>
    </row>
    <row r="1533" spans="5:6" x14ac:dyDescent="0.3">
      <c r="E1533" s="4" t="s">
        <v>18518</v>
      </c>
      <c r="F1533" s="11">
        <v>0</v>
      </c>
    </row>
    <row r="1534" spans="5:6" x14ac:dyDescent="0.3">
      <c r="E1534" s="4" t="s">
        <v>18198</v>
      </c>
      <c r="F1534" s="11">
        <v>0</v>
      </c>
    </row>
    <row r="1535" spans="5:6" x14ac:dyDescent="0.3">
      <c r="E1535" s="4" t="s">
        <v>18520</v>
      </c>
      <c r="F1535" s="11">
        <v>0</v>
      </c>
    </row>
    <row r="1536" spans="5:6" x14ac:dyDescent="0.3">
      <c r="E1536" s="4" t="s">
        <v>18199</v>
      </c>
      <c r="F1536" s="11">
        <v>0</v>
      </c>
    </row>
    <row r="1537" spans="5:6" x14ac:dyDescent="0.3">
      <c r="E1537" s="4" t="s">
        <v>18522</v>
      </c>
      <c r="F1537" s="11">
        <v>0</v>
      </c>
    </row>
    <row r="1538" spans="5:6" x14ac:dyDescent="0.3">
      <c r="E1538" s="4" t="s">
        <v>18200</v>
      </c>
      <c r="F1538" s="11">
        <v>0</v>
      </c>
    </row>
    <row r="1539" spans="5:6" x14ac:dyDescent="0.3">
      <c r="E1539" s="4" t="s">
        <v>18524</v>
      </c>
      <c r="F1539" s="11">
        <v>0</v>
      </c>
    </row>
    <row r="1540" spans="5:6" x14ac:dyDescent="0.3">
      <c r="E1540" s="4" t="s">
        <v>18201</v>
      </c>
      <c r="F1540" s="11">
        <v>0</v>
      </c>
    </row>
    <row r="1541" spans="5:6" x14ac:dyDescent="0.3">
      <c r="E1541" s="4" t="s">
        <v>18526</v>
      </c>
      <c r="F1541" s="11">
        <v>0</v>
      </c>
    </row>
    <row r="1542" spans="5:6" x14ac:dyDescent="0.3">
      <c r="E1542" s="4" t="s">
        <v>18202</v>
      </c>
      <c r="F1542" s="11">
        <v>0</v>
      </c>
    </row>
    <row r="1543" spans="5:6" x14ac:dyDescent="0.3">
      <c r="E1543" s="4" t="s">
        <v>18528</v>
      </c>
      <c r="F1543" s="11">
        <v>0</v>
      </c>
    </row>
    <row r="1544" spans="5:6" x14ac:dyDescent="0.3">
      <c r="E1544" s="4" t="s">
        <v>18203</v>
      </c>
      <c r="F1544" s="11">
        <v>0</v>
      </c>
    </row>
    <row r="1545" spans="5:6" x14ac:dyDescent="0.3">
      <c r="E1545" s="4" t="s">
        <v>18530</v>
      </c>
      <c r="F1545" s="11">
        <v>0</v>
      </c>
    </row>
    <row r="1546" spans="5:6" x14ac:dyDescent="0.3">
      <c r="E1546" s="4" t="s">
        <v>18204</v>
      </c>
      <c r="F1546" s="11">
        <v>0</v>
      </c>
    </row>
    <row r="1547" spans="5:6" x14ac:dyDescent="0.3">
      <c r="E1547" s="4" t="s">
        <v>18532</v>
      </c>
      <c r="F1547" s="11">
        <v>0</v>
      </c>
    </row>
    <row r="1548" spans="5:6" x14ac:dyDescent="0.3">
      <c r="E1548" s="4" t="s">
        <v>18205</v>
      </c>
      <c r="F1548" s="11">
        <v>0</v>
      </c>
    </row>
    <row r="1549" spans="5:6" x14ac:dyDescent="0.3">
      <c r="E1549" s="4" t="s">
        <v>18534</v>
      </c>
      <c r="F1549" s="11">
        <v>0</v>
      </c>
    </row>
    <row r="1550" spans="5:6" x14ac:dyDescent="0.3">
      <c r="E1550" s="4" t="s">
        <v>18206</v>
      </c>
      <c r="F1550" s="11">
        <v>0</v>
      </c>
    </row>
    <row r="1551" spans="5:6" x14ac:dyDescent="0.3">
      <c r="E1551" s="4" t="s">
        <v>18536</v>
      </c>
      <c r="F1551" s="11">
        <v>0</v>
      </c>
    </row>
    <row r="1552" spans="5:6" x14ac:dyDescent="0.3">
      <c r="E1552" s="4" t="s">
        <v>18207</v>
      </c>
      <c r="F1552" s="11">
        <v>0</v>
      </c>
    </row>
    <row r="1553" spans="5:6" x14ac:dyDescent="0.3">
      <c r="E1553" s="4" t="s">
        <v>18538</v>
      </c>
      <c r="F1553" s="11">
        <v>0</v>
      </c>
    </row>
    <row r="1554" spans="5:6" x14ac:dyDescent="0.3">
      <c r="E1554" s="4" t="s">
        <v>18208</v>
      </c>
      <c r="F1554" s="11">
        <v>0</v>
      </c>
    </row>
    <row r="1555" spans="5:6" x14ac:dyDescent="0.3">
      <c r="E1555" s="4" t="s">
        <v>18540</v>
      </c>
      <c r="F1555" s="11">
        <v>0</v>
      </c>
    </row>
    <row r="1556" spans="5:6" x14ac:dyDescent="0.3">
      <c r="E1556" s="4" t="s">
        <v>18541</v>
      </c>
      <c r="F1556" s="11">
        <v>0</v>
      </c>
    </row>
    <row r="1557" spans="5:6" x14ac:dyDescent="0.3">
      <c r="E1557" s="4" t="s">
        <v>18542</v>
      </c>
      <c r="F1557" s="11">
        <v>0</v>
      </c>
    </row>
    <row r="1558" spans="5:6" x14ac:dyDescent="0.3">
      <c r="E1558" s="4" t="s">
        <v>18543</v>
      </c>
      <c r="F1558" s="11">
        <v>0</v>
      </c>
    </row>
    <row r="1559" spans="5:6" x14ac:dyDescent="0.3">
      <c r="E1559" s="4" t="s">
        <v>18210</v>
      </c>
      <c r="F1559" s="11">
        <v>0</v>
      </c>
    </row>
    <row r="1560" spans="5:6" x14ac:dyDescent="0.3">
      <c r="E1560" s="4" t="s">
        <v>18545</v>
      </c>
      <c r="F1560" s="11">
        <v>0</v>
      </c>
    </row>
    <row r="1561" spans="5:6" x14ac:dyDescent="0.3">
      <c r="E1561" s="4" t="s">
        <v>18211</v>
      </c>
      <c r="F1561" s="11">
        <v>0</v>
      </c>
    </row>
    <row r="1562" spans="5:6" x14ac:dyDescent="0.3">
      <c r="E1562" s="4" t="s">
        <v>18547</v>
      </c>
      <c r="F1562" s="11">
        <v>0</v>
      </c>
    </row>
    <row r="1563" spans="5:6" x14ac:dyDescent="0.3">
      <c r="E1563" s="4" t="s">
        <v>18212</v>
      </c>
      <c r="F1563" s="11">
        <v>0</v>
      </c>
    </row>
    <row r="1564" spans="5:6" x14ac:dyDescent="0.3">
      <c r="E1564" s="4" t="s">
        <v>18549</v>
      </c>
      <c r="F1564" s="11">
        <v>0</v>
      </c>
    </row>
    <row r="1565" spans="5:6" x14ac:dyDescent="0.3">
      <c r="E1565" s="4" t="s">
        <v>18213</v>
      </c>
      <c r="F1565" s="11">
        <v>0</v>
      </c>
    </row>
    <row r="1566" spans="5:6" x14ac:dyDescent="0.3">
      <c r="E1566" s="4" t="s">
        <v>18551</v>
      </c>
      <c r="F1566" s="11">
        <v>0</v>
      </c>
    </row>
    <row r="1567" spans="5:6" x14ac:dyDescent="0.3">
      <c r="E1567" s="4" t="s">
        <v>18214</v>
      </c>
      <c r="F1567" s="11">
        <v>0</v>
      </c>
    </row>
    <row r="1568" spans="5:6" x14ac:dyDescent="0.3">
      <c r="E1568" s="4" t="s">
        <v>18553</v>
      </c>
      <c r="F1568" s="11">
        <v>0</v>
      </c>
    </row>
    <row r="1569" spans="5:6" x14ac:dyDescent="0.3">
      <c r="E1569" s="4" t="s">
        <v>18215</v>
      </c>
      <c r="F1569" s="11">
        <v>0</v>
      </c>
    </row>
    <row r="1570" spans="5:6" x14ac:dyDescent="0.3">
      <c r="E1570" s="4" t="s">
        <v>18555</v>
      </c>
      <c r="F1570" s="11">
        <v>0</v>
      </c>
    </row>
    <row r="1571" spans="5:6" x14ac:dyDescent="0.3">
      <c r="E1571" s="4" t="s">
        <v>18216</v>
      </c>
      <c r="F1571" s="11">
        <v>0</v>
      </c>
    </row>
    <row r="1572" spans="5:6" x14ac:dyDescent="0.3">
      <c r="E1572" s="4" t="s">
        <v>18557</v>
      </c>
      <c r="F1572" s="11">
        <v>0</v>
      </c>
    </row>
    <row r="1573" spans="5:6" x14ac:dyDescent="0.3">
      <c r="E1573" s="4" t="s">
        <v>18217</v>
      </c>
      <c r="F1573" s="11">
        <v>0</v>
      </c>
    </row>
    <row r="1574" spans="5:6" x14ac:dyDescent="0.3">
      <c r="E1574" s="4" t="s">
        <v>18559</v>
      </c>
      <c r="F1574" s="11">
        <v>0</v>
      </c>
    </row>
    <row r="1575" spans="5:6" x14ac:dyDescent="0.3">
      <c r="E1575" s="4" t="s">
        <v>18218</v>
      </c>
      <c r="F1575" s="11">
        <v>0</v>
      </c>
    </row>
    <row r="1576" spans="5:6" x14ac:dyDescent="0.3">
      <c r="E1576" s="4" t="s">
        <v>18561</v>
      </c>
      <c r="F1576" s="11">
        <v>0</v>
      </c>
    </row>
    <row r="1577" spans="5:6" x14ac:dyDescent="0.3">
      <c r="E1577" s="4" t="s">
        <v>18219</v>
      </c>
      <c r="F1577" s="11">
        <v>0</v>
      </c>
    </row>
    <row r="1578" spans="5:6" x14ac:dyDescent="0.3">
      <c r="E1578" s="4" t="s">
        <v>18563</v>
      </c>
      <c r="F1578" s="11">
        <v>0</v>
      </c>
    </row>
    <row r="1579" spans="5:6" x14ac:dyDescent="0.3">
      <c r="E1579" s="4" t="s">
        <v>18220</v>
      </c>
      <c r="F1579" s="11">
        <v>0</v>
      </c>
    </row>
    <row r="1580" spans="5:6" x14ac:dyDescent="0.3">
      <c r="E1580" s="4" t="s">
        <v>18565</v>
      </c>
      <c r="F1580" s="11">
        <v>0</v>
      </c>
    </row>
    <row r="1581" spans="5:6" x14ac:dyDescent="0.3">
      <c r="E1581" s="4" t="s">
        <v>18221</v>
      </c>
      <c r="F1581" s="11">
        <v>0</v>
      </c>
    </row>
    <row r="1582" spans="5:6" x14ac:dyDescent="0.3">
      <c r="E1582" s="4" t="s">
        <v>18567</v>
      </c>
      <c r="F1582" s="11">
        <v>0</v>
      </c>
    </row>
    <row r="1583" spans="5:6" x14ac:dyDescent="0.3">
      <c r="E1583" s="4" t="s">
        <v>18222</v>
      </c>
      <c r="F1583" s="11">
        <v>0</v>
      </c>
    </row>
    <row r="1584" spans="5:6" x14ac:dyDescent="0.3">
      <c r="E1584" s="4" t="s">
        <v>18569</v>
      </c>
      <c r="F1584" s="11">
        <v>0</v>
      </c>
    </row>
    <row r="1585" spans="5:6" x14ac:dyDescent="0.3">
      <c r="E1585" s="4" t="s">
        <v>18223</v>
      </c>
      <c r="F1585" s="11">
        <v>0</v>
      </c>
    </row>
    <row r="1586" spans="5:6" x14ac:dyDescent="0.3">
      <c r="E1586" s="4" t="s">
        <v>18571</v>
      </c>
      <c r="F1586" s="11">
        <v>0</v>
      </c>
    </row>
    <row r="1587" spans="5:6" x14ac:dyDescent="0.3">
      <c r="E1587" s="4" t="s">
        <v>18224</v>
      </c>
      <c r="F1587" s="11">
        <v>0</v>
      </c>
    </row>
    <row r="1588" spans="5:6" x14ac:dyDescent="0.3">
      <c r="E1588" s="4" t="s">
        <v>18573</v>
      </c>
      <c r="F1588" s="11">
        <v>0</v>
      </c>
    </row>
    <row r="1589" spans="5:6" x14ac:dyDescent="0.3">
      <c r="E1589" s="4" t="s">
        <v>18225</v>
      </c>
      <c r="F1589" s="11">
        <v>0</v>
      </c>
    </row>
    <row r="1590" spans="5:6" x14ac:dyDescent="0.3">
      <c r="E1590" s="4" t="s">
        <v>18575</v>
      </c>
      <c r="F1590" s="11">
        <v>0</v>
      </c>
    </row>
    <row r="1591" spans="5:6" x14ac:dyDescent="0.3">
      <c r="E1591" s="4" t="s">
        <v>18226</v>
      </c>
      <c r="F1591" s="11">
        <v>0</v>
      </c>
    </row>
    <row r="1592" spans="5:6" x14ac:dyDescent="0.3">
      <c r="E1592" s="4" t="s">
        <v>18577</v>
      </c>
      <c r="F1592" s="11">
        <v>0</v>
      </c>
    </row>
    <row r="1593" spans="5:6" x14ac:dyDescent="0.3">
      <c r="E1593" s="4" t="s">
        <v>18227</v>
      </c>
      <c r="F1593" s="11">
        <v>0</v>
      </c>
    </row>
    <row r="1594" spans="5:6" x14ac:dyDescent="0.3">
      <c r="E1594" s="4" t="s">
        <v>18579</v>
      </c>
      <c r="F1594" s="11">
        <v>0</v>
      </c>
    </row>
    <row r="1595" spans="5:6" x14ac:dyDescent="0.3">
      <c r="E1595" s="4" t="s">
        <v>18228</v>
      </c>
      <c r="F1595" s="11">
        <v>0</v>
      </c>
    </row>
    <row r="1596" spans="5:6" x14ac:dyDescent="0.3">
      <c r="E1596" s="4" t="s">
        <v>18581</v>
      </c>
      <c r="F1596" s="11">
        <v>0</v>
      </c>
    </row>
    <row r="1597" spans="5:6" x14ac:dyDescent="0.3">
      <c r="E1597" s="4" t="s">
        <v>18229</v>
      </c>
      <c r="F1597" s="11">
        <v>0</v>
      </c>
    </row>
    <row r="1598" spans="5:6" x14ac:dyDescent="0.3">
      <c r="E1598" s="4" t="s">
        <v>18583</v>
      </c>
      <c r="F1598" s="11">
        <v>0</v>
      </c>
    </row>
    <row r="1599" spans="5:6" x14ac:dyDescent="0.3">
      <c r="E1599" s="4" t="s">
        <v>18230</v>
      </c>
      <c r="F1599" s="11">
        <v>0</v>
      </c>
    </row>
    <row r="1600" spans="5:6" x14ac:dyDescent="0.3">
      <c r="E1600" s="4" t="s">
        <v>18585</v>
      </c>
      <c r="F1600" s="11">
        <v>0</v>
      </c>
    </row>
    <row r="1601" spans="5:6" x14ac:dyDescent="0.3">
      <c r="E1601" s="4" t="s">
        <v>18231</v>
      </c>
      <c r="F1601" s="11">
        <v>0</v>
      </c>
    </row>
    <row r="1602" spans="5:6" x14ac:dyDescent="0.3">
      <c r="E1602" s="4" t="s">
        <v>18587</v>
      </c>
      <c r="F1602" s="11">
        <v>0</v>
      </c>
    </row>
    <row r="1603" spans="5:6" x14ac:dyDescent="0.3">
      <c r="E1603" s="4" t="s">
        <v>18232</v>
      </c>
      <c r="F1603" s="11">
        <v>0</v>
      </c>
    </row>
    <row r="1604" spans="5:6" x14ac:dyDescent="0.3">
      <c r="E1604" s="4" t="s">
        <v>18589</v>
      </c>
      <c r="F1604" s="11">
        <v>0</v>
      </c>
    </row>
    <row r="1605" spans="5:6" x14ac:dyDescent="0.3">
      <c r="E1605" s="4" t="s">
        <v>18233</v>
      </c>
      <c r="F1605" s="11">
        <v>0</v>
      </c>
    </row>
    <row r="1606" spans="5:6" x14ac:dyDescent="0.3">
      <c r="E1606" s="4" t="s">
        <v>18591</v>
      </c>
      <c r="F1606" s="11">
        <v>0</v>
      </c>
    </row>
    <row r="1607" spans="5:6" x14ac:dyDescent="0.3">
      <c r="E1607" s="4" t="s">
        <v>18234</v>
      </c>
      <c r="F1607" s="11">
        <v>0</v>
      </c>
    </row>
    <row r="1608" spans="5:6" x14ac:dyDescent="0.3">
      <c r="E1608" s="4" t="s">
        <v>18593</v>
      </c>
      <c r="F1608" s="11">
        <v>0</v>
      </c>
    </row>
    <row r="1609" spans="5:6" x14ac:dyDescent="0.3">
      <c r="E1609" s="4" t="s">
        <v>18235</v>
      </c>
      <c r="F1609" s="11">
        <v>0</v>
      </c>
    </row>
    <row r="1610" spans="5:6" x14ac:dyDescent="0.3">
      <c r="E1610" s="4" t="s">
        <v>18595</v>
      </c>
      <c r="F1610" s="11">
        <v>0</v>
      </c>
    </row>
    <row r="1611" spans="5:6" x14ac:dyDescent="0.3">
      <c r="E1611" s="4" t="s">
        <v>18236</v>
      </c>
      <c r="F1611" s="11">
        <v>0</v>
      </c>
    </row>
    <row r="1612" spans="5:6" x14ac:dyDescent="0.3">
      <c r="E1612" s="4" t="s">
        <v>18597</v>
      </c>
      <c r="F1612" s="11">
        <v>0</v>
      </c>
    </row>
    <row r="1613" spans="5:6" x14ac:dyDescent="0.3">
      <c r="E1613" s="4" t="s">
        <v>18237</v>
      </c>
      <c r="F1613" s="11">
        <v>0</v>
      </c>
    </row>
    <row r="1614" spans="5:6" x14ac:dyDescent="0.3">
      <c r="E1614" s="4" t="s">
        <v>17851</v>
      </c>
      <c r="F1614" s="11">
        <v>0</v>
      </c>
    </row>
    <row r="1615" spans="5:6" x14ac:dyDescent="0.3">
      <c r="E1615" s="4" t="s">
        <v>18238</v>
      </c>
      <c r="F1615" s="11">
        <v>0</v>
      </c>
    </row>
    <row r="1616" spans="5:6" x14ac:dyDescent="0.3">
      <c r="E1616" s="4" t="s">
        <v>18601</v>
      </c>
      <c r="F1616" s="11">
        <v>0</v>
      </c>
    </row>
    <row r="1617" spans="5:6" x14ac:dyDescent="0.3">
      <c r="E1617" s="4" t="s">
        <v>18239</v>
      </c>
      <c r="F1617" s="11">
        <v>0</v>
      </c>
    </row>
    <row r="1618" spans="5:6" x14ac:dyDescent="0.3">
      <c r="E1618" s="4" t="s">
        <v>18603</v>
      </c>
      <c r="F1618" s="11">
        <v>0</v>
      </c>
    </row>
    <row r="1619" spans="5:6" x14ac:dyDescent="0.3">
      <c r="E1619" s="4" t="s">
        <v>18240</v>
      </c>
      <c r="F1619" s="11">
        <v>0</v>
      </c>
    </row>
    <row r="1620" spans="5:6" x14ac:dyDescent="0.3">
      <c r="E1620" s="4" t="s">
        <v>18605</v>
      </c>
      <c r="F1620" s="11">
        <v>0</v>
      </c>
    </row>
    <row r="1621" spans="5:6" x14ac:dyDescent="0.3">
      <c r="E1621" s="4" t="s">
        <v>18241</v>
      </c>
      <c r="F1621" s="11">
        <v>0</v>
      </c>
    </row>
    <row r="1622" spans="5:6" x14ac:dyDescent="0.3">
      <c r="E1622" s="4" t="s">
        <v>17872</v>
      </c>
      <c r="F1622" s="11">
        <v>0</v>
      </c>
    </row>
    <row r="1623" spans="5:6" x14ac:dyDescent="0.3">
      <c r="E1623" s="4" t="s">
        <v>18242</v>
      </c>
      <c r="F1623" s="11">
        <v>0</v>
      </c>
    </row>
    <row r="1624" spans="5:6" x14ac:dyDescent="0.3">
      <c r="E1624" s="4" t="s">
        <v>18609</v>
      </c>
      <c r="F1624" s="11">
        <v>0</v>
      </c>
    </row>
    <row r="1625" spans="5:6" x14ac:dyDescent="0.3">
      <c r="E1625" s="4" t="s">
        <v>18243</v>
      </c>
      <c r="F1625" s="11">
        <v>0</v>
      </c>
    </row>
    <row r="1626" spans="5:6" x14ac:dyDescent="0.3">
      <c r="E1626" s="4" t="s">
        <v>18611</v>
      </c>
      <c r="F1626" s="11">
        <v>0</v>
      </c>
    </row>
    <row r="1627" spans="5:6" x14ac:dyDescent="0.3">
      <c r="E1627" s="4" t="s">
        <v>18244</v>
      </c>
      <c r="F1627" s="11">
        <v>0</v>
      </c>
    </row>
    <row r="1628" spans="5:6" x14ac:dyDescent="0.3">
      <c r="E1628" s="4" t="s">
        <v>17852</v>
      </c>
      <c r="F1628" s="11">
        <v>0</v>
      </c>
    </row>
    <row r="1629" spans="5:6" x14ac:dyDescent="0.3">
      <c r="E1629" s="4" t="s">
        <v>18245</v>
      </c>
      <c r="F1629" s="11">
        <v>0</v>
      </c>
    </row>
    <row r="1630" spans="5:6" x14ac:dyDescent="0.3">
      <c r="E1630" s="4" t="s">
        <v>18615</v>
      </c>
      <c r="F1630" s="11">
        <v>0</v>
      </c>
    </row>
    <row r="1631" spans="5:6" x14ac:dyDescent="0.3">
      <c r="E1631" s="4" t="s">
        <v>18246</v>
      </c>
      <c r="F1631" s="11">
        <v>0</v>
      </c>
    </row>
    <row r="1632" spans="5:6" x14ac:dyDescent="0.3">
      <c r="E1632" s="4" t="s">
        <v>18617</v>
      </c>
      <c r="F1632" s="11">
        <v>0</v>
      </c>
    </row>
    <row r="1633" spans="5:6" x14ac:dyDescent="0.3">
      <c r="E1633" s="4" t="s">
        <v>18247</v>
      </c>
      <c r="F1633" s="11">
        <v>0</v>
      </c>
    </row>
    <row r="1634" spans="5:6" x14ac:dyDescent="0.3">
      <c r="E1634" s="4" t="s">
        <v>18619</v>
      </c>
      <c r="F1634" s="11">
        <v>0</v>
      </c>
    </row>
    <row r="1635" spans="5:6" x14ac:dyDescent="0.3">
      <c r="E1635" s="4" t="s">
        <v>18621</v>
      </c>
      <c r="F1635" s="11">
        <v>0</v>
      </c>
    </row>
    <row r="1636" spans="5:6" x14ac:dyDescent="0.3">
      <c r="E1636" s="4" t="s">
        <v>17879</v>
      </c>
      <c r="F1636" s="11">
        <v>0</v>
      </c>
    </row>
    <row r="1637" spans="5:6" x14ac:dyDescent="0.3">
      <c r="E1637" s="4" t="s">
        <v>18622</v>
      </c>
      <c r="F1637" s="11">
        <v>0</v>
      </c>
    </row>
    <row r="1638" spans="5:6" x14ac:dyDescent="0.3">
      <c r="E1638" s="4" t="s">
        <v>18623</v>
      </c>
      <c r="F1638" s="11">
        <v>0</v>
      </c>
    </row>
    <row r="1639" spans="5:6" x14ac:dyDescent="0.3">
      <c r="E1639" s="4" t="s">
        <v>18249</v>
      </c>
      <c r="F1639" s="11">
        <v>0</v>
      </c>
    </row>
    <row r="1640" spans="5:6" x14ac:dyDescent="0.3">
      <c r="E1640" s="4" t="s">
        <v>18625</v>
      </c>
      <c r="F1640" s="11">
        <v>0</v>
      </c>
    </row>
    <row r="1641" spans="5:6" x14ac:dyDescent="0.3">
      <c r="E1641" s="4" t="s">
        <v>18250</v>
      </c>
      <c r="F1641" s="11">
        <v>0</v>
      </c>
    </row>
    <row r="1642" spans="5:6" x14ac:dyDescent="0.3">
      <c r="E1642" s="4" t="s">
        <v>18627</v>
      </c>
      <c r="F1642" s="11">
        <v>0</v>
      </c>
    </row>
    <row r="1643" spans="5:6" x14ac:dyDescent="0.3">
      <c r="E1643" s="4" t="s">
        <v>18251</v>
      </c>
      <c r="F1643" s="11">
        <v>0</v>
      </c>
    </row>
    <row r="1644" spans="5:6" x14ac:dyDescent="0.3">
      <c r="E1644" s="4" t="s">
        <v>18629</v>
      </c>
      <c r="F1644" s="11">
        <v>0</v>
      </c>
    </row>
    <row r="1645" spans="5:6" x14ac:dyDescent="0.3">
      <c r="E1645" s="4" t="s">
        <v>18252</v>
      </c>
      <c r="F1645" s="11">
        <v>0</v>
      </c>
    </row>
    <row r="1646" spans="5:6" x14ac:dyDescent="0.3">
      <c r="E1646" s="4" t="s">
        <v>18631</v>
      </c>
      <c r="F1646" s="11">
        <v>0</v>
      </c>
    </row>
    <row r="1647" spans="5:6" x14ac:dyDescent="0.3">
      <c r="E1647" s="4" t="s">
        <v>18253</v>
      </c>
      <c r="F1647" s="11">
        <v>0</v>
      </c>
    </row>
    <row r="1648" spans="5:6" x14ac:dyDescent="0.3">
      <c r="E1648" s="4" t="s">
        <v>18633</v>
      </c>
      <c r="F1648" s="11">
        <v>0</v>
      </c>
    </row>
    <row r="1649" spans="5:6" x14ac:dyDescent="0.3">
      <c r="E1649" s="4" t="s">
        <v>18254</v>
      </c>
      <c r="F1649" s="11">
        <v>0</v>
      </c>
    </row>
    <row r="1650" spans="5:6" x14ac:dyDescent="0.3">
      <c r="E1650" s="4" t="s">
        <v>18635</v>
      </c>
      <c r="F1650" s="11">
        <v>0</v>
      </c>
    </row>
    <row r="1651" spans="5:6" x14ac:dyDescent="0.3">
      <c r="E1651" s="4" t="s">
        <v>18255</v>
      </c>
      <c r="F1651" s="11">
        <v>0</v>
      </c>
    </row>
    <row r="1652" spans="5:6" x14ac:dyDescent="0.3">
      <c r="E1652" s="4" t="s">
        <v>18637</v>
      </c>
      <c r="F1652" s="11">
        <v>0</v>
      </c>
    </row>
    <row r="1653" spans="5:6" x14ac:dyDescent="0.3">
      <c r="E1653" s="4" t="s">
        <v>17843</v>
      </c>
      <c r="F1653" s="11">
        <v>0</v>
      </c>
    </row>
    <row r="1654" spans="5:6" x14ac:dyDescent="0.3">
      <c r="E1654" s="4" t="s">
        <v>18639</v>
      </c>
      <c r="F1654" s="11">
        <v>0</v>
      </c>
    </row>
    <row r="1655" spans="5:6" x14ac:dyDescent="0.3">
      <c r="E1655" s="4" t="s">
        <v>18257</v>
      </c>
      <c r="F1655" s="11">
        <v>0</v>
      </c>
    </row>
    <row r="1656" spans="5:6" x14ac:dyDescent="0.3">
      <c r="E1656" s="4" t="s">
        <v>17855</v>
      </c>
      <c r="F1656" s="11">
        <v>0</v>
      </c>
    </row>
    <row r="1657" spans="5:6" x14ac:dyDescent="0.3">
      <c r="E1657" s="4" t="s">
        <v>18258</v>
      </c>
      <c r="F1657" s="11">
        <v>0</v>
      </c>
    </row>
    <row r="1658" spans="5:6" x14ac:dyDescent="0.3">
      <c r="E1658" s="4" t="s">
        <v>18643</v>
      </c>
      <c r="F1658" s="11">
        <v>0</v>
      </c>
    </row>
    <row r="1659" spans="5:6" x14ac:dyDescent="0.3">
      <c r="E1659" s="4" t="s">
        <v>18259</v>
      </c>
      <c r="F1659" s="11">
        <v>0</v>
      </c>
    </row>
    <row r="1660" spans="5:6" x14ac:dyDescent="0.3">
      <c r="E1660" s="4" t="s">
        <v>18645</v>
      </c>
      <c r="F1660" s="11">
        <v>0</v>
      </c>
    </row>
    <row r="1661" spans="5:6" x14ac:dyDescent="0.3">
      <c r="E1661" s="4" t="s">
        <v>18260</v>
      </c>
      <c r="F1661" s="11">
        <v>0</v>
      </c>
    </row>
    <row r="1662" spans="5:6" x14ac:dyDescent="0.3">
      <c r="E1662" s="4" t="s">
        <v>17856</v>
      </c>
      <c r="F1662" s="11">
        <v>0</v>
      </c>
    </row>
    <row r="1663" spans="5:6" x14ac:dyDescent="0.3">
      <c r="E1663" s="4" t="s">
        <v>18261</v>
      </c>
      <c r="F1663" s="11">
        <v>0</v>
      </c>
    </row>
    <row r="1664" spans="5:6" x14ac:dyDescent="0.3">
      <c r="E1664" s="4" t="s">
        <v>18649</v>
      </c>
      <c r="F1664" s="11">
        <v>0</v>
      </c>
    </row>
    <row r="1665" spans="5:6" x14ac:dyDescent="0.3">
      <c r="E1665" s="4" t="s">
        <v>18262</v>
      </c>
      <c r="F1665" s="11">
        <v>0</v>
      </c>
    </row>
    <row r="1666" spans="5:6" x14ac:dyDescent="0.3">
      <c r="E1666" s="4" t="s">
        <v>17873</v>
      </c>
      <c r="F1666" s="11">
        <v>0</v>
      </c>
    </row>
    <row r="1667" spans="5:6" x14ac:dyDescent="0.3">
      <c r="E1667" s="4" t="s">
        <v>18263</v>
      </c>
      <c r="F1667" s="11">
        <v>0</v>
      </c>
    </row>
    <row r="1668" spans="5:6" x14ac:dyDescent="0.3">
      <c r="E1668" s="4" t="s">
        <v>18653</v>
      </c>
      <c r="F1668" s="11">
        <v>0</v>
      </c>
    </row>
    <row r="1669" spans="5:6" x14ac:dyDescent="0.3">
      <c r="E1669" s="4" t="s">
        <v>18264</v>
      </c>
      <c r="F1669" s="11">
        <v>0</v>
      </c>
    </row>
    <row r="1670" spans="5:6" x14ac:dyDescent="0.3">
      <c r="E1670" s="4" t="s">
        <v>18655</v>
      </c>
      <c r="F1670" s="11">
        <v>0</v>
      </c>
    </row>
    <row r="1671" spans="5:6" x14ac:dyDescent="0.3">
      <c r="E1671" s="4" t="s">
        <v>18265</v>
      </c>
      <c r="F1671" s="11">
        <v>0</v>
      </c>
    </row>
    <row r="1672" spans="5:6" x14ac:dyDescent="0.3">
      <c r="E1672" s="4" t="s">
        <v>18657</v>
      </c>
      <c r="F1672" s="11">
        <v>0</v>
      </c>
    </row>
    <row r="1673" spans="5:6" x14ac:dyDescent="0.3">
      <c r="E1673" s="4" t="s">
        <v>18266</v>
      </c>
      <c r="F1673" s="11">
        <v>0</v>
      </c>
    </row>
    <row r="1674" spans="5:6" x14ac:dyDescent="0.3">
      <c r="E1674" s="4" t="s">
        <v>18659</v>
      </c>
      <c r="F1674" s="11">
        <v>0</v>
      </c>
    </row>
    <row r="1675" spans="5:6" x14ac:dyDescent="0.3">
      <c r="E1675" s="4" t="s">
        <v>18267</v>
      </c>
      <c r="F1675" s="11">
        <v>0</v>
      </c>
    </row>
    <row r="1676" spans="5:6" x14ac:dyDescent="0.3">
      <c r="E1676" s="4" t="s">
        <v>18661</v>
      </c>
      <c r="F1676" s="11">
        <v>0</v>
      </c>
    </row>
    <row r="1677" spans="5:6" x14ac:dyDescent="0.3">
      <c r="E1677" s="4" t="s">
        <v>18268</v>
      </c>
      <c r="F1677" s="11">
        <v>0</v>
      </c>
    </row>
    <row r="1678" spans="5:6" x14ac:dyDescent="0.3">
      <c r="E1678" s="4" t="s">
        <v>18663</v>
      </c>
      <c r="F1678" s="11">
        <v>0</v>
      </c>
    </row>
    <row r="1679" spans="5:6" x14ac:dyDescent="0.3">
      <c r="E1679" s="4" t="s">
        <v>18269</v>
      </c>
      <c r="F1679" s="11">
        <v>0</v>
      </c>
    </row>
    <row r="1680" spans="5:6" x14ac:dyDescent="0.3">
      <c r="E1680" s="4" t="s">
        <v>18665</v>
      </c>
      <c r="F1680" s="11">
        <v>0</v>
      </c>
    </row>
    <row r="1681" spans="5:6" x14ac:dyDescent="0.3">
      <c r="E1681" s="4" t="s">
        <v>18270</v>
      </c>
      <c r="F1681" s="11">
        <v>0</v>
      </c>
    </row>
    <row r="1682" spans="5:6" x14ac:dyDescent="0.3">
      <c r="E1682" s="4" t="s">
        <v>18667</v>
      </c>
      <c r="F1682" s="11">
        <v>0</v>
      </c>
    </row>
    <row r="1683" spans="5:6" x14ac:dyDescent="0.3">
      <c r="E1683" s="4" t="s">
        <v>18271</v>
      </c>
      <c r="F1683" s="11">
        <v>0</v>
      </c>
    </row>
    <row r="1684" spans="5:6" x14ac:dyDescent="0.3">
      <c r="E1684" s="4" t="s">
        <v>18669</v>
      </c>
      <c r="F1684" s="11">
        <v>0</v>
      </c>
    </row>
    <row r="1685" spans="5:6" x14ac:dyDescent="0.3">
      <c r="E1685" s="4" t="s">
        <v>18272</v>
      </c>
      <c r="F1685" s="11">
        <v>0</v>
      </c>
    </row>
    <row r="1686" spans="5:6" x14ac:dyDescent="0.3">
      <c r="E1686" s="4" t="s">
        <v>18671</v>
      </c>
      <c r="F1686" s="11">
        <v>0</v>
      </c>
    </row>
    <row r="1687" spans="5:6" x14ac:dyDescent="0.3">
      <c r="E1687" s="4" t="s">
        <v>18273</v>
      </c>
      <c r="F1687" s="11">
        <v>0</v>
      </c>
    </row>
    <row r="1688" spans="5:6" x14ac:dyDescent="0.3">
      <c r="E1688" s="4" t="s">
        <v>18673</v>
      </c>
      <c r="F1688" s="11">
        <v>0</v>
      </c>
    </row>
    <row r="1689" spans="5:6" x14ac:dyDescent="0.3">
      <c r="E1689" s="4" t="s">
        <v>18274</v>
      </c>
      <c r="F1689" s="11">
        <v>0</v>
      </c>
    </row>
    <row r="1690" spans="5:6" x14ac:dyDescent="0.3">
      <c r="E1690" s="4" t="s">
        <v>18675</v>
      </c>
      <c r="F1690" s="11">
        <v>0</v>
      </c>
    </row>
    <row r="1691" spans="5:6" x14ac:dyDescent="0.3">
      <c r="E1691" s="4" t="s">
        <v>18275</v>
      </c>
      <c r="F1691" s="11">
        <v>0</v>
      </c>
    </row>
    <row r="1692" spans="5:6" x14ac:dyDescent="0.3">
      <c r="E1692" s="4" t="s">
        <v>18677</v>
      </c>
      <c r="F1692" s="11">
        <v>0</v>
      </c>
    </row>
    <row r="1693" spans="5:6" x14ac:dyDescent="0.3">
      <c r="E1693" s="4" t="s">
        <v>18276</v>
      </c>
      <c r="F1693" s="11">
        <v>0</v>
      </c>
    </row>
    <row r="1694" spans="5:6" x14ac:dyDescent="0.3">
      <c r="E1694" s="4" t="s">
        <v>17874</v>
      </c>
      <c r="F1694" s="11">
        <v>0</v>
      </c>
    </row>
    <row r="1695" spans="5:6" x14ac:dyDescent="0.3">
      <c r="E1695" s="4" t="s">
        <v>18277</v>
      </c>
      <c r="F1695" s="11">
        <v>0</v>
      </c>
    </row>
    <row r="1696" spans="5:6" x14ac:dyDescent="0.3">
      <c r="E1696" s="4" t="s">
        <v>18681</v>
      </c>
      <c r="F1696" s="11">
        <v>0</v>
      </c>
    </row>
    <row r="1697" spans="5:6" x14ac:dyDescent="0.3">
      <c r="E1697" s="4" t="s">
        <v>18278</v>
      </c>
      <c r="F1697" s="11">
        <v>0</v>
      </c>
    </row>
    <row r="1698" spans="5:6" x14ac:dyDescent="0.3">
      <c r="E1698" s="4" t="s">
        <v>17875</v>
      </c>
      <c r="F1698" s="11">
        <v>0</v>
      </c>
    </row>
    <row r="1699" spans="5:6" x14ac:dyDescent="0.3">
      <c r="E1699" s="4" t="s">
        <v>18279</v>
      </c>
      <c r="F1699" s="11">
        <v>0</v>
      </c>
    </row>
    <row r="1700" spans="5:6" x14ac:dyDescent="0.3">
      <c r="E1700" s="4" t="s">
        <v>18685</v>
      </c>
      <c r="F1700" s="11">
        <v>0</v>
      </c>
    </row>
    <row r="1701" spans="5:6" x14ac:dyDescent="0.3">
      <c r="E1701" s="4" t="s">
        <v>18280</v>
      </c>
      <c r="F1701" s="11">
        <v>0</v>
      </c>
    </row>
    <row r="1702" spans="5:6" x14ac:dyDescent="0.3">
      <c r="E1702" s="4" t="s">
        <v>18687</v>
      </c>
      <c r="F1702" s="11">
        <v>0</v>
      </c>
    </row>
    <row r="1703" spans="5:6" x14ac:dyDescent="0.3">
      <c r="E1703" s="4" t="s">
        <v>18281</v>
      </c>
      <c r="F1703" s="11">
        <v>0</v>
      </c>
    </row>
    <row r="1704" spans="5:6" x14ac:dyDescent="0.3">
      <c r="E1704" s="4" t="s">
        <v>18689</v>
      </c>
      <c r="F1704" s="11">
        <v>0</v>
      </c>
    </row>
    <row r="1705" spans="5:6" x14ac:dyDescent="0.3">
      <c r="E1705" s="4" t="s">
        <v>18282</v>
      </c>
      <c r="F1705" s="11">
        <v>0</v>
      </c>
    </row>
    <row r="1706" spans="5:6" x14ac:dyDescent="0.3">
      <c r="E1706" s="4" t="s">
        <v>18691</v>
      </c>
      <c r="F1706" s="11">
        <v>0</v>
      </c>
    </row>
    <row r="1707" spans="5:6" x14ac:dyDescent="0.3">
      <c r="E1707" s="4" t="s">
        <v>18283</v>
      </c>
      <c r="F1707" s="11">
        <v>0</v>
      </c>
    </row>
    <row r="1708" spans="5:6" x14ac:dyDescent="0.3">
      <c r="E1708" s="4" t="s">
        <v>18693</v>
      </c>
      <c r="F1708" s="11">
        <v>0</v>
      </c>
    </row>
    <row r="1709" spans="5:6" x14ac:dyDescent="0.3">
      <c r="E1709" s="4" t="s">
        <v>18284</v>
      </c>
      <c r="F1709" s="11">
        <v>0</v>
      </c>
    </row>
    <row r="1710" spans="5:6" x14ac:dyDescent="0.3">
      <c r="E1710" s="4" t="s">
        <v>18695</v>
      </c>
      <c r="F1710" s="11">
        <v>0</v>
      </c>
    </row>
    <row r="1711" spans="5:6" x14ac:dyDescent="0.3">
      <c r="E1711" s="4" t="s">
        <v>18285</v>
      </c>
      <c r="F1711" s="11">
        <v>0</v>
      </c>
    </row>
    <row r="1712" spans="5:6" x14ac:dyDescent="0.3">
      <c r="E1712" s="4" t="s">
        <v>18697</v>
      </c>
      <c r="F1712" s="11">
        <v>0</v>
      </c>
    </row>
    <row r="1713" spans="5:6" x14ac:dyDescent="0.3">
      <c r="E1713" s="4" t="s">
        <v>18286</v>
      </c>
      <c r="F1713" s="11">
        <v>0</v>
      </c>
    </row>
    <row r="1714" spans="5:6" x14ac:dyDescent="0.3">
      <c r="E1714" s="4" t="s">
        <v>18699</v>
      </c>
      <c r="F1714" s="11">
        <v>0</v>
      </c>
    </row>
    <row r="1715" spans="5:6" x14ac:dyDescent="0.3">
      <c r="E1715" s="4" t="s">
        <v>18287</v>
      </c>
      <c r="F1715" s="11">
        <v>0</v>
      </c>
    </row>
    <row r="1716" spans="5:6" x14ac:dyDescent="0.3">
      <c r="E1716" s="4" t="s">
        <v>18701</v>
      </c>
      <c r="F1716" s="11">
        <v>0</v>
      </c>
    </row>
    <row r="1717" spans="5:6" x14ac:dyDescent="0.3">
      <c r="E1717" s="4" t="s">
        <v>18288</v>
      </c>
      <c r="F1717" s="11">
        <v>0</v>
      </c>
    </row>
    <row r="1718" spans="5:6" x14ac:dyDescent="0.3">
      <c r="E1718" s="4" t="s">
        <v>18703</v>
      </c>
      <c r="F1718" s="11">
        <v>0</v>
      </c>
    </row>
    <row r="1719" spans="5:6" x14ac:dyDescent="0.3">
      <c r="E1719" s="4" t="s">
        <v>18289</v>
      </c>
      <c r="F1719" s="11">
        <v>0</v>
      </c>
    </row>
    <row r="1720" spans="5:6" x14ac:dyDescent="0.3">
      <c r="E1720" s="4" t="s">
        <v>18705</v>
      </c>
      <c r="F1720" s="11">
        <v>0</v>
      </c>
    </row>
    <row r="1721" spans="5:6" x14ac:dyDescent="0.3">
      <c r="E1721" s="4" t="s">
        <v>18290</v>
      </c>
      <c r="F1721" s="11">
        <v>0</v>
      </c>
    </row>
    <row r="1722" spans="5:6" x14ac:dyDescent="0.3">
      <c r="E1722" s="4" t="s">
        <v>18707</v>
      </c>
      <c r="F1722" s="11">
        <v>0</v>
      </c>
    </row>
    <row r="1723" spans="5:6" x14ac:dyDescent="0.3">
      <c r="E1723" s="4" t="s">
        <v>18291</v>
      </c>
      <c r="F1723" s="11">
        <v>0</v>
      </c>
    </row>
    <row r="1724" spans="5:6" x14ac:dyDescent="0.3">
      <c r="E1724" s="4" t="s">
        <v>18709</v>
      </c>
      <c r="F1724" s="11">
        <v>0</v>
      </c>
    </row>
    <row r="1725" spans="5:6" x14ac:dyDescent="0.3">
      <c r="E1725" s="4" t="s">
        <v>18292</v>
      </c>
      <c r="F1725" s="11">
        <v>0</v>
      </c>
    </row>
    <row r="1726" spans="5:6" x14ac:dyDescent="0.3">
      <c r="E1726" s="4" t="s">
        <v>18711</v>
      </c>
      <c r="F1726" s="11">
        <v>0</v>
      </c>
    </row>
    <row r="1727" spans="5:6" x14ac:dyDescent="0.3">
      <c r="E1727" s="4" t="s">
        <v>18293</v>
      </c>
      <c r="F1727" s="11">
        <v>0</v>
      </c>
    </row>
    <row r="1728" spans="5:6" x14ac:dyDescent="0.3">
      <c r="E1728" s="4" t="s">
        <v>18713</v>
      </c>
      <c r="F1728" s="11">
        <v>0</v>
      </c>
    </row>
    <row r="1729" spans="5:6" x14ac:dyDescent="0.3">
      <c r="E1729" s="4" t="s">
        <v>17844</v>
      </c>
      <c r="F1729" s="11">
        <v>0</v>
      </c>
    </row>
    <row r="1730" spans="5:6" x14ac:dyDescent="0.3">
      <c r="E1730" s="4" t="s">
        <v>18715</v>
      </c>
      <c r="F1730" s="11">
        <v>0</v>
      </c>
    </row>
    <row r="1731" spans="5:6" x14ac:dyDescent="0.3">
      <c r="E1731" s="4" t="s">
        <v>18295</v>
      </c>
      <c r="F1731" s="11">
        <v>0</v>
      </c>
    </row>
    <row r="1732" spans="5:6" x14ac:dyDescent="0.3">
      <c r="E1732" s="4" t="s">
        <v>18717</v>
      </c>
      <c r="F1732" s="11">
        <v>0</v>
      </c>
    </row>
    <row r="1733" spans="5:6" x14ac:dyDescent="0.3">
      <c r="E1733" s="4" t="s">
        <v>18296</v>
      </c>
      <c r="F1733" s="11">
        <v>0</v>
      </c>
    </row>
    <row r="1734" spans="5:6" x14ac:dyDescent="0.3">
      <c r="E1734" s="4" t="s">
        <v>18719</v>
      </c>
      <c r="F1734" s="11">
        <v>0</v>
      </c>
    </row>
    <row r="1735" spans="5:6" x14ac:dyDescent="0.3">
      <c r="E1735" s="4" t="s">
        <v>18297</v>
      </c>
      <c r="F1735" s="11">
        <v>0</v>
      </c>
    </row>
    <row r="1736" spans="5:6" x14ac:dyDescent="0.3">
      <c r="E1736" s="4" t="s">
        <v>18721</v>
      </c>
      <c r="F1736" s="11">
        <v>0</v>
      </c>
    </row>
    <row r="1737" spans="5:6" x14ac:dyDescent="0.3">
      <c r="E1737" s="4" t="s">
        <v>18298</v>
      </c>
      <c r="F1737" s="11">
        <v>0</v>
      </c>
    </row>
    <row r="1738" spans="5:6" x14ac:dyDescent="0.3">
      <c r="E1738" s="4" t="s">
        <v>18723</v>
      </c>
      <c r="F1738" s="11">
        <v>0</v>
      </c>
    </row>
    <row r="1739" spans="5:6" x14ac:dyDescent="0.3">
      <c r="E1739" s="4" t="s">
        <v>18299</v>
      </c>
      <c r="F1739" s="11">
        <v>0</v>
      </c>
    </row>
    <row r="1740" spans="5:6" x14ac:dyDescent="0.3">
      <c r="E1740" s="4" t="s">
        <v>18725</v>
      </c>
      <c r="F1740" s="11">
        <v>0</v>
      </c>
    </row>
    <row r="1741" spans="5:6" x14ac:dyDescent="0.3">
      <c r="E1741" s="4" t="s">
        <v>17869</v>
      </c>
      <c r="F1741" s="11">
        <v>0</v>
      </c>
    </row>
    <row r="1742" spans="5:6" x14ac:dyDescent="0.3">
      <c r="E1742" s="4" t="s">
        <v>18727</v>
      </c>
      <c r="F1742" s="11">
        <v>0</v>
      </c>
    </row>
    <row r="1743" spans="5:6" x14ac:dyDescent="0.3">
      <c r="E1743" s="4" t="s">
        <v>18301</v>
      </c>
      <c r="F1743" s="11">
        <v>0</v>
      </c>
    </row>
    <row r="1744" spans="5:6" x14ac:dyDescent="0.3">
      <c r="E1744" s="4" t="s">
        <v>18729</v>
      </c>
      <c r="F1744" s="11">
        <v>0</v>
      </c>
    </row>
    <row r="1745" spans="5:6" x14ac:dyDescent="0.3">
      <c r="E1745" s="4" t="s">
        <v>18302</v>
      </c>
      <c r="F1745" s="11">
        <v>0</v>
      </c>
    </row>
    <row r="1746" spans="5:6" x14ac:dyDescent="0.3">
      <c r="E1746" s="4" t="s">
        <v>18731</v>
      </c>
      <c r="F1746" s="11">
        <v>0</v>
      </c>
    </row>
    <row r="1747" spans="5:6" x14ac:dyDescent="0.3">
      <c r="E1747" s="4" t="s">
        <v>17845</v>
      </c>
      <c r="F1747" s="11">
        <v>0</v>
      </c>
    </row>
    <row r="1748" spans="5:6" x14ac:dyDescent="0.3">
      <c r="E1748" s="4" t="s">
        <v>18733</v>
      </c>
      <c r="F1748" s="11">
        <v>0</v>
      </c>
    </row>
    <row r="1749" spans="5:6" x14ac:dyDescent="0.3">
      <c r="E1749" s="4" t="s">
        <v>18304</v>
      </c>
      <c r="F1749" s="11">
        <v>0</v>
      </c>
    </row>
    <row r="1750" spans="5:6" x14ac:dyDescent="0.3">
      <c r="E1750" s="4" t="s">
        <v>18735</v>
      </c>
      <c r="F1750" s="11">
        <v>0</v>
      </c>
    </row>
    <row r="1751" spans="5:6" x14ac:dyDescent="0.3">
      <c r="E1751" s="4" t="s">
        <v>18305</v>
      </c>
      <c r="F1751" s="11">
        <v>0</v>
      </c>
    </row>
    <row r="1752" spans="5:6" x14ac:dyDescent="0.3">
      <c r="E1752" s="4" t="s">
        <v>18737</v>
      </c>
      <c r="F1752" s="11">
        <v>0</v>
      </c>
    </row>
    <row r="1753" spans="5:6" x14ac:dyDescent="0.3">
      <c r="E1753" s="4" t="s">
        <v>18306</v>
      </c>
      <c r="F1753" s="11">
        <v>0</v>
      </c>
    </row>
    <row r="1754" spans="5:6" x14ac:dyDescent="0.3">
      <c r="E1754" s="4" t="s">
        <v>18739</v>
      </c>
      <c r="F1754" s="11">
        <v>0</v>
      </c>
    </row>
    <row r="1755" spans="5:6" x14ac:dyDescent="0.3">
      <c r="E1755" s="4" t="s">
        <v>18307</v>
      </c>
      <c r="F1755" s="11">
        <v>0</v>
      </c>
    </row>
    <row r="1756" spans="5:6" x14ac:dyDescent="0.3">
      <c r="E1756" s="4" t="s">
        <v>18741</v>
      </c>
      <c r="F1756" s="11">
        <v>0</v>
      </c>
    </row>
    <row r="1757" spans="5:6" x14ac:dyDescent="0.3">
      <c r="E1757" s="4" t="s">
        <v>18308</v>
      </c>
      <c r="F1757" s="11">
        <v>0</v>
      </c>
    </row>
    <row r="1758" spans="5:6" x14ac:dyDescent="0.3">
      <c r="E1758" s="4" t="s">
        <v>17858</v>
      </c>
      <c r="F1758" s="11">
        <v>0</v>
      </c>
    </row>
    <row r="1759" spans="5:6" x14ac:dyDescent="0.3">
      <c r="E1759" s="4" t="s">
        <v>18309</v>
      </c>
      <c r="F1759" s="11">
        <v>0</v>
      </c>
    </row>
    <row r="1760" spans="5:6" x14ac:dyDescent="0.3">
      <c r="E1760" s="4" t="s">
        <v>18745</v>
      </c>
      <c r="F1760" s="11">
        <v>0</v>
      </c>
    </row>
    <row r="1761" spans="5:6" x14ac:dyDescent="0.3">
      <c r="E1761" s="4" t="s">
        <v>18310</v>
      </c>
      <c r="F1761" s="11">
        <v>0</v>
      </c>
    </row>
    <row r="1762" spans="5:6" x14ac:dyDescent="0.3">
      <c r="E1762" s="4" t="s">
        <v>18747</v>
      </c>
      <c r="F1762" s="11">
        <v>0</v>
      </c>
    </row>
    <row r="1763" spans="5:6" x14ac:dyDescent="0.3">
      <c r="E1763" s="4" t="s">
        <v>18311</v>
      </c>
      <c r="F1763" s="11">
        <v>0</v>
      </c>
    </row>
    <row r="1764" spans="5:6" x14ac:dyDescent="0.3">
      <c r="E1764" s="4" t="s">
        <v>18749</v>
      </c>
      <c r="F1764" s="11">
        <v>0</v>
      </c>
    </row>
    <row r="1765" spans="5:6" x14ac:dyDescent="0.3">
      <c r="E1765" s="4" t="s">
        <v>18312</v>
      </c>
      <c r="F1765" s="11">
        <v>0</v>
      </c>
    </row>
    <row r="1766" spans="5:6" x14ac:dyDescent="0.3">
      <c r="E1766" s="4" t="s">
        <v>18751</v>
      </c>
      <c r="F1766" s="11">
        <v>0</v>
      </c>
    </row>
    <row r="1767" spans="5:6" x14ac:dyDescent="0.3">
      <c r="E1767" s="4" t="s">
        <v>18313</v>
      </c>
      <c r="F1767" s="11">
        <v>0</v>
      </c>
    </row>
    <row r="1768" spans="5:6" x14ac:dyDescent="0.3">
      <c r="E1768" s="4" t="s">
        <v>18753</v>
      </c>
      <c r="F1768" s="11">
        <v>0</v>
      </c>
    </row>
    <row r="1769" spans="5:6" x14ac:dyDescent="0.3">
      <c r="E1769" s="4" t="s">
        <v>18314</v>
      </c>
      <c r="F1769" s="11">
        <v>0</v>
      </c>
    </row>
    <row r="1770" spans="5:6" x14ac:dyDescent="0.3">
      <c r="E1770" s="4" t="s">
        <v>18755</v>
      </c>
      <c r="F1770" s="11">
        <v>0</v>
      </c>
    </row>
    <row r="1771" spans="5:6" x14ac:dyDescent="0.3">
      <c r="E1771" s="4" t="s">
        <v>18315</v>
      </c>
      <c r="F1771" s="11">
        <v>0</v>
      </c>
    </row>
    <row r="1772" spans="5:6" x14ac:dyDescent="0.3">
      <c r="E1772" s="4" t="s">
        <v>18757</v>
      </c>
      <c r="F1772" s="11">
        <v>0</v>
      </c>
    </row>
    <row r="1773" spans="5:6" x14ac:dyDescent="0.3">
      <c r="E1773" s="4" t="s">
        <v>18316</v>
      </c>
      <c r="F1773" s="11">
        <v>0</v>
      </c>
    </row>
    <row r="1774" spans="5:6" x14ac:dyDescent="0.3">
      <c r="E1774" s="4" t="s">
        <v>18759</v>
      </c>
      <c r="F1774" s="11">
        <v>0</v>
      </c>
    </row>
    <row r="1775" spans="5:6" x14ac:dyDescent="0.3">
      <c r="E1775" s="4" t="s">
        <v>18317</v>
      </c>
      <c r="F1775" s="11">
        <v>0</v>
      </c>
    </row>
    <row r="1776" spans="5:6" x14ac:dyDescent="0.3">
      <c r="E1776" s="4" t="s">
        <v>18761</v>
      </c>
      <c r="F1776" s="11">
        <v>0</v>
      </c>
    </row>
    <row r="1777" spans="5:6" x14ac:dyDescent="0.3">
      <c r="E1777" s="4" t="s">
        <v>18318</v>
      </c>
      <c r="F1777" s="11">
        <v>0</v>
      </c>
    </row>
    <row r="1778" spans="5:6" x14ac:dyDescent="0.3">
      <c r="E1778" s="4" t="s">
        <v>18763</v>
      </c>
      <c r="F1778" s="11">
        <v>0</v>
      </c>
    </row>
    <row r="1779" spans="5:6" x14ac:dyDescent="0.3">
      <c r="E1779" s="4" t="s">
        <v>18319</v>
      </c>
      <c r="F1779" s="11">
        <v>0</v>
      </c>
    </row>
    <row r="1780" spans="5:6" x14ac:dyDescent="0.3">
      <c r="E1780" s="4" t="s">
        <v>18765</v>
      </c>
      <c r="F1780" s="11">
        <v>0</v>
      </c>
    </row>
    <row r="1781" spans="5:6" x14ac:dyDescent="0.3">
      <c r="E1781" s="4" t="s">
        <v>18320</v>
      </c>
      <c r="F1781" s="11">
        <v>0</v>
      </c>
    </row>
    <row r="1782" spans="5:6" x14ac:dyDescent="0.3">
      <c r="E1782" s="4" t="s">
        <v>18767</v>
      </c>
      <c r="F1782" s="11">
        <v>0</v>
      </c>
    </row>
    <row r="1783" spans="5:6" x14ac:dyDescent="0.3">
      <c r="E1783" s="4" t="s">
        <v>18321</v>
      </c>
      <c r="F1783" s="11">
        <v>0</v>
      </c>
    </row>
    <row r="1784" spans="5:6" x14ac:dyDescent="0.3">
      <c r="E1784" s="4" t="s">
        <v>18769</v>
      </c>
      <c r="F1784" s="11">
        <v>0</v>
      </c>
    </row>
    <row r="1785" spans="5:6" x14ac:dyDescent="0.3">
      <c r="E1785" s="4" t="s">
        <v>18322</v>
      </c>
      <c r="F1785" s="11">
        <v>0</v>
      </c>
    </row>
    <row r="1786" spans="5:6" x14ac:dyDescent="0.3">
      <c r="E1786" s="4" t="s">
        <v>18771</v>
      </c>
      <c r="F1786" s="11">
        <v>0</v>
      </c>
    </row>
    <row r="1787" spans="5:6" x14ac:dyDescent="0.3">
      <c r="E1787" s="4" t="s">
        <v>18323</v>
      </c>
      <c r="F1787" s="11">
        <v>0</v>
      </c>
    </row>
    <row r="1788" spans="5:6" x14ac:dyDescent="0.3">
      <c r="E1788" s="4" t="s">
        <v>18773</v>
      </c>
      <c r="F1788" s="11">
        <v>0</v>
      </c>
    </row>
    <row r="1789" spans="5:6" x14ac:dyDescent="0.3">
      <c r="E1789" s="4" t="s">
        <v>18324</v>
      </c>
      <c r="F1789" s="11">
        <v>0</v>
      </c>
    </row>
    <row r="1790" spans="5:6" x14ac:dyDescent="0.3">
      <c r="E1790" s="4" t="s">
        <v>18775</v>
      </c>
      <c r="F1790" s="11">
        <v>0</v>
      </c>
    </row>
    <row r="1791" spans="5:6" x14ac:dyDescent="0.3">
      <c r="E1791" s="4" t="s">
        <v>18325</v>
      </c>
      <c r="F1791" s="11">
        <v>0</v>
      </c>
    </row>
    <row r="1792" spans="5:6" x14ac:dyDescent="0.3">
      <c r="E1792" s="4" t="s">
        <v>18777</v>
      </c>
      <c r="F1792" s="11">
        <v>0</v>
      </c>
    </row>
    <row r="1793" spans="5:6" x14ac:dyDescent="0.3">
      <c r="E1793" s="4" t="s">
        <v>17846</v>
      </c>
      <c r="F1793" s="11">
        <v>0</v>
      </c>
    </row>
    <row r="1794" spans="5:6" x14ac:dyDescent="0.3">
      <c r="E1794" s="4" t="s">
        <v>18779</v>
      </c>
      <c r="F1794" s="11">
        <v>0</v>
      </c>
    </row>
    <row r="1795" spans="5:6" x14ac:dyDescent="0.3">
      <c r="E1795" s="4" t="s">
        <v>18327</v>
      </c>
      <c r="F1795" s="11">
        <v>0</v>
      </c>
    </row>
    <row r="1796" spans="5:6" x14ac:dyDescent="0.3">
      <c r="E1796" s="4" t="s">
        <v>18781</v>
      </c>
      <c r="F1796" s="11">
        <v>0</v>
      </c>
    </row>
    <row r="1797" spans="5:6" x14ac:dyDescent="0.3">
      <c r="E1797" s="4" t="s">
        <v>18328</v>
      </c>
      <c r="F1797" s="11">
        <v>0</v>
      </c>
    </row>
    <row r="1798" spans="5:6" x14ac:dyDescent="0.3">
      <c r="E1798" s="4" t="s">
        <v>18783</v>
      </c>
      <c r="F1798" s="11">
        <v>0</v>
      </c>
    </row>
    <row r="1799" spans="5:6" x14ac:dyDescent="0.3">
      <c r="E1799" s="4" t="s">
        <v>18329</v>
      </c>
      <c r="F1799" s="11">
        <v>0</v>
      </c>
    </row>
    <row r="1800" spans="5:6" x14ac:dyDescent="0.3">
      <c r="E1800" s="4" t="s">
        <v>18785</v>
      </c>
      <c r="F1800" s="11">
        <v>0</v>
      </c>
    </row>
    <row r="1801" spans="5:6" x14ac:dyDescent="0.3">
      <c r="E1801" s="4" t="s">
        <v>18330</v>
      </c>
      <c r="F1801" s="11">
        <v>0</v>
      </c>
    </row>
    <row r="1802" spans="5:6" x14ac:dyDescent="0.3">
      <c r="E1802" s="4" t="s">
        <v>18787</v>
      </c>
      <c r="F1802" s="11">
        <v>0</v>
      </c>
    </row>
    <row r="1803" spans="5:6" x14ac:dyDescent="0.3">
      <c r="E1803" s="4" t="s">
        <v>18331</v>
      </c>
      <c r="F1803" s="11">
        <v>0</v>
      </c>
    </row>
    <row r="1804" spans="5:6" x14ac:dyDescent="0.3">
      <c r="E1804" s="4" t="s">
        <v>18789</v>
      </c>
      <c r="F1804" s="11">
        <v>0</v>
      </c>
    </row>
    <row r="1805" spans="5:6" x14ac:dyDescent="0.3">
      <c r="E1805" s="4" t="s">
        <v>18332</v>
      </c>
      <c r="F1805" s="11">
        <v>0</v>
      </c>
    </row>
    <row r="1806" spans="5:6" x14ac:dyDescent="0.3">
      <c r="E1806" s="4" t="s">
        <v>18791</v>
      </c>
      <c r="F1806" s="11">
        <v>0</v>
      </c>
    </row>
    <row r="1807" spans="5:6" x14ac:dyDescent="0.3">
      <c r="E1807" s="4" t="s">
        <v>18333</v>
      </c>
      <c r="F1807" s="11">
        <v>0</v>
      </c>
    </row>
    <row r="1808" spans="5:6" x14ac:dyDescent="0.3">
      <c r="E1808" s="4" t="s">
        <v>18793</v>
      </c>
      <c r="F1808" s="11">
        <v>0</v>
      </c>
    </row>
    <row r="1809" spans="5:6" x14ac:dyDescent="0.3">
      <c r="E1809" s="4" t="s">
        <v>18334</v>
      </c>
      <c r="F1809" s="11">
        <v>0</v>
      </c>
    </row>
    <row r="1810" spans="5:6" x14ac:dyDescent="0.3">
      <c r="E1810" s="4" t="s">
        <v>18795</v>
      </c>
      <c r="F1810" s="11">
        <v>0</v>
      </c>
    </row>
    <row r="1811" spans="5:6" x14ac:dyDescent="0.3">
      <c r="E1811" s="4" t="s">
        <v>18335</v>
      </c>
      <c r="F1811" s="11">
        <v>0</v>
      </c>
    </row>
    <row r="1812" spans="5:6" x14ac:dyDescent="0.3">
      <c r="E1812" s="4" t="s">
        <v>17859</v>
      </c>
      <c r="F1812" s="11">
        <v>0</v>
      </c>
    </row>
    <row r="1813" spans="5:6" x14ac:dyDescent="0.3">
      <c r="E1813" s="4" t="s">
        <v>18336</v>
      </c>
      <c r="F1813" s="11">
        <v>0</v>
      </c>
    </row>
    <row r="1814" spans="5:6" x14ac:dyDescent="0.3">
      <c r="E1814" s="4" t="s">
        <v>18799</v>
      </c>
      <c r="F1814" s="11">
        <v>0</v>
      </c>
    </row>
    <row r="1815" spans="5:6" x14ac:dyDescent="0.3">
      <c r="E1815" s="4" t="s">
        <v>18337</v>
      </c>
      <c r="F1815" s="11">
        <v>0</v>
      </c>
    </row>
    <row r="1816" spans="5:6" x14ac:dyDescent="0.3">
      <c r="E1816" s="4" t="s">
        <v>18801</v>
      </c>
      <c r="F1816" s="11">
        <v>0</v>
      </c>
    </row>
    <row r="1817" spans="5:6" x14ac:dyDescent="0.3">
      <c r="E1817" s="4" t="s">
        <v>18338</v>
      </c>
      <c r="F1817" s="11">
        <v>0</v>
      </c>
    </row>
    <row r="1818" spans="5:6" x14ac:dyDescent="0.3">
      <c r="E1818" s="4" t="s">
        <v>18803</v>
      </c>
      <c r="F1818" s="11">
        <v>0</v>
      </c>
    </row>
    <row r="1819" spans="5:6" x14ac:dyDescent="0.3">
      <c r="E1819" s="4" t="s">
        <v>18339</v>
      </c>
      <c r="F1819" s="11">
        <v>0</v>
      </c>
    </row>
    <row r="1820" spans="5:6" x14ac:dyDescent="0.3">
      <c r="E1820" s="4" t="s">
        <v>18805</v>
      </c>
      <c r="F1820" s="11">
        <v>0</v>
      </c>
    </row>
    <row r="1821" spans="5:6" x14ac:dyDescent="0.3">
      <c r="E1821" s="4" t="s">
        <v>18340</v>
      </c>
      <c r="F1821" s="11">
        <v>0</v>
      </c>
    </row>
    <row r="1822" spans="5:6" x14ac:dyDescent="0.3">
      <c r="E1822" s="4" t="s">
        <v>18807</v>
      </c>
      <c r="F1822" s="11">
        <v>0</v>
      </c>
    </row>
    <row r="1823" spans="5:6" x14ac:dyDescent="0.3">
      <c r="E1823" s="4" t="s">
        <v>18341</v>
      </c>
      <c r="F1823" s="11">
        <v>0</v>
      </c>
    </row>
    <row r="1824" spans="5:6" x14ac:dyDescent="0.3">
      <c r="E1824" s="4" t="s">
        <v>18809</v>
      </c>
      <c r="F1824" s="11">
        <v>0</v>
      </c>
    </row>
    <row r="1825" spans="5:6" x14ac:dyDescent="0.3">
      <c r="E1825" s="4" t="s">
        <v>18342</v>
      </c>
      <c r="F1825" s="11">
        <v>0</v>
      </c>
    </row>
    <row r="1826" spans="5:6" x14ac:dyDescent="0.3">
      <c r="E1826" s="4" t="s">
        <v>18811</v>
      </c>
      <c r="F1826" s="11">
        <v>0</v>
      </c>
    </row>
    <row r="1827" spans="5:6" x14ac:dyDescent="0.3">
      <c r="E1827" s="4" t="s">
        <v>18343</v>
      </c>
      <c r="F1827" s="11">
        <v>0</v>
      </c>
    </row>
    <row r="1828" spans="5:6" x14ac:dyDescent="0.3">
      <c r="E1828" s="4" t="s">
        <v>18813</v>
      </c>
      <c r="F1828" s="11">
        <v>0</v>
      </c>
    </row>
    <row r="1829" spans="5:6" x14ac:dyDescent="0.3">
      <c r="E1829" s="4" t="s">
        <v>18344</v>
      </c>
      <c r="F1829" s="11">
        <v>0</v>
      </c>
    </row>
    <row r="1830" spans="5:6" x14ac:dyDescent="0.3">
      <c r="E1830" s="4" t="s">
        <v>17860</v>
      </c>
      <c r="F1830" s="11">
        <v>0</v>
      </c>
    </row>
    <row r="1831" spans="5:6" x14ac:dyDescent="0.3">
      <c r="E1831" s="4" t="s">
        <v>18345</v>
      </c>
      <c r="F1831" s="11">
        <v>0</v>
      </c>
    </row>
    <row r="1832" spans="5:6" x14ac:dyDescent="0.3">
      <c r="E1832" s="4" t="s">
        <v>18817</v>
      </c>
      <c r="F1832" s="11">
        <v>0</v>
      </c>
    </row>
    <row r="1833" spans="5:6" x14ac:dyDescent="0.3">
      <c r="E1833" s="4" t="s">
        <v>18346</v>
      </c>
      <c r="F1833" s="11">
        <v>0</v>
      </c>
    </row>
    <row r="1834" spans="5:6" x14ac:dyDescent="0.3">
      <c r="E1834" s="4" t="s">
        <v>18819</v>
      </c>
      <c r="F1834" s="11">
        <v>0</v>
      </c>
    </row>
    <row r="1835" spans="5:6" x14ac:dyDescent="0.3">
      <c r="E1835" s="4" t="s">
        <v>18347</v>
      </c>
      <c r="F1835" s="11">
        <v>0</v>
      </c>
    </row>
    <row r="1836" spans="5:6" x14ac:dyDescent="0.3">
      <c r="E1836" s="4" t="s">
        <v>18821</v>
      </c>
      <c r="F1836" s="11">
        <v>0</v>
      </c>
    </row>
    <row r="1837" spans="5:6" x14ac:dyDescent="0.3">
      <c r="E1837" s="4" t="s">
        <v>18348</v>
      </c>
      <c r="F1837" s="11">
        <v>0</v>
      </c>
    </row>
    <row r="1838" spans="5:6" x14ac:dyDescent="0.3">
      <c r="E1838" s="4" t="s">
        <v>18823</v>
      </c>
      <c r="F1838" s="11">
        <v>0</v>
      </c>
    </row>
    <row r="1839" spans="5:6" x14ac:dyDescent="0.3">
      <c r="E1839" s="4" t="s">
        <v>18349</v>
      </c>
      <c r="F1839" s="11">
        <v>0</v>
      </c>
    </row>
    <row r="1840" spans="5:6" x14ac:dyDescent="0.3">
      <c r="E1840" s="4" t="s">
        <v>18825</v>
      </c>
      <c r="F1840" s="11">
        <v>0</v>
      </c>
    </row>
    <row r="1841" spans="5:6" x14ac:dyDescent="0.3">
      <c r="E1841" s="4" t="s">
        <v>18350</v>
      </c>
      <c r="F1841" s="11">
        <v>0</v>
      </c>
    </row>
    <row r="1842" spans="5:6" x14ac:dyDescent="0.3">
      <c r="E1842" s="4" t="s">
        <v>18827</v>
      </c>
      <c r="F1842" s="11">
        <v>0</v>
      </c>
    </row>
    <row r="1843" spans="5:6" x14ac:dyDescent="0.3">
      <c r="E1843" s="4" t="s">
        <v>18351</v>
      </c>
      <c r="F1843" s="11">
        <v>0</v>
      </c>
    </row>
    <row r="1844" spans="5:6" x14ac:dyDescent="0.3">
      <c r="E1844" s="4" t="s">
        <v>18829</v>
      </c>
      <c r="F1844" s="11">
        <v>0</v>
      </c>
    </row>
    <row r="1845" spans="5:6" x14ac:dyDescent="0.3">
      <c r="E1845" s="4" t="s">
        <v>18352</v>
      </c>
      <c r="F1845" s="11">
        <v>0</v>
      </c>
    </row>
    <row r="1846" spans="5:6" x14ac:dyDescent="0.3">
      <c r="E1846" s="4" t="s">
        <v>18831</v>
      </c>
      <c r="F1846" s="11">
        <v>0</v>
      </c>
    </row>
    <row r="1847" spans="5:6" x14ac:dyDescent="0.3">
      <c r="E1847" s="4" t="s">
        <v>18353</v>
      </c>
      <c r="F1847" s="11">
        <v>0</v>
      </c>
    </row>
    <row r="1848" spans="5:6" x14ac:dyDescent="0.3">
      <c r="E1848" s="4" t="s">
        <v>18833</v>
      </c>
      <c r="F1848" s="11">
        <v>0</v>
      </c>
    </row>
    <row r="1849" spans="5:6" x14ac:dyDescent="0.3">
      <c r="E1849" s="4" t="s">
        <v>18354</v>
      </c>
      <c r="F1849" s="11">
        <v>0</v>
      </c>
    </row>
    <row r="1850" spans="5:6" x14ac:dyDescent="0.3">
      <c r="E1850" s="4" t="s">
        <v>18835</v>
      </c>
      <c r="F1850" s="11">
        <v>0</v>
      </c>
    </row>
    <row r="1851" spans="5:6" x14ac:dyDescent="0.3">
      <c r="E1851" s="4" t="s">
        <v>18355</v>
      </c>
      <c r="F1851" s="11">
        <v>0</v>
      </c>
    </row>
    <row r="1852" spans="5:6" x14ac:dyDescent="0.3">
      <c r="E1852" s="4" t="s">
        <v>18837</v>
      </c>
      <c r="F1852" s="11">
        <v>0</v>
      </c>
    </row>
    <row r="1853" spans="5:6" x14ac:dyDescent="0.3">
      <c r="E1853" s="4" t="s">
        <v>18356</v>
      </c>
      <c r="F1853" s="11">
        <v>0</v>
      </c>
    </row>
    <row r="1854" spans="5:6" x14ac:dyDescent="0.3">
      <c r="E1854" s="4" t="s">
        <v>18839</v>
      </c>
      <c r="F1854" s="11">
        <v>0</v>
      </c>
    </row>
    <row r="1855" spans="5:6" x14ac:dyDescent="0.3">
      <c r="E1855" s="4" t="s">
        <v>18357</v>
      </c>
      <c r="F1855" s="11">
        <v>0</v>
      </c>
    </row>
    <row r="1856" spans="5:6" x14ac:dyDescent="0.3">
      <c r="E1856" s="4" t="s">
        <v>18841</v>
      </c>
      <c r="F1856" s="11">
        <v>0</v>
      </c>
    </row>
    <row r="1857" spans="5:6" x14ac:dyDescent="0.3">
      <c r="E1857" s="4" t="s">
        <v>18358</v>
      </c>
      <c r="F1857" s="11">
        <v>0</v>
      </c>
    </row>
    <row r="1858" spans="5:6" x14ac:dyDescent="0.3">
      <c r="E1858" s="4" t="s">
        <v>18843</v>
      </c>
      <c r="F1858" s="11">
        <v>0</v>
      </c>
    </row>
    <row r="1859" spans="5:6" x14ac:dyDescent="0.3">
      <c r="E1859" s="4" t="s">
        <v>18359</v>
      </c>
      <c r="F1859" s="11">
        <v>0</v>
      </c>
    </row>
    <row r="1860" spans="5:6" x14ac:dyDescent="0.3">
      <c r="E1860" s="4" t="s">
        <v>18845</v>
      </c>
      <c r="F1860" s="11">
        <v>0</v>
      </c>
    </row>
    <row r="1861" spans="5:6" x14ac:dyDescent="0.3">
      <c r="E1861" s="4" t="s">
        <v>18360</v>
      </c>
      <c r="F1861" s="11">
        <v>0</v>
      </c>
    </row>
    <row r="1862" spans="5:6" x14ac:dyDescent="0.3">
      <c r="E1862" s="4" t="s">
        <v>18847</v>
      </c>
      <c r="F1862" s="11">
        <v>0</v>
      </c>
    </row>
    <row r="1863" spans="5:6" x14ac:dyDescent="0.3">
      <c r="E1863" s="4" t="s">
        <v>17870</v>
      </c>
      <c r="F1863" s="11">
        <v>0</v>
      </c>
    </row>
    <row r="1864" spans="5:6" x14ac:dyDescent="0.3">
      <c r="E1864" s="4" t="s">
        <v>18849</v>
      </c>
      <c r="F1864" s="11">
        <v>0</v>
      </c>
    </row>
    <row r="1865" spans="5:6" x14ac:dyDescent="0.3">
      <c r="E1865" s="4" t="s">
        <v>18362</v>
      </c>
      <c r="F1865" s="11">
        <v>0</v>
      </c>
    </row>
    <row r="1866" spans="5:6" x14ac:dyDescent="0.3">
      <c r="E1866" s="4" t="s">
        <v>18851</v>
      </c>
      <c r="F1866" s="11">
        <v>0</v>
      </c>
    </row>
    <row r="1867" spans="5:6" x14ac:dyDescent="0.3">
      <c r="E1867" s="4" t="s">
        <v>18363</v>
      </c>
      <c r="F1867" s="11">
        <v>0</v>
      </c>
    </row>
    <row r="1868" spans="5:6" x14ac:dyDescent="0.3">
      <c r="E1868" s="4" t="s">
        <v>18853</v>
      </c>
      <c r="F1868" s="11">
        <v>0</v>
      </c>
    </row>
    <row r="1869" spans="5:6" x14ac:dyDescent="0.3">
      <c r="E1869" s="4" t="s">
        <v>18364</v>
      </c>
      <c r="F1869" s="11">
        <v>0</v>
      </c>
    </row>
    <row r="1870" spans="5:6" x14ac:dyDescent="0.3">
      <c r="E1870" s="4" t="s">
        <v>18855</v>
      </c>
      <c r="F1870" s="11">
        <v>0</v>
      </c>
    </row>
    <row r="1871" spans="5:6" x14ac:dyDescent="0.3">
      <c r="E1871" s="4" t="s">
        <v>18365</v>
      </c>
      <c r="F1871" s="11">
        <v>0</v>
      </c>
    </row>
    <row r="1872" spans="5:6" x14ac:dyDescent="0.3">
      <c r="E1872" s="4" t="s">
        <v>18857</v>
      </c>
      <c r="F1872" s="11">
        <v>0</v>
      </c>
    </row>
    <row r="1873" spans="5:6" x14ac:dyDescent="0.3">
      <c r="E1873" s="4" t="s">
        <v>18366</v>
      </c>
      <c r="F1873" s="11">
        <v>0</v>
      </c>
    </row>
    <row r="1874" spans="5:6" x14ac:dyDescent="0.3">
      <c r="E1874" s="4" t="s">
        <v>18859</v>
      </c>
      <c r="F1874" s="11">
        <v>0</v>
      </c>
    </row>
    <row r="1875" spans="5:6" x14ac:dyDescent="0.3">
      <c r="E1875" s="4" t="s">
        <v>18367</v>
      </c>
      <c r="F1875" s="11">
        <v>0</v>
      </c>
    </row>
    <row r="1876" spans="5:6" x14ac:dyDescent="0.3">
      <c r="E1876" s="4" t="s">
        <v>18861</v>
      </c>
      <c r="F1876" s="11">
        <v>0</v>
      </c>
    </row>
    <row r="1877" spans="5:6" x14ac:dyDescent="0.3">
      <c r="E1877" s="4" t="s">
        <v>18368</v>
      </c>
      <c r="F1877" s="11">
        <v>0</v>
      </c>
    </row>
    <row r="1878" spans="5:6" x14ac:dyDescent="0.3">
      <c r="E1878" s="4" t="s">
        <v>18863</v>
      </c>
      <c r="F1878" s="11">
        <v>0</v>
      </c>
    </row>
    <row r="1879" spans="5:6" x14ac:dyDescent="0.3">
      <c r="E1879" s="4" t="s">
        <v>18369</v>
      </c>
      <c r="F1879" s="11">
        <v>0</v>
      </c>
    </row>
    <row r="1880" spans="5:6" x14ac:dyDescent="0.3">
      <c r="E1880" s="4" t="s">
        <v>18865</v>
      </c>
      <c r="F1880" s="11">
        <v>0</v>
      </c>
    </row>
    <row r="1881" spans="5:6" x14ac:dyDescent="0.3">
      <c r="E1881" s="4" t="s">
        <v>18370</v>
      </c>
      <c r="F1881" s="11">
        <v>0</v>
      </c>
    </row>
    <row r="1882" spans="5:6" x14ac:dyDescent="0.3">
      <c r="E1882" s="4" t="s">
        <v>18867</v>
      </c>
      <c r="F1882" s="11">
        <v>0</v>
      </c>
    </row>
    <row r="1883" spans="5:6" x14ac:dyDescent="0.3">
      <c r="E1883" s="4" t="s">
        <v>18371</v>
      </c>
      <c r="F1883" s="11">
        <v>0</v>
      </c>
    </row>
    <row r="1884" spans="5:6" x14ac:dyDescent="0.3">
      <c r="E1884" s="4" t="s">
        <v>18869</v>
      </c>
      <c r="F1884" s="11">
        <v>0</v>
      </c>
    </row>
    <row r="1885" spans="5:6" x14ac:dyDescent="0.3">
      <c r="E1885" s="4" t="s">
        <v>18372</v>
      </c>
      <c r="F1885" s="11">
        <v>0</v>
      </c>
    </row>
    <row r="1886" spans="5:6" x14ac:dyDescent="0.3">
      <c r="E1886" s="4" t="s">
        <v>18871</v>
      </c>
      <c r="F1886" s="11">
        <v>0</v>
      </c>
    </row>
    <row r="1887" spans="5:6" x14ac:dyDescent="0.3">
      <c r="E1887" s="4" t="s">
        <v>18373</v>
      </c>
      <c r="F1887" s="11">
        <v>0</v>
      </c>
    </row>
    <row r="1888" spans="5:6" x14ac:dyDescent="0.3">
      <c r="E1888" s="4" t="s">
        <v>18873</v>
      </c>
      <c r="F1888" s="11">
        <v>0</v>
      </c>
    </row>
    <row r="1889" spans="5:6" x14ac:dyDescent="0.3">
      <c r="E1889" s="4" t="s">
        <v>18374</v>
      </c>
      <c r="F1889" s="11">
        <v>0</v>
      </c>
    </row>
    <row r="1890" spans="5:6" x14ac:dyDescent="0.3">
      <c r="E1890" s="4" t="s">
        <v>18875</v>
      </c>
      <c r="F1890" s="11">
        <v>0</v>
      </c>
    </row>
    <row r="1891" spans="5:6" x14ac:dyDescent="0.3">
      <c r="E1891" s="4" t="s">
        <v>18375</v>
      </c>
      <c r="F1891" s="11">
        <v>0</v>
      </c>
    </row>
    <row r="1892" spans="5:6" x14ac:dyDescent="0.3">
      <c r="E1892" s="4" t="s">
        <v>18877</v>
      </c>
      <c r="F1892" s="11">
        <v>0</v>
      </c>
    </row>
    <row r="1893" spans="5:6" x14ac:dyDescent="0.3">
      <c r="E1893" s="4" t="s">
        <v>18376</v>
      </c>
      <c r="F1893" s="11">
        <v>0</v>
      </c>
    </row>
    <row r="1894" spans="5:6" x14ac:dyDescent="0.3">
      <c r="E1894" s="4" t="s">
        <v>18879</v>
      </c>
      <c r="F1894" s="11">
        <v>0</v>
      </c>
    </row>
    <row r="1895" spans="5:6" x14ac:dyDescent="0.3">
      <c r="E1895" s="4" t="s">
        <v>18377</v>
      </c>
      <c r="F1895" s="11">
        <v>0</v>
      </c>
    </row>
    <row r="1896" spans="5:6" x14ac:dyDescent="0.3">
      <c r="E1896" s="4" t="s">
        <v>18881</v>
      </c>
      <c r="F1896" s="11">
        <v>0</v>
      </c>
    </row>
    <row r="1897" spans="5:6" x14ac:dyDescent="0.3">
      <c r="E1897" s="4" t="s">
        <v>17871</v>
      </c>
      <c r="F1897" s="11">
        <v>0</v>
      </c>
    </row>
    <row r="1898" spans="5:6" x14ac:dyDescent="0.3">
      <c r="E1898" s="4" t="s">
        <v>18883</v>
      </c>
      <c r="F1898" s="11">
        <v>0</v>
      </c>
    </row>
    <row r="1899" spans="5:6" x14ac:dyDescent="0.3">
      <c r="E1899" s="4" t="s">
        <v>18379</v>
      </c>
      <c r="F1899" s="11">
        <v>0</v>
      </c>
    </row>
    <row r="1900" spans="5:6" x14ac:dyDescent="0.3">
      <c r="E1900" s="4" t="s">
        <v>18885</v>
      </c>
      <c r="F1900" s="11">
        <v>0</v>
      </c>
    </row>
    <row r="1901" spans="5:6" x14ac:dyDescent="0.3">
      <c r="E1901" s="4" t="s">
        <v>17847</v>
      </c>
      <c r="F1901" s="11">
        <v>0</v>
      </c>
    </row>
    <row r="1902" spans="5:6" x14ac:dyDescent="0.3">
      <c r="E1902" s="4" t="s">
        <v>18887</v>
      </c>
      <c r="F1902" s="11">
        <v>0</v>
      </c>
    </row>
    <row r="1903" spans="5:6" x14ac:dyDescent="0.3">
      <c r="E1903" s="4" t="s">
        <v>18901</v>
      </c>
      <c r="F1903" s="11">
        <v>0</v>
      </c>
    </row>
    <row r="1904" spans="5:6" x14ac:dyDescent="0.3">
      <c r="E1904" s="4" t="s">
        <v>18889</v>
      </c>
      <c r="F1904" s="11">
        <v>0</v>
      </c>
    </row>
    <row r="1905" spans="5:6" x14ac:dyDescent="0.3">
      <c r="E1905" s="4" t="s">
        <v>18902</v>
      </c>
      <c r="F1905" s="11">
        <v>0</v>
      </c>
    </row>
    <row r="1906" spans="5:6" x14ac:dyDescent="0.3">
      <c r="E1906" s="4" t="s">
        <v>18891</v>
      </c>
      <c r="F1906" s="11">
        <v>0</v>
      </c>
    </row>
    <row r="1907" spans="5:6" x14ac:dyDescent="0.3">
      <c r="E1907" s="4" t="s">
        <v>18904</v>
      </c>
      <c r="F1907" s="11">
        <v>0</v>
      </c>
    </row>
    <row r="1908" spans="5:6" x14ac:dyDescent="0.3">
      <c r="E1908" s="4" t="s">
        <v>18893</v>
      </c>
      <c r="F1908" s="11">
        <v>0</v>
      </c>
    </row>
    <row r="1909" spans="5:6" x14ac:dyDescent="0.3">
      <c r="E1909" s="4" t="s">
        <v>18906</v>
      </c>
      <c r="F1909" s="11">
        <v>0</v>
      </c>
    </row>
    <row r="1910" spans="5:6" x14ac:dyDescent="0.3">
      <c r="E1910" s="4" t="s">
        <v>18895</v>
      </c>
      <c r="F1910" s="11">
        <v>0</v>
      </c>
    </row>
    <row r="1911" spans="5:6" x14ac:dyDescent="0.3">
      <c r="E1911" s="4" t="s">
        <v>18908</v>
      </c>
      <c r="F1911" s="11">
        <v>0</v>
      </c>
    </row>
    <row r="1912" spans="5:6" x14ac:dyDescent="0.3">
      <c r="E1912" s="4" t="s">
        <v>18897</v>
      </c>
      <c r="F1912" s="11">
        <v>0</v>
      </c>
    </row>
    <row r="1913" spans="5:6" x14ac:dyDescent="0.3">
      <c r="E1913" s="4" t="s">
        <v>18910</v>
      </c>
      <c r="F1913" s="11">
        <v>0</v>
      </c>
    </row>
    <row r="1914" spans="5:6" x14ac:dyDescent="0.3">
      <c r="E1914" s="4" t="s">
        <v>18899</v>
      </c>
      <c r="F1914" s="11">
        <v>0</v>
      </c>
    </row>
    <row r="1915" spans="5:6" x14ac:dyDescent="0.3">
      <c r="E1915" s="4" t="s">
        <v>18912</v>
      </c>
      <c r="F1915" s="11">
        <v>0</v>
      </c>
    </row>
    <row r="1916" spans="5:6" x14ac:dyDescent="0.3">
      <c r="E1916" s="4" t="s">
        <v>17877</v>
      </c>
      <c r="F1916" s="11">
        <v>0</v>
      </c>
    </row>
    <row r="1917" spans="5:6" x14ac:dyDescent="0.3">
      <c r="E1917" s="4" t="s">
        <v>18914</v>
      </c>
      <c r="F1917" s="11">
        <v>0</v>
      </c>
    </row>
    <row r="1918" spans="5:6" x14ac:dyDescent="0.3">
      <c r="E1918" s="4" t="s">
        <v>18903</v>
      </c>
      <c r="F1918" s="11">
        <v>0</v>
      </c>
    </row>
    <row r="1919" spans="5:6" x14ac:dyDescent="0.3">
      <c r="E1919" s="4" t="s">
        <v>18382</v>
      </c>
      <c r="F1919" s="11">
        <v>0</v>
      </c>
    </row>
    <row r="1920" spans="5:6" x14ac:dyDescent="0.3">
      <c r="E1920" s="4" t="s">
        <v>18905</v>
      </c>
      <c r="F1920" s="11">
        <v>0</v>
      </c>
    </row>
    <row r="1921" spans="5:6" x14ac:dyDescent="0.3">
      <c r="E1921" s="4" t="s">
        <v>18383</v>
      </c>
      <c r="F1921" s="11">
        <v>0</v>
      </c>
    </row>
    <row r="1922" spans="5:6" x14ac:dyDescent="0.3">
      <c r="E1922" s="4" t="s">
        <v>18907</v>
      </c>
      <c r="F1922" s="11">
        <v>0</v>
      </c>
    </row>
    <row r="1923" spans="5:6" x14ac:dyDescent="0.3">
      <c r="E1923" s="4" t="s">
        <v>18384</v>
      </c>
      <c r="F1923" s="11">
        <v>0</v>
      </c>
    </row>
    <row r="1924" spans="5:6" x14ac:dyDescent="0.3">
      <c r="E1924" s="4" t="s">
        <v>18909</v>
      </c>
      <c r="F1924" s="11">
        <v>0</v>
      </c>
    </row>
    <row r="1925" spans="5:6" x14ac:dyDescent="0.3">
      <c r="E1925" s="4" t="s">
        <v>18385</v>
      </c>
      <c r="F1925" s="11">
        <v>0</v>
      </c>
    </row>
    <row r="1926" spans="5:6" x14ac:dyDescent="0.3">
      <c r="E1926" s="4" t="s">
        <v>18911</v>
      </c>
      <c r="F1926" s="11">
        <v>0</v>
      </c>
    </row>
    <row r="1927" spans="5:6" x14ac:dyDescent="0.3">
      <c r="E1927" s="4" t="s">
        <v>18386</v>
      </c>
      <c r="F1927" s="11">
        <v>0</v>
      </c>
    </row>
    <row r="1928" spans="5:6" x14ac:dyDescent="0.3">
      <c r="E1928" s="4" t="s">
        <v>18913</v>
      </c>
      <c r="F1928" s="11">
        <v>0</v>
      </c>
    </row>
    <row r="1929" spans="5:6" x14ac:dyDescent="0.3">
      <c r="E1929" s="4" t="s">
        <v>18387</v>
      </c>
      <c r="F1929" s="11">
        <v>0</v>
      </c>
    </row>
    <row r="1930" spans="5:6" x14ac:dyDescent="0.3">
      <c r="E1930" s="4" t="s">
        <v>18915</v>
      </c>
      <c r="F1930" s="11">
        <v>0</v>
      </c>
    </row>
    <row r="1931" spans="5:6" x14ac:dyDescent="0.3">
      <c r="E1931" s="4" t="s">
        <v>18388</v>
      </c>
      <c r="F1931" s="11">
        <v>0</v>
      </c>
    </row>
    <row r="1932" spans="5:6" x14ac:dyDescent="0.3">
      <c r="E1932" s="4" t="s">
        <v>18917</v>
      </c>
      <c r="F1932" s="11">
        <v>0</v>
      </c>
    </row>
    <row r="1933" spans="5:6" x14ac:dyDescent="0.3">
      <c r="E1933" s="4" t="s">
        <v>17848</v>
      </c>
      <c r="F1933" s="11">
        <v>0</v>
      </c>
    </row>
    <row r="1934" spans="5:6" x14ac:dyDescent="0.3">
      <c r="E1934" s="4" t="s">
        <v>18919</v>
      </c>
      <c r="F1934" s="11">
        <v>0</v>
      </c>
    </row>
    <row r="1935" spans="5:6" x14ac:dyDescent="0.3">
      <c r="E1935" s="4" t="s">
        <v>18390</v>
      </c>
      <c r="F1935" s="11">
        <v>0</v>
      </c>
    </row>
    <row r="1936" spans="5:6" x14ac:dyDescent="0.3">
      <c r="E1936" s="4" t="s">
        <v>18921</v>
      </c>
      <c r="F1936" s="11">
        <v>0</v>
      </c>
    </row>
    <row r="1937" spans="5:6" x14ac:dyDescent="0.3">
      <c r="E1937" s="4" t="s">
        <v>18953</v>
      </c>
      <c r="F1937" s="11">
        <v>0</v>
      </c>
    </row>
    <row r="1938" spans="5:6" x14ac:dyDescent="0.3">
      <c r="E1938" s="4" t="s">
        <v>18923</v>
      </c>
      <c r="F1938" s="11">
        <v>0</v>
      </c>
    </row>
    <row r="1939" spans="5:6" x14ac:dyDescent="0.3">
      <c r="E1939" s="4" t="s">
        <v>18954</v>
      </c>
      <c r="F1939" s="11">
        <v>0</v>
      </c>
    </row>
    <row r="1940" spans="5:6" x14ac:dyDescent="0.3">
      <c r="E1940" s="4" t="s">
        <v>18925</v>
      </c>
      <c r="F1940" s="11">
        <v>0</v>
      </c>
    </row>
    <row r="1941" spans="5:6" x14ac:dyDescent="0.3">
      <c r="E1941" s="4" t="s">
        <v>18956</v>
      </c>
      <c r="F1941" s="11">
        <v>0</v>
      </c>
    </row>
    <row r="1942" spans="5:6" x14ac:dyDescent="0.3">
      <c r="E1942" s="4" t="s">
        <v>18927</v>
      </c>
      <c r="F1942" s="11">
        <v>0</v>
      </c>
    </row>
    <row r="1943" spans="5:6" x14ac:dyDescent="0.3">
      <c r="E1943" s="4" t="s">
        <v>18958</v>
      </c>
      <c r="F1943" s="11">
        <v>0</v>
      </c>
    </row>
    <row r="1944" spans="5:6" x14ac:dyDescent="0.3">
      <c r="E1944" s="4" t="s">
        <v>18929</v>
      </c>
      <c r="F1944" s="11">
        <v>0</v>
      </c>
    </row>
    <row r="1945" spans="5:6" x14ac:dyDescent="0.3">
      <c r="E1945" s="4" t="s">
        <v>18960</v>
      </c>
      <c r="F1945" s="11">
        <v>0</v>
      </c>
    </row>
    <row r="1946" spans="5:6" x14ac:dyDescent="0.3">
      <c r="E1946" s="4" t="s">
        <v>18931</v>
      </c>
      <c r="F1946" s="11">
        <v>0</v>
      </c>
    </row>
    <row r="1947" spans="5:6" x14ac:dyDescent="0.3">
      <c r="E1947" s="4" t="s">
        <v>18962</v>
      </c>
      <c r="F1947" s="11">
        <v>0</v>
      </c>
    </row>
    <row r="1948" spans="5:6" x14ac:dyDescent="0.3">
      <c r="E1948" s="4" t="s">
        <v>18933</v>
      </c>
      <c r="F1948" s="11">
        <v>0</v>
      </c>
    </row>
    <row r="1949" spans="5:6" x14ac:dyDescent="0.3">
      <c r="E1949" s="4" t="s">
        <v>18964</v>
      </c>
      <c r="F1949" s="11">
        <v>0</v>
      </c>
    </row>
    <row r="1950" spans="5:6" x14ac:dyDescent="0.3">
      <c r="E1950" s="4" t="s">
        <v>18935</v>
      </c>
      <c r="F1950" s="11">
        <v>0</v>
      </c>
    </row>
    <row r="1951" spans="5:6" x14ac:dyDescent="0.3">
      <c r="E1951" s="4" t="s">
        <v>18966</v>
      </c>
      <c r="F1951" s="11">
        <v>0</v>
      </c>
    </row>
    <row r="1952" spans="5:6" x14ac:dyDescent="0.3">
      <c r="E1952" s="4" t="s">
        <v>18937</v>
      </c>
      <c r="F1952" s="11">
        <v>0</v>
      </c>
    </row>
    <row r="1953" spans="5:6" x14ac:dyDescent="0.3">
      <c r="E1953" s="4" t="s">
        <v>18968</v>
      </c>
      <c r="F1953" s="11">
        <v>0</v>
      </c>
    </row>
    <row r="1954" spans="5:6" x14ac:dyDescent="0.3">
      <c r="E1954" s="4" t="s">
        <v>18939</v>
      </c>
      <c r="F1954" s="11">
        <v>0</v>
      </c>
    </row>
    <row r="1955" spans="5:6" x14ac:dyDescent="0.3">
      <c r="E1955" s="4" t="s">
        <v>18970</v>
      </c>
      <c r="F1955" s="11">
        <v>0</v>
      </c>
    </row>
    <row r="1956" spans="5:6" x14ac:dyDescent="0.3">
      <c r="E1956" s="4" t="s">
        <v>18941</v>
      </c>
      <c r="F1956" s="11">
        <v>0</v>
      </c>
    </row>
    <row r="1957" spans="5:6" x14ac:dyDescent="0.3">
      <c r="E1957" s="4" t="s">
        <v>18972</v>
      </c>
      <c r="F1957" s="11">
        <v>0</v>
      </c>
    </row>
    <row r="1958" spans="5:6" x14ac:dyDescent="0.3">
      <c r="E1958" s="4" t="s">
        <v>18943</v>
      </c>
      <c r="F1958" s="11">
        <v>0</v>
      </c>
    </row>
    <row r="1959" spans="5:6" x14ac:dyDescent="0.3">
      <c r="E1959" s="4" t="s">
        <v>18974</v>
      </c>
      <c r="F1959" s="11">
        <v>0</v>
      </c>
    </row>
    <row r="1960" spans="5:6" x14ac:dyDescent="0.3">
      <c r="E1960" s="4" t="s">
        <v>18945</v>
      </c>
      <c r="F1960" s="11">
        <v>0</v>
      </c>
    </row>
    <row r="1961" spans="5:6" x14ac:dyDescent="0.3">
      <c r="E1961" s="4" t="s">
        <v>18976</v>
      </c>
      <c r="F1961" s="11">
        <v>0</v>
      </c>
    </row>
    <row r="1962" spans="5:6" x14ac:dyDescent="0.3">
      <c r="E1962" s="4" t="s">
        <v>18947</v>
      </c>
      <c r="F1962" s="11">
        <v>0</v>
      </c>
    </row>
    <row r="1963" spans="5:6" x14ac:dyDescent="0.3">
      <c r="E1963" s="4" t="s">
        <v>18978</v>
      </c>
      <c r="F1963" s="11">
        <v>0</v>
      </c>
    </row>
    <row r="1964" spans="5:6" x14ac:dyDescent="0.3">
      <c r="E1964" s="4" t="s">
        <v>18949</v>
      </c>
      <c r="F1964" s="11">
        <v>0</v>
      </c>
    </row>
    <row r="1965" spans="5:6" x14ac:dyDescent="0.3">
      <c r="E1965" s="4" t="s">
        <v>18980</v>
      </c>
      <c r="F1965" s="11">
        <v>0</v>
      </c>
    </row>
    <row r="1966" spans="5:6" x14ac:dyDescent="0.3">
      <c r="E1966" s="4" t="s">
        <v>18951</v>
      </c>
      <c r="F1966" s="11">
        <v>0</v>
      </c>
    </row>
    <row r="1967" spans="5:6" x14ac:dyDescent="0.3">
      <c r="E1967" s="4" t="s">
        <v>18406</v>
      </c>
      <c r="F1967" s="11">
        <v>0</v>
      </c>
    </row>
    <row r="1968" spans="5:6" x14ac:dyDescent="0.3">
      <c r="E1968" s="4" t="s">
        <v>17863</v>
      </c>
      <c r="F1968" s="11">
        <v>0</v>
      </c>
    </row>
    <row r="1969" spans="5:6" x14ac:dyDescent="0.3">
      <c r="E1969" s="4" t="s">
        <v>18407</v>
      </c>
      <c r="F1969" s="11">
        <v>0</v>
      </c>
    </row>
    <row r="1970" spans="5:6" x14ac:dyDescent="0.3">
      <c r="E1970" s="4" t="s">
        <v>18955</v>
      </c>
      <c r="F1970" s="11">
        <v>0</v>
      </c>
    </row>
    <row r="1971" spans="5:6" x14ac:dyDescent="0.3">
      <c r="E1971" s="4" t="s">
        <v>18392</v>
      </c>
      <c r="F1971" s="11">
        <v>0</v>
      </c>
    </row>
    <row r="1972" spans="5:6" x14ac:dyDescent="0.3">
      <c r="E1972" s="4" t="s">
        <v>18957</v>
      </c>
      <c r="F1972" s="11">
        <v>0</v>
      </c>
    </row>
    <row r="1973" spans="5:6" x14ac:dyDescent="0.3">
      <c r="E1973" s="4" t="s">
        <v>18393</v>
      </c>
      <c r="F1973" s="11">
        <v>0</v>
      </c>
    </row>
    <row r="1974" spans="5:6" x14ac:dyDescent="0.3">
      <c r="E1974" s="4" t="s">
        <v>18959</v>
      </c>
      <c r="F1974" s="11">
        <v>0</v>
      </c>
    </row>
    <row r="1975" spans="5:6" x14ac:dyDescent="0.3">
      <c r="E1975" s="4" t="s">
        <v>18394</v>
      </c>
      <c r="F1975" s="11">
        <v>0</v>
      </c>
    </row>
    <row r="1976" spans="5:6" x14ac:dyDescent="0.3">
      <c r="E1976" s="4" t="s">
        <v>18961</v>
      </c>
      <c r="F1976" s="11">
        <v>0</v>
      </c>
    </row>
    <row r="1977" spans="5:6" x14ac:dyDescent="0.3">
      <c r="E1977" s="4" t="s">
        <v>18395</v>
      </c>
      <c r="F1977" s="11">
        <v>0</v>
      </c>
    </row>
    <row r="1978" spans="5:6" x14ac:dyDescent="0.3">
      <c r="E1978" s="4" t="s">
        <v>18963</v>
      </c>
      <c r="F1978" s="11">
        <v>0</v>
      </c>
    </row>
    <row r="1979" spans="5:6" x14ac:dyDescent="0.3">
      <c r="E1979" s="4" t="s">
        <v>18396</v>
      </c>
      <c r="F1979" s="11">
        <v>0</v>
      </c>
    </row>
    <row r="1980" spans="5:6" x14ac:dyDescent="0.3">
      <c r="E1980" s="4" t="s">
        <v>18965</v>
      </c>
      <c r="F1980" s="11">
        <v>0</v>
      </c>
    </row>
    <row r="1981" spans="5:6" x14ac:dyDescent="0.3">
      <c r="E1981" s="4" t="s">
        <v>18397</v>
      </c>
      <c r="F1981" s="11">
        <v>0</v>
      </c>
    </row>
    <row r="1982" spans="5:6" x14ac:dyDescent="0.3">
      <c r="E1982" s="4" t="s">
        <v>18967</v>
      </c>
      <c r="F1982" s="11">
        <v>0</v>
      </c>
    </row>
    <row r="1983" spans="5:6" x14ac:dyDescent="0.3">
      <c r="E1983" s="4" t="s">
        <v>18398</v>
      </c>
      <c r="F1983" s="11">
        <v>0</v>
      </c>
    </row>
    <row r="1984" spans="5:6" x14ac:dyDescent="0.3">
      <c r="E1984" s="4" t="s">
        <v>18969</v>
      </c>
      <c r="F1984" s="11">
        <v>0</v>
      </c>
    </row>
    <row r="1985" spans="5:6" x14ac:dyDescent="0.3">
      <c r="E1985" s="4" t="s">
        <v>18399</v>
      </c>
      <c r="F1985" s="11">
        <v>0</v>
      </c>
    </row>
    <row r="1986" spans="5:6" x14ac:dyDescent="0.3">
      <c r="E1986" s="4" t="s">
        <v>18971</v>
      </c>
      <c r="F1986" s="11">
        <v>0</v>
      </c>
    </row>
    <row r="1987" spans="5:6" x14ac:dyDescent="0.3">
      <c r="E1987" s="4" t="s">
        <v>18400</v>
      </c>
      <c r="F1987" s="11">
        <v>0</v>
      </c>
    </row>
    <row r="1988" spans="5:6" x14ac:dyDescent="0.3">
      <c r="E1988" s="4" t="s">
        <v>18973</v>
      </c>
      <c r="F1988" s="11">
        <v>0</v>
      </c>
    </row>
    <row r="1989" spans="5:6" x14ac:dyDescent="0.3">
      <c r="E1989" s="4" t="s">
        <v>18401</v>
      </c>
      <c r="F1989" s="11">
        <v>0</v>
      </c>
    </row>
    <row r="1990" spans="5:6" x14ac:dyDescent="0.3">
      <c r="E1990" s="4" t="s">
        <v>18975</v>
      </c>
      <c r="F1990" s="11">
        <v>0</v>
      </c>
    </row>
    <row r="1991" spans="5:6" x14ac:dyDescent="0.3">
      <c r="E1991" s="4" t="s">
        <v>18402</v>
      </c>
      <c r="F1991" s="11">
        <v>0</v>
      </c>
    </row>
    <row r="1992" spans="5:6" x14ac:dyDescent="0.3">
      <c r="E1992" s="4" t="s">
        <v>18977</v>
      </c>
      <c r="F1992" s="11">
        <v>0</v>
      </c>
    </row>
    <row r="1993" spans="5:6" x14ac:dyDescent="0.3">
      <c r="E1993" s="4" t="s">
        <v>18403</v>
      </c>
      <c r="F1993" s="11">
        <v>0</v>
      </c>
    </row>
    <row r="1994" spans="5:6" x14ac:dyDescent="0.3">
      <c r="E1994" s="4" t="s">
        <v>18979</v>
      </c>
      <c r="F1994" s="11">
        <v>0</v>
      </c>
    </row>
    <row r="1995" spans="5:6" x14ac:dyDescent="0.3">
      <c r="E1995" s="4" t="s">
        <v>18404</v>
      </c>
      <c r="F1995" s="11">
        <v>0</v>
      </c>
    </row>
    <row r="1996" spans="5:6" x14ac:dyDescent="0.3">
      <c r="E1996" s="4" t="s">
        <v>17831</v>
      </c>
      <c r="F1996" s="11">
        <v>0</v>
      </c>
    </row>
    <row r="1997" spans="5:6" x14ac:dyDescent="0.3">
      <c r="E1997" s="4" t="s">
        <v>18405</v>
      </c>
      <c r="F1997" s="11">
        <v>0</v>
      </c>
    </row>
    <row r="1998" spans="5:6" x14ac:dyDescent="0.3">
      <c r="E1998" s="4" t="s">
        <v>17784</v>
      </c>
      <c r="F1998" s="11">
        <v>0</v>
      </c>
    </row>
    <row r="1999" spans="5:6" x14ac:dyDescent="0.3">
      <c r="E1999" s="4" t="s">
        <v>16735</v>
      </c>
      <c r="F1999" s="11">
        <v>0</v>
      </c>
    </row>
    <row r="2000" spans="5:6" x14ac:dyDescent="0.3">
      <c r="E2000" s="4" t="s">
        <v>17396</v>
      </c>
      <c r="F2000" s="11">
        <v>0</v>
      </c>
    </row>
    <row r="2001" spans="5:6" x14ac:dyDescent="0.3">
      <c r="E2001" s="4" t="s">
        <v>16751</v>
      </c>
      <c r="F2001" s="11">
        <v>0</v>
      </c>
    </row>
    <row r="2002" spans="5:6" x14ac:dyDescent="0.3">
      <c r="E2002" s="4" t="s">
        <v>17656</v>
      </c>
      <c r="F2002" s="11">
        <v>0</v>
      </c>
    </row>
    <row r="2003" spans="5:6" x14ac:dyDescent="0.3">
      <c r="E2003" s="4" t="s">
        <v>16752</v>
      </c>
      <c r="F2003" s="11">
        <v>0</v>
      </c>
    </row>
    <row r="2004" spans="5:6" x14ac:dyDescent="0.3">
      <c r="E2004" s="4" t="s">
        <v>17332</v>
      </c>
      <c r="F2004" s="11">
        <v>0</v>
      </c>
    </row>
    <row r="2005" spans="5:6" x14ac:dyDescent="0.3">
      <c r="E2005" s="4" t="s">
        <v>16753</v>
      </c>
      <c r="F2005" s="11">
        <v>0</v>
      </c>
    </row>
    <row r="2006" spans="5:6" x14ac:dyDescent="0.3">
      <c r="E2006" s="4" t="s">
        <v>17464</v>
      </c>
      <c r="F2006" s="11">
        <v>0</v>
      </c>
    </row>
    <row r="2007" spans="5:6" x14ac:dyDescent="0.3">
      <c r="E2007" s="4" t="s">
        <v>16754</v>
      </c>
      <c r="F2007" s="11">
        <v>0</v>
      </c>
    </row>
    <row r="2008" spans="5:6" x14ac:dyDescent="0.3">
      <c r="E2008" s="4" t="s">
        <v>16739</v>
      </c>
      <c r="F2008" s="11">
        <v>0</v>
      </c>
    </row>
    <row r="2009" spans="5:6" x14ac:dyDescent="0.3">
      <c r="E2009" s="4" t="s">
        <v>16755</v>
      </c>
      <c r="F2009" s="11">
        <v>0</v>
      </c>
    </row>
    <row r="2010" spans="5:6" x14ac:dyDescent="0.3">
      <c r="E2010" s="4" t="s">
        <v>17720</v>
      </c>
      <c r="F2010" s="11">
        <v>0</v>
      </c>
    </row>
    <row r="2011" spans="5:6" x14ac:dyDescent="0.3">
      <c r="E2011" s="4" t="s">
        <v>16756</v>
      </c>
      <c r="F2011" s="11">
        <v>0</v>
      </c>
    </row>
    <row r="2012" spans="5:6" x14ac:dyDescent="0.3">
      <c r="E2012" s="4" t="s">
        <v>17300</v>
      </c>
      <c r="F2012" s="11">
        <v>0</v>
      </c>
    </row>
    <row r="2013" spans="5:6" x14ac:dyDescent="0.3">
      <c r="E2013" s="4" t="s">
        <v>16757</v>
      </c>
      <c r="F2013" s="11">
        <v>0</v>
      </c>
    </row>
    <row r="2014" spans="5:6" x14ac:dyDescent="0.3">
      <c r="E2014" s="4" t="s">
        <v>17364</v>
      </c>
      <c r="F2014" s="11">
        <v>0</v>
      </c>
    </row>
    <row r="2015" spans="5:6" x14ac:dyDescent="0.3">
      <c r="E2015" s="4" t="s">
        <v>16758</v>
      </c>
      <c r="F2015" s="11">
        <v>0</v>
      </c>
    </row>
    <row r="2016" spans="5:6" x14ac:dyDescent="0.3">
      <c r="E2016" s="4" t="s">
        <v>17428</v>
      </c>
      <c r="F2016" s="11">
        <v>0</v>
      </c>
    </row>
    <row r="2017" spans="5:6" x14ac:dyDescent="0.3">
      <c r="E2017" s="4" t="s">
        <v>16759</v>
      </c>
      <c r="F2017" s="11">
        <v>0</v>
      </c>
    </row>
    <row r="2018" spans="5:6" x14ac:dyDescent="0.3">
      <c r="E2018" s="4" t="s">
        <v>17496</v>
      </c>
      <c r="F2018" s="11">
        <v>0</v>
      </c>
    </row>
    <row r="2019" spans="5:6" x14ac:dyDescent="0.3">
      <c r="E2019" s="4" t="s">
        <v>16760</v>
      </c>
      <c r="F2019" s="11">
        <v>0</v>
      </c>
    </row>
    <row r="2020" spans="5:6" x14ac:dyDescent="0.3">
      <c r="E2020" s="4" t="s">
        <v>17560</v>
      </c>
      <c r="F2020" s="11">
        <v>0</v>
      </c>
    </row>
    <row r="2021" spans="5:6" x14ac:dyDescent="0.3">
      <c r="E2021" s="4" t="s">
        <v>16761</v>
      </c>
      <c r="F2021" s="11">
        <v>0</v>
      </c>
    </row>
    <row r="2022" spans="5:6" x14ac:dyDescent="0.3">
      <c r="E2022" s="4" t="s">
        <v>17624</v>
      </c>
      <c r="F2022" s="11">
        <v>0</v>
      </c>
    </row>
    <row r="2023" spans="5:6" x14ac:dyDescent="0.3">
      <c r="E2023" s="4" t="s">
        <v>16762</v>
      </c>
      <c r="F2023" s="11">
        <v>0</v>
      </c>
    </row>
    <row r="2024" spans="5:6" x14ac:dyDescent="0.3">
      <c r="E2024" s="4" t="s">
        <v>17688</v>
      </c>
      <c r="F2024" s="11">
        <v>0</v>
      </c>
    </row>
    <row r="2025" spans="5:6" x14ac:dyDescent="0.3">
      <c r="E2025" s="4" t="s">
        <v>16763</v>
      </c>
      <c r="F2025" s="11">
        <v>0</v>
      </c>
    </row>
    <row r="2026" spans="5:6" x14ac:dyDescent="0.3">
      <c r="E2026" s="4" t="s">
        <v>17752</v>
      </c>
      <c r="F2026" s="11">
        <v>0</v>
      </c>
    </row>
    <row r="2027" spans="5:6" x14ac:dyDescent="0.3">
      <c r="E2027" s="4" t="s">
        <v>16764</v>
      </c>
      <c r="F2027" s="11">
        <v>0</v>
      </c>
    </row>
    <row r="2028" spans="5:6" x14ac:dyDescent="0.3">
      <c r="E2028" s="4" t="s">
        <v>17280</v>
      </c>
      <c r="F2028" s="11">
        <v>0</v>
      </c>
    </row>
    <row r="2029" spans="5:6" x14ac:dyDescent="0.3">
      <c r="E2029" s="4" t="s">
        <v>16765</v>
      </c>
      <c r="F2029" s="11">
        <v>0</v>
      </c>
    </row>
    <row r="2030" spans="5:6" x14ac:dyDescent="0.3">
      <c r="E2030" s="4" t="s">
        <v>16746</v>
      </c>
      <c r="F2030" s="11">
        <v>0</v>
      </c>
    </row>
    <row r="2031" spans="5:6" x14ac:dyDescent="0.3">
      <c r="E2031" s="4" t="s">
        <v>16766</v>
      </c>
      <c r="F2031" s="11">
        <v>0</v>
      </c>
    </row>
    <row r="2032" spans="5:6" x14ac:dyDescent="0.3">
      <c r="E2032" s="4" t="s">
        <v>17348</v>
      </c>
      <c r="F2032" s="11">
        <v>0</v>
      </c>
    </row>
    <row r="2033" spans="5:6" x14ac:dyDescent="0.3">
      <c r="E2033" s="4" t="s">
        <v>16767</v>
      </c>
      <c r="F2033" s="11">
        <v>0</v>
      </c>
    </row>
    <row r="2034" spans="5:6" x14ac:dyDescent="0.3">
      <c r="E2034" s="4" t="s">
        <v>17380</v>
      </c>
      <c r="F2034" s="11">
        <v>0</v>
      </c>
    </row>
    <row r="2035" spans="5:6" x14ac:dyDescent="0.3">
      <c r="E2035" s="4" t="s">
        <v>16768</v>
      </c>
      <c r="F2035" s="11">
        <v>0</v>
      </c>
    </row>
    <row r="2036" spans="5:6" x14ac:dyDescent="0.3">
      <c r="E2036" s="4" t="s">
        <v>17412</v>
      </c>
      <c r="F2036" s="11">
        <v>0</v>
      </c>
    </row>
    <row r="2037" spans="5:6" x14ac:dyDescent="0.3">
      <c r="E2037" s="4" t="s">
        <v>16769</v>
      </c>
      <c r="F2037" s="11">
        <v>0</v>
      </c>
    </row>
    <row r="2038" spans="5:6" x14ac:dyDescent="0.3">
      <c r="E2038" s="4" t="s">
        <v>16750</v>
      </c>
      <c r="F2038" s="11">
        <v>0</v>
      </c>
    </row>
    <row r="2039" spans="5:6" x14ac:dyDescent="0.3">
      <c r="E2039" s="4" t="s">
        <v>16770</v>
      </c>
      <c r="F2039" s="11">
        <v>0</v>
      </c>
    </row>
    <row r="2040" spans="5:6" x14ac:dyDescent="0.3">
      <c r="E2040" s="4" t="s">
        <v>17480</v>
      </c>
      <c r="F2040" s="11">
        <v>0</v>
      </c>
    </row>
    <row r="2041" spans="5:6" x14ac:dyDescent="0.3">
      <c r="E2041" s="4" t="s">
        <v>16771</v>
      </c>
      <c r="F2041" s="11">
        <v>0</v>
      </c>
    </row>
    <row r="2042" spans="5:6" x14ac:dyDescent="0.3">
      <c r="E2042" s="4" t="s">
        <v>17512</v>
      </c>
      <c r="F2042" s="11">
        <v>0</v>
      </c>
    </row>
    <row r="2043" spans="5:6" x14ac:dyDescent="0.3">
      <c r="E2043" s="4" t="s">
        <v>16772</v>
      </c>
      <c r="F2043" s="11">
        <v>0</v>
      </c>
    </row>
    <row r="2044" spans="5:6" x14ac:dyDescent="0.3">
      <c r="E2044" s="4" t="s">
        <v>17544</v>
      </c>
      <c r="F2044" s="11">
        <v>0</v>
      </c>
    </row>
    <row r="2045" spans="5:6" x14ac:dyDescent="0.3">
      <c r="E2045" s="4" t="s">
        <v>16773</v>
      </c>
      <c r="F2045" s="11">
        <v>0</v>
      </c>
    </row>
    <row r="2046" spans="5:6" x14ac:dyDescent="0.3">
      <c r="E2046" s="4" t="s">
        <v>17576</v>
      </c>
      <c r="F2046" s="11">
        <v>0</v>
      </c>
    </row>
    <row r="2047" spans="5:6" x14ac:dyDescent="0.3">
      <c r="E2047" s="4" t="s">
        <v>16774</v>
      </c>
      <c r="F2047" s="11">
        <v>0</v>
      </c>
    </row>
    <row r="2048" spans="5:6" x14ac:dyDescent="0.3">
      <c r="E2048" s="4" t="s">
        <v>17608</v>
      </c>
      <c r="F2048" s="11">
        <v>0</v>
      </c>
    </row>
    <row r="2049" spans="5:6" x14ac:dyDescent="0.3">
      <c r="E2049" s="4" t="s">
        <v>16775</v>
      </c>
      <c r="F2049" s="11">
        <v>0</v>
      </c>
    </row>
    <row r="2050" spans="5:6" x14ac:dyDescent="0.3">
      <c r="E2050" s="4" t="s">
        <v>17640</v>
      </c>
      <c r="F2050" s="11">
        <v>0</v>
      </c>
    </row>
    <row r="2051" spans="5:6" x14ac:dyDescent="0.3">
      <c r="E2051" s="4" t="s">
        <v>16776</v>
      </c>
      <c r="F2051" s="11">
        <v>0</v>
      </c>
    </row>
    <row r="2052" spans="5:6" x14ac:dyDescent="0.3">
      <c r="E2052" s="4" t="s">
        <v>17672</v>
      </c>
      <c r="F2052" s="11">
        <v>0</v>
      </c>
    </row>
    <row r="2053" spans="5:6" x14ac:dyDescent="0.3">
      <c r="E2053" s="4" t="s">
        <v>16777</v>
      </c>
      <c r="F2053" s="11">
        <v>0</v>
      </c>
    </row>
    <row r="2054" spans="5:6" x14ac:dyDescent="0.3">
      <c r="E2054" s="4" t="s">
        <v>17704</v>
      </c>
      <c r="F2054" s="11">
        <v>0</v>
      </c>
    </row>
    <row r="2055" spans="5:6" x14ac:dyDescent="0.3">
      <c r="E2055" s="4" t="s">
        <v>16778</v>
      </c>
      <c r="F2055" s="11">
        <v>0</v>
      </c>
    </row>
    <row r="2056" spans="5:6" x14ac:dyDescent="0.3">
      <c r="E2056" s="4" t="s">
        <v>17736</v>
      </c>
      <c r="F2056" s="11">
        <v>0</v>
      </c>
    </row>
    <row r="2057" spans="5:6" x14ac:dyDescent="0.3">
      <c r="E2057" s="4" t="s">
        <v>16779</v>
      </c>
      <c r="F2057" s="11">
        <v>0</v>
      </c>
    </row>
    <row r="2058" spans="5:6" x14ac:dyDescent="0.3">
      <c r="E2058" s="4" t="s">
        <v>17768</v>
      </c>
      <c r="F2058" s="11">
        <v>0</v>
      </c>
    </row>
    <row r="2059" spans="5:6" x14ac:dyDescent="0.3">
      <c r="E2059" s="4" t="s">
        <v>16780</v>
      </c>
      <c r="F2059" s="11">
        <v>0</v>
      </c>
    </row>
    <row r="2060" spans="5:6" x14ac:dyDescent="0.3">
      <c r="E2060" s="4" t="s">
        <v>17272</v>
      </c>
      <c r="F2060" s="11">
        <v>0</v>
      </c>
    </row>
    <row r="2061" spans="5:6" x14ac:dyDescent="0.3">
      <c r="E2061" s="4" t="s">
        <v>16781</v>
      </c>
      <c r="F2061" s="11">
        <v>0</v>
      </c>
    </row>
    <row r="2062" spans="5:6" x14ac:dyDescent="0.3">
      <c r="E2062" s="4" t="s">
        <v>17292</v>
      </c>
      <c r="F2062" s="11">
        <v>0</v>
      </c>
    </row>
    <row r="2063" spans="5:6" x14ac:dyDescent="0.3">
      <c r="E2063" s="4" t="s">
        <v>16782</v>
      </c>
      <c r="F2063" s="11">
        <v>0</v>
      </c>
    </row>
    <row r="2064" spans="5:6" x14ac:dyDescent="0.3">
      <c r="E2064" s="4" t="s">
        <v>17308</v>
      </c>
      <c r="F2064" s="11">
        <v>0</v>
      </c>
    </row>
    <row r="2065" spans="5:6" x14ac:dyDescent="0.3">
      <c r="E2065" s="4" t="s">
        <v>16783</v>
      </c>
      <c r="F2065" s="11">
        <v>0</v>
      </c>
    </row>
    <row r="2066" spans="5:6" x14ac:dyDescent="0.3">
      <c r="E2066" s="4" t="s">
        <v>17324</v>
      </c>
      <c r="F2066" s="11">
        <v>0</v>
      </c>
    </row>
    <row r="2067" spans="5:6" x14ac:dyDescent="0.3">
      <c r="E2067" s="4" t="s">
        <v>16784</v>
      </c>
      <c r="F2067" s="11">
        <v>0</v>
      </c>
    </row>
    <row r="2068" spans="5:6" x14ac:dyDescent="0.3">
      <c r="E2068" s="4" t="s">
        <v>17340</v>
      </c>
      <c r="F2068" s="11">
        <v>0</v>
      </c>
    </row>
    <row r="2069" spans="5:6" x14ac:dyDescent="0.3">
      <c r="E2069" s="4" t="s">
        <v>16785</v>
      </c>
      <c r="F2069" s="11">
        <v>0</v>
      </c>
    </row>
    <row r="2070" spans="5:6" x14ac:dyDescent="0.3">
      <c r="E2070" s="4" t="s">
        <v>17356</v>
      </c>
      <c r="F2070" s="11">
        <v>0</v>
      </c>
    </row>
    <row r="2071" spans="5:6" x14ac:dyDescent="0.3">
      <c r="E2071" s="4" t="s">
        <v>16786</v>
      </c>
      <c r="F2071" s="11">
        <v>0</v>
      </c>
    </row>
    <row r="2072" spans="5:6" x14ac:dyDescent="0.3">
      <c r="E2072" s="4" t="s">
        <v>17372</v>
      </c>
      <c r="F2072" s="11">
        <v>0</v>
      </c>
    </row>
    <row r="2073" spans="5:6" x14ac:dyDescent="0.3">
      <c r="E2073" s="4" t="s">
        <v>16787</v>
      </c>
      <c r="F2073" s="11">
        <v>0</v>
      </c>
    </row>
    <row r="2074" spans="5:6" x14ac:dyDescent="0.3">
      <c r="E2074" s="4" t="s">
        <v>17388</v>
      </c>
      <c r="F2074" s="11">
        <v>0</v>
      </c>
    </row>
    <row r="2075" spans="5:6" x14ac:dyDescent="0.3">
      <c r="E2075" s="4" t="s">
        <v>16788</v>
      </c>
      <c r="F2075" s="11">
        <v>0</v>
      </c>
    </row>
    <row r="2076" spans="5:6" x14ac:dyDescent="0.3">
      <c r="E2076" s="4" t="s">
        <v>17404</v>
      </c>
      <c r="F2076" s="11">
        <v>0</v>
      </c>
    </row>
    <row r="2077" spans="5:6" x14ac:dyDescent="0.3">
      <c r="E2077" s="4" t="s">
        <v>16789</v>
      </c>
      <c r="F2077" s="11">
        <v>0</v>
      </c>
    </row>
    <row r="2078" spans="5:6" x14ac:dyDescent="0.3">
      <c r="E2078" s="4" t="s">
        <v>17420</v>
      </c>
      <c r="F2078" s="11">
        <v>0</v>
      </c>
    </row>
    <row r="2079" spans="5:6" x14ac:dyDescent="0.3">
      <c r="E2079" s="4" t="s">
        <v>16790</v>
      </c>
      <c r="F2079" s="11">
        <v>0</v>
      </c>
    </row>
    <row r="2080" spans="5:6" x14ac:dyDescent="0.3">
      <c r="E2080" s="4" t="s">
        <v>17436</v>
      </c>
      <c r="F2080" s="11">
        <v>0</v>
      </c>
    </row>
    <row r="2081" spans="5:6" x14ac:dyDescent="0.3">
      <c r="E2081" s="4" t="s">
        <v>16791</v>
      </c>
      <c r="F2081" s="11">
        <v>0</v>
      </c>
    </row>
    <row r="2082" spans="5:6" x14ac:dyDescent="0.3">
      <c r="E2082" s="4" t="s">
        <v>17456</v>
      </c>
      <c r="F2082" s="11">
        <v>0</v>
      </c>
    </row>
    <row r="2083" spans="5:6" x14ac:dyDescent="0.3">
      <c r="E2083" s="4" t="s">
        <v>16792</v>
      </c>
      <c r="F2083" s="11">
        <v>0</v>
      </c>
    </row>
    <row r="2084" spans="5:6" x14ac:dyDescent="0.3">
      <c r="E2084" s="4" t="s">
        <v>17472</v>
      </c>
      <c r="F2084" s="11">
        <v>0</v>
      </c>
    </row>
    <row r="2085" spans="5:6" x14ac:dyDescent="0.3">
      <c r="E2085" s="4" t="s">
        <v>16793</v>
      </c>
      <c r="F2085" s="11">
        <v>0</v>
      </c>
    </row>
    <row r="2086" spans="5:6" x14ac:dyDescent="0.3">
      <c r="E2086" s="4" t="s">
        <v>17488</v>
      </c>
      <c r="F2086" s="11">
        <v>0</v>
      </c>
    </row>
    <row r="2087" spans="5:6" x14ac:dyDescent="0.3">
      <c r="E2087" s="4" t="s">
        <v>16794</v>
      </c>
      <c r="F2087" s="11">
        <v>0</v>
      </c>
    </row>
    <row r="2088" spans="5:6" x14ac:dyDescent="0.3">
      <c r="E2088" s="4" t="s">
        <v>17504</v>
      </c>
      <c r="F2088" s="11">
        <v>0</v>
      </c>
    </row>
    <row r="2089" spans="5:6" x14ac:dyDescent="0.3">
      <c r="E2089" s="4" t="s">
        <v>16795</v>
      </c>
      <c r="F2089" s="11">
        <v>0</v>
      </c>
    </row>
    <row r="2090" spans="5:6" x14ac:dyDescent="0.3">
      <c r="E2090" s="4" t="s">
        <v>17520</v>
      </c>
      <c r="F2090" s="11">
        <v>0</v>
      </c>
    </row>
    <row r="2091" spans="5:6" x14ac:dyDescent="0.3">
      <c r="E2091" s="4" t="s">
        <v>16796</v>
      </c>
      <c r="F2091" s="11">
        <v>0</v>
      </c>
    </row>
    <row r="2092" spans="5:6" x14ac:dyDescent="0.3">
      <c r="E2092" s="4" t="s">
        <v>17536</v>
      </c>
      <c r="F2092" s="11">
        <v>0</v>
      </c>
    </row>
    <row r="2093" spans="5:6" x14ac:dyDescent="0.3">
      <c r="E2093" s="4" t="s">
        <v>16797</v>
      </c>
      <c r="F2093" s="11">
        <v>0</v>
      </c>
    </row>
    <row r="2094" spans="5:6" x14ac:dyDescent="0.3">
      <c r="E2094" s="4" t="s">
        <v>17552</v>
      </c>
      <c r="F2094" s="11">
        <v>0</v>
      </c>
    </row>
    <row r="2095" spans="5:6" x14ac:dyDescent="0.3">
      <c r="E2095" s="4" t="s">
        <v>16798</v>
      </c>
      <c r="F2095" s="11">
        <v>0</v>
      </c>
    </row>
    <row r="2096" spans="5:6" x14ac:dyDescent="0.3">
      <c r="E2096" s="4" t="s">
        <v>17568</v>
      </c>
      <c r="F2096" s="11">
        <v>0</v>
      </c>
    </row>
    <row r="2097" spans="5:6" x14ac:dyDescent="0.3">
      <c r="E2097" s="4" t="s">
        <v>16799</v>
      </c>
      <c r="F2097" s="11">
        <v>0</v>
      </c>
    </row>
    <row r="2098" spans="5:6" x14ac:dyDescent="0.3">
      <c r="E2098" s="4" t="s">
        <v>17584</v>
      </c>
      <c r="F2098" s="11">
        <v>0</v>
      </c>
    </row>
    <row r="2099" spans="5:6" x14ac:dyDescent="0.3">
      <c r="E2099" s="4" t="s">
        <v>16800</v>
      </c>
      <c r="F2099" s="11">
        <v>0</v>
      </c>
    </row>
    <row r="2100" spans="5:6" x14ac:dyDescent="0.3">
      <c r="E2100" s="4" t="s">
        <v>17600</v>
      </c>
      <c r="F2100" s="11">
        <v>0</v>
      </c>
    </row>
    <row r="2101" spans="5:6" x14ac:dyDescent="0.3">
      <c r="E2101" s="4" t="s">
        <v>16801</v>
      </c>
      <c r="F2101" s="11">
        <v>0</v>
      </c>
    </row>
    <row r="2102" spans="5:6" x14ac:dyDescent="0.3">
      <c r="E2102" s="4" t="s">
        <v>17616</v>
      </c>
      <c r="F2102" s="11">
        <v>0</v>
      </c>
    </row>
    <row r="2103" spans="5:6" x14ac:dyDescent="0.3">
      <c r="E2103" s="4" t="s">
        <v>16802</v>
      </c>
      <c r="F2103" s="11">
        <v>0</v>
      </c>
    </row>
    <row r="2104" spans="5:6" x14ac:dyDescent="0.3">
      <c r="E2104" s="4" t="s">
        <v>17632</v>
      </c>
      <c r="F2104" s="11">
        <v>0</v>
      </c>
    </row>
    <row r="2105" spans="5:6" x14ac:dyDescent="0.3">
      <c r="E2105" s="4" t="s">
        <v>16803</v>
      </c>
      <c r="F2105" s="11">
        <v>0</v>
      </c>
    </row>
    <row r="2106" spans="5:6" x14ac:dyDescent="0.3">
      <c r="E2106" s="4" t="s">
        <v>17648</v>
      </c>
      <c r="F2106" s="11">
        <v>0</v>
      </c>
    </row>
    <row r="2107" spans="5:6" x14ac:dyDescent="0.3">
      <c r="E2107" s="4" t="s">
        <v>16694</v>
      </c>
      <c r="F2107" s="11">
        <v>0</v>
      </c>
    </row>
    <row r="2108" spans="5:6" x14ac:dyDescent="0.3">
      <c r="E2108" s="4" t="s">
        <v>17664</v>
      </c>
      <c r="F2108" s="11">
        <v>0</v>
      </c>
    </row>
    <row r="2109" spans="5:6" x14ac:dyDescent="0.3">
      <c r="E2109" s="4" t="s">
        <v>16805</v>
      </c>
      <c r="F2109" s="11">
        <v>0</v>
      </c>
    </row>
    <row r="2110" spans="5:6" x14ac:dyDescent="0.3">
      <c r="E2110" s="4" t="s">
        <v>17680</v>
      </c>
      <c r="F2110" s="11">
        <v>0</v>
      </c>
    </row>
    <row r="2111" spans="5:6" x14ac:dyDescent="0.3">
      <c r="E2111" s="4" t="s">
        <v>16806</v>
      </c>
      <c r="F2111" s="11">
        <v>0</v>
      </c>
    </row>
    <row r="2112" spans="5:6" x14ac:dyDescent="0.3">
      <c r="E2112" s="4" t="s">
        <v>17696</v>
      </c>
      <c r="F2112" s="11">
        <v>0</v>
      </c>
    </row>
    <row r="2113" spans="5:6" x14ac:dyDescent="0.3">
      <c r="E2113" s="4" t="s">
        <v>16807</v>
      </c>
      <c r="F2113" s="11">
        <v>0</v>
      </c>
    </row>
    <row r="2114" spans="5:6" x14ac:dyDescent="0.3">
      <c r="E2114" s="4" t="s">
        <v>17712</v>
      </c>
      <c r="F2114" s="11">
        <v>0</v>
      </c>
    </row>
    <row r="2115" spans="5:6" x14ac:dyDescent="0.3">
      <c r="E2115" s="4" t="s">
        <v>16808</v>
      </c>
      <c r="F2115" s="11">
        <v>0</v>
      </c>
    </row>
    <row r="2116" spans="5:6" x14ac:dyDescent="0.3">
      <c r="E2116" s="4" t="s">
        <v>17728</v>
      </c>
      <c r="F2116" s="11">
        <v>0</v>
      </c>
    </row>
    <row r="2117" spans="5:6" x14ac:dyDescent="0.3">
      <c r="E2117" s="4" t="s">
        <v>16809</v>
      </c>
      <c r="F2117" s="11">
        <v>0</v>
      </c>
    </row>
    <row r="2118" spans="5:6" x14ac:dyDescent="0.3">
      <c r="E2118" s="4" t="s">
        <v>17744</v>
      </c>
      <c r="F2118" s="11">
        <v>0</v>
      </c>
    </row>
    <row r="2119" spans="5:6" x14ac:dyDescent="0.3">
      <c r="E2119" s="4" t="s">
        <v>16810</v>
      </c>
      <c r="F2119" s="11">
        <v>0</v>
      </c>
    </row>
    <row r="2120" spans="5:6" x14ac:dyDescent="0.3">
      <c r="E2120" s="4" t="s">
        <v>17760</v>
      </c>
      <c r="F2120" s="11">
        <v>0</v>
      </c>
    </row>
    <row r="2121" spans="5:6" x14ac:dyDescent="0.3">
      <c r="E2121" s="4" t="s">
        <v>16811</v>
      </c>
      <c r="F2121" s="11">
        <v>0</v>
      </c>
    </row>
    <row r="2122" spans="5:6" x14ac:dyDescent="0.3">
      <c r="E2122" s="4" t="s">
        <v>17776</v>
      </c>
      <c r="F2122" s="11">
        <v>0</v>
      </c>
    </row>
    <row r="2123" spans="5:6" x14ac:dyDescent="0.3">
      <c r="E2123" s="4" t="s">
        <v>16812</v>
      </c>
      <c r="F2123" s="11">
        <v>0</v>
      </c>
    </row>
    <row r="2124" spans="5:6" x14ac:dyDescent="0.3">
      <c r="E2124" s="4" t="s">
        <v>17792</v>
      </c>
      <c r="F2124" s="11">
        <v>0</v>
      </c>
    </row>
    <row r="2125" spans="5:6" x14ac:dyDescent="0.3">
      <c r="E2125" s="4" t="s">
        <v>16813</v>
      </c>
      <c r="F2125" s="11">
        <v>0</v>
      </c>
    </row>
    <row r="2126" spans="5:6" x14ac:dyDescent="0.3">
      <c r="E2126" s="4" t="s">
        <v>17276</v>
      </c>
      <c r="F2126" s="11">
        <v>0</v>
      </c>
    </row>
    <row r="2127" spans="5:6" x14ac:dyDescent="0.3">
      <c r="E2127" s="4" t="s">
        <v>16814</v>
      </c>
      <c r="F2127" s="11">
        <v>0</v>
      </c>
    </row>
    <row r="2128" spans="5:6" x14ac:dyDescent="0.3">
      <c r="E2128" s="4" t="s">
        <v>16749</v>
      </c>
      <c r="F2128" s="11">
        <v>0</v>
      </c>
    </row>
    <row r="2129" spans="5:6" x14ac:dyDescent="0.3">
      <c r="E2129" s="4" t="s">
        <v>16815</v>
      </c>
      <c r="F2129" s="11">
        <v>0</v>
      </c>
    </row>
    <row r="2130" spans="5:6" x14ac:dyDescent="0.3">
      <c r="E2130" s="4" t="s">
        <v>17296</v>
      </c>
      <c r="F2130" s="11">
        <v>0</v>
      </c>
    </row>
    <row r="2131" spans="5:6" x14ac:dyDescent="0.3">
      <c r="E2131" s="4" t="s">
        <v>16816</v>
      </c>
      <c r="F2131" s="11">
        <v>0</v>
      </c>
    </row>
    <row r="2132" spans="5:6" x14ac:dyDescent="0.3">
      <c r="E2132" s="4" t="s">
        <v>17304</v>
      </c>
      <c r="F2132" s="11">
        <v>0</v>
      </c>
    </row>
    <row r="2133" spans="5:6" x14ac:dyDescent="0.3">
      <c r="E2133" s="4" t="s">
        <v>16817</v>
      </c>
      <c r="F2133" s="11">
        <v>0</v>
      </c>
    </row>
    <row r="2134" spans="5:6" x14ac:dyDescent="0.3">
      <c r="E2134" s="4" t="s">
        <v>17312</v>
      </c>
      <c r="F2134" s="11">
        <v>0</v>
      </c>
    </row>
    <row r="2135" spans="5:6" x14ac:dyDescent="0.3">
      <c r="E2135" s="4" t="s">
        <v>16818</v>
      </c>
      <c r="F2135" s="11">
        <v>0</v>
      </c>
    </row>
    <row r="2136" spans="5:6" x14ac:dyDescent="0.3">
      <c r="E2136" s="4" t="s">
        <v>17320</v>
      </c>
      <c r="F2136" s="11">
        <v>0</v>
      </c>
    </row>
    <row r="2137" spans="5:6" x14ac:dyDescent="0.3">
      <c r="E2137" s="4" t="s">
        <v>16819</v>
      </c>
      <c r="F2137" s="11">
        <v>0</v>
      </c>
    </row>
    <row r="2138" spans="5:6" x14ac:dyDescent="0.3">
      <c r="E2138" s="4" t="s">
        <v>17328</v>
      </c>
      <c r="F2138" s="11">
        <v>0</v>
      </c>
    </row>
    <row r="2139" spans="5:6" x14ac:dyDescent="0.3">
      <c r="E2139" s="4" t="s">
        <v>16820</v>
      </c>
      <c r="F2139" s="11">
        <v>0</v>
      </c>
    </row>
    <row r="2140" spans="5:6" x14ac:dyDescent="0.3">
      <c r="E2140" s="4" t="s">
        <v>17336</v>
      </c>
      <c r="F2140" s="11">
        <v>0</v>
      </c>
    </row>
    <row r="2141" spans="5:6" x14ac:dyDescent="0.3">
      <c r="E2141" s="4" t="s">
        <v>16821</v>
      </c>
      <c r="F2141" s="11">
        <v>0</v>
      </c>
    </row>
    <row r="2142" spans="5:6" x14ac:dyDescent="0.3">
      <c r="E2142" s="4" t="s">
        <v>17344</v>
      </c>
      <c r="F2142" s="11">
        <v>0</v>
      </c>
    </row>
    <row r="2143" spans="5:6" x14ac:dyDescent="0.3">
      <c r="E2143" s="4" t="s">
        <v>16822</v>
      </c>
      <c r="F2143" s="11">
        <v>0</v>
      </c>
    </row>
    <row r="2144" spans="5:6" x14ac:dyDescent="0.3">
      <c r="E2144" s="4" t="s">
        <v>17352</v>
      </c>
      <c r="F2144" s="11">
        <v>0</v>
      </c>
    </row>
    <row r="2145" spans="5:6" x14ac:dyDescent="0.3">
      <c r="E2145" s="4" t="s">
        <v>16823</v>
      </c>
      <c r="F2145" s="11">
        <v>0</v>
      </c>
    </row>
    <row r="2146" spans="5:6" x14ac:dyDescent="0.3">
      <c r="E2146" s="4" t="s">
        <v>17360</v>
      </c>
      <c r="F2146" s="11">
        <v>0</v>
      </c>
    </row>
    <row r="2147" spans="5:6" x14ac:dyDescent="0.3">
      <c r="E2147" s="4" t="s">
        <v>16824</v>
      </c>
      <c r="F2147" s="11">
        <v>0</v>
      </c>
    </row>
    <row r="2148" spans="5:6" x14ac:dyDescent="0.3">
      <c r="E2148" s="4" t="s">
        <v>17368</v>
      </c>
      <c r="F2148" s="11">
        <v>0</v>
      </c>
    </row>
    <row r="2149" spans="5:6" x14ac:dyDescent="0.3">
      <c r="E2149" s="4" t="s">
        <v>16825</v>
      </c>
      <c r="F2149" s="11">
        <v>0</v>
      </c>
    </row>
    <row r="2150" spans="5:6" x14ac:dyDescent="0.3">
      <c r="E2150" s="4" t="s">
        <v>17376</v>
      </c>
      <c r="F2150" s="11">
        <v>0</v>
      </c>
    </row>
    <row r="2151" spans="5:6" x14ac:dyDescent="0.3">
      <c r="E2151" s="4" t="s">
        <v>16826</v>
      </c>
      <c r="F2151" s="11">
        <v>0</v>
      </c>
    </row>
    <row r="2152" spans="5:6" x14ac:dyDescent="0.3">
      <c r="E2152" s="4" t="s">
        <v>17384</v>
      </c>
      <c r="F2152" s="11">
        <v>0</v>
      </c>
    </row>
    <row r="2153" spans="5:6" x14ac:dyDescent="0.3">
      <c r="E2153" s="4" t="s">
        <v>16827</v>
      </c>
      <c r="F2153" s="11">
        <v>0</v>
      </c>
    </row>
    <row r="2154" spans="5:6" x14ac:dyDescent="0.3">
      <c r="E2154" s="4" t="s">
        <v>17392</v>
      </c>
      <c r="F2154" s="11">
        <v>0</v>
      </c>
    </row>
    <row r="2155" spans="5:6" x14ac:dyDescent="0.3">
      <c r="E2155" s="4" t="s">
        <v>16828</v>
      </c>
      <c r="F2155" s="11">
        <v>0</v>
      </c>
    </row>
    <row r="2156" spans="5:6" x14ac:dyDescent="0.3">
      <c r="E2156" s="4" t="s">
        <v>17400</v>
      </c>
      <c r="F2156" s="11">
        <v>0</v>
      </c>
    </row>
    <row r="2157" spans="5:6" x14ac:dyDescent="0.3">
      <c r="E2157" s="4" t="s">
        <v>16829</v>
      </c>
      <c r="F2157" s="11">
        <v>0</v>
      </c>
    </row>
    <row r="2158" spans="5:6" x14ac:dyDescent="0.3">
      <c r="E2158" s="4" t="s">
        <v>17408</v>
      </c>
      <c r="F2158" s="11">
        <v>0</v>
      </c>
    </row>
    <row r="2159" spans="5:6" x14ac:dyDescent="0.3">
      <c r="E2159" s="4" t="s">
        <v>16830</v>
      </c>
      <c r="F2159" s="11">
        <v>0</v>
      </c>
    </row>
    <row r="2160" spans="5:6" x14ac:dyDescent="0.3">
      <c r="E2160" s="4" t="s">
        <v>17416</v>
      </c>
      <c r="F2160" s="11">
        <v>0</v>
      </c>
    </row>
    <row r="2161" spans="5:6" x14ac:dyDescent="0.3">
      <c r="E2161" s="4" t="s">
        <v>16831</v>
      </c>
      <c r="F2161" s="11">
        <v>0</v>
      </c>
    </row>
    <row r="2162" spans="5:6" x14ac:dyDescent="0.3">
      <c r="E2162" s="4" t="s">
        <v>17424</v>
      </c>
      <c r="F2162" s="11">
        <v>0</v>
      </c>
    </row>
    <row r="2163" spans="5:6" x14ac:dyDescent="0.3">
      <c r="E2163" s="4" t="s">
        <v>16832</v>
      </c>
      <c r="F2163" s="11">
        <v>0</v>
      </c>
    </row>
    <row r="2164" spans="5:6" x14ac:dyDescent="0.3">
      <c r="E2164" s="4" t="s">
        <v>17432</v>
      </c>
      <c r="F2164" s="11">
        <v>0</v>
      </c>
    </row>
    <row r="2165" spans="5:6" x14ac:dyDescent="0.3">
      <c r="E2165" s="4" t="s">
        <v>16833</v>
      </c>
      <c r="F2165" s="11">
        <v>0</v>
      </c>
    </row>
    <row r="2166" spans="5:6" x14ac:dyDescent="0.3">
      <c r="E2166" s="4" t="s">
        <v>17440</v>
      </c>
      <c r="F2166" s="11">
        <v>0</v>
      </c>
    </row>
    <row r="2167" spans="5:6" x14ac:dyDescent="0.3">
      <c r="E2167" s="4" t="s">
        <v>17444</v>
      </c>
      <c r="F2167" s="11">
        <v>0</v>
      </c>
    </row>
    <row r="2168" spans="5:6" x14ac:dyDescent="0.3">
      <c r="E2168" s="4" t="s">
        <v>17448</v>
      </c>
      <c r="F2168" s="11">
        <v>0</v>
      </c>
    </row>
    <row r="2169" spans="5:6" x14ac:dyDescent="0.3">
      <c r="E2169" s="4" t="s">
        <v>17452</v>
      </c>
      <c r="F2169" s="11">
        <v>0</v>
      </c>
    </row>
    <row r="2170" spans="5:6" x14ac:dyDescent="0.3">
      <c r="E2170" s="4" t="s">
        <v>16835</v>
      </c>
      <c r="F2170" s="11">
        <v>0</v>
      </c>
    </row>
    <row r="2171" spans="5:6" x14ac:dyDescent="0.3">
      <c r="E2171" s="4" t="s">
        <v>17460</v>
      </c>
      <c r="F2171" s="11">
        <v>0</v>
      </c>
    </row>
    <row r="2172" spans="5:6" x14ac:dyDescent="0.3">
      <c r="E2172" s="4" t="s">
        <v>16836</v>
      </c>
      <c r="F2172" s="11">
        <v>0</v>
      </c>
    </row>
    <row r="2173" spans="5:6" x14ac:dyDescent="0.3">
      <c r="E2173" s="4" t="s">
        <v>17468</v>
      </c>
      <c r="F2173" s="11">
        <v>0</v>
      </c>
    </row>
    <row r="2174" spans="5:6" x14ac:dyDescent="0.3">
      <c r="E2174" s="4" t="s">
        <v>16837</v>
      </c>
      <c r="F2174" s="11">
        <v>0</v>
      </c>
    </row>
    <row r="2175" spans="5:6" x14ac:dyDescent="0.3">
      <c r="E2175" s="4" t="s">
        <v>17476</v>
      </c>
      <c r="F2175" s="11">
        <v>0</v>
      </c>
    </row>
    <row r="2176" spans="5:6" x14ac:dyDescent="0.3">
      <c r="E2176" s="4" t="s">
        <v>16838</v>
      </c>
      <c r="F2176" s="11">
        <v>0</v>
      </c>
    </row>
    <row r="2177" spans="5:6" x14ac:dyDescent="0.3">
      <c r="E2177" s="4" t="s">
        <v>16731</v>
      </c>
      <c r="F2177" s="11">
        <v>0</v>
      </c>
    </row>
    <row r="2178" spans="5:6" x14ac:dyDescent="0.3">
      <c r="E2178" s="4" t="s">
        <v>16682</v>
      </c>
      <c r="F2178" s="11">
        <v>0</v>
      </c>
    </row>
    <row r="2179" spans="5:6" x14ac:dyDescent="0.3">
      <c r="E2179" s="4" t="s">
        <v>16687</v>
      </c>
      <c r="F2179" s="11">
        <v>0</v>
      </c>
    </row>
    <row r="2180" spans="5:6" x14ac:dyDescent="0.3">
      <c r="E2180" s="4" t="s">
        <v>16840</v>
      </c>
      <c r="F2180" s="11">
        <v>0</v>
      </c>
    </row>
    <row r="2181" spans="5:6" x14ac:dyDescent="0.3">
      <c r="E2181" s="4" t="s">
        <v>17500</v>
      </c>
      <c r="F2181" s="11">
        <v>0</v>
      </c>
    </row>
    <row r="2182" spans="5:6" x14ac:dyDescent="0.3">
      <c r="E2182" s="4" t="s">
        <v>16841</v>
      </c>
      <c r="F2182" s="11">
        <v>0</v>
      </c>
    </row>
    <row r="2183" spans="5:6" x14ac:dyDescent="0.3">
      <c r="E2183" s="4" t="s">
        <v>17508</v>
      </c>
      <c r="F2183" s="11">
        <v>0</v>
      </c>
    </row>
    <row r="2184" spans="5:6" x14ac:dyDescent="0.3">
      <c r="E2184" s="4" t="s">
        <v>16842</v>
      </c>
      <c r="F2184" s="11">
        <v>0</v>
      </c>
    </row>
    <row r="2185" spans="5:6" x14ac:dyDescent="0.3">
      <c r="E2185" s="4" t="s">
        <v>17516</v>
      </c>
      <c r="F2185" s="11">
        <v>0</v>
      </c>
    </row>
    <row r="2186" spans="5:6" x14ac:dyDescent="0.3">
      <c r="E2186" s="4" t="s">
        <v>16843</v>
      </c>
      <c r="F2186" s="11">
        <v>0</v>
      </c>
    </row>
    <row r="2187" spans="5:6" x14ac:dyDescent="0.3">
      <c r="E2187" s="4" t="s">
        <v>17524</v>
      </c>
      <c r="F2187" s="11">
        <v>0</v>
      </c>
    </row>
    <row r="2188" spans="5:6" x14ac:dyDescent="0.3">
      <c r="E2188" s="4" t="s">
        <v>16844</v>
      </c>
      <c r="F2188" s="11">
        <v>0</v>
      </c>
    </row>
    <row r="2189" spans="5:6" x14ac:dyDescent="0.3">
      <c r="E2189" s="4" t="s">
        <v>17532</v>
      </c>
      <c r="F2189" s="11">
        <v>0</v>
      </c>
    </row>
    <row r="2190" spans="5:6" x14ac:dyDescent="0.3">
      <c r="E2190" s="4" t="s">
        <v>16845</v>
      </c>
      <c r="F2190" s="11">
        <v>0</v>
      </c>
    </row>
    <row r="2191" spans="5:6" x14ac:dyDescent="0.3">
      <c r="E2191" s="4" t="s">
        <v>17540</v>
      </c>
      <c r="F2191" s="11">
        <v>0</v>
      </c>
    </row>
    <row r="2192" spans="5:6" x14ac:dyDescent="0.3">
      <c r="E2192" s="4" t="s">
        <v>16846</v>
      </c>
      <c r="F2192" s="11">
        <v>0</v>
      </c>
    </row>
    <row r="2193" spans="5:6" x14ac:dyDescent="0.3">
      <c r="E2193" s="4" t="s">
        <v>17548</v>
      </c>
      <c r="F2193" s="11">
        <v>0</v>
      </c>
    </row>
    <row r="2194" spans="5:6" x14ac:dyDescent="0.3">
      <c r="E2194" s="4" t="s">
        <v>16847</v>
      </c>
      <c r="F2194" s="11">
        <v>0</v>
      </c>
    </row>
    <row r="2195" spans="5:6" x14ac:dyDescent="0.3">
      <c r="E2195" s="4" t="s">
        <v>17556</v>
      </c>
      <c r="F2195" s="11">
        <v>0</v>
      </c>
    </row>
    <row r="2196" spans="5:6" x14ac:dyDescent="0.3">
      <c r="E2196" s="4" t="s">
        <v>16848</v>
      </c>
      <c r="F2196" s="11">
        <v>0</v>
      </c>
    </row>
    <row r="2197" spans="5:6" x14ac:dyDescent="0.3">
      <c r="E2197" s="4" t="s">
        <v>17564</v>
      </c>
      <c r="F2197" s="11">
        <v>0</v>
      </c>
    </row>
    <row r="2198" spans="5:6" x14ac:dyDescent="0.3">
      <c r="E2198" s="4" t="s">
        <v>16849</v>
      </c>
      <c r="F2198" s="11">
        <v>0</v>
      </c>
    </row>
    <row r="2199" spans="5:6" x14ac:dyDescent="0.3">
      <c r="E2199" s="4" t="s">
        <v>17572</v>
      </c>
      <c r="F2199" s="11">
        <v>0</v>
      </c>
    </row>
    <row r="2200" spans="5:6" x14ac:dyDescent="0.3">
      <c r="E2200" s="4" t="s">
        <v>16850</v>
      </c>
      <c r="F2200" s="11">
        <v>0</v>
      </c>
    </row>
    <row r="2201" spans="5:6" x14ac:dyDescent="0.3">
      <c r="E2201" s="4" t="s">
        <v>17580</v>
      </c>
      <c r="F2201" s="11">
        <v>0</v>
      </c>
    </row>
    <row r="2202" spans="5:6" x14ac:dyDescent="0.3">
      <c r="E2202" s="4" t="s">
        <v>16851</v>
      </c>
      <c r="F2202" s="11">
        <v>0</v>
      </c>
    </row>
    <row r="2203" spans="5:6" x14ac:dyDescent="0.3">
      <c r="E2203" s="4" t="s">
        <v>17588</v>
      </c>
      <c r="F2203" s="11">
        <v>0</v>
      </c>
    </row>
    <row r="2204" spans="5:6" x14ac:dyDescent="0.3">
      <c r="E2204" s="4" t="s">
        <v>16852</v>
      </c>
      <c r="F2204" s="11">
        <v>0</v>
      </c>
    </row>
    <row r="2205" spans="5:6" x14ac:dyDescent="0.3">
      <c r="E2205" s="4" t="s">
        <v>17596</v>
      </c>
      <c r="F2205" s="11">
        <v>0</v>
      </c>
    </row>
    <row r="2206" spans="5:6" x14ac:dyDescent="0.3">
      <c r="E2206" s="4" t="s">
        <v>16853</v>
      </c>
      <c r="F2206" s="11">
        <v>0</v>
      </c>
    </row>
    <row r="2207" spans="5:6" x14ac:dyDescent="0.3">
      <c r="E2207" s="4" t="s">
        <v>17604</v>
      </c>
      <c r="F2207" s="11">
        <v>0</v>
      </c>
    </row>
    <row r="2208" spans="5:6" x14ac:dyDescent="0.3">
      <c r="E2208" s="4" t="s">
        <v>16854</v>
      </c>
      <c r="F2208" s="11">
        <v>0</v>
      </c>
    </row>
    <row r="2209" spans="5:6" x14ac:dyDescent="0.3">
      <c r="E2209" s="4" t="s">
        <v>17612</v>
      </c>
      <c r="F2209" s="11">
        <v>0</v>
      </c>
    </row>
    <row r="2210" spans="5:6" x14ac:dyDescent="0.3">
      <c r="E2210" s="4" t="s">
        <v>16855</v>
      </c>
      <c r="F2210" s="11">
        <v>0</v>
      </c>
    </row>
    <row r="2211" spans="5:6" x14ac:dyDescent="0.3">
      <c r="E2211" s="4" t="s">
        <v>17620</v>
      </c>
      <c r="F2211" s="11">
        <v>0</v>
      </c>
    </row>
    <row r="2212" spans="5:6" x14ac:dyDescent="0.3">
      <c r="E2212" s="4" t="s">
        <v>16856</v>
      </c>
      <c r="F2212" s="11">
        <v>0</v>
      </c>
    </row>
    <row r="2213" spans="5:6" x14ac:dyDescent="0.3">
      <c r="E2213" s="4" t="s">
        <v>17628</v>
      </c>
      <c r="F2213" s="11">
        <v>0</v>
      </c>
    </row>
    <row r="2214" spans="5:6" x14ac:dyDescent="0.3">
      <c r="E2214" s="4" t="s">
        <v>16857</v>
      </c>
      <c r="F2214" s="11">
        <v>0</v>
      </c>
    </row>
    <row r="2215" spans="5:6" x14ac:dyDescent="0.3">
      <c r="E2215" s="4" t="s">
        <v>17636</v>
      </c>
      <c r="F2215" s="11">
        <v>0</v>
      </c>
    </row>
    <row r="2216" spans="5:6" x14ac:dyDescent="0.3">
      <c r="E2216" s="4" t="s">
        <v>16858</v>
      </c>
      <c r="F2216" s="11">
        <v>0</v>
      </c>
    </row>
    <row r="2217" spans="5:6" x14ac:dyDescent="0.3">
      <c r="E2217" s="4" t="s">
        <v>17644</v>
      </c>
      <c r="F2217" s="11">
        <v>0</v>
      </c>
    </row>
    <row r="2218" spans="5:6" x14ac:dyDescent="0.3">
      <c r="E2218" s="4" t="s">
        <v>16859</v>
      </c>
      <c r="F2218" s="11">
        <v>0</v>
      </c>
    </row>
    <row r="2219" spans="5:6" x14ac:dyDescent="0.3">
      <c r="E2219" s="4" t="s">
        <v>17652</v>
      </c>
      <c r="F2219" s="11">
        <v>0</v>
      </c>
    </row>
    <row r="2220" spans="5:6" x14ac:dyDescent="0.3">
      <c r="E2220" s="4" t="s">
        <v>16860</v>
      </c>
      <c r="F2220" s="11">
        <v>0</v>
      </c>
    </row>
    <row r="2221" spans="5:6" x14ac:dyDescent="0.3">
      <c r="E2221" s="4" t="s">
        <v>17660</v>
      </c>
      <c r="F2221" s="11">
        <v>0</v>
      </c>
    </row>
    <row r="2222" spans="5:6" x14ac:dyDescent="0.3">
      <c r="E2222" s="4" t="s">
        <v>16861</v>
      </c>
      <c r="F2222" s="11">
        <v>0</v>
      </c>
    </row>
    <row r="2223" spans="5:6" x14ac:dyDescent="0.3">
      <c r="E2223" s="4" t="s">
        <v>17668</v>
      </c>
      <c r="F2223" s="11">
        <v>0</v>
      </c>
    </row>
    <row r="2224" spans="5:6" x14ac:dyDescent="0.3">
      <c r="E2224" s="4" t="s">
        <v>16862</v>
      </c>
      <c r="F2224" s="11">
        <v>0</v>
      </c>
    </row>
    <row r="2225" spans="5:6" x14ac:dyDescent="0.3">
      <c r="E2225" s="4" t="s">
        <v>17676</v>
      </c>
      <c r="F2225" s="11">
        <v>0</v>
      </c>
    </row>
    <row r="2226" spans="5:6" x14ac:dyDescent="0.3">
      <c r="E2226" s="4" t="s">
        <v>16863</v>
      </c>
      <c r="F2226" s="11">
        <v>0</v>
      </c>
    </row>
    <row r="2227" spans="5:6" x14ac:dyDescent="0.3">
      <c r="E2227" s="4" t="s">
        <v>17684</v>
      </c>
      <c r="F2227" s="11">
        <v>0</v>
      </c>
    </row>
    <row r="2228" spans="5:6" x14ac:dyDescent="0.3">
      <c r="E2228" s="4" t="s">
        <v>16864</v>
      </c>
      <c r="F2228" s="11">
        <v>0</v>
      </c>
    </row>
    <row r="2229" spans="5:6" x14ac:dyDescent="0.3">
      <c r="E2229" s="4" t="s">
        <v>17692</v>
      </c>
      <c r="F2229" s="11">
        <v>0</v>
      </c>
    </row>
    <row r="2230" spans="5:6" x14ac:dyDescent="0.3">
      <c r="E2230" s="4" t="s">
        <v>16865</v>
      </c>
      <c r="F2230" s="11">
        <v>0</v>
      </c>
    </row>
    <row r="2231" spans="5:6" x14ac:dyDescent="0.3">
      <c r="E2231" s="4" t="s">
        <v>17700</v>
      </c>
      <c r="F2231" s="11">
        <v>0</v>
      </c>
    </row>
    <row r="2232" spans="5:6" x14ac:dyDescent="0.3">
      <c r="E2232" s="4" t="s">
        <v>16866</v>
      </c>
      <c r="F2232" s="11">
        <v>0</v>
      </c>
    </row>
    <row r="2233" spans="5:6" x14ac:dyDescent="0.3">
      <c r="E2233" s="4" t="s">
        <v>17708</v>
      </c>
      <c r="F2233" s="11">
        <v>0</v>
      </c>
    </row>
    <row r="2234" spans="5:6" x14ac:dyDescent="0.3">
      <c r="E2234" s="4" t="s">
        <v>16867</v>
      </c>
      <c r="F2234" s="11">
        <v>0</v>
      </c>
    </row>
    <row r="2235" spans="5:6" x14ac:dyDescent="0.3">
      <c r="E2235" s="4" t="s">
        <v>17716</v>
      </c>
      <c r="F2235" s="11">
        <v>0</v>
      </c>
    </row>
    <row r="2236" spans="5:6" x14ac:dyDescent="0.3">
      <c r="E2236" s="4" t="s">
        <v>16695</v>
      </c>
      <c r="F2236" s="11">
        <v>0</v>
      </c>
    </row>
    <row r="2237" spans="5:6" x14ac:dyDescent="0.3">
      <c r="E2237" s="4" t="s">
        <v>17724</v>
      </c>
      <c r="F2237" s="11">
        <v>0</v>
      </c>
    </row>
    <row r="2238" spans="5:6" x14ac:dyDescent="0.3">
      <c r="E2238" s="4" t="s">
        <v>16869</v>
      </c>
      <c r="F2238" s="11">
        <v>0</v>
      </c>
    </row>
    <row r="2239" spans="5:6" x14ac:dyDescent="0.3">
      <c r="E2239" s="4" t="s">
        <v>17732</v>
      </c>
      <c r="F2239" s="11">
        <v>0</v>
      </c>
    </row>
    <row r="2240" spans="5:6" x14ac:dyDescent="0.3">
      <c r="E2240" s="4" t="s">
        <v>16870</v>
      </c>
      <c r="F2240" s="11">
        <v>0</v>
      </c>
    </row>
    <row r="2241" spans="5:6" x14ac:dyDescent="0.3">
      <c r="E2241" s="4" t="s">
        <v>16741</v>
      </c>
      <c r="F2241" s="11">
        <v>0</v>
      </c>
    </row>
    <row r="2242" spans="5:6" x14ac:dyDescent="0.3">
      <c r="E2242" s="4" t="s">
        <v>16871</v>
      </c>
      <c r="F2242" s="11">
        <v>0</v>
      </c>
    </row>
    <row r="2243" spans="5:6" x14ac:dyDescent="0.3">
      <c r="E2243" s="4" t="s">
        <v>17748</v>
      </c>
      <c r="F2243" s="11">
        <v>0</v>
      </c>
    </row>
    <row r="2244" spans="5:6" x14ac:dyDescent="0.3">
      <c r="E2244" s="4" t="s">
        <v>16872</v>
      </c>
      <c r="F2244" s="11">
        <v>0</v>
      </c>
    </row>
    <row r="2245" spans="5:6" x14ac:dyDescent="0.3">
      <c r="E2245" s="4" t="s">
        <v>17756</v>
      </c>
      <c r="F2245" s="11">
        <v>0</v>
      </c>
    </row>
    <row r="2246" spans="5:6" x14ac:dyDescent="0.3">
      <c r="E2246" s="4" t="s">
        <v>16873</v>
      </c>
      <c r="F2246" s="11">
        <v>0</v>
      </c>
    </row>
    <row r="2247" spans="5:6" x14ac:dyDescent="0.3">
      <c r="E2247" s="4" t="s">
        <v>17764</v>
      </c>
      <c r="F2247" s="11">
        <v>0</v>
      </c>
    </row>
    <row r="2248" spans="5:6" x14ac:dyDescent="0.3">
      <c r="E2248" s="4" t="s">
        <v>16874</v>
      </c>
      <c r="F2248" s="11">
        <v>0</v>
      </c>
    </row>
    <row r="2249" spans="5:6" x14ac:dyDescent="0.3">
      <c r="E2249" s="4" t="s">
        <v>17772</v>
      </c>
      <c r="F2249" s="11">
        <v>0</v>
      </c>
    </row>
    <row r="2250" spans="5:6" x14ac:dyDescent="0.3">
      <c r="E2250" s="4" t="s">
        <v>16875</v>
      </c>
      <c r="F2250" s="11">
        <v>0</v>
      </c>
    </row>
    <row r="2251" spans="5:6" x14ac:dyDescent="0.3">
      <c r="E2251" s="4" t="s">
        <v>17780</v>
      </c>
      <c r="F2251" s="11">
        <v>0</v>
      </c>
    </row>
    <row r="2252" spans="5:6" x14ac:dyDescent="0.3">
      <c r="E2252" s="4" t="s">
        <v>16876</v>
      </c>
      <c r="F2252" s="11">
        <v>0</v>
      </c>
    </row>
    <row r="2253" spans="5:6" x14ac:dyDescent="0.3">
      <c r="E2253" s="4" t="s">
        <v>17788</v>
      </c>
      <c r="F2253" s="11">
        <v>0</v>
      </c>
    </row>
    <row r="2254" spans="5:6" x14ac:dyDescent="0.3">
      <c r="E2254" s="4" t="s">
        <v>16877</v>
      </c>
      <c r="F2254" s="11">
        <v>0</v>
      </c>
    </row>
    <row r="2255" spans="5:6" x14ac:dyDescent="0.3">
      <c r="E2255" s="4" t="s">
        <v>17270</v>
      </c>
      <c r="F2255" s="11">
        <v>0</v>
      </c>
    </row>
    <row r="2256" spans="5:6" x14ac:dyDescent="0.3">
      <c r="E2256" s="4" t="s">
        <v>16878</v>
      </c>
      <c r="F2256" s="11">
        <v>0</v>
      </c>
    </row>
    <row r="2257" spans="5:6" x14ac:dyDescent="0.3">
      <c r="E2257" s="4" t="s">
        <v>17274</v>
      </c>
      <c r="F2257" s="11">
        <v>0</v>
      </c>
    </row>
    <row r="2258" spans="5:6" x14ac:dyDescent="0.3">
      <c r="E2258" s="4" t="s">
        <v>16696</v>
      </c>
      <c r="F2258" s="11">
        <v>0</v>
      </c>
    </row>
    <row r="2259" spans="5:6" x14ac:dyDescent="0.3">
      <c r="E2259" s="4" t="s">
        <v>17278</v>
      </c>
      <c r="F2259" s="11">
        <v>0</v>
      </c>
    </row>
    <row r="2260" spans="5:6" x14ac:dyDescent="0.3">
      <c r="E2260" s="4" t="s">
        <v>16880</v>
      </c>
      <c r="F2260" s="11">
        <v>0</v>
      </c>
    </row>
    <row r="2261" spans="5:6" x14ac:dyDescent="0.3">
      <c r="E2261" s="4" t="s">
        <v>17282</v>
      </c>
      <c r="F2261" s="11">
        <v>0</v>
      </c>
    </row>
    <row r="2262" spans="5:6" x14ac:dyDescent="0.3">
      <c r="E2262" s="4" t="s">
        <v>16881</v>
      </c>
      <c r="F2262" s="11">
        <v>0</v>
      </c>
    </row>
    <row r="2263" spans="5:6" x14ac:dyDescent="0.3">
      <c r="E2263" s="4" t="s">
        <v>17290</v>
      </c>
      <c r="F2263" s="11">
        <v>0</v>
      </c>
    </row>
    <row r="2264" spans="5:6" x14ac:dyDescent="0.3">
      <c r="E2264" s="4" t="s">
        <v>16882</v>
      </c>
      <c r="F2264" s="11">
        <v>0</v>
      </c>
    </row>
    <row r="2265" spans="5:6" x14ac:dyDescent="0.3">
      <c r="E2265" s="4" t="s">
        <v>17294</v>
      </c>
      <c r="F2265" s="11">
        <v>0</v>
      </c>
    </row>
    <row r="2266" spans="5:6" x14ac:dyDescent="0.3">
      <c r="E2266" s="4" t="s">
        <v>16883</v>
      </c>
      <c r="F2266" s="11">
        <v>0</v>
      </c>
    </row>
    <row r="2267" spans="5:6" x14ac:dyDescent="0.3">
      <c r="E2267" s="4" t="s">
        <v>17298</v>
      </c>
      <c r="F2267" s="11">
        <v>0</v>
      </c>
    </row>
    <row r="2268" spans="5:6" x14ac:dyDescent="0.3">
      <c r="E2268" s="4" t="s">
        <v>16884</v>
      </c>
      <c r="F2268" s="11">
        <v>0</v>
      </c>
    </row>
    <row r="2269" spans="5:6" x14ac:dyDescent="0.3">
      <c r="E2269" s="4" t="s">
        <v>17302</v>
      </c>
      <c r="F2269" s="11">
        <v>0</v>
      </c>
    </row>
    <row r="2270" spans="5:6" x14ac:dyDescent="0.3">
      <c r="E2270" s="4" t="s">
        <v>16885</v>
      </c>
      <c r="F2270" s="11">
        <v>0</v>
      </c>
    </row>
    <row r="2271" spans="5:6" x14ac:dyDescent="0.3">
      <c r="E2271" s="4" t="s">
        <v>17306</v>
      </c>
      <c r="F2271" s="11">
        <v>0</v>
      </c>
    </row>
    <row r="2272" spans="5:6" x14ac:dyDescent="0.3">
      <c r="E2272" s="4" t="s">
        <v>16697</v>
      </c>
      <c r="F2272" s="11">
        <v>0</v>
      </c>
    </row>
    <row r="2273" spans="5:6" x14ac:dyDescent="0.3">
      <c r="E2273" s="4" t="s">
        <v>17310</v>
      </c>
      <c r="F2273" s="11">
        <v>0</v>
      </c>
    </row>
    <row r="2274" spans="5:6" x14ac:dyDescent="0.3">
      <c r="E2274" s="4" t="s">
        <v>16887</v>
      </c>
      <c r="F2274" s="11">
        <v>0</v>
      </c>
    </row>
    <row r="2275" spans="5:6" x14ac:dyDescent="0.3">
      <c r="E2275" s="4" t="s">
        <v>17314</v>
      </c>
      <c r="F2275" s="11">
        <v>0</v>
      </c>
    </row>
    <row r="2276" spans="5:6" x14ac:dyDescent="0.3">
      <c r="E2276" s="4" t="s">
        <v>16888</v>
      </c>
      <c r="F2276" s="11">
        <v>0</v>
      </c>
    </row>
    <row r="2277" spans="5:6" x14ac:dyDescent="0.3">
      <c r="E2277" s="4" t="s">
        <v>17318</v>
      </c>
      <c r="F2277" s="11">
        <v>0</v>
      </c>
    </row>
    <row r="2278" spans="5:6" x14ac:dyDescent="0.3">
      <c r="E2278" s="4" t="s">
        <v>16889</v>
      </c>
      <c r="F2278" s="11">
        <v>0</v>
      </c>
    </row>
    <row r="2279" spans="5:6" x14ac:dyDescent="0.3">
      <c r="E2279" s="4" t="s">
        <v>17322</v>
      </c>
      <c r="F2279" s="11">
        <v>0</v>
      </c>
    </row>
    <row r="2280" spans="5:6" x14ac:dyDescent="0.3">
      <c r="E2280" s="4" t="s">
        <v>16890</v>
      </c>
      <c r="F2280" s="11">
        <v>0</v>
      </c>
    </row>
    <row r="2281" spans="5:6" x14ac:dyDescent="0.3">
      <c r="E2281" s="4" t="s">
        <v>17326</v>
      </c>
      <c r="F2281" s="11">
        <v>0</v>
      </c>
    </row>
    <row r="2282" spans="5:6" x14ac:dyDescent="0.3">
      <c r="E2282" s="4" t="s">
        <v>16891</v>
      </c>
      <c r="F2282" s="11">
        <v>0</v>
      </c>
    </row>
    <row r="2283" spans="5:6" x14ac:dyDescent="0.3">
      <c r="E2283" s="4" t="s">
        <v>17330</v>
      </c>
      <c r="F2283" s="11">
        <v>0</v>
      </c>
    </row>
    <row r="2284" spans="5:6" x14ac:dyDescent="0.3">
      <c r="E2284" s="4" t="s">
        <v>16892</v>
      </c>
      <c r="F2284" s="11">
        <v>0</v>
      </c>
    </row>
    <row r="2285" spans="5:6" x14ac:dyDescent="0.3">
      <c r="E2285" s="4" t="s">
        <v>17334</v>
      </c>
      <c r="F2285" s="11">
        <v>0</v>
      </c>
    </row>
    <row r="2286" spans="5:6" x14ac:dyDescent="0.3">
      <c r="E2286" s="4" t="s">
        <v>16893</v>
      </c>
      <c r="F2286" s="11">
        <v>0</v>
      </c>
    </row>
    <row r="2287" spans="5:6" x14ac:dyDescent="0.3">
      <c r="E2287" s="4" t="s">
        <v>17338</v>
      </c>
      <c r="F2287" s="11">
        <v>0</v>
      </c>
    </row>
    <row r="2288" spans="5:6" x14ac:dyDescent="0.3">
      <c r="E2288" s="4" t="s">
        <v>16894</v>
      </c>
      <c r="F2288" s="11">
        <v>0</v>
      </c>
    </row>
    <row r="2289" spans="5:6" x14ac:dyDescent="0.3">
      <c r="E2289" s="4" t="s">
        <v>17342</v>
      </c>
      <c r="F2289" s="11">
        <v>0</v>
      </c>
    </row>
    <row r="2290" spans="5:6" x14ac:dyDescent="0.3">
      <c r="E2290" s="4" t="s">
        <v>16895</v>
      </c>
      <c r="F2290" s="11">
        <v>0</v>
      </c>
    </row>
    <row r="2291" spans="5:6" x14ac:dyDescent="0.3">
      <c r="E2291" s="4" t="s">
        <v>17346</v>
      </c>
      <c r="F2291" s="11">
        <v>0</v>
      </c>
    </row>
    <row r="2292" spans="5:6" x14ac:dyDescent="0.3">
      <c r="E2292" s="4" t="s">
        <v>16896</v>
      </c>
      <c r="F2292" s="11">
        <v>0</v>
      </c>
    </row>
    <row r="2293" spans="5:6" x14ac:dyDescent="0.3">
      <c r="E2293" s="4" t="s">
        <v>17350</v>
      </c>
      <c r="F2293" s="11">
        <v>0</v>
      </c>
    </row>
    <row r="2294" spans="5:6" x14ac:dyDescent="0.3">
      <c r="E2294" s="4" t="s">
        <v>16897</v>
      </c>
      <c r="F2294" s="11">
        <v>0</v>
      </c>
    </row>
    <row r="2295" spans="5:6" x14ac:dyDescent="0.3">
      <c r="E2295" s="4" t="s">
        <v>17354</v>
      </c>
      <c r="F2295" s="11">
        <v>0</v>
      </c>
    </row>
    <row r="2296" spans="5:6" x14ac:dyDescent="0.3">
      <c r="E2296" s="4" t="s">
        <v>16898</v>
      </c>
      <c r="F2296" s="11">
        <v>0</v>
      </c>
    </row>
    <row r="2297" spans="5:6" x14ac:dyDescent="0.3">
      <c r="E2297" s="4" t="s">
        <v>17358</v>
      </c>
      <c r="F2297" s="11">
        <v>0</v>
      </c>
    </row>
    <row r="2298" spans="5:6" x14ac:dyDescent="0.3">
      <c r="E2298" s="4" t="s">
        <v>16899</v>
      </c>
      <c r="F2298" s="11">
        <v>0</v>
      </c>
    </row>
    <row r="2299" spans="5:6" x14ac:dyDescent="0.3">
      <c r="E2299" s="4" t="s">
        <v>17362</v>
      </c>
      <c r="F2299" s="11">
        <v>0</v>
      </c>
    </row>
    <row r="2300" spans="5:6" x14ac:dyDescent="0.3">
      <c r="E2300" s="4" t="s">
        <v>16900</v>
      </c>
      <c r="F2300" s="11">
        <v>0</v>
      </c>
    </row>
    <row r="2301" spans="5:6" x14ac:dyDescent="0.3">
      <c r="E2301" s="4" t="s">
        <v>17366</v>
      </c>
      <c r="F2301" s="11">
        <v>0</v>
      </c>
    </row>
    <row r="2302" spans="5:6" x14ac:dyDescent="0.3">
      <c r="E2302" s="4" t="s">
        <v>16901</v>
      </c>
      <c r="F2302" s="11">
        <v>0</v>
      </c>
    </row>
    <row r="2303" spans="5:6" x14ac:dyDescent="0.3">
      <c r="E2303" s="4" t="s">
        <v>17370</v>
      </c>
      <c r="F2303" s="11">
        <v>0</v>
      </c>
    </row>
    <row r="2304" spans="5:6" x14ac:dyDescent="0.3">
      <c r="E2304" s="4" t="s">
        <v>16902</v>
      </c>
      <c r="F2304" s="11">
        <v>0</v>
      </c>
    </row>
    <row r="2305" spans="5:6" x14ac:dyDescent="0.3">
      <c r="E2305" s="4" t="s">
        <v>17374</v>
      </c>
      <c r="F2305" s="11">
        <v>0</v>
      </c>
    </row>
    <row r="2306" spans="5:6" x14ac:dyDescent="0.3">
      <c r="E2306" s="4" t="s">
        <v>16903</v>
      </c>
      <c r="F2306" s="11">
        <v>0</v>
      </c>
    </row>
    <row r="2307" spans="5:6" x14ac:dyDescent="0.3">
      <c r="E2307" s="4" t="s">
        <v>17378</v>
      </c>
      <c r="F2307" s="11">
        <v>0</v>
      </c>
    </row>
    <row r="2308" spans="5:6" x14ac:dyDescent="0.3">
      <c r="E2308" s="4" t="s">
        <v>16904</v>
      </c>
      <c r="F2308" s="11">
        <v>0</v>
      </c>
    </row>
    <row r="2309" spans="5:6" x14ac:dyDescent="0.3">
      <c r="E2309" s="4" t="s">
        <v>16725</v>
      </c>
      <c r="F2309" s="11">
        <v>0</v>
      </c>
    </row>
    <row r="2310" spans="5:6" x14ac:dyDescent="0.3">
      <c r="E2310" s="4" t="s">
        <v>16905</v>
      </c>
      <c r="F2310" s="11">
        <v>0</v>
      </c>
    </row>
    <row r="2311" spans="5:6" x14ac:dyDescent="0.3">
      <c r="E2311" s="4" t="s">
        <v>17386</v>
      </c>
      <c r="F2311" s="11">
        <v>0</v>
      </c>
    </row>
    <row r="2312" spans="5:6" x14ac:dyDescent="0.3">
      <c r="E2312" s="4" t="s">
        <v>16906</v>
      </c>
      <c r="F2312" s="11">
        <v>0</v>
      </c>
    </row>
    <row r="2313" spans="5:6" x14ac:dyDescent="0.3">
      <c r="E2313" s="4" t="s">
        <v>17390</v>
      </c>
      <c r="F2313" s="11">
        <v>0</v>
      </c>
    </row>
    <row r="2314" spans="5:6" x14ac:dyDescent="0.3">
      <c r="E2314" s="4" t="s">
        <v>16907</v>
      </c>
      <c r="F2314" s="11">
        <v>0</v>
      </c>
    </row>
    <row r="2315" spans="5:6" x14ac:dyDescent="0.3">
      <c r="E2315" s="4" t="s">
        <v>17394</v>
      </c>
      <c r="F2315" s="11">
        <v>0</v>
      </c>
    </row>
    <row r="2316" spans="5:6" x14ac:dyDescent="0.3">
      <c r="E2316" s="4" t="s">
        <v>16698</v>
      </c>
      <c r="F2316" s="11">
        <v>0</v>
      </c>
    </row>
    <row r="2317" spans="5:6" x14ac:dyDescent="0.3">
      <c r="E2317" s="4" t="s">
        <v>16726</v>
      </c>
      <c r="F2317" s="11">
        <v>0</v>
      </c>
    </row>
    <row r="2318" spans="5:6" x14ac:dyDescent="0.3">
      <c r="E2318" s="4" t="s">
        <v>16909</v>
      </c>
      <c r="F2318" s="11">
        <v>0</v>
      </c>
    </row>
    <row r="2319" spans="5:6" x14ac:dyDescent="0.3">
      <c r="E2319" s="4" t="s">
        <v>17402</v>
      </c>
      <c r="F2319" s="11">
        <v>0</v>
      </c>
    </row>
    <row r="2320" spans="5:6" x14ac:dyDescent="0.3">
      <c r="E2320" s="4" t="s">
        <v>16910</v>
      </c>
      <c r="F2320" s="11">
        <v>0</v>
      </c>
    </row>
    <row r="2321" spans="5:6" x14ac:dyDescent="0.3">
      <c r="E2321" s="4" t="s">
        <v>17406</v>
      </c>
      <c r="F2321" s="11">
        <v>0</v>
      </c>
    </row>
    <row r="2322" spans="5:6" x14ac:dyDescent="0.3">
      <c r="E2322" s="4" t="s">
        <v>16911</v>
      </c>
      <c r="F2322" s="11">
        <v>0</v>
      </c>
    </row>
    <row r="2323" spans="5:6" x14ac:dyDescent="0.3">
      <c r="E2323" s="4" t="s">
        <v>17410</v>
      </c>
      <c r="F2323" s="11">
        <v>0</v>
      </c>
    </row>
    <row r="2324" spans="5:6" x14ac:dyDescent="0.3">
      <c r="E2324" s="4" t="s">
        <v>16683</v>
      </c>
      <c r="F2324" s="11">
        <v>0</v>
      </c>
    </row>
    <row r="2325" spans="5:6" x14ac:dyDescent="0.3">
      <c r="E2325" s="4" t="s">
        <v>17414</v>
      </c>
      <c r="F2325" s="11">
        <v>0</v>
      </c>
    </row>
    <row r="2326" spans="5:6" x14ac:dyDescent="0.3">
      <c r="E2326" s="4" t="s">
        <v>16913</v>
      </c>
      <c r="F2326" s="11">
        <v>0</v>
      </c>
    </row>
    <row r="2327" spans="5:6" x14ac:dyDescent="0.3">
      <c r="E2327" s="4" t="s">
        <v>17418</v>
      </c>
      <c r="F2327" s="11">
        <v>0</v>
      </c>
    </row>
    <row r="2328" spans="5:6" x14ac:dyDescent="0.3">
      <c r="E2328" s="4" t="s">
        <v>16914</v>
      </c>
      <c r="F2328" s="11">
        <v>0</v>
      </c>
    </row>
    <row r="2329" spans="5:6" x14ac:dyDescent="0.3">
      <c r="E2329" s="4" t="s">
        <v>17422</v>
      </c>
      <c r="F2329" s="11">
        <v>0</v>
      </c>
    </row>
    <row r="2330" spans="5:6" x14ac:dyDescent="0.3">
      <c r="E2330" s="4" t="s">
        <v>16915</v>
      </c>
      <c r="F2330" s="11">
        <v>0</v>
      </c>
    </row>
    <row r="2331" spans="5:6" x14ac:dyDescent="0.3">
      <c r="E2331" s="4" t="s">
        <v>17426</v>
      </c>
      <c r="F2331" s="11">
        <v>0</v>
      </c>
    </row>
    <row r="2332" spans="5:6" x14ac:dyDescent="0.3">
      <c r="E2332" s="4" t="s">
        <v>16916</v>
      </c>
      <c r="F2332" s="11">
        <v>0</v>
      </c>
    </row>
    <row r="2333" spans="5:6" x14ac:dyDescent="0.3">
      <c r="E2333" s="4" t="s">
        <v>17430</v>
      </c>
      <c r="F2333" s="11">
        <v>0</v>
      </c>
    </row>
    <row r="2334" spans="5:6" x14ac:dyDescent="0.3">
      <c r="E2334" s="4" t="s">
        <v>16917</v>
      </c>
      <c r="F2334" s="11">
        <v>0</v>
      </c>
    </row>
    <row r="2335" spans="5:6" x14ac:dyDescent="0.3">
      <c r="E2335" s="4" t="s">
        <v>17434</v>
      </c>
      <c r="F2335" s="11">
        <v>0</v>
      </c>
    </row>
    <row r="2336" spans="5:6" x14ac:dyDescent="0.3">
      <c r="E2336" s="4" t="s">
        <v>16918</v>
      </c>
      <c r="F2336" s="11">
        <v>0</v>
      </c>
    </row>
    <row r="2337" spans="5:6" x14ac:dyDescent="0.3">
      <c r="E2337" s="4" t="s">
        <v>17438</v>
      </c>
      <c r="F2337" s="11">
        <v>0</v>
      </c>
    </row>
    <row r="2338" spans="5:6" x14ac:dyDescent="0.3">
      <c r="E2338" s="4" t="s">
        <v>16919</v>
      </c>
      <c r="F2338" s="11">
        <v>0</v>
      </c>
    </row>
    <row r="2339" spans="5:6" x14ac:dyDescent="0.3">
      <c r="E2339" s="4" t="s">
        <v>17442</v>
      </c>
      <c r="F2339" s="11">
        <v>0</v>
      </c>
    </row>
    <row r="2340" spans="5:6" x14ac:dyDescent="0.3">
      <c r="E2340" s="4" t="s">
        <v>16920</v>
      </c>
      <c r="F2340" s="11">
        <v>0</v>
      </c>
    </row>
    <row r="2341" spans="5:6" x14ac:dyDescent="0.3">
      <c r="E2341" s="4" t="s">
        <v>17446</v>
      </c>
      <c r="F2341" s="11">
        <v>0</v>
      </c>
    </row>
    <row r="2342" spans="5:6" x14ac:dyDescent="0.3">
      <c r="E2342" s="4" t="s">
        <v>16921</v>
      </c>
      <c r="F2342" s="11">
        <v>0</v>
      </c>
    </row>
    <row r="2343" spans="5:6" x14ac:dyDescent="0.3">
      <c r="E2343" s="4" t="s">
        <v>17450</v>
      </c>
      <c r="F2343" s="11">
        <v>0</v>
      </c>
    </row>
    <row r="2344" spans="5:6" x14ac:dyDescent="0.3">
      <c r="E2344" s="4" t="s">
        <v>16922</v>
      </c>
      <c r="F2344" s="11">
        <v>0</v>
      </c>
    </row>
    <row r="2345" spans="5:6" x14ac:dyDescent="0.3">
      <c r="E2345" s="4" t="s">
        <v>17454</v>
      </c>
      <c r="F2345" s="11">
        <v>0</v>
      </c>
    </row>
    <row r="2346" spans="5:6" x14ac:dyDescent="0.3">
      <c r="E2346" s="4" t="s">
        <v>16923</v>
      </c>
      <c r="F2346" s="11">
        <v>0</v>
      </c>
    </row>
    <row r="2347" spans="5:6" x14ac:dyDescent="0.3">
      <c r="E2347" s="4" t="s">
        <v>17458</v>
      </c>
      <c r="F2347" s="11">
        <v>0</v>
      </c>
    </row>
    <row r="2348" spans="5:6" x14ac:dyDescent="0.3">
      <c r="E2348" s="4" t="s">
        <v>16924</v>
      </c>
      <c r="F2348" s="11">
        <v>0</v>
      </c>
    </row>
    <row r="2349" spans="5:6" x14ac:dyDescent="0.3">
      <c r="E2349" s="4" t="s">
        <v>17462</v>
      </c>
      <c r="F2349" s="11">
        <v>0</v>
      </c>
    </row>
    <row r="2350" spans="5:6" x14ac:dyDescent="0.3">
      <c r="E2350" s="4" t="s">
        <v>16925</v>
      </c>
      <c r="F2350" s="11">
        <v>0</v>
      </c>
    </row>
    <row r="2351" spans="5:6" x14ac:dyDescent="0.3">
      <c r="E2351" s="4" t="s">
        <v>17466</v>
      </c>
      <c r="F2351" s="11">
        <v>0</v>
      </c>
    </row>
    <row r="2352" spans="5:6" x14ac:dyDescent="0.3">
      <c r="E2352" s="4" t="s">
        <v>16926</v>
      </c>
      <c r="F2352" s="11">
        <v>0</v>
      </c>
    </row>
    <row r="2353" spans="5:6" x14ac:dyDescent="0.3">
      <c r="E2353" s="4" t="s">
        <v>17470</v>
      </c>
      <c r="F2353" s="11">
        <v>0</v>
      </c>
    </row>
    <row r="2354" spans="5:6" x14ac:dyDescent="0.3">
      <c r="E2354" s="4" t="s">
        <v>16927</v>
      </c>
      <c r="F2354" s="11">
        <v>0</v>
      </c>
    </row>
    <row r="2355" spans="5:6" x14ac:dyDescent="0.3">
      <c r="E2355" s="4" t="s">
        <v>17474</v>
      </c>
      <c r="F2355" s="11">
        <v>0</v>
      </c>
    </row>
    <row r="2356" spans="5:6" x14ac:dyDescent="0.3">
      <c r="E2356" s="4" t="s">
        <v>16928</v>
      </c>
      <c r="F2356" s="11">
        <v>0</v>
      </c>
    </row>
    <row r="2357" spans="5:6" x14ac:dyDescent="0.3">
      <c r="E2357" s="4" t="s">
        <v>17478</v>
      </c>
      <c r="F2357" s="11">
        <v>0</v>
      </c>
    </row>
    <row r="2358" spans="5:6" x14ac:dyDescent="0.3">
      <c r="E2358" s="4" t="s">
        <v>16699</v>
      </c>
      <c r="F2358" s="11">
        <v>0</v>
      </c>
    </row>
    <row r="2359" spans="5:6" x14ac:dyDescent="0.3">
      <c r="E2359" s="4" t="s">
        <v>16730</v>
      </c>
      <c r="F2359" s="11">
        <v>0</v>
      </c>
    </row>
    <row r="2360" spans="5:6" x14ac:dyDescent="0.3">
      <c r="E2360" s="4" t="s">
        <v>16930</v>
      </c>
      <c r="F2360" s="11">
        <v>0</v>
      </c>
    </row>
    <row r="2361" spans="5:6" x14ac:dyDescent="0.3">
      <c r="E2361" s="4" t="s">
        <v>17486</v>
      </c>
      <c r="F2361" s="11">
        <v>0</v>
      </c>
    </row>
    <row r="2362" spans="5:6" x14ac:dyDescent="0.3">
      <c r="E2362" s="4" t="s">
        <v>16931</v>
      </c>
      <c r="F2362" s="11">
        <v>0</v>
      </c>
    </row>
    <row r="2363" spans="5:6" x14ac:dyDescent="0.3">
      <c r="E2363" s="4" t="s">
        <v>17490</v>
      </c>
      <c r="F2363" s="11">
        <v>0</v>
      </c>
    </row>
    <row r="2364" spans="5:6" x14ac:dyDescent="0.3">
      <c r="E2364" s="4" t="s">
        <v>16932</v>
      </c>
      <c r="F2364" s="11">
        <v>0</v>
      </c>
    </row>
    <row r="2365" spans="5:6" x14ac:dyDescent="0.3">
      <c r="E2365" s="4" t="s">
        <v>17494</v>
      </c>
      <c r="F2365" s="11">
        <v>0</v>
      </c>
    </row>
    <row r="2366" spans="5:6" x14ac:dyDescent="0.3">
      <c r="E2366" s="4" t="s">
        <v>16933</v>
      </c>
      <c r="F2366" s="11">
        <v>0</v>
      </c>
    </row>
    <row r="2367" spans="5:6" x14ac:dyDescent="0.3">
      <c r="E2367" s="4" t="s">
        <v>17498</v>
      </c>
      <c r="F2367" s="11">
        <v>0</v>
      </c>
    </row>
    <row r="2368" spans="5:6" x14ac:dyDescent="0.3">
      <c r="E2368" s="4" t="s">
        <v>16934</v>
      </c>
      <c r="F2368" s="11">
        <v>0</v>
      </c>
    </row>
    <row r="2369" spans="5:6" x14ac:dyDescent="0.3">
      <c r="E2369" s="4" t="s">
        <v>17502</v>
      </c>
      <c r="F2369" s="11">
        <v>0</v>
      </c>
    </row>
    <row r="2370" spans="5:6" x14ac:dyDescent="0.3">
      <c r="E2370" s="4" t="s">
        <v>16935</v>
      </c>
      <c r="F2370" s="11">
        <v>0</v>
      </c>
    </row>
    <row r="2371" spans="5:6" x14ac:dyDescent="0.3">
      <c r="E2371" s="4" t="s">
        <v>17506</v>
      </c>
      <c r="F2371" s="11">
        <v>0</v>
      </c>
    </row>
    <row r="2372" spans="5:6" x14ac:dyDescent="0.3">
      <c r="E2372" s="4" t="s">
        <v>16936</v>
      </c>
      <c r="F2372" s="11">
        <v>0</v>
      </c>
    </row>
    <row r="2373" spans="5:6" x14ac:dyDescent="0.3">
      <c r="E2373" s="4" t="s">
        <v>17510</v>
      </c>
      <c r="F2373" s="11">
        <v>0</v>
      </c>
    </row>
    <row r="2374" spans="5:6" x14ac:dyDescent="0.3">
      <c r="E2374" s="4" t="s">
        <v>16937</v>
      </c>
      <c r="F2374" s="11">
        <v>0</v>
      </c>
    </row>
    <row r="2375" spans="5:6" x14ac:dyDescent="0.3">
      <c r="E2375" s="4" t="s">
        <v>17514</v>
      </c>
      <c r="F2375" s="11">
        <v>0</v>
      </c>
    </row>
    <row r="2376" spans="5:6" x14ac:dyDescent="0.3">
      <c r="E2376" s="4" t="s">
        <v>16938</v>
      </c>
      <c r="F2376" s="11">
        <v>0</v>
      </c>
    </row>
    <row r="2377" spans="5:6" x14ac:dyDescent="0.3">
      <c r="E2377" s="4" t="s">
        <v>17518</v>
      </c>
      <c r="F2377" s="11">
        <v>0</v>
      </c>
    </row>
    <row r="2378" spans="5:6" x14ac:dyDescent="0.3">
      <c r="E2378" s="4" t="s">
        <v>16939</v>
      </c>
      <c r="F2378" s="11">
        <v>0</v>
      </c>
    </row>
    <row r="2379" spans="5:6" x14ac:dyDescent="0.3">
      <c r="E2379" s="4" t="s">
        <v>17522</v>
      </c>
      <c r="F2379" s="11">
        <v>0</v>
      </c>
    </row>
    <row r="2380" spans="5:6" x14ac:dyDescent="0.3">
      <c r="E2380" s="4" t="s">
        <v>16940</v>
      </c>
      <c r="F2380" s="11">
        <v>0</v>
      </c>
    </row>
    <row r="2381" spans="5:6" x14ac:dyDescent="0.3">
      <c r="E2381" s="4" t="s">
        <v>17526</v>
      </c>
      <c r="F2381" s="11">
        <v>0</v>
      </c>
    </row>
    <row r="2382" spans="5:6" x14ac:dyDescent="0.3">
      <c r="E2382" s="4" t="s">
        <v>16700</v>
      </c>
      <c r="F2382" s="11">
        <v>0</v>
      </c>
    </row>
    <row r="2383" spans="5:6" x14ac:dyDescent="0.3">
      <c r="E2383" s="4" t="s">
        <v>17530</v>
      </c>
      <c r="F2383" s="11">
        <v>0</v>
      </c>
    </row>
    <row r="2384" spans="5:6" x14ac:dyDescent="0.3">
      <c r="E2384" s="4" t="s">
        <v>16942</v>
      </c>
      <c r="F2384" s="11">
        <v>0</v>
      </c>
    </row>
    <row r="2385" spans="5:6" x14ac:dyDescent="0.3">
      <c r="E2385" s="4" t="s">
        <v>17534</v>
      </c>
      <c r="F2385" s="11">
        <v>0</v>
      </c>
    </row>
    <row r="2386" spans="5:6" x14ac:dyDescent="0.3">
      <c r="E2386" s="4" t="s">
        <v>16943</v>
      </c>
      <c r="F2386" s="11">
        <v>0</v>
      </c>
    </row>
    <row r="2387" spans="5:6" x14ac:dyDescent="0.3">
      <c r="E2387" s="4" t="s">
        <v>17538</v>
      </c>
      <c r="F2387" s="11">
        <v>0</v>
      </c>
    </row>
    <row r="2388" spans="5:6" x14ac:dyDescent="0.3">
      <c r="E2388" s="4" t="s">
        <v>16701</v>
      </c>
      <c r="F2388" s="11">
        <v>0</v>
      </c>
    </row>
    <row r="2389" spans="5:6" x14ac:dyDescent="0.3">
      <c r="E2389" s="4" t="s">
        <v>17542</v>
      </c>
      <c r="F2389" s="11">
        <v>0</v>
      </c>
    </row>
    <row r="2390" spans="5:6" x14ac:dyDescent="0.3">
      <c r="E2390" s="4" t="s">
        <v>16945</v>
      </c>
      <c r="F2390" s="11">
        <v>0</v>
      </c>
    </row>
    <row r="2391" spans="5:6" x14ac:dyDescent="0.3">
      <c r="E2391" s="4" t="s">
        <v>17546</v>
      </c>
      <c r="F2391" s="11">
        <v>0</v>
      </c>
    </row>
    <row r="2392" spans="5:6" x14ac:dyDescent="0.3">
      <c r="E2392" s="4" t="s">
        <v>16946</v>
      </c>
      <c r="F2392" s="11">
        <v>0</v>
      </c>
    </row>
    <row r="2393" spans="5:6" x14ac:dyDescent="0.3">
      <c r="E2393" s="4" t="s">
        <v>17550</v>
      </c>
      <c r="F2393" s="11">
        <v>0</v>
      </c>
    </row>
    <row r="2394" spans="5:6" x14ac:dyDescent="0.3">
      <c r="E2394" s="4" t="s">
        <v>16947</v>
      </c>
      <c r="F2394" s="11">
        <v>0</v>
      </c>
    </row>
    <row r="2395" spans="5:6" x14ac:dyDescent="0.3">
      <c r="E2395" s="4" t="s">
        <v>17554</v>
      </c>
      <c r="F2395" s="11">
        <v>0</v>
      </c>
    </row>
    <row r="2396" spans="5:6" x14ac:dyDescent="0.3">
      <c r="E2396" s="4" t="s">
        <v>16948</v>
      </c>
      <c r="F2396" s="11">
        <v>0</v>
      </c>
    </row>
    <row r="2397" spans="5:6" x14ac:dyDescent="0.3">
      <c r="E2397" s="4" t="s">
        <v>17558</v>
      </c>
      <c r="F2397" s="11">
        <v>0</v>
      </c>
    </row>
    <row r="2398" spans="5:6" x14ac:dyDescent="0.3">
      <c r="E2398" s="4" t="s">
        <v>16949</v>
      </c>
      <c r="F2398" s="11">
        <v>0</v>
      </c>
    </row>
    <row r="2399" spans="5:6" x14ac:dyDescent="0.3">
      <c r="E2399" s="4" t="s">
        <v>17562</v>
      </c>
      <c r="F2399" s="11">
        <v>0</v>
      </c>
    </row>
    <row r="2400" spans="5:6" x14ac:dyDescent="0.3">
      <c r="E2400" s="4" t="s">
        <v>16950</v>
      </c>
      <c r="F2400" s="11">
        <v>0</v>
      </c>
    </row>
    <row r="2401" spans="5:6" x14ac:dyDescent="0.3">
      <c r="E2401" s="4" t="s">
        <v>17566</v>
      </c>
      <c r="F2401" s="11">
        <v>0</v>
      </c>
    </row>
    <row r="2402" spans="5:6" x14ac:dyDescent="0.3">
      <c r="E2402" s="4" t="s">
        <v>16951</v>
      </c>
      <c r="F2402" s="11">
        <v>0</v>
      </c>
    </row>
    <row r="2403" spans="5:6" x14ac:dyDescent="0.3">
      <c r="E2403" s="4" t="s">
        <v>17570</v>
      </c>
      <c r="F2403" s="11">
        <v>0</v>
      </c>
    </row>
    <row r="2404" spans="5:6" x14ac:dyDescent="0.3">
      <c r="E2404" s="4" t="s">
        <v>16702</v>
      </c>
      <c r="F2404" s="11">
        <v>0</v>
      </c>
    </row>
    <row r="2405" spans="5:6" x14ac:dyDescent="0.3">
      <c r="E2405" s="4" t="s">
        <v>17574</v>
      </c>
      <c r="F2405" s="11">
        <v>0</v>
      </c>
    </row>
    <row r="2406" spans="5:6" x14ac:dyDescent="0.3">
      <c r="E2406" s="4" t="s">
        <v>16953</v>
      </c>
      <c r="F2406" s="11">
        <v>0</v>
      </c>
    </row>
    <row r="2407" spans="5:6" x14ac:dyDescent="0.3">
      <c r="E2407" s="4" t="s">
        <v>17578</v>
      </c>
      <c r="F2407" s="11">
        <v>0</v>
      </c>
    </row>
    <row r="2408" spans="5:6" x14ac:dyDescent="0.3">
      <c r="E2408" s="4" t="s">
        <v>16954</v>
      </c>
      <c r="F2408" s="11">
        <v>0</v>
      </c>
    </row>
    <row r="2409" spans="5:6" x14ac:dyDescent="0.3">
      <c r="E2409" s="4" t="s">
        <v>17582</v>
      </c>
      <c r="F2409" s="11">
        <v>0</v>
      </c>
    </row>
    <row r="2410" spans="5:6" x14ac:dyDescent="0.3">
      <c r="E2410" s="4" t="s">
        <v>16955</v>
      </c>
      <c r="F2410" s="11">
        <v>0</v>
      </c>
    </row>
    <row r="2411" spans="5:6" x14ac:dyDescent="0.3">
      <c r="E2411" s="4" t="s">
        <v>17586</v>
      </c>
      <c r="F2411" s="11">
        <v>0</v>
      </c>
    </row>
    <row r="2412" spans="5:6" x14ac:dyDescent="0.3">
      <c r="E2412" s="4" t="s">
        <v>16703</v>
      </c>
      <c r="F2412" s="11">
        <v>0</v>
      </c>
    </row>
    <row r="2413" spans="5:6" x14ac:dyDescent="0.3">
      <c r="E2413" s="4" t="s">
        <v>17590</v>
      </c>
      <c r="F2413" s="11">
        <v>0</v>
      </c>
    </row>
    <row r="2414" spans="5:6" x14ac:dyDescent="0.3">
      <c r="E2414" s="4" t="s">
        <v>16957</v>
      </c>
      <c r="F2414" s="11">
        <v>0</v>
      </c>
    </row>
    <row r="2415" spans="5:6" x14ac:dyDescent="0.3">
      <c r="E2415" s="4" t="s">
        <v>17594</v>
      </c>
      <c r="F2415" s="11">
        <v>0</v>
      </c>
    </row>
    <row r="2416" spans="5:6" x14ac:dyDescent="0.3">
      <c r="E2416" s="4" t="s">
        <v>16958</v>
      </c>
      <c r="F2416" s="11">
        <v>0</v>
      </c>
    </row>
    <row r="2417" spans="5:6" x14ac:dyDescent="0.3">
      <c r="E2417" s="4" t="s">
        <v>16740</v>
      </c>
      <c r="F2417" s="11">
        <v>0</v>
      </c>
    </row>
    <row r="2418" spans="5:6" x14ac:dyDescent="0.3">
      <c r="E2418" s="4" t="s">
        <v>16959</v>
      </c>
      <c r="F2418" s="11">
        <v>0</v>
      </c>
    </row>
    <row r="2419" spans="5:6" x14ac:dyDescent="0.3">
      <c r="E2419" s="4" t="s">
        <v>17602</v>
      </c>
      <c r="F2419" s="11">
        <v>0</v>
      </c>
    </row>
    <row r="2420" spans="5:6" x14ac:dyDescent="0.3">
      <c r="E2420" s="4" t="s">
        <v>16960</v>
      </c>
      <c r="F2420" s="11">
        <v>0</v>
      </c>
    </row>
    <row r="2421" spans="5:6" x14ac:dyDescent="0.3">
      <c r="E2421" s="4" t="s">
        <v>17606</v>
      </c>
      <c r="F2421" s="11">
        <v>0</v>
      </c>
    </row>
    <row r="2422" spans="5:6" x14ac:dyDescent="0.3">
      <c r="E2422" s="4" t="s">
        <v>16961</v>
      </c>
      <c r="F2422" s="11">
        <v>0</v>
      </c>
    </row>
    <row r="2423" spans="5:6" x14ac:dyDescent="0.3">
      <c r="E2423" s="4" t="s">
        <v>17610</v>
      </c>
      <c r="F2423" s="11">
        <v>0</v>
      </c>
    </row>
    <row r="2424" spans="5:6" x14ac:dyDescent="0.3">
      <c r="E2424" s="4" t="s">
        <v>16704</v>
      </c>
      <c r="F2424" s="11">
        <v>0</v>
      </c>
    </row>
    <row r="2425" spans="5:6" x14ac:dyDescent="0.3">
      <c r="E2425" s="4" t="s">
        <v>17614</v>
      </c>
      <c r="F2425" s="11">
        <v>0</v>
      </c>
    </row>
    <row r="2426" spans="5:6" x14ac:dyDescent="0.3">
      <c r="E2426" s="4" t="s">
        <v>16963</v>
      </c>
      <c r="F2426" s="11">
        <v>0</v>
      </c>
    </row>
    <row r="2427" spans="5:6" x14ac:dyDescent="0.3">
      <c r="E2427" s="4" t="s">
        <v>16747</v>
      </c>
      <c r="F2427" s="11">
        <v>0</v>
      </c>
    </row>
    <row r="2428" spans="5:6" x14ac:dyDescent="0.3">
      <c r="E2428" s="4" t="s">
        <v>16705</v>
      </c>
      <c r="F2428" s="11">
        <v>0</v>
      </c>
    </row>
    <row r="2429" spans="5:6" x14ac:dyDescent="0.3">
      <c r="E2429" s="4" t="s">
        <v>17622</v>
      </c>
      <c r="F2429" s="11">
        <v>0</v>
      </c>
    </row>
    <row r="2430" spans="5:6" x14ac:dyDescent="0.3">
      <c r="E2430" s="4" t="s">
        <v>16965</v>
      </c>
      <c r="F2430" s="11">
        <v>0</v>
      </c>
    </row>
    <row r="2431" spans="5:6" x14ac:dyDescent="0.3">
      <c r="E2431" s="4" t="s">
        <v>17626</v>
      </c>
      <c r="F2431" s="11">
        <v>0</v>
      </c>
    </row>
    <row r="2432" spans="5:6" x14ac:dyDescent="0.3">
      <c r="E2432" s="4" t="s">
        <v>16966</v>
      </c>
      <c r="F2432" s="11">
        <v>0</v>
      </c>
    </row>
    <row r="2433" spans="5:6" x14ac:dyDescent="0.3">
      <c r="E2433" s="4" t="s">
        <v>17630</v>
      </c>
      <c r="F2433" s="11">
        <v>0</v>
      </c>
    </row>
    <row r="2434" spans="5:6" x14ac:dyDescent="0.3">
      <c r="E2434" s="4" t="s">
        <v>16706</v>
      </c>
      <c r="F2434" s="11">
        <v>0</v>
      </c>
    </row>
    <row r="2435" spans="5:6" x14ac:dyDescent="0.3">
      <c r="E2435" s="4" t="s">
        <v>17634</v>
      </c>
      <c r="F2435" s="11">
        <v>0</v>
      </c>
    </row>
    <row r="2436" spans="5:6" x14ac:dyDescent="0.3">
      <c r="E2436" s="4" t="s">
        <v>16968</v>
      </c>
      <c r="F2436" s="11">
        <v>0</v>
      </c>
    </row>
    <row r="2437" spans="5:6" x14ac:dyDescent="0.3">
      <c r="E2437" s="4" t="s">
        <v>17638</v>
      </c>
      <c r="F2437" s="11">
        <v>0</v>
      </c>
    </row>
    <row r="2438" spans="5:6" x14ac:dyDescent="0.3">
      <c r="E2438" s="4" t="s">
        <v>16707</v>
      </c>
      <c r="F2438" s="11">
        <v>0</v>
      </c>
    </row>
    <row r="2439" spans="5:6" x14ac:dyDescent="0.3">
      <c r="E2439" s="4" t="s">
        <v>17642</v>
      </c>
      <c r="F2439" s="11">
        <v>0</v>
      </c>
    </row>
    <row r="2440" spans="5:6" x14ac:dyDescent="0.3">
      <c r="E2440" s="4" t="s">
        <v>16708</v>
      </c>
      <c r="F2440" s="11">
        <v>0</v>
      </c>
    </row>
    <row r="2441" spans="5:6" x14ac:dyDescent="0.3">
      <c r="E2441" s="4" t="s">
        <v>17646</v>
      </c>
      <c r="F2441" s="11">
        <v>0</v>
      </c>
    </row>
    <row r="2442" spans="5:6" x14ac:dyDescent="0.3">
      <c r="E2442" s="4" t="s">
        <v>16971</v>
      </c>
      <c r="F2442" s="11">
        <v>0</v>
      </c>
    </row>
    <row r="2443" spans="5:6" x14ac:dyDescent="0.3">
      <c r="E2443" s="4" t="s">
        <v>16748</v>
      </c>
      <c r="F2443" s="11">
        <v>0</v>
      </c>
    </row>
    <row r="2444" spans="5:6" x14ac:dyDescent="0.3">
      <c r="E2444" s="4" t="s">
        <v>16972</v>
      </c>
      <c r="F2444" s="11">
        <v>0</v>
      </c>
    </row>
    <row r="2445" spans="5:6" x14ac:dyDescent="0.3">
      <c r="E2445" s="4" t="s">
        <v>17654</v>
      </c>
      <c r="F2445" s="11">
        <v>0</v>
      </c>
    </row>
    <row r="2446" spans="5:6" x14ac:dyDescent="0.3">
      <c r="E2446" s="4" t="s">
        <v>16973</v>
      </c>
      <c r="F2446" s="11">
        <v>0</v>
      </c>
    </row>
    <row r="2447" spans="5:6" x14ac:dyDescent="0.3">
      <c r="E2447" s="4" t="s">
        <v>17658</v>
      </c>
      <c r="F2447" s="11">
        <v>0</v>
      </c>
    </row>
    <row r="2448" spans="5:6" x14ac:dyDescent="0.3">
      <c r="E2448" s="4" t="s">
        <v>16974</v>
      </c>
      <c r="F2448" s="11">
        <v>0</v>
      </c>
    </row>
    <row r="2449" spans="5:6" x14ac:dyDescent="0.3">
      <c r="E2449" s="4" t="s">
        <v>17662</v>
      </c>
      <c r="F2449" s="11">
        <v>0</v>
      </c>
    </row>
    <row r="2450" spans="5:6" x14ac:dyDescent="0.3">
      <c r="E2450" s="4" t="s">
        <v>16975</v>
      </c>
      <c r="F2450" s="11">
        <v>0</v>
      </c>
    </row>
    <row r="2451" spans="5:6" x14ac:dyDescent="0.3">
      <c r="E2451" s="4" t="s">
        <v>17666</v>
      </c>
      <c r="F2451" s="11">
        <v>0</v>
      </c>
    </row>
    <row r="2452" spans="5:6" x14ac:dyDescent="0.3">
      <c r="E2452" s="4" t="s">
        <v>16976</v>
      </c>
      <c r="F2452" s="11">
        <v>0</v>
      </c>
    </row>
    <row r="2453" spans="5:6" x14ac:dyDescent="0.3">
      <c r="E2453" s="4" t="s">
        <v>17670</v>
      </c>
      <c r="F2453" s="11">
        <v>0</v>
      </c>
    </row>
    <row r="2454" spans="5:6" x14ac:dyDescent="0.3">
      <c r="E2454" s="4" t="s">
        <v>16977</v>
      </c>
      <c r="F2454" s="11">
        <v>0</v>
      </c>
    </row>
    <row r="2455" spans="5:6" x14ac:dyDescent="0.3">
      <c r="E2455" s="4" t="s">
        <v>17674</v>
      </c>
      <c r="F2455" s="11">
        <v>0</v>
      </c>
    </row>
    <row r="2456" spans="5:6" x14ac:dyDescent="0.3">
      <c r="E2456" s="4" t="s">
        <v>16978</v>
      </c>
      <c r="F2456" s="11">
        <v>0</v>
      </c>
    </row>
    <row r="2457" spans="5:6" x14ac:dyDescent="0.3">
      <c r="E2457" s="4" t="s">
        <v>17678</v>
      </c>
      <c r="F2457" s="11">
        <v>0</v>
      </c>
    </row>
    <row r="2458" spans="5:6" x14ac:dyDescent="0.3">
      <c r="E2458" s="4" t="s">
        <v>16979</v>
      </c>
      <c r="F2458" s="11">
        <v>0</v>
      </c>
    </row>
    <row r="2459" spans="5:6" x14ac:dyDescent="0.3">
      <c r="E2459" s="4" t="s">
        <v>17682</v>
      </c>
      <c r="F2459" s="11">
        <v>0</v>
      </c>
    </row>
    <row r="2460" spans="5:6" x14ac:dyDescent="0.3">
      <c r="E2460" s="4" t="s">
        <v>16709</v>
      </c>
      <c r="F2460" s="11">
        <v>0</v>
      </c>
    </row>
    <row r="2461" spans="5:6" x14ac:dyDescent="0.3">
      <c r="E2461" s="4" t="s">
        <v>17686</v>
      </c>
      <c r="F2461" s="11">
        <v>0</v>
      </c>
    </row>
    <row r="2462" spans="5:6" x14ac:dyDescent="0.3">
      <c r="E2462" s="4" t="s">
        <v>16981</v>
      </c>
      <c r="F2462" s="11">
        <v>0</v>
      </c>
    </row>
    <row r="2463" spans="5:6" x14ac:dyDescent="0.3">
      <c r="E2463" s="4" t="s">
        <v>17690</v>
      </c>
      <c r="F2463" s="11">
        <v>0</v>
      </c>
    </row>
    <row r="2464" spans="5:6" x14ac:dyDescent="0.3">
      <c r="E2464" s="4" t="s">
        <v>16982</v>
      </c>
      <c r="F2464" s="11">
        <v>0</v>
      </c>
    </row>
    <row r="2465" spans="5:6" x14ac:dyDescent="0.3">
      <c r="E2465" s="4" t="s">
        <v>17694</v>
      </c>
      <c r="F2465" s="11">
        <v>0</v>
      </c>
    </row>
    <row r="2466" spans="5:6" x14ac:dyDescent="0.3">
      <c r="E2466" s="4" t="s">
        <v>16983</v>
      </c>
      <c r="F2466" s="11">
        <v>0</v>
      </c>
    </row>
    <row r="2467" spans="5:6" x14ac:dyDescent="0.3">
      <c r="E2467" s="4" t="s">
        <v>17698</v>
      </c>
      <c r="F2467" s="11">
        <v>0</v>
      </c>
    </row>
    <row r="2468" spans="5:6" x14ac:dyDescent="0.3">
      <c r="E2468" s="4" t="s">
        <v>16984</v>
      </c>
      <c r="F2468" s="11">
        <v>0</v>
      </c>
    </row>
    <row r="2469" spans="5:6" x14ac:dyDescent="0.3">
      <c r="E2469" s="4" t="s">
        <v>17702</v>
      </c>
      <c r="F2469" s="11">
        <v>0</v>
      </c>
    </row>
    <row r="2470" spans="5:6" x14ac:dyDescent="0.3">
      <c r="E2470" s="4" t="s">
        <v>16985</v>
      </c>
      <c r="F2470" s="11">
        <v>0</v>
      </c>
    </row>
    <row r="2471" spans="5:6" x14ac:dyDescent="0.3">
      <c r="E2471" s="4" t="s">
        <v>17706</v>
      </c>
      <c r="F2471" s="11">
        <v>0</v>
      </c>
    </row>
    <row r="2472" spans="5:6" x14ac:dyDescent="0.3">
      <c r="E2472" s="4" t="s">
        <v>16986</v>
      </c>
      <c r="F2472" s="11">
        <v>0</v>
      </c>
    </row>
    <row r="2473" spans="5:6" x14ac:dyDescent="0.3">
      <c r="E2473" s="4" t="s">
        <v>17710</v>
      </c>
      <c r="F2473" s="11">
        <v>0</v>
      </c>
    </row>
    <row r="2474" spans="5:6" x14ac:dyDescent="0.3">
      <c r="E2474" s="4" t="s">
        <v>16987</v>
      </c>
      <c r="F2474" s="11">
        <v>0</v>
      </c>
    </row>
    <row r="2475" spans="5:6" x14ac:dyDescent="0.3">
      <c r="E2475" s="4" t="s">
        <v>17714</v>
      </c>
      <c r="F2475" s="11">
        <v>0</v>
      </c>
    </row>
    <row r="2476" spans="5:6" x14ac:dyDescent="0.3">
      <c r="E2476" s="4" t="s">
        <v>16988</v>
      </c>
      <c r="F2476" s="11">
        <v>0</v>
      </c>
    </row>
    <row r="2477" spans="5:6" x14ac:dyDescent="0.3">
      <c r="E2477" s="4" t="s">
        <v>17718</v>
      </c>
      <c r="F2477" s="11">
        <v>0</v>
      </c>
    </row>
    <row r="2478" spans="5:6" x14ac:dyDescent="0.3">
      <c r="E2478" s="4" t="s">
        <v>16989</v>
      </c>
      <c r="F2478" s="11">
        <v>0</v>
      </c>
    </row>
    <row r="2479" spans="5:6" x14ac:dyDescent="0.3">
      <c r="E2479" s="4" t="s">
        <v>17722</v>
      </c>
      <c r="F2479" s="11">
        <v>0</v>
      </c>
    </row>
    <row r="2480" spans="5:6" x14ac:dyDescent="0.3">
      <c r="E2480" s="4" t="s">
        <v>16990</v>
      </c>
      <c r="F2480" s="11">
        <v>0</v>
      </c>
    </row>
    <row r="2481" spans="5:6" x14ac:dyDescent="0.3">
      <c r="E2481" s="4" t="s">
        <v>17726</v>
      </c>
      <c r="F2481" s="11">
        <v>0</v>
      </c>
    </row>
    <row r="2482" spans="5:6" x14ac:dyDescent="0.3">
      <c r="E2482" s="4" t="s">
        <v>16991</v>
      </c>
      <c r="F2482" s="11">
        <v>0</v>
      </c>
    </row>
    <row r="2483" spans="5:6" x14ac:dyDescent="0.3">
      <c r="E2483" s="4" t="s">
        <v>17730</v>
      </c>
      <c r="F2483" s="11">
        <v>0</v>
      </c>
    </row>
    <row r="2484" spans="5:6" x14ac:dyDescent="0.3">
      <c r="E2484" s="4" t="s">
        <v>16992</v>
      </c>
      <c r="F2484" s="11">
        <v>0</v>
      </c>
    </row>
    <row r="2485" spans="5:6" x14ac:dyDescent="0.3">
      <c r="E2485" s="4" t="s">
        <v>17734</v>
      </c>
      <c r="F2485" s="11">
        <v>0</v>
      </c>
    </row>
    <row r="2486" spans="5:6" x14ac:dyDescent="0.3">
      <c r="E2486" s="4" t="s">
        <v>16993</v>
      </c>
      <c r="F2486" s="11">
        <v>0</v>
      </c>
    </row>
    <row r="2487" spans="5:6" x14ac:dyDescent="0.3">
      <c r="E2487" s="4" t="s">
        <v>17738</v>
      </c>
      <c r="F2487" s="11">
        <v>0</v>
      </c>
    </row>
    <row r="2488" spans="5:6" x14ac:dyDescent="0.3">
      <c r="E2488" s="4" t="s">
        <v>16994</v>
      </c>
      <c r="F2488" s="11">
        <v>0</v>
      </c>
    </row>
    <row r="2489" spans="5:6" x14ac:dyDescent="0.3">
      <c r="E2489" s="4" t="s">
        <v>17742</v>
      </c>
      <c r="F2489" s="11">
        <v>0</v>
      </c>
    </row>
    <row r="2490" spans="5:6" x14ac:dyDescent="0.3">
      <c r="E2490" s="4" t="s">
        <v>16995</v>
      </c>
      <c r="F2490" s="11">
        <v>0</v>
      </c>
    </row>
    <row r="2491" spans="5:6" x14ac:dyDescent="0.3">
      <c r="E2491" s="4" t="s">
        <v>17746</v>
      </c>
      <c r="F2491" s="11">
        <v>0</v>
      </c>
    </row>
    <row r="2492" spans="5:6" x14ac:dyDescent="0.3">
      <c r="E2492" s="4" t="s">
        <v>16996</v>
      </c>
      <c r="F2492" s="11">
        <v>0</v>
      </c>
    </row>
    <row r="2493" spans="5:6" x14ac:dyDescent="0.3">
      <c r="E2493" s="4" t="s">
        <v>17750</v>
      </c>
      <c r="F2493" s="11">
        <v>0</v>
      </c>
    </row>
    <row r="2494" spans="5:6" x14ac:dyDescent="0.3">
      <c r="E2494" s="4" t="s">
        <v>16997</v>
      </c>
      <c r="F2494" s="11">
        <v>0</v>
      </c>
    </row>
    <row r="2495" spans="5:6" x14ac:dyDescent="0.3">
      <c r="E2495" s="4" t="s">
        <v>17754</v>
      </c>
      <c r="F2495" s="11">
        <v>0</v>
      </c>
    </row>
    <row r="2496" spans="5:6" x14ac:dyDescent="0.3">
      <c r="E2496" s="4" t="s">
        <v>16998</v>
      </c>
      <c r="F2496" s="11">
        <v>0</v>
      </c>
    </row>
    <row r="2497" spans="5:6" x14ac:dyDescent="0.3">
      <c r="E2497" s="4" t="s">
        <v>17758</v>
      </c>
      <c r="F2497" s="11">
        <v>0</v>
      </c>
    </row>
    <row r="2498" spans="5:6" x14ac:dyDescent="0.3">
      <c r="E2498" s="4" t="s">
        <v>16999</v>
      </c>
      <c r="F2498" s="11">
        <v>0</v>
      </c>
    </row>
    <row r="2499" spans="5:6" x14ac:dyDescent="0.3">
      <c r="E2499" s="4" t="s">
        <v>17762</v>
      </c>
      <c r="F2499" s="11">
        <v>0</v>
      </c>
    </row>
    <row r="2500" spans="5:6" x14ac:dyDescent="0.3">
      <c r="E2500" s="4" t="s">
        <v>17000</v>
      </c>
      <c r="F2500" s="11">
        <v>0</v>
      </c>
    </row>
    <row r="2501" spans="5:6" x14ac:dyDescent="0.3">
      <c r="E2501" s="4" t="s">
        <v>17766</v>
      </c>
      <c r="F2501" s="11">
        <v>0</v>
      </c>
    </row>
    <row r="2502" spans="5:6" x14ac:dyDescent="0.3">
      <c r="E2502" s="4" t="s">
        <v>17001</v>
      </c>
      <c r="F2502" s="11">
        <v>0</v>
      </c>
    </row>
    <row r="2503" spans="5:6" x14ac:dyDescent="0.3">
      <c r="E2503" s="4" t="s">
        <v>17770</v>
      </c>
      <c r="F2503" s="11">
        <v>0</v>
      </c>
    </row>
    <row r="2504" spans="5:6" x14ac:dyDescent="0.3">
      <c r="E2504" s="4" t="s">
        <v>17002</v>
      </c>
      <c r="F2504" s="11">
        <v>0</v>
      </c>
    </row>
    <row r="2505" spans="5:6" x14ac:dyDescent="0.3">
      <c r="E2505" s="4" t="s">
        <v>17774</v>
      </c>
      <c r="F2505" s="11">
        <v>0</v>
      </c>
    </row>
    <row r="2506" spans="5:6" x14ac:dyDescent="0.3">
      <c r="E2506" s="4" t="s">
        <v>17003</v>
      </c>
      <c r="F2506" s="11">
        <v>0</v>
      </c>
    </row>
    <row r="2507" spans="5:6" x14ac:dyDescent="0.3">
      <c r="E2507" s="4" t="s">
        <v>17778</v>
      </c>
      <c r="F2507" s="11">
        <v>0</v>
      </c>
    </row>
    <row r="2508" spans="5:6" x14ac:dyDescent="0.3">
      <c r="E2508" s="4" t="s">
        <v>17004</v>
      </c>
      <c r="F2508" s="11">
        <v>0</v>
      </c>
    </row>
    <row r="2509" spans="5:6" x14ac:dyDescent="0.3">
      <c r="E2509" s="4" t="s">
        <v>17782</v>
      </c>
      <c r="F2509" s="11">
        <v>0</v>
      </c>
    </row>
    <row r="2510" spans="5:6" x14ac:dyDescent="0.3">
      <c r="E2510" s="4" t="s">
        <v>16710</v>
      </c>
      <c r="F2510" s="11">
        <v>0</v>
      </c>
    </row>
    <row r="2511" spans="5:6" x14ac:dyDescent="0.3">
      <c r="E2511" s="4" t="s">
        <v>17786</v>
      </c>
      <c r="F2511" s="11">
        <v>0</v>
      </c>
    </row>
    <row r="2512" spans="5:6" x14ac:dyDescent="0.3">
      <c r="E2512" s="4" t="s">
        <v>17006</v>
      </c>
      <c r="F2512" s="11">
        <v>0</v>
      </c>
    </row>
    <row r="2513" spans="5:6" x14ac:dyDescent="0.3">
      <c r="E2513" s="4" t="s">
        <v>17790</v>
      </c>
      <c r="F2513" s="11">
        <v>0</v>
      </c>
    </row>
    <row r="2514" spans="5:6" x14ac:dyDescent="0.3">
      <c r="E2514" s="4" t="s">
        <v>17007</v>
      </c>
      <c r="F2514" s="11">
        <v>0</v>
      </c>
    </row>
    <row r="2515" spans="5:6" x14ac:dyDescent="0.3">
      <c r="E2515" s="4" t="s">
        <v>17794</v>
      </c>
      <c r="F2515" s="11">
        <v>0</v>
      </c>
    </row>
    <row r="2516" spans="5:6" x14ac:dyDescent="0.3">
      <c r="E2516" s="4" t="s">
        <v>17008</v>
      </c>
      <c r="F2516" s="11">
        <v>0</v>
      </c>
    </row>
    <row r="2517" spans="5:6" x14ac:dyDescent="0.3">
      <c r="E2517" s="4" t="s">
        <v>16723</v>
      </c>
      <c r="F2517" s="11">
        <v>0</v>
      </c>
    </row>
    <row r="2518" spans="5:6" x14ac:dyDescent="0.3">
      <c r="E2518" s="4" t="s">
        <v>17009</v>
      </c>
      <c r="F2518" s="11">
        <v>0</v>
      </c>
    </row>
    <row r="2519" spans="5:6" x14ac:dyDescent="0.3">
      <c r="E2519" s="4" t="s">
        <v>17273</v>
      </c>
      <c r="F2519" s="11">
        <v>0</v>
      </c>
    </row>
    <row r="2520" spans="5:6" x14ac:dyDescent="0.3">
      <c r="E2520" s="4" t="s">
        <v>17010</v>
      </c>
      <c r="F2520" s="11">
        <v>0</v>
      </c>
    </row>
    <row r="2521" spans="5:6" x14ac:dyDescent="0.3">
      <c r="E2521" s="4" t="s">
        <v>17275</v>
      </c>
      <c r="F2521" s="11">
        <v>0</v>
      </c>
    </row>
    <row r="2522" spans="5:6" x14ac:dyDescent="0.3">
      <c r="E2522" s="4" t="s">
        <v>16711</v>
      </c>
      <c r="F2522" s="11">
        <v>0</v>
      </c>
    </row>
    <row r="2523" spans="5:6" x14ac:dyDescent="0.3">
      <c r="E2523" s="4" t="s">
        <v>17277</v>
      </c>
      <c r="F2523" s="11">
        <v>0</v>
      </c>
    </row>
    <row r="2524" spans="5:6" x14ac:dyDescent="0.3">
      <c r="E2524" s="4" t="s">
        <v>17012</v>
      </c>
      <c r="F2524" s="11">
        <v>0</v>
      </c>
    </row>
    <row r="2525" spans="5:6" x14ac:dyDescent="0.3">
      <c r="E2525" s="4" t="s">
        <v>17279</v>
      </c>
      <c r="F2525" s="11">
        <v>0</v>
      </c>
    </row>
    <row r="2526" spans="5:6" x14ac:dyDescent="0.3">
      <c r="E2526" s="4" t="s">
        <v>17013</v>
      </c>
      <c r="F2526" s="11">
        <v>0</v>
      </c>
    </row>
    <row r="2527" spans="5:6" x14ac:dyDescent="0.3">
      <c r="E2527" s="4" t="s">
        <v>17281</v>
      </c>
      <c r="F2527" s="11">
        <v>0</v>
      </c>
    </row>
    <row r="2528" spans="5:6" x14ac:dyDescent="0.3">
      <c r="E2528" s="4" t="s">
        <v>17284</v>
      </c>
      <c r="F2528" s="11">
        <v>0</v>
      </c>
    </row>
    <row r="2529" spans="5:6" x14ac:dyDescent="0.3">
      <c r="E2529" s="4" t="s">
        <v>17283</v>
      </c>
      <c r="F2529" s="11">
        <v>0</v>
      </c>
    </row>
    <row r="2530" spans="5:6" x14ac:dyDescent="0.3">
      <c r="E2530" s="4" t="s">
        <v>17286</v>
      </c>
      <c r="F2530" s="11">
        <v>0</v>
      </c>
    </row>
    <row r="2531" spans="5:6" x14ac:dyDescent="0.3">
      <c r="E2531" s="4" t="s">
        <v>17288</v>
      </c>
      <c r="F2531" s="11">
        <v>0</v>
      </c>
    </row>
    <row r="2532" spans="5:6" x14ac:dyDescent="0.3">
      <c r="E2532" s="4" t="s">
        <v>17014</v>
      </c>
      <c r="F2532" s="11">
        <v>0</v>
      </c>
    </row>
    <row r="2533" spans="5:6" x14ac:dyDescent="0.3">
      <c r="E2533" s="4" t="s">
        <v>17287</v>
      </c>
      <c r="F2533" s="11">
        <v>0</v>
      </c>
    </row>
    <row r="2534" spans="5:6" x14ac:dyDescent="0.3">
      <c r="E2534" s="4" t="s">
        <v>17015</v>
      </c>
      <c r="F2534" s="11">
        <v>0</v>
      </c>
    </row>
    <row r="2535" spans="5:6" x14ac:dyDescent="0.3">
      <c r="E2535" s="4" t="s">
        <v>17289</v>
      </c>
      <c r="F2535" s="11">
        <v>0</v>
      </c>
    </row>
    <row r="2536" spans="5:6" x14ac:dyDescent="0.3">
      <c r="E2536" s="4" t="s">
        <v>17016</v>
      </c>
      <c r="F2536" s="11">
        <v>0</v>
      </c>
    </row>
    <row r="2537" spans="5:6" x14ac:dyDescent="0.3">
      <c r="E2537" s="4" t="s">
        <v>17291</v>
      </c>
      <c r="F2537" s="11">
        <v>0</v>
      </c>
    </row>
    <row r="2538" spans="5:6" x14ac:dyDescent="0.3">
      <c r="E2538" s="4" t="s">
        <v>17017</v>
      </c>
      <c r="F2538" s="11">
        <v>0</v>
      </c>
    </row>
    <row r="2539" spans="5:6" x14ac:dyDescent="0.3">
      <c r="E2539" s="4" t="s">
        <v>17293</v>
      </c>
      <c r="F2539" s="11">
        <v>0</v>
      </c>
    </row>
    <row r="2540" spans="5:6" x14ac:dyDescent="0.3">
      <c r="E2540" s="4" t="s">
        <v>17018</v>
      </c>
      <c r="F2540" s="11">
        <v>0</v>
      </c>
    </row>
    <row r="2541" spans="5:6" x14ac:dyDescent="0.3">
      <c r="E2541" s="4" t="s">
        <v>17295</v>
      </c>
      <c r="F2541" s="11">
        <v>0</v>
      </c>
    </row>
    <row r="2542" spans="5:6" x14ac:dyDescent="0.3">
      <c r="E2542" s="4" t="s">
        <v>17019</v>
      </c>
      <c r="F2542" s="11">
        <v>0</v>
      </c>
    </row>
    <row r="2543" spans="5:6" x14ac:dyDescent="0.3">
      <c r="E2543" s="4" t="s">
        <v>17297</v>
      </c>
      <c r="F2543" s="11">
        <v>0</v>
      </c>
    </row>
    <row r="2544" spans="5:6" x14ac:dyDescent="0.3">
      <c r="E2544" s="4" t="s">
        <v>17020</v>
      </c>
      <c r="F2544" s="11">
        <v>0</v>
      </c>
    </row>
    <row r="2545" spans="5:6" x14ac:dyDescent="0.3">
      <c r="E2545" s="4" t="s">
        <v>17299</v>
      </c>
      <c r="F2545" s="11">
        <v>0</v>
      </c>
    </row>
    <row r="2546" spans="5:6" x14ac:dyDescent="0.3">
      <c r="E2546" s="4" t="s">
        <v>17021</v>
      </c>
      <c r="F2546" s="11">
        <v>0</v>
      </c>
    </row>
    <row r="2547" spans="5:6" x14ac:dyDescent="0.3">
      <c r="E2547" s="4" t="s">
        <v>17301</v>
      </c>
      <c r="F2547" s="11">
        <v>0</v>
      </c>
    </row>
    <row r="2548" spans="5:6" x14ac:dyDescent="0.3">
      <c r="E2548" s="4" t="s">
        <v>17022</v>
      </c>
      <c r="F2548" s="11">
        <v>0</v>
      </c>
    </row>
    <row r="2549" spans="5:6" x14ac:dyDescent="0.3">
      <c r="E2549" s="4" t="s">
        <v>17303</v>
      </c>
      <c r="F2549" s="11">
        <v>0</v>
      </c>
    </row>
    <row r="2550" spans="5:6" x14ac:dyDescent="0.3">
      <c r="E2550" s="4" t="s">
        <v>17023</v>
      </c>
      <c r="F2550" s="11">
        <v>0</v>
      </c>
    </row>
    <row r="2551" spans="5:6" x14ac:dyDescent="0.3">
      <c r="E2551" s="4" t="s">
        <v>17305</v>
      </c>
      <c r="F2551" s="11">
        <v>0</v>
      </c>
    </row>
    <row r="2552" spans="5:6" x14ac:dyDescent="0.3">
      <c r="E2552" s="4" t="s">
        <v>17024</v>
      </c>
      <c r="F2552" s="11">
        <v>0</v>
      </c>
    </row>
    <row r="2553" spans="5:6" x14ac:dyDescent="0.3">
      <c r="E2553" s="4" t="s">
        <v>17307</v>
      </c>
      <c r="F2553" s="11">
        <v>0</v>
      </c>
    </row>
    <row r="2554" spans="5:6" x14ac:dyDescent="0.3">
      <c r="E2554" s="4" t="s">
        <v>17025</v>
      </c>
      <c r="F2554" s="11">
        <v>0</v>
      </c>
    </row>
    <row r="2555" spans="5:6" x14ac:dyDescent="0.3">
      <c r="E2555" s="4" t="s">
        <v>17309</v>
      </c>
      <c r="F2555" s="11">
        <v>0</v>
      </c>
    </row>
    <row r="2556" spans="5:6" x14ac:dyDescent="0.3">
      <c r="E2556" s="4" t="s">
        <v>17026</v>
      </c>
      <c r="F2556" s="11">
        <v>0</v>
      </c>
    </row>
    <row r="2557" spans="5:6" x14ac:dyDescent="0.3">
      <c r="E2557" s="4" t="s">
        <v>17311</v>
      </c>
      <c r="F2557" s="11">
        <v>0</v>
      </c>
    </row>
    <row r="2558" spans="5:6" x14ac:dyDescent="0.3">
      <c r="E2558" s="4" t="s">
        <v>17027</v>
      </c>
      <c r="F2558" s="11">
        <v>0</v>
      </c>
    </row>
    <row r="2559" spans="5:6" x14ac:dyDescent="0.3">
      <c r="E2559" s="4" t="s">
        <v>17313</v>
      </c>
      <c r="F2559" s="11">
        <v>0</v>
      </c>
    </row>
    <row r="2560" spans="5:6" x14ac:dyDescent="0.3">
      <c r="E2560" s="4" t="s">
        <v>17028</v>
      </c>
      <c r="F2560" s="11">
        <v>0</v>
      </c>
    </row>
    <row r="2561" spans="5:6" x14ac:dyDescent="0.3">
      <c r="E2561" s="4" t="s">
        <v>16724</v>
      </c>
      <c r="F2561" s="11">
        <v>0</v>
      </c>
    </row>
    <row r="2562" spans="5:6" x14ac:dyDescent="0.3">
      <c r="E2562" s="4" t="s">
        <v>17029</v>
      </c>
      <c r="F2562" s="11">
        <v>0</v>
      </c>
    </row>
    <row r="2563" spans="5:6" x14ac:dyDescent="0.3">
      <c r="E2563" s="4" t="s">
        <v>17317</v>
      </c>
      <c r="F2563" s="11">
        <v>0</v>
      </c>
    </row>
    <row r="2564" spans="5:6" x14ac:dyDescent="0.3">
      <c r="E2564" s="4" t="s">
        <v>17030</v>
      </c>
      <c r="F2564" s="11">
        <v>0</v>
      </c>
    </row>
    <row r="2565" spans="5:6" x14ac:dyDescent="0.3">
      <c r="E2565" s="4" t="s">
        <v>17319</v>
      </c>
      <c r="F2565" s="11">
        <v>0</v>
      </c>
    </row>
    <row r="2566" spans="5:6" x14ac:dyDescent="0.3">
      <c r="E2566" s="4" t="s">
        <v>17031</v>
      </c>
      <c r="F2566" s="11">
        <v>0</v>
      </c>
    </row>
    <row r="2567" spans="5:6" x14ac:dyDescent="0.3">
      <c r="E2567" s="4" t="s">
        <v>17321</v>
      </c>
      <c r="F2567" s="11">
        <v>0</v>
      </c>
    </row>
    <row r="2568" spans="5:6" x14ac:dyDescent="0.3">
      <c r="E2568" s="4" t="s">
        <v>17032</v>
      </c>
      <c r="F2568" s="11">
        <v>0</v>
      </c>
    </row>
    <row r="2569" spans="5:6" x14ac:dyDescent="0.3">
      <c r="E2569" s="4" t="s">
        <v>17323</v>
      </c>
      <c r="F2569" s="11">
        <v>0</v>
      </c>
    </row>
    <row r="2570" spans="5:6" x14ac:dyDescent="0.3">
      <c r="E2570" s="4" t="s">
        <v>17033</v>
      </c>
      <c r="F2570" s="11">
        <v>0</v>
      </c>
    </row>
    <row r="2571" spans="5:6" x14ac:dyDescent="0.3">
      <c r="E2571" s="4" t="s">
        <v>17325</v>
      </c>
      <c r="F2571" s="11">
        <v>0</v>
      </c>
    </row>
    <row r="2572" spans="5:6" x14ac:dyDescent="0.3">
      <c r="E2572" s="4" t="s">
        <v>17034</v>
      </c>
      <c r="F2572" s="11">
        <v>0</v>
      </c>
    </row>
    <row r="2573" spans="5:6" x14ac:dyDescent="0.3">
      <c r="E2573" s="4" t="s">
        <v>17327</v>
      </c>
      <c r="F2573" s="11">
        <v>0</v>
      </c>
    </row>
    <row r="2574" spans="5:6" x14ac:dyDescent="0.3">
      <c r="E2574" s="4" t="s">
        <v>17035</v>
      </c>
      <c r="F2574" s="11">
        <v>0</v>
      </c>
    </row>
    <row r="2575" spans="5:6" x14ac:dyDescent="0.3">
      <c r="E2575" s="4" t="s">
        <v>17329</v>
      </c>
      <c r="F2575" s="11">
        <v>0</v>
      </c>
    </row>
    <row r="2576" spans="5:6" x14ac:dyDescent="0.3">
      <c r="E2576" s="4" t="s">
        <v>17036</v>
      </c>
      <c r="F2576" s="11">
        <v>0</v>
      </c>
    </row>
    <row r="2577" spans="5:6" x14ac:dyDescent="0.3">
      <c r="E2577" s="4" t="s">
        <v>17331</v>
      </c>
      <c r="F2577" s="11">
        <v>0</v>
      </c>
    </row>
    <row r="2578" spans="5:6" x14ac:dyDescent="0.3">
      <c r="E2578" s="4" t="s">
        <v>17037</v>
      </c>
      <c r="F2578" s="11">
        <v>0</v>
      </c>
    </row>
    <row r="2579" spans="5:6" x14ac:dyDescent="0.3">
      <c r="E2579" s="4" t="s">
        <v>17333</v>
      </c>
      <c r="F2579" s="11">
        <v>0</v>
      </c>
    </row>
    <row r="2580" spans="5:6" x14ac:dyDescent="0.3">
      <c r="E2580" s="4" t="s">
        <v>17038</v>
      </c>
      <c r="F2580" s="11">
        <v>0</v>
      </c>
    </row>
    <row r="2581" spans="5:6" x14ac:dyDescent="0.3">
      <c r="E2581" s="4" t="s">
        <v>17335</v>
      </c>
      <c r="F2581" s="11">
        <v>0</v>
      </c>
    </row>
    <row r="2582" spans="5:6" x14ac:dyDescent="0.3">
      <c r="E2582" s="4" t="s">
        <v>17039</v>
      </c>
      <c r="F2582" s="11">
        <v>0</v>
      </c>
    </row>
    <row r="2583" spans="5:6" x14ac:dyDescent="0.3">
      <c r="E2583" s="4" t="s">
        <v>17337</v>
      </c>
      <c r="F2583" s="11">
        <v>0</v>
      </c>
    </row>
    <row r="2584" spans="5:6" x14ac:dyDescent="0.3">
      <c r="E2584" s="4" t="s">
        <v>17040</v>
      </c>
      <c r="F2584" s="11">
        <v>0</v>
      </c>
    </row>
    <row r="2585" spans="5:6" x14ac:dyDescent="0.3">
      <c r="E2585" s="4" t="s">
        <v>17339</v>
      </c>
      <c r="F2585" s="11">
        <v>0</v>
      </c>
    </row>
    <row r="2586" spans="5:6" x14ac:dyDescent="0.3">
      <c r="E2586" s="4" t="s">
        <v>17041</v>
      </c>
      <c r="F2586" s="11">
        <v>0</v>
      </c>
    </row>
    <row r="2587" spans="5:6" x14ac:dyDescent="0.3">
      <c r="E2587" s="4" t="s">
        <v>17341</v>
      </c>
      <c r="F2587" s="11">
        <v>0</v>
      </c>
    </row>
    <row r="2588" spans="5:6" x14ac:dyDescent="0.3">
      <c r="E2588" s="4" t="s">
        <v>17042</v>
      </c>
      <c r="F2588" s="11">
        <v>0</v>
      </c>
    </row>
    <row r="2589" spans="5:6" x14ac:dyDescent="0.3">
      <c r="E2589" s="4" t="s">
        <v>17343</v>
      </c>
      <c r="F2589" s="11">
        <v>0</v>
      </c>
    </row>
    <row r="2590" spans="5:6" x14ac:dyDescent="0.3">
      <c r="E2590" s="4" t="s">
        <v>17043</v>
      </c>
      <c r="F2590" s="11">
        <v>0</v>
      </c>
    </row>
    <row r="2591" spans="5:6" x14ac:dyDescent="0.3">
      <c r="E2591" s="4" t="s">
        <v>17345</v>
      </c>
      <c r="F2591" s="11">
        <v>0</v>
      </c>
    </row>
    <row r="2592" spans="5:6" x14ac:dyDescent="0.3">
      <c r="E2592" s="4" t="s">
        <v>17044</v>
      </c>
      <c r="F2592" s="11">
        <v>0</v>
      </c>
    </row>
    <row r="2593" spans="5:6" x14ac:dyDescent="0.3">
      <c r="E2593" s="4" t="s">
        <v>17347</v>
      </c>
      <c r="F2593" s="11">
        <v>0</v>
      </c>
    </row>
    <row r="2594" spans="5:6" x14ac:dyDescent="0.3">
      <c r="E2594" s="4" t="s">
        <v>17045</v>
      </c>
      <c r="F2594" s="11">
        <v>0</v>
      </c>
    </row>
    <row r="2595" spans="5:6" x14ac:dyDescent="0.3">
      <c r="E2595" s="4" t="s">
        <v>17349</v>
      </c>
      <c r="F2595" s="11">
        <v>0</v>
      </c>
    </row>
    <row r="2596" spans="5:6" x14ac:dyDescent="0.3">
      <c r="E2596" s="4" t="s">
        <v>17046</v>
      </c>
      <c r="F2596" s="11">
        <v>0</v>
      </c>
    </row>
    <row r="2597" spans="5:6" x14ac:dyDescent="0.3">
      <c r="E2597" s="4" t="s">
        <v>17351</v>
      </c>
      <c r="F2597" s="11">
        <v>0</v>
      </c>
    </row>
    <row r="2598" spans="5:6" x14ac:dyDescent="0.3">
      <c r="E2598" s="4" t="s">
        <v>17047</v>
      </c>
      <c r="F2598" s="11">
        <v>0</v>
      </c>
    </row>
    <row r="2599" spans="5:6" x14ac:dyDescent="0.3">
      <c r="E2599" s="4" t="s">
        <v>17353</v>
      </c>
      <c r="F2599" s="11">
        <v>0</v>
      </c>
    </row>
    <row r="2600" spans="5:6" x14ac:dyDescent="0.3">
      <c r="E2600" s="4" t="s">
        <v>17048</v>
      </c>
      <c r="F2600" s="11">
        <v>0</v>
      </c>
    </row>
    <row r="2601" spans="5:6" x14ac:dyDescent="0.3">
      <c r="E2601" s="4" t="s">
        <v>17355</v>
      </c>
      <c r="F2601" s="11">
        <v>0</v>
      </c>
    </row>
    <row r="2602" spans="5:6" x14ac:dyDescent="0.3">
      <c r="E2602" s="4" t="s">
        <v>17049</v>
      </c>
      <c r="F2602" s="11">
        <v>0</v>
      </c>
    </row>
    <row r="2603" spans="5:6" x14ac:dyDescent="0.3">
      <c r="E2603" s="4" t="s">
        <v>17357</v>
      </c>
      <c r="F2603" s="11">
        <v>0</v>
      </c>
    </row>
    <row r="2604" spans="5:6" x14ac:dyDescent="0.3">
      <c r="E2604" s="4" t="s">
        <v>17050</v>
      </c>
      <c r="F2604" s="11">
        <v>0</v>
      </c>
    </row>
    <row r="2605" spans="5:6" x14ac:dyDescent="0.3">
      <c r="E2605" s="4" t="s">
        <v>17359</v>
      </c>
      <c r="F2605" s="11">
        <v>0</v>
      </c>
    </row>
    <row r="2606" spans="5:6" x14ac:dyDescent="0.3">
      <c r="E2606" s="4" t="s">
        <v>17051</v>
      </c>
      <c r="F2606" s="11">
        <v>0</v>
      </c>
    </row>
    <row r="2607" spans="5:6" x14ac:dyDescent="0.3">
      <c r="E2607" s="4" t="s">
        <v>17361</v>
      </c>
      <c r="F2607" s="11">
        <v>0</v>
      </c>
    </row>
    <row r="2608" spans="5:6" x14ac:dyDescent="0.3">
      <c r="E2608" s="4" t="s">
        <v>17052</v>
      </c>
      <c r="F2608" s="11">
        <v>0</v>
      </c>
    </row>
    <row r="2609" spans="5:6" x14ac:dyDescent="0.3">
      <c r="E2609" s="4" t="s">
        <v>17363</v>
      </c>
      <c r="F2609" s="11">
        <v>0</v>
      </c>
    </row>
    <row r="2610" spans="5:6" x14ac:dyDescent="0.3">
      <c r="E2610" s="4" t="s">
        <v>17053</v>
      </c>
      <c r="F2610" s="11">
        <v>0</v>
      </c>
    </row>
    <row r="2611" spans="5:6" x14ac:dyDescent="0.3">
      <c r="E2611" s="4" t="s">
        <v>17365</v>
      </c>
      <c r="F2611" s="11">
        <v>0</v>
      </c>
    </row>
    <row r="2612" spans="5:6" x14ac:dyDescent="0.3">
      <c r="E2612" s="4" t="s">
        <v>17054</v>
      </c>
      <c r="F2612" s="11">
        <v>0</v>
      </c>
    </row>
    <row r="2613" spans="5:6" x14ac:dyDescent="0.3">
      <c r="E2613" s="4" t="s">
        <v>17367</v>
      </c>
      <c r="F2613" s="11">
        <v>0</v>
      </c>
    </row>
    <row r="2614" spans="5:6" x14ac:dyDescent="0.3">
      <c r="E2614" s="4" t="s">
        <v>17055</v>
      </c>
      <c r="F2614" s="11">
        <v>0</v>
      </c>
    </row>
    <row r="2615" spans="5:6" x14ac:dyDescent="0.3">
      <c r="E2615" s="4" t="s">
        <v>17369</v>
      </c>
      <c r="F2615" s="11">
        <v>0</v>
      </c>
    </row>
    <row r="2616" spans="5:6" x14ac:dyDescent="0.3">
      <c r="E2616" s="4" t="s">
        <v>17056</v>
      </c>
      <c r="F2616" s="11">
        <v>0</v>
      </c>
    </row>
    <row r="2617" spans="5:6" x14ac:dyDescent="0.3">
      <c r="E2617" s="4" t="s">
        <v>17371</v>
      </c>
      <c r="F2617" s="11">
        <v>0</v>
      </c>
    </row>
    <row r="2618" spans="5:6" x14ac:dyDescent="0.3">
      <c r="E2618" s="4" t="s">
        <v>17057</v>
      </c>
      <c r="F2618" s="11">
        <v>0</v>
      </c>
    </row>
    <row r="2619" spans="5:6" x14ac:dyDescent="0.3">
      <c r="E2619" s="4" t="s">
        <v>17373</v>
      </c>
      <c r="F2619" s="11">
        <v>0</v>
      </c>
    </row>
    <row r="2620" spans="5:6" x14ac:dyDescent="0.3">
      <c r="E2620" s="4" t="s">
        <v>17058</v>
      </c>
      <c r="F2620" s="11">
        <v>0</v>
      </c>
    </row>
    <row r="2621" spans="5:6" x14ac:dyDescent="0.3">
      <c r="E2621" s="4" t="s">
        <v>17375</v>
      </c>
      <c r="F2621" s="11">
        <v>0</v>
      </c>
    </row>
    <row r="2622" spans="5:6" x14ac:dyDescent="0.3">
      <c r="E2622" s="4" t="s">
        <v>17059</v>
      </c>
      <c r="F2622" s="11">
        <v>0</v>
      </c>
    </row>
    <row r="2623" spans="5:6" x14ac:dyDescent="0.3">
      <c r="E2623" s="4" t="s">
        <v>17377</v>
      </c>
      <c r="F2623" s="11">
        <v>0</v>
      </c>
    </row>
    <row r="2624" spans="5:6" x14ac:dyDescent="0.3">
      <c r="E2624" s="4" t="s">
        <v>17060</v>
      </c>
      <c r="F2624" s="11">
        <v>0</v>
      </c>
    </row>
    <row r="2625" spans="5:6" x14ac:dyDescent="0.3">
      <c r="E2625" s="4" t="s">
        <v>16685</v>
      </c>
      <c r="F2625" s="11">
        <v>0</v>
      </c>
    </row>
    <row r="2626" spans="5:6" x14ac:dyDescent="0.3">
      <c r="E2626" s="4" t="s">
        <v>17061</v>
      </c>
      <c r="F2626" s="11">
        <v>0</v>
      </c>
    </row>
    <row r="2627" spans="5:6" x14ac:dyDescent="0.3">
      <c r="E2627" s="4" t="s">
        <v>17381</v>
      </c>
      <c r="F2627" s="11">
        <v>0</v>
      </c>
    </row>
    <row r="2628" spans="5:6" x14ac:dyDescent="0.3">
      <c r="E2628" s="4" t="s">
        <v>17062</v>
      </c>
      <c r="F2628" s="11">
        <v>0</v>
      </c>
    </row>
    <row r="2629" spans="5:6" x14ac:dyDescent="0.3">
      <c r="E2629" s="4" t="s">
        <v>17383</v>
      </c>
      <c r="F2629" s="11">
        <v>0</v>
      </c>
    </row>
    <row r="2630" spans="5:6" x14ac:dyDescent="0.3">
      <c r="E2630" s="4" t="s">
        <v>17063</v>
      </c>
      <c r="F2630" s="11">
        <v>0</v>
      </c>
    </row>
    <row r="2631" spans="5:6" x14ac:dyDescent="0.3">
      <c r="E2631" s="4" t="s">
        <v>16686</v>
      </c>
      <c r="F2631" s="11">
        <v>0</v>
      </c>
    </row>
    <row r="2632" spans="5:6" x14ac:dyDescent="0.3">
      <c r="E2632" s="4" t="s">
        <v>17064</v>
      </c>
      <c r="F2632" s="11">
        <v>0</v>
      </c>
    </row>
    <row r="2633" spans="5:6" x14ac:dyDescent="0.3">
      <c r="E2633" s="4" t="s">
        <v>17387</v>
      </c>
      <c r="F2633" s="11">
        <v>0</v>
      </c>
    </row>
    <row r="2634" spans="5:6" x14ac:dyDescent="0.3">
      <c r="E2634" s="4" t="s">
        <v>17065</v>
      </c>
      <c r="F2634" s="11">
        <v>0</v>
      </c>
    </row>
    <row r="2635" spans="5:6" x14ac:dyDescent="0.3">
      <c r="E2635" s="4" t="s">
        <v>17389</v>
      </c>
      <c r="F2635" s="11">
        <v>0</v>
      </c>
    </row>
    <row r="2636" spans="5:6" x14ac:dyDescent="0.3">
      <c r="E2636" s="4" t="s">
        <v>17066</v>
      </c>
      <c r="F2636" s="11">
        <v>0</v>
      </c>
    </row>
    <row r="2637" spans="5:6" x14ac:dyDescent="0.3">
      <c r="E2637" s="4" t="s">
        <v>17391</v>
      </c>
      <c r="F2637" s="11">
        <v>0</v>
      </c>
    </row>
    <row r="2638" spans="5:6" x14ac:dyDescent="0.3">
      <c r="E2638" s="4" t="s">
        <v>17067</v>
      </c>
      <c r="F2638" s="11">
        <v>0</v>
      </c>
    </row>
    <row r="2639" spans="5:6" x14ac:dyDescent="0.3">
      <c r="E2639" s="4" t="s">
        <v>17393</v>
      </c>
      <c r="F2639" s="11">
        <v>0</v>
      </c>
    </row>
    <row r="2640" spans="5:6" x14ac:dyDescent="0.3">
      <c r="E2640" s="4" t="s">
        <v>17068</v>
      </c>
      <c r="F2640" s="11">
        <v>0</v>
      </c>
    </row>
    <row r="2641" spans="5:6" x14ac:dyDescent="0.3">
      <c r="E2641" s="4" t="s">
        <v>17395</v>
      </c>
      <c r="F2641" s="11">
        <v>0</v>
      </c>
    </row>
    <row r="2642" spans="5:6" x14ac:dyDescent="0.3">
      <c r="E2642" s="4" t="s">
        <v>17069</v>
      </c>
      <c r="F2642" s="11">
        <v>0</v>
      </c>
    </row>
    <row r="2643" spans="5:6" x14ac:dyDescent="0.3">
      <c r="E2643" s="4" t="s">
        <v>17397</v>
      </c>
      <c r="F2643" s="11">
        <v>0</v>
      </c>
    </row>
    <row r="2644" spans="5:6" x14ac:dyDescent="0.3">
      <c r="E2644" s="4" t="s">
        <v>17070</v>
      </c>
      <c r="F2644" s="11">
        <v>0</v>
      </c>
    </row>
    <row r="2645" spans="5:6" x14ac:dyDescent="0.3">
      <c r="E2645" s="4" t="s">
        <v>17399</v>
      </c>
      <c r="F2645" s="11">
        <v>0</v>
      </c>
    </row>
    <row r="2646" spans="5:6" x14ac:dyDescent="0.3">
      <c r="E2646" s="4" t="s">
        <v>17071</v>
      </c>
      <c r="F2646" s="11">
        <v>0</v>
      </c>
    </row>
    <row r="2647" spans="5:6" x14ac:dyDescent="0.3">
      <c r="E2647" s="4" t="s">
        <v>17401</v>
      </c>
      <c r="F2647" s="11">
        <v>0</v>
      </c>
    </row>
    <row r="2648" spans="5:6" x14ac:dyDescent="0.3">
      <c r="E2648" s="4" t="s">
        <v>17072</v>
      </c>
      <c r="F2648" s="11">
        <v>0</v>
      </c>
    </row>
    <row r="2649" spans="5:6" x14ac:dyDescent="0.3">
      <c r="E2649" s="4" t="s">
        <v>17403</v>
      </c>
      <c r="F2649" s="11">
        <v>0</v>
      </c>
    </row>
    <row r="2650" spans="5:6" x14ac:dyDescent="0.3">
      <c r="E2650" s="4" t="s">
        <v>17073</v>
      </c>
      <c r="F2650" s="11">
        <v>0</v>
      </c>
    </row>
    <row r="2651" spans="5:6" x14ac:dyDescent="0.3">
      <c r="E2651" s="4" t="s">
        <v>17405</v>
      </c>
      <c r="F2651" s="11">
        <v>0</v>
      </c>
    </row>
    <row r="2652" spans="5:6" x14ac:dyDescent="0.3">
      <c r="E2652" s="4" t="s">
        <v>17074</v>
      </c>
      <c r="F2652" s="11">
        <v>0</v>
      </c>
    </row>
    <row r="2653" spans="5:6" x14ac:dyDescent="0.3">
      <c r="E2653" s="4" t="s">
        <v>16727</v>
      </c>
      <c r="F2653" s="11">
        <v>0</v>
      </c>
    </row>
    <row r="2654" spans="5:6" x14ac:dyDescent="0.3">
      <c r="E2654" s="4" t="s">
        <v>17075</v>
      </c>
      <c r="F2654" s="11">
        <v>0</v>
      </c>
    </row>
    <row r="2655" spans="5:6" x14ac:dyDescent="0.3">
      <c r="E2655" s="4" t="s">
        <v>17409</v>
      </c>
      <c r="F2655" s="11">
        <v>0</v>
      </c>
    </row>
    <row r="2656" spans="5:6" x14ac:dyDescent="0.3">
      <c r="E2656" s="4" t="s">
        <v>17076</v>
      </c>
      <c r="F2656" s="11">
        <v>0</v>
      </c>
    </row>
    <row r="2657" spans="5:6" x14ac:dyDescent="0.3">
      <c r="E2657" s="4" t="s">
        <v>17411</v>
      </c>
      <c r="F2657" s="11">
        <v>0</v>
      </c>
    </row>
    <row r="2658" spans="5:6" x14ac:dyDescent="0.3">
      <c r="E2658" s="4" t="s">
        <v>17077</v>
      </c>
      <c r="F2658" s="11">
        <v>0</v>
      </c>
    </row>
    <row r="2659" spans="5:6" x14ac:dyDescent="0.3">
      <c r="E2659" s="4" t="s">
        <v>17413</v>
      </c>
      <c r="F2659" s="11">
        <v>0</v>
      </c>
    </row>
    <row r="2660" spans="5:6" x14ac:dyDescent="0.3">
      <c r="E2660" s="4" t="s">
        <v>17078</v>
      </c>
      <c r="F2660" s="11">
        <v>0</v>
      </c>
    </row>
    <row r="2661" spans="5:6" x14ac:dyDescent="0.3">
      <c r="E2661" s="4" t="s">
        <v>17415</v>
      </c>
      <c r="F2661" s="11">
        <v>0</v>
      </c>
    </row>
    <row r="2662" spans="5:6" x14ac:dyDescent="0.3">
      <c r="E2662" s="4" t="s">
        <v>17079</v>
      </c>
      <c r="F2662" s="11">
        <v>0</v>
      </c>
    </row>
    <row r="2663" spans="5:6" x14ac:dyDescent="0.3">
      <c r="E2663" s="4" t="s">
        <v>17417</v>
      </c>
      <c r="F2663" s="11">
        <v>0</v>
      </c>
    </row>
    <row r="2664" spans="5:6" x14ac:dyDescent="0.3">
      <c r="E2664" s="4" t="s">
        <v>17080</v>
      </c>
      <c r="F2664" s="11">
        <v>0</v>
      </c>
    </row>
    <row r="2665" spans="5:6" x14ac:dyDescent="0.3">
      <c r="E2665" s="4" t="s">
        <v>17419</v>
      </c>
      <c r="F2665" s="11">
        <v>0</v>
      </c>
    </row>
    <row r="2666" spans="5:6" x14ac:dyDescent="0.3">
      <c r="E2666" s="4" t="s">
        <v>17081</v>
      </c>
      <c r="F2666" s="11">
        <v>0</v>
      </c>
    </row>
    <row r="2667" spans="5:6" x14ac:dyDescent="0.3">
      <c r="E2667" s="4" t="s">
        <v>17421</v>
      </c>
      <c r="F2667" s="11">
        <v>0</v>
      </c>
    </row>
    <row r="2668" spans="5:6" x14ac:dyDescent="0.3">
      <c r="E2668" s="4" t="s">
        <v>17082</v>
      </c>
      <c r="F2668" s="11">
        <v>0</v>
      </c>
    </row>
    <row r="2669" spans="5:6" x14ac:dyDescent="0.3">
      <c r="E2669" s="4" t="s">
        <v>17423</v>
      </c>
      <c r="F2669" s="11">
        <v>0</v>
      </c>
    </row>
    <row r="2670" spans="5:6" x14ac:dyDescent="0.3">
      <c r="E2670" s="4" t="s">
        <v>17083</v>
      </c>
      <c r="F2670" s="11">
        <v>0</v>
      </c>
    </row>
    <row r="2671" spans="5:6" x14ac:dyDescent="0.3">
      <c r="E2671" s="4" t="s">
        <v>17425</v>
      </c>
      <c r="F2671" s="11">
        <v>0</v>
      </c>
    </row>
    <row r="2672" spans="5:6" x14ac:dyDescent="0.3">
      <c r="E2672" s="4" t="s">
        <v>17084</v>
      </c>
      <c r="F2672" s="11">
        <v>0</v>
      </c>
    </row>
    <row r="2673" spans="5:6" x14ac:dyDescent="0.3">
      <c r="E2673" s="4" t="s">
        <v>17427</v>
      </c>
      <c r="F2673" s="11">
        <v>0</v>
      </c>
    </row>
    <row r="2674" spans="5:6" x14ac:dyDescent="0.3">
      <c r="E2674" s="4" t="s">
        <v>17085</v>
      </c>
      <c r="F2674" s="11">
        <v>0</v>
      </c>
    </row>
    <row r="2675" spans="5:6" x14ac:dyDescent="0.3">
      <c r="E2675" s="4" t="s">
        <v>17429</v>
      </c>
      <c r="F2675" s="11">
        <v>0</v>
      </c>
    </row>
    <row r="2676" spans="5:6" x14ac:dyDescent="0.3">
      <c r="E2676" s="4" t="s">
        <v>17086</v>
      </c>
      <c r="F2676" s="11">
        <v>0</v>
      </c>
    </row>
    <row r="2677" spans="5:6" x14ac:dyDescent="0.3">
      <c r="E2677" s="4" t="s">
        <v>17431</v>
      </c>
      <c r="F2677" s="11">
        <v>0</v>
      </c>
    </row>
    <row r="2678" spans="5:6" x14ac:dyDescent="0.3">
      <c r="E2678" s="4" t="s">
        <v>17087</v>
      </c>
      <c r="F2678" s="11">
        <v>0</v>
      </c>
    </row>
    <row r="2679" spans="5:6" x14ac:dyDescent="0.3">
      <c r="E2679" s="4" t="s">
        <v>17433</v>
      </c>
      <c r="F2679" s="11">
        <v>0</v>
      </c>
    </row>
    <row r="2680" spans="5:6" x14ac:dyDescent="0.3">
      <c r="E2680" s="4" t="s">
        <v>17088</v>
      </c>
      <c r="F2680" s="11">
        <v>0</v>
      </c>
    </row>
    <row r="2681" spans="5:6" x14ac:dyDescent="0.3">
      <c r="E2681" s="4" t="s">
        <v>17435</v>
      </c>
      <c r="F2681" s="11">
        <v>0</v>
      </c>
    </row>
    <row r="2682" spans="5:6" x14ac:dyDescent="0.3">
      <c r="E2682" s="4" t="s">
        <v>17089</v>
      </c>
      <c r="F2682" s="11">
        <v>0</v>
      </c>
    </row>
    <row r="2683" spans="5:6" x14ac:dyDescent="0.3">
      <c r="E2683" s="4" t="s">
        <v>17437</v>
      </c>
      <c r="F2683" s="11">
        <v>0</v>
      </c>
    </row>
    <row r="2684" spans="5:6" x14ac:dyDescent="0.3">
      <c r="E2684" s="4" t="s">
        <v>17090</v>
      </c>
      <c r="F2684" s="11">
        <v>0</v>
      </c>
    </row>
    <row r="2685" spans="5:6" x14ac:dyDescent="0.3">
      <c r="E2685" s="4" t="s">
        <v>17439</v>
      </c>
      <c r="F2685" s="11">
        <v>0</v>
      </c>
    </row>
    <row r="2686" spans="5:6" x14ac:dyDescent="0.3">
      <c r="E2686" s="4" t="s">
        <v>17091</v>
      </c>
      <c r="F2686" s="11">
        <v>0</v>
      </c>
    </row>
    <row r="2687" spans="5:6" x14ac:dyDescent="0.3">
      <c r="E2687" s="4" t="s">
        <v>17441</v>
      </c>
      <c r="F2687" s="11">
        <v>0</v>
      </c>
    </row>
    <row r="2688" spans="5:6" x14ac:dyDescent="0.3">
      <c r="E2688" s="4" t="s">
        <v>17092</v>
      </c>
      <c r="F2688" s="11">
        <v>0</v>
      </c>
    </row>
    <row r="2689" spans="5:6" x14ac:dyDescent="0.3">
      <c r="E2689" s="4" t="s">
        <v>17443</v>
      </c>
      <c r="F2689" s="11">
        <v>0</v>
      </c>
    </row>
    <row r="2690" spans="5:6" x14ac:dyDescent="0.3">
      <c r="E2690" s="4" t="s">
        <v>17093</v>
      </c>
      <c r="F2690" s="11">
        <v>0</v>
      </c>
    </row>
    <row r="2691" spans="5:6" x14ac:dyDescent="0.3">
      <c r="E2691" s="4" t="s">
        <v>17445</v>
      </c>
      <c r="F2691" s="11">
        <v>0</v>
      </c>
    </row>
    <row r="2692" spans="5:6" x14ac:dyDescent="0.3">
      <c r="E2692" s="4" t="s">
        <v>17094</v>
      </c>
      <c r="F2692" s="11">
        <v>0</v>
      </c>
    </row>
    <row r="2693" spans="5:6" x14ac:dyDescent="0.3">
      <c r="E2693" s="4" t="s">
        <v>17447</v>
      </c>
      <c r="F2693" s="11">
        <v>0</v>
      </c>
    </row>
    <row r="2694" spans="5:6" x14ac:dyDescent="0.3">
      <c r="E2694" s="4" t="s">
        <v>17095</v>
      </c>
      <c r="F2694" s="11">
        <v>0</v>
      </c>
    </row>
    <row r="2695" spans="5:6" x14ac:dyDescent="0.3">
      <c r="E2695" s="4" t="s">
        <v>17449</v>
      </c>
      <c r="F2695" s="11">
        <v>0</v>
      </c>
    </row>
    <row r="2696" spans="5:6" x14ac:dyDescent="0.3">
      <c r="E2696" s="4" t="s">
        <v>17096</v>
      </c>
      <c r="F2696" s="11">
        <v>0</v>
      </c>
    </row>
    <row r="2697" spans="5:6" x14ac:dyDescent="0.3">
      <c r="E2697" s="4" t="s">
        <v>17451</v>
      </c>
      <c r="F2697" s="11">
        <v>0</v>
      </c>
    </row>
    <row r="2698" spans="5:6" x14ac:dyDescent="0.3">
      <c r="E2698" s="4" t="s">
        <v>17097</v>
      </c>
      <c r="F2698" s="11">
        <v>0</v>
      </c>
    </row>
    <row r="2699" spans="5:6" x14ac:dyDescent="0.3">
      <c r="E2699" s="4" t="s">
        <v>17453</v>
      </c>
      <c r="F2699" s="11">
        <v>0</v>
      </c>
    </row>
    <row r="2700" spans="5:6" x14ac:dyDescent="0.3">
      <c r="E2700" s="4" t="s">
        <v>17098</v>
      </c>
      <c r="F2700" s="11">
        <v>0</v>
      </c>
    </row>
    <row r="2701" spans="5:6" x14ac:dyDescent="0.3">
      <c r="E2701" s="4" t="s">
        <v>17455</v>
      </c>
      <c r="F2701" s="11">
        <v>0</v>
      </c>
    </row>
    <row r="2702" spans="5:6" x14ac:dyDescent="0.3">
      <c r="E2702" s="4" t="s">
        <v>17099</v>
      </c>
      <c r="F2702" s="11">
        <v>0</v>
      </c>
    </row>
    <row r="2703" spans="5:6" x14ac:dyDescent="0.3">
      <c r="E2703" s="4" t="s">
        <v>17457</v>
      </c>
      <c r="F2703" s="11">
        <v>0</v>
      </c>
    </row>
    <row r="2704" spans="5:6" x14ac:dyDescent="0.3">
      <c r="E2704" s="4" t="s">
        <v>17100</v>
      </c>
      <c r="F2704" s="11">
        <v>0</v>
      </c>
    </row>
    <row r="2705" spans="5:6" x14ac:dyDescent="0.3">
      <c r="E2705" s="4" t="s">
        <v>17459</v>
      </c>
      <c r="F2705" s="11">
        <v>0</v>
      </c>
    </row>
    <row r="2706" spans="5:6" x14ac:dyDescent="0.3">
      <c r="E2706" s="4" t="s">
        <v>17101</v>
      </c>
      <c r="F2706" s="11">
        <v>0</v>
      </c>
    </row>
    <row r="2707" spans="5:6" x14ac:dyDescent="0.3">
      <c r="E2707" s="4" t="s">
        <v>17461</v>
      </c>
      <c r="F2707" s="11">
        <v>0</v>
      </c>
    </row>
    <row r="2708" spans="5:6" x14ac:dyDescent="0.3">
      <c r="E2708" s="4" t="s">
        <v>17102</v>
      </c>
      <c r="F2708" s="11">
        <v>0</v>
      </c>
    </row>
    <row r="2709" spans="5:6" x14ac:dyDescent="0.3">
      <c r="E2709" s="4" t="s">
        <v>17463</v>
      </c>
      <c r="F2709" s="11">
        <v>0</v>
      </c>
    </row>
    <row r="2710" spans="5:6" x14ac:dyDescent="0.3">
      <c r="E2710" s="4" t="s">
        <v>17103</v>
      </c>
      <c r="F2710" s="11">
        <v>0</v>
      </c>
    </row>
    <row r="2711" spans="5:6" x14ac:dyDescent="0.3">
      <c r="E2711" s="4" t="s">
        <v>17465</v>
      </c>
      <c r="F2711" s="11">
        <v>0</v>
      </c>
    </row>
    <row r="2712" spans="5:6" x14ac:dyDescent="0.3">
      <c r="E2712" s="4" t="s">
        <v>17104</v>
      </c>
      <c r="F2712" s="11">
        <v>0</v>
      </c>
    </row>
    <row r="2713" spans="5:6" x14ac:dyDescent="0.3">
      <c r="E2713" s="4" t="s">
        <v>17467</v>
      </c>
      <c r="F2713" s="11">
        <v>0</v>
      </c>
    </row>
    <row r="2714" spans="5:6" x14ac:dyDescent="0.3">
      <c r="E2714" s="4" t="s">
        <v>17105</v>
      </c>
      <c r="F2714" s="11">
        <v>0</v>
      </c>
    </row>
    <row r="2715" spans="5:6" x14ac:dyDescent="0.3">
      <c r="E2715" s="4" t="s">
        <v>17469</v>
      </c>
      <c r="F2715" s="11">
        <v>0</v>
      </c>
    </row>
    <row r="2716" spans="5:6" x14ac:dyDescent="0.3">
      <c r="E2716" s="4" t="s">
        <v>17106</v>
      </c>
      <c r="F2716" s="11">
        <v>0</v>
      </c>
    </row>
    <row r="2717" spans="5:6" x14ac:dyDescent="0.3">
      <c r="E2717" s="4" t="s">
        <v>17471</v>
      </c>
      <c r="F2717" s="11">
        <v>0</v>
      </c>
    </row>
    <row r="2718" spans="5:6" x14ac:dyDescent="0.3">
      <c r="E2718" s="4" t="s">
        <v>17107</v>
      </c>
      <c r="F2718" s="11">
        <v>0</v>
      </c>
    </row>
    <row r="2719" spans="5:6" x14ac:dyDescent="0.3">
      <c r="E2719" s="4" t="s">
        <v>17473</v>
      </c>
      <c r="F2719" s="11">
        <v>0</v>
      </c>
    </row>
    <row r="2720" spans="5:6" x14ac:dyDescent="0.3">
      <c r="E2720" s="4" t="s">
        <v>17108</v>
      </c>
      <c r="F2720" s="11">
        <v>0</v>
      </c>
    </row>
    <row r="2721" spans="5:6" x14ac:dyDescent="0.3">
      <c r="E2721" s="4" t="s">
        <v>16728</v>
      </c>
      <c r="F2721" s="11">
        <v>0</v>
      </c>
    </row>
    <row r="2722" spans="5:6" x14ac:dyDescent="0.3">
      <c r="E2722" s="4" t="s">
        <v>17109</v>
      </c>
      <c r="F2722" s="11">
        <v>0</v>
      </c>
    </row>
    <row r="2723" spans="5:6" x14ac:dyDescent="0.3">
      <c r="E2723" s="4" t="s">
        <v>17477</v>
      </c>
      <c r="F2723" s="11">
        <v>0</v>
      </c>
    </row>
    <row r="2724" spans="5:6" x14ac:dyDescent="0.3">
      <c r="E2724" s="4" t="s">
        <v>17110</v>
      </c>
      <c r="F2724" s="11">
        <v>0</v>
      </c>
    </row>
    <row r="2725" spans="5:6" x14ac:dyDescent="0.3">
      <c r="E2725" s="4" t="s">
        <v>17479</v>
      </c>
      <c r="F2725" s="11">
        <v>0</v>
      </c>
    </row>
    <row r="2726" spans="5:6" x14ac:dyDescent="0.3">
      <c r="E2726" s="4" t="s">
        <v>17111</v>
      </c>
      <c r="F2726" s="11">
        <v>0</v>
      </c>
    </row>
    <row r="2727" spans="5:6" x14ac:dyDescent="0.3">
      <c r="E2727" s="4" t="s">
        <v>16729</v>
      </c>
      <c r="F2727" s="11">
        <v>0</v>
      </c>
    </row>
    <row r="2728" spans="5:6" x14ac:dyDescent="0.3">
      <c r="E2728" s="4" t="s">
        <v>17112</v>
      </c>
      <c r="F2728" s="11">
        <v>0</v>
      </c>
    </row>
    <row r="2729" spans="5:6" x14ac:dyDescent="0.3">
      <c r="E2729" s="4" t="s">
        <v>17483</v>
      </c>
      <c r="F2729" s="11">
        <v>0</v>
      </c>
    </row>
    <row r="2730" spans="5:6" x14ac:dyDescent="0.3">
      <c r="E2730" s="4" t="s">
        <v>17113</v>
      </c>
      <c r="F2730" s="11">
        <v>0</v>
      </c>
    </row>
    <row r="2731" spans="5:6" x14ac:dyDescent="0.3">
      <c r="E2731" s="4" t="s">
        <v>17485</v>
      </c>
      <c r="F2731" s="11">
        <v>0</v>
      </c>
    </row>
    <row r="2732" spans="5:6" x14ac:dyDescent="0.3">
      <c r="E2732" s="4" t="s">
        <v>17114</v>
      </c>
      <c r="F2732" s="11">
        <v>0</v>
      </c>
    </row>
    <row r="2733" spans="5:6" x14ac:dyDescent="0.3">
      <c r="E2733" s="4" t="s">
        <v>17487</v>
      </c>
      <c r="F2733" s="11">
        <v>0</v>
      </c>
    </row>
    <row r="2734" spans="5:6" x14ac:dyDescent="0.3">
      <c r="E2734" s="4" t="s">
        <v>17115</v>
      </c>
      <c r="F2734" s="11">
        <v>0</v>
      </c>
    </row>
    <row r="2735" spans="5:6" x14ac:dyDescent="0.3">
      <c r="E2735" s="4" t="s">
        <v>17489</v>
      </c>
      <c r="F2735" s="11">
        <v>0</v>
      </c>
    </row>
    <row r="2736" spans="5:6" x14ac:dyDescent="0.3">
      <c r="E2736" s="4" t="s">
        <v>17116</v>
      </c>
      <c r="F2736" s="11">
        <v>0</v>
      </c>
    </row>
    <row r="2737" spans="5:6" x14ac:dyDescent="0.3">
      <c r="E2737" s="4" t="s">
        <v>16732</v>
      </c>
      <c r="F2737" s="11">
        <v>0</v>
      </c>
    </row>
    <row r="2738" spans="5:6" x14ac:dyDescent="0.3">
      <c r="E2738" s="4" t="s">
        <v>17117</v>
      </c>
      <c r="F2738" s="11">
        <v>0</v>
      </c>
    </row>
    <row r="2739" spans="5:6" x14ac:dyDescent="0.3">
      <c r="E2739" s="4" t="s">
        <v>17493</v>
      </c>
      <c r="F2739" s="11">
        <v>0</v>
      </c>
    </row>
    <row r="2740" spans="5:6" x14ac:dyDescent="0.3">
      <c r="E2740" s="4" t="s">
        <v>17118</v>
      </c>
      <c r="F2740" s="11">
        <v>0</v>
      </c>
    </row>
    <row r="2741" spans="5:6" x14ac:dyDescent="0.3">
      <c r="E2741" s="4" t="s">
        <v>17495</v>
      </c>
      <c r="F2741" s="11">
        <v>0</v>
      </c>
    </row>
    <row r="2742" spans="5:6" x14ac:dyDescent="0.3">
      <c r="E2742" s="4" t="s">
        <v>16712</v>
      </c>
      <c r="F2742" s="11">
        <v>0</v>
      </c>
    </row>
    <row r="2743" spans="5:6" x14ac:dyDescent="0.3">
      <c r="E2743" s="4" t="s">
        <v>17497</v>
      </c>
      <c r="F2743" s="11">
        <v>0</v>
      </c>
    </row>
    <row r="2744" spans="5:6" x14ac:dyDescent="0.3">
      <c r="E2744" s="4" t="s">
        <v>17120</v>
      </c>
      <c r="F2744" s="11">
        <v>0</v>
      </c>
    </row>
    <row r="2745" spans="5:6" x14ac:dyDescent="0.3">
      <c r="E2745" s="4" t="s">
        <v>17499</v>
      </c>
      <c r="F2745" s="11">
        <v>0</v>
      </c>
    </row>
    <row r="2746" spans="5:6" x14ac:dyDescent="0.3">
      <c r="E2746" s="4" t="s">
        <v>16713</v>
      </c>
      <c r="F2746" s="11">
        <v>0</v>
      </c>
    </row>
    <row r="2747" spans="5:6" x14ac:dyDescent="0.3">
      <c r="E2747" s="4" t="s">
        <v>17501</v>
      </c>
      <c r="F2747" s="11">
        <v>0</v>
      </c>
    </row>
    <row r="2748" spans="5:6" x14ac:dyDescent="0.3">
      <c r="E2748" s="4" t="s">
        <v>16684</v>
      </c>
      <c r="F2748" s="11">
        <v>0</v>
      </c>
    </row>
    <row r="2749" spans="5:6" x14ac:dyDescent="0.3">
      <c r="E2749" s="4" t="s">
        <v>17503</v>
      </c>
      <c r="F2749" s="11">
        <v>0</v>
      </c>
    </row>
    <row r="2750" spans="5:6" x14ac:dyDescent="0.3">
      <c r="E2750" s="4" t="s">
        <v>17123</v>
      </c>
      <c r="F2750" s="11">
        <v>0</v>
      </c>
    </row>
    <row r="2751" spans="5:6" x14ac:dyDescent="0.3">
      <c r="E2751" s="4" t="s">
        <v>17505</v>
      </c>
      <c r="F2751" s="11">
        <v>0</v>
      </c>
    </row>
    <row r="2752" spans="5:6" x14ac:dyDescent="0.3">
      <c r="E2752" s="4" t="s">
        <v>17124</v>
      </c>
      <c r="F2752" s="11">
        <v>0</v>
      </c>
    </row>
    <row r="2753" spans="5:6" x14ac:dyDescent="0.3">
      <c r="E2753" s="4" t="s">
        <v>17507</v>
      </c>
      <c r="F2753" s="11">
        <v>0</v>
      </c>
    </row>
    <row r="2754" spans="5:6" x14ac:dyDescent="0.3">
      <c r="E2754" s="4" t="s">
        <v>17125</v>
      </c>
      <c r="F2754" s="11">
        <v>0</v>
      </c>
    </row>
    <row r="2755" spans="5:6" x14ac:dyDescent="0.3">
      <c r="E2755" s="4" t="s">
        <v>17509</v>
      </c>
      <c r="F2755" s="11">
        <v>0</v>
      </c>
    </row>
    <row r="2756" spans="5:6" x14ac:dyDescent="0.3">
      <c r="E2756" s="4" t="s">
        <v>17126</v>
      </c>
      <c r="F2756" s="11">
        <v>0</v>
      </c>
    </row>
    <row r="2757" spans="5:6" x14ac:dyDescent="0.3">
      <c r="E2757" s="4" t="s">
        <v>17511</v>
      </c>
      <c r="F2757" s="11">
        <v>0</v>
      </c>
    </row>
    <row r="2758" spans="5:6" x14ac:dyDescent="0.3">
      <c r="E2758" s="4" t="s">
        <v>17127</v>
      </c>
      <c r="F2758" s="11">
        <v>0</v>
      </c>
    </row>
    <row r="2759" spans="5:6" x14ac:dyDescent="0.3">
      <c r="E2759" s="4" t="s">
        <v>17513</v>
      </c>
      <c r="F2759" s="11">
        <v>0</v>
      </c>
    </row>
    <row r="2760" spans="5:6" x14ac:dyDescent="0.3">
      <c r="E2760" s="4" t="s">
        <v>16714</v>
      </c>
      <c r="F2760" s="11">
        <v>0</v>
      </c>
    </row>
    <row r="2761" spans="5:6" x14ac:dyDescent="0.3">
      <c r="E2761" s="4" t="s">
        <v>17515</v>
      </c>
      <c r="F2761" s="11">
        <v>0</v>
      </c>
    </row>
    <row r="2762" spans="5:6" x14ac:dyDescent="0.3">
      <c r="E2762" s="4" t="s">
        <v>17129</v>
      </c>
      <c r="F2762" s="11">
        <v>0</v>
      </c>
    </row>
    <row r="2763" spans="5:6" x14ac:dyDescent="0.3">
      <c r="E2763" s="4" t="s">
        <v>16733</v>
      </c>
      <c r="F2763" s="11">
        <v>0</v>
      </c>
    </row>
    <row r="2764" spans="5:6" x14ac:dyDescent="0.3">
      <c r="E2764" s="4" t="s">
        <v>17130</v>
      </c>
      <c r="F2764" s="11">
        <v>0</v>
      </c>
    </row>
    <row r="2765" spans="5:6" x14ac:dyDescent="0.3">
      <c r="E2765" s="4" t="s">
        <v>17519</v>
      </c>
      <c r="F2765" s="11">
        <v>0</v>
      </c>
    </row>
    <row r="2766" spans="5:6" x14ac:dyDescent="0.3">
      <c r="E2766" s="4" t="s">
        <v>17131</v>
      </c>
      <c r="F2766" s="11">
        <v>0</v>
      </c>
    </row>
    <row r="2767" spans="5:6" x14ac:dyDescent="0.3">
      <c r="E2767" s="4" t="s">
        <v>17521</v>
      </c>
      <c r="F2767" s="11">
        <v>0</v>
      </c>
    </row>
    <row r="2768" spans="5:6" x14ac:dyDescent="0.3">
      <c r="E2768" s="4" t="s">
        <v>17132</v>
      </c>
      <c r="F2768" s="11">
        <v>0</v>
      </c>
    </row>
    <row r="2769" spans="5:6" x14ac:dyDescent="0.3">
      <c r="E2769" s="4" t="s">
        <v>17523</v>
      </c>
      <c r="F2769" s="11">
        <v>0</v>
      </c>
    </row>
    <row r="2770" spans="5:6" x14ac:dyDescent="0.3">
      <c r="E2770" s="4" t="s">
        <v>17133</v>
      </c>
      <c r="F2770" s="11">
        <v>0</v>
      </c>
    </row>
    <row r="2771" spans="5:6" x14ac:dyDescent="0.3">
      <c r="E2771" s="4" t="s">
        <v>17525</v>
      </c>
      <c r="F2771" s="11">
        <v>0</v>
      </c>
    </row>
    <row r="2772" spans="5:6" x14ac:dyDescent="0.3">
      <c r="E2772" s="4" t="s">
        <v>17134</v>
      </c>
      <c r="F2772" s="11">
        <v>0</v>
      </c>
    </row>
    <row r="2773" spans="5:6" x14ac:dyDescent="0.3">
      <c r="E2773" s="4" t="s">
        <v>16734</v>
      </c>
      <c r="F2773" s="11">
        <v>0</v>
      </c>
    </row>
    <row r="2774" spans="5:6" x14ac:dyDescent="0.3">
      <c r="E2774" s="4" t="s">
        <v>17135</v>
      </c>
      <c r="F2774" s="11">
        <v>0</v>
      </c>
    </row>
    <row r="2775" spans="5:6" x14ac:dyDescent="0.3">
      <c r="E2775" s="4" t="s">
        <v>17529</v>
      </c>
      <c r="F2775" s="11">
        <v>0</v>
      </c>
    </row>
    <row r="2776" spans="5:6" x14ac:dyDescent="0.3">
      <c r="E2776" s="4" t="s">
        <v>17136</v>
      </c>
      <c r="F2776" s="11">
        <v>0</v>
      </c>
    </row>
    <row r="2777" spans="5:6" x14ac:dyDescent="0.3">
      <c r="E2777" s="4" t="s">
        <v>17531</v>
      </c>
      <c r="F2777" s="11">
        <v>0</v>
      </c>
    </row>
    <row r="2778" spans="5:6" x14ac:dyDescent="0.3">
      <c r="E2778" s="4" t="s">
        <v>17137</v>
      </c>
      <c r="F2778" s="11">
        <v>0</v>
      </c>
    </row>
    <row r="2779" spans="5:6" x14ac:dyDescent="0.3">
      <c r="E2779" s="4" t="s">
        <v>17533</v>
      </c>
      <c r="F2779" s="11">
        <v>0</v>
      </c>
    </row>
    <row r="2780" spans="5:6" x14ac:dyDescent="0.3">
      <c r="E2780" s="4" t="s">
        <v>17138</v>
      </c>
      <c r="F2780" s="11">
        <v>0</v>
      </c>
    </row>
    <row r="2781" spans="5:6" x14ac:dyDescent="0.3">
      <c r="E2781" s="4" t="s">
        <v>17535</v>
      </c>
      <c r="F2781" s="11">
        <v>0</v>
      </c>
    </row>
    <row r="2782" spans="5:6" x14ac:dyDescent="0.3">
      <c r="E2782" s="4" t="s">
        <v>17139</v>
      </c>
      <c r="F2782" s="11">
        <v>0</v>
      </c>
    </row>
    <row r="2783" spans="5:6" x14ac:dyDescent="0.3">
      <c r="E2783" s="4" t="s">
        <v>17537</v>
      </c>
      <c r="F2783" s="11">
        <v>0</v>
      </c>
    </row>
    <row r="2784" spans="5:6" x14ac:dyDescent="0.3">
      <c r="E2784" s="4" t="s">
        <v>17140</v>
      </c>
      <c r="F2784" s="11">
        <v>0</v>
      </c>
    </row>
    <row r="2785" spans="5:6" x14ac:dyDescent="0.3">
      <c r="E2785" s="4" t="s">
        <v>17539</v>
      </c>
      <c r="F2785" s="11">
        <v>0</v>
      </c>
    </row>
    <row r="2786" spans="5:6" x14ac:dyDescent="0.3">
      <c r="E2786" s="4" t="s">
        <v>17141</v>
      </c>
      <c r="F2786" s="11">
        <v>0</v>
      </c>
    </row>
    <row r="2787" spans="5:6" x14ac:dyDescent="0.3">
      <c r="E2787" s="4" t="s">
        <v>17541</v>
      </c>
      <c r="F2787" s="11">
        <v>0</v>
      </c>
    </row>
    <row r="2788" spans="5:6" x14ac:dyDescent="0.3">
      <c r="E2788" s="4" t="s">
        <v>17142</v>
      </c>
      <c r="F2788" s="11">
        <v>0</v>
      </c>
    </row>
    <row r="2789" spans="5:6" x14ac:dyDescent="0.3">
      <c r="E2789" s="4" t="s">
        <v>17543</v>
      </c>
      <c r="F2789" s="11">
        <v>0</v>
      </c>
    </row>
    <row r="2790" spans="5:6" x14ac:dyDescent="0.3">
      <c r="E2790" s="4" t="s">
        <v>17143</v>
      </c>
      <c r="F2790" s="11">
        <v>0</v>
      </c>
    </row>
    <row r="2791" spans="5:6" x14ac:dyDescent="0.3">
      <c r="E2791" s="4" t="s">
        <v>17545</v>
      </c>
      <c r="F2791" s="11">
        <v>0</v>
      </c>
    </row>
    <row r="2792" spans="5:6" x14ac:dyDescent="0.3">
      <c r="E2792" s="4" t="s">
        <v>17144</v>
      </c>
      <c r="F2792" s="11">
        <v>0</v>
      </c>
    </row>
    <row r="2793" spans="5:6" x14ac:dyDescent="0.3">
      <c r="E2793" s="4" t="s">
        <v>17547</v>
      </c>
      <c r="F2793" s="11">
        <v>0</v>
      </c>
    </row>
    <row r="2794" spans="5:6" x14ac:dyDescent="0.3">
      <c r="E2794" s="4" t="s">
        <v>17145</v>
      </c>
      <c r="F2794" s="11">
        <v>0</v>
      </c>
    </row>
    <row r="2795" spans="5:6" x14ac:dyDescent="0.3">
      <c r="E2795" s="4" t="s">
        <v>17549</v>
      </c>
      <c r="F2795" s="11">
        <v>0</v>
      </c>
    </row>
    <row r="2796" spans="5:6" x14ac:dyDescent="0.3">
      <c r="E2796" s="4" t="s">
        <v>16715</v>
      </c>
      <c r="F2796" s="11">
        <v>0</v>
      </c>
    </row>
    <row r="2797" spans="5:6" x14ac:dyDescent="0.3">
      <c r="E2797" s="4" t="s">
        <v>17551</v>
      </c>
      <c r="F2797" s="11">
        <v>0</v>
      </c>
    </row>
    <row r="2798" spans="5:6" x14ac:dyDescent="0.3">
      <c r="E2798" s="4" t="s">
        <v>17147</v>
      </c>
      <c r="F2798" s="11">
        <v>0</v>
      </c>
    </row>
    <row r="2799" spans="5:6" x14ac:dyDescent="0.3">
      <c r="E2799" s="4" t="s">
        <v>17553</v>
      </c>
      <c r="F2799" s="11">
        <v>0</v>
      </c>
    </row>
    <row r="2800" spans="5:6" x14ac:dyDescent="0.3">
      <c r="E2800" s="4" t="s">
        <v>17148</v>
      </c>
      <c r="F2800" s="11">
        <v>0</v>
      </c>
    </row>
    <row r="2801" spans="5:6" x14ac:dyDescent="0.3">
      <c r="E2801" s="4" t="s">
        <v>17555</v>
      </c>
      <c r="F2801" s="11">
        <v>0</v>
      </c>
    </row>
    <row r="2802" spans="5:6" x14ac:dyDescent="0.3">
      <c r="E2802" s="4" t="s">
        <v>17149</v>
      </c>
      <c r="F2802" s="11">
        <v>0</v>
      </c>
    </row>
    <row r="2803" spans="5:6" x14ac:dyDescent="0.3">
      <c r="E2803" s="4" t="s">
        <v>17557</v>
      </c>
      <c r="F2803" s="11">
        <v>0</v>
      </c>
    </row>
    <row r="2804" spans="5:6" x14ac:dyDescent="0.3">
      <c r="E2804" s="4" t="s">
        <v>17150</v>
      </c>
      <c r="F2804" s="11">
        <v>0</v>
      </c>
    </row>
    <row r="2805" spans="5:6" x14ac:dyDescent="0.3">
      <c r="E2805" s="4" t="s">
        <v>16736</v>
      </c>
      <c r="F2805" s="11">
        <v>0</v>
      </c>
    </row>
    <row r="2806" spans="5:6" x14ac:dyDescent="0.3">
      <c r="E2806" s="4" t="s">
        <v>17151</v>
      </c>
      <c r="F2806" s="11">
        <v>0</v>
      </c>
    </row>
    <row r="2807" spans="5:6" x14ac:dyDescent="0.3">
      <c r="E2807" s="4" t="s">
        <v>17561</v>
      </c>
      <c r="F2807" s="11">
        <v>0</v>
      </c>
    </row>
    <row r="2808" spans="5:6" x14ac:dyDescent="0.3">
      <c r="E2808" s="4" t="s">
        <v>17152</v>
      </c>
      <c r="F2808" s="11">
        <v>0</v>
      </c>
    </row>
    <row r="2809" spans="5:6" x14ac:dyDescent="0.3">
      <c r="E2809" s="4" t="s">
        <v>17563</v>
      </c>
      <c r="F2809" s="11">
        <v>0</v>
      </c>
    </row>
    <row r="2810" spans="5:6" x14ac:dyDescent="0.3">
      <c r="E2810" s="4" t="s">
        <v>17153</v>
      </c>
      <c r="F2810" s="11">
        <v>0</v>
      </c>
    </row>
    <row r="2811" spans="5:6" x14ac:dyDescent="0.3">
      <c r="E2811" s="4" t="s">
        <v>17565</v>
      </c>
      <c r="F2811" s="11">
        <v>0</v>
      </c>
    </row>
    <row r="2812" spans="5:6" x14ac:dyDescent="0.3">
      <c r="E2812" s="4" t="s">
        <v>17154</v>
      </c>
      <c r="F2812" s="11">
        <v>0</v>
      </c>
    </row>
    <row r="2813" spans="5:6" x14ac:dyDescent="0.3">
      <c r="E2813" s="4" t="s">
        <v>16737</v>
      </c>
      <c r="F2813" s="11">
        <v>0</v>
      </c>
    </row>
    <row r="2814" spans="5:6" x14ac:dyDescent="0.3">
      <c r="E2814" s="4" t="s">
        <v>17155</v>
      </c>
      <c r="F2814" s="11">
        <v>0</v>
      </c>
    </row>
    <row r="2815" spans="5:6" x14ac:dyDescent="0.3">
      <c r="E2815" s="4" t="s">
        <v>16738</v>
      </c>
      <c r="F2815" s="11">
        <v>0</v>
      </c>
    </row>
    <row r="2816" spans="5:6" x14ac:dyDescent="0.3">
      <c r="E2816" s="4" t="s">
        <v>17156</v>
      </c>
      <c r="F2816" s="11">
        <v>0</v>
      </c>
    </row>
    <row r="2817" spans="5:6" x14ac:dyDescent="0.3">
      <c r="E2817" s="4" t="s">
        <v>17571</v>
      </c>
      <c r="F2817" s="11">
        <v>0</v>
      </c>
    </row>
    <row r="2818" spans="5:6" x14ac:dyDescent="0.3">
      <c r="E2818" s="4" t="s">
        <v>17157</v>
      </c>
      <c r="F2818" s="11">
        <v>0</v>
      </c>
    </row>
    <row r="2819" spans="5:6" x14ac:dyDescent="0.3">
      <c r="E2819" s="4" t="s">
        <v>17573</v>
      </c>
      <c r="F2819" s="11">
        <v>0</v>
      </c>
    </row>
    <row r="2820" spans="5:6" x14ac:dyDescent="0.3">
      <c r="E2820" s="4" t="s">
        <v>17158</v>
      </c>
      <c r="F2820" s="11">
        <v>0</v>
      </c>
    </row>
    <row r="2821" spans="5:6" x14ac:dyDescent="0.3">
      <c r="E2821" s="4" t="s">
        <v>17575</v>
      </c>
      <c r="F2821" s="11">
        <v>0</v>
      </c>
    </row>
    <row r="2822" spans="5:6" x14ac:dyDescent="0.3">
      <c r="E2822" s="4" t="s">
        <v>17159</v>
      </c>
      <c r="F2822" s="11">
        <v>0</v>
      </c>
    </row>
    <row r="2823" spans="5:6" x14ac:dyDescent="0.3">
      <c r="E2823" s="4" t="s">
        <v>17577</v>
      </c>
      <c r="F2823" s="11">
        <v>0</v>
      </c>
    </row>
    <row r="2824" spans="5:6" x14ac:dyDescent="0.3">
      <c r="E2824" s="4" t="s">
        <v>16716</v>
      </c>
      <c r="F2824" s="11">
        <v>0</v>
      </c>
    </row>
    <row r="2825" spans="5:6" x14ac:dyDescent="0.3">
      <c r="E2825" s="4" t="s">
        <v>17579</v>
      </c>
      <c r="F2825" s="11">
        <v>0</v>
      </c>
    </row>
    <row r="2826" spans="5:6" x14ac:dyDescent="0.3">
      <c r="E2826" s="4" t="s">
        <v>17161</v>
      </c>
      <c r="F2826" s="11">
        <v>0</v>
      </c>
    </row>
    <row r="2827" spans="5:6" x14ac:dyDescent="0.3">
      <c r="E2827" s="4" t="s">
        <v>16688</v>
      </c>
      <c r="F2827" s="11">
        <v>0</v>
      </c>
    </row>
    <row r="2828" spans="5:6" x14ac:dyDescent="0.3">
      <c r="E2828" s="4" t="s">
        <v>16717</v>
      </c>
      <c r="F2828" s="11">
        <v>0</v>
      </c>
    </row>
    <row r="2829" spans="5:6" x14ac:dyDescent="0.3">
      <c r="E2829" s="4" t="s">
        <v>17583</v>
      </c>
      <c r="F2829" s="11">
        <v>0</v>
      </c>
    </row>
    <row r="2830" spans="5:6" x14ac:dyDescent="0.3">
      <c r="E2830" s="4" t="s">
        <v>17163</v>
      </c>
      <c r="F2830" s="11">
        <v>0</v>
      </c>
    </row>
    <row r="2831" spans="5:6" x14ac:dyDescent="0.3">
      <c r="E2831" s="4" t="s">
        <v>17585</v>
      </c>
      <c r="F2831" s="11">
        <v>0</v>
      </c>
    </row>
    <row r="2832" spans="5:6" x14ac:dyDescent="0.3">
      <c r="E2832" s="4" t="s">
        <v>17164</v>
      </c>
      <c r="F2832" s="11">
        <v>0</v>
      </c>
    </row>
    <row r="2833" spans="5:6" x14ac:dyDescent="0.3">
      <c r="E2833" s="4" t="s">
        <v>17587</v>
      </c>
      <c r="F2833" s="11">
        <v>0</v>
      </c>
    </row>
    <row r="2834" spans="5:6" x14ac:dyDescent="0.3">
      <c r="E2834" s="4" t="s">
        <v>17165</v>
      </c>
      <c r="F2834" s="11">
        <v>0</v>
      </c>
    </row>
    <row r="2835" spans="5:6" x14ac:dyDescent="0.3">
      <c r="E2835" s="4" t="s">
        <v>17589</v>
      </c>
      <c r="F2835" s="11">
        <v>0</v>
      </c>
    </row>
    <row r="2836" spans="5:6" x14ac:dyDescent="0.3">
      <c r="E2836" s="4" t="s">
        <v>17166</v>
      </c>
      <c r="F2836" s="11">
        <v>0</v>
      </c>
    </row>
    <row r="2837" spans="5:6" x14ac:dyDescent="0.3">
      <c r="E2837" s="4" t="s">
        <v>17591</v>
      </c>
      <c r="F2837" s="11">
        <v>0</v>
      </c>
    </row>
    <row r="2838" spans="5:6" x14ac:dyDescent="0.3">
      <c r="E2838" s="4" t="s">
        <v>17167</v>
      </c>
      <c r="F2838" s="11">
        <v>0</v>
      </c>
    </row>
    <row r="2839" spans="5:6" x14ac:dyDescent="0.3">
      <c r="E2839" s="4" t="s">
        <v>17593</v>
      </c>
      <c r="F2839" s="11">
        <v>0</v>
      </c>
    </row>
    <row r="2840" spans="5:6" x14ac:dyDescent="0.3">
      <c r="E2840" s="4" t="s">
        <v>17168</v>
      </c>
      <c r="F2840" s="11">
        <v>0</v>
      </c>
    </row>
    <row r="2841" spans="5:6" x14ac:dyDescent="0.3">
      <c r="E2841" s="4" t="s">
        <v>17595</v>
      </c>
      <c r="F2841" s="11">
        <v>0</v>
      </c>
    </row>
    <row r="2842" spans="5:6" x14ac:dyDescent="0.3">
      <c r="E2842" s="4" t="s">
        <v>17169</v>
      </c>
      <c r="F2842" s="11">
        <v>0</v>
      </c>
    </row>
    <row r="2843" spans="5:6" x14ac:dyDescent="0.3">
      <c r="E2843" s="4" t="s">
        <v>17597</v>
      </c>
      <c r="F2843" s="11">
        <v>0</v>
      </c>
    </row>
    <row r="2844" spans="5:6" x14ac:dyDescent="0.3">
      <c r="E2844" s="4" t="s">
        <v>17170</v>
      </c>
      <c r="F2844" s="11">
        <v>0</v>
      </c>
    </row>
    <row r="2845" spans="5:6" x14ac:dyDescent="0.3">
      <c r="E2845" s="4" t="s">
        <v>17599</v>
      </c>
      <c r="F2845" s="11">
        <v>0</v>
      </c>
    </row>
    <row r="2846" spans="5:6" x14ac:dyDescent="0.3">
      <c r="E2846" s="4" t="s">
        <v>17171</v>
      </c>
      <c r="F2846" s="11">
        <v>0</v>
      </c>
    </row>
    <row r="2847" spans="5:6" x14ac:dyDescent="0.3">
      <c r="E2847" s="4" t="s">
        <v>17601</v>
      </c>
      <c r="F2847" s="11">
        <v>0</v>
      </c>
    </row>
    <row r="2848" spans="5:6" x14ac:dyDescent="0.3">
      <c r="E2848" s="4" t="s">
        <v>17172</v>
      </c>
      <c r="F2848" s="11">
        <v>0</v>
      </c>
    </row>
    <row r="2849" spans="5:6" x14ac:dyDescent="0.3">
      <c r="E2849" s="4" t="s">
        <v>17603</v>
      </c>
      <c r="F2849" s="11">
        <v>0</v>
      </c>
    </row>
    <row r="2850" spans="5:6" x14ac:dyDescent="0.3">
      <c r="E2850" s="4" t="s">
        <v>17173</v>
      </c>
      <c r="F2850" s="11">
        <v>0</v>
      </c>
    </row>
    <row r="2851" spans="5:6" x14ac:dyDescent="0.3">
      <c r="E2851" s="4" t="s">
        <v>17605</v>
      </c>
      <c r="F2851" s="11">
        <v>0</v>
      </c>
    </row>
    <row r="2852" spans="5:6" x14ac:dyDescent="0.3">
      <c r="E2852" s="4" t="s">
        <v>16718</v>
      </c>
      <c r="F2852" s="11">
        <v>0</v>
      </c>
    </row>
    <row r="2853" spans="5:6" x14ac:dyDescent="0.3">
      <c r="E2853" s="4" t="s">
        <v>17607</v>
      </c>
      <c r="F2853" s="11">
        <v>0</v>
      </c>
    </row>
    <row r="2854" spans="5:6" x14ac:dyDescent="0.3">
      <c r="E2854" s="4" t="s">
        <v>17175</v>
      </c>
      <c r="F2854" s="11">
        <v>0</v>
      </c>
    </row>
    <row r="2855" spans="5:6" x14ac:dyDescent="0.3">
      <c r="E2855" s="4" t="s">
        <v>17609</v>
      </c>
      <c r="F2855" s="11">
        <v>0</v>
      </c>
    </row>
    <row r="2856" spans="5:6" x14ac:dyDescent="0.3">
      <c r="E2856" s="4" t="s">
        <v>16719</v>
      </c>
      <c r="F2856" s="11">
        <v>0</v>
      </c>
    </row>
    <row r="2857" spans="5:6" x14ac:dyDescent="0.3">
      <c r="E2857" s="4" t="s">
        <v>17611</v>
      </c>
      <c r="F2857" s="11">
        <v>0</v>
      </c>
    </row>
    <row r="2858" spans="5:6" x14ac:dyDescent="0.3">
      <c r="E2858" s="4" t="s">
        <v>16720</v>
      </c>
      <c r="F2858" s="11">
        <v>0</v>
      </c>
    </row>
    <row r="2859" spans="5:6" x14ac:dyDescent="0.3">
      <c r="E2859" s="4" t="s">
        <v>17613</v>
      </c>
      <c r="F2859" s="11">
        <v>0</v>
      </c>
    </row>
    <row r="2860" spans="5:6" x14ac:dyDescent="0.3">
      <c r="E2860" s="4" t="s">
        <v>17178</v>
      </c>
      <c r="F2860" s="11">
        <v>0</v>
      </c>
    </row>
    <row r="2861" spans="5:6" x14ac:dyDescent="0.3">
      <c r="E2861" s="4" t="s">
        <v>17615</v>
      </c>
      <c r="F2861" s="11">
        <v>0</v>
      </c>
    </row>
    <row r="2862" spans="5:6" x14ac:dyDescent="0.3">
      <c r="E2862" s="4" t="s">
        <v>17179</v>
      </c>
      <c r="F2862" s="11">
        <v>0</v>
      </c>
    </row>
    <row r="2863" spans="5:6" x14ac:dyDescent="0.3">
      <c r="E2863" s="4" t="s">
        <v>17617</v>
      </c>
      <c r="F2863" s="11">
        <v>0</v>
      </c>
    </row>
    <row r="2864" spans="5:6" x14ac:dyDescent="0.3">
      <c r="E2864" s="4" t="s">
        <v>17180</v>
      </c>
      <c r="F2864" s="11">
        <v>0</v>
      </c>
    </row>
    <row r="2865" spans="5:6" x14ac:dyDescent="0.3">
      <c r="E2865" s="4" t="s">
        <v>17619</v>
      </c>
      <c r="F2865" s="11">
        <v>0</v>
      </c>
    </row>
    <row r="2866" spans="5:6" x14ac:dyDescent="0.3">
      <c r="E2866" s="4" t="s">
        <v>17181</v>
      </c>
      <c r="F2866" s="11">
        <v>0</v>
      </c>
    </row>
    <row r="2867" spans="5:6" x14ac:dyDescent="0.3">
      <c r="E2867" s="4" t="s">
        <v>17621</v>
      </c>
      <c r="F2867" s="11">
        <v>0</v>
      </c>
    </row>
    <row r="2868" spans="5:6" x14ac:dyDescent="0.3">
      <c r="E2868" s="4" t="s">
        <v>17182</v>
      </c>
      <c r="F2868" s="11">
        <v>0</v>
      </c>
    </row>
    <row r="2869" spans="5:6" x14ac:dyDescent="0.3">
      <c r="E2869" s="4" t="s">
        <v>17623</v>
      </c>
      <c r="F2869" s="11">
        <v>0</v>
      </c>
    </row>
    <row r="2870" spans="5:6" x14ac:dyDescent="0.3">
      <c r="E2870" s="4" t="s">
        <v>17183</v>
      </c>
      <c r="F2870" s="11">
        <v>0</v>
      </c>
    </row>
    <row r="2871" spans="5:6" x14ac:dyDescent="0.3">
      <c r="E2871" s="4" t="s">
        <v>17625</v>
      </c>
      <c r="F2871" s="11">
        <v>0</v>
      </c>
    </row>
    <row r="2872" spans="5:6" x14ac:dyDescent="0.3">
      <c r="E2872" s="4" t="s">
        <v>17184</v>
      </c>
      <c r="F2872" s="11">
        <v>0</v>
      </c>
    </row>
    <row r="2873" spans="5:6" x14ac:dyDescent="0.3">
      <c r="E2873" s="4" t="s">
        <v>17627</v>
      </c>
      <c r="F2873" s="11">
        <v>0</v>
      </c>
    </row>
    <row r="2874" spans="5:6" x14ac:dyDescent="0.3">
      <c r="E2874" s="4" t="s">
        <v>17185</v>
      </c>
      <c r="F2874" s="11">
        <v>0</v>
      </c>
    </row>
    <row r="2875" spans="5:6" x14ac:dyDescent="0.3">
      <c r="E2875" s="4" t="s">
        <v>17629</v>
      </c>
      <c r="F2875" s="11">
        <v>0</v>
      </c>
    </row>
    <row r="2876" spans="5:6" x14ac:dyDescent="0.3">
      <c r="E2876" s="4" t="s">
        <v>17186</v>
      </c>
      <c r="F2876" s="11">
        <v>0</v>
      </c>
    </row>
    <row r="2877" spans="5:6" x14ac:dyDescent="0.3">
      <c r="E2877" s="4" t="s">
        <v>17631</v>
      </c>
      <c r="F2877" s="11">
        <v>0</v>
      </c>
    </row>
    <row r="2878" spans="5:6" x14ac:dyDescent="0.3">
      <c r="E2878" s="4" t="s">
        <v>17187</v>
      </c>
      <c r="F2878" s="11">
        <v>0</v>
      </c>
    </row>
    <row r="2879" spans="5:6" x14ac:dyDescent="0.3">
      <c r="E2879" s="4" t="s">
        <v>17633</v>
      </c>
      <c r="F2879" s="11">
        <v>0</v>
      </c>
    </row>
    <row r="2880" spans="5:6" x14ac:dyDescent="0.3">
      <c r="E2880" s="4" t="s">
        <v>16721</v>
      </c>
      <c r="F2880" s="11">
        <v>0</v>
      </c>
    </row>
    <row r="2881" spans="5:6" x14ac:dyDescent="0.3">
      <c r="E2881" s="4" t="s">
        <v>17635</v>
      </c>
      <c r="F2881" s="11">
        <v>0</v>
      </c>
    </row>
    <row r="2882" spans="5:6" x14ac:dyDescent="0.3">
      <c r="E2882" s="4" t="s">
        <v>17189</v>
      </c>
      <c r="F2882" s="11">
        <v>0</v>
      </c>
    </row>
    <row r="2883" spans="5:6" x14ac:dyDescent="0.3">
      <c r="E2883" s="4" t="s">
        <v>17637</v>
      </c>
      <c r="F2883" s="11">
        <v>0</v>
      </c>
    </row>
    <row r="2884" spans="5:6" x14ac:dyDescent="0.3">
      <c r="E2884" s="4" t="s">
        <v>17190</v>
      </c>
      <c r="F2884" s="11">
        <v>0</v>
      </c>
    </row>
    <row r="2885" spans="5:6" x14ac:dyDescent="0.3">
      <c r="E2885" s="4" t="s">
        <v>17639</v>
      </c>
      <c r="F2885" s="11">
        <v>0</v>
      </c>
    </row>
    <row r="2886" spans="5:6" x14ac:dyDescent="0.3">
      <c r="E2886" s="4" t="s">
        <v>17191</v>
      </c>
      <c r="F2886" s="11">
        <v>0</v>
      </c>
    </row>
    <row r="2887" spans="5:6" x14ac:dyDescent="0.3">
      <c r="E2887" s="4" t="s">
        <v>17641</v>
      </c>
      <c r="F2887" s="11">
        <v>0</v>
      </c>
    </row>
    <row r="2888" spans="5:6" x14ac:dyDescent="0.3">
      <c r="E2888" s="4" t="s">
        <v>17192</v>
      </c>
      <c r="F2888" s="11">
        <v>0</v>
      </c>
    </row>
    <row r="2889" spans="5:6" x14ac:dyDescent="0.3">
      <c r="E2889" s="4" t="s">
        <v>17643</v>
      </c>
      <c r="F2889" s="11">
        <v>0</v>
      </c>
    </row>
    <row r="2890" spans="5:6" x14ac:dyDescent="0.3">
      <c r="E2890" s="4" t="s">
        <v>17193</v>
      </c>
      <c r="F2890" s="11">
        <v>0</v>
      </c>
    </row>
    <row r="2891" spans="5:6" x14ac:dyDescent="0.3">
      <c r="E2891" s="4" t="s">
        <v>17645</v>
      </c>
      <c r="F2891" s="11">
        <v>0</v>
      </c>
    </row>
    <row r="2892" spans="5:6" x14ac:dyDescent="0.3">
      <c r="E2892" s="4" t="s">
        <v>17194</v>
      </c>
      <c r="F2892" s="11">
        <v>0</v>
      </c>
    </row>
    <row r="2893" spans="5:6" x14ac:dyDescent="0.3">
      <c r="E2893" s="4" t="s">
        <v>17647</v>
      </c>
      <c r="F2893" s="11">
        <v>0</v>
      </c>
    </row>
    <row r="2894" spans="5:6" x14ac:dyDescent="0.3">
      <c r="E2894" s="4" t="s">
        <v>17195</v>
      </c>
      <c r="F2894" s="11">
        <v>0</v>
      </c>
    </row>
    <row r="2895" spans="5:6" x14ac:dyDescent="0.3">
      <c r="E2895" s="4" t="s">
        <v>17649</v>
      </c>
      <c r="F2895" s="11">
        <v>0</v>
      </c>
    </row>
    <row r="2896" spans="5:6" x14ac:dyDescent="0.3">
      <c r="E2896" s="4" t="s">
        <v>17196</v>
      </c>
      <c r="F2896" s="11">
        <v>0</v>
      </c>
    </row>
    <row r="2897" spans="5:6" x14ac:dyDescent="0.3">
      <c r="E2897" s="4" t="s">
        <v>17651</v>
      </c>
      <c r="F2897" s="11">
        <v>0</v>
      </c>
    </row>
    <row r="2898" spans="5:6" x14ac:dyDescent="0.3">
      <c r="E2898" s="4" t="s">
        <v>17197</v>
      </c>
      <c r="F2898" s="11">
        <v>0</v>
      </c>
    </row>
    <row r="2899" spans="5:6" x14ac:dyDescent="0.3">
      <c r="E2899" s="4" t="s">
        <v>17653</v>
      </c>
      <c r="F2899" s="11">
        <v>0</v>
      </c>
    </row>
    <row r="2900" spans="5:6" x14ac:dyDescent="0.3">
      <c r="E2900" s="4" t="s">
        <v>17198</v>
      </c>
      <c r="F2900" s="11">
        <v>0</v>
      </c>
    </row>
    <row r="2901" spans="5:6" x14ac:dyDescent="0.3">
      <c r="E2901" s="4" t="s">
        <v>17655</v>
      </c>
      <c r="F2901" s="11">
        <v>0</v>
      </c>
    </row>
    <row r="2902" spans="5:6" x14ac:dyDescent="0.3">
      <c r="E2902" s="4" t="s">
        <v>16722</v>
      </c>
      <c r="F2902" s="11">
        <v>0</v>
      </c>
    </row>
    <row r="2903" spans="5:6" x14ac:dyDescent="0.3">
      <c r="E2903" s="4" t="s">
        <v>17657</v>
      </c>
      <c r="F2903" s="11">
        <v>0</v>
      </c>
    </row>
    <row r="2904" spans="5:6" x14ac:dyDescent="0.3">
      <c r="E2904" s="4" t="s">
        <v>17200</v>
      </c>
      <c r="F2904" s="11">
        <v>0</v>
      </c>
    </row>
    <row r="2905" spans="5:6" x14ac:dyDescent="0.3">
      <c r="E2905" s="4" t="s">
        <v>17659</v>
      </c>
      <c r="F2905" s="11">
        <v>0</v>
      </c>
    </row>
    <row r="2906" spans="5:6" x14ac:dyDescent="0.3">
      <c r="E2906" s="4" t="s">
        <v>17201</v>
      </c>
      <c r="F2906" s="11">
        <v>0</v>
      </c>
    </row>
    <row r="2907" spans="5:6" x14ac:dyDescent="0.3">
      <c r="E2907" s="4" t="s">
        <v>17661</v>
      </c>
      <c r="F2907" s="11">
        <v>0</v>
      </c>
    </row>
    <row r="2908" spans="5:6" x14ac:dyDescent="0.3">
      <c r="E2908" s="4" t="s">
        <v>17202</v>
      </c>
      <c r="F2908" s="11">
        <v>0</v>
      </c>
    </row>
    <row r="2909" spans="5:6" x14ac:dyDescent="0.3">
      <c r="E2909" s="4" t="s">
        <v>17663</v>
      </c>
      <c r="F2909" s="11">
        <v>0</v>
      </c>
    </row>
    <row r="2910" spans="5:6" x14ac:dyDescent="0.3">
      <c r="E2910" s="4" t="s">
        <v>17203</v>
      </c>
      <c r="F2910" s="11">
        <v>0</v>
      </c>
    </row>
    <row r="2911" spans="5:6" x14ac:dyDescent="0.3">
      <c r="E2911" s="4" t="s">
        <v>17665</v>
      </c>
      <c r="F2911" s="11">
        <v>0</v>
      </c>
    </row>
    <row r="2912" spans="5:6" x14ac:dyDescent="0.3">
      <c r="E2912" s="4" t="s">
        <v>17204</v>
      </c>
      <c r="F2912" s="11">
        <v>0</v>
      </c>
    </row>
    <row r="2913" spans="5:6" x14ac:dyDescent="0.3">
      <c r="E2913" s="4" t="s">
        <v>17667</v>
      </c>
      <c r="F2913" s="11">
        <v>0</v>
      </c>
    </row>
    <row r="2914" spans="5:6" x14ac:dyDescent="0.3">
      <c r="E2914" s="4" t="s">
        <v>17205</v>
      </c>
      <c r="F2914" s="11">
        <v>0</v>
      </c>
    </row>
    <row r="2915" spans="5:6" x14ac:dyDescent="0.3">
      <c r="E2915" s="4" t="s">
        <v>17669</v>
      </c>
      <c r="F2915" s="11">
        <v>0</v>
      </c>
    </row>
    <row r="2916" spans="5:6" x14ac:dyDescent="0.3">
      <c r="E2916" s="4" t="s">
        <v>17206</v>
      </c>
      <c r="F2916" s="11">
        <v>0</v>
      </c>
    </row>
    <row r="2917" spans="5:6" x14ac:dyDescent="0.3">
      <c r="E2917" s="4" t="s">
        <v>17671</v>
      </c>
      <c r="F2917" s="11">
        <v>0</v>
      </c>
    </row>
    <row r="2918" spans="5:6" x14ac:dyDescent="0.3">
      <c r="E2918" s="4" t="s">
        <v>17207</v>
      </c>
      <c r="F2918" s="11">
        <v>0</v>
      </c>
    </row>
    <row r="2919" spans="5:6" x14ac:dyDescent="0.3">
      <c r="E2919" s="4" t="s">
        <v>17673</v>
      </c>
      <c r="F2919" s="11">
        <v>0</v>
      </c>
    </row>
    <row r="2920" spans="5:6" x14ac:dyDescent="0.3">
      <c r="E2920" s="4" t="s">
        <v>17208</v>
      </c>
      <c r="F2920" s="11">
        <v>0</v>
      </c>
    </row>
    <row r="2921" spans="5:6" x14ac:dyDescent="0.3">
      <c r="E2921" s="4" t="s">
        <v>17675</v>
      </c>
      <c r="F2921" s="11">
        <v>0</v>
      </c>
    </row>
    <row r="2922" spans="5:6" x14ac:dyDescent="0.3">
      <c r="E2922" s="4" t="s">
        <v>17209</v>
      </c>
      <c r="F2922" s="11">
        <v>0</v>
      </c>
    </row>
    <row r="2923" spans="5:6" x14ac:dyDescent="0.3">
      <c r="E2923" s="4" t="s">
        <v>17677</v>
      </c>
      <c r="F2923" s="11">
        <v>0</v>
      </c>
    </row>
    <row r="2924" spans="5:6" x14ac:dyDescent="0.3">
      <c r="E2924" s="4" t="s">
        <v>17210</v>
      </c>
      <c r="F2924" s="11">
        <v>0</v>
      </c>
    </row>
    <row r="2925" spans="5:6" x14ac:dyDescent="0.3">
      <c r="E2925" s="4" t="s">
        <v>17679</v>
      </c>
      <c r="F2925" s="11">
        <v>0</v>
      </c>
    </row>
    <row r="2926" spans="5:6" x14ac:dyDescent="0.3">
      <c r="E2926" s="4" t="s">
        <v>17211</v>
      </c>
      <c r="F2926" s="11">
        <v>0</v>
      </c>
    </row>
    <row r="2927" spans="5:6" x14ac:dyDescent="0.3">
      <c r="E2927" s="4" t="s">
        <v>17681</v>
      </c>
      <c r="F2927" s="11">
        <v>0</v>
      </c>
    </row>
    <row r="2928" spans="5:6" x14ac:dyDescent="0.3">
      <c r="E2928" s="4" t="s">
        <v>17212</v>
      </c>
      <c r="F2928" s="11">
        <v>0</v>
      </c>
    </row>
    <row r="2929" spans="5:6" x14ac:dyDescent="0.3">
      <c r="E2929" s="4" t="s">
        <v>17683</v>
      </c>
      <c r="F2929" s="11">
        <v>0</v>
      </c>
    </row>
    <row r="2930" spans="5:6" x14ac:dyDescent="0.3">
      <c r="E2930" s="4" t="s">
        <v>17213</v>
      </c>
      <c r="F2930" s="11">
        <v>0</v>
      </c>
    </row>
    <row r="2931" spans="5:6" x14ac:dyDescent="0.3">
      <c r="E2931" s="4" t="s">
        <v>17685</v>
      </c>
      <c r="F2931" s="11">
        <v>0</v>
      </c>
    </row>
    <row r="2932" spans="5:6" x14ac:dyDescent="0.3">
      <c r="E2932" s="4" t="s">
        <v>17214</v>
      </c>
      <c r="F2932" s="11">
        <v>0</v>
      </c>
    </row>
    <row r="2933" spans="5:6" x14ac:dyDescent="0.3">
      <c r="E2933" s="4" t="s">
        <v>17687</v>
      </c>
      <c r="F2933" s="11">
        <v>0</v>
      </c>
    </row>
    <row r="2934" spans="5:6" x14ac:dyDescent="0.3">
      <c r="E2934" s="4" t="s">
        <v>17215</v>
      </c>
      <c r="F2934" s="11">
        <v>0</v>
      </c>
    </row>
    <row r="2935" spans="5:6" x14ac:dyDescent="0.3">
      <c r="E2935" s="4" t="s">
        <v>17689</v>
      </c>
      <c r="F2935" s="11">
        <v>0</v>
      </c>
    </row>
    <row r="2936" spans="5:6" x14ac:dyDescent="0.3">
      <c r="E2936" s="4" t="s">
        <v>17216</v>
      </c>
      <c r="F2936" s="11">
        <v>0</v>
      </c>
    </row>
    <row r="2937" spans="5:6" x14ac:dyDescent="0.3">
      <c r="E2937" s="4" t="s">
        <v>17691</v>
      </c>
      <c r="F2937" s="11">
        <v>0</v>
      </c>
    </row>
    <row r="2938" spans="5:6" x14ac:dyDescent="0.3">
      <c r="E2938" s="4" t="s">
        <v>17217</v>
      </c>
      <c r="F2938" s="11">
        <v>0</v>
      </c>
    </row>
    <row r="2939" spans="5:6" x14ac:dyDescent="0.3">
      <c r="E2939" s="4" t="s">
        <v>17693</v>
      </c>
      <c r="F2939" s="11">
        <v>0</v>
      </c>
    </row>
    <row r="2940" spans="5:6" x14ac:dyDescent="0.3">
      <c r="E2940" s="4" t="s">
        <v>17218</v>
      </c>
      <c r="F2940" s="11">
        <v>0</v>
      </c>
    </row>
    <row r="2941" spans="5:6" x14ac:dyDescent="0.3">
      <c r="E2941" s="4" t="s">
        <v>17695</v>
      </c>
      <c r="F2941" s="11">
        <v>0</v>
      </c>
    </row>
    <row r="2942" spans="5:6" x14ac:dyDescent="0.3">
      <c r="E2942" s="4" t="s">
        <v>17219</v>
      </c>
      <c r="F2942" s="11">
        <v>0</v>
      </c>
    </row>
    <row r="2943" spans="5:6" x14ac:dyDescent="0.3">
      <c r="E2943" s="4" t="s">
        <v>17697</v>
      </c>
      <c r="F2943" s="11">
        <v>0</v>
      </c>
    </row>
    <row r="2944" spans="5:6" x14ac:dyDescent="0.3">
      <c r="E2944" s="4" t="s">
        <v>17220</v>
      </c>
      <c r="F2944" s="11">
        <v>0</v>
      </c>
    </row>
    <row r="2945" spans="5:6" x14ac:dyDescent="0.3">
      <c r="E2945" s="4" t="s">
        <v>17699</v>
      </c>
      <c r="F2945" s="11">
        <v>0</v>
      </c>
    </row>
    <row r="2946" spans="5:6" x14ac:dyDescent="0.3">
      <c r="E2946" s="4" t="s">
        <v>17221</v>
      </c>
      <c r="F2946" s="11">
        <v>0</v>
      </c>
    </row>
    <row r="2947" spans="5:6" x14ac:dyDescent="0.3">
      <c r="E2947" s="4" t="s">
        <v>17701</v>
      </c>
      <c r="F2947" s="11">
        <v>0</v>
      </c>
    </row>
    <row r="2948" spans="5:6" x14ac:dyDescent="0.3">
      <c r="E2948" s="4" t="s">
        <v>17222</v>
      </c>
      <c r="F2948" s="11">
        <v>0</v>
      </c>
    </row>
    <row r="2949" spans="5:6" x14ac:dyDescent="0.3">
      <c r="E2949" s="4" t="s">
        <v>17703</v>
      </c>
      <c r="F2949" s="11">
        <v>0</v>
      </c>
    </row>
    <row r="2950" spans="5:6" x14ac:dyDescent="0.3">
      <c r="E2950" s="4" t="s">
        <v>17223</v>
      </c>
      <c r="F2950" s="11">
        <v>0</v>
      </c>
    </row>
    <row r="2951" spans="5:6" x14ac:dyDescent="0.3">
      <c r="E2951" s="4" t="s">
        <v>17705</v>
      </c>
      <c r="F2951" s="11">
        <v>0</v>
      </c>
    </row>
    <row r="2952" spans="5:6" x14ac:dyDescent="0.3">
      <c r="E2952" s="4" t="s">
        <v>17224</v>
      </c>
      <c r="F2952" s="11">
        <v>0</v>
      </c>
    </row>
    <row r="2953" spans="5:6" x14ac:dyDescent="0.3">
      <c r="E2953" s="4" t="s">
        <v>17707</v>
      </c>
      <c r="F2953" s="11">
        <v>0</v>
      </c>
    </row>
    <row r="2954" spans="5:6" x14ac:dyDescent="0.3">
      <c r="E2954" s="4" t="s">
        <v>17225</v>
      </c>
      <c r="F2954" s="11">
        <v>0</v>
      </c>
    </row>
    <row r="2955" spans="5:6" x14ac:dyDescent="0.3">
      <c r="E2955" s="4" t="s">
        <v>17709</v>
      </c>
      <c r="F2955" s="11">
        <v>0</v>
      </c>
    </row>
    <row r="2956" spans="5:6" x14ac:dyDescent="0.3">
      <c r="E2956" s="4" t="s">
        <v>17226</v>
      </c>
      <c r="F2956" s="11">
        <v>0</v>
      </c>
    </row>
    <row r="2957" spans="5:6" x14ac:dyDescent="0.3">
      <c r="E2957" s="4" t="s">
        <v>17711</v>
      </c>
      <c r="F2957" s="11">
        <v>0</v>
      </c>
    </row>
    <row r="2958" spans="5:6" x14ac:dyDescent="0.3">
      <c r="E2958" s="4" t="s">
        <v>17227</v>
      </c>
      <c r="F2958" s="11">
        <v>0</v>
      </c>
    </row>
    <row r="2959" spans="5:6" x14ac:dyDescent="0.3">
      <c r="E2959" s="4" t="s">
        <v>17713</v>
      </c>
      <c r="F2959" s="11">
        <v>0</v>
      </c>
    </row>
    <row r="2960" spans="5:6" x14ac:dyDescent="0.3">
      <c r="E2960" s="4" t="s">
        <v>17228</v>
      </c>
      <c r="F2960" s="11">
        <v>0</v>
      </c>
    </row>
    <row r="2961" spans="5:6" x14ac:dyDescent="0.3">
      <c r="E2961" s="4" t="s">
        <v>17715</v>
      </c>
      <c r="F2961" s="11">
        <v>0</v>
      </c>
    </row>
    <row r="2962" spans="5:6" x14ac:dyDescent="0.3">
      <c r="E2962" s="4" t="s">
        <v>17229</v>
      </c>
      <c r="F2962" s="11">
        <v>0</v>
      </c>
    </row>
    <row r="2963" spans="5:6" x14ac:dyDescent="0.3">
      <c r="E2963" s="4" t="s">
        <v>17717</v>
      </c>
      <c r="F2963" s="11">
        <v>0</v>
      </c>
    </row>
    <row r="2964" spans="5:6" x14ac:dyDescent="0.3">
      <c r="E2964" s="4" t="s">
        <v>17230</v>
      </c>
      <c r="F2964" s="11">
        <v>0</v>
      </c>
    </row>
    <row r="2965" spans="5:6" x14ac:dyDescent="0.3">
      <c r="E2965" s="4" t="s">
        <v>17719</v>
      </c>
      <c r="F2965" s="11">
        <v>0</v>
      </c>
    </row>
    <row r="2966" spans="5:6" x14ac:dyDescent="0.3">
      <c r="E2966" s="4" t="s">
        <v>17231</v>
      </c>
      <c r="F2966" s="11">
        <v>0</v>
      </c>
    </row>
    <row r="2967" spans="5:6" x14ac:dyDescent="0.3">
      <c r="E2967" s="4" t="s">
        <v>16689</v>
      </c>
      <c r="F2967" s="11">
        <v>0</v>
      </c>
    </row>
    <row r="2968" spans="5:6" x14ac:dyDescent="0.3">
      <c r="E2968" s="4" t="s">
        <v>17232</v>
      </c>
      <c r="F2968" s="11">
        <v>0</v>
      </c>
    </row>
    <row r="2969" spans="5:6" x14ac:dyDescent="0.3">
      <c r="E2969" s="4" t="s">
        <v>17723</v>
      </c>
      <c r="F2969" s="11">
        <v>0</v>
      </c>
    </row>
    <row r="2970" spans="5:6" x14ac:dyDescent="0.3">
      <c r="E2970" s="4" t="s">
        <v>17233</v>
      </c>
      <c r="F2970" s="11">
        <v>0</v>
      </c>
    </row>
    <row r="2971" spans="5:6" x14ac:dyDescent="0.3">
      <c r="E2971" s="4" t="s">
        <v>17725</v>
      </c>
      <c r="F2971" s="11">
        <v>0</v>
      </c>
    </row>
    <row r="2972" spans="5:6" x14ac:dyDescent="0.3">
      <c r="E2972" s="4" t="s">
        <v>17234</v>
      </c>
      <c r="F2972" s="11">
        <v>0</v>
      </c>
    </row>
    <row r="2973" spans="5:6" x14ac:dyDescent="0.3">
      <c r="E2973" s="4" t="s">
        <v>17727</v>
      </c>
      <c r="F2973" s="11">
        <v>0</v>
      </c>
    </row>
    <row r="2974" spans="5:6" x14ac:dyDescent="0.3">
      <c r="E2974" s="4" t="s">
        <v>17235</v>
      </c>
      <c r="F2974" s="11">
        <v>0</v>
      </c>
    </row>
    <row r="2975" spans="5:6" x14ac:dyDescent="0.3">
      <c r="E2975" s="4" t="s">
        <v>17729</v>
      </c>
      <c r="F2975" s="11">
        <v>0</v>
      </c>
    </row>
    <row r="2976" spans="5:6" x14ac:dyDescent="0.3">
      <c r="E2976" s="4" t="s">
        <v>17236</v>
      </c>
      <c r="F2976" s="11">
        <v>0</v>
      </c>
    </row>
    <row r="2977" spans="5:6" x14ac:dyDescent="0.3">
      <c r="E2977" s="4" t="s">
        <v>17731</v>
      </c>
      <c r="F2977" s="11">
        <v>0</v>
      </c>
    </row>
    <row r="2978" spans="5:6" x14ac:dyDescent="0.3">
      <c r="E2978" s="4" t="s">
        <v>17237</v>
      </c>
      <c r="F2978" s="11">
        <v>0</v>
      </c>
    </row>
    <row r="2979" spans="5:6" x14ac:dyDescent="0.3">
      <c r="E2979" s="4" t="s">
        <v>17733</v>
      </c>
      <c r="F2979" s="11">
        <v>0</v>
      </c>
    </row>
    <row r="2980" spans="5:6" x14ac:dyDescent="0.3">
      <c r="E2980" s="4" t="s">
        <v>17238</v>
      </c>
      <c r="F2980" s="11">
        <v>0</v>
      </c>
    </row>
    <row r="2981" spans="5:6" x14ac:dyDescent="0.3">
      <c r="E2981" s="4" t="s">
        <v>17735</v>
      </c>
      <c r="F2981" s="11">
        <v>0</v>
      </c>
    </row>
    <row r="2982" spans="5:6" x14ac:dyDescent="0.3">
      <c r="E2982" s="4" t="s">
        <v>17239</v>
      </c>
      <c r="F2982" s="11">
        <v>0</v>
      </c>
    </row>
    <row r="2983" spans="5:6" x14ac:dyDescent="0.3">
      <c r="E2983" s="4" t="s">
        <v>17737</v>
      </c>
      <c r="F2983" s="11">
        <v>0</v>
      </c>
    </row>
    <row r="2984" spans="5:6" x14ac:dyDescent="0.3">
      <c r="E2984" s="4" t="s">
        <v>17240</v>
      </c>
      <c r="F2984" s="11">
        <v>0</v>
      </c>
    </row>
    <row r="2985" spans="5:6" x14ac:dyDescent="0.3">
      <c r="E2985" s="4" t="s">
        <v>17739</v>
      </c>
      <c r="F2985" s="11">
        <v>0</v>
      </c>
    </row>
    <row r="2986" spans="5:6" x14ac:dyDescent="0.3">
      <c r="E2986" s="4" t="s">
        <v>17241</v>
      </c>
      <c r="F2986" s="11">
        <v>0</v>
      </c>
    </row>
    <row r="2987" spans="5:6" x14ac:dyDescent="0.3">
      <c r="E2987" s="4" t="s">
        <v>16690</v>
      </c>
      <c r="F2987" s="11">
        <v>0</v>
      </c>
    </row>
    <row r="2988" spans="5:6" x14ac:dyDescent="0.3">
      <c r="E2988" s="4" t="s">
        <v>17804</v>
      </c>
      <c r="F2988" s="11">
        <v>0</v>
      </c>
    </row>
    <row r="2989" spans="5:6" x14ac:dyDescent="0.3">
      <c r="E2989" s="4" t="s">
        <v>17743</v>
      </c>
      <c r="F2989" s="11">
        <v>0</v>
      </c>
    </row>
    <row r="2990" spans="5:6" x14ac:dyDescent="0.3">
      <c r="E2990" s="4" t="s">
        <v>17795</v>
      </c>
      <c r="F2990" s="11">
        <v>0</v>
      </c>
    </row>
    <row r="2991" spans="5:6" x14ac:dyDescent="0.3">
      <c r="E2991" s="4" t="s">
        <v>17745</v>
      </c>
      <c r="F2991" s="11">
        <v>0</v>
      </c>
    </row>
    <row r="2992" spans="5:6" x14ac:dyDescent="0.3">
      <c r="E2992" s="4" t="s">
        <v>17796</v>
      </c>
      <c r="F2992" s="11">
        <v>0</v>
      </c>
    </row>
    <row r="2993" spans="5:6" x14ac:dyDescent="0.3">
      <c r="E2993" s="4" t="s">
        <v>17747</v>
      </c>
      <c r="F2993" s="11">
        <v>0</v>
      </c>
    </row>
    <row r="2994" spans="5:6" x14ac:dyDescent="0.3">
      <c r="E2994" s="4" t="s">
        <v>17798</v>
      </c>
      <c r="F2994" s="11">
        <v>0</v>
      </c>
    </row>
    <row r="2995" spans="5:6" x14ac:dyDescent="0.3">
      <c r="E2995" s="4" t="s">
        <v>17749</v>
      </c>
      <c r="F2995" s="11">
        <v>0</v>
      </c>
    </row>
    <row r="2996" spans="5:6" x14ac:dyDescent="0.3">
      <c r="E2996" s="4" t="s">
        <v>17800</v>
      </c>
      <c r="F2996" s="11">
        <v>0</v>
      </c>
    </row>
    <row r="2997" spans="5:6" x14ac:dyDescent="0.3">
      <c r="E2997" s="4" t="s">
        <v>17751</v>
      </c>
      <c r="F2997" s="11">
        <v>0</v>
      </c>
    </row>
    <row r="2998" spans="5:6" x14ac:dyDescent="0.3">
      <c r="E2998" s="4" t="s">
        <v>17802</v>
      </c>
      <c r="F2998" s="11">
        <v>0</v>
      </c>
    </row>
    <row r="2999" spans="5:6" x14ac:dyDescent="0.3">
      <c r="E2999" s="4" t="s">
        <v>17753</v>
      </c>
      <c r="F2999" s="11">
        <v>0</v>
      </c>
    </row>
    <row r="3000" spans="5:6" x14ac:dyDescent="0.3">
      <c r="E3000" s="4" t="s">
        <v>16693</v>
      </c>
      <c r="F3000" s="11">
        <v>0</v>
      </c>
    </row>
    <row r="3001" spans="5:6" x14ac:dyDescent="0.3">
      <c r="E3001" s="4" t="s">
        <v>17755</v>
      </c>
      <c r="F3001" s="11">
        <v>0</v>
      </c>
    </row>
    <row r="3002" spans="5:6" x14ac:dyDescent="0.3">
      <c r="E3002" s="4" t="s">
        <v>17818</v>
      </c>
      <c r="F3002" s="11">
        <v>0</v>
      </c>
    </row>
    <row r="3003" spans="5:6" x14ac:dyDescent="0.3">
      <c r="E3003" s="4" t="s">
        <v>17757</v>
      </c>
      <c r="F3003" s="11">
        <v>0</v>
      </c>
    </row>
    <row r="3004" spans="5:6" x14ac:dyDescent="0.3">
      <c r="E3004" s="4" t="s">
        <v>17820</v>
      </c>
      <c r="F3004" s="11">
        <v>0</v>
      </c>
    </row>
    <row r="3005" spans="5:6" x14ac:dyDescent="0.3">
      <c r="E3005" s="4" t="s">
        <v>17759</v>
      </c>
      <c r="F3005" s="11">
        <v>0</v>
      </c>
    </row>
    <row r="3006" spans="5:6" x14ac:dyDescent="0.3">
      <c r="E3006" s="4" t="s">
        <v>17822</v>
      </c>
      <c r="F3006" s="11">
        <v>0</v>
      </c>
    </row>
    <row r="3007" spans="5:6" x14ac:dyDescent="0.3">
      <c r="E3007" s="4" t="s">
        <v>16742</v>
      </c>
      <c r="F3007" s="11">
        <v>0</v>
      </c>
    </row>
    <row r="3008" spans="5:6" x14ac:dyDescent="0.3">
      <c r="E3008" s="4" t="s">
        <v>17824</v>
      </c>
      <c r="F3008" s="11">
        <v>0</v>
      </c>
    </row>
    <row r="3009" spans="5:6" x14ac:dyDescent="0.3">
      <c r="E3009" s="4" t="s">
        <v>16691</v>
      </c>
      <c r="F3009" s="11">
        <v>0</v>
      </c>
    </row>
    <row r="3010" spans="5:6" x14ac:dyDescent="0.3">
      <c r="E3010" s="4" t="s">
        <v>17826</v>
      </c>
      <c r="F3010" s="11">
        <v>0</v>
      </c>
    </row>
    <row r="3011" spans="5:6" x14ac:dyDescent="0.3">
      <c r="E3011" s="4" t="s">
        <v>17765</v>
      </c>
      <c r="F3011" s="11">
        <v>0</v>
      </c>
    </row>
    <row r="3012" spans="5:6" x14ac:dyDescent="0.3">
      <c r="E3012" s="4" t="s">
        <v>17828</v>
      </c>
      <c r="F3012" s="11">
        <v>0</v>
      </c>
    </row>
    <row r="3013" spans="5:6" x14ac:dyDescent="0.3">
      <c r="E3013" s="4" t="s">
        <v>17767</v>
      </c>
      <c r="F3013" s="11">
        <v>0</v>
      </c>
    </row>
    <row r="3014" spans="5:6" x14ac:dyDescent="0.3">
      <c r="E3014" s="4" t="s">
        <v>17830</v>
      </c>
      <c r="F3014" s="11">
        <v>0</v>
      </c>
    </row>
    <row r="3015" spans="5:6" x14ac:dyDescent="0.3">
      <c r="E3015" s="4" t="s">
        <v>17769</v>
      </c>
      <c r="F3015" s="11">
        <v>0</v>
      </c>
    </row>
    <row r="3016" spans="5:6" x14ac:dyDescent="0.3">
      <c r="E3016" s="4" t="s">
        <v>17256</v>
      </c>
      <c r="F3016" s="11">
        <v>0</v>
      </c>
    </row>
    <row r="3017" spans="5:6" x14ac:dyDescent="0.3">
      <c r="E3017" s="4" t="s">
        <v>17771</v>
      </c>
      <c r="F3017" s="11">
        <v>0</v>
      </c>
    </row>
    <row r="3018" spans="5:6" x14ac:dyDescent="0.3">
      <c r="E3018" s="4" t="s">
        <v>17257</v>
      </c>
      <c r="F3018" s="11">
        <v>0</v>
      </c>
    </row>
    <row r="3019" spans="5:6" x14ac:dyDescent="0.3">
      <c r="E3019" s="4" t="s">
        <v>17773</v>
      </c>
      <c r="F3019" s="11">
        <v>0</v>
      </c>
    </row>
    <row r="3020" spans="5:6" x14ac:dyDescent="0.3">
      <c r="E3020" s="4" t="s">
        <v>17258</v>
      </c>
      <c r="F3020" s="11">
        <v>0</v>
      </c>
    </row>
    <row r="3021" spans="5:6" x14ac:dyDescent="0.3">
      <c r="E3021" s="4" t="s">
        <v>17775</v>
      </c>
      <c r="F3021" s="11">
        <v>0</v>
      </c>
    </row>
    <row r="3022" spans="5:6" x14ac:dyDescent="0.3">
      <c r="E3022" s="4" t="s">
        <v>17259</v>
      </c>
      <c r="F3022" s="11">
        <v>0</v>
      </c>
    </row>
    <row r="3023" spans="5:6" x14ac:dyDescent="0.3">
      <c r="E3023" s="4" t="s">
        <v>16743</v>
      </c>
      <c r="F3023" s="11">
        <v>0</v>
      </c>
    </row>
    <row r="3024" spans="5:6" x14ac:dyDescent="0.3">
      <c r="E3024" s="4" t="s">
        <v>17260</v>
      </c>
      <c r="F3024" s="11">
        <v>0</v>
      </c>
    </row>
    <row r="3025" spans="5:6" x14ac:dyDescent="0.3">
      <c r="E3025" s="4" t="s">
        <v>17779</v>
      </c>
      <c r="F3025" s="11">
        <v>0</v>
      </c>
    </row>
    <row r="3026" spans="5:6" x14ac:dyDescent="0.3">
      <c r="E3026" s="4" t="s">
        <v>17261</v>
      </c>
      <c r="F3026" s="11">
        <v>0</v>
      </c>
    </row>
    <row r="3027" spans="5:6" x14ac:dyDescent="0.3">
      <c r="E3027" s="4" t="s">
        <v>17781</v>
      </c>
      <c r="F3027" s="11">
        <v>0</v>
      </c>
    </row>
    <row r="3028" spans="5:6" x14ac:dyDescent="0.3">
      <c r="E3028" s="4" t="s">
        <v>17262</v>
      </c>
      <c r="F3028" s="11">
        <v>0</v>
      </c>
    </row>
    <row r="3029" spans="5:6" x14ac:dyDescent="0.3">
      <c r="E3029" s="4" t="s">
        <v>16744</v>
      </c>
      <c r="F3029" s="11">
        <v>0</v>
      </c>
    </row>
    <row r="3030" spans="5:6" x14ac:dyDescent="0.3">
      <c r="E3030" s="4" t="s">
        <v>17263</v>
      </c>
      <c r="F3030" s="11">
        <v>0</v>
      </c>
    </row>
    <row r="3031" spans="5:6" x14ac:dyDescent="0.3">
      <c r="E3031" s="4" t="s">
        <v>16692</v>
      </c>
      <c r="F3031" s="11">
        <v>0</v>
      </c>
    </row>
    <row r="3032" spans="5:6" x14ac:dyDescent="0.3">
      <c r="E3032" s="4" t="s">
        <v>17264</v>
      </c>
      <c r="F3032" s="11">
        <v>0</v>
      </c>
    </row>
    <row r="3033" spans="5:6" x14ac:dyDescent="0.3">
      <c r="E3033" s="4" t="s">
        <v>17787</v>
      </c>
      <c r="F3033" s="11">
        <v>0</v>
      </c>
    </row>
    <row r="3034" spans="5:6" x14ac:dyDescent="0.3">
      <c r="E3034" s="4" t="s">
        <v>17265</v>
      </c>
      <c r="F3034" s="11">
        <v>0</v>
      </c>
    </row>
    <row r="3035" spans="5:6" x14ac:dyDescent="0.3">
      <c r="E3035" s="4" t="s">
        <v>17789</v>
      </c>
      <c r="F3035" s="11">
        <v>0</v>
      </c>
    </row>
    <row r="3036" spans="5:6" x14ac:dyDescent="0.3">
      <c r="E3036" s="4" t="s">
        <v>17266</v>
      </c>
      <c r="F3036" s="11">
        <v>0</v>
      </c>
    </row>
    <row r="3037" spans="5:6" x14ac:dyDescent="0.3">
      <c r="E3037" s="4" t="s">
        <v>17791</v>
      </c>
      <c r="F3037" s="11">
        <v>0</v>
      </c>
    </row>
    <row r="3038" spans="5:6" x14ac:dyDescent="0.3">
      <c r="E3038" s="4" t="s">
        <v>17267</v>
      </c>
      <c r="F3038" s="11">
        <v>0</v>
      </c>
    </row>
    <row r="3039" spans="5:6" x14ac:dyDescent="0.3">
      <c r="E3039" s="4" t="s">
        <v>17793</v>
      </c>
      <c r="F3039" s="11">
        <v>0</v>
      </c>
    </row>
    <row r="3040" spans="5:6" x14ac:dyDescent="0.3">
      <c r="E3040" s="4" t="s">
        <v>17268</v>
      </c>
      <c r="F3040" s="11">
        <v>0</v>
      </c>
    </row>
    <row r="3041" spans="5:6" x14ac:dyDescent="0.3">
      <c r="E3041" s="4" t="s">
        <v>16745</v>
      </c>
      <c r="F3041" s="11">
        <v>0</v>
      </c>
    </row>
    <row r="3042" spans="5:6" x14ac:dyDescent="0.3">
      <c r="E3042" s="4" t="s">
        <v>17269</v>
      </c>
      <c r="F3042" s="11">
        <v>0</v>
      </c>
    </row>
    <row r="3043" spans="5:6" x14ac:dyDescent="0.3">
      <c r="E3043" s="4" t="s">
        <v>17797</v>
      </c>
      <c r="F3043" s="11">
        <v>0</v>
      </c>
    </row>
    <row r="3044" spans="5:6" x14ac:dyDescent="0.3">
      <c r="E3044" s="4" t="s">
        <v>17808</v>
      </c>
      <c r="F3044" s="11">
        <v>0</v>
      </c>
    </row>
    <row r="3045" spans="5:6" x14ac:dyDescent="0.3">
      <c r="E3045" s="4" t="s">
        <v>17799</v>
      </c>
      <c r="F3045" s="11">
        <v>0</v>
      </c>
    </row>
    <row r="3046" spans="5:6" x14ac:dyDescent="0.3">
      <c r="E3046" s="4" t="s">
        <v>17810</v>
      </c>
      <c r="F3046" s="11">
        <v>0</v>
      </c>
    </row>
    <row r="3047" spans="5:6" x14ac:dyDescent="0.3">
      <c r="E3047" s="4" t="s">
        <v>17801</v>
      </c>
      <c r="F3047" s="11">
        <v>0</v>
      </c>
    </row>
    <row r="3048" spans="5:6" x14ac:dyDescent="0.3">
      <c r="E3048" s="4" t="s">
        <v>17812</v>
      </c>
      <c r="F3048" s="11">
        <v>0</v>
      </c>
    </row>
    <row r="3049" spans="5:6" x14ac:dyDescent="0.3">
      <c r="E3049" s="4" t="s">
        <v>17803</v>
      </c>
      <c r="F3049" s="11">
        <v>0</v>
      </c>
    </row>
    <row r="3050" spans="5:6" x14ac:dyDescent="0.3">
      <c r="E3050" s="4" t="s">
        <v>17814</v>
      </c>
      <c r="F3050" s="11">
        <v>0</v>
      </c>
    </row>
    <row r="3051" spans="5:6" x14ac:dyDescent="0.3">
      <c r="E3051" s="4" t="s">
        <v>17816</v>
      </c>
      <c r="F3051" s="11">
        <v>0</v>
      </c>
    </row>
    <row r="3052" spans="5:6" x14ac:dyDescent="0.3">
      <c r="E3052" s="4" t="s">
        <v>17242</v>
      </c>
      <c r="F3052" s="11">
        <v>0</v>
      </c>
    </row>
    <row r="3053" spans="5:6" x14ac:dyDescent="0.3">
      <c r="E3053" s="4" t="s">
        <v>17807</v>
      </c>
      <c r="F3053" s="11">
        <v>0</v>
      </c>
    </row>
    <row r="3054" spans="5:6" x14ac:dyDescent="0.3">
      <c r="E3054" s="4" t="s">
        <v>17243</v>
      </c>
      <c r="F3054" s="11">
        <v>0</v>
      </c>
    </row>
    <row r="3055" spans="5:6" x14ac:dyDescent="0.3">
      <c r="E3055" s="4" t="s">
        <v>17809</v>
      </c>
      <c r="F3055" s="11">
        <v>0</v>
      </c>
    </row>
    <row r="3056" spans="5:6" x14ac:dyDescent="0.3">
      <c r="E3056" s="4" t="s">
        <v>17244</v>
      </c>
      <c r="F3056" s="11">
        <v>0</v>
      </c>
    </row>
    <row r="3057" spans="5:6" x14ac:dyDescent="0.3">
      <c r="E3057" s="4" t="s">
        <v>17811</v>
      </c>
      <c r="F3057" s="11">
        <v>0</v>
      </c>
    </row>
    <row r="3058" spans="5:6" x14ac:dyDescent="0.3">
      <c r="E3058" s="4" t="s">
        <v>17245</v>
      </c>
      <c r="F3058" s="11">
        <v>0</v>
      </c>
    </row>
    <row r="3059" spans="5:6" x14ac:dyDescent="0.3">
      <c r="E3059" s="4" t="s">
        <v>17813</v>
      </c>
      <c r="F3059" s="11">
        <v>0</v>
      </c>
    </row>
    <row r="3060" spans="5:6" x14ac:dyDescent="0.3">
      <c r="E3060" s="4" t="s">
        <v>17246</v>
      </c>
      <c r="F3060" s="11">
        <v>0</v>
      </c>
    </row>
    <row r="3061" spans="5:6" x14ac:dyDescent="0.3">
      <c r="E3061" s="4" t="s">
        <v>17815</v>
      </c>
      <c r="F3061" s="11">
        <v>0</v>
      </c>
    </row>
    <row r="3062" spans="5:6" x14ac:dyDescent="0.3">
      <c r="E3062" s="4" t="s">
        <v>17247</v>
      </c>
      <c r="F3062" s="11">
        <v>0</v>
      </c>
    </row>
    <row r="3063" spans="5:6" x14ac:dyDescent="0.3">
      <c r="E3063" s="4" t="s">
        <v>17817</v>
      </c>
      <c r="F3063" s="11">
        <v>0</v>
      </c>
    </row>
    <row r="3064" spans="5:6" x14ac:dyDescent="0.3">
      <c r="E3064" s="4" t="s">
        <v>17248</v>
      </c>
      <c r="F3064" s="11">
        <v>0</v>
      </c>
    </row>
    <row r="3065" spans="5:6" x14ac:dyDescent="0.3">
      <c r="E3065" s="4" t="s">
        <v>17819</v>
      </c>
      <c r="F3065" s="11">
        <v>0</v>
      </c>
    </row>
    <row r="3066" spans="5:6" x14ac:dyDescent="0.3">
      <c r="E3066" s="4" t="s">
        <v>17249</v>
      </c>
      <c r="F3066" s="11">
        <v>0</v>
      </c>
    </row>
    <row r="3067" spans="5:6" x14ac:dyDescent="0.3">
      <c r="E3067" s="4" t="s">
        <v>17821</v>
      </c>
      <c r="F3067" s="11">
        <v>0</v>
      </c>
    </row>
    <row r="3068" spans="5:6" x14ac:dyDescent="0.3">
      <c r="E3068" s="4" t="s">
        <v>17250</v>
      </c>
      <c r="F3068" s="11">
        <v>0</v>
      </c>
    </row>
    <row r="3069" spans="5:6" x14ac:dyDescent="0.3">
      <c r="E3069" s="4" t="s">
        <v>17823</v>
      </c>
      <c r="F3069" s="11">
        <v>0</v>
      </c>
    </row>
    <row r="3070" spans="5:6" x14ac:dyDescent="0.3">
      <c r="E3070" s="4" t="s">
        <v>17251</v>
      </c>
      <c r="F3070" s="11">
        <v>0</v>
      </c>
    </row>
    <row r="3071" spans="5:6" x14ac:dyDescent="0.3">
      <c r="E3071" s="4" t="s">
        <v>17825</v>
      </c>
      <c r="F3071" s="11">
        <v>0</v>
      </c>
    </row>
    <row r="3072" spans="5:6" x14ac:dyDescent="0.3">
      <c r="E3072" s="4" t="s">
        <v>17252</v>
      </c>
      <c r="F3072" s="11">
        <v>0</v>
      </c>
    </row>
    <row r="3073" spans="5:6" x14ac:dyDescent="0.3">
      <c r="E3073" s="4" t="s">
        <v>17827</v>
      </c>
      <c r="F3073" s="11">
        <v>0</v>
      </c>
    </row>
    <row r="3074" spans="5:6" x14ac:dyDescent="0.3">
      <c r="E3074" s="4" t="s">
        <v>17253</v>
      </c>
      <c r="F3074" s="11">
        <v>0</v>
      </c>
    </row>
    <row r="3075" spans="5:6" x14ac:dyDescent="0.3">
      <c r="E3075" s="4" t="s">
        <v>17829</v>
      </c>
      <c r="F3075" s="11">
        <v>0</v>
      </c>
    </row>
    <row r="3076" spans="5:6" x14ac:dyDescent="0.3">
      <c r="E3076" s="4" t="s">
        <v>17254</v>
      </c>
      <c r="F3076" s="11">
        <v>0</v>
      </c>
    </row>
    <row r="3077" spans="5:6" x14ac:dyDescent="0.3">
      <c r="E3077" s="4" t="s">
        <v>16681</v>
      </c>
      <c r="F3077" s="11">
        <v>0</v>
      </c>
    </row>
    <row r="3078" spans="5:6" x14ac:dyDescent="0.3">
      <c r="E3078" s="4" t="s">
        <v>17255</v>
      </c>
      <c r="F3078" s="11">
        <v>0</v>
      </c>
    </row>
    <row r="3079" spans="5:6" x14ac:dyDescent="0.3">
      <c r="E3079" s="4" t="s">
        <v>16668</v>
      </c>
      <c r="F3079" s="11">
        <v>0</v>
      </c>
    </row>
    <row r="3080" spans="5:6" x14ac:dyDescent="0.3">
      <c r="E3080" s="4" t="s">
        <v>16362</v>
      </c>
      <c r="F3080" s="11">
        <v>0</v>
      </c>
    </row>
    <row r="3081" spans="5:6" x14ac:dyDescent="0.3">
      <c r="E3081" s="4" t="s">
        <v>16231</v>
      </c>
      <c r="F3081" s="11">
        <v>0</v>
      </c>
    </row>
    <row r="3082" spans="5:6" x14ac:dyDescent="0.3">
      <c r="E3082" s="4" t="s">
        <v>15589</v>
      </c>
      <c r="F3082" s="11">
        <v>0</v>
      </c>
    </row>
    <row r="3083" spans="5:6" x14ac:dyDescent="0.3">
      <c r="E3083" s="4" t="s">
        <v>16497</v>
      </c>
      <c r="F3083" s="11">
        <v>0</v>
      </c>
    </row>
    <row r="3084" spans="5:6" x14ac:dyDescent="0.3">
      <c r="E3084" s="4" t="s">
        <v>15590</v>
      </c>
      <c r="F3084" s="11">
        <v>0</v>
      </c>
    </row>
    <row r="3085" spans="5:6" x14ac:dyDescent="0.3">
      <c r="E3085" s="4" t="s">
        <v>16163</v>
      </c>
      <c r="F3085" s="11">
        <v>0</v>
      </c>
    </row>
    <row r="3086" spans="5:6" x14ac:dyDescent="0.3">
      <c r="E3086" s="4" t="s">
        <v>15591</v>
      </c>
      <c r="F3086" s="11">
        <v>0</v>
      </c>
    </row>
    <row r="3087" spans="5:6" x14ac:dyDescent="0.3">
      <c r="E3087" s="4" t="s">
        <v>16298</v>
      </c>
      <c r="F3087" s="11">
        <v>0</v>
      </c>
    </row>
    <row r="3088" spans="5:6" x14ac:dyDescent="0.3">
      <c r="E3088" s="4" t="s">
        <v>15592</v>
      </c>
      <c r="F3088" s="11">
        <v>0</v>
      </c>
    </row>
    <row r="3089" spans="5:6" x14ac:dyDescent="0.3">
      <c r="E3089" s="4" t="s">
        <v>16426</v>
      </c>
      <c r="F3089" s="11">
        <v>0</v>
      </c>
    </row>
    <row r="3090" spans="5:6" x14ac:dyDescent="0.3">
      <c r="E3090" s="4" t="s">
        <v>15593</v>
      </c>
      <c r="F3090" s="11">
        <v>0</v>
      </c>
    </row>
    <row r="3091" spans="5:6" x14ac:dyDescent="0.3">
      <c r="E3091" s="4" t="s">
        <v>16603</v>
      </c>
      <c r="F3091" s="11">
        <v>0</v>
      </c>
    </row>
    <row r="3092" spans="5:6" x14ac:dyDescent="0.3">
      <c r="E3092" s="4" t="s">
        <v>15594</v>
      </c>
      <c r="F3092" s="11">
        <v>0</v>
      </c>
    </row>
    <row r="3093" spans="5:6" x14ac:dyDescent="0.3">
      <c r="E3093" s="4" t="s">
        <v>16131</v>
      </c>
      <c r="F3093" s="11">
        <v>0</v>
      </c>
    </row>
    <row r="3094" spans="5:6" x14ac:dyDescent="0.3">
      <c r="E3094" s="4" t="s">
        <v>15595</v>
      </c>
      <c r="F3094" s="11">
        <v>0</v>
      </c>
    </row>
    <row r="3095" spans="5:6" x14ac:dyDescent="0.3">
      <c r="E3095" s="4" t="s">
        <v>16195</v>
      </c>
      <c r="F3095" s="11">
        <v>0</v>
      </c>
    </row>
    <row r="3096" spans="5:6" x14ac:dyDescent="0.3">
      <c r="E3096" s="4" t="s">
        <v>15596</v>
      </c>
      <c r="F3096" s="11">
        <v>0</v>
      </c>
    </row>
    <row r="3097" spans="5:6" x14ac:dyDescent="0.3">
      <c r="E3097" s="4" t="s">
        <v>16266</v>
      </c>
      <c r="F3097" s="11">
        <v>0</v>
      </c>
    </row>
    <row r="3098" spans="5:6" x14ac:dyDescent="0.3">
      <c r="E3098" s="4" t="s">
        <v>15597</v>
      </c>
      <c r="F3098" s="11">
        <v>0</v>
      </c>
    </row>
    <row r="3099" spans="5:6" x14ac:dyDescent="0.3">
      <c r="E3099" s="4" t="s">
        <v>16330</v>
      </c>
      <c r="F3099" s="11">
        <v>0</v>
      </c>
    </row>
    <row r="3100" spans="5:6" x14ac:dyDescent="0.3">
      <c r="E3100" s="4" t="s">
        <v>15598</v>
      </c>
      <c r="F3100" s="11">
        <v>0</v>
      </c>
    </row>
    <row r="3101" spans="5:6" x14ac:dyDescent="0.3">
      <c r="E3101" s="4" t="s">
        <v>16394</v>
      </c>
      <c r="F3101" s="11">
        <v>0</v>
      </c>
    </row>
    <row r="3102" spans="5:6" x14ac:dyDescent="0.3">
      <c r="E3102" s="4" t="s">
        <v>15599</v>
      </c>
      <c r="F3102" s="11">
        <v>0</v>
      </c>
    </row>
    <row r="3103" spans="5:6" x14ac:dyDescent="0.3">
      <c r="E3103" s="4" t="s">
        <v>16458</v>
      </c>
      <c r="F3103" s="11">
        <v>0</v>
      </c>
    </row>
    <row r="3104" spans="5:6" x14ac:dyDescent="0.3">
      <c r="E3104" s="4" t="s">
        <v>15600</v>
      </c>
      <c r="F3104" s="11">
        <v>0</v>
      </c>
    </row>
    <row r="3105" spans="5:6" x14ac:dyDescent="0.3">
      <c r="E3105" s="4" t="s">
        <v>16529</v>
      </c>
      <c r="F3105" s="11">
        <v>0</v>
      </c>
    </row>
    <row r="3106" spans="5:6" x14ac:dyDescent="0.3">
      <c r="E3106" s="4" t="s">
        <v>15601</v>
      </c>
      <c r="F3106" s="11">
        <v>0</v>
      </c>
    </row>
    <row r="3107" spans="5:6" x14ac:dyDescent="0.3">
      <c r="E3107" s="4" t="s">
        <v>16635</v>
      </c>
      <c r="F3107" s="11">
        <v>0</v>
      </c>
    </row>
    <row r="3108" spans="5:6" x14ac:dyDescent="0.3">
      <c r="E3108" s="4" t="s">
        <v>15602</v>
      </c>
      <c r="F3108" s="11">
        <v>0</v>
      </c>
    </row>
    <row r="3109" spans="5:6" x14ac:dyDescent="0.3">
      <c r="E3109" s="4" t="s">
        <v>16115</v>
      </c>
      <c r="F3109" s="11">
        <v>0</v>
      </c>
    </row>
    <row r="3110" spans="5:6" x14ac:dyDescent="0.3">
      <c r="E3110" s="4" t="s">
        <v>15603</v>
      </c>
      <c r="F3110" s="11">
        <v>0</v>
      </c>
    </row>
    <row r="3111" spans="5:6" x14ac:dyDescent="0.3">
      <c r="E3111" s="4" t="s">
        <v>16147</v>
      </c>
      <c r="F3111" s="11">
        <v>0</v>
      </c>
    </row>
    <row r="3112" spans="5:6" x14ac:dyDescent="0.3">
      <c r="E3112" s="4" t="s">
        <v>15604</v>
      </c>
      <c r="F3112" s="11">
        <v>0</v>
      </c>
    </row>
    <row r="3113" spans="5:6" x14ac:dyDescent="0.3">
      <c r="E3113" s="4" t="s">
        <v>15540</v>
      </c>
      <c r="F3113" s="11">
        <v>0</v>
      </c>
    </row>
    <row r="3114" spans="5:6" x14ac:dyDescent="0.3">
      <c r="E3114" s="4" t="s">
        <v>15605</v>
      </c>
      <c r="F3114" s="11">
        <v>0</v>
      </c>
    </row>
    <row r="3115" spans="5:6" x14ac:dyDescent="0.3">
      <c r="E3115" s="4" t="s">
        <v>16211</v>
      </c>
      <c r="F3115" s="11">
        <v>0</v>
      </c>
    </row>
    <row r="3116" spans="5:6" x14ac:dyDescent="0.3">
      <c r="E3116" s="4" t="s">
        <v>15606</v>
      </c>
      <c r="F3116" s="11">
        <v>0</v>
      </c>
    </row>
    <row r="3117" spans="5:6" x14ac:dyDescent="0.3">
      <c r="E3117" s="4" t="s">
        <v>16247</v>
      </c>
      <c r="F3117" s="11">
        <v>0</v>
      </c>
    </row>
    <row r="3118" spans="5:6" x14ac:dyDescent="0.3">
      <c r="E3118" s="4" t="s">
        <v>15607</v>
      </c>
      <c r="F3118" s="11">
        <v>0</v>
      </c>
    </row>
    <row r="3119" spans="5:6" x14ac:dyDescent="0.3">
      <c r="E3119" s="4" t="s">
        <v>15583</v>
      </c>
      <c r="F3119" s="11">
        <v>0</v>
      </c>
    </row>
    <row r="3120" spans="5:6" x14ac:dyDescent="0.3">
      <c r="E3120" s="4" t="s">
        <v>15608</v>
      </c>
      <c r="F3120" s="11">
        <v>0</v>
      </c>
    </row>
    <row r="3121" spans="5:6" x14ac:dyDescent="0.3">
      <c r="E3121" s="4" t="s">
        <v>16314</v>
      </c>
      <c r="F3121" s="11">
        <v>0</v>
      </c>
    </row>
    <row r="3122" spans="5:6" x14ac:dyDescent="0.3">
      <c r="E3122" s="4" t="s">
        <v>15609</v>
      </c>
      <c r="F3122" s="11">
        <v>0</v>
      </c>
    </row>
    <row r="3123" spans="5:6" x14ac:dyDescent="0.3">
      <c r="E3123" s="4" t="s">
        <v>16346</v>
      </c>
      <c r="F3123" s="11">
        <v>0</v>
      </c>
    </row>
    <row r="3124" spans="5:6" x14ac:dyDescent="0.3">
      <c r="E3124" s="4" t="s">
        <v>15610</v>
      </c>
      <c r="F3124" s="11">
        <v>0</v>
      </c>
    </row>
    <row r="3125" spans="5:6" x14ac:dyDescent="0.3">
      <c r="E3125" s="4" t="s">
        <v>16378</v>
      </c>
      <c r="F3125" s="11">
        <v>0</v>
      </c>
    </row>
    <row r="3126" spans="5:6" x14ac:dyDescent="0.3">
      <c r="E3126" s="4" t="s">
        <v>15611</v>
      </c>
      <c r="F3126" s="11">
        <v>0</v>
      </c>
    </row>
    <row r="3127" spans="5:6" x14ac:dyDescent="0.3">
      <c r="E3127" s="4" t="s">
        <v>16410</v>
      </c>
      <c r="F3127" s="11">
        <v>0</v>
      </c>
    </row>
    <row r="3128" spans="5:6" x14ac:dyDescent="0.3">
      <c r="E3128" s="4" t="s">
        <v>15612</v>
      </c>
      <c r="F3128" s="11">
        <v>0</v>
      </c>
    </row>
    <row r="3129" spans="5:6" x14ac:dyDescent="0.3">
      <c r="E3129" s="4" t="s">
        <v>16442</v>
      </c>
      <c r="F3129" s="11">
        <v>0</v>
      </c>
    </row>
    <row r="3130" spans="5:6" x14ac:dyDescent="0.3">
      <c r="E3130" s="4" t="s">
        <v>15613</v>
      </c>
      <c r="F3130" s="11">
        <v>0</v>
      </c>
    </row>
    <row r="3131" spans="5:6" x14ac:dyDescent="0.3">
      <c r="E3131" s="4" t="s">
        <v>16474</v>
      </c>
      <c r="F3131" s="11">
        <v>0</v>
      </c>
    </row>
    <row r="3132" spans="5:6" x14ac:dyDescent="0.3">
      <c r="E3132" s="4" t="s">
        <v>15614</v>
      </c>
      <c r="F3132" s="11">
        <v>0</v>
      </c>
    </row>
    <row r="3133" spans="5:6" x14ac:dyDescent="0.3">
      <c r="E3133" s="4" t="s">
        <v>16513</v>
      </c>
      <c r="F3133" s="11">
        <v>0</v>
      </c>
    </row>
    <row r="3134" spans="5:6" x14ac:dyDescent="0.3">
      <c r="E3134" s="4" t="s">
        <v>15615</v>
      </c>
      <c r="F3134" s="11">
        <v>0</v>
      </c>
    </row>
    <row r="3135" spans="5:6" x14ac:dyDescent="0.3">
      <c r="E3135" s="4" t="s">
        <v>16587</v>
      </c>
      <c r="F3135" s="11">
        <v>0</v>
      </c>
    </row>
    <row r="3136" spans="5:6" x14ac:dyDescent="0.3">
      <c r="E3136" s="4" t="s">
        <v>15616</v>
      </c>
      <c r="F3136" s="11">
        <v>0</v>
      </c>
    </row>
    <row r="3137" spans="5:6" x14ac:dyDescent="0.3">
      <c r="E3137" s="4" t="s">
        <v>15586</v>
      </c>
      <c r="F3137" s="11">
        <v>0</v>
      </c>
    </row>
    <row r="3138" spans="5:6" x14ac:dyDescent="0.3">
      <c r="E3138" s="4" t="s">
        <v>15617</v>
      </c>
      <c r="F3138" s="11">
        <v>0</v>
      </c>
    </row>
    <row r="3139" spans="5:6" x14ac:dyDescent="0.3">
      <c r="E3139" s="4" t="s">
        <v>16652</v>
      </c>
      <c r="F3139" s="11">
        <v>0</v>
      </c>
    </row>
    <row r="3140" spans="5:6" x14ac:dyDescent="0.3">
      <c r="E3140" s="4" t="s">
        <v>15618</v>
      </c>
      <c r="F3140" s="11">
        <v>0</v>
      </c>
    </row>
    <row r="3141" spans="5:6" x14ac:dyDescent="0.3">
      <c r="E3141" s="4" t="s">
        <v>16107</v>
      </c>
      <c r="F3141" s="11">
        <v>0</v>
      </c>
    </row>
    <row r="3142" spans="5:6" x14ac:dyDescent="0.3">
      <c r="E3142" s="4" t="s">
        <v>15619</v>
      </c>
      <c r="F3142" s="11">
        <v>0</v>
      </c>
    </row>
    <row r="3143" spans="5:6" x14ac:dyDescent="0.3">
      <c r="E3143" s="4" t="s">
        <v>16123</v>
      </c>
      <c r="F3143" s="11">
        <v>0</v>
      </c>
    </row>
    <row r="3144" spans="5:6" x14ac:dyDescent="0.3">
      <c r="E3144" s="4" t="s">
        <v>15620</v>
      </c>
      <c r="F3144" s="11">
        <v>0</v>
      </c>
    </row>
    <row r="3145" spans="5:6" x14ac:dyDescent="0.3">
      <c r="E3145" s="4" t="s">
        <v>16139</v>
      </c>
      <c r="F3145" s="11">
        <v>0</v>
      </c>
    </row>
    <row r="3146" spans="5:6" x14ac:dyDescent="0.3">
      <c r="E3146" s="4" t="s">
        <v>15621</v>
      </c>
      <c r="F3146" s="11">
        <v>0</v>
      </c>
    </row>
    <row r="3147" spans="5:6" x14ac:dyDescent="0.3">
      <c r="E3147" s="4" t="s">
        <v>16155</v>
      </c>
      <c r="F3147" s="11">
        <v>0</v>
      </c>
    </row>
    <row r="3148" spans="5:6" x14ac:dyDescent="0.3">
      <c r="E3148" s="4" t="s">
        <v>15622</v>
      </c>
      <c r="F3148" s="11">
        <v>0</v>
      </c>
    </row>
    <row r="3149" spans="5:6" x14ac:dyDescent="0.3">
      <c r="E3149" s="4" t="s">
        <v>16171</v>
      </c>
      <c r="F3149" s="11">
        <v>0</v>
      </c>
    </row>
    <row r="3150" spans="5:6" x14ac:dyDescent="0.3">
      <c r="E3150" s="4" t="s">
        <v>15623</v>
      </c>
      <c r="F3150" s="11">
        <v>0</v>
      </c>
    </row>
    <row r="3151" spans="5:6" x14ac:dyDescent="0.3">
      <c r="E3151" s="4" t="s">
        <v>15559</v>
      </c>
      <c r="F3151" s="11">
        <v>0</v>
      </c>
    </row>
    <row r="3152" spans="5:6" x14ac:dyDescent="0.3">
      <c r="E3152" s="4" t="s">
        <v>15624</v>
      </c>
      <c r="F3152" s="11">
        <v>0</v>
      </c>
    </row>
    <row r="3153" spans="5:6" x14ac:dyDescent="0.3">
      <c r="E3153" s="4" t="s">
        <v>16203</v>
      </c>
      <c r="F3153" s="11">
        <v>0</v>
      </c>
    </row>
    <row r="3154" spans="5:6" x14ac:dyDescent="0.3">
      <c r="E3154" s="4" t="s">
        <v>15625</v>
      </c>
      <c r="F3154" s="11">
        <v>0</v>
      </c>
    </row>
    <row r="3155" spans="5:6" x14ac:dyDescent="0.3">
      <c r="E3155" s="4" t="s">
        <v>15588</v>
      </c>
      <c r="F3155" s="11">
        <v>0</v>
      </c>
    </row>
    <row r="3156" spans="5:6" x14ac:dyDescent="0.3">
      <c r="E3156" s="4" t="s">
        <v>15626</v>
      </c>
      <c r="F3156" s="11">
        <v>0</v>
      </c>
    </row>
    <row r="3157" spans="5:6" x14ac:dyDescent="0.3">
      <c r="E3157" s="4" t="s">
        <v>16239</v>
      </c>
      <c r="F3157" s="11">
        <v>0</v>
      </c>
    </row>
    <row r="3158" spans="5:6" x14ac:dyDescent="0.3">
      <c r="E3158" s="4" t="s">
        <v>15627</v>
      </c>
      <c r="F3158" s="11">
        <v>0</v>
      </c>
    </row>
    <row r="3159" spans="5:6" x14ac:dyDescent="0.3">
      <c r="E3159" s="4" t="s">
        <v>16255</v>
      </c>
      <c r="F3159" s="11">
        <v>0</v>
      </c>
    </row>
    <row r="3160" spans="5:6" x14ac:dyDescent="0.3">
      <c r="E3160" s="4" t="s">
        <v>15546</v>
      </c>
      <c r="F3160" s="11">
        <v>0</v>
      </c>
    </row>
    <row r="3161" spans="5:6" x14ac:dyDescent="0.3">
      <c r="E3161" s="4" t="s">
        <v>16274</v>
      </c>
      <c r="F3161" s="11">
        <v>0</v>
      </c>
    </row>
    <row r="3162" spans="5:6" x14ac:dyDescent="0.3">
      <c r="E3162" s="4" t="s">
        <v>15629</v>
      </c>
      <c r="F3162" s="11">
        <v>0</v>
      </c>
    </row>
    <row r="3163" spans="5:6" x14ac:dyDescent="0.3">
      <c r="E3163" s="4" t="s">
        <v>16290</v>
      </c>
      <c r="F3163" s="11">
        <v>0</v>
      </c>
    </row>
    <row r="3164" spans="5:6" x14ac:dyDescent="0.3">
      <c r="E3164" s="4" t="s">
        <v>15630</v>
      </c>
      <c r="F3164" s="11">
        <v>0</v>
      </c>
    </row>
    <row r="3165" spans="5:6" x14ac:dyDescent="0.3">
      <c r="E3165" s="4" t="s">
        <v>16306</v>
      </c>
      <c r="F3165" s="11">
        <v>0</v>
      </c>
    </row>
    <row r="3166" spans="5:6" x14ac:dyDescent="0.3">
      <c r="E3166" s="4" t="s">
        <v>15631</v>
      </c>
      <c r="F3166" s="11">
        <v>0</v>
      </c>
    </row>
    <row r="3167" spans="5:6" x14ac:dyDescent="0.3">
      <c r="E3167" s="4" t="s">
        <v>16322</v>
      </c>
      <c r="F3167" s="11">
        <v>0</v>
      </c>
    </row>
    <row r="3168" spans="5:6" x14ac:dyDescent="0.3">
      <c r="E3168" s="4" t="s">
        <v>15632</v>
      </c>
      <c r="F3168" s="11">
        <v>0</v>
      </c>
    </row>
    <row r="3169" spans="5:6" x14ac:dyDescent="0.3">
      <c r="E3169" s="4" t="s">
        <v>16338</v>
      </c>
      <c r="F3169" s="11">
        <v>0</v>
      </c>
    </row>
    <row r="3170" spans="5:6" x14ac:dyDescent="0.3">
      <c r="E3170" s="4" t="s">
        <v>15633</v>
      </c>
      <c r="F3170" s="11">
        <v>0</v>
      </c>
    </row>
    <row r="3171" spans="5:6" x14ac:dyDescent="0.3">
      <c r="E3171" s="4" t="s">
        <v>16354</v>
      </c>
      <c r="F3171" s="11">
        <v>0</v>
      </c>
    </row>
    <row r="3172" spans="5:6" x14ac:dyDescent="0.3">
      <c r="E3172" s="4" t="s">
        <v>15634</v>
      </c>
      <c r="F3172" s="11">
        <v>0</v>
      </c>
    </row>
    <row r="3173" spans="5:6" x14ac:dyDescent="0.3">
      <c r="E3173" s="4" t="s">
        <v>16370</v>
      </c>
      <c r="F3173" s="11">
        <v>0</v>
      </c>
    </row>
    <row r="3174" spans="5:6" x14ac:dyDescent="0.3">
      <c r="E3174" s="4" t="s">
        <v>15635</v>
      </c>
      <c r="F3174" s="11">
        <v>0</v>
      </c>
    </row>
    <row r="3175" spans="5:6" x14ac:dyDescent="0.3">
      <c r="E3175" s="4" t="s">
        <v>16386</v>
      </c>
      <c r="F3175" s="11">
        <v>0</v>
      </c>
    </row>
    <row r="3176" spans="5:6" x14ac:dyDescent="0.3">
      <c r="E3176" s="4" t="s">
        <v>15636</v>
      </c>
      <c r="F3176" s="11">
        <v>0</v>
      </c>
    </row>
    <row r="3177" spans="5:6" x14ac:dyDescent="0.3">
      <c r="E3177" s="4" t="s">
        <v>16402</v>
      </c>
      <c r="F3177" s="11">
        <v>0</v>
      </c>
    </row>
    <row r="3178" spans="5:6" x14ac:dyDescent="0.3">
      <c r="E3178" s="4" t="s">
        <v>15637</v>
      </c>
      <c r="F3178" s="11">
        <v>0</v>
      </c>
    </row>
    <row r="3179" spans="5:6" x14ac:dyDescent="0.3">
      <c r="E3179" s="4" t="s">
        <v>16418</v>
      </c>
      <c r="F3179" s="11">
        <v>0</v>
      </c>
    </row>
    <row r="3180" spans="5:6" x14ac:dyDescent="0.3">
      <c r="E3180" s="4" t="s">
        <v>15638</v>
      </c>
      <c r="F3180" s="11">
        <v>0</v>
      </c>
    </row>
    <row r="3181" spans="5:6" x14ac:dyDescent="0.3">
      <c r="E3181" s="4" t="s">
        <v>16434</v>
      </c>
      <c r="F3181" s="11">
        <v>0</v>
      </c>
    </row>
    <row r="3182" spans="5:6" x14ac:dyDescent="0.3">
      <c r="E3182" s="4" t="s">
        <v>15639</v>
      </c>
      <c r="F3182" s="11">
        <v>0</v>
      </c>
    </row>
    <row r="3183" spans="5:6" x14ac:dyDescent="0.3">
      <c r="E3183" s="4" t="s">
        <v>16450</v>
      </c>
      <c r="F3183" s="11">
        <v>0</v>
      </c>
    </row>
    <row r="3184" spans="5:6" x14ac:dyDescent="0.3">
      <c r="E3184" s="4" t="s">
        <v>15640</v>
      </c>
      <c r="F3184" s="11">
        <v>0</v>
      </c>
    </row>
    <row r="3185" spans="5:6" x14ac:dyDescent="0.3">
      <c r="E3185" s="4" t="s">
        <v>16466</v>
      </c>
      <c r="F3185" s="11">
        <v>0</v>
      </c>
    </row>
    <row r="3186" spans="5:6" x14ac:dyDescent="0.3">
      <c r="E3186" s="4" t="s">
        <v>15641</v>
      </c>
      <c r="F3186" s="11">
        <v>0</v>
      </c>
    </row>
    <row r="3187" spans="5:6" x14ac:dyDescent="0.3">
      <c r="E3187" s="4" t="s">
        <v>16482</v>
      </c>
      <c r="F3187" s="11">
        <v>0</v>
      </c>
    </row>
    <row r="3188" spans="5:6" x14ac:dyDescent="0.3">
      <c r="E3188" s="4" t="s">
        <v>15642</v>
      </c>
      <c r="F3188" s="11">
        <v>0</v>
      </c>
    </row>
    <row r="3189" spans="5:6" x14ac:dyDescent="0.3">
      <c r="E3189" s="4" t="s">
        <v>16505</v>
      </c>
      <c r="F3189" s="11">
        <v>0</v>
      </c>
    </row>
    <row r="3190" spans="5:6" x14ac:dyDescent="0.3">
      <c r="E3190" s="4" t="s">
        <v>15547</v>
      </c>
      <c r="F3190" s="11">
        <v>0</v>
      </c>
    </row>
    <row r="3191" spans="5:6" x14ac:dyDescent="0.3">
      <c r="E3191" s="4" t="s">
        <v>16521</v>
      </c>
      <c r="F3191" s="11">
        <v>0</v>
      </c>
    </row>
    <row r="3192" spans="5:6" x14ac:dyDescent="0.3">
      <c r="E3192" s="4" t="s">
        <v>15644</v>
      </c>
      <c r="F3192" s="11">
        <v>0</v>
      </c>
    </row>
    <row r="3193" spans="5:6" x14ac:dyDescent="0.3">
      <c r="E3193" s="4" t="s">
        <v>16567</v>
      </c>
      <c r="F3193" s="11">
        <v>0</v>
      </c>
    </row>
    <row r="3194" spans="5:6" x14ac:dyDescent="0.3">
      <c r="E3194" s="4" t="s">
        <v>15548</v>
      </c>
      <c r="F3194" s="11">
        <v>0</v>
      </c>
    </row>
    <row r="3195" spans="5:6" x14ac:dyDescent="0.3">
      <c r="E3195" s="4" t="s">
        <v>16595</v>
      </c>
      <c r="F3195" s="11">
        <v>0</v>
      </c>
    </row>
    <row r="3196" spans="5:6" x14ac:dyDescent="0.3">
      <c r="E3196" s="4" t="s">
        <v>15646</v>
      </c>
      <c r="F3196" s="11">
        <v>0</v>
      </c>
    </row>
    <row r="3197" spans="5:6" x14ac:dyDescent="0.3">
      <c r="E3197" s="4" t="s">
        <v>16611</v>
      </c>
      <c r="F3197" s="11">
        <v>0</v>
      </c>
    </row>
    <row r="3198" spans="5:6" x14ac:dyDescent="0.3">
      <c r="E3198" s="4" t="s">
        <v>15647</v>
      </c>
      <c r="F3198" s="11">
        <v>0</v>
      </c>
    </row>
    <row r="3199" spans="5:6" x14ac:dyDescent="0.3">
      <c r="E3199" s="4" t="s">
        <v>16627</v>
      </c>
      <c r="F3199" s="11">
        <v>0</v>
      </c>
    </row>
    <row r="3200" spans="5:6" x14ac:dyDescent="0.3">
      <c r="E3200" s="4" t="s">
        <v>15648</v>
      </c>
      <c r="F3200" s="11">
        <v>0</v>
      </c>
    </row>
    <row r="3201" spans="5:6" x14ac:dyDescent="0.3">
      <c r="E3201" s="4" t="s">
        <v>16643</v>
      </c>
      <c r="F3201" s="11">
        <v>0</v>
      </c>
    </row>
    <row r="3202" spans="5:6" x14ac:dyDescent="0.3">
      <c r="E3202" s="4" t="s">
        <v>15649</v>
      </c>
      <c r="F3202" s="11">
        <v>0</v>
      </c>
    </row>
    <row r="3203" spans="5:6" x14ac:dyDescent="0.3">
      <c r="E3203" s="4" t="s">
        <v>16660</v>
      </c>
      <c r="F3203" s="11">
        <v>0</v>
      </c>
    </row>
    <row r="3204" spans="5:6" x14ac:dyDescent="0.3">
      <c r="E3204" s="4" t="s">
        <v>15650</v>
      </c>
      <c r="F3204" s="11">
        <v>0</v>
      </c>
    </row>
    <row r="3205" spans="5:6" x14ac:dyDescent="0.3">
      <c r="E3205" s="4" t="s">
        <v>16676</v>
      </c>
      <c r="F3205" s="11">
        <v>0</v>
      </c>
    </row>
    <row r="3206" spans="5:6" x14ac:dyDescent="0.3">
      <c r="E3206" s="4" t="s">
        <v>15651</v>
      </c>
      <c r="F3206" s="11">
        <v>0</v>
      </c>
    </row>
    <row r="3207" spans="5:6" x14ac:dyDescent="0.3">
      <c r="E3207" s="4" t="s">
        <v>16111</v>
      </c>
      <c r="F3207" s="11">
        <v>0</v>
      </c>
    </row>
    <row r="3208" spans="5:6" x14ac:dyDescent="0.3">
      <c r="E3208" s="4" t="s">
        <v>15652</v>
      </c>
      <c r="F3208" s="11">
        <v>0</v>
      </c>
    </row>
    <row r="3209" spans="5:6" x14ac:dyDescent="0.3">
      <c r="E3209" s="4" t="s">
        <v>16119</v>
      </c>
      <c r="F3209" s="11">
        <v>0</v>
      </c>
    </row>
    <row r="3210" spans="5:6" x14ac:dyDescent="0.3">
      <c r="E3210" s="4" t="s">
        <v>15653</v>
      </c>
      <c r="F3210" s="11">
        <v>0</v>
      </c>
    </row>
    <row r="3211" spans="5:6" x14ac:dyDescent="0.3">
      <c r="E3211" s="4" t="s">
        <v>16127</v>
      </c>
      <c r="F3211" s="11">
        <v>0</v>
      </c>
    </row>
    <row r="3212" spans="5:6" x14ac:dyDescent="0.3">
      <c r="E3212" s="4" t="s">
        <v>15654</v>
      </c>
      <c r="F3212" s="11">
        <v>0</v>
      </c>
    </row>
    <row r="3213" spans="5:6" x14ac:dyDescent="0.3">
      <c r="E3213" s="4" t="s">
        <v>16135</v>
      </c>
      <c r="F3213" s="11">
        <v>0</v>
      </c>
    </row>
    <row r="3214" spans="5:6" x14ac:dyDescent="0.3">
      <c r="E3214" s="4" t="s">
        <v>15655</v>
      </c>
      <c r="F3214" s="11">
        <v>0</v>
      </c>
    </row>
    <row r="3215" spans="5:6" x14ac:dyDescent="0.3">
      <c r="E3215" s="4" t="s">
        <v>16143</v>
      </c>
      <c r="F3215" s="11">
        <v>0</v>
      </c>
    </row>
    <row r="3216" spans="5:6" x14ac:dyDescent="0.3">
      <c r="E3216" s="4" t="s">
        <v>15656</v>
      </c>
      <c r="F3216" s="11">
        <v>0</v>
      </c>
    </row>
    <row r="3217" spans="5:6" x14ac:dyDescent="0.3">
      <c r="E3217" s="4" t="s">
        <v>16151</v>
      </c>
      <c r="F3217" s="11">
        <v>0</v>
      </c>
    </row>
    <row r="3218" spans="5:6" x14ac:dyDescent="0.3">
      <c r="E3218" s="4" t="s">
        <v>15657</v>
      </c>
      <c r="F3218" s="11">
        <v>0</v>
      </c>
    </row>
    <row r="3219" spans="5:6" x14ac:dyDescent="0.3">
      <c r="E3219" s="4" t="s">
        <v>16159</v>
      </c>
      <c r="F3219" s="11">
        <v>0</v>
      </c>
    </row>
    <row r="3220" spans="5:6" x14ac:dyDescent="0.3">
      <c r="E3220" s="4" t="s">
        <v>15658</v>
      </c>
      <c r="F3220" s="11">
        <v>0</v>
      </c>
    </row>
    <row r="3221" spans="5:6" x14ac:dyDescent="0.3">
      <c r="E3221" s="4" t="s">
        <v>16167</v>
      </c>
      <c r="F3221" s="11">
        <v>0</v>
      </c>
    </row>
    <row r="3222" spans="5:6" x14ac:dyDescent="0.3">
      <c r="E3222" s="4" t="s">
        <v>15659</v>
      </c>
      <c r="F3222" s="11">
        <v>0</v>
      </c>
    </row>
    <row r="3223" spans="5:6" x14ac:dyDescent="0.3">
      <c r="E3223" s="4" t="s">
        <v>16175</v>
      </c>
      <c r="F3223" s="11">
        <v>0</v>
      </c>
    </row>
    <row r="3224" spans="5:6" x14ac:dyDescent="0.3">
      <c r="E3224" s="4" t="s">
        <v>15660</v>
      </c>
      <c r="F3224" s="11">
        <v>0</v>
      </c>
    </row>
    <row r="3225" spans="5:6" x14ac:dyDescent="0.3">
      <c r="E3225" s="4" t="s">
        <v>16183</v>
      </c>
      <c r="F3225" s="11">
        <v>0</v>
      </c>
    </row>
    <row r="3226" spans="5:6" x14ac:dyDescent="0.3">
      <c r="E3226" s="4" t="s">
        <v>15661</v>
      </c>
      <c r="F3226" s="11">
        <v>0</v>
      </c>
    </row>
    <row r="3227" spans="5:6" x14ac:dyDescent="0.3">
      <c r="E3227" s="4" t="s">
        <v>16191</v>
      </c>
      <c r="F3227" s="11">
        <v>0</v>
      </c>
    </row>
    <row r="3228" spans="5:6" x14ac:dyDescent="0.3">
      <c r="E3228" s="4" t="s">
        <v>15662</v>
      </c>
      <c r="F3228" s="11">
        <v>0</v>
      </c>
    </row>
    <row r="3229" spans="5:6" x14ac:dyDescent="0.3">
      <c r="E3229" s="4" t="s">
        <v>16199</v>
      </c>
      <c r="F3229" s="11">
        <v>0</v>
      </c>
    </row>
    <row r="3230" spans="5:6" x14ac:dyDescent="0.3">
      <c r="E3230" s="4" t="s">
        <v>15663</v>
      </c>
      <c r="F3230" s="11">
        <v>0</v>
      </c>
    </row>
    <row r="3231" spans="5:6" x14ac:dyDescent="0.3">
      <c r="E3231" s="4" t="s">
        <v>16207</v>
      </c>
      <c r="F3231" s="11">
        <v>0</v>
      </c>
    </row>
    <row r="3232" spans="5:6" x14ac:dyDescent="0.3">
      <c r="E3232" s="4" t="s">
        <v>15664</v>
      </c>
      <c r="F3232" s="11">
        <v>0</v>
      </c>
    </row>
    <row r="3233" spans="5:6" x14ac:dyDescent="0.3">
      <c r="E3233" s="4" t="s">
        <v>16215</v>
      </c>
      <c r="F3233" s="11">
        <v>0</v>
      </c>
    </row>
    <row r="3234" spans="5:6" x14ac:dyDescent="0.3">
      <c r="E3234" s="4" t="s">
        <v>15665</v>
      </c>
      <c r="F3234" s="11">
        <v>0</v>
      </c>
    </row>
    <row r="3235" spans="5:6" x14ac:dyDescent="0.3">
      <c r="E3235" s="4" t="s">
        <v>16227</v>
      </c>
      <c r="F3235" s="11">
        <v>0</v>
      </c>
    </row>
    <row r="3236" spans="5:6" x14ac:dyDescent="0.3">
      <c r="E3236" s="4" t="s">
        <v>15534</v>
      </c>
      <c r="F3236" s="11">
        <v>0</v>
      </c>
    </row>
    <row r="3237" spans="5:6" x14ac:dyDescent="0.3">
      <c r="E3237" s="4" t="s">
        <v>16235</v>
      </c>
      <c r="F3237" s="11">
        <v>0</v>
      </c>
    </row>
    <row r="3238" spans="5:6" x14ac:dyDescent="0.3">
      <c r="E3238" s="4" t="s">
        <v>15667</v>
      </c>
      <c r="F3238" s="11">
        <v>0</v>
      </c>
    </row>
    <row r="3239" spans="5:6" x14ac:dyDescent="0.3">
      <c r="E3239" s="4" t="s">
        <v>16243</v>
      </c>
      <c r="F3239" s="11">
        <v>0</v>
      </c>
    </row>
    <row r="3240" spans="5:6" x14ac:dyDescent="0.3">
      <c r="E3240" s="4" t="s">
        <v>15668</v>
      </c>
      <c r="F3240" s="11">
        <v>0</v>
      </c>
    </row>
    <row r="3241" spans="5:6" x14ac:dyDescent="0.3">
      <c r="E3241" s="4" t="s">
        <v>16251</v>
      </c>
      <c r="F3241" s="11">
        <v>0</v>
      </c>
    </row>
    <row r="3242" spans="5:6" x14ac:dyDescent="0.3">
      <c r="E3242" s="4" t="s">
        <v>15669</v>
      </c>
      <c r="F3242" s="11">
        <v>0</v>
      </c>
    </row>
    <row r="3243" spans="5:6" x14ac:dyDescent="0.3">
      <c r="E3243" s="4" t="s">
        <v>16262</v>
      </c>
      <c r="F3243" s="11">
        <v>0</v>
      </c>
    </row>
    <row r="3244" spans="5:6" x14ac:dyDescent="0.3">
      <c r="E3244" s="4" t="s">
        <v>15670</v>
      </c>
      <c r="F3244" s="11">
        <v>0</v>
      </c>
    </row>
    <row r="3245" spans="5:6" x14ac:dyDescent="0.3">
      <c r="E3245" s="4" t="s">
        <v>15564</v>
      </c>
      <c r="F3245" s="11">
        <v>0</v>
      </c>
    </row>
    <row r="3246" spans="5:6" x14ac:dyDescent="0.3">
      <c r="E3246" s="4" t="s">
        <v>15671</v>
      </c>
      <c r="F3246" s="11">
        <v>0</v>
      </c>
    </row>
    <row r="3247" spans="5:6" x14ac:dyDescent="0.3">
      <c r="E3247" s="4" t="s">
        <v>16278</v>
      </c>
      <c r="F3247" s="11">
        <v>0</v>
      </c>
    </row>
    <row r="3248" spans="5:6" x14ac:dyDescent="0.3">
      <c r="E3248" s="4" t="s">
        <v>15672</v>
      </c>
      <c r="F3248" s="11">
        <v>0</v>
      </c>
    </row>
    <row r="3249" spans="5:6" x14ac:dyDescent="0.3">
      <c r="E3249" s="4" t="s">
        <v>16286</v>
      </c>
      <c r="F3249" s="11">
        <v>0</v>
      </c>
    </row>
    <row r="3250" spans="5:6" x14ac:dyDescent="0.3">
      <c r="E3250" s="4" t="s">
        <v>15673</v>
      </c>
      <c r="F3250" s="11">
        <v>0</v>
      </c>
    </row>
    <row r="3251" spans="5:6" x14ac:dyDescent="0.3">
      <c r="E3251" s="4" t="s">
        <v>16294</v>
      </c>
      <c r="F3251" s="11">
        <v>0</v>
      </c>
    </row>
    <row r="3252" spans="5:6" x14ac:dyDescent="0.3">
      <c r="E3252" s="4" t="s">
        <v>15674</v>
      </c>
      <c r="F3252" s="11">
        <v>0</v>
      </c>
    </row>
    <row r="3253" spans="5:6" x14ac:dyDescent="0.3">
      <c r="E3253" s="4" t="s">
        <v>16302</v>
      </c>
      <c r="F3253" s="11">
        <v>0</v>
      </c>
    </row>
    <row r="3254" spans="5:6" x14ac:dyDescent="0.3">
      <c r="E3254" s="4" t="s">
        <v>15675</v>
      </c>
      <c r="F3254" s="11">
        <v>0</v>
      </c>
    </row>
    <row r="3255" spans="5:6" x14ac:dyDescent="0.3">
      <c r="E3255" s="4" t="s">
        <v>15545</v>
      </c>
      <c r="F3255" s="11">
        <v>0</v>
      </c>
    </row>
    <row r="3256" spans="5:6" x14ac:dyDescent="0.3">
      <c r="E3256" s="4" t="s">
        <v>15676</v>
      </c>
      <c r="F3256" s="11">
        <v>0</v>
      </c>
    </row>
    <row r="3257" spans="5:6" x14ac:dyDescent="0.3">
      <c r="E3257" s="4" t="s">
        <v>16318</v>
      </c>
      <c r="F3257" s="11">
        <v>0</v>
      </c>
    </row>
    <row r="3258" spans="5:6" x14ac:dyDescent="0.3">
      <c r="E3258" s="4" t="s">
        <v>15677</v>
      </c>
      <c r="F3258" s="11">
        <v>0</v>
      </c>
    </row>
    <row r="3259" spans="5:6" x14ac:dyDescent="0.3">
      <c r="E3259" s="4" t="s">
        <v>16326</v>
      </c>
      <c r="F3259" s="11">
        <v>0</v>
      </c>
    </row>
    <row r="3260" spans="5:6" x14ac:dyDescent="0.3">
      <c r="E3260" s="4" t="s">
        <v>15678</v>
      </c>
      <c r="F3260" s="11">
        <v>0</v>
      </c>
    </row>
    <row r="3261" spans="5:6" x14ac:dyDescent="0.3">
      <c r="E3261" s="4" t="s">
        <v>16334</v>
      </c>
      <c r="F3261" s="11">
        <v>0</v>
      </c>
    </row>
    <row r="3262" spans="5:6" x14ac:dyDescent="0.3">
      <c r="E3262" s="4" t="s">
        <v>15679</v>
      </c>
      <c r="F3262" s="11">
        <v>0</v>
      </c>
    </row>
    <row r="3263" spans="5:6" x14ac:dyDescent="0.3">
      <c r="E3263" s="4" t="s">
        <v>16342</v>
      </c>
      <c r="F3263" s="11">
        <v>0</v>
      </c>
    </row>
    <row r="3264" spans="5:6" x14ac:dyDescent="0.3">
      <c r="E3264" s="4" t="s">
        <v>15680</v>
      </c>
      <c r="F3264" s="11">
        <v>0</v>
      </c>
    </row>
    <row r="3265" spans="5:6" x14ac:dyDescent="0.3">
      <c r="E3265" s="4" t="s">
        <v>16350</v>
      </c>
      <c r="F3265" s="11">
        <v>0</v>
      </c>
    </row>
    <row r="3266" spans="5:6" x14ac:dyDescent="0.3">
      <c r="E3266" s="4" t="s">
        <v>15681</v>
      </c>
      <c r="F3266" s="11">
        <v>0</v>
      </c>
    </row>
    <row r="3267" spans="5:6" x14ac:dyDescent="0.3">
      <c r="E3267" s="4" t="s">
        <v>16358</v>
      </c>
      <c r="F3267" s="11">
        <v>0</v>
      </c>
    </row>
    <row r="3268" spans="5:6" x14ac:dyDescent="0.3">
      <c r="E3268" s="4" t="s">
        <v>15682</v>
      </c>
      <c r="F3268" s="11">
        <v>0</v>
      </c>
    </row>
    <row r="3269" spans="5:6" x14ac:dyDescent="0.3">
      <c r="E3269" s="4" t="s">
        <v>16366</v>
      </c>
      <c r="F3269" s="11">
        <v>0</v>
      </c>
    </row>
    <row r="3270" spans="5:6" x14ac:dyDescent="0.3">
      <c r="E3270" s="4" t="s">
        <v>15683</v>
      </c>
      <c r="F3270" s="11">
        <v>0</v>
      </c>
    </row>
    <row r="3271" spans="5:6" x14ac:dyDescent="0.3">
      <c r="E3271" s="4" t="s">
        <v>16374</v>
      </c>
      <c r="F3271" s="11">
        <v>0</v>
      </c>
    </row>
    <row r="3272" spans="5:6" x14ac:dyDescent="0.3">
      <c r="E3272" s="4" t="s">
        <v>15684</v>
      </c>
      <c r="F3272" s="11">
        <v>0</v>
      </c>
    </row>
    <row r="3273" spans="5:6" x14ac:dyDescent="0.3">
      <c r="E3273" s="4" t="s">
        <v>16382</v>
      </c>
      <c r="F3273" s="11">
        <v>0</v>
      </c>
    </row>
    <row r="3274" spans="5:6" x14ac:dyDescent="0.3">
      <c r="E3274" s="4" t="s">
        <v>15685</v>
      </c>
      <c r="F3274" s="11">
        <v>0</v>
      </c>
    </row>
    <row r="3275" spans="5:6" x14ac:dyDescent="0.3">
      <c r="E3275" s="4" t="s">
        <v>16390</v>
      </c>
      <c r="F3275" s="11">
        <v>0</v>
      </c>
    </row>
    <row r="3276" spans="5:6" x14ac:dyDescent="0.3">
      <c r="E3276" s="4" t="s">
        <v>15686</v>
      </c>
      <c r="F3276" s="11">
        <v>0</v>
      </c>
    </row>
    <row r="3277" spans="5:6" x14ac:dyDescent="0.3">
      <c r="E3277" s="4" t="s">
        <v>16398</v>
      </c>
      <c r="F3277" s="11">
        <v>0</v>
      </c>
    </row>
    <row r="3278" spans="5:6" x14ac:dyDescent="0.3">
      <c r="E3278" s="4" t="s">
        <v>15687</v>
      </c>
      <c r="F3278" s="11">
        <v>0</v>
      </c>
    </row>
    <row r="3279" spans="5:6" x14ac:dyDescent="0.3">
      <c r="E3279" s="4" t="s">
        <v>16406</v>
      </c>
      <c r="F3279" s="11">
        <v>0</v>
      </c>
    </row>
    <row r="3280" spans="5:6" x14ac:dyDescent="0.3">
      <c r="E3280" s="4" t="s">
        <v>15688</v>
      </c>
      <c r="F3280" s="11">
        <v>0</v>
      </c>
    </row>
    <row r="3281" spans="5:6" x14ac:dyDescent="0.3">
      <c r="E3281" s="4" t="s">
        <v>16414</v>
      </c>
      <c r="F3281" s="11">
        <v>0</v>
      </c>
    </row>
    <row r="3282" spans="5:6" x14ac:dyDescent="0.3">
      <c r="E3282" s="4" t="s">
        <v>15549</v>
      </c>
      <c r="F3282" s="11">
        <v>0</v>
      </c>
    </row>
    <row r="3283" spans="5:6" x14ac:dyDescent="0.3">
      <c r="E3283" s="4" t="s">
        <v>16422</v>
      </c>
      <c r="F3283" s="11">
        <v>0</v>
      </c>
    </row>
    <row r="3284" spans="5:6" x14ac:dyDescent="0.3">
      <c r="E3284" s="4" t="s">
        <v>15690</v>
      </c>
      <c r="F3284" s="11">
        <v>0</v>
      </c>
    </row>
    <row r="3285" spans="5:6" x14ac:dyDescent="0.3">
      <c r="E3285" s="4" t="s">
        <v>16430</v>
      </c>
      <c r="F3285" s="11">
        <v>0</v>
      </c>
    </row>
    <row r="3286" spans="5:6" x14ac:dyDescent="0.3">
      <c r="E3286" s="4" t="s">
        <v>15691</v>
      </c>
      <c r="F3286" s="11">
        <v>0</v>
      </c>
    </row>
    <row r="3287" spans="5:6" x14ac:dyDescent="0.3">
      <c r="E3287" s="4" t="s">
        <v>16438</v>
      </c>
      <c r="F3287" s="11">
        <v>0</v>
      </c>
    </row>
    <row r="3288" spans="5:6" x14ac:dyDescent="0.3">
      <c r="E3288" s="4" t="s">
        <v>15692</v>
      </c>
      <c r="F3288" s="11">
        <v>0</v>
      </c>
    </row>
    <row r="3289" spans="5:6" x14ac:dyDescent="0.3">
      <c r="E3289" s="4" t="s">
        <v>16446</v>
      </c>
      <c r="F3289" s="11">
        <v>0</v>
      </c>
    </row>
    <row r="3290" spans="5:6" x14ac:dyDescent="0.3">
      <c r="E3290" s="4" t="s">
        <v>15693</v>
      </c>
      <c r="F3290" s="11">
        <v>0</v>
      </c>
    </row>
    <row r="3291" spans="5:6" x14ac:dyDescent="0.3">
      <c r="E3291" s="4" t="s">
        <v>16454</v>
      </c>
      <c r="F3291" s="11">
        <v>0</v>
      </c>
    </row>
    <row r="3292" spans="5:6" x14ac:dyDescent="0.3">
      <c r="E3292" s="4" t="s">
        <v>15694</v>
      </c>
      <c r="F3292" s="11">
        <v>0</v>
      </c>
    </row>
    <row r="3293" spans="5:6" x14ac:dyDescent="0.3">
      <c r="E3293" s="4" t="s">
        <v>16462</v>
      </c>
      <c r="F3293" s="11">
        <v>0</v>
      </c>
    </row>
    <row r="3294" spans="5:6" x14ac:dyDescent="0.3">
      <c r="E3294" s="4" t="s">
        <v>15695</v>
      </c>
      <c r="F3294" s="11">
        <v>0</v>
      </c>
    </row>
    <row r="3295" spans="5:6" x14ac:dyDescent="0.3">
      <c r="E3295" s="4" t="s">
        <v>16470</v>
      </c>
      <c r="F3295" s="11">
        <v>0</v>
      </c>
    </row>
    <row r="3296" spans="5:6" x14ac:dyDescent="0.3">
      <c r="E3296" s="4" t="s">
        <v>15696</v>
      </c>
      <c r="F3296" s="11">
        <v>0</v>
      </c>
    </row>
    <row r="3297" spans="5:6" x14ac:dyDescent="0.3">
      <c r="E3297" s="4" t="s">
        <v>16478</v>
      </c>
      <c r="F3297" s="11">
        <v>0</v>
      </c>
    </row>
    <row r="3298" spans="5:6" x14ac:dyDescent="0.3">
      <c r="E3298" s="4" t="s">
        <v>15697</v>
      </c>
      <c r="F3298" s="11">
        <v>0</v>
      </c>
    </row>
    <row r="3299" spans="5:6" x14ac:dyDescent="0.3">
      <c r="E3299" s="4" t="s">
        <v>16493</v>
      </c>
      <c r="F3299" s="11">
        <v>0</v>
      </c>
    </row>
    <row r="3300" spans="5:6" x14ac:dyDescent="0.3">
      <c r="E3300" s="4" t="s">
        <v>15698</v>
      </c>
      <c r="F3300" s="11">
        <v>0</v>
      </c>
    </row>
    <row r="3301" spans="5:6" x14ac:dyDescent="0.3">
      <c r="E3301" s="4" t="s">
        <v>16501</v>
      </c>
      <c r="F3301" s="11">
        <v>0</v>
      </c>
    </row>
    <row r="3302" spans="5:6" x14ac:dyDescent="0.3">
      <c r="E3302" s="4" t="s">
        <v>15699</v>
      </c>
      <c r="F3302" s="11">
        <v>0</v>
      </c>
    </row>
    <row r="3303" spans="5:6" x14ac:dyDescent="0.3">
      <c r="E3303" s="4" t="s">
        <v>16509</v>
      </c>
      <c r="F3303" s="11">
        <v>0</v>
      </c>
    </row>
    <row r="3304" spans="5:6" x14ac:dyDescent="0.3">
      <c r="E3304" s="4" t="s">
        <v>15700</v>
      </c>
      <c r="F3304" s="11">
        <v>0</v>
      </c>
    </row>
    <row r="3305" spans="5:6" x14ac:dyDescent="0.3">
      <c r="E3305" s="4" t="s">
        <v>16517</v>
      </c>
      <c r="F3305" s="11">
        <v>0</v>
      </c>
    </row>
    <row r="3306" spans="5:6" x14ac:dyDescent="0.3">
      <c r="E3306" s="4" t="s">
        <v>15701</v>
      </c>
      <c r="F3306" s="11">
        <v>0</v>
      </c>
    </row>
    <row r="3307" spans="5:6" x14ac:dyDescent="0.3">
      <c r="E3307" s="4" t="s">
        <v>16525</v>
      </c>
      <c r="F3307" s="11">
        <v>0</v>
      </c>
    </row>
    <row r="3308" spans="5:6" x14ac:dyDescent="0.3">
      <c r="E3308" s="4" t="s">
        <v>15702</v>
      </c>
      <c r="F3308" s="11">
        <v>0</v>
      </c>
    </row>
    <row r="3309" spans="5:6" x14ac:dyDescent="0.3">
      <c r="E3309" s="4" t="s">
        <v>16533</v>
      </c>
      <c r="F3309" s="11">
        <v>0</v>
      </c>
    </row>
    <row r="3310" spans="5:6" x14ac:dyDescent="0.3">
      <c r="E3310" s="4" t="s">
        <v>15703</v>
      </c>
      <c r="F3310" s="11">
        <v>0</v>
      </c>
    </row>
    <row r="3311" spans="5:6" x14ac:dyDescent="0.3">
      <c r="E3311" s="4" t="s">
        <v>15576</v>
      </c>
      <c r="F3311" s="11">
        <v>0</v>
      </c>
    </row>
    <row r="3312" spans="5:6" x14ac:dyDescent="0.3">
      <c r="E3312" s="4" t="s">
        <v>15704</v>
      </c>
      <c r="F3312" s="11">
        <v>0</v>
      </c>
    </row>
    <row r="3313" spans="5:6" x14ac:dyDescent="0.3">
      <c r="E3313" s="4" t="s">
        <v>16591</v>
      </c>
      <c r="F3313" s="11">
        <v>0</v>
      </c>
    </row>
    <row r="3314" spans="5:6" x14ac:dyDescent="0.3">
      <c r="E3314" s="4" t="s">
        <v>15705</v>
      </c>
      <c r="F3314" s="11">
        <v>0</v>
      </c>
    </row>
    <row r="3315" spans="5:6" x14ac:dyDescent="0.3">
      <c r="E3315" s="4" t="s">
        <v>16599</v>
      </c>
      <c r="F3315" s="11">
        <v>0</v>
      </c>
    </row>
    <row r="3316" spans="5:6" x14ac:dyDescent="0.3">
      <c r="E3316" s="4" t="s">
        <v>15706</v>
      </c>
      <c r="F3316" s="11">
        <v>0</v>
      </c>
    </row>
    <row r="3317" spans="5:6" x14ac:dyDescent="0.3">
      <c r="E3317" s="4" t="s">
        <v>16607</v>
      </c>
      <c r="F3317" s="11">
        <v>0</v>
      </c>
    </row>
    <row r="3318" spans="5:6" x14ac:dyDescent="0.3">
      <c r="E3318" s="4" t="s">
        <v>15707</v>
      </c>
      <c r="F3318" s="11">
        <v>0</v>
      </c>
    </row>
    <row r="3319" spans="5:6" x14ac:dyDescent="0.3">
      <c r="E3319" s="4" t="s">
        <v>16615</v>
      </c>
      <c r="F3319" s="11">
        <v>0</v>
      </c>
    </row>
    <row r="3320" spans="5:6" x14ac:dyDescent="0.3">
      <c r="E3320" s="4" t="s">
        <v>15708</v>
      </c>
      <c r="F3320" s="11">
        <v>0</v>
      </c>
    </row>
    <row r="3321" spans="5:6" x14ac:dyDescent="0.3">
      <c r="E3321" s="4" t="s">
        <v>16623</v>
      </c>
      <c r="F3321" s="11">
        <v>0</v>
      </c>
    </row>
    <row r="3322" spans="5:6" x14ac:dyDescent="0.3">
      <c r="E3322" s="4" t="s">
        <v>15709</v>
      </c>
      <c r="F3322" s="11">
        <v>0</v>
      </c>
    </row>
    <row r="3323" spans="5:6" x14ac:dyDescent="0.3">
      <c r="E3323" s="4" t="s">
        <v>16631</v>
      </c>
      <c r="F3323" s="11">
        <v>0</v>
      </c>
    </row>
    <row r="3324" spans="5:6" x14ac:dyDescent="0.3">
      <c r="E3324" s="4" t="s">
        <v>15710</v>
      </c>
      <c r="F3324" s="11">
        <v>0</v>
      </c>
    </row>
    <row r="3325" spans="5:6" x14ac:dyDescent="0.3">
      <c r="E3325" s="4" t="s">
        <v>16639</v>
      </c>
      <c r="F3325" s="11">
        <v>0</v>
      </c>
    </row>
    <row r="3326" spans="5:6" x14ac:dyDescent="0.3">
      <c r="E3326" s="4" t="s">
        <v>15711</v>
      </c>
      <c r="F3326" s="11">
        <v>0</v>
      </c>
    </row>
    <row r="3327" spans="5:6" x14ac:dyDescent="0.3">
      <c r="E3327" s="4" t="s">
        <v>15532</v>
      </c>
      <c r="F3327" s="11">
        <v>0</v>
      </c>
    </row>
    <row r="3328" spans="5:6" x14ac:dyDescent="0.3">
      <c r="E3328" s="4" t="s">
        <v>15712</v>
      </c>
      <c r="F3328" s="11">
        <v>0</v>
      </c>
    </row>
    <row r="3329" spans="5:6" x14ac:dyDescent="0.3">
      <c r="E3329" s="4" t="s">
        <v>16656</v>
      </c>
      <c r="F3329" s="11">
        <v>0</v>
      </c>
    </row>
    <row r="3330" spans="5:6" x14ac:dyDescent="0.3">
      <c r="E3330" s="4" t="s">
        <v>15713</v>
      </c>
      <c r="F3330" s="11">
        <v>0</v>
      </c>
    </row>
    <row r="3331" spans="5:6" x14ac:dyDescent="0.3">
      <c r="E3331" s="4" t="s">
        <v>16664</v>
      </c>
      <c r="F3331" s="11">
        <v>0</v>
      </c>
    </row>
    <row r="3332" spans="5:6" x14ac:dyDescent="0.3">
      <c r="E3332" s="4" t="s">
        <v>15714</v>
      </c>
      <c r="F3332" s="11">
        <v>0</v>
      </c>
    </row>
    <row r="3333" spans="5:6" x14ac:dyDescent="0.3">
      <c r="E3333" s="4" t="s">
        <v>16672</v>
      </c>
      <c r="F3333" s="11">
        <v>0</v>
      </c>
    </row>
    <row r="3334" spans="5:6" x14ac:dyDescent="0.3">
      <c r="E3334" s="4" t="s">
        <v>15715</v>
      </c>
      <c r="F3334" s="11">
        <v>0</v>
      </c>
    </row>
    <row r="3335" spans="5:6" x14ac:dyDescent="0.3">
      <c r="E3335" s="4" t="s">
        <v>16680</v>
      </c>
      <c r="F3335" s="11">
        <v>0</v>
      </c>
    </row>
    <row r="3336" spans="5:6" x14ac:dyDescent="0.3">
      <c r="E3336" s="4" t="s">
        <v>15716</v>
      </c>
      <c r="F3336" s="11">
        <v>0</v>
      </c>
    </row>
    <row r="3337" spans="5:6" x14ac:dyDescent="0.3">
      <c r="E3337" s="4" t="s">
        <v>16109</v>
      </c>
      <c r="F3337" s="11">
        <v>0</v>
      </c>
    </row>
    <row r="3338" spans="5:6" x14ac:dyDescent="0.3">
      <c r="E3338" s="4" t="s">
        <v>15717</v>
      </c>
      <c r="F3338" s="11">
        <v>0</v>
      </c>
    </row>
    <row r="3339" spans="5:6" x14ac:dyDescent="0.3">
      <c r="E3339" s="4" t="s">
        <v>16113</v>
      </c>
      <c r="F3339" s="11">
        <v>0</v>
      </c>
    </row>
    <row r="3340" spans="5:6" x14ac:dyDescent="0.3">
      <c r="E3340" s="4" t="s">
        <v>15718</v>
      </c>
      <c r="F3340" s="11">
        <v>0</v>
      </c>
    </row>
    <row r="3341" spans="5:6" x14ac:dyDescent="0.3">
      <c r="E3341" s="4" t="s">
        <v>16117</v>
      </c>
      <c r="F3341" s="11">
        <v>0</v>
      </c>
    </row>
    <row r="3342" spans="5:6" x14ac:dyDescent="0.3">
      <c r="E3342" s="4" t="s">
        <v>15719</v>
      </c>
      <c r="F3342" s="11">
        <v>0</v>
      </c>
    </row>
    <row r="3343" spans="5:6" x14ac:dyDescent="0.3">
      <c r="E3343" s="4" t="s">
        <v>16121</v>
      </c>
      <c r="F3343" s="11">
        <v>0</v>
      </c>
    </row>
    <row r="3344" spans="5:6" x14ac:dyDescent="0.3">
      <c r="E3344" s="4" t="s">
        <v>15720</v>
      </c>
      <c r="F3344" s="11">
        <v>0</v>
      </c>
    </row>
    <row r="3345" spans="5:6" x14ac:dyDescent="0.3">
      <c r="E3345" s="4" t="s">
        <v>16125</v>
      </c>
      <c r="F3345" s="11">
        <v>0</v>
      </c>
    </row>
    <row r="3346" spans="5:6" x14ac:dyDescent="0.3">
      <c r="E3346" s="4" t="s">
        <v>15721</v>
      </c>
      <c r="F3346" s="11">
        <v>0</v>
      </c>
    </row>
    <row r="3347" spans="5:6" x14ac:dyDescent="0.3">
      <c r="E3347" s="4" t="s">
        <v>16129</v>
      </c>
      <c r="F3347" s="11">
        <v>0</v>
      </c>
    </row>
    <row r="3348" spans="5:6" x14ac:dyDescent="0.3">
      <c r="E3348" s="4" t="s">
        <v>15722</v>
      </c>
      <c r="F3348" s="11">
        <v>0</v>
      </c>
    </row>
    <row r="3349" spans="5:6" x14ac:dyDescent="0.3">
      <c r="E3349" s="4" t="s">
        <v>16133</v>
      </c>
      <c r="F3349" s="11">
        <v>0</v>
      </c>
    </row>
    <row r="3350" spans="5:6" x14ac:dyDescent="0.3">
      <c r="E3350" s="4" t="s">
        <v>15723</v>
      </c>
      <c r="F3350" s="11">
        <v>0</v>
      </c>
    </row>
    <row r="3351" spans="5:6" x14ac:dyDescent="0.3">
      <c r="E3351" s="4" t="s">
        <v>16137</v>
      </c>
      <c r="F3351" s="11">
        <v>0</v>
      </c>
    </row>
    <row r="3352" spans="5:6" x14ac:dyDescent="0.3">
      <c r="E3352" s="4" t="s">
        <v>15724</v>
      </c>
      <c r="F3352" s="11">
        <v>0</v>
      </c>
    </row>
    <row r="3353" spans="5:6" x14ac:dyDescent="0.3">
      <c r="E3353" s="4" t="s">
        <v>16141</v>
      </c>
      <c r="F3353" s="11">
        <v>0</v>
      </c>
    </row>
    <row r="3354" spans="5:6" x14ac:dyDescent="0.3">
      <c r="E3354" s="4" t="s">
        <v>15725</v>
      </c>
      <c r="F3354" s="11">
        <v>0</v>
      </c>
    </row>
    <row r="3355" spans="5:6" x14ac:dyDescent="0.3">
      <c r="E3355" s="4" t="s">
        <v>16145</v>
      </c>
      <c r="F3355" s="11">
        <v>0</v>
      </c>
    </row>
    <row r="3356" spans="5:6" x14ac:dyDescent="0.3">
      <c r="E3356" s="4" t="s">
        <v>15726</v>
      </c>
      <c r="F3356" s="11">
        <v>0</v>
      </c>
    </row>
    <row r="3357" spans="5:6" x14ac:dyDescent="0.3">
      <c r="E3357" s="4" t="s">
        <v>16149</v>
      </c>
      <c r="F3357" s="11">
        <v>0</v>
      </c>
    </row>
    <row r="3358" spans="5:6" x14ac:dyDescent="0.3">
      <c r="E3358" s="4" t="s">
        <v>15727</v>
      </c>
      <c r="F3358" s="11">
        <v>0</v>
      </c>
    </row>
    <row r="3359" spans="5:6" x14ac:dyDescent="0.3">
      <c r="E3359" s="4" t="s">
        <v>16153</v>
      </c>
      <c r="F3359" s="11">
        <v>0</v>
      </c>
    </row>
    <row r="3360" spans="5:6" x14ac:dyDescent="0.3">
      <c r="E3360" s="4" t="s">
        <v>15728</v>
      </c>
      <c r="F3360" s="11">
        <v>0</v>
      </c>
    </row>
    <row r="3361" spans="5:6" x14ac:dyDescent="0.3">
      <c r="E3361" s="4" t="s">
        <v>16157</v>
      </c>
      <c r="F3361" s="11">
        <v>0</v>
      </c>
    </row>
    <row r="3362" spans="5:6" x14ac:dyDescent="0.3">
      <c r="E3362" s="4" t="s">
        <v>15729</v>
      </c>
      <c r="F3362" s="11">
        <v>0</v>
      </c>
    </row>
    <row r="3363" spans="5:6" x14ac:dyDescent="0.3">
      <c r="E3363" s="4" t="s">
        <v>16161</v>
      </c>
      <c r="F3363" s="11">
        <v>0</v>
      </c>
    </row>
    <row r="3364" spans="5:6" x14ac:dyDescent="0.3">
      <c r="E3364" s="4" t="s">
        <v>15730</v>
      </c>
      <c r="F3364" s="11">
        <v>0</v>
      </c>
    </row>
    <row r="3365" spans="5:6" x14ac:dyDescent="0.3">
      <c r="E3365" s="4" t="s">
        <v>16165</v>
      </c>
      <c r="F3365" s="11">
        <v>0</v>
      </c>
    </row>
    <row r="3366" spans="5:6" x14ac:dyDescent="0.3">
      <c r="E3366" s="4" t="s">
        <v>15731</v>
      </c>
      <c r="F3366" s="11">
        <v>0</v>
      </c>
    </row>
    <row r="3367" spans="5:6" x14ac:dyDescent="0.3">
      <c r="E3367" s="4" t="s">
        <v>15578</v>
      </c>
      <c r="F3367" s="11">
        <v>0</v>
      </c>
    </row>
    <row r="3368" spans="5:6" x14ac:dyDescent="0.3">
      <c r="E3368" s="4" t="s">
        <v>15732</v>
      </c>
      <c r="F3368" s="11">
        <v>0</v>
      </c>
    </row>
    <row r="3369" spans="5:6" x14ac:dyDescent="0.3">
      <c r="E3369" s="4" t="s">
        <v>16173</v>
      </c>
      <c r="F3369" s="11">
        <v>0</v>
      </c>
    </row>
    <row r="3370" spans="5:6" x14ac:dyDescent="0.3">
      <c r="E3370" s="4" t="s">
        <v>15733</v>
      </c>
      <c r="F3370" s="11">
        <v>0</v>
      </c>
    </row>
    <row r="3371" spans="5:6" x14ac:dyDescent="0.3">
      <c r="E3371" s="4" t="s">
        <v>15585</v>
      </c>
      <c r="F3371" s="11">
        <v>0</v>
      </c>
    </row>
    <row r="3372" spans="5:6" x14ac:dyDescent="0.3">
      <c r="E3372" s="4" t="s">
        <v>15734</v>
      </c>
      <c r="F3372" s="11">
        <v>0</v>
      </c>
    </row>
    <row r="3373" spans="5:6" x14ac:dyDescent="0.3">
      <c r="E3373" s="4" t="s">
        <v>16181</v>
      </c>
      <c r="F3373" s="11">
        <v>0</v>
      </c>
    </row>
    <row r="3374" spans="5:6" x14ac:dyDescent="0.3">
      <c r="E3374" s="4" t="s">
        <v>15735</v>
      </c>
      <c r="F3374" s="11">
        <v>0</v>
      </c>
    </row>
    <row r="3375" spans="5:6" x14ac:dyDescent="0.3">
      <c r="E3375" s="4" t="s">
        <v>16185</v>
      </c>
      <c r="F3375" s="11">
        <v>0</v>
      </c>
    </row>
    <row r="3376" spans="5:6" x14ac:dyDescent="0.3">
      <c r="E3376" s="4" t="s">
        <v>15736</v>
      </c>
      <c r="F3376" s="11">
        <v>0</v>
      </c>
    </row>
    <row r="3377" spans="5:6" x14ac:dyDescent="0.3">
      <c r="E3377" s="4" t="s">
        <v>16189</v>
      </c>
      <c r="F3377" s="11">
        <v>0</v>
      </c>
    </row>
    <row r="3378" spans="5:6" x14ac:dyDescent="0.3">
      <c r="E3378" s="4" t="s">
        <v>15737</v>
      </c>
      <c r="F3378" s="11">
        <v>0</v>
      </c>
    </row>
    <row r="3379" spans="5:6" x14ac:dyDescent="0.3">
      <c r="E3379" s="4" t="s">
        <v>16193</v>
      </c>
      <c r="F3379" s="11">
        <v>0</v>
      </c>
    </row>
    <row r="3380" spans="5:6" x14ac:dyDescent="0.3">
      <c r="E3380" s="4" t="s">
        <v>15738</v>
      </c>
      <c r="F3380" s="11">
        <v>0</v>
      </c>
    </row>
    <row r="3381" spans="5:6" x14ac:dyDescent="0.3">
      <c r="E3381" s="4" t="s">
        <v>16197</v>
      </c>
      <c r="F3381" s="11">
        <v>0</v>
      </c>
    </row>
    <row r="3382" spans="5:6" x14ac:dyDescent="0.3">
      <c r="E3382" s="4" t="s">
        <v>15739</v>
      </c>
      <c r="F3382" s="11">
        <v>0</v>
      </c>
    </row>
    <row r="3383" spans="5:6" x14ac:dyDescent="0.3">
      <c r="E3383" s="4" t="s">
        <v>16201</v>
      </c>
      <c r="F3383" s="11">
        <v>0</v>
      </c>
    </row>
    <row r="3384" spans="5:6" x14ac:dyDescent="0.3">
      <c r="E3384" s="4" t="s">
        <v>15740</v>
      </c>
      <c r="F3384" s="11">
        <v>0</v>
      </c>
    </row>
    <row r="3385" spans="5:6" x14ac:dyDescent="0.3">
      <c r="E3385" s="4" t="s">
        <v>16205</v>
      </c>
      <c r="F3385" s="11">
        <v>0</v>
      </c>
    </row>
    <row r="3386" spans="5:6" x14ac:dyDescent="0.3">
      <c r="E3386" s="4" t="s">
        <v>15741</v>
      </c>
      <c r="F3386" s="11">
        <v>0</v>
      </c>
    </row>
    <row r="3387" spans="5:6" x14ac:dyDescent="0.3">
      <c r="E3387" s="4" t="s">
        <v>16209</v>
      </c>
      <c r="F3387" s="11">
        <v>0</v>
      </c>
    </row>
    <row r="3388" spans="5:6" x14ac:dyDescent="0.3">
      <c r="E3388" s="4" t="s">
        <v>15742</v>
      </c>
      <c r="F3388" s="11">
        <v>0</v>
      </c>
    </row>
    <row r="3389" spans="5:6" x14ac:dyDescent="0.3">
      <c r="E3389" s="4" t="s">
        <v>16213</v>
      </c>
      <c r="F3389" s="11">
        <v>0</v>
      </c>
    </row>
    <row r="3390" spans="5:6" x14ac:dyDescent="0.3">
      <c r="E3390" s="4" t="s">
        <v>15743</v>
      </c>
      <c r="F3390" s="11">
        <v>0</v>
      </c>
    </row>
    <row r="3391" spans="5:6" x14ac:dyDescent="0.3">
      <c r="E3391" s="4" t="s">
        <v>16217</v>
      </c>
      <c r="F3391" s="11">
        <v>0</v>
      </c>
    </row>
    <row r="3392" spans="5:6" x14ac:dyDescent="0.3">
      <c r="E3392" s="4" t="s">
        <v>15744</v>
      </c>
      <c r="F3392" s="11">
        <v>0</v>
      </c>
    </row>
    <row r="3393" spans="5:6" x14ac:dyDescent="0.3">
      <c r="E3393" s="4" t="s">
        <v>16225</v>
      </c>
      <c r="F3393" s="11">
        <v>0</v>
      </c>
    </row>
    <row r="3394" spans="5:6" x14ac:dyDescent="0.3">
      <c r="E3394" s="4" t="s">
        <v>15745</v>
      </c>
      <c r="F3394" s="11">
        <v>0</v>
      </c>
    </row>
    <row r="3395" spans="5:6" x14ac:dyDescent="0.3">
      <c r="E3395" s="4" t="s">
        <v>16229</v>
      </c>
      <c r="F3395" s="11">
        <v>0</v>
      </c>
    </row>
    <row r="3396" spans="5:6" x14ac:dyDescent="0.3">
      <c r="E3396" s="4" t="s">
        <v>15746</v>
      </c>
      <c r="F3396" s="11">
        <v>0</v>
      </c>
    </row>
    <row r="3397" spans="5:6" x14ac:dyDescent="0.3">
      <c r="E3397" s="4" t="s">
        <v>16233</v>
      </c>
      <c r="F3397" s="11">
        <v>0</v>
      </c>
    </row>
    <row r="3398" spans="5:6" x14ac:dyDescent="0.3">
      <c r="E3398" s="4" t="s">
        <v>15747</v>
      </c>
      <c r="F3398" s="11">
        <v>0</v>
      </c>
    </row>
    <row r="3399" spans="5:6" x14ac:dyDescent="0.3">
      <c r="E3399" s="4" t="s">
        <v>16237</v>
      </c>
      <c r="F3399" s="11">
        <v>0</v>
      </c>
    </row>
    <row r="3400" spans="5:6" x14ac:dyDescent="0.3">
      <c r="E3400" s="4" t="s">
        <v>15748</v>
      </c>
      <c r="F3400" s="11">
        <v>0</v>
      </c>
    </row>
    <row r="3401" spans="5:6" x14ac:dyDescent="0.3">
      <c r="E3401" s="4" t="s">
        <v>16241</v>
      </c>
      <c r="F3401" s="11">
        <v>0</v>
      </c>
    </row>
    <row r="3402" spans="5:6" x14ac:dyDescent="0.3">
      <c r="E3402" s="4" t="s">
        <v>15749</v>
      </c>
      <c r="F3402" s="11">
        <v>0</v>
      </c>
    </row>
    <row r="3403" spans="5:6" x14ac:dyDescent="0.3">
      <c r="E3403" s="4" t="s">
        <v>15561</v>
      </c>
      <c r="F3403" s="11">
        <v>0</v>
      </c>
    </row>
    <row r="3404" spans="5:6" x14ac:dyDescent="0.3">
      <c r="E3404" s="4" t="s">
        <v>15750</v>
      </c>
      <c r="F3404" s="11">
        <v>0</v>
      </c>
    </row>
    <row r="3405" spans="5:6" x14ac:dyDescent="0.3">
      <c r="E3405" s="4" t="s">
        <v>16249</v>
      </c>
      <c r="F3405" s="11">
        <v>0</v>
      </c>
    </row>
    <row r="3406" spans="5:6" x14ac:dyDescent="0.3">
      <c r="E3406" s="4" t="s">
        <v>15751</v>
      </c>
      <c r="F3406" s="11">
        <v>0</v>
      </c>
    </row>
    <row r="3407" spans="5:6" x14ac:dyDescent="0.3">
      <c r="E3407" s="4" t="s">
        <v>16253</v>
      </c>
      <c r="F3407" s="11">
        <v>0</v>
      </c>
    </row>
    <row r="3408" spans="5:6" x14ac:dyDescent="0.3">
      <c r="E3408" s="4" t="s">
        <v>15752</v>
      </c>
      <c r="F3408" s="11">
        <v>0</v>
      </c>
    </row>
    <row r="3409" spans="5:6" x14ac:dyDescent="0.3">
      <c r="E3409" s="4" t="s">
        <v>16257</v>
      </c>
      <c r="F3409" s="11">
        <v>0</v>
      </c>
    </row>
    <row r="3410" spans="5:6" x14ac:dyDescent="0.3">
      <c r="E3410" s="4" t="s">
        <v>15753</v>
      </c>
      <c r="F3410" s="11">
        <v>0</v>
      </c>
    </row>
    <row r="3411" spans="5:6" x14ac:dyDescent="0.3">
      <c r="E3411" s="4" t="s">
        <v>16264</v>
      </c>
      <c r="F3411" s="11">
        <v>0</v>
      </c>
    </row>
    <row r="3412" spans="5:6" x14ac:dyDescent="0.3">
      <c r="E3412" s="4" t="s">
        <v>15550</v>
      </c>
      <c r="F3412" s="11">
        <v>0</v>
      </c>
    </row>
    <row r="3413" spans="5:6" x14ac:dyDescent="0.3">
      <c r="E3413" s="4" t="s">
        <v>16268</v>
      </c>
      <c r="F3413" s="11">
        <v>0</v>
      </c>
    </row>
    <row r="3414" spans="5:6" x14ac:dyDescent="0.3">
      <c r="E3414" s="4" t="s">
        <v>15755</v>
      </c>
      <c r="F3414" s="11">
        <v>0</v>
      </c>
    </row>
    <row r="3415" spans="5:6" x14ac:dyDescent="0.3">
      <c r="E3415" s="4" t="s">
        <v>16272</v>
      </c>
      <c r="F3415" s="11">
        <v>0</v>
      </c>
    </row>
    <row r="3416" spans="5:6" x14ac:dyDescent="0.3">
      <c r="E3416" s="4" t="s">
        <v>15756</v>
      </c>
      <c r="F3416" s="11">
        <v>0</v>
      </c>
    </row>
    <row r="3417" spans="5:6" x14ac:dyDescent="0.3">
      <c r="E3417" s="4" t="s">
        <v>16276</v>
      </c>
      <c r="F3417" s="11">
        <v>0</v>
      </c>
    </row>
    <row r="3418" spans="5:6" x14ac:dyDescent="0.3">
      <c r="E3418" s="4" t="s">
        <v>15757</v>
      </c>
      <c r="F3418" s="11">
        <v>0</v>
      </c>
    </row>
    <row r="3419" spans="5:6" x14ac:dyDescent="0.3">
      <c r="E3419" s="4" t="s">
        <v>16280</v>
      </c>
      <c r="F3419" s="11">
        <v>0</v>
      </c>
    </row>
    <row r="3420" spans="5:6" x14ac:dyDescent="0.3">
      <c r="E3420" s="4" t="s">
        <v>15758</v>
      </c>
      <c r="F3420" s="11">
        <v>0</v>
      </c>
    </row>
    <row r="3421" spans="5:6" x14ac:dyDescent="0.3">
      <c r="E3421" s="4" t="s">
        <v>16284</v>
      </c>
      <c r="F3421" s="11">
        <v>0</v>
      </c>
    </row>
    <row r="3422" spans="5:6" x14ac:dyDescent="0.3">
      <c r="E3422" s="4" t="s">
        <v>15759</v>
      </c>
      <c r="F3422" s="11">
        <v>0</v>
      </c>
    </row>
    <row r="3423" spans="5:6" x14ac:dyDescent="0.3">
      <c r="E3423" s="4" t="s">
        <v>16288</v>
      </c>
      <c r="F3423" s="11">
        <v>0</v>
      </c>
    </row>
    <row r="3424" spans="5:6" x14ac:dyDescent="0.3">
      <c r="E3424" s="4" t="s">
        <v>15760</v>
      </c>
      <c r="F3424" s="11">
        <v>0</v>
      </c>
    </row>
    <row r="3425" spans="5:6" x14ac:dyDescent="0.3">
      <c r="E3425" s="4" t="s">
        <v>16292</v>
      </c>
      <c r="F3425" s="11">
        <v>0</v>
      </c>
    </row>
    <row r="3426" spans="5:6" x14ac:dyDescent="0.3">
      <c r="E3426" s="4" t="s">
        <v>15761</v>
      </c>
      <c r="F3426" s="11">
        <v>0</v>
      </c>
    </row>
    <row r="3427" spans="5:6" x14ac:dyDescent="0.3">
      <c r="E3427" s="4" t="s">
        <v>16296</v>
      </c>
      <c r="F3427" s="11">
        <v>0</v>
      </c>
    </row>
    <row r="3428" spans="5:6" x14ac:dyDescent="0.3">
      <c r="E3428" s="4" t="s">
        <v>15762</v>
      </c>
      <c r="F3428" s="11">
        <v>0</v>
      </c>
    </row>
    <row r="3429" spans="5:6" x14ac:dyDescent="0.3">
      <c r="E3429" s="4" t="s">
        <v>16300</v>
      </c>
      <c r="F3429" s="11">
        <v>0</v>
      </c>
    </row>
    <row r="3430" spans="5:6" x14ac:dyDescent="0.3">
      <c r="E3430" s="4" t="s">
        <v>15763</v>
      </c>
      <c r="F3430" s="11">
        <v>0</v>
      </c>
    </row>
    <row r="3431" spans="5:6" x14ac:dyDescent="0.3">
      <c r="E3431" s="4" t="s">
        <v>16304</v>
      </c>
      <c r="F3431" s="11">
        <v>0</v>
      </c>
    </row>
    <row r="3432" spans="5:6" x14ac:dyDescent="0.3">
      <c r="E3432" s="4" t="s">
        <v>15764</v>
      </c>
      <c r="F3432" s="11">
        <v>0</v>
      </c>
    </row>
    <row r="3433" spans="5:6" x14ac:dyDescent="0.3">
      <c r="E3433" s="4" t="s">
        <v>16308</v>
      </c>
      <c r="F3433" s="11">
        <v>0</v>
      </c>
    </row>
    <row r="3434" spans="5:6" x14ac:dyDescent="0.3">
      <c r="E3434" s="4" t="s">
        <v>15765</v>
      </c>
      <c r="F3434" s="11">
        <v>0</v>
      </c>
    </row>
    <row r="3435" spans="5:6" x14ac:dyDescent="0.3">
      <c r="E3435" s="4" t="s">
        <v>16312</v>
      </c>
      <c r="F3435" s="11">
        <v>0</v>
      </c>
    </row>
    <row r="3436" spans="5:6" x14ac:dyDescent="0.3">
      <c r="E3436" s="4" t="s">
        <v>15766</v>
      </c>
      <c r="F3436" s="11">
        <v>0</v>
      </c>
    </row>
    <row r="3437" spans="5:6" x14ac:dyDescent="0.3">
      <c r="E3437" s="4" t="s">
        <v>16316</v>
      </c>
      <c r="F3437" s="11">
        <v>0</v>
      </c>
    </row>
    <row r="3438" spans="5:6" x14ac:dyDescent="0.3">
      <c r="E3438" s="4" t="s">
        <v>15767</v>
      </c>
      <c r="F3438" s="11">
        <v>0</v>
      </c>
    </row>
    <row r="3439" spans="5:6" x14ac:dyDescent="0.3">
      <c r="E3439" s="4" t="s">
        <v>16320</v>
      </c>
      <c r="F3439" s="11">
        <v>0</v>
      </c>
    </row>
    <row r="3440" spans="5:6" x14ac:dyDescent="0.3">
      <c r="E3440" s="4" t="s">
        <v>15768</v>
      </c>
      <c r="F3440" s="11">
        <v>0</v>
      </c>
    </row>
    <row r="3441" spans="5:6" x14ac:dyDescent="0.3">
      <c r="E3441" s="4" t="s">
        <v>16324</v>
      </c>
      <c r="F3441" s="11">
        <v>0</v>
      </c>
    </row>
    <row r="3442" spans="5:6" x14ac:dyDescent="0.3">
      <c r="E3442" s="4" t="s">
        <v>15769</v>
      </c>
      <c r="F3442" s="11">
        <v>0</v>
      </c>
    </row>
    <row r="3443" spans="5:6" x14ac:dyDescent="0.3">
      <c r="E3443" s="4" t="s">
        <v>16328</v>
      </c>
      <c r="F3443" s="11">
        <v>0</v>
      </c>
    </row>
    <row r="3444" spans="5:6" x14ac:dyDescent="0.3">
      <c r="E3444" s="4" t="s">
        <v>15770</v>
      </c>
      <c r="F3444" s="11">
        <v>0</v>
      </c>
    </row>
    <row r="3445" spans="5:6" x14ac:dyDescent="0.3">
      <c r="E3445" s="4" t="s">
        <v>16332</v>
      </c>
      <c r="F3445" s="11">
        <v>0</v>
      </c>
    </row>
    <row r="3446" spans="5:6" x14ac:dyDescent="0.3">
      <c r="E3446" s="4" t="s">
        <v>15771</v>
      </c>
      <c r="F3446" s="11">
        <v>0</v>
      </c>
    </row>
    <row r="3447" spans="5:6" x14ac:dyDescent="0.3">
      <c r="E3447" s="4" t="s">
        <v>16336</v>
      </c>
      <c r="F3447" s="11">
        <v>0</v>
      </c>
    </row>
    <row r="3448" spans="5:6" x14ac:dyDescent="0.3">
      <c r="E3448" s="4" t="s">
        <v>15772</v>
      </c>
      <c r="F3448" s="11">
        <v>0</v>
      </c>
    </row>
    <row r="3449" spans="5:6" x14ac:dyDescent="0.3">
      <c r="E3449" s="4" t="s">
        <v>16340</v>
      </c>
      <c r="F3449" s="11">
        <v>0</v>
      </c>
    </row>
    <row r="3450" spans="5:6" x14ac:dyDescent="0.3">
      <c r="E3450" s="4" t="s">
        <v>15773</v>
      </c>
      <c r="F3450" s="11">
        <v>0</v>
      </c>
    </row>
    <row r="3451" spans="5:6" x14ac:dyDescent="0.3">
      <c r="E3451" s="4" t="s">
        <v>16344</v>
      </c>
      <c r="F3451" s="11">
        <v>0</v>
      </c>
    </row>
    <row r="3452" spans="5:6" x14ac:dyDescent="0.3">
      <c r="E3452" s="4" t="s">
        <v>15774</v>
      </c>
      <c r="F3452" s="11">
        <v>0</v>
      </c>
    </row>
    <row r="3453" spans="5:6" x14ac:dyDescent="0.3">
      <c r="E3453" s="4" t="s">
        <v>16348</v>
      </c>
      <c r="F3453" s="11">
        <v>0</v>
      </c>
    </row>
    <row r="3454" spans="5:6" x14ac:dyDescent="0.3">
      <c r="E3454" s="4" t="s">
        <v>15775</v>
      </c>
      <c r="F3454" s="11">
        <v>0</v>
      </c>
    </row>
    <row r="3455" spans="5:6" x14ac:dyDescent="0.3">
      <c r="E3455" s="4" t="s">
        <v>16352</v>
      </c>
      <c r="F3455" s="11">
        <v>0</v>
      </c>
    </row>
    <row r="3456" spans="5:6" x14ac:dyDescent="0.3">
      <c r="E3456" s="4" t="s">
        <v>15776</v>
      </c>
      <c r="F3456" s="11">
        <v>0</v>
      </c>
    </row>
    <row r="3457" spans="5:6" x14ac:dyDescent="0.3">
      <c r="E3457" s="4" t="s">
        <v>16356</v>
      </c>
      <c r="F3457" s="11">
        <v>0</v>
      </c>
    </row>
    <row r="3458" spans="5:6" x14ac:dyDescent="0.3">
      <c r="E3458" s="4" t="s">
        <v>15777</v>
      </c>
      <c r="F3458" s="11">
        <v>0</v>
      </c>
    </row>
    <row r="3459" spans="5:6" x14ac:dyDescent="0.3">
      <c r="E3459" s="4" t="s">
        <v>16360</v>
      </c>
      <c r="F3459" s="11">
        <v>0</v>
      </c>
    </row>
    <row r="3460" spans="5:6" x14ac:dyDescent="0.3">
      <c r="E3460" s="4" t="s">
        <v>15778</v>
      </c>
      <c r="F3460" s="11">
        <v>0</v>
      </c>
    </row>
    <row r="3461" spans="5:6" x14ac:dyDescent="0.3">
      <c r="E3461" s="4" t="s">
        <v>16364</v>
      </c>
      <c r="F3461" s="11">
        <v>0</v>
      </c>
    </row>
    <row r="3462" spans="5:6" x14ac:dyDescent="0.3">
      <c r="E3462" s="4" t="s">
        <v>15779</v>
      </c>
      <c r="F3462" s="11">
        <v>0</v>
      </c>
    </row>
    <row r="3463" spans="5:6" x14ac:dyDescent="0.3">
      <c r="E3463" s="4" t="s">
        <v>16368</v>
      </c>
      <c r="F3463" s="11">
        <v>0</v>
      </c>
    </row>
    <row r="3464" spans="5:6" x14ac:dyDescent="0.3">
      <c r="E3464" s="4" t="s">
        <v>15780</v>
      </c>
      <c r="F3464" s="11">
        <v>0</v>
      </c>
    </row>
    <row r="3465" spans="5:6" x14ac:dyDescent="0.3">
      <c r="E3465" s="4" t="s">
        <v>16372</v>
      </c>
      <c r="F3465" s="11">
        <v>0</v>
      </c>
    </row>
    <row r="3466" spans="5:6" x14ac:dyDescent="0.3">
      <c r="E3466" s="4" t="s">
        <v>15781</v>
      </c>
      <c r="F3466" s="11">
        <v>0</v>
      </c>
    </row>
    <row r="3467" spans="5:6" x14ac:dyDescent="0.3">
      <c r="E3467" s="4" t="s">
        <v>16376</v>
      </c>
      <c r="F3467" s="11">
        <v>0</v>
      </c>
    </row>
    <row r="3468" spans="5:6" x14ac:dyDescent="0.3">
      <c r="E3468" s="4" t="s">
        <v>15782</v>
      </c>
      <c r="F3468" s="11">
        <v>0</v>
      </c>
    </row>
    <row r="3469" spans="5:6" x14ac:dyDescent="0.3">
      <c r="E3469" s="4" t="s">
        <v>15567</v>
      </c>
      <c r="F3469" s="11">
        <v>0</v>
      </c>
    </row>
    <row r="3470" spans="5:6" x14ac:dyDescent="0.3">
      <c r="E3470" s="4" t="s">
        <v>15783</v>
      </c>
      <c r="F3470" s="11">
        <v>0</v>
      </c>
    </row>
    <row r="3471" spans="5:6" x14ac:dyDescent="0.3">
      <c r="E3471" s="4" t="s">
        <v>16384</v>
      </c>
      <c r="F3471" s="11">
        <v>0</v>
      </c>
    </row>
    <row r="3472" spans="5:6" x14ac:dyDescent="0.3">
      <c r="E3472" s="4" t="s">
        <v>15582</v>
      </c>
      <c r="F3472" s="11">
        <v>0</v>
      </c>
    </row>
    <row r="3473" spans="5:6" x14ac:dyDescent="0.3">
      <c r="E3473" s="4" t="s">
        <v>16388</v>
      </c>
      <c r="F3473" s="11">
        <v>0</v>
      </c>
    </row>
    <row r="3474" spans="5:6" x14ac:dyDescent="0.3">
      <c r="E3474" s="4" t="s">
        <v>15785</v>
      </c>
      <c r="F3474" s="11">
        <v>0</v>
      </c>
    </row>
    <row r="3475" spans="5:6" x14ac:dyDescent="0.3">
      <c r="E3475" s="4" t="s">
        <v>16392</v>
      </c>
      <c r="F3475" s="11">
        <v>0</v>
      </c>
    </row>
    <row r="3476" spans="5:6" x14ac:dyDescent="0.3">
      <c r="E3476" s="4" t="s">
        <v>15786</v>
      </c>
      <c r="F3476" s="11">
        <v>0</v>
      </c>
    </row>
    <row r="3477" spans="5:6" x14ac:dyDescent="0.3">
      <c r="E3477" s="4" t="s">
        <v>16396</v>
      </c>
      <c r="F3477" s="11">
        <v>0</v>
      </c>
    </row>
    <row r="3478" spans="5:6" x14ac:dyDescent="0.3">
      <c r="E3478" s="4" t="s">
        <v>15787</v>
      </c>
      <c r="F3478" s="11">
        <v>0</v>
      </c>
    </row>
    <row r="3479" spans="5:6" x14ac:dyDescent="0.3">
      <c r="E3479" s="4" t="s">
        <v>16400</v>
      </c>
      <c r="F3479" s="11">
        <v>0</v>
      </c>
    </row>
    <row r="3480" spans="5:6" x14ac:dyDescent="0.3">
      <c r="E3480" s="4" t="s">
        <v>15788</v>
      </c>
      <c r="F3480" s="11">
        <v>0</v>
      </c>
    </row>
    <row r="3481" spans="5:6" x14ac:dyDescent="0.3">
      <c r="E3481" s="4" t="s">
        <v>16404</v>
      </c>
      <c r="F3481" s="11">
        <v>0</v>
      </c>
    </row>
    <row r="3482" spans="5:6" x14ac:dyDescent="0.3">
      <c r="E3482" s="4" t="s">
        <v>15789</v>
      </c>
      <c r="F3482" s="11">
        <v>0</v>
      </c>
    </row>
    <row r="3483" spans="5:6" x14ac:dyDescent="0.3">
      <c r="E3483" s="4" t="s">
        <v>16408</v>
      </c>
      <c r="F3483" s="11">
        <v>0</v>
      </c>
    </row>
    <row r="3484" spans="5:6" x14ac:dyDescent="0.3">
      <c r="E3484" s="4" t="s">
        <v>15790</v>
      </c>
      <c r="F3484" s="11">
        <v>0</v>
      </c>
    </row>
    <row r="3485" spans="5:6" x14ac:dyDescent="0.3">
      <c r="E3485" s="4" t="s">
        <v>16412</v>
      </c>
      <c r="F3485" s="11">
        <v>0</v>
      </c>
    </row>
    <row r="3486" spans="5:6" x14ac:dyDescent="0.3">
      <c r="E3486" s="4" t="s">
        <v>15791</v>
      </c>
      <c r="F3486" s="11">
        <v>0</v>
      </c>
    </row>
    <row r="3487" spans="5:6" x14ac:dyDescent="0.3">
      <c r="E3487" s="4" t="s">
        <v>16416</v>
      </c>
      <c r="F3487" s="11">
        <v>0</v>
      </c>
    </row>
    <row r="3488" spans="5:6" x14ac:dyDescent="0.3">
      <c r="E3488" s="4" t="s">
        <v>15792</v>
      </c>
      <c r="F3488" s="11">
        <v>0</v>
      </c>
    </row>
    <row r="3489" spans="5:6" x14ac:dyDescent="0.3">
      <c r="E3489" s="4" t="s">
        <v>16420</v>
      </c>
      <c r="F3489" s="11">
        <v>0</v>
      </c>
    </row>
    <row r="3490" spans="5:6" x14ac:dyDescent="0.3">
      <c r="E3490" s="4" t="s">
        <v>15793</v>
      </c>
      <c r="F3490" s="11">
        <v>0</v>
      </c>
    </row>
    <row r="3491" spans="5:6" x14ac:dyDescent="0.3">
      <c r="E3491" s="4" t="s">
        <v>16424</v>
      </c>
      <c r="F3491" s="11">
        <v>0</v>
      </c>
    </row>
    <row r="3492" spans="5:6" x14ac:dyDescent="0.3">
      <c r="E3492" s="4" t="s">
        <v>15794</v>
      </c>
      <c r="F3492" s="11">
        <v>0</v>
      </c>
    </row>
    <row r="3493" spans="5:6" x14ac:dyDescent="0.3">
      <c r="E3493" s="4" t="s">
        <v>16428</v>
      </c>
      <c r="F3493" s="11">
        <v>0</v>
      </c>
    </row>
    <row r="3494" spans="5:6" x14ac:dyDescent="0.3">
      <c r="E3494" s="4" t="s">
        <v>15795</v>
      </c>
      <c r="F3494" s="11">
        <v>0</v>
      </c>
    </row>
    <row r="3495" spans="5:6" x14ac:dyDescent="0.3">
      <c r="E3495" s="4" t="s">
        <v>16432</v>
      </c>
      <c r="F3495" s="11">
        <v>0</v>
      </c>
    </row>
    <row r="3496" spans="5:6" x14ac:dyDescent="0.3">
      <c r="E3496" s="4" t="s">
        <v>15796</v>
      </c>
      <c r="F3496" s="11">
        <v>0</v>
      </c>
    </row>
    <row r="3497" spans="5:6" x14ac:dyDescent="0.3">
      <c r="E3497" s="4" t="s">
        <v>16436</v>
      </c>
      <c r="F3497" s="11">
        <v>0</v>
      </c>
    </row>
    <row r="3498" spans="5:6" x14ac:dyDescent="0.3">
      <c r="E3498" s="4" t="s">
        <v>15797</v>
      </c>
      <c r="F3498" s="11">
        <v>0</v>
      </c>
    </row>
    <row r="3499" spans="5:6" x14ac:dyDescent="0.3">
      <c r="E3499" s="4" t="s">
        <v>16440</v>
      </c>
      <c r="F3499" s="11">
        <v>0</v>
      </c>
    </row>
    <row r="3500" spans="5:6" x14ac:dyDescent="0.3">
      <c r="E3500" s="4" t="s">
        <v>15798</v>
      </c>
      <c r="F3500" s="11">
        <v>0</v>
      </c>
    </row>
    <row r="3501" spans="5:6" x14ac:dyDescent="0.3">
      <c r="E3501" s="4" t="s">
        <v>16444</v>
      </c>
      <c r="F3501" s="11">
        <v>0</v>
      </c>
    </row>
    <row r="3502" spans="5:6" x14ac:dyDescent="0.3">
      <c r="E3502" s="4" t="s">
        <v>15799</v>
      </c>
      <c r="F3502" s="11">
        <v>0</v>
      </c>
    </row>
    <row r="3503" spans="5:6" x14ac:dyDescent="0.3">
      <c r="E3503" s="4" t="s">
        <v>16448</v>
      </c>
      <c r="F3503" s="11">
        <v>0</v>
      </c>
    </row>
    <row r="3504" spans="5:6" x14ac:dyDescent="0.3">
      <c r="E3504" s="4" t="s">
        <v>15800</v>
      </c>
      <c r="F3504" s="11">
        <v>0</v>
      </c>
    </row>
    <row r="3505" spans="5:6" x14ac:dyDescent="0.3">
      <c r="E3505" s="4" t="s">
        <v>16452</v>
      </c>
      <c r="F3505" s="11">
        <v>0</v>
      </c>
    </row>
    <row r="3506" spans="5:6" x14ac:dyDescent="0.3">
      <c r="E3506" s="4" t="s">
        <v>15801</v>
      </c>
      <c r="F3506" s="11">
        <v>0</v>
      </c>
    </row>
    <row r="3507" spans="5:6" x14ac:dyDescent="0.3">
      <c r="E3507" s="4" t="s">
        <v>16456</v>
      </c>
      <c r="F3507" s="11">
        <v>0</v>
      </c>
    </row>
    <row r="3508" spans="5:6" x14ac:dyDescent="0.3">
      <c r="E3508" s="4" t="s">
        <v>15535</v>
      </c>
      <c r="F3508" s="11">
        <v>0</v>
      </c>
    </row>
    <row r="3509" spans="5:6" x14ac:dyDescent="0.3">
      <c r="E3509" s="4" t="s">
        <v>16460</v>
      </c>
      <c r="F3509" s="11">
        <v>0</v>
      </c>
    </row>
    <row r="3510" spans="5:6" x14ac:dyDescent="0.3">
      <c r="E3510" s="4" t="s">
        <v>15803</v>
      </c>
      <c r="F3510" s="11">
        <v>0</v>
      </c>
    </row>
    <row r="3511" spans="5:6" x14ac:dyDescent="0.3">
      <c r="E3511" s="4" t="s">
        <v>16464</v>
      </c>
      <c r="F3511" s="11">
        <v>0</v>
      </c>
    </row>
    <row r="3512" spans="5:6" x14ac:dyDescent="0.3">
      <c r="E3512" s="4" t="s">
        <v>15804</v>
      </c>
      <c r="F3512" s="11">
        <v>0</v>
      </c>
    </row>
    <row r="3513" spans="5:6" x14ac:dyDescent="0.3">
      <c r="E3513" s="4" t="s">
        <v>16468</v>
      </c>
      <c r="F3513" s="11">
        <v>0</v>
      </c>
    </row>
    <row r="3514" spans="5:6" x14ac:dyDescent="0.3">
      <c r="E3514" s="4" t="s">
        <v>15805</v>
      </c>
      <c r="F3514" s="11">
        <v>0</v>
      </c>
    </row>
    <row r="3515" spans="5:6" x14ac:dyDescent="0.3">
      <c r="E3515" s="4" t="s">
        <v>16472</v>
      </c>
      <c r="F3515" s="11">
        <v>0</v>
      </c>
    </row>
    <row r="3516" spans="5:6" x14ac:dyDescent="0.3">
      <c r="E3516" s="4" t="s">
        <v>15806</v>
      </c>
      <c r="F3516" s="11">
        <v>0</v>
      </c>
    </row>
    <row r="3517" spans="5:6" x14ac:dyDescent="0.3">
      <c r="E3517" s="4" t="s">
        <v>16476</v>
      </c>
      <c r="F3517" s="11">
        <v>0</v>
      </c>
    </row>
    <row r="3518" spans="5:6" x14ac:dyDescent="0.3">
      <c r="E3518" s="4" t="s">
        <v>15807</v>
      </c>
      <c r="F3518" s="11">
        <v>0</v>
      </c>
    </row>
    <row r="3519" spans="5:6" x14ac:dyDescent="0.3">
      <c r="E3519" s="4" t="s">
        <v>16480</v>
      </c>
      <c r="F3519" s="11">
        <v>0</v>
      </c>
    </row>
    <row r="3520" spans="5:6" x14ac:dyDescent="0.3">
      <c r="E3520" s="4" t="s">
        <v>15808</v>
      </c>
      <c r="F3520" s="11">
        <v>0</v>
      </c>
    </row>
    <row r="3521" spans="5:6" x14ac:dyDescent="0.3">
      <c r="E3521" s="4" t="s">
        <v>16491</v>
      </c>
      <c r="F3521" s="11">
        <v>0</v>
      </c>
    </row>
    <row r="3522" spans="5:6" x14ac:dyDescent="0.3">
      <c r="E3522" s="4" t="s">
        <v>15809</v>
      </c>
      <c r="F3522" s="11">
        <v>0</v>
      </c>
    </row>
    <row r="3523" spans="5:6" x14ac:dyDescent="0.3">
      <c r="E3523" s="4" t="s">
        <v>16495</v>
      </c>
      <c r="F3523" s="11">
        <v>0</v>
      </c>
    </row>
    <row r="3524" spans="5:6" x14ac:dyDescent="0.3">
      <c r="E3524" s="4" t="s">
        <v>15569</v>
      </c>
      <c r="F3524" s="11">
        <v>0</v>
      </c>
    </row>
    <row r="3525" spans="5:6" x14ac:dyDescent="0.3">
      <c r="E3525" s="4" t="s">
        <v>16499</v>
      </c>
      <c r="F3525" s="11">
        <v>0</v>
      </c>
    </row>
    <row r="3526" spans="5:6" x14ac:dyDescent="0.3">
      <c r="E3526" s="4" t="s">
        <v>15536</v>
      </c>
      <c r="F3526" s="11">
        <v>0</v>
      </c>
    </row>
    <row r="3527" spans="5:6" x14ac:dyDescent="0.3">
      <c r="E3527" s="4" t="s">
        <v>16503</v>
      </c>
      <c r="F3527" s="11">
        <v>0</v>
      </c>
    </row>
    <row r="3528" spans="5:6" x14ac:dyDescent="0.3">
      <c r="E3528" s="4" t="s">
        <v>15812</v>
      </c>
      <c r="F3528" s="11">
        <v>0</v>
      </c>
    </row>
    <row r="3529" spans="5:6" x14ac:dyDescent="0.3">
      <c r="E3529" s="4" t="s">
        <v>16507</v>
      </c>
      <c r="F3529" s="11">
        <v>0</v>
      </c>
    </row>
    <row r="3530" spans="5:6" x14ac:dyDescent="0.3">
      <c r="E3530" s="4" t="s">
        <v>15813</v>
      </c>
      <c r="F3530" s="11">
        <v>0</v>
      </c>
    </row>
    <row r="3531" spans="5:6" x14ac:dyDescent="0.3">
      <c r="E3531" s="4" t="s">
        <v>16511</v>
      </c>
      <c r="F3531" s="11">
        <v>0</v>
      </c>
    </row>
    <row r="3532" spans="5:6" x14ac:dyDescent="0.3">
      <c r="E3532" s="4" t="s">
        <v>15814</v>
      </c>
      <c r="F3532" s="11">
        <v>0</v>
      </c>
    </row>
    <row r="3533" spans="5:6" x14ac:dyDescent="0.3">
      <c r="E3533" s="4" t="s">
        <v>16515</v>
      </c>
      <c r="F3533" s="11">
        <v>0</v>
      </c>
    </row>
    <row r="3534" spans="5:6" x14ac:dyDescent="0.3">
      <c r="E3534" s="4" t="s">
        <v>15815</v>
      </c>
      <c r="F3534" s="11">
        <v>0</v>
      </c>
    </row>
    <row r="3535" spans="5:6" x14ac:dyDescent="0.3">
      <c r="E3535" s="4" t="s">
        <v>16519</v>
      </c>
      <c r="F3535" s="11">
        <v>0</v>
      </c>
    </row>
    <row r="3536" spans="5:6" x14ac:dyDescent="0.3">
      <c r="E3536" s="4" t="s">
        <v>15816</v>
      </c>
      <c r="F3536" s="11">
        <v>0</v>
      </c>
    </row>
    <row r="3537" spans="5:6" x14ac:dyDescent="0.3">
      <c r="E3537" s="4" t="s">
        <v>16523</v>
      </c>
      <c r="F3537" s="11">
        <v>0</v>
      </c>
    </row>
    <row r="3538" spans="5:6" x14ac:dyDescent="0.3">
      <c r="E3538" s="4" t="s">
        <v>15817</v>
      </c>
      <c r="F3538" s="11">
        <v>0</v>
      </c>
    </row>
    <row r="3539" spans="5:6" x14ac:dyDescent="0.3">
      <c r="E3539" s="4" t="s">
        <v>16527</v>
      </c>
      <c r="F3539" s="11">
        <v>0</v>
      </c>
    </row>
    <row r="3540" spans="5:6" x14ac:dyDescent="0.3">
      <c r="E3540" s="4" t="s">
        <v>15818</v>
      </c>
      <c r="F3540" s="11">
        <v>0</v>
      </c>
    </row>
    <row r="3541" spans="5:6" x14ac:dyDescent="0.3">
      <c r="E3541" s="4" t="s">
        <v>16531</v>
      </c>
      <c r="F3541" s="11">
        <v>0</v>
      </c>
    </row>
    <row r="3542" spans="5:6" x14ac:dyDescent="0.3">
      <c r="E3542" s="4" t="s">
        <v>15819</v>
      </c>
      <c r="F3542" s="11">
        <v>0</v>
      </c>
    </row>
    <row r="3543" spans="5:6" x14ac:dyDescent="0.3">
      <c r="E3543" s="4" t="s">
        <v>15574</v>
      </c>
      <c r="F3543" s="11">
        <v>0</v>
      </c>
    </row>
    <row r="3544" spans="5:6" x14ac:dyDescent="0.3">
      <c r="E3544" s="4" t="s">
        <v>15820</v>
      </c>
      <c r="F3544" s="11">
        <v>0</v>
      </c>
    </row>
    <row r="3545" spans="5:6" x14ac:dyDescent="0.3">
      <c r="E3545" s="4" t="s">
        <v>16569</v>
      </c>
      <c r="F3545" s="11">
        <v>0</v>
      </c>
    </row>
    <row r="3546" spans="5:6" x14ac:dyDescent="0.3">
      <c r="E3546" s="4" t="s">
        <v>15821</v>
      </c>
      <c r="F3546" s="11">
        <v>0</v>
      </c>
    </row>
    <row r="3547" spans="5:6" x14ac:dyDescent="0.3">
      <c r="E3547" s="4" t="s">
        <v>16573</v>
      </c>
      <c r="F3547" s="11">
        <v>0</v>
      </c>
    </row>
    <row r="3548" spans="5:6" x14ac:dyDescent="0.3">
      <c r="E3548" s="4" t="s">
        <v>15822</v>
      </c>
      <c r="F3548" s="11">
        <v>0</v>
      </c>
    </row>
    <row r="3549" spans="5:6" x14ac:dyDescent="0.3">
      <c r="E3549" s="4" t="s">
        <v>16589</v>
      </c>
      <c r="F3549" s="11">
        <v>0</v>
      </c>
    </row>
    <row r="3550" spans="5:6" x14ac:dyDescent="0.3">
      <c r="E3550" s="4" t="s">
        <v>15823</v>
      </c>
      <c r="F3550" s="11">
        <v>0</v>
      </c>
    </row>
    <row r="3551" spans="5:6" x14ac:dyDescent="0.3">
      <c r="E3551" s="4" t="s">
        <v>16593</v>
      </c>
      <c r="F3551" s="11">
        <v>0</v>
      </c>
    </row>
    <row r="3552" spans="5:6" x14ac:dyDescent="0.3">
      <c r="E3552" s="4" t="s">
        <v>15824</v>
      </c>
      <c r="F3552" s="11">
        <v>0</v>
      </c>
    </row>
    <row r="3553" spans="5:6" x14ac:dyDescent="0.3">
      <c r="E3553" s="4" t="s">
        <v>16597</v>
      </c>
      <c r="F3553" s="11">
        <v>0</v>
      </c>
    </row>
    <row r="3554" spans="5:6" x14ac:dyDescent="0.3">
      <c r="E3554" s="4" t="s">
        <v>15825</v>
      </c>
      <c r="F3554" s="11">
        <v>0</v>
      </c>
    </row>
    <row r="3555" spans="5:6" x14ac:dyDescent="0.3">
      <c r="E3555" s="4" t="s">
        <v>16601</v>
      </c>
      <c r="F3555" s="11">
        <v>0</v>
      </c>
    </row>
    <row r="3556" spans="5:6" x14ac:dyDescent="0.3">
      <c r="E3556" s="4" t="s">
        <v>15826</v>
      </c>
      <c r="F3556" s="11">
        <v>0</v>
      </c>
    </row>
    <row r="3557" spans="5:6" x14ac:dyDescent="0.3">
      <c r="E3557" s="4" t="s">
        <v>16605</v>
      </c>
      <c r="F3557" s="11">
        <v>0</v>
      </c>
    </row>
    <row r="3558" spans="5:6" x14ac:dyDescent="0.3">
      <c r="E3558" s="4" t="s">
        <v>15827</v>
      </c>
      <c r="F3558" s="11">
        <v>0</v>
      </c>
    </row>
    <row r="3559" spans="5:6" x14ac:dyDescent="0.3">
      <c r="E3559" s="4" t="s">
        <v>16609</v>
      </c>
      <c r="F3559" s="11">
        <v>0</v>
      </c>
    </row>
    <row r="3560" spans="5:6" x14ac:dyDescent="0.3">
      <c r="E3560" s="4" t="s">
        <v>15828</v>
      </c>
      <c r="F3560" s="11">
        <v>0</v>
      </c>
    </row>
    <row r="3561" spans="5:6" x14ac:dyDescent="0.3">
      <c r="E3561" s="4" t="s">
        <v>16613</v>
      </c>
      <c r="F3561" s="11">
        <v>0</v>
      </c>
    </row>
    <row r="3562" spans="5:6" x14ac:dyDescent="0.3">
      <c r="E3562" s="4" t="s">
        <v>15829</v>
      </c>
      <c r="F3562" s="11">
        <v>0</v>
      </c>
    </row>
    <row r="3563" spans="5:6" x14ac:dyDescent="0.3">
      <c r="E3563" s="4" t="s">
        <v>16617</v>
      </c>
      <c r="F3563" s="11">
        <v>0</v>
      </c>
    </row>
    <row r="3564" spans="5:6" x14ac:dyDescent="0.3">
      <c r="E3564" s="4" t="s">
        <v>15830</v>
      </c>
      <c r="F3564" s="11">
        <v>0</v>
      </c>
    </row>
    <row r="3565" spans="5:6" x14ac:dyDescent="0.3">
      <c r="E3565" s="4" t="s">
        <v>16621</v>
      </c>
      <c r="F3565" s="11">
        <v>0</v>
      </c>
    </row>
    <row r="3566" spans="5:6" x14ac:dyDescent="0.3">
      <c r="E3566" s="4" t="s">
        <v>15831</v>
      </c>
      <c r="F3566" s="11">
        <v>0</v>
      </c>
    </row>
    <row r="3567" spans="5:6" x14ac:dyDescent="0.3">
      <c r="E3567" s="4" t="s">
        <v>16625</v>
      </c>
      <c r="F3567" s="11">
        <v>0</v>
      </c>
    </row>
    <row r="3568" spans="5:6" x14ac:dyDescent="0.3">
      <c r="E3568" s="4" t="s">
        <v>15832</v>
      </c>
      <c r="F3568" s="11">
        <v>0</v>
      </c>
    </row>
    <row r="3569" spans="5:6" x14ac:dyDescent="0.3">
      <c r="E3569" s="4" t="s">
        <v>16629</v>
      </c>
      <c r="F3569" s="11">
        <v>0</v>
      </c>
    </row>
    <row r="3570" spans="5:6" x14ac:dyDescent="0.3">
      <c r="E3570" s="4" t="s">
        <v>15833</v>
      </c>
      <c r="F3570" s="11">
        <v>0</v>
      </c>
    </row>
    <row r="3571" spans="5:6" x14ac:dyDescent="0.3">
      <c r="E3571" s="4" t="s">
        <v>16633</v>
      </c>
      <c r="F3571" s="11">
        <v>0</v>
      </c>
    </row>
    <row r="3572" spans="5:6" x14ac:dyDescent="0.3">
      <c r="E3572" s="4" t="s">
        <v>15834</v>
      </c>
      <c r="F3572" s="11">
        <v>0</v>
      </c>
    </row>
    <row r="3573" spans="5:6" x14ac:dyDescent="0.3">
      <c r="E3573" s="4" t="s">
        <v>16637</v>
      </c>
      <c r="F3573" s="11">
        <v>0</v>
      </c>
    </row>
    <row r="3574" spans="5:6" x14ac:dyDescent="0.3">
      <c r="E3574" s="4" t="s">
        <v>15835</v>
      </c>
      <c r="F3574" s="11">
        <v>0</v>
      </c>
    </row>
    <row r="3575" spans="5:6" x14ac:dyDescent="0.3">
      <c r="E3575" s="4" t="s">
        <v>15577</v>
      </c>
      <c r="F3575" s="11">
        <v>0</v>
      </c>
    </row>
    <row r="3576" spans="5:6" x14ac:dyDescent="0.3">
      <c r="E3576" s="4" t="s">
        <v>15836</v>
      </c>
      <c r="F3576" s="11">
        <v>0</v>
      </c>
    </row>
    <row r="3577" spans="5:6" x14ac:dyDescent="0.3">
      <c r="E3577" s="4" t="s">
        <v>16645</v>
      </c>
      <c r="F3577" s="11">
        <v>0</v>
      </c>
    </row>
    <row r="3578" spans="5:6" x14ac:dyDescent="0.3">
      <c r="E3578" s="4" t="s">
        <v>15837</v>
      </c>
      <c r="F3578" s="11">
        <v>0</v>
      </c>
    </row>
    <row r="3579" spans="5:6" x14ac:dyDescent="0.3">
      <c r="E3579" s="4" t="s">
        <v>16650</v>
      </c>
      <c r="F3579" s="11">
        <v>0</v>
      </c>
    </row>
    <row r="3580" spans="5:6" x14ac:dyDescent="0.3">
      <c r="E3580" s="4" t="s">
        <v>15838</v>
      </c>
      <c r="F3580" s="11">
        <v>0</v>
      </c>
    </row>
    <row r="3581" spans="5:6" x14ac:dyDescent="0.3">
      <c r="E3581" s="4" t="s">
        <v>16654</v>
      </c>
      <c r="F3581" s="11">
        <v>0</v>
      </c>
    </row>
    <row r="3582" spans="5:6" x14ac:dyDescent="0.3">
      <c r="E3582" s="4" t="s">
        <v>15839</v>
      </c>
      <c r="F3582" s="11">
        <v>0</v>
      </c>
    </row>
    <row r="3583" spans="5:6" x14ac:dyDescent="0.3">
      <c r="E3583" s="4" t="s">
        <v>15557</v>
      </c>
      <c r="F3583" s="11">
        <v>0</v>
      </c>
    </row>
    <row r="3584" spans="5:6" x14ac:dyDescent="0.3">
      <c r="E3584" s="4" t="s">
        <v>15840</v>
      </c>
      <c r="F3584" s="11">
        <v>0</v>
      </c>
    </row>
    <row r="3585" spans="5:6" x14ac:dyDescent="0.3">
      <c r="E3585" s="4" t="s">
        <v>16662</v>
      </c>
      <c r="F3585" s="11">
        <v>0</v>
      </c>
    </row>
    <row r="3586" spans="5:6" x14ac:dyDescent="0.3">
      <c r="E3586" s="4" t="s">
        <v>15841</v>
      </c>
      <c r="F3586" s="11">
        <v>0</v>
      </c>
    </row>
    <row r="3587" spans="5:6" x14ac:dyDescent="0.3">
      <c r="E3587" s="4" t="s">
        <v>16666</v>
      </c>
      <c r="F3587" s="11">
        <v>0</v>
      </c>
    </row>
    <row r="3588" spans="5:6" x14ac:dyDescent="0.3">
      <c r="E3588" s="4" t="s">
        <v>15842</v>
      </c>
      <c r="F3588" s="11">
        <v>0</v>
      </c>
    </row>
    <row r="3589" spans="5:6" x14ac:dyDescent="0.3">
      <c r="E3589" s="4" t="s">
        <v>16670</v>
      </c>
      <c r="F3589" s="11">
        <v>0</v>
      </c>
    </row>
    <row r="3590" spans="5:6" x14ac:dyDescent="0.3">
      <c r="E3590" s="4" t="s">
        <v>15843</v>
      </c>
      <c r="F3590" s="11">
        <v>0</v>
      </c>
    </row>
    <row r="3591" spans="5:6" x14ac:dyDescent="0.3">
      <c r="E3591" s="4" t="s">
        <v>16674</v>
      </c>
      <c r="F3591" s="11">
        <v>0</v>
      </c>
    </row>
    <row r="3592" spans="5:6" x14ac:dyDescent="0.3">
      <c r="E3592" s="4" t="s">
        <v>15844</v>
      </c>
      <c r="F3592" s="11">
        <v>0</v>
      </c>
    </row>
    <row r="3593" spans="5:6" x14ac:dyDescent="0.3">
      <c r="E3593" s="4" t="s">
        <v>16678</v>
      </c>
      <c r="F3593" s="11">
        <v>0</v>
      </c>
    </row>
    <row r="3594" spans="5:6" x14ac:dyDescent="0.3">
      <c r="E3594" s="4" t="s">
        <v>15845</v>
      </c>
      <c r="F3594" s="11">
        <v>0</v>
      </c>
    </row>
    <row r="3595" spans="5:6" x14ac:dyDescent="0.3">
      <c r="E3595" s="4" t="s">
        <v>16106</v>
      </c>
      <c r="F3595" s="11">
        <v>0</v>
      </c>
    </row>
    <row r="3596" spans="5:6" x14ac:dyDescent="0.3">
      <c r="E3596" s="4" t="s">
        <v>15846</v>
      </c>
      <c r="F3596" s="11">
        <v>0</v>
      </c>
    </row>
    <row r="3597" spans="5:6" x14ac:dyDescent="0.3">
      <c r="E3597" s="4" t="s">
        <v>16108</v>
      </c>
      <c r="F3597" s="11">
        <v>0</v>
      </c>
    </row>
    <row r="3598" spans="5:6" x14ac:dyDescent="0.3">
      <c r="E3598" s="4" t="s">
        <v>15847</v>
      </c>
      <c r="F3598" s="11">
        <v>0</v>
      </c>
    </row>
    <row r="3599" spans="5:6" x14ac:dyDescent="0.3">
      <c r="E3599" s="4" t="s">
        <v>16110</v>
      </c>
      <c r="F3599" s="11">
        <v>0</v>
      </c>
    </row>
    <row r="3600" spans="5:6" x14ac:dyDescent="0.3">
      <c r="E3600" s="4" t="s">
        <v>15848</v>
      </c>
      <c r="F3600" s="11">
        <v>0</v>
      </c>
    </row>
    <row r="3601" spans="5:6" x14ac:dyDescent="0.3">
      <c r="E3601" s="4" t="s">
        <v>16112</v>
      </c>
      <c r="F3601" s="11">
        <v>0</v>
      </c>
    </row>
    <row r="3602" spans="5:6" x14ac:dyDescent="0.3">
      <c r="E3602" s="4" t="s">
        <v>15849</v>
      </c>
      <c r="F3602" s="11">
        <v>0</v>
      </c>
    </row>
    <row r="3603" spans="5:6" x14ac:dyDescent="0.3">
      <c r="E3603" s="4" t="s">
        <v>16114</v>
      </c>
      <c r="F3603" s="11">
        <v>0</v>
      </c>
    </row>
    <row r="3604" spans="5:6" x14ac:dyDescent="0.3">
      <c r="E3604" s="4" t="s">
        <v>15850</v>
      </c>
      <c r="F3604" s="11">
        <v>0</v>
      </c>
    </row>
    <row r="3605" spans="5:6" x14ac:dyDescent="0.3">
      <c r="E3605" s="4" t="s">
        <v>16116</v>
      </c>
      <c r="F3605" s="11">
        <v>0</v>
      </c>
    </row>
    <row r="3606" spans="5:6" x14ac:dyDescent="0.3">
      <c r="E3606" s="4" t="s">
        <v>15551</v>
      </c>
      <c r="F3606" s="11">
        <v>0</v>
      </c>
    </row>
    <row r="3607" spans="5:6" x14ac:dyDescent="0.3">
      <c r="E3607" s="4" t="s">
        <v>16118</v>
      </c>
      <c r="F3607" s="11">
        <v>0</v>
      </c>
    </row>
    <row r="3608" spans="5:6" x14ac:dyDescent="0.3">
      <c r="E3608" s="4" t="s">
        <v>15852</v>
      </c>
      <c r="F3608" s="11">
        <v>0</v>
      </c>
    </row>
    <row r="3609" spans="5:6" x14ac:dyDescent="0.3">
      <c r="E3609" s="4" t="s">
        <v>16120</v>
      </c>
      <c r="F3609" s="11">
        <v>0</v>
      </c>
    </row>
    <row r="3610" spans="5:6" x14ac:dyDescent="0.3">
      <c r="E3610" s="4" t="s">
        <v>15853</v>
      </c>
      <c r="F3610" s="11">
        <v>0</v>
      </c>
    </row>
    <row r="3611" spans="5:6" x14ac:dyDescent="0.3">
      <c r="E3611" s="4" t="s">
        <v>16122</v>
      </c>
      <c r="F3611" s="11">
        <v>0</v>
      </c>
    </row>
    <row r="3612" spans="5:6" x14ac:dyDescent="0.3">
      <c r="E3612" s="4" t="s">
        <v>15854</v>
      </c>
      <c r="F3612" s="11">
        <v>0</v>
      </c>
    </row>
    <row r="3613" spans="5:6" x14ac:dyDescent="0.3">
      <c r="E3613" s="4" t="s">
        <v>16124</v>
      </c>
      <c r="F3613" s="11">
        <v>0</v>
      </c>
    </row>
    <row r="3614" spans="5:6" x14ac:dyDescent="0.3">
      <c r="E3614" s="4" t="s">
        <v>15855</v>
      </c>
      <c r="F3614" s="11">
        <v>0</v>
      </c>
    </row>
    <row r="3615" spans="5:6" x14ac:dyDescent="0.3">
      <c r="E3615" s="4" t="s">
        <v>16126</v>
      </c>
      <c r="F3615" s="11">
        <v>0</v>
      </c>
    </row>
    <row r="3616" spans="5:6" x14ac:dyDescent="0.3">
      <c r="E3616" s="4" t="s">
        <v>15856</v>
      </c>
      <c r="F3616" s="11">
        <v>0</v>
      </c>
    </row>
    <row r="3617" spans="5:6" x14ac:dyDescent="0.3">
      <c r="E3617" s="4" t="s">
        <v>16128</v>
      </c>
      <c r="F3617" s="11">
        <v>0</v>
      </c>
    </row>
    <row r="3618" spans="5:6" x14ac:dyDescent="0.3">
      <c r="E3618" s="4" t="s">
        <v>15857</v>
      </c>
      <c r="F3618" s="11">
        <v>0</v>
      </c>
    </row>
    <row r="3619" spans="5:6" x14ac:dyDescent="0.3">
      <c r="E3619" s="4" t="s">
        <v>16130</v>
      </c>
      <c r="F3619" s="11">
        <v>0</v>
      </c>
    </row>
    <row r="3620" spans="5:6" x14ac:dyDescent="0.3">
      <c r="E3620" s="4" t="s">
        <v>15858</v>
      </c>
      <c r="F3620" s="11">
        <v>0</v>
      </c>
    </row>
    <row r="3621" spans="5:6" x14ac:dyDescent="0.3">
      <c r="E3621" s="4" t="s">
        <v>16132</v>
      </c>
      <c r="F3621" s="11">
        <v>0</v>
      </c>
    </row>
    <row r="3622" spans="5:6" x14ac:dyDescent="0.3">
      <c r="E3622" s="4" t="s">
        <v>15859</v>
      </c>
      <c r="F3622" s="11">
        <v>0</v>
      </c>
    </row>
    <row r="3623" spans="5:6" x14ac:dyDescent="0.3">
      <c r="E3623" s="4" t="s">
        <v>16134</v>
      </c>
      <c r="F3623" s="11">
        <v>0</v>
      </c>
    </row>
    <row r="3624" spans="5:6" x14ac:dyDescent="0.3">
      <c r="E3624" s="4" t="s">
        <v>15860</v>
      </c>
      <c r="F3624" s="11">
        <v>0</v>
      </c>
    </row>
    <row r="3625" spans="5:6" x14ac:dyDescent="0.3">
      <c r="E3625" s="4" t="s">
        <v>16136</v>
      </c>
      <c r="F3625" s="11">
        <v>0</v>
      </c>
    </row>
    <row r="3626" spans="5:6" x14ac:dyDescent="0.3">
      <c r="E3626" s="4" t="s">
        <v>15861</v>
      </c>
      <c r="F3626" s="11">
        <v>0</v>
      </c>
    </row>
    <row r="3627" spans="5:6" x14ac:dyDescent="0.3">
      <c r="E3627" s="4" t="s">
        <v>16138</v>
      </c>
      <c r="F3627" s="11">
        <v>0</v>
      </c>
    </row>
    <row r="3628" spans="5:6" x14ac:dyDescent="0.3">
      <c r="E3628" s="4" t="s">
        <v>15862</v>
      </c>
      <c r="F3628" s="11">
        <v>0</v>
      </c>
    </row>
    <row r="3629" spans="5:6" x14ac:dyDescent="0.3">
      <c r="E3629" s="4" t="s">
        <v>16140</v>
      </c>
      <c r="F3629" s="11">
        <v>0</v>
      </c>
    </row>
    <row r="3630" spans="5:6" x14ac:dyDescent="0.3">
      <c r="E3630" s="4" t="s">
        <v>15863</v>
      </c>
      <c r="F3630" s="11">
        <v>0</v>
      </c>
    </row>
    <row r="3631" spans="5:6" x14ac:dyDescent="0.3">
      <c r="E3631" s="4" t="s">
        <v>16142</v>
      </c>
      <c r="F3631" s="11">
        <v>0</v>
      </c>
    </row>
    <row r="3632" spans="5:6" x14ac:dyDescent="0.3">
      <c r="E3632" s="4" t="s">
        <v>15864</v>
      </c>
      <c r="F3632" s="11">
        <v>0</v>
      </c>
    </row>
    <row r="3633" spans="5:6" x14ac:dyDescent="0.3">
      <c r="E3633" s="4" t="s">
        <v>16144</v>
      </c>
      <c r="F3633" s="11">
        <v>0</v>
      </c>
    </row>
    <row r="3634" spans="5:6" x14ac:dyDescent="0.3">
      <c r="E3634" s="4" t="s">
        <v>15865</v>
      </c>
      <c r="F3634" s="11">
        <v>0</v>
      </c>
    </row>
    <row r="3635" spans="5:6" x14ac:dyDescent="0.3">
      <c r="E3635" s="4" t="s">
        <v>16146</v>
      </c>
      <c r="F3635" s="11">
        <v>0</v>
      </c>
    </row>
    <row r="3636" spans="5:6" x14ac:dyDescent="0.3">
      <c r="E3636" s="4" t="s">
        <v>15866</v>
      </c>
      <c r="F3636" s="11">
        <v>0</v>
      </c>
    </row>
    <row r="3637" spans="5:6" x14ac:dyDescent="0.3">
      <c r="E3637" s="4" t="s">
        <v>16148</v>
      </c>
      <c r="F3637" s="11">
        <v>0</v>
      </c>
    </row>
    <row r="3638" spans="5:6" x14ac:dyDescent="0.3">
      <c r="E3638" s="4" t="s">
        <v>15867</v>
      </c>
      <c r="F3638" s="11">
        <v>0</v>
      </c>
    </row>
    <row r="3639" spans="5:6" x14ac:dyDescent="0.3">
      <c r="E3639" s="4" t="s">
        <v>16150</v>
      </c>
      <c r="F3639" s="11">
        <v>0</v>
      </c>
    </row>
    <row r="3640" spans="5:6" x14ac:dyDescent="0.3">
      <c r="E3640" s="4" t="s">
        <v>15868</v>
      </c>
      <c r="F3640" s="11">
        <v>0</v>
      </c>
    </row>
    <row r="3641" spans="5:6" x14ac:dyDescent="0.3">
      <c r="E3641" s="4" t="s">
        <v>16152</v>
      </c>
      <c r="F3641" s="11">
        <v>0</v>
      </c>
    </row>
    <row r="3642" spans="5:6" x14ac:dyDescent="0.3">
      <c r="E3642" s="4" t="s">
        <v>15869</v>
      </c>
      <c r="F3642" s="11">
        <v>0</v>
      </c>
    </row>
    <row r="3643" spans="5:6" x14ac:dyDescent="0.3">
      <c r="E3643" s="4" t="s">
        <v>16154</v>
      </c>
      <c r="F3643" s="11">
        <v>0</v>
      </c>
    </row>
    <row r="3644" spans="5:6" x14ac:dyDescent="0.3">
      <c r="E3644" s="4" t="s">
        <v>15870</v>
      </c>
      <c r="F3644" s="11">
        <v>0</v>
      </c>
    </row>
    <row r="3645" spans="5:6" x14ac:dyDescent="0.3">
      <c r="E3645" s="4" t="s">
        <v>16156</v>
      </c>
      <c r="F3645" s="11">
        <v>0</v>
      </c>
    </row>
    <row r="3646" spans="5:6" x14ac:dyDescent="0.3">
      <c r="E3646" s="4" t="s">
        <v>15871</v>
      </c>
      <c r="F3646" s="11">
        <v>0</v>
      </c>
    </row>
    <row r="3647" spans="5:6" x14ac:dyDescent="0.3">
      <c r="E3647" s="4" t="s">
        <v>16158</v>
      </c>
      <c r="F3647" s="11">
        <v>0</v>
      </c>
    </row>
    <row r="3648" spans="5:6" x14ac:dyDescent="0.3">
      <c r="E3648" s="4" t="s">
        <v>15872</v>
      </c>
      <c r="F3648" s="11">
        <v>0</v>
      </c>
    </row>
    <row r="3649" spans="5:6" x14ac:dyDescent="0.3">
      <c r="E3649" s="4" t="s">
        <v>16160</v>
      </c>
      <c r="F3649" s="11">
        <v>0</v>
      </c>
    </row>
    <row r="3650" spans="5:6" x14ac:dyDescent="0.3">
      <c r="E3650" s="4" t="s">
        <v>15873</v>
      </c>
      <c r="F3650" s="11">
        <v>0</v>
      </c>
    </row>
    <row r="3651" spans="5:6" x14ac:dyDescent="0.3">
      <c r="E3651" s="4" t="s">
        <v>16162</v>
      </c>
      <c r="F3651" s="11">
        <v>0</v>
      </c>
    </row>
    <row r="3652" spans="5:6" x14ac:dyDescent="0.3">
      <c r="E3652" s="4" t="s">
        <v>15874</v>
      </c>
      <c r="F3652" s="11">
        <v>0</v>
      </c>
    </row>
    <row r="3653" spans="5:6" x14ac:dyDescent="0.3">
      <c r="E3653" s="4" t="s">
        <v>16164</v>
      </c>
      <c r="F3653" s="11">
        <v>0</v>
      </c>
    </row>
    <row r="3654" spans="5:6" x14ac:dyDescent="0.3">
      <c r="E3654" s="4" t="s">
        <v>15875</v>
      </c>
      <c r="F3654" s="11">
        <v>0</v>
      </c>
    </row>
    <row r="3655" spans="5:6" x14ac:dyDescent="0.3">
      <c r="E3655" s="4" t="s">
        <v>16166</v>
      </c>
      <c r="F3655" s="11">
        <v>0</v>
      </c>
    </row>
    <row r="3656" spans="5:6" x14ac:dyDescent="0.3">
      <c r="E3656" s="4" t="s">
        <v>15876</v>
      </c>
      <c r="F3656" s="11">
        <v>0</v>
      </c>
    </row>
    <row r="3657" spans="5:6" x14ac:dyDescent="0.3">
      <c r="E3657" s="4" t="s">
        <v>16168</v>
      </c>
      <c r="F3657" s="11">
        <v>0</v>
      </c>
    </row>
    <row r="3658" spans="5:6" x14ac:dyDescent="0.3">
      <c r="E3658" s="4" t="s">
        <v>15877</v>
      </c>
      <c r="F3658" s="11">
        <v>0</v>
      </c>
    </row>
    <row r="3659" spans="5:6" x14ac:dyDescent="0.3">
      <c r="E3659" s="4" t="s">
        <v>15558</v>
      </c>
      <c r="F3659" s="11">
        <v>0</v>
      </c>
    </row>
    <row r="3660" spans="5:6" x14ac:dyDescent="0.3">
      <c r="E3660" s="4" t="s">
        <v>15878</v>
      </c>
      <c r="F3660" s="11">
        <v>0</v>
      </c>
    </row>
    <row r="3661" spans="5:6" x14ac:dyDescent="0.3">
      <c r="E3661" s="4" t="s">
        <v>16172</v>
      </c>
      <c r="F3661" s="11">
        <v>0</v>
      </c>
    </row>
    <row r="3662" spans="5:6" x14ac:dyDescent="0.3">
      <c r="E3662" s="4" t="s">
        <v>15879</v>
      </c>
      <c r="F3662" s="11">
        <v>0</v>
      </c>
    </row>
    <row r="3663" spans="5:6" x14ac:dyDescent="0.3">
      <c r="E3663" s="4" t="s">
        <v>16174</v>
      </c>
      <c r="F3663" s="11">
        <v>0</v>
      </c>
    </row>
    <row r="3664" spans="5:6" x14ac:dyDescent="0.3">
      <c r="E3664" s="4" t="s">
        <v>15880</v>
      </c>
      <c r="F3664" s="11">
        <v>0</v>
      </c>
    </row>
    <row r="3665" spans="5:6" x14ac:dyDescent="0.3">
      <c r="E3665" s="4" t="s">
        <v>16176</v>
      </c>
      <c r="F3665" s="11">
        <v>0</v>
      </c>
    </row>
    <row r="3666" spans="5:6" x14ac:dyDescent="0.3">
      <c r="E3666" s="4" t="s">
        <v>15881</v>
      </c>
      <c r="F3666" s="11">
        <v>0</v>
      </c>
    </row>
    <row r="3667" spans="5:6" x14ac:dyDescent="0.3">
      <c r="E3667" s="4" t="s">
        <v>16178</v>
      </c>
      <c r="F3667" s="11">
        <v>0</v>
      </c>
    </row>
    <row r="3668" spans="5:6" x14ac:dyDescent="0.3">
      <c r="E3668" s="4" t="s">
        <v>15882</v>
      </c>
      <c r="F3668" s="11">
        <v>0</v>
      </c>
    </row>
    <row r="3669" spans="5:6" x14ac:dyDescent="0.3">
      <c r="E3669" s="4" t="s">
        <v>16180</v>
      </c>
      <c r="F3669" s="11">
        <v>0</v>
      </c>
    </row>
    <row r="3670" spans="5:6" x14ac:dyDescent="0.3">
      <c r="E3670" s="4" t="s">
        <v>15883</v>
      </c>
      <c r="F3670" s="11">
        <v>0</v>
      </c>
    </row>
    <row r="3671" spans="5:6" x14ac:dyDescent="0.3">
      <c r="E3671" s="4" t="s">
        <v>16182</v>
      </c>
      <c r="F3671" s="11">
        <v>0</v>
      </c>
    </row>
    <row r="3672" spans="5:6" x14ac:dyDescent="0.3">
      <c r="E3672" s="4" t="s">
        <v>15884</v>
      </c>
      <c r="F3672" s="11">
        <v>0</v>
      </c>
    </row>
    <row r="3673" spans="5:6" x14ac:dyDescent="0.3">
      <c r="E3673" s="4" t="s">
        <v>16184</v>
      </c>
      <c r="F3673" s="11">
        <v>0</v>
      </c>
    </row>
    <row r="3674" spans="5:6" x14ac:dyDescent="0.3">
      <c r="E3674" s="4" t="s">
        <v>15885</v>
      </c>
      <c r="F3674" s="11">
        <v>0</v>
      </c>
    </row>
    <row r="3675" spans="5:6" x14ac:dyDescent="0.3">
      <c r="E3675" s="4" t="s">
        <v>16186</v>
      </c>
      <c r="F3675" s="11">
        <v>0</v>
      </c>
    </row>
    <row r="3676" spans="5:6" x14ac:dyDescent="0.3">
      <c r="E3676" s="4" t="s">
        <v>15886</v>
      </c>
      <c r="F3676" s="11">
        <v>0</v>
      </c>
    </row>
    <row r="3677" spans="5:6" x14ac:dyDescent="0.3">
      <c r="E3677" s="4" t="s">
        <v>16188</v>
      </c>
      <c r="F3677" s="11">
        <v>0</v>
      </c>
    </row>
    <row r="3678" spans="5:6" x14ac:dyDescent="0.3">
      <c r="E3678" s="4" t="s">
        <v>15887</v>
      </c>
      <c r="F3678" s="11">
        <v>0</v>
      </c>
    </row>
    <row r="3679" spans="5:6" x14ac:dyDescent="0.3">
      <c r="E3679" s="4" t="s">
        <v>16190</v>
      </c>
      <c r="F3679" s="11">
        <v>0</v>
      </c>
    </row>
    <row r="3680" spans="5:6" x14ac:dyDescent="0.3">
      <c r="E3680" s="4" t="s">
        <v>15888</v>
      </c>
      <c r="F3680" s="11">
        <v>0</v>
      </c>
    </row>
    <row r="3681" spans="5:6" x14ac:dyDescent="0.3">
      <c r="E3681" s="4" t="s">
        <v>16192</v>
      </c>
      <c r="F3681" s="11">
        <v>0</v>
      </c>
    </row>
    <row r="3682" spans="5:6" x14ac:dyDescent="0.3">
      <c r="E3682" s="4" t="s">
        <v>15889</v>
      </c>
      <c r="F3682" s="11">
        <v>0</v>
      </c>
    </row>
    <row r="3683" spans="5:6" x14ac:dyDescent="0.3">
      <c r="E3683" s="4" t="s">
        <v>16194</v>
      </c>
      <c r="F3683" s="11">
        <v>0</v>
      </c>
    </row>
    <row r="3684" spans="5:6" x14ac:dyDescent="0.3">
      <c r="E3684" s="4" t="s">
        <v>15890</v>
      </c>
      <c r="F3684" s="11">
        <v>0</v>
      </c>
    </row>
    <row r="3685" spans="5:6" x14ac:dyDescent="0.3">
      <c r="E3685" s="4" t="s">
        <v>16196</v>
      </c>
      <c r="F3685" s="11">
        <v>0</v>
      </c>
    </row>
    <row r="3686" spans="5:6" x14ac:dyDescent="0.3">
      <c r="E3686" s="4" t="s">
        <v>15891</v>
      </c>
      <c r="F3686" s="11">
        <v>0</v>
      </c>
    </row>
    <row r="3687" spans="5:6" x14ac:dyDescent="0.3">
      <c r="E3687" s="4" t="s">
        <v>16198</v>
      </c>
      <c r="F3687" s="11">
        <v>0</v>
      </c>
    </row>
    <row r="3688" spans="5:6" x14ac:dyDescent="0.3">
      <c r="E3688" s="4" t="s">
        <v>15892</v>
      </c>
      <c r="F3688" s="11">
        <v>0</v>
      </c>
    </row>
    <row r="3689" spans="5:6" x14ac:dyDescent="0.3">
      <c r="E3689" s="4" t="s">
        <v>16200</v>
      </c>
      <c r="F3689" s="11">
        <v>0</v>
      </c>
    </row>
    <row r="3690" spans="5:6" x14ac:dyDescent="0.3">
      <c r="E3690" s="4" t="s">
        <v>15893</v>
      </c>
      <c r="F3690" s="11">
        <v>0</v>
      </c>
    </row>
    <row r="3691" spans="5:6" x14ac:dyDescent="0.3">
      <c r="E3691" s="4" t="s">
        <v>16202</v>
      </c>
      <c r="F3691" s="11">
        <v>0</v>
      </c>
    </row>
    <row r="3692" spans="5:6" x14ac:dyDescent="0.3">
      <c r="E3692" s="4" t="s">
        <v>15894</v>
      </c>
      <c r="F3692" s="11">
        <v>0</v>
      </c>
    </row>
    <row r="3693" spans="5:6" x14ac:dyDescent="0.3">
      <c r="E3693" s="4" t="s">
        <v>16204</v>
      </c>
      <c r="F3693" s="11">
        <v>0</v>
      </c>
    </row>
    <row r="3694" spans="5:6" x14ac:dyDescent="0.3">
      <c r="E3694" s="4" t="s">
        <v>15895</v>
      </c>
      <c r="F3694" s="11">
        <v>0</v>
      </c>
    </row>
    <row r="3695" spans="5:6" x14ac:dyDescent="0.3">
      <c r="E3695" s="4" t="s">
        <v>16206</v>
      </c>
      <c r="F3695" s="11">
        <v>0</v>
      </c>
    </row>
    <row r="3696" spans="5:6" x14ac:dyDescent="0.3">
      <c r="E3696" s="4" t="s">
        <v>15896</v>
      </c>
      <c r="F3696" s="11">
        <v>0</v>
      </c>
    </row>
    <row r="3697" spans="5:6" x14ac:dyDescent="0.3">
      <c r="E3697" s="4" t="s">
        <v>16208</v>
      </c>
      <c r="F3697" s="11">
        <v>0</v>
      </c>
    </row>
    <row r="3698" spans="5:6" x14ac:dyDescent="0.3">
      <c r="E3698" s="4" t="s">
        <v>15897</v>
      </c>
      <c r="F3698" s="11">
        <v>0</v>
      </c>
    </row>
    <row r="3699" spans="5:6" x14ac:dyDescent="0.3">
      <c r="E3699" s="4" t="s">
        <v>15560</v>
      </c>
      <c r="F3699" s="11">
        <v>0</v>
      </c>
    </row>
    <row r="3700" spans="5:6" x14ac:dyDescent="0.3">
      <c r="E3700" s="4" t="s">
        <v>15898</v>
      </c>
      <c r="F3700" s="11">
        <v>0</v>
      </c>
    </row>
    <row r="3701" spans="5:6" x14ac:dyDescent="0.3">
      <c r="E3701" s="4" t="s">
        <v>16212</v>
      </c>
      <c r="F3701" s="11">
        <v>0</v>
      </c>
    </row>
    <row r="3702" spans="5:6" x14ac:dyDescent="0.3">
      <c r="E3702" s="4" t="s">
        <v>15899</v>
      </c>
      <c r="F3702" s="11">
        <v>0</v>
      </c>
    </row>
    <row r="3703" spans="5:6" x14ac:dyDescent="0.3">
      <c r="E3703" s="4" t="s">
        <v>16214</v>
      </c>
      <c r="F3703" s="11">
        <v>0</v>
      </c>
    </row>
    <row r="3704" spans="5:6" x14ac:dyDescent="0.3">
      <c r="E3704" s="4" t="s">
        <v>15900</v>
      </c>
      <c r="F3704" s="11">
        <v>0</v>
      </c>
    </row>
    <row r="3705" spans="5:6" x14ac:dyDescent="0.3">
      <c r="E3705" s="4" t="s">
        <v>16216</v>
      </c>
      <c r="F3705" s="11">
        <v>0</v>
      </c>
    </row>
    <row r="3706" spans="5:6" x14ac:dyDescent="0.3">
      <c r="E3706" s="4" t="s">
        <v>16219</v>
      </c>
      <c r="F3706" s="11">
        <v>0</v>
      </c>
    </row>
    <row r="3707" spans="5:6" x14ac:dyDescent="0.3">
      <c r="E3707" s="4" t="s">
        <v>16218</v>
      </c>
      <c r="F3707" s="11">
        <v>0</v>
      </c>
    </row>
    <row r="3708" spans="5:6" x14ac:dyDescent="0.3">
      <c r="E3708" s="4" t="s">
        <v>16221</v>
      </c>
      <c r="F3708" s="11">
        <v>0</v>
      </c>
    </row>
    <row r="3709" spans="5:6" x14ac:dyDescent="0.3">
      <c r="E3709" s="4" t="s">
        <v>16223</v>
      </c>
      <c r="F3709" s="11">
        <v>0</v>
      </c>
    </row>
    <row r="3710" spans="5:6" x14ac:dyDescent="0.3">
      <c r="E3710" s="4" t="s">
        <v>15901</v>
      </c>
      <c r="F3710" s="11">
        <v>0</v>
      </c>
    </row>
    <row r="3711" spans="5:6" x14ac:dyDescent="0.3">
      <c r="E3711" s="4" t="s">
        <v>16222</v>
      </c>
      <c r="F3711" s="11">
        <v>0</v>
      </c>
    </row>
    <row r="3712" spans="5:6" x14ac:dyDescent="0.3">
      <c r="E3712" s="4" t="s">
        <v>15902</v>
      </c>
      <c r="F3712" s="11">
        <v>0</v>
      </c>
    </row>
    <row r="3713" spans="5:6" x14ac:dyDescent="0.3">
      <c r="E3713" s="4" t="s">
        <v>16224</v>
      </c>
      <c r="F3713" s="11">
        <v>0</v>
      </c>
    </row>
    <row r="3714" spans="5:6" x14ac:dyDescent="0.3">
      <c r="E3714" s="4" t="s">
        <v>15903</v>
      </c>
      <c r="F3714" s="11">
        <v>0</v>
      </c>
    </row>
    <row r="3715" spans="5:6" x14ac:dyDescent="0.3">
      <c r="E3715" s="4" t="s">
        <v>16226</v>
      </c>
      <c r="F3715" s="11">
        <v>0</v>
      </c>
    </row>
    <row r="3716" spans="5:6" x14ac:dyDescent="0.3">
      <c r="E3716" s="4" t="s">
        <v>15904</v>
      </c>
      <c r="F3716" s="11">
        <v>0</v>
      </c>
    </row>
    <row r="3717" spans="5:6" x14ac:dyDescent="0.3">
      <c r="E3717" s="4" t="s">
        <v>16228</v>
      </c>
      <c r="F3717" s="11">
        <v>0</v>
      </c>
    </row>
    <row r="3718" spans="5:6" x14ac:dyDescent="0.3">
      <c r="E3718" s="4" t="s">
        <v>15905</v>
      </c>
      <c r="F3718" s="11">
        <v>0</v>
      </c>
    </row>
    <row r="3719" spans="5:6" x14ac:dyDescent="0.3">
      <c r="E3719" s="4" t="s">
        <v>16230</v>
      </c>
      <c r="F3719" s="11">
        <v>0</v>
      </c>
    </row>
    <row r="3720" spans="5:6" x14ac:dyDescent="0.3">
      <c r="E3720" s="4" t="s">
        <v>15906</v>
      </c>
      <c r="F3720" s="11">
        <v>0</v>
      </c>
    </row>
    <row r="3721" spans="5:6" x14ac:dyDescent="0.3">
      <c r="E3721" s="4" t="s">
        <v>16232</v>
      </c>
      <c r="F3721" s="11">
        <v>0</v>
      </c>
    </row>
    <row r="3722" spans="5:6" x14ac:dyDescent="0.3">
      <c r="E3722" s="4" t="s">
        <v>15907</v>
      </c>
      <c r="F3722" s="11">
        <v>0</v>
      </c>
    </row>
    <row r="3723" spans="5:6" x14ac:dyDescent="0.3">
      <c r="E3723" s="4" t="s">
        <v>16234</v>
      </c>
      <c r="F3723" s="11">
        <v>0</v>
      </c>
    </row>
    <row r="3724" spans="5:6" x14ac:dyDescent="0.3">
      <c r="E3724" s="4" t="s">
        <v>15908</v>
      </c>
      <c r="F3724" s="11">
        <v>0</v>
      </c>
    </row>
    <row r="3725" spans="5:6" x14ac:dyDescent="0.3">
      <c r="E3725" s="4" t="s">
        <v>16236</v>
      </c>
      <c r="F3725" s="11">
        <v>0</v>
      </c>
    </row>
    <row r="3726" spans="5:6" x14ac:dyDescent="0.3">
      <c r="E3726" s="4" t="s">
        <v>15909</v>
      </c>
      <c r="F3726" s="11">
        <v>0</v>
      </c>
    </row>
    <row r="3727" spans="5:6" x14ac:dyDescent="0.3">
      <c r="E3727" s="4" t="s">
        <v>16238</v>
      </c>
      <c r="F3727" s="11">
        <v>0</v>
      </c>
    </row>
    <row r="3728" spans="5:6" x14ac:dyDescent="0.3">
      <c r="E3728" s="4" t="s">
        <v>15910</v>
      </c>
      <c r="F3728" s="11">
        <v>0</v>
      </c>
    </row>
    <row r="3729" spans="5:6" x14ac:dyDescent="0.3">
      <c r="E3729" s="4" t="s">
        <v>15579</v>
      </c>
      <c r="F3729" s="11">
        <v>0</v>
      </c>
    </row>
    <row r="3730" spans="5:6" x14ac:dyDescent="0.3">
      <c r="E3730" s="4" t="s">
        <v>15911</v>
      </c>
      <c r="F3730" s="11">
        <v>0</v>
      </c>
    </row>
    <row r="3731" spans="5:6" x14ac:dyDescent="0.3">
      <c r="E3731" s="4" t="s">
        <v>16242</v>
      </c>
      <c r="F3731" s="11">
        <v>0</v>
      </c>
    </row>
    <row r="3732" spans="5:6" x14ac:dyDescent="0.3">
      <c r="E3732" s="4" t="s">
        <v>15912</v>
      </c>
      <c r="F3732" s="11">
        <v>0</v>
      </c>
    </row>
    <row r="3733" spans="5:6" x14ac:dyDescent="0.3">
      <c r="E3733" s="4" t="s">
        <v>16244</v>
      </c>
      <c r="F3733" s="11">
        <v>0</v>
      </c>
    </row>
    <row r="3734" spans="5:6" x14ac:dyDescent="0.3">
      <c r="E3734" s="4" t="s">
        <v>15913</v>
      </c>
      <c r="F3734" s="11">
        <v>0</v>
      </c>
    </row>
    <row r="3735" spans="5:6" x14ac:dyDescent="0.3">
      <c r="E3735" s="4" t="s">
        <v>16246</v>
      </c>
      <c r="F3735" s="11">
        <v>0</v>
      </c>
    </row>
    <row r="3736" spans="5:6" x14ac:dyDescent="0.3">
      <c r="E3736" s="4" t="s">
        <v>15914</v>
      </c>
      <c r="F3736" s="11">
        <v>0</v>
      </c>
    </row>
    <row r="3737" spans="5:6" x14ac:dyDescent="0.3">
      <c r="E3737" s="4" t="s">
        <v>16248</v>
      </c>
      <c r="F3737" s="11">
        <v>0</v>
      </c>
    </row>
    <row r="3738" spans="5:6" x14ac:dyDescent="0.3">
      <c r="E3738" s="4" t="s">
        <v>15915</v>
      </c>
      <c r="F3738" s="11">
        <v>0</v>
      </c>
    </row>
    <row r="3739" spans="5:6" x14ac:dyDescent="0.3">
      <c r="E3739" s="4" t="s">
        <v>16250</v>
      </c>
      <c r="F3739" s="11">
        <v>0</v>
      </c>
    </row>
    <row r="3740" spans="5:6" x14ac:dyDescent="0.3">
      <c r="E3740" s="4" t="s">
        <v>15916</v>
      </c>
      <c r="F3740" s="11">
        <v>0</v>
      </c>
    </row>
    <row r="3741" spans="5:6" x14ac:dyDescent="0.3">
      <c r="E3741" s="4" t="s">
        <v>16252</v>
      </c>
      <c r="F3741" s="11">
        <v>0</v>
      </c>
    </row>
    <row r="3742" spans="5:6" x14ac:dyDescent="0.3">
      <c r="E3742" s="4" t="s">
        <v>15917</v>
      </c>
      <c r="F3742" s="11">
        <v>0</v>
      </c>
    </row>
    <row r="3743" spans="5:6" x14ac:dyDescent="0.3">
      <c r="E3743" s="4" t="s">
        <v>16254</v>
      </c>
      <c r="F3743" s="11">
        <v>0</v>
      </c>
    </row>
    <row r="3744" spans="5:6" x14ac:dyDescent="0.3">
      <c r="E3744" s="4" t="s">
        <v>15918</v>
      </c>
      <c r="F3744" s="11">
        <v>0</v>
      </c>
    </row>
    <row r="3745" spans="5:6" x14ac:dyDescent="0.3">
      <c r="E3745" s="4" t="s">
        <v>16256</v>
      </c>
      <c r="F3745" s="11">
        <v>0</v>
      </c>
    </row>
    <row r="3746" spans="5:6" x14ac:dyDescent="0.3">
      <c r="E3746" s="4" t="s">
        <v>16258</v>
      </c>
      <c r="F3746" s="11">
        <v>0</v>
      </c>
    </row>
    <row r="3747" spans="5:6" x14ac:dyDescent="0.3">
      <c r="E3747" s="4" t="s">
        <v>15584</v>
      </c>
      <c r="F3747" s="11">
        <v>0</v>
      </c>
    </row>
    <row r="3748" spans="5:6" x14ac:dyDescent="0.3">
      <c r="E3748" s="4" t="s">
        <v>16260</v>
      </c>
      <c r="F3748" s="11">
        <v>0</v>
      </c>
    </row>
    <row r="3749" spans="5:6" x14ac:dyDescent="0.3">
      <c r="E3749" s="4" t="s">
        <v>15919</v>
      </c>
      <c r="F3749" s="11">
        <v>0</v>
      </c>
    </row>
    <row r="3750" spans="5:6" x14ac:dyDescent="0.3">
      <c r="E3750" s="4" t="s">
        <v>16261</v>
      </c>
      <c r="F3750" s="11">
        <v>0</v>
      </c>
    </row>
    <row r="3751" spans="5:6" x14ac:dyDescent="0.3">
      <c r="E3751" s="4" t="s">
        <v>15920</v>
      </c>
      <c r="F3751" s="11">
        <v>0</v>
      </c>
    </row>
    <row r="3752" spans="5:6" x14ac:dyDescent="0.3">
      <c r="E3752" s="4" t="s">
        <v>16263</v>
      </c>
      <c r="F3752" s="11">
        <v>0</v>
      </c>
    </row>
    <row r="3753" spans="5:6" x14ac:dyDescent="0.3">
      <c r="E3753" s="4" t="s">
        <v>15921</v>
      </c>
      <c r="F3753" s="11">
        <v>0</v>
      </c>
    </row>
    <row r="3754" spans="5:6" x14ac:dyDescent="0.3">
      <c r="E3754" s="4" t="s">
        <v>15562</v>
      </c>
      <c r="F3754" s="11">
        <v>0</v>
      </c>
    </row>
    <row r="3755" spans="5:6" x14ac:dyDescent="0.3">
      <c r="E3755" s="4" t="s">
        <v>15922</v>
      </c>
      <c r="F3755" s="11">
        <v>0</v>
      </c>
    </row>
    <row r="3756" spans="5:6" x14ac:dyDescent="0.3">
      <c r="E3756" s="4" t="s">
        <v>16267</v>
      </c>
      <c r="F3756" s="11">
        <v>0</v>
      </c>
    </row>
    <row r="3757" spans="5:6" x14ac:dyDescent="0.3">
      <c r="E3757" s="4" t="s">
        <v>15923</v>
      </c>
      <c r="F3757" s="11">
        <v>0</v>
      </c>
    </row>
    <row r="3758" spans="5:6" x14ac:dyDescent="0.3">
      <c r="E3758" s="4" t="s">
        <v>15563</v>
      </c>
      <c r="F3758" s="11">
        <v>0</v>
      </c>
    </row>
    <row r="3759" spans="5:6" x14ac:dyDescent="0.3">
      <c r="E3759" s="4" t="s">
        <v>15924</v>
      </c>
      <c r="F3759" s="11">
        <v>0</v>
      </c>
    </row>
    <row r="3760" spans="5:6" x14ac:dyDescent="0.3">
      <c r="E3760" s="4" t="s">
        <v>16271</v>
      </c>
      <c r="F3760" s="11">
        <v>0</v>
      </c>
    </row>
    <row r="3761" spans="5:6" x14ac:dyDescent="0.3">
      <c r="E3761" s="4" t="s">
        <v>15925</v>
      </c>
      <c r="F3761" s="11">
        <v>0</v>
      </c>
    </row>
    <row r="3762" spans="5:6" x14ac:dyDescent="0.3">
      <c r="E3762" s="4" t="s">
        <v>16273</v>
      </c>
      <c r="F3762" s="11">
        <v>0</v>
      </c>
    </row>
    <row r="3763" spans="5:6" x14ac:dyDescent="0.3">
      <c r="E3763" s="4" t="s">
        <v>15926</v>
      </c>
      <c r="F3763" s="11">
        <v>0</v>
      </c>
    </row>
    <row r="3764" spans="5:6" x14ac:dyDescent="0.3">
      <c r="E3764" s="4" t="s">
        <v>16275</v>
      </c>
      <c r="F3764" s="11">
        <v>0</v>
      </c>
    </row>
    <row r="3765" spans="5:6" x14ac:dyDescent="0.3">
      <c r="E3765" s="4" t="s">
        <v>15927</v>
      </c>
      <c r="F3765" s="11">
        <v>0</v>
      </c>
    </row>
    <row r="3766" spans="5:6" x14ac:dyDescent="0.3">
      <c r="E3766" s="4" t="s">
        <v>16277</v>
      </c>
      <c r="F3766" s="11">
        <v>0</v>
      </c>
    </row>
    <row r="3767" spans="5:6" x14ac:dyDescent="0.3">
      <c r="E3767" s="4" t="s">
        <v>15928</v>
      </c>
      <c r="F3767" s="11">
        <v>0</v>
      </c>
    </row>
    <row r="3768" spans="5:6" x14ac:dyDescent="0.3">
      <c r="E3768" s="4" t="s">
        <v>16279</v>
      </c>
      <c r="F3768" s="11">
        <v>0</v>
      </c>
    </row>
    <row r="3769" spans="5:6" x14ac:dyDescent="0.3">
      <c r="E3769" s="4" t="s">
        <v>15929</v>
      </c>
      <c r="F3769" s="11">
        <v>0</v>
      </c>
    </row>
    <row r="3770" spans="5:6" x14ac:dyDescent="0.3">
      <c r="E3770" s="4" t="s">
        <v>16281</v>
      </c>
      <c r="F3770" s="11">
        <v>0</v>
      </c>
    </row>
    <row r="3771" spans="5:6" x14ac:dyDescent="0.3">
      <c r="E3771" s="4" t="s">
        <v>15930</v>
      </c>
      <c r="F3771" s="11">
        <v>0</v>
      </c>
    </row>
    <row r="3772" spans="5:6" x14ac:dyDescent="0.3">
      <c r="E3772" s="4" t="s">
        <v>16283</v>
      </c>
      <c r="F3772" s="11">
        <v>0</v>
      </c>
    </row>
    <row r="3773" spans="5:6" x14ac:dyDescent="0.3">
      <c r="E3773" s="4" t="s">
        <v>15931</v>
      </c>
      <c r="F3773" s="11">
        <v>0</v>
      </c>
    </row>
    <row r="3774" spans="5:6" x14ac:dyDescent="0.3">
      <c r="E3774" s="4" t="s">
        <v>16285</v>
      </c>
      <c r="F3774" s="11">
        <v>0</v>
      </c>
    </row>
    <row r="3775" spans="5:6" x14ac:dyDescent="0.3">
      <c r="E3775" s="4" t="s">
        <v>15932</v>
      </c>
      <c r="F3775" s="11">
        <v>0</v>
      </c>
    </row>
    <row r="3776" spans="5:6" x14ac:dyDescent="0.3">
      <c r="E3776" s="4" t="s">
        <v>16287</v>
      </c>
      <c r="F3776" s="11">
        <v>0</v>
      </c>
    </row>
    <row r="3777" spans="5:6" x14ac:dyDescent="0.3">
      <c r="E3777" s="4" t="s">
        <v>15933</v>
      </c>
      <c r="F3777" s="11">
        <v>0</v>
      </c>
    </row>
    <row r="3778" spans="5:6" x14ac:dyDescent="0.3">
      <c r="E3778" s="4" t="s">
        <v>16289</v>
      </c>
      <c r="F3778" s="11">
        <v>0</v>
      </c>
    </row>
    <row r="3779" spans="5:6" x14ac:dyDescent="0.3">
      <c r="E3779" s="4" t="s">
        <v>15934</v>
      </c>
      <c r="F3779" s="11">
        <v>0</v>
      </c>
    </row>
    <row r="3780" spans="5:6" x14ac:dyDescent="0.3">
      <c r="E3780" s="4" t="s">
        <v>16291</v>
      </c>
      <c r="F3780" s="11">
        <v>0</v>
      </c>
    </row>
    <row r="3781" spans="5:6" x14ac:dyDescent="0.3">
      <c r="E3781" s="4" t="s">
        <v>15935</v>
      </c>
      <c r="F3781" s="11">
        <v>0</v>
      </c>
    </row>
    <row r="3782" spans="5:6" x14ac:dyDescent="0.3">
      <c r="E3782" s="4" t="s">
        <v>16293</v>
      </c>
      <c r="F3782" s="11">
        <v>0</v>
      </c>
    </row>
    <row r="3783" spans="5:6" x14ac:dyDescent="0.3">
      <c r="E3783" s="4" t="s">
        <v>15936</v>
      </c>
      <c r="F3783" s="11">
        <v>0</v>
      </c>
    </row>
    <row r="3784" spans="5:6" x14ac:dyDescent="0.3">
      <c r="E3784" s="4" t="s">
        <v>16295</v>
      </c>
      <c r="F3784" s="11">
        <v>0</v>
      </c>
    </row>
    <row r="3785" spans="5:6" x14ac:dyDescent="0.3">
      <c r="E3785" s="4" t="s">
        <v>15937</v>
      </c>
      <c r="F3785" s="11">
        <v>0</v>
      </c>
    </row>
    <row r="3786" spans="5:6" x14ac:dyDescent="0.3">
      <c r="E3786" s="4" t="s">
        <v>16297</v>
      </c>
      <c r="F3786" s="11">
        <v>0</v>
      </c>
    </row>
    <row r="3787" spans="5:6" x14ac:dyDescent="0.3">
      <c r="E3787" s="4" t="s">
        <v>15552</v>
      </c>
      <c r="F3787" s="11">
        <v>0</v>
      </c>
    </row>
    <row r="3788" spans="5:6" x14ac:dyDescent="0.3">
      <c r="E3788" s="4" t="s">
        <v>16299</v>
      </c>
      <c r="F3788" s="11">
        <v>0</v>
      </c>
    </row>
    <row r="3789" spans="5:6" x14ac:dyDescent="0.3">
      <c r="E3789" s="4" t="s">
        <v>15939</v>
      </c>
      <c r="F3789" s="11">
        <v>0</v>
      </c>
    </row>
    <row r="3790" spans="5:6" x14ac:dyDescent="0.3">
      <c r="E3790" s="4" t="s">
        <v>16301</v>
      </c>
      <c r="F3790" s="11">
        <v>0</v>
      </c>
    </row>
    <row r="3791" spans="5:6" x14ac:dyDescent="0.3">
      <c r="E3791" s="4" t="s">
        <v>15940</v>
      </c>
      <c r="F3791" s="11">
        <v>0</v>
      </c>
    </row>
    <row r="3792" spans="5:6" x14ac:dyDescent="0.3">
      <c r="E3792" s="4" t="s">
        <v>16303</v>
      </c>
      <c r="F3792" s="11">
        <v>0</v>
      </c>
    </row>
    <row r="3793" spans="5:6" x14ac:dyDescent="0.3">
      <c r="E3793" s="4" t="s">
        <v>15941</v>
      </c>
      <c r="F3793" s="11">
        <v>0</v>
      </c>
    </row>
    <row r="3794" spans="5:6" x14ac:dyDescent="0.3">
      <c r="E3794" s="4" t="s">
        <v>16305</v>
      </c>
      <c r="F3794" s="11">
        <v>0</v>
      </c>
    </row>
    <row r="3795" spans="5:6" x14ac:dyDescent="0.3">
      <c r="E3795" s="4" t="s">
        <v>15942</v>
      </c>
      <c r="F3795" s="11">
        <v>0</v>
      </c>
    </row>
    <row r="3796" spans="5:6" x14ac:dyDescent="0.3">
      <c r="E3796" s="4" t="s">
        <v>16307</v>
      </c>
      <c r="F3796" s="11">
        <v>0</v>
      </c>
    </row>
    <row r="3797" spans="5:6" x14ac:dyDescent="0.3">
      <c r="E3797" s="4" t="s">
        <v>15943</v>
      </c>
      <c r="F3797" s="11">
        <v>0</v>
      </c>
    </row>
    <row r="3798" spans="5:6" x14ac:dyDescent="0.3">
      <c r="E3798" s="4" t="s">
        <v>16309</v>
      </c>
      <c r="F3798" s="11">
        <v>0</v>
      </c>
    </row>
    <row r="3799" spans="5:6" x14ac:dyDescent="0.3">
      <c r="E3799" s="4" t="s">
        <v>15944</v>
      </c>
      <c r="F3799" s="11">
        <v>0</v>
      </c>
    </row>
    <row r="3800" spans="5:6" x14ac:dyDescent="0.3">
      <c r="E3800" s="4" t="s">
        <v>16311</v>
      </c>
      <c r="F3800" s="11">
        <v>0</v>
      </c>
    </row>
    <row r="3801" spans="5:6" x14ac:dyDescent="0.3">
      <c r="E3801" s="4" t="s">
        <v>15945</v>
      </c>
      <c r="F3801" s="11">
        <v>0</v>
      </c>
    </row>
    <row r="3802" spans="5:6" x14ac:dyDescent="0.3">
      <c r="E3802" s="4" t="s">
        <v>16313</v>
      </c>
      <c r="F3802" s="11">
        <v>0</v>
      </c>
    </row>
    <row r="3803" spans="5:6" x14ac:dyDescent="0.3">
      <c r="E3803" s="4" t="s">
        <v>15537</v>
      </c>
      <c r="F3803" s="11">
        <v>0</v>
      </c>
    </row>
    <row r="3804" spans="5:6" x14ac:dyDescent="0.3">
      <c r="E3804" s="4" t="s">
        <v>16315</v>
      </c>
      <c r="F3804" s="11">
        <v>0</v>
      </c>
    </row>
    <row r="3805" spans="5:6" x14ac:dyDescent="0.3">
      <c r="E3805" s="4" t="s">
        <v>15947</v>
      </c>
      <c r="F3805" s="11">
        <v>0</v>
      </c>
    </row>
    <row r="3806" spans="5:6" x14ac:dyDescent="0.3">
      <c r="E3806" s="4" t="s">
        <v>16317</v>
      </c>
      <c r="F3806" s="11">
        <v>0</v>
      </c>
    </row>
    <row r="3807" spans="5:6" x14ac:dyDescent="0.3">
      <c r="E3807" s="4" t="s">
        <v>15948</v>
      </c>
      <c r="F3807" s="11">
        <v>0</v>
      </c>
    </row>
    <row r="3808" spans="5:6" x14ac:dyDescent="0.3">
      <c r="E3808" s="4" t="s">
        <v>16319</v>
      </c>
      <c r="F3808" s="11">
        <v>0</v>
      </c>
    </row>
    <row r="3809" spans="5:6" x14ac:dyDescent="0.3">
      <c r="E3809" s="4" t="s">
        <v>15949</v>
      </c>
      <c r="F3809" s="11">
        <v>0</v>
      </c>
    </row>
    <row r="3810" spans="5:6" x14ac:dyDescent="0.3">
      <c r="E3810" s="4" t="s">
        <v>16321</v>
      </c>
      <c r="F3810" s="11">
        <v>0</v>
      </c>
    </row>
    <row r="3811" spans="5:6" x14ac:dyDescent="0.3">
      <c r="E3811" s="4" t="s">
        <v>15950</v>
      </c>
      <c r="F3811" s="11">
        <v>0</v>
      </c>
    </row>
    <row r="3812" spans="5:6" x14ac:dyDescent="0.3">
      <c r="E3812" s="4" t="s">
        <v>16323</v>
      </c>
      <c r="F3812" s="11">
        <v>0</v>
      </c>
    </row>
    <row r="3813" spans="5:6" x14ac:dyDescent="0.3">
      <c r="E3813" s="4" t="s">
        <v>15951</v>
      </c>
      <c r="F3813" s="11">
        <v>0</v>
      </c>
    </row>
    <row r="3814" spans="5:6" x14ac:dyDescent="0.3">
      <c r="E3814" s="4" t="s">
        <v>16325</v>
      </c>
      <c r="F3814" s="11">
        <v>0</v>
      </c>
    </row>
    <row r="3815" spans="5:6" x14ac:dyDescent="0.3">
      <c r="E3815" s="4" t="s">
        <v>15952</v>
      </c>
      <c r="F3815" s="11">
        <v>0</v>
      </c>
    </row>
    <row r="3816" spans="5:6" x14ac:dyDescent="0.3">
      <c r="E3816" s="4" t="s">
        <v>16327</v>
      </c>
      <c r="F3816" s="11">
        <v>0</v>
      </c>
    </row>
    <row r="3817" spans="5:6" x14ac:dyDescent="0.3">
      <c r="E3817" s="4" t="s">
        <v>15953</v>
      </c>
      <c r="F3817" s="11">
        <v>0</v>
      </c>
    </row>
    <row r="3818" spans="5:6" x14ac:dyDescent="0.3">
      <c r="E3818" s="4" t="s">
        <v>16329</v>
      </c>
      <c r="F3818" s="11">
        <v>0</v>
      </c>
    </row>
    <row r="3819" spans="5:6" x14ac:dyDescent="0.3">
      <c r="E3819" s="4" t="s">
        <v>15954</v>
      </c>
      <c r="F3819" s="11">
        <v>0</v>
      </c>
    </row>
    <row r="3820" spans="5:6" x14ac:dyDescent="0.3">
      <c r="E3820" s="4" t="s">
        <v>16331</v>
      </c>
      <c r="F3820" s="11">
        <v>0</v>
      </c>
    </row>
    <row r="3821" spans="5:6" x14ac:dyDescent="0.3">
      <c r="E3821" s="4" t="s">
        <v>15553</v>
      </c>
      <c r="F3821" s="11">
        <v>0</v>
      </c>
    </row>
    <row r="3822" spans="5:6" x14ac:dyDescent="0.3">
      <c r="E3822" s="4" t="s">
        <v>16333</v>
      </c>
      <c r="F3822" s="11">
        <v>0</v>
      </c>
    </row>
    <row r="3823" spans="5:6" x14ac:dyDescent="0.3">
      <c r="E3823" s="4" t="s">
        <v>15956</v>
      </c>
      <c r="F3823" s="11">
        <v>0</v>
      </c>
    </row>
    <row r="3824" spans="5:6" x14ac:dyDescent="0.3">
      <c r="E3824" s="4" t="s">
        <v>16335</v>
      </c>
      <c r="F3824" s="11">
        <v>0</v>
      </c>
    </row>
    <row r="3825" spans="5:6" x14ac:dyDescent="0.3">
      <c r="E3825" s="4" t="s">
        <v>15957</v>
      </c>
      <c r="F3825" s="11">
        <v>0</v>
      </c>
    </row>
    <row r="3826" spans="5:6" x14ac:dyDescent="0.3">
      <c r="E3826" s="4" t="s">
        <v>16337</v>
      </c>
      <c r="F3826" s="11">
        <v>0</v>
      </c>
    </row>
    <row r="3827" spans="5:6" x14ac:dyDescent="0.3">
      <c r="E3827" s="4" t="s">
        <v>15958</v>
      </c>
      <c r="F3827" s="11">
        <v>0</v>
      </c>
    </row>
    <row r="3828" spans="5:6" x14ac:dyDescent="0.3">
      <c r="E3828" s="4" t="s">
        <v>15565</v>
      </c>
      <c r="F3828" s="11">
        <v>0</v>
      </c>
    </row>
    <row r="3829" spans="5:6" x14ac:dyDescent="0.3">
      <c r="E3829" s="4" t="s">
        <v>15959</v>
      </c>
      <c r="F3829" s="11">
        <v>0</v>
      </c>
    </row>
    <row r="3830" spans="5:6" x14ac:dyDescent="0.3">
      <c r="E3830" s="4" t="s">
        <v>16341</v>
      </c>
      <c r="F3830" s="11">
        <v>0</v>
      </c>
    </row>
    <row r="3831" spans="5:6" x14ac:dyDescent="0.3">
      <c r="E3831" s="4" t="s">
        <v>15960</v>
      </c>
      <c r="F3831" s="11">
        <v>0</v>
      </c>
    </row>
    <row r="3832" spans="5:6" x14ac:dyDescent="0.3">
      <c r="E3832" s="4" t="s">
        <v>16343</v>
      </c>
      <c r="F3832" s="11">
        <v>0</v>
      </c>
    </row>
    <row r="3833" spans="5:6" x14ac:dyDescent="0.3">
      <c r="E3833" s="4" t="s">
        <v>15961</v>
      </c>
      <c r="F3833" s="11">
        <v>0</v>
      </c>
    </row>
    <row r="3834" spans="5:6" x14ac:dyDescent="0.3">
      <c r="E3834" s="4" t="s">
        <v>16345</v>
      </c>
      <c r="F3834" s="11">
        <v>0</v>
      </c>
    </row>
    <row r="3835" spans="5:6" x14ac:dyDescent="0.3">
      <c r="E3835" s="4" t="s">
        <v>15962</v>
      </c>
      <c r="F3835" s="11">
        <v>0</v>
      </c>
    </row>
    <row r="3836" spans="5:6" x14ac:dyDescent="0.3">
      <c r="E3836" s="4" t="s">
        <v>15573</v>
      </c>
      <c r="F3836" s="11">
        <v>0</v>
      </c>
    </row>
    <row r="3837" spans="5:6" x14ac:dyDescent="0.3">
      <c r="E3837" s="4" t="s">
        <v>15538</v>
      </c>
      <c r="F3837" s="11">
        <v>0</v>
      </c>
    </row>
    <row r="3838" spans="5:6" x14ac:dyDescent="0.3">
      <c r="E3838" s="4" t="s">
        <v>16349</v>
      </c>
      <c r="F3838" s="11">
        <v>0</v>
      </c>
    </row>
    <row r="3839" spans="5:6" x14ac:dyDescent="0.3">
      <c r="E3839" s="4" t="s">
        <v>15964</v>
      </c>
      <c r="F3839" s="11">
        <v>0</v>
      </c>
    </row>
    <row r="3840" spans="5:6" x14ac:dyDescent="0.3">
      <c r="E3840" s="4" t="s">
        <v>16351</v>
      </c>
      <c r="F3840" s="11">
        <v>0</v>
      </c>
    </row>
    <row r="3841" spans="5:6" x14ac:dyDescent="0.3">
      <c r="E3841" s="4" t="s">
        <v>15965</v>
      </c>
      <c r="F3841" s="11">
        <v>0</v>
      </c>
    </row>
    <row r="3842" spans="5:6" x14ac:dyDescent="0.3">
      <c r="E3842" s="4" t="s">
        <v>16353</v>
      </c>
      <c r="F3842" s="11">
        <v>0</v>
      </c>
    </row>
    <row r="3843" spans="5:6" x14ac:dyDescent="0.3">
      <c r="E3843" s="4" t="s">
        <v>15966</v>
      </c>
      <c r="F3843" s="11">
        <v>0</v>
      </c>
    </row>
    <row r="3844" spans="5:6" x14ac:dyDescent="0.3">
      <c r="E3844" s="4" t="s">
        <v>16355</v>
      </c>
      <c r="F3844" s="11">
        <v>0</v>
      </c>
    </row>
    <row r="3845" spans="5:6" x14ac:dyDescent="0.3">
      <c r="E3845" s="4" t="s">
        <v>15967</v>
      </c>
      <c r="F3845" s="11">
        <v>0</v>
      </c>
    </row>
    <row r="3846" spans="5:6" x14ac:dyDescent="0.3">
      <c r="E3846" s="4" t="s">
        <v>16357</v>
      </c>
      <c r="F3846" s="11">
        <v>0</v>
      </c>
    </row>
    <row r="3847" spans="5:6" x14ac:dyDescent="0.3">
      <c r="E3847" s="4" t="s">
        <v>15570</v>
      </c>
      <c r="F3847" s="11">
        <v>0</v>
      </c>
    </row>
    <row r="3848" spans="5:6" x14ac:dyDescent="0.3">
      <c r="E3848" s="4" t="s">
        <v>16359</v>
      </c>
      <c r="F3848" s="11">
        <v>0</v>
      </c>
    </row>
    <row r="3849" spans="5:6" x14ac:dyDescent="0.3">
      <c r="E3849" s="4" t="s">
        <v>15969</v>
      </c>
      <c r="F3849" s="11">
        <v>0</v>
      </c>
    </row>
    <row r="3850" spans="5:6" x14ac:dyDescent="0.3">
      <c r="E3850" s="4" t="s">
        <v>15566</v>
      </c>
      <c r="F3850" s="11">
        <v>0</v>
      </c>
    </row>
    <row r="3851" spans="5:6" x14ac:dyDescent="0.3">
      <c r="E3851" s="4" t="s">
        <v>15970</v>
      </c>
      <c r="F3851" s="11">
        <v>0</v>
      </c>
    </row>
    <row r="3852" spans="5:6" x14ac:dyDescent="0.3">
      <c r="E3852" s="4" t="s">
        <v>16363</v>
      </c>
      <c r="F3852" s="11">
        <v>0</v>
      </c>
    </row>
    <row r="3853" spans="5:6" x14ac:dyDescent="0.3">
      <c r="E3853" s="4" t="s">
        <v>15971</v>
      </c>
      <c r="F3853" s="11">
        <v>0</v>
      </c>
    </row>
    <row r="3854" spans="5:6" x14ac:dyDescent="0.3">
      <c r="E3854" s="4" t="s">
        <v>16365</v>
      </c>
      <c r="F3854" s="11">
        <v>0</v>
      </c>
    </row>
    <row r="3855" spans="5:6" x14ac:dyDescent="0.3">
      <c r="E3855" s="4" t="s">
        <v>15972</v>
      </c>
      <c r="F3855" s="11">
        <v>0</v>
      </c>
    </row>
    <row r="3856" spans="5:6" x14ac:dyDescent="0.3">
      <c r="E3856" s="4" t="s">
        <v>16367</v>
      </c>
      <c r="F3856" s="11">
        <v>0</v>
      </c>
    </row>
    <row r="3857" spans="5:6" x14ac:dyDescent="0.3">
      <c r="E3857" s="4" t="s">
        <v>15973</v>
      </c>
      <c r="F3857" s="11">
        <v>0</v>
      </c>
    </row>
    <row r="3858" spans="5:6" x14ac:dyDescent="0.3">
      <c r="E3858" s="4" t="s">
        <v>16369</v>
      </c>
      <c r="F3858" s="11">
        <v>0</v>
      </c>
    </row>
    <row r="3859" spans="5:6" x14ac:dyDescent="0.3">
      <c r="E3859" s="4" t="s">
        <v>15974</v>
      </c>
      <c r="F3859" s="11">
        <v>0</v>
      </c>
    </row>
    <row r="3860" spans="5:6" x14ac:dyDescent="0.3">
      <c r="E3860" s="4" t="s">
        <v>16371</v>
      </c>
      <c r="F3860" s="11">
        <v>0</v>
      </c>
    </row>
    <row r="3861" spans="5:6" x14ac:dyDescent="0.3">
      <c r="E3861" s="4" t="s">
        <v>15975</v>
      </c>
      <c r="F3861" s="11">
        <v>0</v>
      </c>
    </row>
    <row r="3862" spans="5:6" x14ac:dyDescent="0.3">
      <c r="E3862" s="4" t="s">
        <v>16373</v>
      </c>
      <c r="F3862" s="11">
        <v>0</v>
      </c>
    </row>
    <row r="3863" spans="5:6" x14ac:dyDescent="0.3">
      <c r="E3863" s="4" t="s">
        <v>15976</v>
      </c>
      <c r="F3863" s="11">
        <v>0</v>
      </c>
    </row>
    <row r="3864" spans="5:6" x14ac:dyDescent="0.3">
      <c r="E3864" s="4" t="s">
        <v>16375</v>
      </c>
      <c r="F3864" s="11">
        <v>0</v>
      </c>
    </row>
    <row r="3865" spans="5:6" x14ac:dyDescent="0.3">
      <c r="E3865" s="4" t="s">
        <v>15977</v>
      </c>
      <c r="F3865" s="11">
        <v>0</v>
      </c>
    </row>
    <row r="3866" spans="5:6" x14ac:dyDescent="0.3">
      <c r="E3866" s="4" t="s">
        <v>16377</v>
      </c>
      <c r="F3866" s="11">
        <v>0</v>
      </c>
    </row>
    <row r="3867" spans="5:6" x14ac:dyDescent="0.3">
      <c r="E3867" s="4" t="s">
        <v>15978</v>
      </c>
      <c r="F3867" s="11">
        <v>0</v>
      </c>
    </row>
    <row r="3868" spans="5:6" x14ac:dyDescent="0.3">
      <c r="E3868" s="4" t="s">
        <v>16379</v>
      </c>
      <c r="F3868" s="11">
        <v>0</v>
      </c>
    </row>
    <row r="3869" spans="5:6" x14ac:dyDescent="0.3">
      <c r="E3869" s="4" t="s">
        <v>15979</v>
      </c>
      <c r="F3869" s="11">
        <v>0</v>
      </c>
    </row>
    <row r="3870" spans="5:6" x14ac:dyDescent="0.3">
      <c r="E3870" s="4" t="s">
        <v>16381</v>
      </c>
      <c r="F3870" s="11">
        <v>0</v>
      </c>
    </row>
    <row r="3871" spans="5:6" x14ac:dyDescent="0.3">
      <c r="E3871" s="4" t="s">
        <v>15980</v>
      </c>
      <c r="F3871" s="11">
        <v>0</v>
      </c>
    </row>
    <row r="3872" spans="5:6" x14ac:dyDescent="0.3">
      <c r="E3872" s="4" t="s">
        <v>15543</v>
      </c>
      <c r="F3872" s="11">
        <v>0</v>
      </c>
    </row>
    <row r="3873" spans="5:6" x14ac:dyDescent="0.3">
      <c r="E3873" s="4" t="s">
        <v>15981</v>
      </c>
      <c r="F3873" s="11">
        <v>0</v>
      </c>
    </row>
    <row r="3874" spans="5:6" x14ac:dyDescent="0.3">
      <c r="E3874" s="4" t="s">
        <v>16385</v>
      </c>
      <c r="F3874" s="11">
        <v>0</v>
      </c>
    </row>
    <row r="3875" spans="5:6" x14ac:dyDescent="0.3">
      <c r="E3875" s="4" t="s">
        <v>15982</v>
      </c>
      <c r="F3875" s="11">
        <v>0</v>
      </c>
    </row>
    <row r="3876" spans="5:6" x14ac:dyDescent="0.3">
      <c r="E3876" s="4" t="s">
        <v>16387</v>
      </c>
      <c r="F3876" s="11">
        <v>0</v>
      </c>
    </row>
    <row r="3877" spans="5:6" x14ac:dyDescent="0.3">
      <c r="E3877" s="4" t="s">
        <v>15983</v>
      </c>
      <c r="F3877" s="11">
        <v>0</v>
      </c>
    </row>
    <row r="3878" spans="5:6" x14ac:dyDescent="0.3">
      <c r="E3878" s="4" t="s">
        <v>16389</v>
      </c>
      <c r="F3878" s="11">
        <v>0</v>
      </c>
    </row>
    <row r="3879" spans="5:6" x14ac:dyDescent="0.3">
      <c r="E3879" s="4" t="s">
        <v>15984</v>
      </c>
      <c r="F3879" s="11">
        <v>0</v>
      </c>
    </row>
    <row r="3880" spans="5:6" x14ac:dyDescent="0.3">
      <c r="E3880" s="4" t="s">
        <v>16391</v>
      </c>
      <c r="F3880" s="11">
        <v>0</v>
      </c>
    </row>
    <row r="3881" spans="5:6" x14ac:dyDescent="0.3">
      <c r="E3881" s="4" t="s">
        <v>15985</v>
      </c>
      <c r="F3881" s="11">
        <v>0</v>
      </c>
    </row>
    <row r="3882" spans="5:6" x14ac:dyDescent="0.3">
      <c r="E3882" s="4" t="s">
        <v>16393</v>
      </c>
      <c r="F3882" s="11">
        <v>0</v>
      </c>
    </row>
    <row r="3883" spans="5:6" x14ac:dyDescent="0.3">
      <c r="E3883" s="4" t="s">
        <v>15986</v>
      </c>
      <c r="F3883" s="11">
        <v>0</v>
      </c>
    </row>
    <row r="3884" spans="5:6" x14ac:dyDescent="0.3">
      <c r="E3884" s="4" t="s">
        <v>16395</v>
      </c>
      <c r="F3884" s="11">
        <v>0</v>
      </c>
    </row>
    <row r="3885" spans="5:6" x14ac:dyDescent="0.3">
      <c r="E3885" s="4" t="s">
        <v>15987</v>
      </c>
      <c r="F3885" s="11">
        <v>0</v>
      </c>
    </row>
    <row r="3886" spans="5:6" x14ac:dyDescent="0.3">
      <c r="E3886" s="4" t="s">
        <v>16397</v>
      </c>
      <c r="F3886" s="11">
        <v>0</v>
      </c>
    </row>
    <row r="3887" spans="5:6" x14ac:dyDescent="0.3">
      <c r="E3887" s="4" t="s">
        <v>15988</v>
      </c>
      <c r="F3887" s="11">
        <v>0</v>
      </c>
    </row>
    <row r="3888" spans="5:6" x14ac:dyDescent="0.3">
      <c r="E3888" s="4" t="s">
        <v>16399</v>
      </c>
      <c r="F3888" s="11">
        <v>0</v>
      </c>
    </row>
    <row r="3889" spans="5:6" x14ac:dyDescent="0.3">
      <c r="E3889" s="4" t="s">
        <v>15989</v>
      </c>
      <c r="F3889" s="11">
        <v>0</v>
      </c>
    </row>
    <row r="3890" spans="5:6" x14ac:dyDescent="0.3">
      <c r="E3890" s="4" t="s">
        <v>16401</v>
      </c>
      <c r="F3890" s="11">
        <v>0</v>
      </c>
    </row>
    <row r="3891" spans="5:6" x14ac:dyDescent="0.3">
      <c r="E3891" s="4" t="s">
        <v>15990</v>
      </c>
      <c r="F3891" s="11">
        <v>0</v>
      </c>
    </row>
    <row r="3892" spans="5:6" x14ac:dyDescent="0.3">
      <c r="E3892" s="4" t="s">
        <v>16403</v>
      </c>
      <c r="F3892" s="11">
        <v>0</v>
      </c>
    </row>
    <row r="3893" spans="5:6" x14ac:dyDescent="0.3">
      <c r="E3893" s="4" t="s">
        <v>15991</v>
      </c>
      <c r="F3893" s="11">
        <v>0</v>
      </c>
    </row>
    <row r="3894" spans="5:6" x14ac:dyDescent="0.3">
      <c r="E3894" s="4" t="s">
        <v>16405</v>
      </c>
      <c r="F3894" s="11">
        <v>0</v>
      </c>
    </row>
    <row r="3895" spans="5:6" x14ac:dyDescent="0.3">
      <c r="E3895" s="4" t="s">
        <v>15992</v>
      </c>
      <c r="F3895" s="11">
        <v>0</v>
      </c>
    </row>
    <row r="3896" spans="5:6" x14ac:dyDescent="0.3">
      <c r="E3896" s="4" t="s">
        <v>16407</v>
      </c>
      <c r="F3896" s="11">
        <v>0</v>
      </c>
    </row>
    <row r="3897" spans="5:6" x14ac:dyDescent="0.3">
      <c r="E3897" s="4" t="s">
        <v>15993</v>
      </c>
      <c r="F3897" s="11">
        <v>0</v>
      </c>
    </row>
    <row r="3898" spans="5:6" x14ac:dyDescent="0.3">
      <c r="E3898" s="4" t="s">
        <v>16409</v>
      </c>
      <c r="F3898" s="11">
        <v>0</v>
      </c>
    </row>
    <row r="3899" spans="5:6" x14ac:dyDescent="0.3">
      <c r="E3899" s="4" t="s">
        <v>15994</v>
      </c>
      <c r="F3899" s="11">
        <v>0</v>
      </c>
    </row>
    <row r="3900" spans="5:6" x14ac:dyDescent="0.3">
      <c r="E3900" s="4" t="s">
        <v>16411</v>
      </c>
      <c r="F3900" s="11">
        <v>0</v>
      </c>
    </row>
    <row r="3901" spans="5:6" x14ac:dyDescent="0.3">
      <c r="E3901" s="4" t="s">
        <v>15995</v>
      </c>
      <c r="F3901" s="11">
        <v>0</v>
      </c>
    </row>
    <row r="3902" spans="5:6" x14ac:dyDescent="0.3">
      <c r="E3902" s="4" t="s">
        <v>16413</v>
      </c>
      <c r="F3902" s="11">
        <v>0</v>
      </c>
    </row>
    <row r="3903" spans="5:6" x14ac:dyDescent="0.3">
      <c r="E3903" s="4" t="s">
        <v>15996</v>
      </c>
      <c r="F3903" s="11">
        <v>0</v>
      </c>
    </row>
    <row r="3904" spans="5:6" x14ac:dyDescent="0.3">
      <c r="E3904" s="4" t="s">
        <v>16415</v>
      </c>
      <c r="F3904" s="11">
        <v>0</v>
      </c>
    </row>
    <row r="3905" spans="5:6" x14ac:dyDescent="0.3">
      <c r="E3905" s="4" t="s">
        <v>15554</v>
      </c>
      <c r="F3905" s="11">
        <v>0</v>
      </c>
    </row>
    <row r="3906" spans="5:6" x14ac:dyDescent="0.3">
      <c r="E3906" s="4" t="s">
        <v>16417</v>
      </c>
      <c r="F3906" s="11">
        <v>0</v>
      </c>
    </row>
    <row r="3907" spans="5:6" x14ac:dyDescent="0.3">
      <c r="E3907" s="4" t="s">
        <v>15998</v>
      </c>
      <c r="F3907" s="11">
        <v>0</v>
      </c>
    </row>
    <row r="3908" spans="5:6" x14ac:dyDescent="0.3">
      <c r="E3908" s="4" t="s">
        <v>16419</v>
      </c>
      <c r="F3908" s="11">
        <v>0</v>
      </c>
    </row>
    <row r="3909" spans="5:6" x14ac:dyDescent="0.3">
      <c r="E3909" s="4" t="s">
        <v>15999</v>
      </c>
      <c r="F3909" s="11">
        <v>0</v>
      </c>
    </row>
    <row r="3910" spans="5:6" x14ac:dyDescent="0.3">
      <c r="E3910" s="4" t="s">
        <v>16421</v>
      </c>
      <c r="F3910" s="11">
        <v>0</v>
      </c>
    </row>
    <row r="3911" spans="5:6" x14ac:dyDescent="0.3">
      <c r="E3911" s="4" t="s">
        <v>16000</v>
      </c>
      <c r="F3911" s="11">
        <v>0</v>
      </c>
    </row>
    <row r="3912" spans="5:6" x14ac:dyDescent="0.3">
      <c r="E3912" s="4" t="s">
        <v>16423</v>
      </c>
      <c r="F3912" s="11">
        <v>0</v>
      </c>
    </row>
    <row r="3913" spans="5:6" x14ac:dyDescent="0.3">
      <c r="E3913" s="4" t="s">
        <v>16001</v>
      </c>
      <c r="F3913" s="11">
        <v>0</v>
      </c>
    </row>
    <row r="3914" spans="5:6" x14ac:dyDescent="0.3">
      <c r="E3914" s="4" t="s">
        <v>16425</v>
      </c>
      <c r="F3914" s="11">
        <v>0</v>
      </c>
    </row>
    <row r="3915" spans="5:6" x14ac:dyDescent="0.3">
      <c r="E3915" s="4" t="s">
        <v>16002</v>
      </c>
      <c r="F3915" s="11">
        <v>0</v>
      </c>
    </row>
    <row r="3916" spans="5:6" x14ac:dyDescent="0.3">
      <c r="E3916" s="4" t="s">
        <v>16427</v>
      </c>
      <c r="F3916" s="11">
        <v>0</v>
      </c>
    </row>
    <row r="3917" spans="5:6" x14ac:dyDescent="0.3">
      <c r="E3917" s="4" t="s">
        <v>16003</v>
      </c>
      <c r="F3917" s="11">
        <v>0</v>
      </c>
    </row>
    <row r="3918" spans="5:6" x14ac:dyDescent="0.3">
      <c r="E3918" s="4" t="s">
        <v>16429</v>
      </c>
      <c r="F3918" s="11">
        <v>0</v>
      </c>
    </row>
    <row r="3919" spans="5:6" x14ac:dyDescent="0.3">
      <c r="E3919" s="4" t="s">
        <v>16004</v>
      </c>
      <c r="F3919" s="11">
        <v>0</v>
      </c>
    </row>
    <row r="3920" spans="5:6" x14ac:dyDescent="0.3">
      <c r="E3920" s="4" t="s">
        <v>16431</v>
      </c>
      <c r="F3920" s="11">
        <v>0</v>
      </c>
    </row>
    <row r="3921" spans="5:6" x14ac:dyDescent="0.3">
      <c r="E3921" s="4" t="s">
        <v>16005</v>
      </c>
      <c r="F3921" s="11">
        <v>0</v>
      </c>
    </row>
    <row r="3922" spans="5:6" x14ac:dyDescent="0.3">
      <c r="E3922" s="4" t="s">
        <v>16433</v>
      </c>
      <c r="F3922" s="11">
        <v>0</v>
      </c>
    </row>
    <row r="3923" spans="5:6" x14ac:dyDescent="0.3">
      <c r="E3923" s="4" t="s">
        <v>16006</v>
      </c>
      <c r="F3923" s="11">
        <v>0</v>
      </c>
    </row>
    <row r="3924" spans="5:6" x14ac:dyDescent="0.3">
      <c r="E3924" s="4" t="s">
        <v>16435</v>
      </c>
      <c r="F3924" s="11">
        <v>0</v>
      </c>
    </row>
    <row r="3925" spans="5:6" x14ac:dyDescent="0.3">
      <c r="E3925" s="4" t="s">
        <v>15575</v>
      </c>
      <c r="F3925" s="11">
        <v>0</v>
      </c>
    </row>
    <row r="3926" spans="5:6" x14ac:dyDescent="0.3">
      <c r="E3926" s="4" t="s">
        <v>16437</v>
      </c>
      <c r="F3926" s="11">
        <v>0</v>
      </c>
    </row>
    <row r="3927" spans="5:6" x14ac:dyDescent="0.3">
      <c r="E3927" s="4" t="s">
        <v>16008</v>
      </c>
      <c r="F3927" s="11">
        <v>0</v>
      </c>
    </row>
    <row r="3928" spans="5:6" x14ac:dyDescent="0.3">
      <c r="E3928" s="4" t="s">
        <v>16439</v>
      </c>
      <c r="F3928" s="11">
        <v>0</v>
      </c>
    </row>
    <row r="3929" spans="5:6" x14ac:dyDescent="0.3">
      <c r="E3929" s="4" t="s">
        <v>16009</v>
      </c>
      <c r="F3929" s="11">
        <v>0</v>
      </c>
    </row>
    <row r="3930" spans="5:6" x14ac:dyDescent="0.3">
      <c r="E3930" s="4" t="s">
        <v>16441</v>
      </c>
      <c r="F3930" s="11">
        <v>0</v>
      </c>
    </row>
    <row r="3931" spans="5:6" x14ac:dyDescent="0.3">
      <c r="E3931" s="4" t="s">
        <v>16010</v>
      </c>
      <c r="F3931" s="11">
        <v>0</v>
      </c>
    </row>
    <row r="3932" spans="5:6" x14ac:dyDescent="0.3">
      <c r="E3932" s="4" t="s">
        <v>16443</v>
      </c>
      <c r="F3932" s="11">
        <v>0</v>
      </c>
    </row>
    <row r="3933" spans="5:6" x14ac:dyDescent="0.3">
      <c r="E3933" s="4" t="s">
        <v>16011</v>
      </c>
      <c r="F3933" s="11">
        <v>0</v>
      </c>
    </row>
    <row r="3934" spans="5:6" x14ac:dyDescent="0.3">
      <c r="E3934" s="4" t="s">
        <v>16445</v>
      </c>
      <c r="F3934" s="11">
        <v>0</v>
      </c>
    </row>
    <row r="3935" spans="5:6" x14ac:dyDescent="0.3">
      <c r="E3935" s="4" t="s">
        <v>16012</v>
      </c>
      <c r="F3935" s="11">
        <v>0</v>
      </c>
    </row>
    <row r="3936" spans="5:6" x14ac:dyDescent="0.3">
      <c r="E3936" s="4" t="s">
        <v>16447</v>
      </c>
      <c r="F3936" s="11">
        <v>0</v>
      </c>
    </row>
    <row r="3937" spans="5:6" x14ac:dyDescent="0.3">
      <c r="E3937" s="4" t="s">
        <v>15555</v>
      </c>
      <c r="F3937" s="11">
        <v>0</v>
      </c>
    </row>
    <row r="3938" spans="5:6" x14ac:dyDescent="0.3">
      <c r="E3938" s="4" t="s">
        <v>16449</v>
      </c>
      <c r="F3938" s="11">
        <v>0</v>
      </c>
    </row>
    <row r="3939" spans="5:6" x14ac:dyDescent="0.3">
      <c r="E3939" s="4" t="s">
        <v>16014</v>
      </c>
      <c r="F3939" s="11">
        <v>0</v>
      </c>
    </row>
    <row r="3940" spans="5:6" x14ac:dyDescent="0.3">
      <c r="E3940" s="4" t="s">
        <v>16451</v>
      </c>
      <c r="F3940" s="11">
        <v>0</v>
      </c>
    </row>
    <row r="3941" spans="5:6" x14ac:dyDescent="0.3">
      <c r="E3941" s="4" t="s">
        <v>16015</v>
      </c>
      <c r="F3941" s="11">
        <v>0</v>
      </c>
    </row>
    <row r="3942" spans="5:6" x14ac:dyDescent="0.3">
      <c r="E3942" s="4" t="s">
        <v>16453</v>
      </c>
      <c r="F3942" s="11">
        <v>0</v>
      </c>
    </row>
    <row r="3943" spans="5:6" x14ac:dyDescent="0.3">
      <c r="E3943" s="4" t="s">
        <v>16016</v>
      </c>
      <c r="F3943" s="11">
        <v>0</v>
      </c>
    </row>
    <row r="3944" spans="5:6" x14ac:dyDescent="0.3">
      <c r="E3944" s="4" t="s">
        <v>16455</v>
      </c>
      <c r="F3944" s="11">
        <v>0</v>
      </c>
    </row>
    <row r="3945" spans="5:6" x14ac:dyDescent="0.3">
      <c r="E3945" s="4" t="s">
        <v>16017</v>
      </c>
      <c r="F3945" s="11">
        <v>0</v>
      </c>
    </row>
    <row r="3946" spans="5:6" x14ac:dyDescent="0.3">
      <c r="E3946" s="4" t="s">
        <v>16457</v>
      </c>
      <c r="F3946" s="11">
        <v>0</v>
      </c>
    </row>
    <row r="3947" spans="5:6" x14ac:dyDescent="0.3">
      <c r="E3947" s="4" t="s">
        <v>16018</v>
      </c>
      <c r="F3947" s="11">
        <v>0</v>
      </c>
    </row>
    <row r="3948" spans="5:6" x14ac:dyDescent="0.3">
      <c r="E3948" s="4" t="s">
        <v>16459</v>
      </c>
      <c r="F3948" s="11">
        <v>0</v>
      </c>
    </row>
    <row r="3949" spans="5:6" x14ac:dyDescent="0.3">
      <c r="E3949" s="4" t="s">
        <v>16019</v>
      </c>
      <c r="F3949" s="11">
        <v>0</v>
      </c>
    </row>
    <row r="3950" spans="5:6" x14ac:dyDescent="0.3">
      <c r="E3950" s="4" t="s">
        <v>16461</v>
      </c>
      <c r="F3950" s="11">
        <v>0</v>
      </c>
    </row>
    <row r="3951" spans="5:6" x14ac:dyDescent="0.3">
      <c r="E3951" s="4" t="s">
        <v>16020</v>
      </c>
      <c r="F3951" s="11">
        <v>0</v>
      </c>
    </row>
    <row r="3952" spans="5:6" x14ac:dyDescent="0.3">
      <c r="E3952" s="4" t="s">
        <v>16463</v>
      </c>
      <c r="F3952" s="11">
        <v>0</v>
      </c>
    </row>
    <row r="3953" spans="5:6" x14ac:dyDescent="0.3">
      <c r="E3953" s="4" t="s">
        <v>16021</v>
      </c>
      <c r="F3953" s="11">
        <v>0</v>
      </c>
    </row>
    <row r="3954" spans="5:6" x14ac:dyDescent="0.3">
      <c r="E3954" s="4" t="s">
        <v>16465</v>
      </c>
      <c r="F3954" s="11">
        <v>0</v>
      </c>
    </row>
    <row r="3955" spans="5:6" x14ac:dyDescent="0.3">
      <c r="E3955" s="4" t="s">
        <v>16022</v>
      </c>
      <c r="F3955" s="11">
        <v>0</v>
      </c>
    </row>
    <row r="3956" spans="5:6" x14ac:dyDescent="0.3">
      <c r="E3956" s="4" t="s">
        <v>16467</v>
      </c>
      <c r="F3956" s="11">
        <v>0</v>
      </c>
    </row>
    <row r="3957" spans="5:6" x14ac:dyDescent="0.3">
      <c r="E3957" s="4" t="s">
        <v>16023</v>
      </c>
      <c r="F3957" s="11">
        <v>0</v>
      </c>
    </row>
    <row r="3958" spans="5:6" x14ac:dyDescent="0.3">
      <c r="E3958" s="4" t="s">
        <v>16469</v>
      </c>
      <c r="F3958" s="11">
        <v>0</v>
      </c>
    </row>
    <row r="3959" spans="5:6" x14ac:dyDescent="0.3">
      <c r="E3959" s="4" t="s">
        <v>15571</v>
      </c>
      <c r="F3959" s="11">
        <v>0</v>
      </c>
    </row>
    <row r="3960" spans="5:6" x14ac:dyDescent="0.3">
      <c r="E3960" s="4" t="s">
        <v>16471</v>
      </c>
      <c r="F3960" s="11">
        <v>0</v>
      </c>
    </row>
    <row r="3961" spans="5:6" x14ac:dyDescent="0.3">
      <c r="E3961" s="4" t="s">
        <v>16025</v>
      </c>
      <c r="F3961" s="11">
        <v>0</v>
      </c>
    </row>
    <row r="3962" spans="5:6" x14ac:dyDescent="0.3">
      <c r="E3962" s="4" t="s">
        <v>16473</v>
      </c>
      <c r="F3962" s="11">
        <v>0</v>
      </c>
    </row>
    <row r="3963" spans="5:6" x14ac:dyDescent="0.3">
      <c r="E3963" s="4" t="s">
        <v>16026</v>
      </c>
      <c r="F3963" s="11">
        <v>0</v>
      </c>
    </row>
    <row r="3964" spans="5:6" x14ac:dyDescent="0.3">
      <c r="E3964" s="4" t="s">
        <v>16475</v>
      </c>
      <c r="F3964" s="11">
        <v>0</v>
      </c>
    </row>
    <row r="3965" spans="5:6" x14ac:dyDescent="0.3">
      <c r="E3965" s="4" t="s">
        <v>16027</v>
      </c>
      <c r="F3965" s="11">
        <v>0</v>
      </c>
    </row>
    <row r="3966" spans="5:6" x14ac:dyDescent="0.3">
      <c r="E3966" s="4" t="s">
        <v>16477</v>
      </c>
      <c r="F3966" s="11">
        <v>0</v>
      </c>
    </row>
    <row r="3967" spans="5:6" x14ac:dyDescent="0.3">
      <c r="E3967" s="4" t="s">
        <v>16483</v>
      </c>
      <c r="F3967" s="11">
        <v>0</v>
      </c>
    </row>
    <row r="3968" spans="5:6" x14ac:dyDescent="0.3">
      <c r="E3968" s="4" t="s">
        <v>16479</v>
      </c>
      <c r="F3968" s="11">
        <v>0</v>
      </c>
    </row>
    <row r="3969" spans="5:6" x14ac:dyDescent="0.3">
      <c r="E3969" s="4" t="s">
        <v>16485</v>
      </c>
      <c r="F3969" s="11">
        <v>0</v>
      </c>
    </row>
    <row r="3970" spans="5:6" x14ac:dyDescent="0.3">
      <c r="E3970" s="4" t="s">
        <v>16481</v>
      </c>
      <c r="F3970" s="11">
        <v>0</v>
      </c>
    </row>
    <row r="3971" spans="5:6" x14ac:dyDescent="0.3">
      <c r="E3971" s="4" t="s">
        <v>16487</v>
      </c>
      <c r="F3971" s="11">
        <v>0</v>
      </c>
    </row>
    <row r="3972" spans="5:6" x14ac:dyDescent="0.3">
      <c r="E3972" s="4" t="s">
        <v>15581</v>
      </c>
      <c r="F3972" s="11">
        <v>0</v>
      </c>
    </row>
    <row r="3973" spans="5:6" x14ac:dyDescent="0.3">
      <c r="E3973" s="4" t="s">
        <v>16489</v>
      </c>
      <c r="F3973" s="11">
        <v>0</v>
      </c>
    </row>
    <row r="3974" spans="5:6" x14ac:dyDescent="0.3">
      <c r="E3974" s="4" t="s">
        <v>15572</v>
      </c>
      <c r="F3974" s="11">
        <v>0</v>
      </c>
    </row>
    <row r="3975" spans="5:6" x14ac:dyDescent="0.3">
      <c r="E3975" s="4" t="s">
        <v>16486</v>
      </c>
      <c r="F3975" s="11">
        <v>0</v>
      </c>
    </row>
    <row r="3976" spans="5:6" x14ac:dyDescent="0.3">
      <c r="E3976" s="4" t="s">
        <v>16029</v>
      </c>
      <c r="F3976" s="11">
        <v>0</v>
      </c>
    </row>
    <row r="3977" spans="5:6" x14ac:dyDescent="0.3">
      <c r="E3977" s="4" t="s">
        <v>16488</v>
      </c>
      <c r="F3977" s="11">
        <v>0</v>
      </c>
    </row>
    <row r="3978" spans="5:6" x14ac:dyDescent="0.3">
      <c r="E3978" s="4" t="s">
        <v>16030</v>
      </c>
      <c r="F3978" s="11">
        <v>0</v>
      </c>
    </row>
    <row r="3979" spans="5:6" x14ac:dyDescent="0.3">
      <c r="E3979" s="4" t="s">
        <v>16490</v>
      </c>
      <c r="F3979" s="11">
        <v>0</v>
      </c>
    </row>
    <row r="3980" spans="5:6" x14ac:dyDescent="0.3">
      <c r="E3980" s="4" t="s">
        <v>16031</v>
      </c>
      <c r="F3980" s="11">
        <v>0</v>
      </c>
    </row>
    <row r="3981" spans="5:6" x14ac:dyDescent="0.3">
      <c r="E3981" s="4" t="s">
        <v>16492</v>
      </c>
      <c r="F3981" s="11">
        <v>0</v>
      </c>
    </row>
    <row r="3982" spans="5:6" x14ac:dyDescent="0.3">
      <c r="E3982" s="4" t="s">
        <v>16032</v>
      </c>
      <c r="F3982" s="11">
        <v>0</v>
      </c>
    </row>
    <row r="3983" spans="5:6" x14ac:dyDescent="0.3">
      <c r="E3983" s="4" t="s">
        <v>16494</v>
      </c>
      <c r="F3983" s="11">
        <v>0</v>
      </c>
    </row>
    <row r="3984" spans="5:6" x14ac:dyDescent="0.3">
      <c r="E3984" s="4" t="s">
        <v>15556</v>
      </c>
      <c r="F3984" s="11">
        <v>0</v>
      </c>
    </row>
    <row r="3985" spans="5:6" x14ac:dyDescent="0.3">
      <c r="E3985" s="4" t="s">
        <v>16496</v>
      </c>
      <c r="F3985" s="11">
        <v>0</v>
      </c>
    </row>
    <row r="3986" spans="5:6" x14ac:dyDescent="0.3">
      <c r="E3986" s="4" t="s">
        <v>16034</v>
      </c>
      <c r="F3986" s="11">
        <v>0</v>
      </c>
    </row>
    <row r="3987" spans="5:6" x14ac:dyDescent="0.3">
      <c r="E3987" s="4" t="s">
        <v>16498</v>
      </c>
      <c r="F3987" s="11">
        <v>0</v>
      </c>
    </row>
    <row r="3988" spans="5:6" x14ac:dyDescent="0.3">
      <c r="E3988" s="4" t="s">
        <v>16035</v>
      </c>
      <c r="F3988" s="11">
        <v>0</v>
      </c>
    </row>
    <row r="3989" spans="5:6" x14ac:dyDescent="0.3">
      <c r="E3989" s="4" t="s">
        <v>16500</v>
      </c>
      <c r="F3989" s="11">
        <v>0</v>
      </c>
    </row>
    <row r="3990" spans="5:6" x14ac:dyDescent="0.3">
      <c r="E3990" s="4" t="s">
        <v>16036</v>
      </c>
      <c r="F3990" s="11">
        <v>0</v>
      </c>
    </row>
    <row r="3991" spans="5:6" x14ac:dyDescent="0.3">
      <c r="E3991" s="4" t="s">
        <v>16502</v>
      </c>
      <c r="F3991" s="11">
        <v>0</v>
      </c>
    </row>
    <row r="3992" spans="5:6" x14ac:dyDescent="0.3">
      <c r="E3992" s="4" t="s">
        <v>16037</v>
      </c>
      <c r="F3992" s="11">
        <v>0</v>
      </c>
    </row>
    <row r="3993" spans="5:6" x14ac:dyDescent="0.3">
      <c r="E3993" s="4" t="s">
        <v>16504</v>
      </c>
      <c r="F3993" s="11">
        <v>0</v>
      </c>
    </row>
    <row r="3994" spans="5:6" x14ac:dyDescent="0.3">
      <c r="E3994" s="4" t="s">
        <v>16038</v>
      </c>
      <c r="F3994" s="11">
        <v>0</v>
      </c>
    </row>
    <row r="3995" spans="5:6" x14ac:dyDescent="0.3">
      <c r="E3995" s="4" t="s">
        <v>16506</v>
      </c>
      <c r="F3995" s="11">
        <v>0</v>
      </c>
    </row>
    <row r="3996" spans="5:6" x14ac:dyDescent="0.3">
      <c r="E3996" s="4" t="s">
        <v>16536</v>
      </c>
      <c r="F3996" s="11">
        <v>0</v>
      </c>
    </row>
    <row r="3997" spans="5:6" x14ac:dyDescent="0.3">
      <c r="E3997" s="4" t="s">
        <v>16508</v>
      </c>
      <c r="F3997" s="11">
        <v>0</v>
      </c>
    </row>
    <row r="3998" spans="5:6" x14ac:dyDescent="0.3">
      <c r="E3998" s="4" t="s">
        <v>16537</v>
      </c>
      <c r="F3998" s="11">
        <v>0</v>
      </c>
    </row>
    <row r="3999" spans="5:6" x14ac:dyDescent="0.3">
      <c r="E3999" s="4" t="s">
        <v>16510</v>
      </c>
      <c r="F3999" s="11">
        <v>0</v>
      </c>
    </row>
    <row r="4000" spans="5:6" x14ac:dyDescent="0.3">
      <c r="E4000" s="4" t="s">
        <v>16539</v>
      </c>
      <c r="F4000" s="11">
        <v>0</v>
      </c>
    </row>
    <row r="4001" spans="5:6" x14ac:dyDescent="0.3">
      <c r="E4001" s="4" t="s">
        <v>16512</v>
      </c>
      <c r="F4001" s="11">
        <v>0</v>
      </c>
    </row>
    <row r="4002" spans="5:6" x14ac:dyDescent="0.3">
      <c r="E4002" s="4" t="s">
        <v>16541</v>
      </c>
      <c r="F4002" s="11">
        <v>0</v>
      </c>
    </row>
    <row r="4003" spans="5:6" x14ac:dyDescent="0.3">
      <c r="E4003" s="4" t="s">
        <v>16514</v>
      </c>
      <c r="F4003" s="11">
        <v>0</v>
      </c>
    </row>
    <row r="4004" spans="5:6" x14ac:dyDescent="0.3">
      <c r="E4004" s="4" t="s">
        <v>16543</v>
      </c>
      <c r="F4004" s="11">
        <v>0</v>
      </c>
    </row>
    <row r="4005" spans="5:6" x14ac:dyDescent="0.3">
      <c r="E4005" s="4" t="s">
        <v>16516</v>
      </c>
      <c r="F4005" s="11">
        <v>0</v>
      </c>
    </row>
    <row r="4006" spans="5:6" x14ac:dyDescent="0.3">
      <c r="E4006" s="4" t="s">
        <v>16545</v>
      </c>
      <c r="F4006" s="11">
        <v>0</v>
      </c>
    </row>
    <row r="4007" spans="5:6" x14ac:dyDescent="0.3">
      <c r="E4007" s="4" t="s">
        <v>16518</v>
      </c>
      <c r="F4007" s="11">
        <v>0</v>
      </c>
    </row>
    <row r="4008" spans="5:6" x14ac:dyDescent="0.3">
      <c r="E4008" s="4" t="s">
        <v>16547</v>
      </c>
      <c r="F4008" s="11">
        <v>0</v>
      </c>
    </row>
    <row r="4009" spans="5:6" x14ac:dyDescent="0.3">
      <c r="E4009" s="4" t="s">
        <v>16520</v>
      </c>
      <c r="F4009" s="11">
        <v>0</v>
      </c>
    </row>
    <row r="4010" spans="5:6" x14ac:dyDescent="0.3">
      <c r="E4010" s="4" t="s">
        <v>16549</v>
      </c>
      <c r="F4010" s="11">
        <v>0</v>
      </c>
    </row>
    <row r="4011" spans="5:6" x14ac:dyDescent="0.3">
      <c r="E4011" s="4" t="s">
        <v>16522</v>
      </c>
      <c r="F4011" s="11">
        <v>0</v>
      </c>
    </row>
    <row r="4012" spans="5:6" x14ac:dyDescent="0.3">
      <c r="E4012" s="4" t="s">
        <v>16551</v>
      </c>
      <c r="F4012" s="11">
        <v>0</v>
      </c>
    </row>
    <row r="4013" spans="5:6" x14ac:dyDescent="0.3">
      <c r="E4013" s="4" t="s">
        <v>16524</v>
      </c>
      <c r="F4013" s="11">
        <v>0</v>
      </c>
    </row>
    <row r="4014" spans="5:6" x14ac:dyDescent="0.3">
      <c r="E4014" s="4" t="s">
        <v>16553</v>
      </c>
      <c r="F4014" s="11">
        <v>0</v>
      </c>
    </row>
    <row r="4015" spans="5:6" x14ac:dyDescent="0.3">
      <c r="E4015" s="4" t="s">
        <v>16526</v>
      </c>
      <c r="F4015" s="11">
        <v>0</v>
      </c>
    </row>
    <row r="4016" spans="5:6" x14ac:dyDescent="0.3">
      <c r="E4016" s="4" t="s">
        <v>16555</v>
      </c>
      <c r="F4016" s="11">
        <v>0</v>
      </c>
    </row>
    <row r="4017" spans="5:6" x14ac:dyDescent="0.3">
      <c r="E4017" s="4" t="s">
        <v>16528</v>
      </c>
      <c r="F4017" s="11">
        <v>0</v>
      </c>
    </row>
    <row r="4018" spans="5:6" x14ac:dyDescent="0.3">
      <c r="E4018" s="4" t="s">
        <v>16557</v>
      </c>
      <c r="F4018" s="11">
        <v>0</v>
      </c>
    </row>
    <row r="4019" spans="5:6" x14ac:dyDescent="0.3">
      <c r="E4019" s="4" t="s">
        <v>16530</v>
      </c>
      <c r="F4019" s="11">
        <v>0</v>
      </c>
    </row>
    <row r="4020" spans="5:6" x14ac:dyDescent="0.3">
      <c r="E4020" s="4" t="s">
        <v>16535</v>
      </c>
      <c r="F4020" s="11">
        <v>0</v>
      </c>
    </row>
    <row r="4021" spans="5:6" x14ac:dyDescent="0.3">
      <c r="E4021" s="4" t="s">
        <v>16532</v>
      </c>
      <c r="F4021" s="11">
        <v>0</v>
      </c>
    </row>
    <row r="4022" spans="5:6" x14ac:dyDescent="0.3">
      <c r="E4022" s="4" t="s">
        <v>16561</v>
      </c>
      <c r="F4022" s="11">
        <v>0</v>
      </c>
    </row>
    <row r="4023" spans="5:6" x14ac:dyDescent="0.3">
      <c r="E4023" s="4" t="s">
        <v>16534</v>
      </c>
      <c r="F4023" s="11">
        <v>0</v>
      </c>
    </row>
    <row r="4024" spans="5:6" x14ac:dyDescent="0.3">
      <c r="E4024" s="4" t="s">
        <v>16563</v>
      </c>
      <c r="F4024" s="11">
        <v>0</v>
      </c>
    </row>
    <row r="4025" spans="5:6" x14ac:dyDescent="0.3">
      <c r="E4025" s="4" t="s">
        <v>16565</v>
      </c>
      <c r="F4025" s="11">
        <v>0</v>
      </c>
    </row>
    <row r="4026" spans="5:6" x14ac:dyDescent="0.3">
      <c r="E4026" s="4" t="s">
        <v>16559</v>
      </c>
      <c r="F4026" s="11">
        <v>0</v>
      </c>
    </row>
    <row r="4027" spans="5:6" x14ac:dyDescent="0.3">
      <c r="E4027" s="4" t="s">
        <v>16538</v>
      </c>
      <c r="F4027" s="11">
        <v>0</v>
      </c>
    </row>
    <row r="4028" spans="5:6" x14ac:dyDescent="0.3">
      <c r="E4028" s="4" t="s">
        <v>16040</v>
      </c>
      <c r="F4028" s="11">
        <v>0</v>
      </c>
    </row>
    <row r="4029" spans="5:6" x14ac:dyDescent="0.3">
      <c r="E4029" s="4" t="s">
        <v>16540</v>
      </c>
      <c r="F4029" s="11">
        <v>0</v>
      </c>
    </row>
    <row r="4030" spans="5:6" x14ac:dyDescent="0.3">
      <c r="E4030" s="4" t="s">
        <v>16041</v>
      </c>
      <c r="F4030" s="11">
        <v>0</v>
      </c>
    </row>
    <row r="4031" spans="5:6" x14ac:dyDescent="0.3">
      <c r="E4031" s="4" t="s">
        <v>16542</v>
      </c>
      <c r="F4031" s="11">
        <v>0</v>
      </c>
    </row>
    <row r="4032" spans="5:6" x14ac:dyDescent="0.3">
      <c r="E4032" s="4" t="s">
        <v>16042</v>
      </c>
      <c r="F4032" s="11">
        <v>0</v>
      </c>
    </row>
    <row r="4033" spans="5:6" x14ac:dyDescent="0.3">
      <c r="E4033" s="4" t="s">
        <v>16544</v>
      </c>
      <c r="F4033" s="11">
        <v>0</v>
      </c>
    </row>
    <row r="4034" spans="5:6" x14ac:dyDescent="0.3">
      <c r="E4034" s="4" t="s">
        <v>16043</v>
      </c>
      <c r="F4034" s="11">
        <v>0</v>
      </c>
    </row>
    <row r="4035" spans="5:6" x14ac:dyDescent="0.3">
      <c r="E4035" s="4" t="s">
        <v>16546</v>
      </c>
      <c r="F4035" s="11">
        <v>0</v>
      </c>
    </row>
    <row r="4036" spans="5:6" x14ac:dyDescent="0.3">
      <c r="E4036" s="4" t="s">
        <v>16044</v>
      </c>
      <c r="F4036" s="11">
        <v>0</v>
      </c>
    </row>
    <row r="4037" spans="5:6" x14ac:dyDescent="0.3">
      <c r="E4037" s="4" t="s">
        <v>16548</v>
      </c>
      <c r="F4037" s="11">
        <v>0</v>
      </c>
    </row>
    <row r="4038" spans="5:6" x14ac:dyDescent="0.3">
      <c r="E4038" s="4" t="s">
        <v>16045</v>
      </c>
      <c r="F4038" s="11">
        <v>0</v>
      </c>
    </row>
    <row r="4039" spans="5:6" x14ac:dyDescent="0.3">
      <c r="E4039" s="4" t="s">
        <v>16550</v>
      </c>
      <c r="F4039" s="11">
        <v>0</v>
      </c>
    </row>
    <row r="4040" spans="5:6" x14ac:dyDescent="0.3">
      <c r="E4040" s="4" t="s">
        <v>16046</v>
      </c>
      <c r="F4040" s="11">
        <v>0</v>
      </c>
    </row>
    <row r="4041" spans="5:6" x14ac:dyDescent="0.3">
      <c r="E4041" s="4" t="s">
        <v>16552</v>
      </c>
      <c r="F4041" s="11">
        <v>0</v>
      </c>
    </row>
    <row r="4042" spans="5:6" x14ac:dyDescent="0.3">
      <c r="E4042" s="4" t="s">
        <v>16047</v>
      </c>
      <c r="F4042" s="11">
        <v>0</v>
      </c>
    </row>
    <row r="4043" spans="5:6" x14ac:dyDescent="0.3">
      <c r="E4043" s="4" t="s">
        <v>16554</v>
      </c>
      <c r="F4043" s="11">
        <v>0</v>
      </c>
    </row>
    <row r="4044" spans="5:6" x14ac:dyDescent="0.3">
      <c r="E4044" s="4" t="s">
        <v>16048</v>
      </c>
      <c r="F4044" s="11">
        <v>0</v>
      </c>
    </row>
    <row r="4045" spans="5:6" x14ac:dyDescent="0.3">
      <c r="E4045" s="4" t="s">
        <v>16556</v>
      </c>
      <c r="F4045" s="11">
        <v>0</v>
      </c>
    </row>
    <row r="4046" spans="5:6" x14ac:dyDescent="0.3">
      <c r="E4046" s="4" t="s">
        <v>16049</v>
      </c>
      <c r="F4046" s="11">
        <v>0</v>
      </c>
    </row>
    <row r="4047" spans="5:6" x14ac:dyDescent="0.3">
      <c r="E4047" s="4" t="s">
        <v>16558</v>
      </c>
      <c r="F4047" s="11">
        <v>0</v>
      </c>
    </row>
    <row r="4048" spans="5:6" x14ac:dyDescent="0.3">
      <c r="E4048" s="4" t="s">
        <v>16050</v>
      </c>
      <c r="F4048" s="11">
        <v>0</v>
      </c>
    </row>
    <row r="4049" spans="5:6" x14ac:dyDescent="0.3">
      <c r="E4049" s="4" t="s">
        <v>16560</v>
      </c>
      <c r="F4049" s="11">
        <v>0</v>
      </c>
    </row>
    <row r="4050" spans="5:6" x14ac:dyDescent="0.3">
      <c r="E4050" s="4" t="s">
        <v>16051</v>
      </c>
      <c r="F4050" s="11">
        <v>0</v>
      </c>
    </row>
    <row r="4051" spans="5:6" x14ac:dyDescent="0.3">
      <c r="E4051" s="4" t="s">
        <v>16562</v>
      </c>
      <c r="F4051" s="11">
        <v>0</v>
      </c>
    </row>
    <row r="4052" spans="5:6" x14ac:dyDescent="0.3">
      <c r="E4052" s="4" t="s">
        <v>16574</v>
      </c>
      <c r="F4052" s="11">
        <v>0</v>
      </c>
    </row>
    <row r="4053" spans="5:6" x14ac:dyDescent="0.3">
      <c r="E4053" s="4" t="s">
        <v>16564</v>
      </c>
      <c r="F4053" s="11">
        <v>0</v>
      </c>
    </row>
    <row r="4054" spans="5:6" x14ac:dyDescent="0.3">
      <c r="E4054" s="4" t="s">
        <v>16575</v>
      </c>
      <c r="F4054" s="11">
        <v>0</v>
      </c>
    </row>
    <row r="4055" spans="5:6" x14ac:dyDescent="0.3">
      <c r="E4055" s="4" t="s">
        <v>16566</v>
      </c>
      <c r="F4055" s="11">
        <v>0</v>
      </c>
    </row>
    <row r="4056" spans="5:6" x14ac:dyDescent="0.3">
      <c r="E4056" s="4" t="s">
        <v>16577</v>
      </c>
      <c r="F4056" s="11">
        <v>0</v>
      </c>
    </row>
    <row r="4057" spans="5:6" x14ac:dyDescent="0.3">
      <c r="E4057" s="4" t="s">
        <v>16568</v>
      </c>
      <c r="F4057" s="11">
        <v>0</v>
      </c>
    </row>
    <row r="4058" spans="5:6" x14ac:dyDescent="0.3">
      <c r="E4058" s="4" t="s">
        <v>16579</v>
      </c>
      <c r="F4058" s="11">
        <v>0</v>
      </c>
    </row>
    <row r="4059" spans="5:6" x14ac:dyDescent="0.3">
      <c r="E4059" s="4" t="s">
        <v>16570</v>
      </c>
      <c r="F4059" s="11">
        <v>0</v>
      </c>
    </row>
    <row r="4060" spans="5:6" x14ac:dyDescent="0.3">
      <c r="E4060" s="4" t="s">
        <v>16581</v>
      </c>
      <c r="F4060" s="11">
        <v>0</v>
      </c>
    </row>
    <row r="4061" spans="5:6" x14ac:dyDescent="0.3">
      <c r="E4061" s="4" t="s">
        <v>16572</v>
      </c>
      <c r="F4061" s="11">
        <v>0</v>
      </c>
    </row>
    <row r="4062" spans="5:6" x14ac:dyDescent="0.3">
      <c r="E4062" s="4" t="s">
        <v>16583</v>
      </c>
      <c r="F4062" s="11">
        <v>0</v>
      </c>
    </row>
    <row r="4063" spans="5:6" x14ac:dyDescent="0.3">
      <c r="E4063" s="4" t="s">
        <v>15544</v>
      </c>
      <c r="F4063" s="11">
        <v>0</v>
      </c>
    </row>
    <row r="4064" spans="5:6" x14ac:dyDescent="0.3">
      <c r="E4064" s="4" t="s">
        <v>16585</v>
      </c>
      <c r="F4064" s="11">
        <v>0</v>
      </c>
    </row>
    <row r="4065" spans="5:6" x14ac:dyDescent="0.3">
      <c r="E4065" s="4" t="s">
        <v>16576</v>
      </c>
      <c r="F4065" s="11">
        <v>0</v>
      </c>
    </row>
    <row r="4066" spans="5:6" x14ac:dyDescent="0.3">
      <c r="E4066" s="4" t="s">
        <v>16053</v>
      </c>
      <c r="F4066" s="11">
        <v>0</v>
      </c>
    </row>
    <row r="4067" spans="5:6" x14ac:dyDescent="0.3">
      <c r="E4067" s="4" t="s">
        <v>16578</v>
      </c>
      <c r="F4067" s="11">
        <v>0</v>
      </c>
    </row>
    <row r="4068" spans="5:6" x14ac:dyDescent="0.3">
      <c r="E4068" s="4" t="s">
        <v>16054</v>
      </c>
      <c r="F4068" s="11">
        <v>0</v>
      </c>
    </row>
    <row r="4069" spans="5:6" x14ac:dyDescent="0.3">
      <c r="E4069" s="4" t="s">
        <v>16580</v>
      </c>
      <c r="F4069" s="11">
        <v>0</v>
      </c>
    </row>
    <row r="4070" spans="5:6" x14ac:dyDescent="0.3">
      <c r="E4070" s="4" t="s">
        <v>16055</v>
      </c>
      <c r="F4070" s="11">
        <v>0</v>
      </c>
    </row>
    <row r="4071" spans="5:6" x14ac:dyDescent="0.3">
      <c r="E4071" s="4" t="s">
        <v>16582</v>
      </c>
      <c r="F4071" s="11">
        <v>0</v>
      </c>
    </row>
    <row r="4072" spans="5:6" x14ac:dyDescent="0.3">
      <c r="E4072" s="4" t="s">
        <v>16056</v>
      </c>
      <c r="F4072" s="11">
        <v>0</v>
      </c>
    </row>
    <row r="4073" spans="5:6" x14ac:dyDescent="0.3">
      <c r="E4073" s="4" t="s">
        <v>16584</v>
      </c>
      <c r="F4073" s="11">
        <v>0</v>
      </c>
    </row>
    <row r="4074" spans="5:6" x14ac:dyDescent="0.3">
      <c r="E4074" s="4" t="s">
        <v>16057</v>
      </c>
      <c r="F4074" s="11">
        <v>0</v>
      </c>
    </row>
    <row r="4075" spans="5:6" x14ac:dyDescent="0.3">
      <c r="E4075" s="4" t="s">
        <v>16586</v>
      </c>
      <c r="F4075" s="11">
        <v>0</v>
      </c>
    </row>
    <row r="4076" spans="5:6" x14ac:dyDescent="0.3">
      <c r="E4076" s="4" t="s">
        <v>16058</v>
      </c>
      <c r="F4076" s="11">
        <v>0</v>
      </c>
    </row>
    <row r="4077" spans="5:6" x14ac:dyDescent="0.3">
      <c r="E4077" s="4" t="s">
        <v>16588</v>
      </c>
      <c r="F4077" s="11">
        <v>0</v>
      </c>
    </row>
    <row r="4078" spans="5:6" x14ac:dyDescent="0.3">
      <c r="E4078" s="4" t="s">
        <v>16059</v>
      </c>
      <c r="F4078" s="11">
        <v>0</v>
      </c>
    </row>
    <row r="4079" spans="5:6" x14ac:dyDescent="0.3">
      <c r="E4079" s="4" t="s">
        <v>16590</v>
      </c>
      <c r="F4079" s="11">
        <v>0</v>
      </c>
    </row>
    <row r="4080" spans="5:6" x14ac:dyDescent="0.3">
      <c r="E4080" s="4" t="s">
        <v>16060</v>
      </c>
      <c r="F4080" s="11">
        <v>0</v>
      </c>
    </row>
    <row r="4081" spans="5:6" x14ac:dyDescent="0.3">
      <c r="E4081" s="4" t="s">
        <v>16592</v>
      </c>
      <c r="F4081" s="11">
        <v>0</v>
      </c>
    </row>
    <row r="4082" spans="5:6" x14ac:dyDescent="0.3">
      <c r="E4082" s="4" t="s">
        <v>16061</v>
      </c>
      <c r="F4082" s="11">
        <v>0</v>
      </c>
    </row>
    <row r="4083" spans="5:6" x14ac:dyDescent="0.3">
      <c r="E4083" s="4" t="s">
        <v>16594</v>
      </c>
      <c r="F4083" s="11">
        <v>0</v>
      </c>
    </row>
    <row r="4084" spans="5:6" x14ac:dyDescent="0.3">
      <c r="E4084" s="4" t="s">
        <v>16062</v>
      </c>
      <c r="F4084" s="11">
        <v>0</v>
      </c>
    </row>
    <row r="4085" spans="5:6" x14ac:dyDescent="0.3">
      <c r="E4085" s="4" t="s">
        <v>16596</v>
      </c>
      <c r="F4085" s="11">
        <v>0</v>
      </c>
    </row>
    <row r="4086" spans="5:6" x14ac:dyDescent="0.3">
      <c r="E4086" s="4" t="s">
        <v>16063</v>
      </c>
      <c r="F4086" s="11">
        <v>0</v>
      </c>
    </row>
    <row r="4087" spans="5:6" x14ac:dyDescent="0.3">
      <c r="E4087" s="4" t="s">
        <v>16598</v>
      </c>
      <c r="F4087" s="11">
        <v>0</v>
      </c>
    </row>
    <row r="4088" spans="5:6" x14ac:dyDescent="0.3">
      <c r="E4088" s="4" t="s">
        <v>16064</v>
      </c>
      <c r="F4088" s="11">
        <v>0</v>
      </c>
    </row>
    <row r="4089" spans="5:6" x14ac:dyDescent="0.3">
      <c r="E4089" s="4" t="s">
        <v>16600</v>
      </c>
      <c r="F4089" s="11">
        <v>0</v>
      </c>
    </row>
    <row r="4090" spans="5:6" x14ac:dyDescent="0.3">
      <c r="E4090" s="4" t="s">
        <v>16065</v>
      </c>
      <c r="F4090" s="11">
        <v>0</v>
      </c>
    </row>
    <row r="4091" spans="5:6" x14ac:dyDescent="0.3">
      <c r="E4091" s="4" t="s">
        <v>16602</v>
      </c>
      <c r="F4091" s="11">
        <v>0</v>
      </c>
    </row>
    <row r="4092" spans="5:6" x14ac:dyDescent="0.3">
      <c r="E4092" s="4" t="s">
        <v>16066</v>
      </c>
      <c r="F4092" s="11">
        <v>0</v>
      </c>
    </row>
    <row r="4093" spans="5:6" x14ac:dyDescent="0.3">
      <c r="E4093" s="4" t="s">
        <v>16604</v>
      </c>
      <c r="F4093" s="11">
        <v>0</v>
      </c>
    </row>
    <row r="4094" spans="5:6" x14ac:dyDescent="0.3">
      <c r="E4094" s="4" t="s">
        <v>16067</v>
      </c>
      <c r="F4094" s="11">
        <v>0</v>
      </c>
    </row>
    <row r="4095" spans="5:6" x14ac:dyDescent="0.3">
      <c r="E4095" s="4" t="s">
        <v>16606</v>
      </c>
      <c r="F4095" s="11">
        <v>0</v>
      </c>
    </row>
    <row r="4096" spans="5:6" x14ac:dyDescent="0.3">
      <c r="E4096" s="4" t="s">
        <v>16068</v>
      </c>
      <c r="F4096" s="11">
        <v>0</v>
      </c>
    </row>
    <row r="4097" spans="5:6" x14ac:dyDescent="0.3">
      <c r="E4097" s="4" t="s">
        <v>16608</v>
      </c>
      <c r="F4097" s="11">
        <v>0</v>
      </c>
    </row>
    <row r="4098" spans="5:6" x14ac:dyDescent="0.3">
      <c r="E4098" s="4" t="s">
        <v>16069</v>
      </c>
      <c r="F4098" s="11">
        <v>0</v>
      </c>
    </row>
    <row r="4099" spans="5:6" x14ac:dyDescent="0.3">
      <c r="E4099" s="4" t="s">
        <v>16610</v>
      </c>
      <c r="F4099" s="11">
        <v>0</v>
      </c>
    </row>
    <row r="4100" spans="5:6" x14ac:dyDescent="0.3">
      <c r="E4100" s="4" t="s">
        <v>16070</v>
      </c>
      <c r="F4100" s="11">
        <v>0</v>
      </c>
    </row>
    <row r="4101" spans="5:6" x14ac:dyDescent="0.3">
      <c r="E4101" s="4" t="s">
        <v>16612</v>
      </c>
      <c r="F4101" s="11">
        <v>0</v>
      </c>
    </row>
    <row r="4102" spans="5:6" x14ac:dyDescent="0.3">
      <c r="E4102" s="4" t="s">
        <v>16071</v>
      </c>
      <c r="F4102" s="11">
        <v>0</v>
      </c>
    </row>
    <row r="4103" spans="5:6" x14ac:dyDescent="0.3">
      <c r="E4103" s="4" t="s">
        <v>16614</v>
      </c>
      <c r="F4103" s="11">
        <v>0</v>
      </c>
    </row>
    <row r="4104" spans="5:6" x14ac:dyDescent="0.3">
      <c r="E4104" s="4" t="s">
        <v>16072</v>
      </c>
      <c r="F4104" s="11">
        <v>0</v>
      </c>
    </row>
    <row r="4105" spans="5:6" x14ac:dyDescent="0.3">
      <c r="E4105" s="4" t="s">
        <v>16616</v>
      </c>
      <c r="F4105" s="11">
        <v>0</v>
      </c>
    </row>
    <row r="4106" spans="5:6" x14ac:dyDescent="0.3">
      <c r="E4106" s="4" t="s">
        <v>16073</v>
      </c>
      <c r="F4106" s="11">
        <v>0</v>
      </c>
    </row>
    <row r="4107" spans="5:6" x14ac:dyDescent="0.3">
      <c r="E4107" s="4" t="s">
        <v>16618</v>
      </c>
      <c r="F4107" s="11">
        <v>0</v>
      </c>
    </row>
    <row r="4108" spans="5:6" x14ac:dyDescent="0.3">
      <c r="E4108" s="4" t="s">
        <v>16074</v>
      </c>
      <c r="F4108" s="11">
        <v>0</v>
      </c>
    </row>
    <row r="4109" spans="5:6" x14ac:dyDescent="0.3">
      <c r="E4109" s="4" t="s">
        <v>16620</v>
      </c>
      <c r="F4109" s="11">
        <v>0</v>
      </c>
    </row>
    <row r="4110" spans="5:6" x14ac:dyDescent="0.3">
      <c r="E4110" s="4" t="s">
        <v>16075</v>
      </c>
      <c r="F4110" s="11">
        <v>0</v>
      </c>
    </row>
    <row r="4111" spans="5:6" x14ac:dyDescent="0.3">
      <c r="E4111" s="4" t="s">
        <v>16622</v>
      </c>
      <c r="F4111" s="11">
        <v>0</v>
      </c>
    </row>
    <row r="4112" spans="5:6" x14ac:dyDescent="0.3">
      <c r="E4112" s="4" t="s">
        <v>16076</v>
      </c>
      <c r="F4112" s="11">
        <v>0</v>
      </c>
    </row>
    <row r="4113" spans="5:6" x14ac:dyDescent="0.3">
      <c r="E4113" s="4" t="s">
        <v>16624</v>
      </c>
      <c r="F4113" s="11">
        <v>0</v>
      </c>
    </row>
    <row r="4114" spans="5:6" x14ac:dyDescent="0.3">
      <c r="E4114" s="4" t="s">
        <v>16077</v>
      </c>
      <c r="F4114" s="11">
        <v>0</v>
      </c>
    </row>
    <row r="4115" spans="5:6" x14ac:dyDescent="0.3">
      <c r="E4115" s="4" t="s">
        <v>16626</v>
      </c>
      <c r="F4115" s="11">
        <v>0</v>
      </c>
    </row>
    <row r="4116" spans="5:6" x14ac:dyDescent="0.3">
      <c r="E4116" s="4" t="s">
        <v>16078</v>
      </c>
      <c r="F4116" s="11">
        <v>0</v>
      </c>
    </row>
    <row r="4117" spans="5:6" x14ac:dyDescent="0.3">
      <c r="E4117" s="4" t="s">
        <v>16628</v>
      </c>
      <c r="F4117" s="11">
        <v>0</v>
      </c>
    </row>
    <row r="4118" spans="5:6" x14ac:dyDescent="0.3">
      <c r="E4118" s="4" t="s">
        <v>16079</v>
      </c>
      <c r="F4118" s="11">
        <v>0</v>
      </c>
    </row>
    <row r="4119" spans="5:6" x14ac:dyDescent="0.3">
      <c r="E4119" s="4" t="s">
        <v>16630</v>
      </c>
      <c r="F4119" s="11">
        <v>0</v>
      </c>
    </row>
    <row r="4120" spans="5:6" x14ac:dyDescent="0.3">
      <c r="E4120" s="4" t="s">
        <v>16080</v>
      </c>
      <c r="F4120" s="11">
        <v>0</v>
      </c>
    </row>
    <row r="4121" spans="5:6" x14ac:dyDescent="0.3">
      <c r="E4121" s="4" t="s">
        <v>16632</v>
      </c>
      <c r="F4121" s="11">
        <v>0</v>
      </c>
    </row>
    <row r="4122" spans="5:6" x14ac:dyDescent="0.3">
      <c r="E4122" s="4" t="s">
        <v>16081</v>
      </c>
      <c r="F4122" s="11">
        <v>0</v>
      </c>
    </row>
    <row r="4123" spans="5:6" x14ac:dyDescent="0.3">
      <c r="E4123" s="4" t="s">
        <v>16634</v>
      </c>
      <c r="F4123" s="11">
        <v>0</v>
      </c>
    </row>
    <row r="4124" spans="5:6" x14ac:dyDescent="0.3">
      <c r="E4124" s="4" t="s">
        <v>16082</v>
      </c>
      <c r="F4124" s="11">
        <v>0</v>
      </c>
    </row>
    <row r="4125" spans="5:6" x14ac:dyDescent="0.3">
      <c r="E4125" s="4" t="s">
        <v>16636</v>
      </c>
      <c r="F4125" s="11">
        <v>0</v>
      </c>
    </row>
    <row r="4126" spans="5:6" x14ac:dyDescent="0.3">
      <c r="E4126" s="4" t="s">
        <v>16083</v>
      </c>
      <c r="F4126" s="11">
        <v>0</v>
      </c>
    </row>
    <row r="4127" spans="5:6" x14ac:dyDescent="0.3">
      <c r="E4127" s="4" t="s">
        <v>16638</v>
      </c>
      <c r="F4127" s="11">
        <v>0</v>
      </c>
    </row>
    <row r="4128" spans="5:6" x14ac:dyDescent="0.3">
      <c r="E4128" s="4" t="s">
        <v>16084</v>
      </c>
      <c r="F4128" s="11">
        <v>0</v>
      </c>
    </row>
    <row r="4129" spans="5:6" x14ac:dyDescent="0.3">
      <c r="E4129" s="4" t="s">
        <v>16640</v>
      </c>
      <c r="F4129" s="11">
        <v>0</v>
      </c>
    </row>
    <row r="4130" spans="5:6" x14ac:dyDescent="0.3">
      <c r="E4130" s="4" t="s">
        <v>16085</v>
      </c>
      <c r="F4130" s="11">
        <v>0</v>
      </c>
    </row>
    <row r="4131" spans="5:6" x14ac:dyDescent="0.3">
      <c r="E4131" s="4" t="s">
        <v>16642</v>
      </c>
      <c r="F4131" s="11">
        <v>0</v>
      </c>
    </row>
    <row r="4132" spans="5:6" x14ac:dyDescent="0.3">
      <c r="E4132" s="4" t="s">
        <v>16086</v>
      </c>
      <c r="F4132" s="11">
        <v>0</v>
      </c>
    </row>
    <row r="4133" spans="5:6" x14ac:dyDescent="0.3">
      <c r="E4133" s="4" t="s">
        <v>16644</v>
      </c>
      <c r="F4133" s="11">
        <v>0</v>
      </c>
    </row>
    <row r="4134" spans="5:6" x14ac:dyDescent="0.3">
      <c r="E4134" s="4" t="s">
        <v>16087</v>
      </c>
      <c r="F4134" s="11">
        <v>0</v>
      </c>
    </row>
    <row r="4135" spans="5:6" x14ac:dyDescent="0.3">
      <c r="E4135" s="4" t="s">
        <v>16646</v>
      </c>
      <c r="F4135" s="11">
        <v>0</v>
      </c>
    </row>
    <row r="4136" spans="5:6" x14ac:dyDescent="0.3">
      <c r="E4136" s="4" t="s">
        <v>16647</v>
      </c>
      <c r="F4136" s="11">
        <v>0</v>
      </c>
    </row>
    <row r="4137" spans="5:6" x14ac:dyDescent="0.3">
      <c r="E4137" s="4" t="s">
        <v>16648</v>
      </c>
      <c r="F4137" s="11">
        <v>0</v>
      </c>
    </row>
    <row r="4138" spans="5:6" x14ac:dyDescent="0.3">
      <c r="E4138" s="4" t="s">
        <v>16649</v>
      </c>
      <c r="F4138" s="11">
        <v>0</v>
      </c>
    </row>
    <row r="4139" spans="5:6" x14ac:dyDescent="0.3">
      <c r="E4139" s="4" t="s">
        <v>16089</v>
      </c>
      <c r="F4139" s="11">
        <v>0</v>
      </c>
    </row>
    <row r="4140" spans="5:6" x14ac:dyDescent="0.3">
      <c r="E4140" s="4" t="s">
        <v>16651</v>
      </c>
      <c r="F4140" s="11">
        <v>0</v>
      </c>
    </row>
    <row r="4141" spans="5:6" x14ac:dyDescent="0.3">
      <c r="E4141" s="4" t="s">
        <v>16090</v>
      </c>
      <c r="F4141" s="11">
        <v>0</v>
      </c>
    </row>
    <row r="4142" spans="5:6" x14ac:dyDescent="0.3">
      <c r="E4142" s="4" t="s">
        <v>16653</v>
      </c>
      <c r="F4142" s="11">
        <v>0</v>
      </c>
    </row>
    <row r="4143" spans="5:6" x14ac:dyDescent="0.3">
      <c r="E4143" s="4" t="s">
        <v>16091</v>
      </c>
      <c r="F4143" s="11">
        <v>0</v>
      </c>
    </row>
    <row r="4144" spans="5:6" x14ac:dyDescent="0.3">
      <c r="E4144" s="4" t="s">
        <v>16655</v>
      </c>
      <c r="F4144" s="11">
        <v>0</v>
      </c>
    </row>
    <row r="4145" spans="5:6" x14ac:dyDescent="0.3">
      <c r="E4145" s="4" t="s">
        <v>16092</v>
      </c>
      <c r="F4145" s="11">
        <v>0</v>
      </c>
    </row>
    <row r="4146" spans="5:6" x14ac:dyDescent="0.3">
      <c r="E4146" s="4" t="s">
        <v>16657</v>
      </c>
      <c r="F4146" s="11">
        <v>0</v>
      </c>
    </row>
    <row r="4147" spans="5:6" x14ac:dyDescent="0.3">
      <c r="E4147" s="4" t="s">
        <v>16093</v>
      </c>
      <c r="F4147" s="11">
        <v>0</v>
      </c>
    </row>
    <row r="4148" spans="5:6" x14ac:dyDescent="0.3">
      <c r="E4148" s="4" t="s">
        <v>16659</v>
      </c>
      <c r="F4148" s="11">
        <v>0</v>
      </c>
    </row>
    <row r="4149" spans="5:6" x14ac:dyDescent="0.3">
      <c r="E4149" s="4" t="s">
        <v>16094</v>
      </c>
      <c r="F4149" s="11">
        <v>0</v>
      </c>
    </row>
    <row r="4150" spans="5:6" x14ac:dyDescent="0.3">
      <c r="E4150" s="4" t="s">
        <v>16661</v>
      </c>
      <c r="F4150" s="11">
        <v>0</v>
      </c>
    </row>
    <row r="4151" spans="5:6" x14ac:dyDescent="0.3">
      <c r="E4151" s="4" t="s">
        <v>16095</v>
      </c>
      <c r="F4151" s="11">
        <v>0</v>
      </c>
    </row>
    <row r="4152" spans="5:6" x14ac:dyDescent="0.3">
      <c r="E4152" s="4" t="s">
        <v>16663</v>
      </c>
      <c r="F4152" s="11">
        <v>0</v>
      </c>
    </row>
    <row r="4153" spans="5:6" x14ac:dyDescent="0.3">
      <c r="E4153" s="4" t="s">
        <v>16096</v>
      </c>
      <c r="F4153" s="11">
        <v>0</v>
      </c>
    </row>
    <row r="4154" spans="5:6" x14ac:dyDescent="0.3">
      <c r="E4154" s="4" t="s">
        <v>16665</v>
      </c>
      <c r="F4154" s="11">
        <v>0</v>
      </c>
    </row>
    <row r="4155" spans="5:6" x14ac:dyDescent="0.3">
      <c r="E4155" s="4" t="s">
        <v>16097</v>
      </c>
      <c r="F4155" s="11">
        <v>0</v>
      </c>
    </row>
    <row r="4156" spans="5:6" x14ac:dyDescent="0.3">
      <c r="E4156" s="4" t="s">
        <v>16667</v>
      </c>
      <c r="F4156" s="11">
        <v>0</v>
      </c>
    </row>
    <row r="4157" spans="5:6" x14ac:dyDescent="0.3">
      <c r="E4157" s="4" t="s">
        <v>16098</v>
      </c>
      <c r="F4157" s="11">
        <v>0</v>
      </c>
    </row>
    <row r="4158" spans="5:6" x14ac:dyDescent="0.3">
      <c r="E4158" s="4" t="s">
        <v>16669</v>
      </c>
      <c r="F4158" s="11">
        <v>0</v>
      </c>
    </row>
    <row r="4159" spans="5:6" x14ac:dyDescent="0.3">
      <c r="E4159" s="4" t="s">
        <v>16099</v>
      </c>
      <c r="F4159" s="11">
        <v>0</v>
      </c>
    </row>
    <row r="4160" spans="5:6" x14ac:dyDescent="0.3">
      <c r="E4160" s="4" t="s">
        <v>16671</v>
      </c>
      <c r="F4160" s="11">
        <v>0</v>
      </c>
    </row>
    <row r="4161" spans="5:6" x14ac:dyDescent="0.3">
      <c r="E4161" s="4" t="s">
        <v>16100</v>
      </c>
      <c r="F4161" s="11">
        <v>0</v>
      </c>
    </row>
    <row r="4162" spans="5:6" x14ac:dyDescent="0.3">
      <c r="E4162" s="4" t="s">
        <v>16673</v>
      </c>
      <c r="F4162" s="11">
        <v>0</v>
      </c>
    </row>
    <row r="4163" spans="5:6" x14ac:dyDescent="0.3">
      <c r="E4163" s="4" t="s">
        <v>16101</v>
      </c>
      <c r="F4163" s="11">
        <v>0</v>
      </c>
    </row>
    <row r="4164" spans="5:6" x14ac:dyDescent="0.3">
      <c r="E4164" s="4" t="s">
        <v>16675</v>
      </c>
      <c r="F4164" s="11">
        <v>0</v>
      </c>
    </row>
    <row r="4165" spans="5:6" x14ac:dyDescent="0.3">
      <c r="E4165" s="4" t="s">
        <v>16102</v>
      </c>
      <c r="F4165" s="11">
        <v>0</v>
      </c>
    </row>
    <row r="4166" spans="5:6" x14ac:dyDescent="0.3">
      <c r="E4166" s="4" t="s">
        <v>16677</v>
      </c>
      <c r="F4166" s="11">
        <v>0</v>
      </c>
    </row>
    <row r="4167" spans="5:6" x14ac:dyDescent="0.3">
      <c r="E4167" s="4" t="s">
        <v>16103</v>
      </c>
      <c r="F4167" s="11">
        <v>0</v>
      </c>
    </row>
    <row r="4168" spans="5:6" x14ac:dyDescent="0.3">
      <c r="E4168" s="4" t="s">
        <v>16679</v>
      </c>
      <c r="F4168" s="11">
        <v>0</v>
      </c>
    </row>
    <row r="4169" spans="5:6" x14ac:dyDescent="0.3">
      <c r="E4169" s="4" t="s">
        <v>16104</v>
      </c>
      <c r="F4169" s="11">
        <v>0</v>
      </c>
    </row>
    <row r="4170" spans="5:6" x14ac:dyDescent="0.3">
      <c r="E4170" s="4" t="s">
        <v>15531</v>
      </c>
      <c r="F4170" s="11">
        <v>0</v>
      </c>
    </row>
    <row r="4171" spans="5:6" x14ac:dyDescent="0.3">
      <c r="E4171" s="4" t="s">
        <v>16105</v>
      </c>
      <c r="F4171" s="11">
        <v>0</v>
      </c>
    </row>
    <row r="4172" spans="5:6" x14ac:dyDescent="0.3">
      <c r="E4172" s="4" t="s">
        <v>15468</v>
      </c>
      <c r="F4172" s="11">
        <v>0</v>
      </c>
    </row>
    <row r="4173" spans="5:6" x14ac:dyDescent="0.3">
      <c r="E4173" s="4" t="s">
        <v>15212</v>
      </c>
      <c r="F4173" s="11">
        <v>0</v>
      </c>
    </row>
    <row r="4174" spans="5:6" x14ac:dyDescent="0.3">
      <c r="E4174" s="4" t="s">
        <v>15084</v>
      </c>
      <c r="F4174" s="11">
        <v>0</v>
      </c>
    </row>
    <row r="4175" spans="5:6" x14ac:dyDescent="0.3">
      <c r="E4175" s="4" t="s">
        <v>14443</v>
      </c>
      <c r="F4175" s="11">
        <v>0</v>
      </c>
    </row>
    <row r="4176" spans="5:6" x14ac:dyDescent="0.3">
      <c r="E4176" s="4" t="s">
        <v>15340</v>
      </c>
      <c r="F4176" s="11">
        <v>0</v>
      </c>
    </row>
    <row r="4177" spans="5:6" x14ac:dyDescent="0.3">
      <c r="E4177" s="4" t="s">
        <v>14444</v>
      </c>
      <c r="F4177" s="11">
        <v>0</v>
      </c>
    </row>
    <row r="4178" spans="5:6" x14ac:dyDescent="0.3">
      <c r="E4178" s="4" t="s">
        <v>15020</v>
      </c>
      <c r="F4178" s="11">
        <v>0</v>
      </c>
    </row>
    <row r="4179" spans="5:6" x14ac:dyDescent="0.3">
      <c r="E4179" s="4" t="s">
        <v>14445</v>
      </c>
      <c r="F4179" s="11">
        <v>0</v>
      </c>
    </row>
    <row r="4180" spans="5:6" x14ac:dyDescent="0.3">
      <c r="E4180" s="4" t="s">
        <v>15148</v>
      </c>
      <c r="F4180" s="11">
        <v>0</v>
      </c>
    </row>
    <row r="4181" spans="5:6" x14ac:dyDescent="0.3">
      <c r="E4181" s="4" t="s">
        <v>14446</v>
      </c>
      <c r="F4181" s="11">
        <v>0</v>
      </c>
    </row>
    <row r="4182" spans="5:6" x14ac:dyDescent="0.3">
      <c r="E4182" s="4" t="s">
        <v>15276</v>
      </c>
      <c r="F4182" s="11">
        <v>0</v>
      </c>
    </row>
    <row r="4183" spans="5:6" x14ac:dyDescent="0.3">
      <c r="E4183" s="4" t="s">
        <v>14447</v>
      </c>
      <c r="F4183" s="11">
        <v>0</v>
      </c>
    </row>
    <row r="4184" spans="5:6" x14ac:dyDescent="0.3">
      <c r="E4184" s="4" t="s">
        <v>15404</v>
      </c>
      <c r="F4184" s="11">
        <v>0</v>
      </c>
    </row>
    <row r="4185" spans="5:6" x14ac:dyDescent="0.3">
      <c r="E4185" s="4" t="s">
        <v>14448</v>
      </c>
      <c r="F4185" s="11">
        <v>0</v>
      </c>
    </row>
    <row r="4186" spans="5:6" x14ac:dyDescent="0.3">
      <c r="E4186" s="4" t="s">
        <v>14988</v>
      </c>
      <c r="F4186" s="11">
        <v>0</v>
      </c>
    </row>
    <row r="4187" spans="5:6" x14ac:dyDescent="0.3">
      <c r="E4187" s="4" t="s">
        <v>14449</v>
      </c>
      <c r="F4187" s="11">
        <v>0</v>
      </c>
    </row>
    <row r="4188" spans="5:6" x14ac:dyDescent="0.3">
      <c r="E4188" s="4" t="s">
        <v>15052</v>
      </c>
      <c r="F4188" s="11">
        <v>0</v>
      </c>
    </row>
    <row r="4189" spans="5:6" x14ac:dyDescent="0.3">
      <c r="E4189" s="4" t="s">
        <v>14450</v>
      </c>
      <c r="F4189" s="11">
        <v>0</v>
      </c>
    </row>
    <row r="4190" spans="5:6" x14ac:dyDescent="0.3">
      <c r="E4190" s="4" t="s">
        <v>15116</v>
      </c>
      <c r="F4190" s="11">
        <v>0</v>
      </c>
    </row>
    <row r="4191" spans="5:6" x14ac:dyDescent="0.3">
      <c r="E4191" s="4" t="s">
        <v>14451</v>
      </c>
      <c r="F4191" s="11">
        <v>0</v>
      </c>
    </row>
    <row r="4192" spans="5:6" x14ac:dyDescent="0.3">
      <c r="E4192" s="4" t="s">
        <v>15180</v>
      </c>
      <c r="F4192" s="11">
        <v>0</v>
      </c>
    </row>
    <row r="4193" spans="5:6" x14ac:dyDescent="0.3">
      <c r="E4193" s="4" t="s">
        <v>14452</v>
      </c>
      <c r="F4193" s="11">
        <v>0</v>
      </c>
    </row>
    <row r="4194" spans="5:6" x14ac:dyDescent="0.3">
      <c r="E4194" s="4" t="s">
        <v>15244</v>
      </c>
      <c r="F4194" s="11">
        <v>0</v>
      </c>
    </row>
    <row r="4195" spans="5:6" x14ac:dyDescent="0.3">
      <c r="E4195" s="4" t="s">
        <v>14453</v>
      </c>
      <c r="F4195" s="11">
        <v>0</v>
      </c>
    </row>
    <row r="4196" spans="5:6" x14ac:dyDescent="0.3">
      <c r="E4196" s="4" t="s">
        <v>14436</v>
      </c>
      <c r="F4196" s="11">
        <v>0</v>
      </c>
    </row>
    <row r="4197" spans="5:6" x14ac:dyDescent="0.3">
      <c r="E4197" s="4" t="s">
        <v>14454</v>
      </c>
      <c r="F4197" s="11">
        <v>0</v>
      </c>
    </row>
    <row r="4198" spans="5:6" x14ac:dyDescent="0.3">
      <c r="E4198" s="4" t="s">
        <v>15372</v>
      </c>
      <c r="F4198" s="11">
        <v>0</v>
      </c>
    </row>
    <row r="4199" spans="5:6" x14ac:dyDescent="0.3">
      <c r="E4199" s="4" t="s">
        <v>14455</v>
      </c>
      <c r="F4199" s="11">
        <v>0</v>
      </c>
    </row>
    <row r="4200" spans="5:6" x14ac:dyDescent="0.3">
      <c r="E4200" s="4" t="s">
        <v>15436</v>
      </c>
      <c r="F4200" s="11">
        <v>0</v>
      </c>
    </row>
    <row r="4201" spans="5:6" x14ac:dyDescent="0.3">
      <c r="E4201" s="4" t="s">
        <v>14456</v>
      </c>
      <c r="F4201" s="11">
        <v>0</v>
      </c>
    </row>
    <row r="4202" spans="5:6" x14ac:dyDescent="0.3">
      <c r="E4202" s="4" t="s">
        <v>14970</v>
      </c>
      <c r="F4202" s="11">
        <v>0</v>
      </c>
    </row>
    <row r="4203" spans="5:6" x14ac:dyDescent="0.3">
      <c r="E4203" s="4" t="s">
        <v>14457</v>
      </c>
      <c r="F4203" s="11">
        <v>0</v>
      </c>
    </row>
    <row r="4204" spans="5:6" x14ac:dyDescent="0.3">
      <c r="E4204" s="4" t="s">
        <v>15004</v>
      </c>
      <c r="F4204" s="11">
        <v>0</v>
      </c>
    </row>
    <row r="4205" spans="5:6" x14ac:dyDescent="0.3">
      <c r="E4205" s="4" t="s">
        <v>14458</v>
      </c>
      <c r="F4205" s="11">
        <v>0</v>
      </c>
    </row>
    <row r="4206" spans="5:6" x14ac:dyDescent="0.3">
      <c r="E4206" s="4" t="s">
        <v>14433</v>
      </c>
      <c r="F4206" s="11">
        <v>0</v>
      </c>
    </row>
    <row r="4207" spans="5:6" x14ac:dyDescent="0.3">
      <c r="E4207" s="4" t="s">
        <v>14459</v>
      </c>
      <c r="F4207" s="11">
        <v>0</v>
      </c>
    </row>
    <row r="4208" spans="5:6" x14ac:dyDescent="0.3">
      <c r="E4208" s="4" t="s">
        <v>15068</v>
      </c>
      <c r="F4208" s="11">
        <v>0</v>
      </c>
    </row>
    <row r="4209" spans="5:6" x14ac:dyDescent="0.3">
      <c r="E4209" s="4" t="s">
        <v>14460</v>
      </c>
      <c r="F4209" s="11">
        <v>0</v>
      </c>
    </row>
    <row r="4210" spans="5:6" x14ac:dyDescent="0.3">
      <c r="E4210" s="4" t="s">
        <v>15100</v>
      </c>
      <c r="F4210" s="11">
        <v>0</v>
      </c>
    </row>
    <row r="4211" spans="5:6" x14ac:dyDescent="0.3">
      <c r="E4211" s="4" t="s">
        <v>14461</v>
      </c>
      <c r="F4211" s="11">
        <v>0</v>
      </c>
    </row>
    <row r="4212" spans="5:6" x14ac:dyDescent="0.3">
      <c r="E4212" s="4" t="s">
        <v>15132</v>
      </c>
      <c r="F4212" s="11">
        <v>0</v>
      </c>
    </row>
    <row r="4213" spans="5:6" x14ac:dyDescent="0.3">
      <c r="E4213" s="4" t="s">
        <v>14462</v>
      </c>
      <c r="F4213" s="11">
        <v>0</v>
      </c>
    </row>
    <row r="4214" spans="5:6" x14ac:dyDescent="0.3">
      <c r="E4214" s="4" t="s">
        <v>15164</v>
      </c>
      <c r="F4214" s="11">
        <v>0</v>
      </c>
    </row>
    <row r="4215" spans="5:6" x14ac:dyDescent="0.3">
      <c r="E4215" s="4" t="s">
        <v>14463</v>
      </c>
      <c r="F4215" s="11">
        <v>0</v>
      </c>
    </row>
    <row r="4216" spans="5:6" x14ac:dyDescent="0.3">
      <c r="E4216" s="4" t="s">
        <v>15196</v>
      </c>
      <c r="F4216" s="11">
        <v>0</v>
      </c>
    </row>
    <row r="4217" spans="5:6" x14ac:dyDescent="0.3">
      <c r="E4217" s="4" t="s">
        <v>14464</v>
      </c>
      <c r="F4217" s="11">
        <v>0</v>
      </c>
    </row>
    <row r="4218" spans="5:6" x14ac:dyDescent="0.3">
      <c r="E4218" s="4" t="s">
        <v>15228</v>
      </c>
      <c r="F4218" s="11">
        <v>0</v>
      </c>
    </row>
    <row r="4219" spans="5:6" x14ac:dyDescent="0.3">
      <c r="E4219" s="4" t="s">
        <v>14426</v>
      </c>
      <c r="F4219" s="11">
        <v>0</v>
      </c>
    </row>
    <row r="4220" spans="5:6" x14ac:dyDescent="0.3">
      <c r="E4220" s="4" t="s">
        <v>15260</v>
      </c>
      <c r="F4220" s="11">
        <v>0</v>
      </c>
    </row>
    <row r="4221" spans="5:6" x14ac:dyDescent="0.3">
      <c r="E4221" s="4" t="s">
        <v>14466</v>
      </c>
      <c r="F4221" s="11">
        <v>0</v>
      </c>
    </row>
    <row r="4222" spans="5:6" x14ac:dyDescent="0.3">
      <c r="E4222" s="4" t="s">
        <v>15292</v>
      </c>
      <c r="F4222" s="11">
        <v>0</v>
      </c>
    </row>
    <row r="4223" spans="5:6" x14ac:dyDescent="0.3">
      <c r="E4223" s="4" t="s">
        <v>14467</v>
      </c>
      <c r="F4223" s="11">
        <v>0</v>
      </c>
    </row>
    <row r="4224" spans="5:6" x14ac:dyDescent="0.3">
      <c r="E4224" s="4" t="s">
        <v>15324</v>
      </c>
      <c r="F4224" s="11">
        <v>0</v>
      </c>
    </row>
    <row r="4225" spans="5:6" x14ac:dyDescent="0.3">
      <c r="E4225" s="4" t="s">
        <v>14468</v>
      </c>
      <c r="F4225" s="11">
        <v>0</v>
      </c>
    </row>
    <row r="4226" spans="5:6" x14ac:dyDescent="0.3">
      <c r="E4226" s="4" t="s">
        <v>15356</v>
      </c>
      <c r="F4226" s="11">
        <v>0</v>
      </c>
    </row>
    <row r="4227" spans="5:6" x14ac:dyDescent="0.3">
      <c r="E4227" s="4" t="s">
        <v>14469</v>
      </c>
      <c r="F4227" s="11">
        <v>0</v>
      </c>
    </row>
    <row r="4228" spans="5:6" x14ac:dyDescent="0.3">
      <c r="E4228" s="4" t="s">
        <v>15388</v>
      </c>
      <c r="F4228" s="11">
        <v>0</v>
      </c>
    </row>
    <row r="4229" spans="5:6" x14ac:dyDescent="0.3">
      <c r="E4229" s="4" t="s">
        <v>14470</v>
      </c>
      <c r="F4229" s="11">
        <v>0</v>
      </c>
    </row>
    <row r="4230" spans="5:6" x14ac:dyDescent="0.3">
      <c r="E4230" s="4" t="s">
        <v>15420</v>
      </c>
      <c r="F4230" s="11">
        <v>0</v>
      </c>
    </row>
    <row r="4231" spans="5:6" x14ac:dyDescent="0.3">
      <c r="E4231" s="4" t="s">
        <v>14471</v>
      </c>
      <c r="F4231" s="11">
        <v>0</v>
      </c>
    </row>
    <row r="4232" spans="5:6" x14ac:dyDescent="0.3">
      <c r="E4232" s="4" t="s">
        <v>15452</v>
      </c>
      <c r="F4232" s="11">
        <v>0</v>
      </c>
    </row>
    <row r="4233" spans="5:6" x14ac:dyDescent="0.3">
      <c r="E4233" s="4" t="s">
        <v>14472</v>
      </c>
      <c r="F4233" s="11">
        <v>0</v>
      </c>
    </row>
    <row r="4234" spans="5:6" x14ac:dyDescent="0.3">
      <c r="E4234" s="4" t="s">
        <v>15510</v>
      </c>
      <c r="F4234" s="11">
        <v>0</v>
      </c>
    </row>
    <row r="4235" spans="5:6" x14ac:dyDescent="0.3">
      <c r="E4235" s="4" t="s">
        <v>14473</v>
      </c>
      <c r="F4235" s="11">
        <v>0</v>
      </c>
    </row>
    <row r="4236" spans="5:6" x14ac:dyDescent="0.3">
      <c r="E4236" s="4" t="s">
        <v>14442</v>
      </c>
      <c r="F4236" s="11">
        <v>0</v>
      </c>
    </row>
    <row r="4237" spans="5:6" x14ac:dyDescent="0.3">
      <c r="E4237" s="4" t="s">
        <v>14474</v>
      </c>
      <c r="F4237" s="11">
        <v>0</v>
      </c>
    </row>
    <row r="4238" spans="5:6" x14ac:dyDescent="0.3">
      <c r="E4238" s="4" t="s">
        <v>14996</v>
      </c>
      <c r="F4238" s="11">
        <v>0</v>
      </c>
    </row>
    <row r="4239" spans="5:6" x14ac:dyDescent="0.3">
      <c r="E4239" s="4" t="s">
        <v>14475</v>
      </c>
      <c r="F4239" s="11">
        <v>0</v>
      </c>
    </row>
    <row r="4240" spans="5:6" x14ac:dyDescent="0.3">
      <c r="E4240" s="4" t="s">
        <v>15012</v>
      </c>
      <c r="F4240" s="11">
        <v>0</v>
      </c>
    </row>
    <row r="4241" spans="5:6" x14ac:dyDescent="0.3">
      <c r="E4241" s="4" t="s">
        <v>14476</v>
      </c>
      <c r="F4241" s="11">
        <v>0</v>
      </c>
    </row>
    <row r="4242" spans="5:6" x14ac:dyDescent="0.3">
      <c r="E4242" s="4" t="s">
        <v>15028</v>
      </c>
      <c r="F4242" s="11">
        <v>0</v>
      </c>
    </row>
    <row r="4243" spans="5:6" x14ac:dyDescent="0.3">
      <c r="E4243" s="4" t="s">
        <v>14477</v>
      </c>
      <c r="F4243" s="11">
        <v>0</v>
      </c>
    </row>
    <row r="4244" spans="5:6" x14ac:dyDescent="0.3">
      <c r="E4244" s="4" t="s">
        <v>15044</v>
      </c>
      <c r="F4244" s="11">
        <v>0</v>
      </c>
    </row>
    <row r="4245" spans="5:6" x14ac:dyDescent="0.3">
      <c r="E4245" s="4" t="s">
        <v>14478</v>
      </c>
      <c r="F4245" s="11">
        <v>0</v>
      </c>
    </row>
    <row r="4246" spans="5:6" x14ac:dyDescent="0.3">
      <c r="E4246" s="4" t="s">
        <v>15060</v>
      </c>
      <c r="F4246" s="11">
        <v>0</v>
      </c>
    </row>
    <row r="4247" spans="5:6" x14ac:dyDescent="0.3">
      <c r="E4247" s="4" t="s">
        <v>14479</v>
      </c>
      <c r="F4247" s="11">
        <v>0</v>
      </c>
    </row>
    <row r="4248" spans="5:6" x14ac:dyDescent="0.3">
      <c r="E4248" s="4" t="s">
        <v>15076</v>
      </c>
      <c r="F4248" s="11">
        <v>0</v>
      </c>
    </row>
    <row r="4249" spans="5:6" x14ac:dyDescent="0.3">
      <c r="E4249" s="4" t="s">
        <v>14480</v>
      </c>
      <c r="F4249" s="11">
        <v>0</v>
      </c>
    </row>
    <row r="4250" spans="5:6" x14ac:dyDescent="0.3">
      <c r="E4250" s="4" t="s">
        <v>15092</v>
      </c>
      <c r="F4250" s="11">
        <v>0</v>
      </c>
    </row>
    <row r="4251" spans="5:6" x14ac:dyDescent="0.3">
      <c r="E4251" s="4" t="s">
        <v>14481</v>
      </c>
      <c r="F4251" s="11">
        <v>0</v>
      </c>
    </row>
    <row r="4252" spans="5:6" x14ac:dyDescent="0.3">
      <c r="E4252" s="4" t="s">
        <v>15108</v>
      </c>
      <c r="F4252" s="11">
        <v>0</v>
      </c>
    </row>
    <row r="4253" spans="5:6" x14ac:dyDescent="0.3">
      <c r="E4253" s="4" t="s">
        <v>14482</v>
      </c>
      <c r="F4253" s="11">
        <v>0</v>
      </c>
    </row>
    <row r="4254" spans="5:6" x14ac:dyDescent="0.3">
      <c r="E4254" s="4" t="s">
        <v>15124</v>
      </c>
      <c r="F4254" s="11">
        <v>0</v>
      </c>
    </row>
    <row r="4255" spans="5:6" x14ac:dyDescent="0.3">
      <c r="E4255" s="4" t="s">
        <v>14483</v>
      </c>
      <c r="F4255" s="11">
        <v>0</v>
      </c>
    </row>
    <row r="4256" spans="5:6" x14ac:dyDescent="0.3">
      <c r="E4256" s="4" t="s">
        <v>15140</v>
      </c>
      <c r="F4256" s="11">
        <v>0</v>
      </c>
    </row>
    <row r="4257" spans="5:6" x14ac:dyDescent="0.3">
      <c r="E4257" s="4" t="s">
        <v>14484</v>
      </c>
      <c r="F4257" s="11">
        <v>0</v>
      </c>
    </row>
    <row r="4258" spans="5:6" x14ac:dyDescent="0.3">
      <c r="E4258" s="4" t="s">
        <v>15156</v>
      </c>
      <c r="F4258" s="11">
        <v>0</v>
      </c>
    </row>
    <row r="4259" spans="5:6" x14ac:dyDescent="0.3">
      <c r="E4259" s="4" t="s">
        <v>14485</v>
      </c>
      <c r="F4259" s="11">
        <v>0</v>
      </c>
    </row>
    <row r="4260" spans="5:6" x14ac:dyDescent="0.3">
      <c r="E4260" s="4" t="s">
        <v>15172</v>
      </c>
      <c r="F4260" s="11">
        <v>0</v>
      </c>
    </row>
    <row r="4261" spans="5:6" x14ac:dyDescent="0.3">
      <c r="E4261" s="4" t="s">
        <v>14486</v>
      </c>
      <c r="F4261" s="11">
        <v>0</v>
      </c>
    </row>
    <row r="4262" spans="5:6" x14ac:dyDescent="0.3">
      <c r="E4262" s="4" t="s">
        <v>15188</v>
      </c>
      <c r="F4262" s="11">
        <v>0</v>
      </c>
    </row>
    <row r="4263" spans="5:6" x14ac:dyDescent="0.3">
      <c r="E4263" s="4" t="s">
        <v>14487</v>
      </c>
      <c r="F4263" s="11">
        <v>0</v>
      </c>
    </row>
    <row r="4264" spans="5:6" x14ac:dyDescent="0.3">
      <c r="E4264" s="4" t="s">
        <v>15204</v>
      </c>
      <c r="F4264" s="11">
        <v>0</v>
      </c>
    </row>
    <row r="4265" spans="5:6" x14ac:dyDescent="0.3">
      <c r="E4265" s="4" t="s">
        <v>14488</v>
      </c>
      <c r="F4265" s="11">
        <v>0</v>
      </c>
    </row>
    <row r="4266" spans="5:6" x14ac:dyDescent="0.3">
      <c r="E4266" s="4" t="s">
        <v>15220</v>
      </c>
      <c r="F4266" s="11">
        <v>0</v>
      </c>
    </row>
    <row r="4267" spans="5:6" x14ac:dyDescent="0.3">
      <c r="E4267" s="4" t="s">
        <v>14489</v>
      </c>
      <c r="F4267" s="11">
        <v>0</v>
      </c>
    </row>
    <row r="4268" spans="5:6" x14ac:dyDescent="0.3">
      <c r="E4268" s="4" t="s">
        <v>15236</v>
      </c>
      <c r="F4268" s="11">
        <v>0</v>
      </c>
    </row>
    <row r="4269" spans="5:6" x14ac:dyDescent="0.3">
      <c r="E4269" s="4" t="s">
        <v>14490</v>
      </c>
      <c r="F4269" s="11">
        <v>0</v>
      </c>
    </row>
    <row r="4270" spans="5:6" x14ac:dyDescent="0.3">
      <c r="E4270" s="4" t="s">
        <v>15252</v>
      </c>
      <c r="F4270" s="11">
        <v>0</v>
      </c>
    </row>
    <row r="4271" spans="5:6" x14ac:dyDescent="0.3">
      <c r="E4271" s="4" t="s">
        <v>14491</v>
      </c>
      <c r="F4271" s="11">
        <v>0</v>
      </c>
    </row>
    <row r="4272" spans="5:6" x14ac:dyDescent="0.3">
      <c r="E4272" s="4" t="s">
        <v>15268</v>
      </c>
      <c r="F4272" s="11">
        <v>0</v>
      </c>
    </row>
    <row r="4273" spans="5:6" x14ac:dyDescent="0.3">
      <c r="E4273" s="4" t="s">
        <v>14492</v>
      </c>
      <c r="F4273" s="11">
        <v>0</v>
      </c>
    </row>
    <row r="4274" spans="5:6" x14ac:dyDescent="0.3">
      <c r="E4274" s="4" t="s">
        <v>14408</v>
      </c>
      <c r="F4274" s="11">
        <v>0</v>
      </c>
    </row>
    <row r="4275" spans="5:6" x14ac:dyDescent="0.3">
      <c r="E4275" s="4" t="s">
        <v>14493</v>
      </c>
      <c r="F4275" s="11">
        <v>0</v>
      </c>
    </row>
    <row r="4276" spans="5:6" x14ac:dyDescent="0.3">
      <c r="E4276" s="4" t="s">
        <v>15300</v>
      </c>
      <c r="F4276" s="11">
        <v>0</v>
      </c>
    </row>
    <row r="4277" spans="5:6" x14ac:dyDescent="0.3">
      <c r="E4277" s="4" t="s">
        <v>14494</v>
      </c>
      <c r="F4277" s="11">
        <v>0</v>
      </c>
    </row>
    <row r="4278" spans="5:6" x14ac:dyDescent="0.3">
      <c r="E4278" s="4" t="s">
        <v>15316</v>
      </c>
      <c r="F4278" s="11">
        <v>0</v>
      </c>
    </row>
    <row r="4279" spans="5:6" x14ac:dyDescent="0.3">
      <c r="E4279" s="4" t="s">
        <v>14495</v>
      </c>
      <c r="F4279" s="11">
        <v>0</v>
      </c>
    </row>
    <row r="4280" spans="5:6" x14ac:dyDescent="0.3">
      <c r="E4280" s="4" t="s">
        <v>15332</v>
      </c>
      <c r="F4280" s="11">
        <v>0</v>
      </c>
    </row>
    <row r="4281" spans="5:6" x14ac:dyDescent="0.3">
      <c r="E4281" s="4" t="s">
        <v>14496</v>
      </c>
      <c r="F4281" s="11">
        <v>0</v>
      </c>
    </row>
    <row r="4282" spans="5:6" x14ac:dyDescent="0.3">
      <c r="E4282" s="4" t="s">
        <v>15348</v>
      </c>
      <c r="F4282" s="11">
        <v>0</v>
      </c>
    </row>
    <row r="4283" spans="5:6" x14ac:dyDescent="0.3">
      <c r="E4283" s="4" t="s">
        <v>14497</v>
      </c>
      <c r="F4283" s="11">
        <v>0</v>
      </c>
    </row>
    <row r="4284" spans="5:6" x14ac:dyDescent="0.3">
      <c r="E4284" s="4" t="s">
        <v>15364</v>
      </c>
      <c r="F4284" s="11">
        <v>0</v>
      </c>
    </row>
    <row r="4285" spans="5:6" x14ac:dyDescent="0.3">
      <c r="E4285" s="4" t="s">
        <v>14498</v>
      </c>
      <c r="F4285" s="11">
        <v>0</v>
      </c>
    </row>
    <row r="4286" spans="5:6" x14ac:dyDescent="0.3">
      <c r="E4286" s="4" t="s">
        <v>15380</v>
      </c>
      <c r="F4286" s="11">
        <v>0</v>
      </c>
    </row>
    <row r="4287" spans="5:6" x14ac:dyDescent="0.3">
      <c r="E4287" s="4" t="s">
        <v>14499</v>
      </c>
      <c r="F4287" s="11">
        <v>0</v>
      </c>
    </row>
    <row r="4288" spans="5:6" x14ac:dyDescent="0.3">
      <c r="E4288" s="4" t="s">
        <v>15396</v>
      </c>
      <c r="F4288" s="11">
        <v>0</v>
      </c>
    </row>
    <row r="4289" spans="5:6" x14ac:dyDescent="0.3">
      <c r="E4289" s="4" t="s">
        <v>14500</v>
      </c>
      <c r="F4289" s="11">
        <v>0</v>
      </c>
    </row>
    <row r="4290" spans="5:6" x14ac:dyDescent="0.3">
      <c r="E4290" s="4" t="s">
        <v>15412</v>
      </c>
      <c r="F4290" s="11">
        <v>0</v>
      </c>
    </row>
    <row r="4291" spans="5:6" x14ac:dyDescent="0.3">
      <c r="E4291" s="4" t="s">
        <v>14427</v>
      </c>
      <c r="F4291" s="11">
        <v>0</v>
      </c>
    </row>
    <row r="4292" spans="5:6" x14ac:dyDescent="0.3">
      <c r="E4292" s="4" t="s">
        <v>15428</v>
      </c>
      <c r="F4292" s="11">
        <v>0</v>
      </c>
    </row>
    <row r="4293" spans="5:6" x14ac:dyDescent="0.3">
      <c r="E4293" s="4" t="s">
        <v>14502</v>
      </c>
      <c r="F4293" s="11">
        <v>0</v>
      </c>
    </row>
    <row r="4294" spans="5:6" x14ac:dyDescent="0.3">
      <c r="E4294" s="4" t="s">
        <v>15444</v>
      </c>
      <c r="F4294" s="11">
        <v>0</v>
      </c>
    </row>
    <row r="4295" spans="5:6" x14ac:dyDescent="0.3">
      <c r="E4295" s="4" t="s">
        <v>14503</v>
      </c>
      <c r="F4295" s="11">
        <v>0</v>
      </c>
    </row>
    <row r="4296" spans="5:6" x14ac:dyDescent="0.3">
      <c r="E4296" s="4" t="s">
        <v>14413</v>
      </c>
      <c r="F4296" s="11">
        <v>0</v>
      </c>
    </row>
    <row r="4297" spans="5:6" x14ac:dyDescent="0.3">
      <c r="E4297" s="4" t="s">
        <v>14504</v>
      </c>
      <c r="F4297" s="11">
        <v>0</v>
      </c>
    </row>
    <row r="4298" spans="5:6" x14ac:dyDescent="0.3">
      <c r="E4298" s="4" t="s">
        <v>15492</v>
      </c>
      <c r="F4298" s="11">
        <v>0</v>
      </c>
    </row>
    <row r="4299" spans="5:6" x14ac:dyDescent="0.3">
      <c r="E4299" s="4" t="s">
        <v>14505</v>
      </c>
      <c r="F4299" s="11">
        <v>0</v>
      </c>
    </row>
    <row r="4300" spans="5:6" x14ac:dyDescent="0.3">
      <c r="E4300" s="4" t="s">
        <v>15518</v>
      </c>
      <c r="F4300" s="11">
        <v>0</v>
      </c>
    </row>
    <row r="4301" spans="5:6" x14ac:dyDescent="0.3">
      <c r="E4301" s="4" t="s">
        <v>14383</v>
      </c>
      <c r="F4301" s="11">
        <v>0</v>
      </c>
    </row>
    <row r="4302" spans="5:6" x14ac:dyDescent="0.3">
      <c r="E4302" s="4" t="s">
        <v>14974</v>
      </c>
      <c r="F4302" s="11">
        <v>0</v>
      </c>
    </row>
    <row r="4303" spans="5:6" x14ac:dyDescent="0.3">
      <c r="E4303" s="4" t="s">
        <v>14507</v>
      </c>
      <c r="F4303" s="11">
        <v>0</v>
      </c>
    </row>
    <row r="4304" spans="5:6" x14ac:dyDescent="0.3">
      <c r="E4304" s="4" t="s">
        <v>14984</v>
      </c>
      <c r="F4304" s="11">
        <v>0</v>
      </c>
    </row>
    <row r="4305" spans="5:6" x14ac:dyDescent="0.3">
      <c r="E4305" s="4" t="s">
        <v>14508</v>
      </c>
      <c r="F4305" s="11">
        <v>0</v>
      </c>
    </row>
    <row r="4306" spans="5:6" x14ac:dyDescent="0.3">
      <c r="E4306" s="4" t="s">
        <v>14992</v>
      </c>
      <c r="F4306" s="11">
        <v>0</v>
      </c>
    </row>
    <row r="4307" spans="5:6" x14ac:dyDescent="0.3">
      <c r="E4307" s="4" t="s">
        <v>14509</v>
      </c>
      <c r="F4307" s="11">
        <v>0</v>
      </c>
    </row>
    <row r="4308" spans="5:6" x14ac:dyDescent="0.3">
      <c r="E4308" s="4" t="s">
        <v>15000</v>
      </c>
      <c r="F4308" s="11">
        <v>0</v>
      </c>
    </row>
    <row r="4309" spans="5:6" x14ac:dyDescent="0.3">
      <c r="E4309" s="4" t="s">
        <v>14510</v>
      </c>
      <c r="F4309" s="11">
        <v>0</v>
      </c>
    </row>
    <row r="4310" spans="5:6" x14ac:dyDescent="0.3">
      <c r="E4310" s="4" t="s">
        <v>15008</v>
      </c>
      <c r="F4310" s="11">
        <v>0</v>
      </c>
    </row>
    <row r="4311" spans="5:6" x14ac:dyDescent="0.3">
      <c r="E4311" s="4" t="s">
        <v>14511</v>
      </c>
      <c r="F4311" s="11">
        <v>0</v>
      </c>
    </row>
    <row r="4312" spans="5:6" x14ac:dyDescent="0.3">
      <c r="E4312" s="4" t="s">
        <v>15016</v>
      </c>
      <c r="F4312" s="11">
        <v>0</v>
      </c>
    </row>
    <row r="4313" spans="5:6" x14ac:dyDescent="0.3">
      <c r="E4313" s="4" t="s">
        <v>14512</v>
      </c>
      <c r="F4313" s="11">
        <v>0</v>
      </c>
    </row>
    <row r="4314" spans="5:6" x14ac:dyDescent="0.3">
      <c r="E4314" s="4" t="s">
        <v>15024</v>
      </c>
      <c r="F4314" s="11">
        <v>0</v>
      </c>
    </row>
    <row r="4315" spans="5:6" x14ac:dyDescent="0.3">
      <c r="E4315" s="4" t="s">
        <v>14513</v>
      </c>
      <c r="F4315" s="11">
        <v>0</v>
      </c>
    </row>
    <row r="4316" spans="5:6" x14ac:dyDescent="0.3">
      <c r="E4316" s="4" t="s">
        <v>15032</v>
      </c>
      <c r="F4316" s="11">
        <v>0</v>
      </c>
    </row>
    <row r="4317" spans="5:6" x14ac:dyDescent="0.3">
      <c r="E4317" s="4" t="s">
        <v>14514</v>
      </c>
      <c r="F4317" s="11">
        <v>0</v>
      </c>
    </row>
    <row r="4318" spans="5:6" x14ac:dyDescent="0.3">
      <c r="E4318" s="4" t="s">
        <v>15040</v>
      </c>
      <c r="F4318" s="11">
        <v>0</v>
      </c>
    </row>
    <row r="4319" spans="5:6" x14ac:dyDescent="0.3">
      <c r="E4319" s="4" t="s">
        <v>14515</v>
      </c>
      <c r="F4319" s="11">
        <v>0</v>
      </c>
    </row>
    <row r="4320" spans="5:6" x14ac:dyDescent="0.3">
      <c r="E4320" s="4" t="s">
        <v>15048</v>
      </c>
      <c r="F4320" s="11">
        <v>0</v>
      </c>
    </row>
    <row r="4321" spans="5:6" x14ac:dyDescent="0.3">
      <c r="E4321" s="4" t="s">
        <v>14516</v>
      </c>
      <c r="F4321" s="11">
        <v>0</v>
      </c>
    </row>
    <row r="4322" spans="5:6" x14ac:dyDescent="0.3">
      <c r="E4322" s="4" t="s">
        <v>15056</v>
      </c>
      <c r="F4322" s="11">
        <v>0</v>
      </c>
    </row>
    <row r="4323" spans="5:6" x14ac:dyDescent="0.3">
      <c r="E4323" s="4" t="s">
        <v>14517</v>
      </c>
      <c r="F4323" s="11">
        <v>0</v>
      </c>
    </row>
    <row r="4324" spans="5:6" x14ac:dyDescent="0.3">
      <c r="E4324" s="4" t="s">
        <v>15064</v>
      </c>
      <c r="F4324" s="11">
        <v>0</v>
      </c>
    </row>
    <row r="4325" spans="5:6" x14ac:dyDescent="0.3">
      <c r="E4325" s="4" t="s">
        <v>14518</v>
      </c>
      <c r="F4325" s="11">
        <v>0</v>
      </c>
    </row>
    <row r="4326" spans="5:6" x14ac:dyDescent="0.3">
      <c r="E4326" s="4" t="s">
        <v>15072</v>
      </c>
      <c r="F4326" s="11">
        <v>0</v>
      </c>
    </row>
    <row r="4327" spans="5:6" x14ac:dyDescent="0.3">
      <c r="E4327" s="4" t="s">
        <v>14519</v>
      </c>
      <c r="F4327" s="11">
        <v>0</v>
      </c>
    </row>
    <row r="4328" spans="5:6" x14ac:dyDescent="0.3">
      <c r="E4328" s="4" t="s">
        <v>15080</v>
      </c>
      <c r="F4328" s="11">
        <v>0</v>
      </c>
    </row>
    <row r="4329" spans="5:6" x14ac:dyDescent="0.3">
      <c r="E4329" s="4" t="s">
        <v>14520</v>
      </c>
      <c r="F4329" s="11">
        <v>0</v>
      </c>
    </row>
    <row r="4330" spans="5:6" x14ac:dyDescent="0.3">
      <c r="E4330" s="4" t="s">
        <v>15088</v>
      </c>
      <c r="F4330" s="11">
        <v>0</v>
      </c>
    </row>
    <row r="4331" spans="5:6" x14ac:dyDescent="0.3">
      <c r="E4331" s="4" t="s">
        <v>14521</v>
      </c>
      <c r="F4331" s="11">
        <v>0</v>
      </c>
    </row>
    <row r="4332" spans="5:6" x14ac:dyDescent="0.3">
      <c r="E4332" s="4" t="s">
        <v>15096</v>
      </c>
      <c r="F4332" s="11">
        <v>0</v>
      </c>
    </row>
    <row r="4333" spans="5:6" x14ac:dyDescent="0.3">
      <c r="E4333" s="4" t="s">
        <v>14522</v>
      </c>
      <c r="F4333" s="11">
        <v>0</v>
      </c>
    </row>
    <row r="4334" spans="5:6" x14ac:dyDescent="0.3">
      <c r="E4334" s="4" t="s">
        <v>15104</v>
      </c>
      <c r="F4334" s="11">
        <v>0</v>
      </c>
    </row>
    <row r="4335" spans="5:6" x14ac:dyDescent="0.3">
      <c r="E4335" s="4" t="s">
        <v>14523</v>
      </c>
      <c r="F4335" s="11">
        <v>0</v>
      </c>
    </row>
    <row r="4336" spans="5:6" x14ac:dyDescent="0.3">
      <c r="E4336" s="4" t="s">
        <v>15112</v>
      </c>
      <c r="F4336" s="11">
        <v>0</v>
      </c>
    </row>
    <row r="4337" spans="5:6" x14ac:dyDescent="0.3">
      <c r="E4337" s="4" t="s">
        <v>14524</v>
      </c>
      <c r="F4337" s="11">
        <v>0</v>
      </c>
    </row>
    <row r="4338" spans="5:6" x14ac:dyDescent="0.3">
      <c r="E4338" s="4" t="s">
        <v>15120</v>
      </c>
      <c r="F4338" s="11">
        <v>0</v>
      </c>
    </row>
    <row r="4339" spans="5:6" x14ac:dyDescent="0.3">
      <c r="E4339" s="4" t="s">
        <v>14525</v>
      </c>
      <c r="F4339" s="11">
        <v>0</v>
      </c>
    </row>
    <row r="4340" spans="5:6" x14ac:dyDescent="0.3">
      <c r="E4340" s="4" t="s">
        <v>15128</v>
      </c>
      <c r="F4340" s="11">
        <v>0</v>
      </c>
    </row>
    <row r="4341" spans="5:6" x14ac:dyDescent="0.3">
      <c r="E4341" s="4" t="s">
        <v>14526</v>
      </c>
      <c r="F4341" s="11">
        <v>0</v>
      </c>
    </row>
    <row r="4342" spans="5:6" x14ac:dyDescent="0.3">
      <c r="E4342" s="4" t="s">
        <v>15136</v>
      </c>
      <c r="F4342" s="11">
        <v>0</v>
      </c>
    </row>
    <row r="4343" spans="5:6" x14ac:dyDescent="0.3">
      <c r="E4343" s="4" t="s">
        <v>14527</v>
      </c>
      <c r="F4343" s="11">
        <v>0</v>
      </c>
    </row>
    <row r="4344" spans="5:6" x14ac:dyDescent="0.3">
      <c r="E4344" s="4" t="s">
        <v>15144</v>
      </c>
      <c r="F4344" s="11">
        <v>0</v>
      </c>
    </row>
    <row r="4345" spans="5:6" x14ac:dyDescent="0.3">
      <c r="E4345" s="4" t="s">
        <v>14528</v>
      </c>
      <c r="F4345" s="11">
        <v>0</v>
      </c>
    </row>
    <row r="4346" spans="5:6" x14ac:dyDescent="0.3">
      <c r="E4346" s="4" t="s">
        <v>15152</v>
      </c>
      <c r="F4346" s="11">
        <v>0</v>
      </c>
    </row>
    <row r="4347" spans="5:6" x14ac:dyDescent="0.3">
      <c r="E4347" s="4" t="s">
        <v>14529</v>
      </c>
      <c r="F4347" s="11">
        <v>0</v>
      </c>
    </row>
    <row r="4348" spans="5:6" x14ac:dyDescent="0.3">
      <c r="E4348" s="4" t="s">
        <v>15160</v>
      </c>
      <c r="F4348" s="11">
        <v>0</v>
      </c>
    </row>
    <row r="4349" spans="5:6" x14ac:dyDescent="0.3">
      <c r="E4349" s="4" t="s">
        <v>14530</v>
      </c>
      <c r="F4349" s="11">
        <v>0</v>
      </c>
    </row>
    <row r="4350" spans="5:6" x14ac:dyDescent="0.3">
      <c r="E4350" s="4" t="s">
        <v>15168</v>
      </c>
      <c r="F4350" s="11">
        <v>0</v>
      </c>
    </row>
    <row r="4351" spans="5:6" x14ac:dyDescent="0.3">
      <c r="E4351" s="4" t="s">
        <v>14531</v>
      </c>
      <c r="F4351" s="11">
        <v>0</v>
      </c>
    </row>
    <row r="4352" spans="5:6" x14ac:dyDescent="0.3">
      <c r="E4352" s="4" t="s">
        <v>15176</v>
      </c>
      <c r="F4352" s="11">
        <v>0</v>
      </c>
    </row>
    <row r="4353" spans="5:6" x14ac:dyDescent="0.3">
      <c r="E4353" s="4" t="s">
        <v>14532</v>
      </c>
      <c r="F4353" s="11">
        <v>0</v>
      </c>
    </row>
    <row r="4354" spans="5:6" x14ac:dyDescent="0.3">
      <c r="E4354" s="4" t="s">
        <v>15184</v>
      </c>
      <c r="F4354" s="11">
        <v>0</v>
      </c>
    </row>
    <row r="4355" spans="5:6" x14ac:dyDescent="0.3">
      <c r="E4355" s="4" t="s">
        <v>14533</v>
      </c>
      <c r="F4355" s="11">
        <v>0</v>
      </c>
    </row>
    <row r="4356" spans="5:6" x14ac:dyDescent="0.3">
      <c r="E4356" s="4" t="s">
        <v>15192</v>
      </c>
      <c r="F4356" s="11">
        <v>0</v>
      </c>
    </row>
    <row r="4357" spans="5:6" x14ac:dyDescent="0.3">
      <c r="E4357" s="4" t="s">
        <v>14534</v>
      </c>
      <c r="F4357" s="11">
        <v>0</v>
      </c>
    </row>
    <row r="4358" spans="5:6" x14ac:dyDescent="0.3">
      <c r="E4358" s="4" t="s">
        <v>15200</v>
      </c>
      <c r="F4358" s="11">
        <v>0</v>
      </c>
    </row>
    <row r="4359" spans="5:6" x14ac:dyDescent="0.3">
      <c r="E4359" s="4" t="s">
        <v>14535</v>
      </c>
      <c r="F4359" s="11">
        <v>0</v>
      </c>
    </row>
    <row r="4360" spans="5:6" x14ac:dyDescent="0.3">
      <c r="E4360" s="4" t="s">
        <v>15208</v>
      </c>
      <c r="F4360" s="11">
        <v>0</v>
      </c>
    </row>
    <row r="4361" spans="5:6" x14ac:dyDescent="0.3">
      <c r="E4361" s="4" t="s">
        <v>14536</v>
      </c>
      <c r="F4361" s="11">
        <v>0</v>
      </c>
    </row>
    <row r="4362" spans="5:6" x14ac:dyDescent="0.3">
      <c r="E4362" s="4" t="s">
        <v>15216</v>
      </c>
      <c r="F4362" s="11">
        <v>0</v>
      </c>
    </row>
    <row r="4363" spans="5:6" x14ac:dyDescent="0.3">
      <c r="E4363" s="4" t="s">
        <v>14537</v>
      </c>
      <c r="F4363" s="11">
        <v>0</v>
      </c>
    </row>
    <row r="4364" spans="5:6" x14ac:dyDescent="0.3">
      <c r="E4364" s="4" t="s">
        <v>15224</v>
      </c>
      <c r="F4364" s="11">
        <v>0</v>
      </c>
    </row>
    <row r="4365" spans="5:6" x14ac:dyDescent="0.3">
      <c r="E4365" s="4" t="s">
        <v>14538</v>
      </c>
      <c r="F4365" s="11">
        <v>0</v>
      </c>
    </row>
    <row r="4366" spans="5:6" x14ac:dyDescent="0.3">
      <c r="E4366" s="4" t="s">
        <v>15232</v>
      </c>
      <c r="F4366" s="11">
        <v>0</v>
      </c>
    </row>
    <row r="4367" spans="5:6" x14ac:dyDescent="0.3">
      <c r="E4367" s="4" t="s">
        <v>14539</v>
      </c>
      <c r="F4367" s="11">
        <v>0</v>
      </c>
    </row>
    <row r="4368" spans="5:6" x14ac:dyDescent="0.3">
      <c r="E4368" s="4" t="s">
        <v>15240</v>
      </c>
      <c r="F4368" s="11">
        <v>0</v>
      </c>
    </row>
    <row r="4369" spans="5:6" x14ac:dyDescent="0.3">
      <c r="E4369" s="4" t="s">
        <v>14540</v>
      </c>
      <c r="F4369" s="11">
        <v>0</v>
      </c>
    </row>
    <row r="4370" spans="5:6" x14ac:dyDescent="0.3">
      <c r="E4370" s="4" t="s">
        <v>15248</v>
      </c>
      <c r="F4370" s="11">
        <v>0</v>
      </c>
    </row>
    <row r="4371" spans="5:6" x14ac:dyDescent="0.3">
      <c r="E4371" s="4" t="s">
        <v>14541</v>
      </c>
      <c r="F4371" s="11">
        <v>0</v>
      </c>
    </row>
    <row r="4372" spans="5:6" x14ac:dyDescent="0.3">
      <c r="E4372" s="4" t="s">
        <v>14405</v>
      </c>
      <c r="F4372" s="11">
        <v>0</v>
      </c>
    </row>
    <row r="4373" spans="5:6" x14ac:dyDescent="0.3">
      <c r="E4373" s="4" t="s">
        <v>14542</v>
      </c>
      <c r="F4373" s="11">
        <v>0</v>
      </c>
    </row>
    <row r="4374" spans="5:6" x14ac:dyDescent="0.3">
      <c r="E4374" s="4" t="s">
        <v>15264</v>
      </c>
      <c r="F4374" s="11">
        <v>0</v>
      </c>
    </row>
    <row r="4375" spans="5:6" x14ac:dyDescent="0.3">
      <c r="E4375" s="4" t="s">
        <v>14543</v>
      </c>
      <c r="F4375" s="11">
        <v>0</v>
      </c>
    </row>
    <row r="4376" spans="5:6" x14ac:dyDescent="0.3">
      <c r="E4376" s="4" t="s">
        <v>15272</v>
      </c>
      <c r="F4376" s="11">
        <v>0</v>
      </c>
    </row>
    <row r="4377" spans="5:6" x14ac:dyDescent="0.3">
      <c r="E4377" s="4" t="s">
        <v>14544</v>
      </c>
      <c r="F4377" s="11">
        <v>0</v>
      </c>
    </row>
    <row r="4378" spans="5:6" x14ac:dyDescent="0.3">
      <c r="E4378" s="4" t="s">
        <v>15280</v>
      </c>
      <c r="F4378" s="11">
        <v>0</v>
      </c>
    </row>
    <row r="4379" spans="5:6" x14ac:dyDescent="0.3">
      <c r="E4379" s="4" t="s">
        <v>14545</v>
      </c>
      <c r="F4379" s="11">
        <v>0</v>
      </c>
    </row>
    <row r="4380" spans="5:6" x14ac:dyDescent="0.3">
      <c r="E4380" s="4" t="s">
        <v>15288</v>
      </c>
      <c r="F4380" s="11">
        <v>0</v>
      </c>
    </row>
    <row r="4381" spans="5:6" x14ac:dyDescent="0.3">
      <c r="E4381" s="4" t="s">
        <v>14546</v>
      </c>
      <c r="F4381" s="11">
        <v>0</v>
      </c>
    </row>
    <row r="4382" spans="5:6" x14ac:dyDescent="0.3">
      <c r="E4382" s="4" t="s">
        <v>15296</v>
      </c>
      <c r="F4382" s="11">
        <v>0</v>
      </c>
    </row>
    <row r="4383" spans="5:6" x14ac:dyDescent="0.3">
      <c r="E4383" s="4" t="s">
        <v>14547</v>
      </c>
      <c r="F4383" s="11">
        <v>0</v>
      </c>
    </row>
    <row r="4384" spans="5:6" x14ac:dyDescent="0.3">
      <c r="E4384" s="4" t="s">
        <v>15304</v>
      </c>
      <c r="F4384" s="11">
        <v>0</v>
      </c>
    </row>
    <row r="4385" spans="5:6" x14ac:dyDescent="0.3">
      <c r="E4385" s="4" t="s">
        <v>14548</v>
      </c>
      <c r="F4385" s="11">
        <v>0</v>
      </c>
    </row>
    <row r="4386" spans="5:6" x14ac:dyDescent="0.3">
      <c r="E4386" s="4" t="s">
        <v>15312</v>
      </c>
      <c r="F4386" s="11">
        <v>0</v>
      </c>
    </row>
    <row r="4387" spans="5:6" x14ac:dyDescent="0.3">
      <c r="E4387" s="4" t="s">
        <v>14549</v>
      </c>
      <c r="F4387" s="11">
        <v>0</v>
      </c>
    </row>
    <row r="4388" spans="5:6" x14ac:dyDescent="0.3">
      <c r="E4388" s="4" t="s">
        <v>15320</v>
      </c>
      <c r="F4388" s="11">
        <v>0</v>
      </c>
    </row>
    <row r="4389" spans="5:6" x14ac:dyDescent="0.3">
      <c r="E4389" s="4" t="s">
        <v>14550</v>
      </c>
      <c r="F4389" s="11">
        <v>0</v>
      </c>
    </row>
    <row r="4390" spans="5:6" x14ac:dyDescent="0.3">
      <c r="E4390" s="4" t="s">
        <v>15328</v>
      </c>
      <c r="F4390" s="11">
        <v>0</v>
      </c>
    </row>
    <row r="4391" spans="5:6" x14ac:dyDescent="0.3">
      <c r="E4391" s="4" t="s">
        <v>14551</v>
      </c>
      <c r="F4391" s="11">
        <v>0</v>
      </c>
    </row>
    <row r="4392" spans="5:6" x14ac:dyDescent="0.3">
      <c r="E4392" s="4" t="s">
        <v>15336</v>
      </c>
      <c r="F4392" s="11">
        <v>0</v>
      </c>
    </row>
    <row r="4393" spans="5:6" x14ac:dyDescent="0.3">
      <c r="E4393" s="4" t="s">
        <v>14552</v>
      </c>
      <c r="F4393" s="11">
        <v>0</v>
      </c>
    </row>
    <row r="4394" spans="5:6" x14ac:dyDescent="0.3">
      <c r="E4394" s="4" t="s">
        <v>15344</v>
      </c>
      <c r="F4394" s="11">
        <v>0</v>
      </c>
    </row>
    <row r="4395" spans="5:6" x14ac:dyDescent="0.3">
      <c r="E4395" s="4" t="s">
        <v>14553</v>
      </c>
      <c r="F4395" s="11">
        <v>0</v>
      </c>
    </row>
    <row r="4396" spans="5:6" x14ac:dyDescent="0.3">
      <c r="E4396" s="4" t="s">
        <v>15352</v>
      </c>
      <c r="F4396" s="11">
        <v>0</v>
      </c>
    </row>
    <row r="4397" spans="5:6" x14ac:dyDescent="0.3">
      <c r="E4397" s="4" t="s">
        <v>14554</v>
      </c>
      <c r="F4397" s="11">
        <v>0</v>
      </c>
    </row>
    <row r="4398" spans="5:6" x14ac:dyDescent="0.3">
      <c r="E4398" s="4" t="s">
        <v>15360</v>
      </c>
      <c r="F4398" s="11">
        <v>0</v>
      </c>
    </row>
    <row r="4399" spans="5:6" x14ac:dyDescent="0.3">
      <c r="E4399" s="4" t="s">
        <v>14555</v>
      </c>
      <c r="F4399" s="11">
        <v>0</v>
      </c>
    </row>
    <row r="4400" spans="5:6" x14ac:dyDescent="0.3">
      <c r="E4400" s="4" t="s">
        <v>15368</v>
      </c>
      <c r="F4400" s="11">
        <v>0</v>
      </c>
    </row>
    <row r="4401" spans="5:6" x14ac:dyDescent="0.3">
      <c r="E4401" s="4" t="s">
        <v>14556</v>
      </c>
      <c r="F4401" s="11">
        <v>0</v>
      </c>
    </row>
    <row r="4402" spans="5:6" x14ac:dyDescent="0.3">
      <c r="E4402" s="4" t="s">
        <v>15376</v>
      </c>
      <c r="F4402" s="11">
        <v>0</v>
      </c>
    </row>
    <row r="4403" spans="5:6" x14ac:dyDescent="0.3">
      <c r="E4403" s="4" t="s">
        <v>14557</v>
      </c>
      <c r="F4403" s="11">
        <v>0</v>
      </c>
    </row>
    <row r="4404" spans="5:6" x14ac:dyDescent="0.3">
      <c r="E4404" s="4" t="s">
        <v>15384</v>
      </c>
      <c r="F4404" s="11">
        <v>0</v>
      </c>
    </row>
    <row r="4405" spans="5:6" x14ac:dyDescent="0.3">
      <c r="E4405" s="4" t="s">
        <v>14558</v>
      </c>
      <c r="F4405" s="11">
        <v>0</v>
      </c>
    </row>
    <row r="4406" spans="5:6" x14ac:dyDescent="0.3">
      <c r="E4406" s="4" t="s">
        <v>15392</v>
      </c>
      <c r="F4406" s="11">
        <v>0</v>
      </c>
    </row>
    <row r="4407" spans="5:6" x14ac:dyDescent="0.3">
      <c r="E4407" s="4" t="s">
        <v>14559</v>
      </c>
      <c r="F4407" s="11">
        <v>0</v>
      </c>
    </row>
    <row r="4408" spans="5:6" x14ac:dyDescent="0.3">
      <c r="E4408" s="4" t="s">
        <v>15400</v>
      </c>
      <c r="F4408" s="11">
        <v>0</v>
      </c>
    </row>
    <row r="4409" spans="5:6" x14ac:dyDescent="0.3">
      <c r="E4409" s="4" t="s">
        <v>14560</v>
      </c>
      <c r="F4409" s="11">
        <v>0</v>
      </c>
    </row>
    <row r="4410" spans="5:6" x14ac:dyDescent="0.3">
      <c r="E4410" s="4" t="s">
        <v>15408</v>
      </c>
      <c r="F4410" s="11">
        <v>0</v>
      </c>
    </row>
    <row r="4411" spans="5:6" x14ac:dyDescent="0.3">
      <c r="E4411" s="4" t="s">
        <v>14561</v>
      </c>
      <c r="F4411" s="11">
        <v>0</v>
      </c>
    </row>
    <row r="4412" spans="5:6" x14ac:dyDescent="0.3">
      <c r="E4412" s="4" t="s">
        <v>15416</v>
      </c>
      <c r="F4412" s="11">
        <v>0</v>
      </c>
    </row>
    <row r="4413" spans="5:6" x14ac:dyDescent="0.3">
      <c r="E4413" s="4" t="s">
        <v>14562</v>
      </c>
      <c r="F4413" s="11">
        <v>0</v>
      </c>
    </row>
    <row r="4414" spans="5:6" x14ac:dyDescent="0.3">
      <c r="E4414" s="4" t="s">
        <v>14439</v>
      </c>
      <c r="F4414" s="11">
        <v>0</v>
      </c>
    </row>
    <row r="4415" spans="5:6" x14ac:dyDescent="0.3">
      <c r="E4415" s="4" t="s">
        <v>14563</v>
      </c>
      <c r="F4415" s="11">
        <v>0</v>
      </c>
    </row>
    <row r="4416" spans="5:6" x14ac:dyDescent="0.3">
      <c r="E4416" s="4" t="s">
        <v>15432</v>
      </c>
      <c r="F4416" s="11">
        <v>0</v>
      </c>
    </row>
    <row r="4417" spans="5:6" x14ac:dyDescent="0.3">
      <c r="E4417" s="4" t="s">
        <v>14564</v>
      </c>
      <c r="F4417" s="11">
        <v>0</v>
      </c>
    </row>
    <row r="4418" spans="5:6" x14ac:dyDescent="0.3">
      <c r="E4418" s="4" t="s">
        <v>15440</v>
      </c>
      <c r="F4418" s="11">
        <v>0</v>
      </c>
    </row>
    <row r="4419" spans="5:6" x14ac:dyDescent="0.3">
      <c r="E4419" s="4" t="s">
        <v>14565</v>
      </c>
      <c r="F4419" s="11">
        <v>0</v>
      </c>
    </row>
    <row r="4420" spans="5:6" x14ac:dyDescent="0.3">
      <c r="E4420" s="4" t="s">
        <v>14440</v>
      </c>
      <c r="F4420" s="11">
        <v>0</v>
      </c>
    </row>
    <row r="4421" spans="5:6" x14ac:dyDescent="0.3">
      <c r="E4421" s="4" t="s">
        <v>14566</v>
      </c>
      <c r="F4421" s="11">
        <v>0</v>
      </c>
    </row>
    <row r="4422" spans="5:6" x14ac:dyDescent="0.3">
      <c r="E4422" s="4" t="s">
        <v>15456</v>
      </c>
      <c r="F4422" s="11">
        <v>0</v>
      </c>
    </row>
    <row r="4423" spans="5:6" x14ac:dyDescent="0.3">
      <c r="E4423" s="4" t="s">
        <v>14384</v>
      </c>
      <c r="F4423" s="11">
        <v>0</v>
      </c>
    </row>
    <row r="4424" spans="5:6" x14ac:dyDescent="0.3">
      <c r="E4424" s="4" t="s">
        <v>14382</v>
      </c>
      <c r="F4424" s="11">
        <v>0</v>
      </c>
    </row>
    <row r="4425" spans="5:6" x14ac:dyDescent="0.3">
      <c r="E4425" s="4" t="s">
        <v>14568</v>
      </c>
      <c r="F4425" s="11">
        <v>0</v>
      </c>
    </row>
    <row r="4426" spans="5:6" x14ac:dyDescent="0.3">
      <c r="E4426" s="4" t="s">
        <v>15472</v>
      </c>
      <c r="F4426" s="11">
        <v>0</v>
      </c>
    </row>
    <row r="4427" spans="5:6" x14ac:dyDescent="0.3">
      <c r="E4427" s="4" t="s">
        <v>14569</v>
      </c>
      <c r="F4427" s="11">
        <v>0</v>
      </c>
    </row>
    <row r="4428" spans="5:6" x14ac:dyDescent="0.3">
      <c r="E4428" s="4" t="s">
        <v>15496</v>
      </c>
      <c r="F4428" s="11">
        <v>0</v>
      </c>
    </row>
    <row r="4429" spans="5:6" x14ac:dyDescent="0.3">
      <c r="E4429" s="4" t="s">
        <v>14570</v>
      </c>
      <c r="F4429" s="11">
        <v>0</v>
      </c>
    </row>
    <row r="4430" spans="5:6" x14ac:dyDescent="0.3">
      <c r="E4430" s="4" t="s">
        <v>15514</v>
      </c>
      <c r="F4430" s="11">
        <v>0</v>
      </c>
    </row>
    <row r="4431" spans="5:6" x14ac:dyDescent="0.3">
      <c r="E4431" s="4" t="s">
        <v>14571</v>
      </c>
      <c r="F4431" s="11">
        <v>0</v>
      </c>
    </row>
    <row r="4432" spans="5:6" x14ac:dyDescent="0.3">
      <c r="E4432" s="4" t="s">
        <v>14415</v>
      </c>
      <c r="F4432" s="11">
        <v>0</v>
      </c>
    </row>
    <row r="4433" spans="5:6" x14ac:dyDescent="0.3">
      <c r="E4433" s="4" t="s">
        <v>14572</v>
      </c>
      <c r="F4433" s="11">
        <v>0</v>
      </c>
    </row>
    <row r="4434" spans="5:6" x14ac:dyDescent="0.3">
      <c r="E4434" s="4" t="s">
        <v>14972</v>
      </c>
      <c r="F4434" s="11">
        <v>0</v>
      </c>
    </row>
    <row r="4435" spans="5:6" x14ac:dyDescent="0.3">
      <c r="E4435" s="4" t="s">
        <v>14573</v>
      </c>
      <c r="F4435" s="11">
        <v>0</v>
      </c>
    </row>
    <row r="4436" spans="5:6" x14ac:dyDescent="0.3">
      <c r="E4436" s="4" t="s">
        <v>14976</v>
      </c>
      <c r="F4436" s="11">
        <v>0</v>
      </c>
    </row>
    <row r="4437" spans="5:6" x14ac:dyDescent="0.3">
      <c r="E4437" s="4" t="s">
        <v>14978</v>
      </c>
      <c r="F4437" s="11">
        <v>0</v>
      </c>
    </row>
    <row r="4438" spans="5:6" x14ac:dyDescent="0.3">
      <c r="E4438" s="4" t="s">
        <v>14980</v>
      </c>
      <c r="F4438" s="11">
        <v>0</v>
      </c>
    </row>
    <row r="4439" spans="5:6" x14ac:dyDescent="0.3">
      <c r="E4439" s="4" t="s">
        <v>14982</v>
      </c>
      <c r="F4439" s="11">
        <v>0</v>
      </c>
    </row>
    <row r="4440" spans="5:6" x14ac:dyDescent="0.3">
      <c r="E4440" s="4" t="s">
        <v>14575</v>
      </c>
      <c r="F4440" s="11">
        <v>0</v>
      </c>
    </row>
    <row r="4441" spans="5:6" x14ac:dyDescent="0.3">
      <c r="E4441" s="4" t="s">
        <v>14396</v>
      </c>
      <c r="F4441" s="11">
        <v>0</v>
      </c>
    </row>
    <row r="4442" spans="5:6" x14ac:dyDescent="0.3">
      <c r="E4442" s="4" t="s">
        <v>14576</v>
      </c>
      <c r="F4442" s="11">
        <v>0</v>
      </c>
    </row>
    <row r="4443" spans="5:6" x14ac:dyDescent="0.3">
      <c r="E4443" s="4" t="s">
        <v>14990</v>
      </c>
      <c r="F4443" s="11">
        <v>0</v>
      </c>
    </row>
    <row r="4444" spans="5:6" x14ac:dyDescent="0.3">
      <c r="E4444" s="4" t="s">
        <v>14577</v>
      </c>
      <c r="F4444" s="11">
        <v>0</v>
      </c>
    </row>
    <row r="4445" spans="5:6" x14ac:dyDescent="0.3">
      <c r="E4445" s="4" t="s">
        <v>14994</v>
      </c>
      <c r="F4445" s="11">
        <v>0</v>
      </c>
    </row>
    <row r="4446" spans="5:6" x14ac:dyDescent="0.3">
      <c r="E4446" s="4" t="s">
        <v>14578</v>
      </c>
      <c r="F4446" s="11">
        <v>0</v>
      </c>
    </row>
    <row r="4447" spans="5:6" x14ac:dyDescent="0.3">
      <c r="E4447" s="4" t="s">
        <v>14998</v>
      </c>
      <c r="F4447" s="11">
        <v>0</v>
      </c>
    </row>
    <row r="4448" spans="5:6" x14ac:dyDescent="0.3">
      <c r="E4448" s="4" t="s">
        <v>14579</v>
      </c>
      <c r="F4448" s="11">
        <v>0</v>
      </c>
    </row>
    <row r="4449" spans="5:6" x14ac:dyDescent="0.3">
      <c r="E4449" s="4" t="s">
        <v>15002</v>
      </c>
      <c r="F4449" s="11">
        <v>0</v>
      </c>
    </row>
    <row r="4450" spans="5:6" x14ac:dyDescent="0.3">
      <c r="E4450" s="4" t="s">
        <v>14580</v>
      </c>
      <c r="F4450" s="11">
        <v>0</v>
      </c>
    </row>
    <row r="4451" spans="5:6" x14ac:dyDescent="0.3">
      <c r="E4451" s="4" t="s">
        <v>15006</v>
      </c>
      <c r="F4451" s="11">
        <v>0</v>
      </c>
    </row>
    <row r="4452" spans="5:6" x14ac:dyDescent="0.3">
      <c r="E4452" s="4" t="s">
        <v>14581</v>
      </c>
      <c r="F4452" s="11">
        <v>0</v>
      </c>
    </row>
    <row r="4453" spans="5:6" x14ac:dyDescent="0.3">
      <c r="E4453" s="4" t="s">
        <v>15010</v>
      </c>
      <c r="F4453" s="11">
        <v>0</v>
      </c>
    </row>
    <row r="4454" spans="5:6" x14ac:dyDescent="0.3">
      <c r="E4454" s="4" t="s">
        <v>14582</v>
      </c>
      <c r="F4454" s="11">
        <v>0</v>
      </c>
    </row>
    <row r="4455" spans="5:6" x14ac:dyDescent="0.3">
      <c r="E4455" s="4" t="s">
        <v>15014</v>
      </c>
      <c r="F4455" s="11">
        <v>0</v>
      </c>
    </row>
    <row r="4456" spans="5:6" x14ac:dyDescent="0.3">
      <c r="E4456" s="4" t="s">
        <v>14583</v>
      </c>
      <c r="F4456" s="11">
        <v>0</v>
      </c>
    </row>
    <row r="4457" spans="5:6" x14ac:dyDescent="0.3">
      <c r="E4457" s="4" t="s">
        <v>14397</v>
      </c>
      <c r="F4457" s="11">
        <v>0</v>
      </c>
    </row>
    <row r="4458" spans="5:6" x14ac:dyDescent="0.3">
      <c r="E4458" s="4" t="s">
        <v>14584</v>
      </c>
      <c r="F4458" s="11">
        <v>0</v>
      </c>
    </row>
    <row r="4459" spans="5:6" x14ac:dyDescent="0.3">
      <c r="E4459" s="4" t="s">
        <v>15022</v>
      </c>
      <c r="F4459" s="11">
        <v>0</v>
      </c>
    </row>
    <row r="4460" spans="5:6" x14ac:dyDescent="0.3">
      <c r="E4460" s="4" t="s">
        <v>14585</v>
      </c>
      <c r="F4460" s="11">
        <v>0</v>
      </c>
    </row>
    <row r="4461" spans="5:6" x14ac:dyDescent="0.3">
      <c r="E4461" s="4" t="s">
        <v>15026</v>
      </c>
      <c r="F4461" s="11">
        <v>0</v>
      </c>
    </row>
    <row r="4462" spans="5:6" x14ac:dyDescent="0.3">
      <c r="E4462" s="4" t="s">
        <v>14586</v>
      </c>
      <c r="F4462" s="11">
        <v>0</v>
      </c>
    </row>
    <row r="4463" spans="5:6" x14ac:dyDescent="0.3">
      <c r="E4463" s="4" t="s">
        <v>15030</v>
      </c>
      <c r="F4463" s="11">
        <v>0</v>
      </c>
    </row>
    <row r="4464" spans="5:6" x14ac:dyDescent="0.3">
      <c r="E4464" s="4" t="s">
        <v>14587</v>
      </c>
      <c r="F4464" s="11">
        <v>0</v>
      </c>
    </row>
    <row r="4465" spans="5:6" x14ac:dyDescent="0.3">
      <c r="E4465" s="4" t="s">
        <v>15034</v>
      </c>
      <c r="F4465" s="11">
        <v>0</v>
      </c>
    </row>
    <row r="4466" spans="5:6" x14ac:dyDescent="0.3">
      <c r="E4466" s="4" t="s">
        <v>14588</v>
      </c>
      <c r="F4466" s="11">
        <v>0</v>
      </c>
    </row>
    <row r="4467" spans="5:6" x14ac:dyDescent="0.3">
      <c r="E4467" s="4" t="s">
        <v>15038</v>
      </c>
      <c r="F4467" s="11">
        <v>0</v>
      </c>
    </row>
    <row r="4468" spans="5:6" x14ac:dyDescent="0.3">
      <c r="E4468" s="4" t="s">
        <v>14589</v>
      </c>
      <c r="F4468" s="11">
        <v>0</v>
      </c>
    </row>
    <row r="4469" spans="5:6" x14ac:dyDescent="0.3">
      <c r="E4469" s="4" t="s">
        <v>15042</v>
      </c>
      <c r="F4469" s="11">
        <v>0</v>
      </c>
    </row>
    <row r="4470" spans="5:6" x14ac:dyDescent="0.3">
      <c r="E4470" s="4" t="s">
        <v>14590</v>
      </c>
      <c r="F4470" s="11">
        <v>0</v>
      </c>
    </row>
    <row r="4471" spans="5:6" x14ac:dyDescent="0.3">
      <c r="E4471" s="4" t="s">
        <v>15046</v>
      </c>
      <c r="F4471" s="11">
        <v>0</v>
      </c>
    </row>
    <row r="4472" spans="5:6" x14ac:dyDescent="0.3">
      <c r="E4472" s="4" t="s">
        <v>14385</v>
      </c>
      <c r="F4472" s="11">
        <v>0</v>
      </c>
    </row>
    <row r="4473" spans="5:6" x14ac:dyDescent="0.3">
      <c r="E4473" s="4" t="s">
        <v>15050</v>
      </c>
      <c r="F4473" s="11">
        <v>0</v>
      </c>
    </row>
    <row r="4474" spans="5:6" x14ac:dyDescent="0.3">
      <c r="E4474" s="4" t="s">
        <v>14592</v>
      </c>
      <c r="F4474" s="11">
        <v>0</v>
      </c>
    </row>
    <row r="4475" spans="5:6" x14ac:dyDescent="0.3">
      <c r="E4475" s="4" t="s">
        <v>15054</v>
      </c>
      <c r="F4475" s="11">
        <v>0</v>
      </c>
    </row>
    <row r="4476" spans="5:6" x14ac:dyDescent="0.3">
      <c r="E4476" s="4" t="s">
        <v>14593</v>
      </c>
      <c r="F4476" s="11">
        <v>0</v>
      </c>
    </row>
    <row r="4477" spans="5:6" x14ac:dyDescent="0.3">
      <c r="E4477" s="4" t="s">
        <v>15058</v>
      </c>
      <c r="F4477" s="11">
        <v>0</v>
      </c>
    </row>
    <row r="4478" spans="5:6" x14ac:dyDescent="0.3">
      <c r="E4478" s="4" t="s">
        <v>14594</v>
      </c>
      <c r="F4478" s="11">
        <v>0</v>
      </c>
    </row>
    <row r="4479" spans="5:6" x14ac:dyDescent="0.3">
      <c r="E4479" s="4" t="s">
        <v>15062</v>
      </c>
      <c r="F4479" s="11">
        <v>0</v>
      </c>
    </row>
    <row r="4480" spans="5:6" x14ac:dyDescent="0.3">
      <c r="E4480" s="4" t="s">
        <v>14595</v>
      </c>
      <c r="F4480" s="11">
        <v>0</v>
      </c>
    </row>
    <row r="4481" spans="5:6" x14ac:dyDescent="0.3">
      <c r="E4481" s="4" t="s">
        <v>15066</v>
      </c>
      <c r="F4481" s="11">
        <v>0</v>
      </c>
    </row>
    <row r="4482" spans="5:6" x14ac:dyDescent="0.3">
      <c r="E4482" s="4" t="s">
        <v>14416</v>
      </c>
      <c r="F4482" s="11">
        <v>0</v>
      </c>
    </row>
    <row r="4483" spans="5:6" x14ac:dyDescent="0.3">
      <c r="E4483" s="4" t="s">
        <v>15070</v>
      </c>
      <c r="F4483" s="11">
        <v>0</v>
      </c>
    </row>
    <row r="4484" spans="5:6" x14ac:dyDescent="0.3">
      <c r="E4484" s="4" t="s">
        <v>14428</v>
      </c>
      <c r="F4484" s="11">
        <v>0</v>
      </c>
    </row>
    <row r="4485" spans="5:6" x14ac:dyDescent="0.3">
      <c r="E4485" s="4" t="s">
        <v>15074</v>
      </c>
      <c r="F4485" s="11">
        <v>0</v>
      </c>
    </row>
    <row r="4486" spans="5:6" x14ac:dyDescent="0.3">
      <c r="E4486" s="4" t="s">
        <v>14598</v>
      </c>
      <c r="F4486" s="11">
        <v>0</v>
      </c>
    </row>
    <row r="4487" spans="5:6" x14ac:dyDescent="0.3">
      <c r="E4487" s="4" t="s">
        <v>15078</v>
      </c>
      <c r="F4487" s="11">
        <v>0</v>
      </c>
    </row>
    <row r="4488" spans="5:6" x14ac:dyDescent="0.3">
      <c r="E4488" s="4" t="s">
        <v>14386</v>
      </c>
      <c r="F4488" s="11">
        <v>0</v>
      </c>
    </row>
    <row r="4489" spans="5:6" x14ac:dyDescent="0.3">
      <c r="E4489" s="4" t="s">
        <v>15082</v>
      </c>
      <c r="F4489" s="11">
        <v>0</v>
      </c>
    </row>
    <row r="4490" spans="5:6" x14ac:dyDescent="0.3">
      <c r="E4490" s="4" t="s">
        <v>14600</v>
      </c>
      <c r="F4490" s="11">
        <v>0</v>
      </c>
    </row>
    <row r="4491" spans="5:6" x14ac:dyDescent="0.3">
      <c r="E4491" s="4" t="s">
        <v>15086</v>
      </c>
      <c r="F4491" s="11">
        <v>0</v>
      </c>
    </row>
    <row r="4492" spans="5:6" x14ac:dyDescent="0.3">
      <c r="E4492" s="4" t="s">
        <v>14601</v>
      </c>
      <c r="F4492" s="11">
        <v>0</v>
      </c>
    </row>
    <row r="4493" spans="5:6" x14ac:dyDescent="0.3">
      <c r="E4493" s="4" t="s">
        <v>15090</v>
      </c>
      <c r="F4493" s="11">
        <v>0</v>
      </c>
    </row>
    <row r="4494" spans="5:6" x14ac:dyDescent="0.3">
      <c r="E4494" s="4" t="s">
        <v>14602</v>
      </c>
      <c r="F4494" s="11">
        <v>0</v>
      </c>
    </row>
    <row r="4495" spans="5:6" x14ac:dyDescent="0.3">
      <c r="E4495" s="4" t="s">
        <v>15094</v>
      </c>
      <c r="F4495" s="11">
        <v>0</v>
      </c>
    </row>
    <row r="4496" spans="5:6" x14ac:dyDescent="0.3">
      <c r="E4496" s="4" t="s">
        <v>14603</v>
      </c>
      <c r="F4496" s="11">
        <v>0</v>
      </c>
    </row>
    <row r="4497" spans="5:6" x14ac:dyDescent="0.3">
      <c r="E4497" s="4" t="s">
        <v>15098</v>
      </c>
      <c r="F4497" s="11">
        <v>0</v>
      </c>
    </row>
    <row r="4498" spans="5:6" x14ac:dyDescent="0.3">
      <c r="E4498" s="4" t="s">
        <v>14604</v>
      </c>
      <c r="F4498" s="11">
        <v>0</v>
      </c>
    </row>
    <row r="4499" spans="5:6" x14ac:dyDescent="0.3">
      <c r="E4499" s="4" t="s">
        <v>15102</v>
      </c>
      <c r="F4499" s="11">
        <v>0</v>
      </c>
    </row>
    <row r="4500" spans="5:6" x14ac:dyDescent="0.3">
      <c r="E4500" s="4" t="s">
        <v>14605</v>
      </c>
      <c r="F4500" s="11">
        <v>0</v>
      </c>
    </row>
    <row r="4501" spans="5:6" x14ac:dyDescent="0.3">
      <c r="E4501" s="4" t="s">
        <v>15106</v>
      </c>
      <c r="F4501" s="11">
        <v>0</v>
      </c>
    </row>
    <row r="4502" spans="5:6" x14ac:dyDescent="0.3">
      <c r="E4502" s="4" t="s">
        <v>14606</v>
      </c>
      <c r="F4502" s="11">
        <v>0</v>
      </c>
    </row>
    <row r="4503" spans="5:6" x14ac:dyDescent="0.3">
      <c r="E4503" s="4" t="s">
        <v>15110</v>
      </c>
      <c r="F4503" s="11">
        <v>0</v>
      </c>
    </row>
    <row r="4504" spans="5:6" x14ac:dyDescent="0.3">
      <c r="E4504" s="4" t="s">
        <v>14607</v>
      </c>
      <c r="F4504" s="11">
        <v>0</v>
      </c>
    </row>
    <row r="4505" spans="5:6" x14ac:dyDescent="0.3">
      <c r="E4505" s="4" t="s">
        <v>15114</v>
      </c>
      <c r="F4505" s="11">
        <v>0</v>
      </c>
    </row>
    <row r="4506" spans="5:6" x14ac:dyDescent="0.3">
      <c r="E4506" s="4" t="s">
        <v>14608</v>
      </c>
      <c r="F4506" s="11">
        <v>0</v>
      </c>
    </row>
    <row r="4507" spans="5:6" x14ac:dyDescent="0.3">
      <c r="E4507" s="4" t="s">
        <v>14399</v>
      </c>
      <c r="F4507" s="11">
        <v>0</v>
      </c>
    </row>
    <row r="4508" spans="5:6" x14ac:dyDescent="0.3">
      <c r="E4508" s="4" t="s">
        <v>14609</v>
      </c>
      <c r="F4508" s="11">
        <v>0</v>
      </c>
    </row>
    <row r="4509" spans="5:6" x14ac:dyDescent="0.3">
      <c r="E4509" s="4" t="s">
        <v>15122</v>
      </c>
      <c r="F4509" s="11">
        <v>0</v>
      </c>
    </row>
    <row r="4510" spans="5:6" x14ac:dyDescent="0.3">
      <c r="E4510" s="4" t="s">
        <v>14610</v>
      </c>
      <c r="F4510" s="11">
        <v>0</v>
      </c>
    </row>
    <row r="4511" spans="5:6" x14ac:dyDescent="0.3">
      <c r="E4511" s="4" t="s">
        <v>15126</v>
      </c>
      <c r="F4511" s="11">
        <v>0</v>
      </c>
    </row>
    <row r="4512" spans="5:6" x14ac:dyDescent="0.3">
      <c r="E4512" s="4" t="s">
        <v>14611</v>
      </c>
      <c r="F4512" s="11">
        <v>0</v>
      </c>
    </row>
    <row r="4513" spans="5:6" x14ac:dyDescent="0.3">
      <c r="E4513" s="4" t="s">
        <v>15130</v>
      </c>
      <c r="F4513" s="11">
        <v>0</v>
      </c>
    </row>
    <row r="4514" spans="5:6" x14ac:dyDescent="0.3">
      <c r="E4514" s="4" t="s">
        <v>14612</v>
      </c>
      <c r="F4514" s="11">
        <v>0</v>
      </c>
    </row>
    <row r="4515" spans="5:6" x14ac:dyDescent="0.3">
      <c r="E4515" s="4" t="s">
        <v>15134</v>
      </c>
      <c r="F4515" s="11">
        <v>0</v>
      </c>
    </row>
    <row r="4516" spans="5:6" x14ac:dyDescent="0.3">
      <c r="E4516" s="4" t="s">
        <v>14613</v>
      </c>
      <c r="F4516" s="11">
        <v>0</v>
      </c>
    </row>
    <row r="4517" spans="5:6" x14ac:dyDescent="0.3">
      <c r="E4517" s="4" t="s">
        <v>15138</v>
      </c>
      <c r="F4517" s="11">
        <v>0</v>
      </c>
    </row>
    <row r="4518" spans="5:6" x14ac:dyDescent="0.3">
      <c r="E4518" s="4" t="s">
        <v>14614</v>
      </c>
      <c r="F4518" s="11">
        <v>0</v>
      </c>
    </row>
    <row r="4519" spans="5:6" x14ac:dyDescent="0.3">
      <c r="E4519" s="4" t="s">
        <v>15142</v>
      </c>
      <c r="F4519" s="11">
        <v>0</v>
      </c>
    </row>
    <row r="4520" spans="5:6" x14ac:dyDescent="0.3">
      <c r="E4520" s="4" t="s">
        <v>14615</v>
      </c>
      <c r="F4520" s="11">
        <v>0</v>
      </c>
    </row>
    <row r="4521" spans="5:6" x14ac:dyDescent="0.3">
      <c r="E4521" s="4" t="s">
        <v>15146</v>
      </c>
      <c r="F4521" s="11">
        <v>0</v>
      </c>
    </row>
    <row r="4522" spans="5:6" x14ac:dyDescent="0.3">
      <c r="E4522" s="4" t="s">
        <v>14616</v>
      </c>
      <c r="F4522" s="11">
        <v>0</v>
      </c>
    </row>
    <row r="4523" spans="5:6" x14ac:dyDescent="0.3">
      <c r="E4523" s="4" t="s">
        <v>15150</v>
      </c>
      <c r="F4523" s="11">
        <v>0</v>
      </c>
    </row>
    <row r="4524" spans="5:6" x14ac:dyDescent="0.3">
      <c r="E4524" s="4" t="s">
        <v>14617</v>
      </c>
      <c r="F4524" s="11">
        <v>0</v>
      </c>
    </row>
    <row r="4525" spans="5:6" x14ac:dyDescent="0.3">
      <c r="E4525" s="4" t="s">
        <v>15154</v>
      </c>
      <c r="F4525" s="11">
        <v>0</v>
      </c>
    </row>
    <row r="4526" spans="5:6" x14ac:dyDescent="0.3">
      <c r="E4526" s="4" t="s">
        <v>14618</v>
      </c>
      <c r="F4526" s="11">
        <v>0</v>
      </c>
    </row>
    <row r="4527" spans="5:6" x14ac:dyDescent="0.3">
      <c r="E4527" s="4" t="s">
        <v>15158</v>
      </c>
      <c r="F4527" s="11">
        <v>0</v>
      </c>
    </row>
    <row r="4528" spans="5:6" x14ac:dyDescent="0.3">
      <c r="E4528" s="4" t="s">
        <v>14619</v>
      </c>
      <c r="F4528" s="11">
        <v>0</v>
      </c>
    </row>
    <row r="4529" spans="5:6" x14ac:dyDescent="0.3">
      <c r="E4529" s="4" t="s">
        <v>15162</v>
      </c>
      <c r="F4529" s="11">
        <v>0</v>
      </c>
    </row>
    <row r="4530" spans="5:6" x14ac:dyDescent="0.3">
      <c r="E4530" s="4" t="s">
        <v>14620</v>
      </c>
      <c r="F4530" s="11">
        <v>0</v>
      </c>
    </row>
    <row r="4531" spans="5:6" x14ac:dyDescent="0.3">
      <c r="E4531" s="4" t="s">
        <v>15166</v>
      </c>
      <c r="F4531" s="11">
        <v>0</v>
      </c>
    </row>
    <row r="4532" spans="5:6" x14ac:dyDescent="0.3">
      <c r="E4532" s="4" t="s">
        <v>14621</v>
      </c>
      <c r="F4532" s="11">
        <v>0</v>
      </c>
    </row>
    <row r="4533" spans="5:6" x14ac:dyDescent="0.3">
      <c r="E4533" s="4" t="s">
        <v>15170</v>
      </c>
      <c r="F4533" s="11">
        <v>0</v>
      </c>
    </row>
    <row r="4534" spans="5:6" x14ac:dyDescent="0.3">
      <c r="E4534" s="4" t="s">
        <v>14622</v>
      </c>
      <c r="F4534" s="11">
        <v>0</v>
      </c>
    </row>
    <row r="4535" spans="5:6" x14ac:dyDescent="0.3">
      <c r="E4535" s="4" t="s">
        <v>15174</v>
      </c>
      <c r="F4535" s="11">
        <v>0</v>
      </c>
    </row>
    <row r="4536" spans="5:6" x14ac:dyDescent="0.3">
      <c r="E4536" s="4" t="s">
        <v>14623</v>
      </c>
      <c r="F4536" s="11">
        <v>0</v>
      </c>
    </row>
    <row r="4537" spans="5:6" x14ac:dyDescent="0.3">
      <c r="E4537" s="4" t="s">
        <v>15178</v>
      </c>
      <c r="F4537" s="11">
        <v>0</v>
      </c>
    </row>
    <row r="4538" spans="5:6" x14ac:dyDescent="0.3">
      <c r="E4538" s="4" t="s">
        <v>14624</v>
      </c>
      <c r="F4538" s="11">
        <v>0</v>
      </c>
    </row>
    <row r="4539" spans="5:6" x14ac:dyDescent="0.3">
      <c r="E4539" s="4" t="s">
        <v>15182</v>
      </c>
      <c r="F4539" s="11">
        <v>0</v>
      </c>
    </row>
    <row r="4540" spans="5:6" x14ac:dyDescent="0.3">
      <c r="E4540" s="4" t="s">
        <v>14625</v>
      </c>
      <c r="F4540" s="11">
        <v>0</v>
      </c>
    </row>
    <row r="4541" spans="5:6" x14ac:dyDescent="0.3">
      <c r="E4541" s="4" t="s">
        <v>15186</v>
      </c>
      <c r="F4541" s="11">
        <v>0</v>
      </c>
    </row>
    <row r="4542" spans="5:6" x14ac:dyDescent="0.3">
      <c r="E4542" s="4" t="s">
        <v>14626</v>
      </c>
      <c r="F4542" s="11">
        <v>0</v>
      </c>
    </row>
    <row r="4543" spans="5:6" x14ac:dyDescent="0.3">
      <c r="E4543" s="4" t="s">
        <v>15190</v>
      </c>
      <c r="F4543" s="11">
        <v>0</v>
      </c>
    </row>
    <row r="4544" spans="5:6" x14ac:dyDescent="0.3">
      <c r="E4544" s="4" t="s">
        <v>14627</v>
      </c>
      <c r="F4544" s="11">
        <v>0</v>
      </c>
    </row>
    <row r="4545" spans="5:6" x14ac:dyDescent="0.3">
      <c r="E4545" s="4" t="s">
        <v>15194</v>
      </c>
      <c r="F4545" s="11">
        <v>0</v>
      </c>
    </row>
    <row r="4546" spans="5:6" x14ac:dyDescent="0.3">
      <c r="E4546" s="4" t="s">
        <v>14628</v>
      </c>
      <c r="F4546" s="11">
        <v>0</v>
      </c>
    </row>
    <row r="4547" spans="5:6" x14ac:dyDescent="0.3">
      <c r="E4547" s="4" t="s">
        <v>15198</v>
      </c>
      <c r="F4547" s="11">
        <v>0</v>
      </c>
    </row>
    <row r="4548" spans="5:6" x14ac:dyDescent="0.3">
      <c r="E4548" s="4" t="s">
        <v>14629</v>
      </c>
      <c r="F4548" s="11">
        <v>0</v>
      </c>
    </row>
    <row r="4549" spans="5:6" x14ac:dyDescent="0.3">
      <c r="E4549" s="4" t="s">
        <v>15202</v>
      </c>
      <c r="F4549" s="11">
        <v>0</v>
      </c>
    </row>
    <row r="4550" spans="5:6" x14ac:dyDescent="0.3">
      <c r="E4550" s="4" t="s">
        <v>14630</v>
      </c>
      <c r="F4550" s="11">
        <v>0</v>
      </c>
    </row>
    <row r="4551" spans="5:6" x14ac:dyDescent="0.3">
      <c r="E4551" s="4" t="s">
        <v>15206</v>
      </c>
      <c r="F4551" s="11">
        <v>0</v>
      </c>
    </row>
    <row r="4552" spans="5:6" x14ac:dyDescent="0.3">
      <c r="E4552" s="4" t="s">
        <v>14631</v>
      </c>
      <c r="F4552" s="11">
        <v>0</v>
      </c>
    </row>
    <row r="4553" spans="5:6" x14ac:dyDescent="0.3">
      <c r="E4553" s="4" t="s">
        <v>15210</v>
      </c>
      <c r="F4553" s="11">
        <v>0</v>
      </c>
    </row>
    <row r="4554" spans="5:6" x14ac:dyDescent="0.3">
      <c r="E4554" s="4" t="s">
        <v>14632</v>
      </c>
      <c r="F4554" s="11">
        <v>0</v>
      </c>
    </row>
    <row r="4555" spans="5:6" x14ac:dyDescent="0.3">
      <c r="E4555" s="4" t="s">
        <v>15214</v>
      </c>
      <c r="F4555" s="11">
        <v>0</v>
      </c>
    </row>
    <row r="4556" spans="5:6" x14ac:dyDescent="0.3">
      <c r="E4556" s="4" t="s">
        <v>14633</v>
      </c>
      <c r="F4556" s="11">
        <v>0</v>
      </c>
    </row>
    <row r="4557" spans="5:6" x14ac:dyDescent="0.3">
      <c r="E4557" s="4" t="s">
        <v>15218</v>
      </c>
      <c r="F4557" s="11">
        <v>0</v>
      </c>
    </row>
    <row r="4558" spans="5:6" x14ac:dyDescent="0.3">
      <c r="E4558" s="4" t="s">
        <v>14634</v>
      </c>
      <c r="F4558" s="11">
        <v>0</v>
      </c>
    </row>
    <row r="4559" spans="5:6" x14ac:dyDescent="0.3">
      <c r="E4559" s="4" t="s">
        <v>15222</v>
      </c>
      <c r="F4559" s="11">
        <v>0</v>
      </c>
    </row>
    <row r="4560" spans="5:6" x14ac:dyDescent="0.3">
      <c r="E4560" s="4" t="s">
        <v>14635</v>
      </c>
      <c r="F4560" s="11">
        <v>0</v>
      </c>
    </row>
    <row r="4561" spans="5:6" x14ac:dyDescent="0.3">
      <c r="E4561" s="4" t="s">
        <v>15226</v>
      </c>
      <c r="F4561" s="11">
        <v>0</v>
      </c>
    </row>
    <row r="4562" spans="5:6" x14ac:dyDescent="0.3">
      <c r="E4562" s="4" t="s">
        <v>14636</v>
      </c>
      <c r="F4562" s="11">
        <v>0</v>
      </c>
    </row>
    <row r="4563" spans="5:6" x14ac:dyDescent="0.3">
      <c r="E4563" s="4" t="s">
        <v>15230</v>
      </c>
      <c r="F4563" s="11">
        <v>0</v>
      </c>
    </row>
    <row r="4564" spans="5:6" x14ac:dyDescent="0.3">
      <c r="E4564" s="4" t="s">
        <v>14637</v>
      </c>
      <c r="F4564" s="11">
        <v>0</v>
      </c>
    </row>
    <row r="4565" spans="5:6" x14ac:dyDescent="0.3">
      <c r="E4565" s="4" t="s">
        <v>15234</v>
      </c>
      <c r="F4565" s="11">
        <v>0</v>
      </c>
    </row>
    <row r="4566" spans="5:6" x14ac:dyDescent="0.3">
      <c r="E4566" s="4" t="s">
        <v>14638</v>
      </c>
      <c r="F4566" s="11">
        <v>0</v>
      </c>
    </row>
    <row r="4567" spans="5:6" x14ac:dyDescent="0.3">
      <c r="E4567" s="4" t="s">
        <v>15238</v>
      </c>
      <c r="F4567" s="11">
        <v>0</v>
      </c>
    </row>
    <row r="4568" spans="5:6" x14ac:dyDescent="0.3">
      <c r="E4568" s="4" t="s">
        <v>14639</v>
      </c>
      <c r="F4568" s="11">
        <v>0</v>
      </c>
    </row>
    <row r="4569" spans="5:6" x14ac:dyDescent="0.3">
      <c r="E4569" s="4" t="s">
        <v>15242</v>
      </c>
      <c r="F4569" s="11">
        <v>0</v>
      </c>
    </row>
    <row r="4570" spans="5:6" x14ac:dyDescent="0.3">
      <c r="E4570" s="4" t="s">
        <v>14640</v>
      </c>
      <c r="F4570" s="11">
        <v>0</v>
      </c>
    </row>
    <row r="4571" spans="5:6" x14ac:dyDescent="0.3">
      <c r="E4571" s="4" t="s">
        <v>15246</v>
      </c>
      <c r="F4571" s="11">
        <v>0</v>
      </c>
    </row>
    <row r="4572" spans="5:6" x14ac:dyDescent="0.3">
      <c r="E4572" s="4" t="s">
        <v>14641</v>
      </c>
      <c r="F4572" s="11">
        <v>0</v>
      </c>
    </row>
    <row r="4573" spans="5:6" x14ac:dyDescent="0.3">
      <c r="E4573" s="4" t="s">
        <v>14404</v>
      </c>
      <c r="F4573" s="11">
        <v>0</v>
      </c>
    </row>
    <row r="4574" spans="5:6" x14ac:dyDescent="0.3">
      <c r="E4574" s="4" t="s">
        <v>14642</v>
      </c>
      <c r="F4574" s="11">
        <v>0</v>
      </c>
    </row>
    <row r="4575" spans="5:6" x14ac:dyDescent="0.3">
      <c r="E4575" s="4" t="s">
        <v>15254</v>
      </c>
      <c r="F4575" s="11">
        <v>0</v>
      </c>
    </row>
    <row r="4576" spans="5:6" x14ac:dyDescent="0.3">
      <c r="E4576" s="4" t="s">
        <v>14643</v>
      </c>
      <c r="F4576" s="11">
        <v>0</v>
      </c>
    </row>
    <row r="4577" spans="5:6" x14ac:dyDescent="0.3">
      <c r="E4577" s="4" t="s">
        <v>15258</v>
      </c>
      <c r="F4577" s="11">
        <v>0</v>
      </c>
    </row>
    <row r="4578" spans="5:6" x14ac:dyDescent="0.3">
      <c r="E4578" s="4" t="s">
        <v>14644</v>
      </c>
      <c r="F4578" s="11">
        <v>0</v>
      </c>
    </row>
    <row r="4579" spans="5:6" x14ac:dyDescent="0.3">
      <c r="E4579" s="4" t="s">
        <v>15262</v>
      </c>
      <c r="F4579" s="11">
        <v>0</v>
      </c>
    </row>
    <row r="4580" spans="5:6" x14ac:dyDescent="0.3">
      <c r="E4580" s="4" t="s">
        <v>14645</v>
      </c>
      <c r="F4580" s="11">
        <v>0</v>
      </c>
    </row>
    <row r="4581" spans="5:6" x14ac:dyDescent="0.3">
      <c r="E4581" s="4" t="s">
        <v>14406</v>
      </c>
      <c r="F4581" s="11">
        <v>0</v>
      </c>
    </row>
    <row r="4582" spans="5:6" x14ac:dyDescent="0.3">
      <c r="E4582" s="4" t="s">
        <v>14646</v>
      </c>
      <c r="F4582" s="11">
        <v>0</v>
      </c>
    </row>
    <row r="4583" spans="5:6" x14ac:dyDescent="0.3">
      <c r="E4583" s="4" t="s">
        <v>15270</v>
      </c>
      <c r="F4583" s="11">
        <v>0</v>
      </c>
    </row>
    <row r="4584" spans="5:6" x14ac:dyDescent="0.3">
      <c r="E4584" s="4" t="s">
        <v>14647</v>
      </c>
      <c r="F4584" s="11">
        <v>0</v>
      </c>
    </row>
    <row r="4585" spans="5:6" x14ac:dyDescent="0.3">
      <c r="E4585" s="4" t="s">
        <v>15274</v>
      </c>
      <c r="F4585" s="11">
        <v>0</v>
      </c>
    </row>
    <row r="4586" spans="5:6" x14ac:dyDescent="0.3">
      <c r="E4586" s="4" t="s">
        <v>14648</v>
      </c>
      <c r="F4586" s="11">
        <v>0</v>
      </c>
    </row>
    <row r="4587" spans="5:6" x14ac:dyDescent="0.3">
      <c r="E4587" s="4" t="s">
        <v>15278</v>
      </c>
      <c r="F4587" s="11">
        <v>0</v>
      </c>
    </row>
    <row r="4588" spans="5:6" x14ac:dyDescent="0.3">
      <c r="E4588" s="4" t="s">
        <v>14649</v>
      </c>
      <c r="F4588" s="11">
        <v>0</v>
      </c>
    </row>
    <row r="4589" spans="5:6" x14ac:dyDescent="0.3">
      <c r="E4589" s="4" t="s">
        <v>15282</v>
      </c>
      <c r="F4589" s="11">
        <v>0</v>
      </c>
    </row>
    <row r="4590" spans="5:6" x14ac:dyDescent="0.3">
      <c r="E4590" s="4" t="s">
        <v>14387</v>
      </c>
      <c r="F4590" s="11">
        <v>0</v>
      </c>
    </row>
    <row r="4591" spans="5:6" x14ac:dyDescent="0.3">
      <c r="E4591" s="4" t="s">
        <v>14409</v>
      </c>
      <c r="F4591" s="11">
        <v>0</v>
      </c>
    </row>
    <row r="4592" spans="5:6" x14ac:dyDescent="0.3">
      <c r="E4592" s="4" t="s">
        <v>14651</v>
      </c>
      <c r="F4592" s="11">
        <v>0</v>
      </c>
    </row>
    <row r="4593" spans="5:6" x14ac:dyDescent="0.3">
      <c r="E4593" s="4" t="s">
        <v>15290</v>
      </c>
      <c r="F4593" s="11">
        <v>0</v>
      </c>
    </row>
    <row r="4594" spans="5:6" x14ac:dyDescent="0.3">
      <c r="E4594" s="4" t="s">
        <v>14652</v>
      </c>
      <c r="F4594" s="11">
        <v>0</v>
      </c>
    </row>
    <row r="4595" spans="5:6" x14ac:dyDescent="0.3">
      <c r="E4595" s="4" t="s">
        <v>15294</v>
      </c>
      <c r="F4595" s="11">
        <v>0</v>
      </c>
    </row>
    <row r="4596" spans="5:6" x14ac:dyDescent="0.3">
      <c r="E4596" s="4" t="s">
        <v>14653</v>
      </c>
      <c r="F4596" s="11">
        <v>0</v>
      </c>
    </row>
    <row r="4597" spans="5:6" x14ac:dyDescent="0.3">
      <c r="E4597" s="4" t="s">
        <v>15298</v>
      </c>
      <c r="F4597" s="11">
        <v>0</v>
      </c>
    </row>
    <row r="4598" spans="5:6" x14ac:dyDescent="0.3">
      <c r="E4598" s="4" t="s">
        <v>14654</v>
      </c>
      <c r="F4598" s="11">
        <v>0</v>
      </c>
    </row>
    <row r="4599" spans="5:6" x14ac:dyDescent="0.3">
      <c r="E4599" s="4" t="s">
        <v>15302</v>
      </c>
      <c r="F4599" s="11">
        <v>0</v>
      </c>
    </row>
    <row r="4600" spans="5:6" x14ac:dyDescent="0.3">
      <c r="E4600" s="4" t="s">
        <v>14655</v>
      </c>
      <c r="F4600" s="11">
        <v>0</v>
      </c>
    </row>
    <row r="4601" spans="5:6" x14ac:dyDescent="0.3">
      <c r="E4601" s="4" t="s">
        <v>15306</v>
      </c>
      <c r="F4601" s="11">
        <v>0</v>
      </c>
    </row>
    <row r="4602" spans="5:6" x14ac:dyDescent="0.3">
      <c r="E4602" s="4" t="s">
        <v>14429</v>
      </c>
      <c r="F4602" s="11">
        <v>0</v>
      </c>
    </row>
    <row r="4603" spans="5:6" x14ac:dyDescent="0.3">
      <c r="E4603" s="4" t="s">
        <v>15310</v>
      </c>
      <c r="F4603" s="11">
        <v>0</v>
      </c>
    </row>
    <row r="4604" spans="5:6" x14ac:dyDescent="0.3">
      <c r="E4604" s="4" t="s">
        <v>14657</v>
      </c>
      <c r="F4604" s="11">
        <v>0</v>
      </c>
    </row>
    <row r="4605" spans="5:6" x14ac:dyDescent="0.3">
      <c r="E4605" s="4" t="s">
        <v>15314</v>
      </c>
      <c r="F4605" s="11">
        <v>0</v>
      </c>
    </row>
    <row r="4606" spans="5:6" x14ac:dyDescent="0.3">
      <c r="E4606" s="4" t="s">
        <v>14658</v>
      </c>
      <c r="F4606" s="11">
        <v>0</v>
      </c>
    </row>
    <row r="4607" spans="5:6" x14ac:dyDescent="0.3">
      <c r="E4607" s="4" t="s">
        <v>15318</v>
      </c>
      <c r="F4607" s="11">
        <v>0</v>
      </c>
    </row>
    <row r="4608" spans="5:6" x14ac:dyDescent="0.3">
      <c r="E4608" s="4" t="s">
        <v>14659</v>
      </c>
      <c r="F4608" s="11">
        <v>0</v>
      </c>
    </row>
    <row r="4609" spans="5:6" x14ac:dyDescent="0.3">
      <c r="E4609" s="4" t="s">
        <v>15322</v>
      </c>
      <c r="F4609" s="11">
        <v>0</v>
      </c>
    </row>
    <row r="4610" spans="5:6" x14ac:dyDescent="0.3">
      <c r="E4610" s="4" t="s">
        <v>14660</v>
      </c>
      <c r="F4610" s="11">
        <v>0</v>
      </c>
    </row>
    <row r="4611" spans="5:6" x14ac:dyDescent="0.3">
      <c r="E4611" s="4" t="s">
        <v>15326</v>
      </c>
      <c r="F4611" s="11">
        <v>0</v>
      </c>
    </row>
    <row r="4612" spans="5:6" x14ac:dyDescent="0.3">
      <c r="E4612" s="4" t="s">
        <v>14388</v>
      </c>
      <c r="F4612" s="11">
        <v>0</v>
      </c>
    </row>
    <row r="4613" spans="5:6" x14ac:dyDescent="0.3">
      <c r="E4613" s="4" t="s">
        <v>15330</v>
      </c>
      <c r="F4613" s="11">
        <v>0</v>
      </c>
    </row>
    <row r="4614" spans="5:6" x14ac:dyDescent="0.3">
      <c r="E4614" s="4" t="s">
        <v>14662</v>
      </c>
      <c r="F4614" s="11">
        <v>0</v>
      </c>
    </row>
    <row r="4615" spans="5:6" x14ac:dyDescent="0.3">
      <c r="E4615" s="4" t="s">
        <v>15334</v>
      </c>
      <c r="F4615" s="11">
        <v>0</v>
      </c>
    </row>
    <row r="4616" spans="5:6" x14ac:dyDescent="0.3">
      <c r="E4616" s="4" t="s">
        <v>14663</v>
      </c>
      <c r="F4616" s="11">
        <v>0</v>
      </c>
    </row>
    <row r="4617" spans="5:6" x14ac:dyDescent="0.3">
      <c r="E4617" s="4" t="s">
        <v>15338</v>
      </c>
      <c r="F4617" s="11">
        <v>0</v>
      </c>
    </row>
    <row r="4618" spans="5:6" x14ac:dyDescent="0.3">
      <c r="E4618" s="4" t="s">
        <v>14389</v>
      </c>
      <c r="F4618" s="11">
        <v>0</v>
      </c>
    </row>
    <row r="4619" spans="5:6" x14ac:dyDescent="0.3">
      <c r="E4619" s="4" t="s">
        <v>15342</v>
      </c>
      <c r="F4619" s="11">
        <v>0</v>
      </c>
    </row>
    <row r="4620" spans="5:6" x14ac:dyDescent="0.3">
      <c r="E4620" s="4" t="s">
        <v>14665</v>
      </c>
      <c r="F4620" s="11">
        <v>0</v>
      </c>
    </row>
    <row r="4621" spans="5:6" x14ac:dyDescent="0.3">
      <c r="E4621" s="4" t="s">
        <v>15346</v>
      </c>
      <c r="F4621" s="11">
        <v>0</v>
      </c>
    </row>
    <row r="4622" spans="5:6" x14ac:dyDescent="0.3">
      <c r="E4622" s="4" t="s">
        <v>14666</v>
      </c>
      <c r="F4622" s="11">
        <v>0</v>
      </c>
    </row>
    <row r="4623" spans="5:6" x14ac:dyDescent="0.3">
      <c r="E4623" s="4" t="s">
        <v>15350</v>
      </c>
      <c r="F4623" s="11">
        <v>0</v>
      </c>
    </row>
    <row r="4624" spans="5:6" x14ac:dyDescent="0.3">
      <c r="E4624" s="4" t="s">
        <v>14667</v>
      </c>
      <c r="F4624" s="11">
        <v>0</v>
      </c>
    </row>
    <row r="4625" spans="5:6" x14ac:dyDescent="0.3">
      <c r="E4625" s="4" t="s">
        <v>15354</v>
      </c>
      <c r="F4625" s="11">
        <v>0</v>
      </c>
    </row>
    <row r="4626" spans="5:6" x14ac:dyDescent="0.3">
      <c r="E4626" s="4" t="s">
        <v>14668</v>
      </c>
      <c r="F4626" s="11">
        <v>0</v>
      </c>
    </row>
    <row r="4627" spans="5:6" x14ac:dyDescent="0.3">
      <c r="E4627" s="4" t="s">
        <v>15358</v>
      </c>
      <c r="F4627" s="11">
        <v>0</v>
      </c>
    </row>
    <row r="4628" spans="5:6" x14ac:dyDescent="0.3">
      <c r="E4628" s="4" t="s">
        <v>14669</v>
      </c>
      <c r="F4628" s="11">
        <v>0</v>
      </c>
    </row>
    <row r="4629" spans="5:6" x14ac:dyDescent="0.3">
      <c r="E4629" s="4" t="s">
        <v>15362</v>
      </c>
      <c r="F4629" s="11">
        <v>0</v>
      </c>
    </row>
    <row r="4630" spans="5:6" x14ac:dyDescent="0.3">
      <c r="E4630" s="4" t="s">
        <v>14430</v>
      </c>
      <c r="F4630" s="11">
        <v>0</v>
      </c>
    </row>
    <row r="4631" spans="5:6" x14ac:dyDescent="0.3">
      <c r="E4631" s="4" t="s">
        <v>15366</v>
      </c>
      <c r="F4631" s="11">
        <v>0</v>
      </c>
    </row>
    <row r="4632" spans="5:6" x14ac:dyDescent="0.3">
      <c r="E4632" s="4" t="s">
        <v>14671</v>
      </c>
      <c r="F4632" s="11">
        <v>0</v>
      </c>
    </row>
    <row r="4633" spans="5:6" x14ac:dyDescent="0.3">
      <c r="E4633" s="4" t="s">
        <v>15370</v>
      </c>
      <c r="F4633" s="11">
        <v>0</v>
      </c>
    </row>
    <row r="4634" spans="5:6" x14ac:dyDescent="0.3">
      <c r="E4634" s="4" t="s">
        <v>14672</v>
      </c>
      <c r="F4634" s="11">
        <v>0</v>
      </c>
    </row>
    <row r="4635" spans="5:6" x14ac:dyDescent="0.3">
      <c r="E4635" s="4" t="s">
        <v>15374</v>
      </c>
      <c r="F4635" s="11">
        <v>0</v>
      </c>
    </row>
    <row r="4636" spans="5:6" x14ac:dyDescent="0.3">
      <c r="E4636" s="4" t="s">
        <v>14431</v>
      </c>
      <c r="F4636" s="11">
        <v>0</v>
      </c>
    </row>
    <row r="4637" spans="5:6" x14ac:dyDescent="0.3">
      <c r="E4637" s="4" t="s">
        <v>15378</v>
      </c>
      <c r="F4637" s="11">
        <v>0</v>
      </c>
    </row>
    <row r="4638" spans="5:6" x14ac:dyDescent="0.3">
      <c r="E4638" s="4" t="s">
        <v>14674</v>
      </c>
      <c r="F4638" s="11">
        <v>0</v>
      </c>
    </row>
    <row r="4639" spans="5:6" x14ac:dyDescent="0.3">
      <c r="E4639" s="4" t="s">
        <v>15382</v>
      </c>
      <c r="F4639" s="11">
        <v>0</v>
      </c>
    </row>
    <row r="4640" spans="5:6" x14ac:dyDescent="0.3">
      <c r="E4640" s="4" t="s">
        <v>14675</v>
      </c>
      <c r="F4640" s="11">
        <v>0</v>
      </c>
    </row>
    <row r="4641" spans="5:6" x14ac:dyDescent="0.3">
      <c r="E4641" s="4" t="s">
        <v>15386</v>
      </c>
      <c r="F4641" s="11">
        <v>0</v>
      </c>
    </row>
    <row r="4642" spans="5:6" x14ac:dyDescent="0.3">
      <c r="E4642" s="4" t="s">
        <v>14676</v>
      </c>
      <c r="F4642" s="11">
        <v>0</v>
      </c>
    </row>
    <row r="4643" spans="5:6" x14ac:dyDescent="0.3">
      <c r="E4643" s="4" t="s">
        <v>15390</v>
      </c>
      <c r="F4643" s="11">
        <v>0</v>
      </c>
    </row>
    <row r="4644" spans="5:6" x14ac:dyDescent="0.3">
      <c r="E4644" s="4" t="s">
        <v>14677</v>
      </c>
      <c r="F4644" s="11">
        <v>0</v>
      </c>
    </row>
    <row r="4645" spans="5:6" x14ac:dyDescent="0.3">
      <c r="E4645" s="4" t="s">
        <v>15394</v>
      </c>
      <c r="F4645" s="11">
        <v>0</v>
      </c>
    </row>
    <row r="4646" spans="5:6" x14ac:dyDescent="0.3">
      <c r="E4646" s="4" t="s">
        <v>14678</v>
      </c>
      <c r="F4646" s="11">
        <v>0</v>
      </c>
    </row>
    <row r="4647" spans="5:6" x14ac:dyDescent="0.3">
      <c r="E4647" s="4" t="s">
        <v>15398</v>
      </c>
      <c r="F4647" s="11">
        <v>0</v>
      </c>
    </row>
    <row r="4648" spans="5:6" x14ac:dyDescent="0.3">
      <c r="E4648" s="4" t="s">
        <v>14679</v>
      </c>
      <c r="F4648" s="11">
        <v>0</v>
      </c>
    </row>
    <row r="4649" spans="5:6" x14ac:dyDescent="0.3">
      <c r="E4649" s="4" t="s">
        <v>15402</v>
      </c>
      <c r="F4649" s="11">
        <v>0</v>
      </c>
    </row>
    <row r="4650" spans="5:6" x14ac:dyDescent="0.3">
      <c r="E4650" s="4" t="s">
        <v>14680</v>
      </c>
      <c r="F4650" s="11">
        <v>0</v>
      </c>
    </row>
    <row r="4651" spans="5:6" x14ac:dyDescent="0.3">
      <c r="E4651" s="4" t="s">
        <v>15406</v>
      </c>
      <c r="F4651" s="11">
        <v>0</v>
      </c>
    </row>
    <row r="4652" spans="5:6" x14ac:dyDescent="0.3">
      <c r="E4652" s="4" t="s">
        <v>14681</v>
      </c>
      <c r="F4652" s="11">
        <v>0</v>
      </c>
    </row>
    <row r="4653" spans="5:6" x14ac:dyDescent="0.3">
      <c r="E4653" s="4" t="s">
        <v>15410</v>
      </c>
      <c r="F4653" s="11">
        <v>0</v>
      </c>
    </row>
    <row r="4654" spans="5:6" x14ac:dyDescent="0.3">
      <c r="E4654" s="4" t="s">
        <v>14682</v>
      </c>
      <c r="F4654" s="11">
        <v>0</v>
      </c>
    </row>
    <row r="4655" spans="5:6" x14ac:dyDescent="0.3">
      <c r="E4655" s="4" t="s">
        <v>15414</v>
      </c>
      <c r="F4655" s="11">
        <v>0</v>
      </c>
    </row>
    <row r="4656" spans="5:6" x14ac:dyDescent="0.3">
      <c r="E4656" s="4" t="s">
        <v>14683</v>
      </c>
      <c r="F4656" s="11">
        <v>0</v>
      </c>
    </row>
    <row r="4657" spans="5:6" x14ac:dyDescent="0.3">
      <c r="E4657" s="4" t="s">
        <v>15418</v>
      </c>
      <c r="F4657" s="11">
        <v>0</v>
      </c>
    </row>
    <row r="4658" spans="5:6" x14ac:dyDescent="0.3">
      <c r="E4658" s="4" t="s">
        <v>14684</v>
      </c>
      <c r="F4658" s="11">
        <v>0</v>
      </c>
    </row>
    <row r="4659" spans="5:6" x14ac:dyDescent="0.3">
      <c r="E4659" s="4" t="s">
        <v>15422</v>
      </c>
      <c r="F4659" s="11">
        <v>0</v>
      </c>
    </row>
    <row r="4660" spans="5:6" x14ac:dyDescent="0.3">
      <c r="E4660" s="4" t="s">
        <v>14685</v>
      </c>
      <c r="F4660" s="11">
        <v>0</v>
      </c>
    </row>
    <row r="4661" spans="5:6" x14ac:dyDescent="0.3">
      <c r="E4661" s="4" t="s">
        <v>15426</v>
      </c>
      <c r="F4661" s="11">
        <v>0</v>
      </c>
    </row>
    <row r="4662" spans="5:6" x14ac:dyDescent="0.3">
      <c r="E4662" s="4" t="s">
        <v>14686</v>
      </c>
      <c r="F4662" s="11">
        <v>0</v>
      </c>
    </row>
    <row r="4663" spans="5:6" x14ac:dyDescent="0.3">
      <c r="E4663" s="4" t="s">
        <v>15430</v>
      </c>
      <c r="F4663" s="11">
        <v>0</v>
      </c>
    </row>
    <row r="4664" spans="5:6" x14ac:dyDescent="0.3">
      <c r="E4664" s="4" t="s">
        <v>14687</v>
      </c>
      <c r="F4664" s="11">
        <v>0</v>
      </c>
    </row>
    <row r="4665" spans="5:6" x14ac:dyDescent="0.3">
      <c r="E4665" s="4" t="s">
        <v>15434</v>
      </c>
      <c r="F4665" s="11">
        <v>0</v>
      </c>
    </row>
    <row r="4666" spans="5:6" x14ac:dyDescent="0.3">
      <c r="E4666" s="4" t="s">
        <v>14688</v>
      </c>
      <c r="F4666" s="11">
        <v>0</v>
      </c>
    </row>
    <row r="4667" spans="5:6" x14ac:dyDescent="0.3">
      <c r="E4667" s="4" t="s">
        <v>15438</v>
      </c>
      <c r="F4667" s="11">
        <v>0</v>
      </c>
    </row>
    <row r="4668" spans="5:6" x14ac:dyDescent="0.3">
      <c r="E4668" s="4" t="s">
        <v>14689</v>
      </c>
      <c r="F4668" s="11">
        <v>0</v>
      </c>
    </row>
    <row r="4669" spans="5:6" x14ac:dyDescent="0.3">
      <c r="E4669" s="4" t="s">
        <v>15442</v>
      </c>
      <c r="F4669" s="11">
        <v>0</v>
      </c>
    </row>
    <row r="4670" spans="5:6" x14ac:dyDescent="0.3">
      <c r="E4670" s="4" t="s">
        <v>14690</v>
      </c>
      <c r="F4670" s="11">
        <v>0</v>
      </c>
    </row>
    <row r="4671" spans="5:6" x14ac:dyDescent="0.3">
      <c r="E4671" s="4" t="s">
        <v>15446</v>
      </c>
      <c r="F4671" s="11">
        <v>0</v>
      </c>
    </row>
    <row r="4672" spans="5:6" x14ac:dyDescent="0.3">
      <c r="E4672" s="4" t="s">
        <v>14691</v>
      </c>
      <c r="F4672" s="11">
        <v>0</v>
      </c>
    </row>
    <row r="4673" spans="5:6" x14ac:dyDescent="0.3">
      <c r="E4673" s="4" t="s">
        <v>15450</v>
      </c>
      <c r="F4673" s="11">
        <v>0</v>
      </c>
    </row>
    <row r="4674" spans="5:6" x14ac:dyDescent="0.3">
      <c r="E4674" s="4" t="s">
        <v>14692</v>
      </c>
      <c r="F4674" s="11">
        <v>0</v>
      </c>
    </row>
    <row r="4675" spans="5:6" x14ac:dyDescent="0.3">
      <c r="E4675" s="4" t="s">
        <v>15454</v>
      </c>
      <c r="F4675" s="11">
        <v>0</v>
      </c>
    </row>
    <row r="4676" spans="5:6" x14ac:dyDescent="0.3">
      <c r="E4676" s="4" t="s">
        <v>14693</v>
      </c>
      <c r="F4676" s="11">
        <v>0</v>
      </c>
    </row>
    <row r="4677" spans="5:6" x14ac:dyDescent="0.3">
      <c r="E4677" s="4" t="s">
        <v>15458</v>
      </c>
      <c r="F4677" s="11">
        <v>0</v>
      </c>
    </row>
    <row r="4678" spans="5:6" x14ac:dyDescent="0.3">
      <c r="E4678" s="4" t="s">
        <v>14694</v>
      </c>
      <c r="F4678" s="11">
        <v>0</v>
      </c>
    </row>
    <row r="4679" spans="5:6" x14ac:dyDescent="0.3">
      <c r="E4679" s="4" t="s">
        <v>15462</v>
      </c>
      <c r="F4679" s="11">
        <v>0</v>
      </c>
    </row>
    <row r="4680" spans="5:6" x14ac:dyDescent="0.3">
      <c r="E4680" s="4" t="s">
        <v>14695</v>
      </c>
      <c r="F4680" s="11">
        <v>0</v>
      </c>
    </row>
    <row r="4681" spans="5:6" x14ac:dyDescent="0.3">
      <c r="E4681" s="4" t="s">
        <v>15466</v>
      </c>
      <c r="F4681" s="11">
        <v>0</v>
      </c>
    </row>
    <row r="4682" spans="5:6" x14ac:dyDescent="0.3">
      <c r="E4682" s="4" t="s">
        <v>14696</v>
      </c>
      <c r="F4682" s="11">
        <v>0</v>
      </c>
    </row>
    <row r="4683" spans="5:6" x14ac:dyDescent="0.3">
      <c r="E4683" s="4" t="s">
        <v>15470</v>
      </c>
      <c r="F4683" s="11">
        <v>0</v>
      </c>
    </row>
    <row r="4684" spans="5:6" x14ac:dyDescent="0.3">
      <c r="E4684" s="4" t="s">
        <v>14697</v>
      </c>
      <c r="F4684" s="11">
        <v>0</v>
      </c>
    </row>
    <row r="4685" spans="5:6" x14ac:dyDescent="0.3">
      <c r="E4685" s="4" t="s">
        <v>14441</v>
      </c>
      <c r="F4685" s="11">
        <v>0</v>
      </c>
    </row>
    <row r="4686" spans="5:6" x14ac:dyDescent="0.3">
      <c r="E4686" s="4" t="s">
        <v>14698</v>
      </c>
      <c r="F4686" s="11">
        <v>0</v>
      </c>
    </row>
    <row r="4687" spans="5:6" x14ac:dyDescent="0.3">
      <c r="E4687" s="4" t="s">
        <v>15494</v>
      </c>
      <c r="F4687" s="11">
        <v>0</v>
      </c>
    </row>
    <row r="4688" spans="5:6" x14ac:dyDescent="0.3">
      <c r="E4688" s="4" t="s">
        <v>14699</v>
      </c>
      <c r="F4688" s="11">
        <v>0</v>
      </c>
    </row>
    <row r="4689" spans="5:6" x14ac:dyDescent="0.3">
      <c r="E4689" s="4" t="s">
        <v>14425</v>
      </c>
      <c r="F4689" s="11">
        <v>0</v>
      </c>
    </row>
    <row r="4690" spans="5:6" x14ac:dyDescent="0.3">
      <c r="E4690" s="4" t="s">
        <v>14700</v>
      </c>
      <c r="F4690" s="11">
        <v>0</v>
      </c>
    </row>
    <row r="4691" spans="5:6" x14ac:dyDescent="0.3">
      <c r="E4691" s="4" t="s">
        <v>15512</v>
      </c>
      <c r="F4691" s="11">
        <v>0</v>
      </c>
    </row>
    <row r="4692" spans="5:6" x14ac:dyDescent="0.3">
      <c r="E4692" s="4" t="s">
        <v>14701</v>
      </c>
      <c r="F4692" s="11">
        <v>0</v>
      </c>
    </row>
    <row r="4693" spans="5:6" x14ac:dyDescent="0.3">
      <c r="E4693" s="4" t="s">
        <v>15516</v>
      </c>
      <c r="F4693" s="11">
        <v>0</v>
      </c>
    </row>
    <row r="4694" spans="5:6" x14ac:dyDescent="0.3">
      <c r="E4694" s="4" t="s">
        <v>14702</v>
      </c>
      <c r="F4694" s="11">
        <v>0</v>
      </c>
    </row>
    <row r="4695" spans="5:6" x14ac:dyDescent="0.3">
      <c r="E4695" s="4" t="s">
        <v>15520</v>
      </c>
      <c r="F4695" s="11">
        <v>0</v>
      </c>
    </row>
    <row r="4696" spans="5:6" x14ac:dyDescent="0.3">
      <c r="E4696" s="4" t="s">
        <v>14703</v>
      </c>
      <c r="F4696" s="11">
        <v>0</v>
      </c>
    </row>
    <row r="4697" spans="5:6" x14ac:dyDescent="0.3">
      <c r="E4697" s="4" t="s">
        <v>14969</v>
      </c>
      <c r="F4697" s="11">
        <v>0</v>
      </c>
    </row>
    <row r="4698" spans="5:6" x14ac:dyDescent="0.3">
      <c r="E4698" s="4" t="s">
        <v>14704</v>
      </c>
      <c r="F4698" s="11">
        <v>0</v>
      </c>
    </row>
    <row r="4699" spans="5:6" x14ac:dyDescent="0.3">
      <c r="E4699" s="4" t="s">
        <v>14971</v>
      </c>
      <c r="F4699" s="11">
        <v>0</v>
      </c>
    </row>
    <row r="4700" spans="5:6" x14ac:dyDescent="0.3">
      <c r="E4700" s="4" t="s">
        <v>14705</v>
      </c>
      <c r="F4700" s="11">
        <v>0</v>
      </c>
    </row>
    <row r="4701" spans="5:6" x14ac:dyDescent="0.3">
      <c r="E4701" s="4" t="s">
        <v>14973</v>
      </c>
      <c r="F4701" s="11">
        <v>0</v>
      </c>
    </row>
    <row r="4702" spans="5:6" x14ac:dyDescent="0.3">
      <c r="E4702" s="4" t="s">
        <v>14706</v>
      </c>
      <c r="F4702" s="11">
        <v>0</v>
      </c>
    </row>
    <row r="4703" spans="5:6" x14ac:dyDescent="0.3">
      <c r="E4703" s="4" t="s">
        <v>14975</v>
      </c>
      <c r="F4703" s="11">
        <v>0</v>
      </c>
    </row>
    <row r="4704" spans="5:6" x14ac:dyDescent="0.3">
      <c r="E4704" s="4" t="s">
        <v>14707</v>
      </c>
      <c r="F4704" s="11">
        <v>0</v>
      </c>
    </row>
    <row r="4705" spans="5:6" x14ac:dyDescent="0.3">
      <c r="E4705" s="4" t="s">
        <v>14977</v>
      </c>
      <c r="F4705" s="11">
        <v>0</v>
      </c>
    </row>
    <row r="4706" spans="5:6" x14ac:dyDescent="0.3">
      <c r="E4706" s="4" t="s">
        <v>14708</v>
      </c>
      <c r="F4706" s="11">
        <v>0</v>
      </c>
    </row>
    <row r="4707" spans="5:6" x14ac:dyDescent="0.3">
      <c r="E4707" s="4" t="s">
        <v>14979</v>
      </c>
      <c r="F4707" s="11">
        <v>0</v>
      </c>
    </row>
    <row r="4708" spans="5:6" x14ac:dyDescent="0.3">
      <c r="E4708" s="4" t="s">
        <v>14709</v>
      </c>
      <c r="F4708" s="11">
        <v>0</v>
      </c>
    </row>
    <row r="4709" spans="5:6" x14ac:dyDescent="0.3">
      <c r="E4709" s="4" t="s">
        <v>14981</v>
      </c>
      <c r="F4709" s="11">
        <v>0</v>
      </c>
    </row>
    <row r="4710" spans="5:6" x14ac:dyDescent="0.3">
      <c r="E4710" s="4" t="s">
        <v>14710</v>
      </c>
      <c r="F4710" s="11">
        <v>0</v>
      </c>
    </row>
    <row r="4711" spans="5:6" x14ac:dyDescent="0.3">
      <c r="E4711" s="4" t="s">
        <v>14983</v>
      </c>
      <c r="F4711" s="11">
        <v>0</v>
      </c>
    </row>
    <row r="4712" spans="5:6" x14ac:dyDescent="0.3">
      <c r="E4712" s="4" t="s">
        <v>14711</v>
      </c>
      <c r="F4712" s="11">
        <v>0</v>
      </c>
    </row>
    <row r="4713" spans="5:6" x14ac:dyDescent="0.3">
      <c r="E4713" s="4" t="s">
        <v>14985</v>
      </c>
      <c r="F4713" s="11">
        <v>0</v>
      </c>
    </row>
    <row r="4714" spans="5:6" x14ac:dyDescent="0.3">
      <c r="E4714" s="4" t="s">
        <v>14712</v>
      </c>
      <c r="F4714" s="11">
        <v>0</v>
      </c>
    </row>
    <row r="4715" spans="5:6" x14ac:dyDescent="0.3">
      <c r="E4715" s="4" t="s">
        <v>14987</v>
      </c>
      <c r="F4715" s="11">
        <v>0</v>
      </c>
    </row>
    <row r="4716" spans="5:6" x14ac:dyDescent="0.3">
      <c r="E4716" s="4" t="s">
        <v>14713</v>
      </c>
      <c r="F4716" s="11">
        <v>0</v>
      </c>
    </row>
    <row r="4717" spans="5:6" x14ac:dyDescent="0.3">
      <c r="E4717" s="4" t="s">
        <v>14989</v>
      </c>
      <c r="F4717" s="11">
        <v>0</v>
      </c>
    </row>
    <row r="4718" spans="5:6" x14ac:dyDescent="0.3">
      <c r="E4718" s="4" t="s">
        <v>14714</v>
      </c>
      <c r="F4718" s="11">
        <v>0</v>
      </c>
    </row>
    <row r="4719" spans="5:6" x14ac:dyDescent="0.3">
      <c r="E4719" s="4" t="s">
        <v>14991</v>
      </c>
      <c r="F4719" s="11">
        <v>0</v>
      </c>
    </row>
    <row r="4720" spans="5:6" x14ac:dyDescent="0.3">
      <c r="E4720" s="4" t="s">
        <v>14715</v>
      </c>
      <c r="F4720" s="11">
        <v>0</v>
      </c>
    </row>
    <row r="4721" spans="5:6" x14ac:dyDescent="0.3">
      <c r="E4721" s="4" t="s">
        <v>14993</v>
      </c>
      <c r="F4721" s="11">
        <v>0</v>
      </c>
    </row>
    <row r="4722" spans="5:6" x14ac:dyDescent="0.3">
      <c r="E4722" s="4" t="s">
        <v>14716</v>
      </c>
      <c r="F4722" s="11">
        <v>0</v>
      </c>
    </row>
    <row r="4723" spans="5:6" x14ac:dyDescent="0.3">
      <c r="E4723" s="4" t="s">
        <v>14995</v>
      </c>
      <c r="F4723" s="11">
        <v>0</v>
      </c>
    </row>
    <row r="4724" spans="5:6" x14ac:dyDescent="0.3">
      <c r="E4724" s="4" t="s">
        <v>14717</v>
      </c>
      <c r="F4724" s="11">
        <v>0</v>
      </c>
    </row>
    <row r="4725" spans="5:6" x14ac:dyDescent="0.3">
      <c r="E4725" s="4" t="s">
        <v>14997</v>
      </c>
      <c r="F4725" s="11">
        <v>0</v>
      </c>
    </row>
    <row r="4726" spans="5:6" x14ac:dyDescent="0.3">
      <c r="E4726" s="4" t="s">
        <v>14718</v>
      </c>
      <c r="F4726" s="11">
        <v>0</v>
      </c>
    </row>
    <row r="4727" spans="5:6" x14ac:dyDescent="0.3">
      <c r="E4727" s="4" t="s">
        <v>14999</v>
      </c>
      <c r="F4727" s="11">
        <v>0</v>
      </c>
    </row>
    <row r="4728" spans="5:6" x14ac:dyDescent="0.3">
      <c r="E4728" s="4" t="s">
        <v>14719</v>
      </c>
      <c r="F4728" s="11">
        <v>0</v>
      </c>
    </row>
    <row r="4729" spans="5:6" x14ac:dyDescent="0.3">
      <c r="E4729" s="4" t="s">
        <v>15001</v>
      </c>
      <c r="F4729" s="11">
        <v>0</v>
      </c>
    </row>
    <row r="4730" spans="5:6" x14ac:dyDescent="0.3">
      <c r="E4730" s="4" t="s">
        <v>14720</v>
      </c>
      <c r="F4730" s="11">
        <v>0</v>
      </c>
    </row>
    <row r="4731" spans="5:6" x14ac:dyDescent="0.3">
      <c r="E4731" s="4" t="s">
        <v>15003</v>
      </c>
      <c r="F4731" s="11">
        <v>0</v>
      </c>
    </row>
    <row r="4732" spans="5:6" x14ac:dyDescent="0.3">
      <c r="E4732" s="4" t="s">
        <v>14721</v>
      </c>
      <c r="F4732" s="11">
        <v>0</v>
      </c>
    </row>
    <row r="4733" spans="5:6" x14ac:dyDescent="0.3">
      <c r="E4733" s="4" t="s">
        <v>15005</v>
      </c>
      <c r="F4733" s="11">
        <v>0</v>
      </c>
    </row>
    <row r="4734" spans="5:6" x14ac:dyDescent="0.3">
      <c r="E4734" s="4" t="s">
        <v>14722</v>
      </c>
      <c r="F4734" s="11">
        <v>0</v>
      </c>
    </row>
    <row r="4735" spans="5:6" x14ac:dyDescent="0.3">
      <c r="E4735" s="4" t="s">
        <v>15007</v>
      </c>
      <c r="F4735" s="11">
        <v>0</v>
      </c>
    </row>
    <row r="4736" spans="5:6" x14ac:dyDescent="0.3">
      <c r="E4736" s="4" t="s">
        <v>14723</v>
      </c>
      <c r="F4736" s="11">
        <v>0</v>
      </c>
    </row>
    <row r="4737" spans="5:6" x14ac:dyDescent="0.3">
      <c r="E4737" s="4" t="s">
        <v>15009</v>
      </c>
      <c r="F4737" s="11">
        <v>0</v>
      </c>
    </row>
    <row r="4738" spans="5:6" x14ac:dyDescent="0.3">
      <c r="E4738" s="4" t="s">
        <v>14724</v>
      </c>
      <c r="F4738" s="11">
        <v>0</v>
      </c>
    </row>
    <row r="4739" spans="5:6" x14ac:dyDescent="0.3">
      <c r="E4739" s="4" t="s">
        <v>15011</v>
      </c>
      <c r="F4739" s="11">
        <v>0</v>
      </c>
    </row>
    <row r="4740" spans="5:6" x14ac:dyDescent="0.3">
      <c r="E4740" s="4" t="s">
        <v>14725</v>
      </c>
      <c r="F4740" s="11">
        <v>0</v>
      </c>
    </row>
    <row r="4741" spans="5:6" x14ac:dyDescent="0.3">
      <c r="E4741" s="4" t="s">
        <v>15013</v>
      </c>
      <c r="F4741" s="11">
        <v>0</v>
      </c>
    </row>
    <row r="4742" spans="5:6" x14ac:dyDescent="0.3">
      <c r="E4742" s="4" t="s">
        <v>14726</v>
      </c>
      <c r="F4742" s="11">
        <v>0</v>
      </c>
    </row>
    <row r="4743" spans="5:6" x14ac:dyDescent="0.3">
      <c r="E4743" s="4" t="s">
        <v>15015</v>
      </c>
      <c r="F4743" s="11">
        <v>0</v>
      </c>
    </row>
    <row r="4744" spans="5:6" x14ac:dyDescent="0.3">
      <c r="E4744" s="4" t="s">
        <v>14727</v>
      </c>
      <c r="F4744" s="11">
        <v>0</v>
      </c>
    </row>
    <row r="4745" spans="5:6" x14ac:dyDescent="0.3">
      <c r="E4745" s="4" t="s">
        <v>15017</v>
      </c>
      <c r="F4745" s="11">
        <v>0</v>
      </c>
    </row>
    <row r="4746" spans="5:6" x14ac:dyDescent="0.3">
      <c r="E4746" s="4" t="s">
        <v>14728</v>
      </c>
      <c r="F4746" s="11">
        <v>0</v>
      </c>
    </row>
    <row r="4747" spans="5:6" x14ac:dyDescent="0.3">
      <c r="E4747" s="4" t="s">
        <v>14398</v>
      </c>
      <c r="F4747" s="11">
        <v>0</v>
      </c>
    </row>
    <row r="4748" spans="5:6" x14ac:dyDescent="0.3">
      <c r="E4748" s="4" t="s">
        <v>14729</v>
      </c>
      <c r="F4748" s="11">
        <v>0</v>
      </c>
    </row>
    <row r="4749" spans="5:6" x14ac:dyDescent="0.3">
      <c r="E4749" s="4" t="s">
        <v>15021</v>
      </c>
      <c r="F4749" s="11">
        <v>0</v>
      </c>
    </row>
    <row r="4750" spans="5:6" x14ac:dyDescent="0.3">
      <c r="E4750" s="4" t="s">
        <v>14730</v>
      </c>
      <c r="F4750" s="11">
        <v>0</v>
      </c>
    </row>
    <row r="4751" spans="5:6" x14ac:dyDescent="0.3">
      <c r="E4751" s="4" t="s">
        <v>15023</v>
      </c>
      <c r="F4751" s="11">
        <v>0</v>
      </c>
    </row>
    <row r="4752" spans="5:6" x14ac:dyDescent="0.3">
      <c r="E4752" s="4" t="s">
        <v>14731</v>
      </c>
      <c r="F4752" s="11">
        <v>0</v>
      </c>
    </row>
    <row r="4753" spans="5:6" x14ac:dyDescent="0.3">
      <c r="E4753" s="4" t="s">
        <v>15025</v>
      </c>
      <c r="F4753" s="11">
        <v>0</v>
      </c>
    </row>
    <row r="4754" spans="5:6" x14ac:dyDescent="0.3">
      <c r="E4754" s="4" t="s">
        <v>14732</v>
      </c>
      <c r="F4754" s="11">
        <v>0</v>
      </c>
    </row>
    <row r="4755" spans="5:6" x14ac:dyDescent="0.3">
      <c r="E4755" s="4" t="s">
        <v>15027</v>
      </c>
      <c r="F4755" s="11">
        <v>0</v>
      </c>
    </row>
    <row r="4756" spans="5:6" x14ac:dyDescent="0.3">
      <c r="E4756" s="4" t="s">
        <v>14733</v>
      </c>
      <c r="F4756" s="11">
        <v>0</v>
      </c>
    </row>
    <row r="4757" spans="5:6" x14ac:dyDescent="0.3">
      <c r="E4757" s="4" t="s">
        <v>15029</v>
      </c>
      <c r="F4757" s="11">
        <v>0</v>
      </c>
    </row>
    <row r="4758" spans="5:6" x14ac:dyDescent="0.3">
      <c r="E4758" s="4" t="s">
        <v>14734</v>
      </c>
      <c r="F4758" s="11">
        <v>0</v>
      </c>
    </row>
    <row r="4759" spans="5:6" x14ac:dyDescent="0.3">
      <c r="E4759" s="4" t="s">
        <v>15031</v>
      </c>
      <c r="F4759" s="11">
        <v>0</v>
      </c>
    </row>
    <row r="4760" spans="5:6" x14ac:dyDescent="0.3">
      <c r="E4760" s="4" t="s">
        <v>14735</v>
      </c>
      <c r="F4760" s="11">
        <v>0</v>
      </c>
    </row>
    <row r="4761" spans="5:6" x14ac:dyDescent="0.3">
      <c r="E4761" s="4" t="s">
        <v>15033</v>
      </c>
      <c r="F4761" s="11">
        <v>0</v>
      </c>
    </row>
    <row r="4762" spans="5:6" x14ac:dyDescent="0.3">
      <c r="E4762" s="4" t="s">
        <v>14736</v>
      </c>
      <c r="F4762" s="11">
        <v>0</v>
      </c>
    </row>
    <row r="4763" spans="5:6" x14ac:dyDescent="0.3">
      <c r="E4763" s="4" t="s">
        <v>15035</v>
      </c>
      <c r="F4763" s="11">
        <v>0</v>
      </c>
    </row>
    <row r="4764" spans="5:6" x14ac:dyDescent="0.3">
      <c r="E4764" s="4" t="s">
        <v>14737</v>
      </c>
      <c r="F4764" s="11">
        <v>0</v>
      </c>
    </row>
    <row r="4765" spans="5:6" x14ac:dyDescent="0.3">
      <c r="E4765" s="4" t="s">
        <v>15037</v>
      </c>
      <c r="F4765" s="11">
        <v>0</v>
      </c>
    </row>
    <row r="4766" spans="5:6" x14ac:dyDescent="0.3">
      <c r="E4766" s="4" t="s">
        <v>14738</v>
      </c>
      <c r="F4766" s="11">
        <v>0</v>
      </c>
    </row>
    <row r="4767" spans="5:6" x14ac:dyDescent="0.3">
      <c r="E4767" s="4" t="s">
        <v>15039</v>
      </c>
      <c r="F4767" s="11">
        <v>0</v>
      </c>
    </row>
    <row r="4768" spans="5:6" x14ac:dyDescent="0.3">
      <c r="E4768" s="4" t="s">
        <v>14739</v>
      </c>
      <c r="F4768" s="11">
        <v>0</v>
      </c>
    </row>
    <row r="4769" spans="5:6" x14ac:dyDescent="0.3">
      <c r="E4769" s="4" t="s">
        <v>15041</v>
      </c>
      <c r="F4769" s="11">
        <v>0</v>
      </c>
    </row>
    <row r="4770" spans="5:6" x14ac:dyDescent="0.3">
      <c r="E4770" s="4" t="s">
        <v>14740</v>
      </c>
      <c r="F4770" s="11">
        <v>0</v>
      </c>
    </row>
    <row r="4771" spans="5:6" x14ac:dyDescent="0.3">
      <c r="E4771" s="4" t="s">
        <v>15043</v>
      </c>
      <c r="F4771" s="11">
        <v>0</v>
      </c>
    </row>
    <row r="4772" spans="5:6" x14ac:dyDescent="0.3">
      <c r="E4772" s="4" t="s">
        <v>14741</v>
      </c>
      <c r="F4772" s="11">
        <v>0</v>
      </c>
    </row>
    <row r="4773" spans="5:6" x14ac:dyDescent="0.3">
      <c r="E4773" s="4" t="s">
        <v>15045</v>
      </c>
      <c r="F4773" s="11">
        <v>0</v>
      </c>
    </row>
    <row r="4774" spans="5:6" x14ac:dyDescent="0.3">
      <c r="E4774" s="4" t="s">
        <v>14742</v>
      </c>
      <c r="F4774" s="11">
        <v>0</v>
      </c>
    </row>
    <row r="4775" spans="5:6" x14ac:dyDescent="0.3">
      <c r="E4775" s="4" t="s">
        <v>14422</v>
      </c>
      <c r="F4775" s="11">
        <v>0</v>
      </c>
    </row>
    <row r="4776" spans="5:6" x14ac:dyDescent="0.3">
      <c r="E4776" s="4" t="s">
        <v>14743</v>
      </c>
      <c r="F4776" s="11">
        <v>0</v>
      </c>
    </row>
    <row r="4777" spans="5:6" x14ac:dyDescent="0.3">
      <c r="E4777" s="4" t="s">
        <v>15049</v>
      </c>
      <c r="F4777" s="11">
        <v>0</v>
      </c>
    </row>
    <row r="4778" spans="5:6" x14ac:dyDescent="0.3">
      <c r="E4778" s="4" t="s">
        <v>14432</v>
      </c>
      <c r="F4778" s="11">
        <v>0</v>
      </c>
    </row>
    <row r="4779" spans="5:6" x14ac:dyDescent="0.3">
      <c r="E4779" s="4" t="s">
        <v>15051</v>
      </c>
      <c r="F4779" s="11">
        <v>0</v>
      </c>
    </row>
    <row r="4780" spans="5:6" x14ac:dyDescent="0.3">
      <c r="E4780" s="4" t="s">
        <v>14390</v>
      </c>
      <c r="F4780" s="11">
        <v>0</v>
      </c>
    </row>
    <row r="4781" spans="5:6" x14ac:dyDescent="0.3">
      <c r="E4781" s="4" t="s">
        <v>15053</v>
      </c>
      <c r="F4781" s="11">
        <v>0</v>
      </c>
    </row>
    <row r="4782" spans="5:6" x14ac:dyDescent="0.3">
      <c r="E4782" s="4" t="s">
        <v>14746</v>
      </c>
      <c r="F4782" s="11">
        <v>0</v>
      </c>
    </row>
    <row r="4783" spans="5:6" x14ac:dyDescent="0.3">
      <c r="E4783" s="4" t="s">
        <v>15055</v>
      </c>
      <c r="F4783" s="11">
        <v>0</v>
      </c>
    </row>
    <row r="4784" spans="5:6" x14ac:dyDescent="0.3">
      <c r="E4784" s="4" t="s">
        <v>14417</v>
      </c>
      <c r="F4784" s="11">
        <v>0</v>
      </c>
    </row>
    <row r="4785" spans="5:6" x14ac:dyDescent="0.3">
      <c r="E4785" s="4" t="s">
        <v>15057</v>
      </c>
      <c r="F4785" s="11">
        <v>0</v>
      </c>
    </row>
    <row r="4786" spans="5:6" x14ac:dyDescent="0.3">
      <c r="E4786" s="4" t="s">
        <v>14391</v>
      </c>
      <c r="F4786" s="11">
        <v>0</v>
      </c>
    </row>
    <row r="4787" spans="5:6" x14ac:dyDescent="0.3">
      <c r="E4787" s="4" t="s">
        <v>15059</v>
      </c>
      <c r="F4787" s="11">
        <v>0</v>
      </c>
    </row>
    <row r="4788" spans="5:6" x14ac:dyDescent="0.3">
      <c r="E4788" s="4" t="s">
        <v>14749</v>
      </c>
      <c r="F4788" s="11">
        <v>0</v>
      </c>
    </row>
    <row r="4789" spans="5:6" x14ac:dyDescent="0.3">
      <c r="E4789" s="4" t="s">
        <v>15061</v>
      </c>
      <c r="F4789" s="11">
        <v>0</v>
      </c>
    </row>
    <row r="4790" spans="5:6" x14ac:dyDescent="0.3">
      <c r="E4790" s="4" t="s">
        <v>14750</v>
      </c>
      <c r="F4790" s="11">
        <v>0</v>
      </c>
    </row>
    <row r="4791" spans="5:6" x14ac:dyDescent="0.3">
      <c r="E4791" s="4" t="s">
        <v>15063</v>
      </c>
      <c r="F4791" s="11">
        <v>0</v>
      </c>
    </row>
    <row r="4792" spans="5:6" x14ac:dyDescent="0.3">
      <c r="E4792" s="4" t="s">
        <v>14751</v>
      </c>
      <c r="F4792" s="11">
        <v>0</v>
      </c>
    </row>
    <row r="4793" spans="5:6" x14ac:dyDescent="0.3">
      <c r="E4793" s="4" t="s">
        <v>14423</v>
      </c>
      <c r="F4793" s="11">
        <v>0</v>
      </c>
    </row>
    <row r="4794" spans="5:6" x14ac:dyDescent="0.3">
      <c r="E4794" s="4" t="s">
        <v>14752</v>
      </c>
      <c r="F4794" s="11">
        <v>0</v>
      </c>
    </row>
    <row r="4795" spans="5:6" x14ac:dyDescent="0.3">
      <c r="E4795" s="4" t="s">
        <v>15067</v>
      </c>
      <c r="F4795" s="11">
        <v>0</v>
      </c>
    </row>
    <row r="4796" spans="5:6" x14ac:dyDescent="0.3">
      <c r="E4796" s="4" t="s">
        <v>14753</v>
      </c>
      <c r="F4796" s="11">
        <v>0</v>
      </c>
    </row>
    <row r="4797" spans="5:6" x14ac:dyDescent="0.3">
      <c r="E4797" s="4" t="s">
        <v>15069</v>
      </c>
      <c r="F4797" s="11">
        <v>0</v>
      </c>
    </row>
    <row r="4798" spans="5:6" x14ac:dyDescent="0.3">
      <c r="E4798" s="4" t="s">
        <v>14754</v>
      </c>
      <c r="F4798" s="11">
        <v>0</v>
      </c>
    </row>
    <row r="4799" spans="5:6" x14ac:dyDescent="0.3">
      <c r="E4799" s="4" t="s">
        <v>15071</v>
      </c>
      <c r="F4799" s="11">
        <v>0</v>
      </c>
    </row>
    <row r="4800" spans="5:6" x14ac:dyDescent="0.3">
      <c r="E4800" s="4" t="s">
        <v>14755</v>
      </c>
      <c r="F4800" s="11">
        <v>0</v>
      </c>
    </row>
    <row r="4801" spans="5:6" x14ac:dyDescent="0.3">
      <c r="E4801" s="4" t="s">
        <v>15073</v>
      </c>
      <c r="F4801" s="11">
        <v>0</v>
      </c>
    </row>
    <row r="4802" spans="5:6" x14ac:dyDescent="0.3">
      <c r="E4802" s="4" t="s">
        <v>14756</v>
      </c>
      <c r="F4802" s="11">
        <v>0</v>
      </c>
    </row>
    <row r="4803" spans="5:6" x14ac:dyDescent="0.3">
      <c r="E4803" s="4" t="s">
        <v>15075</v>
      </c>
      <c r="F4803" s="11">
        <v>0</v>
      </c>
    </row>
    <row r="4804" spans="5:6" x14ac:dyDescent="0.3">
      <c r="E4804" s="4" t="s">
        <v>14757</v>
      </c>
      <c r="F4804" s="11">
        <v>0</v>
      </c>
    </row>
    <row r="4805" spans="5:6" x14ac:dyDescent="0.3">
      <c r="E4805" s="4" t="s">
        <v>15077</v>
      </c>
      <c r="F4805" s="11">
        <v>0</v>
      </c>
    </row>
    <row r="4806" spans="5:6" x14ac:dyDescent="0.3">
      <c r="E4806" s="4" t="s">
        <v>14392</v>
      </c>
      <c r="F4806" s="11">
        <v>0</v>
      </c>
    </row>
    <row r="4807" spans="5:6" x14ac:dyDescent="0.3">
      <c r="E4807" s="4" t="s">
        <v>15079</v>
      </c>
      <c r="F4807" s="11">
        <v>0</v>
      </c>
    </row>
    <row r="4808" spans="5:6" x14ac:dyDescent="0.3">
      <c r="E4808" s="4" t="s">
        <v>14759</v>
      </c>
      <c r="F4808" s="11">
        <v>0</v>
      </c>
    </row>
    <row r="4809" spans="5:6" x14ac:dyDescent="0.3">
      <c r="E4809" s="4" t="s">
        <v>15081</v>
      </c>
      <c r="F4809" s="11">
        <v>0</v>
      </c>
    </row>
    <row r="4810" spans="5:6" x14ac:dyDescent="0.3">
      <c r="E4810" s="4" t="s">
        <v>14760</v>
      </c>
      <c r="F4810" s="11">
        <v>0</v>
      </c>
    </row>
    <row r="4811" spans="5:6" x14ac:dyDescent="0.3">
      <c r="E4811" s="4" t="s">
        <v>15083</v>
      </c>
      <c r="F4811" s="11">
        <v>0</v>
      </c>
    </row>
    <row r="4812" spans="5:6" x14ac:dyDescent="0.3">
      <c r="E4812" s="4" t="s">
        <v>14761</v>
      </c>
      <c r="F4812" s="11">
        <v>0</v>
      </c>
    </row>
    <row r="4813" spans="5:6" x14ac:dyDescent="0.3">
      <c r="E4813" s="4" t="s">
        <v>15085</v>
      </c>
      <c r="F4813" s="11">
        <v>0</v>
      </c>
    </row>
    <row r="4814" spans="5:6" x14ac:dyDescent="0.3">
      <c r="E4814" s="4" t="s">
        <v>14762</v>
      </c>
      <c r="F4814" s="11">
        <v>0</v>
      </c>
    </row>
    <row r="4815" spans="5:6" x14ac:dyDescent="0.3">
      <c r="E4815" s="4" t="s">
        <v>15087</v>
      </c>
      <c r="F4815" s="11">
        <v>0</v>
      </c>
    </row>
    <row r="4816" spans="5:6" x14ac:dyDescent="0.3">
      <c r="E4816" s="4" t="s">
        <v>14763</v>
      </c>
      <c r="F4816" s="11">
        <v>0</v>
      </c>
    </row>
    <row r="4817" spans="5:6" x14ac:dyDescent="0.3">
      <c r="E4817" s="4" t="s">
        <v>15089</v>
      </c>
      <c r="F4817" s="11">
        <v>0</v>
      </c>
    </row>
    <row r="4818" spans="5:6" x14ac:dyDescent="0.3">
      <c r="E4818" s="4" t="s">
        <v>14764</v>
      </c>
      <c r="F4818" s="11">
        <v>0</v>
      </c>
    </row>
    <row r="4819" spans="5:6" x14ac:dyDescent="0.3">
      <c r="E4819" s="4" t="s">
        <v>15091</v>
      </c>
      <c r="F4819" s="11">
        <v>0</v>
      </c>
    </row>
    <row r="4820" spans="5:6" x14ac:dyDescent="0.3">
      <c r="E4820" s="4" t="s">
        <v>14765</v>
      </c>
      <c r="F4820" s="11">
        <v>0</v>
      </c>
    </row>
    <row r="4821" spans="5:6" x14ac:dyDescent="0.3">
      <c r="E4821" s="4" t="s">
        <v>15093</v>
      </c>
      <c r="F4821" s="11">
        <v>0</v>
      </c>
    </row>
    <row r="4822" spans="5:6" x14ac:dyDescent="0.3">
      <c r="E4822" s="4" t="s">
        <v>14766</v>
      </c>
      <c r="F4822" s="11">
        <v>0</v>
      </c>
    </row>
    <row r="4823" spans="5:6" x14ac:dyDescent="0.3">
      <c r="E4823" s="4" t="s">
        <v>15095</v>
      </c>
      <c r="F4823" s="11">
        <v>0</v>
      </c>
    </row>
    <row r="4824" spans="5:6" x14ac:dyDescent="0.3">
      <c r="E4824" s="4" t="s">
        <v>14767</v>
      </c>
      <c r="F4824" s="11">
        <v>0</v>
      </c>
    </row>
    <row r="4825" spans="5:6" x14ac:dyDescent="0.3">
      <c r="E4825" s="4" t="s">
        <v>15097</v>
      </c>
      <c r="F4825" s="11">
        <v>0</v>
      </c>
    </row>
    <row r="4826" spans="5:6" x14ac:dyDescent="0.3">
      <c r="E4826" s="4" t="s">
        <v>14768</v>
      </c>
      <c r="F4826" s="11">
        <v>0</v>
      </c>
    </row>
    <row r="4827" spans="5:6" x14ac:dyDescent="0.3">
      <c r="E4827" s="4" t="s">
        <v>15099</v>
      </c>
      <c r="F4827" s="11">
        <v>0</v>
      </c>
    </row>
    <row r="4828" spans="5:6" x14ac:dyDescent="0.3">
      <c r="E4828" s="4" t="s">
        <v>14769</v>
      </c>
      <c r="F4828" s="11">
        <v>0</v>
      </c>
    </row>
    <row r="4829" spans="5:6" x14ac:dyDescent="0.3">
      <c r="E4829" s="4" t="s">
        <v>15101</v>
      </c>
      <c r="F4829" s="11">
        <v>0</v>
      </c>
    </row>
    <row r="4830" spans="5:6" x14ac:dyDescent="0.3">
      <c r="E4830" s="4" t="s">
        <v>14770</v>
      </c>
      <c r="F4830" s="11">
        <v>0</v>
      </c>
    </row>
    <row r="4831" spans="5:6" x14ac:dyDescent="0.3">
      <c r="E4831" s="4" t="s">
        <v>15103</v>
      </c>
      <c r="F4831" s="11">
        <v>0</v>
      </c>
    </row>
    <row r="4832" spans="5:6" x14ac:dyDescent="0.3">
      <c r="E4832" s="4" t="s">
        <v>14771</v>
      </c>
      <c r="F4832" s="11">
        <v>0</v>
      </c>
    </row>
    <row r="4833" spans="5:6" x14ac:dyDescent="0.3">
      <c r="E4833" s="4" t="s">
        <v>15105</v>
      </c>
      <c r="F4833" s="11">
        <v>0</v>
      </c>
    </row>
    <row r="4834" spans="5:6" x14ac:dyDescent="0.3">
      <c r="E4834" s="4" t="s">
        <v>14772</v>
      </c>
      <c r="F4834" s="11">
        <v>0</v>
      </c>
    </row>
    <row r="4835" spans="5:6" x14ac:dyDescent="0.3">
      <c r="E4835" s="4" t="s">
        <v>15107</v>
      </c>
      <c r="F4835" s="11">
        <v>0</v>
      </c>
    </row>
    <row r="4836" spans="5:6" x14ac:dyDescent="0.3">
      <c r="E4836" s="4" t="s">
        <v>14773</v>
      </c>
      <c r="F4836" s="11">
        <v>0</v>
      </c>
    </row>
    <row r="4837" spans="5:6" x14ac:dyDescent="0.3">
      <c r="E4837" s="4" t="s">
        <v>15109</v>
      </c>
      <c r="F4837" s="11">
        <v>0</v>
      </c>
    </row>
    <row r="4838" spans="5:6" x14ac:dyDescent="0.3">
      <c r="E4838" s="4" t="s">
        <v>14774</v>
      </c>
      <c r="F4838" s="11">
        <v>0</v>
      </c>
    </row>
    <row r="4839" spans="5:6" x14ac:dyDescent="0.3">
      <c r="E4839" s="4" t="s">
        <v>15111</v>
      </c>
      <c r="F4839" s="11">
        <v>0</v>
      </c>
    </row>
    <row r="4840" spans="5:6" x14ac:dyDescent="0.3">
      <c r="E4840" s="4" t="s">
        <v>14775</v>
      </c>
      <c r="F4840" s="11">
        <v>0</v>
      </c>
    </row>
    <row r="4841" spans="5:6" x14ac:dyDescent="0.3">
      <c r="E4841" s="4" t="s">
        <v>14434</v>
      </c>
      <c r="F4841" s="11">
        <v>0</v>
      </c>
    </row>
    <row r="4842" spans="5:6" x14ac:dyDescent="0.3">
      <c r="E4842" s="4" t="s">
        <v>14776</v>
      </c>
      <c r="F4842" s="11">
        <v>0</v>
      </c>
    </row>
    <row r="4843" spans="5:6" x14ac:dyDescent="0.3">
      <c r="E4843" s="4" t="s">
        <v>15115</v>
      </c>
      <c r="F4843" s="11">
        <v>0</v>
      </c>
    </row>
    <row r="4844" spans="5:6" x14ac:dyDescent="0.3">
      <c r="E4844" s="4" t="s">
        <v>14777</v>
      </c>
      <c r="F4844" s="11">
        <v>0</v>
      </c>
    </row>
    <row r="4845" spans="5:6" x14ac:dyDescent="0.3">
      <c r="E4845" s="4" t="s">
        <v>15117</v>
      </c>
      <c r="F4845" s="11">
        <v>0</v>
      </c>
    </row>
    <row r="4846" spans="5:6" x14ac:dyDescent="0.3">
      <c r="E4846" s="4" t="s">
        <v>14778</v>
      </c>
      <c r="F4846" s="11">
        <v>0</v>
      </c>
    </row>
    <row r="4847" spans="5:6" x14ac:dyDescent="0.3">
      <c r="E4847" s="4" t="s">
        <v>15119</v>
      </c>
      <c r="F4847" s="11">
        <v>0</v>
      </c>
    </row>
    <row r="4848" spans="5:6" x14ac:dyDescent="0.3">
      <c r="E4848" s="4" t="s">
        <v>14779</v>
      </c>
      <c r="F4848" s="11">
        <v>0</v>
      </c>
    </row>
    <row r="4849" spans="5:6" x14ac:dyDescent="0.3">
      <c r="E4849" s="4" t="s">
        <v>15121</v>
      </c>
      <c r="F4849" s="11">
        <v>0</v>
      </c>
    </row>
    <row r="4850" spans="5:6" x14ac:dyDescent="0.3">
      <c r="E4850" s="4" t="s">
        <v>14780</v>
      </c>
      <c r="F4850" s="11">
        <v>0</v>
      </c>
    </row>
    <row r="4851" spans="5:6" x14ac:dyDescent="0.3">
      <c r="E4851" s="4" t="s">
        <v>15123</v>
      </c>
      <c r="F4851" s="11">
        <v>0</v>
      </c>
    </row>
    <row r="4852" spans="5:6" x14ac:dyDescent="0.3">
      <c r="E4852" s="4" t="s">
        <v>14781</v>
      </c>
      <c r="F4852" s="11">
        <v>0</v>
      </c>
    </row>
    <row r="4853" spans="5:6" x14ac:dyDescent="0.3">
      <c r="E4853" s="4" t="s">
        <v>14400</v>
      </c>
      <c r="F4853" s="11">
        <v>0</v>
      </c>
    </row>
    <row r="4854" spans="5:6" x14ac:dyDescent="0.3">
      <c r="E4854" s="4" t="s">
        <v>14782</v>
      </c>
      <c r="F4854" s="11">
        <v>0</v>
      </c>
    </row>
    <row r="4855" spans="5:6" x14ac:dyDescent="0.3">
      <c r="E4855" s="4" t="s">
        <v>15127</v>
      </c>
      <c r="F4855" s="11">
        <v>0</v>
      </c>
    </row>
    <row r="4856" spans="5:6" x14ac:dyDescent="0.3">
      <c r="E4856" s="4" t="s">
        <v>14783</v>
      </c>
      <c r="F4856" s="11">
        <v>0</v>
      </c>
    </row>
    <row r="4857" spans="5:6" x14ac:dyDescent="0.3">
      <c r="E4857" s="4" t="s">
        <v>15129</v>
      </c>
      <c r="F4857" s="11">
        <v>0</v>
      </c>
    </row>
    <row r="4858" spans="5:6" x14ac:dyDescent="0.3">
      <c r="E4858" s="4" t="s">
        <v>14784</v>
      </c>
      <c r="F4858" s="11">
        <v>0</v>
      </c>
    </row>
    <row r="4859" spans="5:6" x14ac:dyDescent="0.3">
      <c r="E4859" s="4" t="s">
        <v>15131</v>
      </c>
      <c r="F4859" s="11">
        <v>0</v>
      </c>
    </row>
    <row r="4860" spans="5:6" x14ac:dyDescent="0.3">
      <c r="E4860" s="4" t="s">
        <v>14785</v>
      </c>
      <c r="F4860" s="11">
        <v>0</v>
      </c>
    </row>
    <row r="4861" spans="5:6" x14ac:dyDescent="0.3">
      <c r="E4861" s="4" t="s">
        <v>15133</v>
      </c>
      <c r="F4861" s="11">
        <v>0</v>
      </c>
    </row>
    <row r="4862" spans="5:6" x14ac:dyDescent="0.3">
      <c r="E4862" s="4" t="s">
        <v>14786</v>
      </c>
      <c r="F4862" s="11">
        <v>0</v>
      </c>
    </row>
    <row r="4863" spans="5:6" x14ac:dyDescent="0.3">
      <c r="E4863" s="4" t="s">
        <v>15135</v>
      </c>
      <c r="F4863" s="11">
        <v>0</v>
      </c>
    </row>
    <row r="4864" spans="5:6" x14ac:dyDescent="0.3">
      <c r="E4864" s="4" t="s">
        <v>14787</v>
      </c>
      <c r="F4864" s="11">
        <v>0</v>
      </c>
    </row>
    <row r="4865" spans="5:6" x14ac:dyDescent="0.3">
      <c r="E4865" s="4" t="s">
        <v>15137</v>
      </c>
      <c r="F4865" s="11">
        <v>0</v>
      </c>
    </row>
    <row r="4866" spans="5:6" x14ac:dyDescent="0.3">
      <c r="E4866" s="4" t="s">
        <v>14788</v>
      </c>
      <c r="F4866" s="11">
        <v>0</v>
      </c>
    </row>
    <row r="4867" spans="5:6" x14ac:dyDescent="0.3">
      <c r="E4867" s="4" t="s">
        <v>15139</v>
      </c>
      <c r="F4867" s="11">
        <v>0</v>
      </c>
    </row>
    <row r="4868" spans="5:6" x14ac:dyDescent="0.3">
      <c r="E4868" s="4" t="s">
        <v>14789</v>
      </c>
      <c r="F4868" s="11">
        <v>0</v>
      </c>
    </row>
    <row r="4869" spans="5:6" x14ac:dyDescent="0.3">
      <c r="E4869" s="4" t="s">
        <v>15141</v>
      </c>
      <c r="F4869" s="11">
        <v>0</v>
      </c>
    </row>
    <row r="4870" spans="5:6" x14ac:dyDescent="0.3">
      <c r="E4870" s="4" t="s">
        <v>14790</v>
      </c>
      <c r="F4870" s="11">
        <v>0</v>
      </c>
    </row>
    <row r="4871" spans="5:6" x14ac:dyDescent="0.3">
      <c r="E4871" s="4" t="s">
        <v>15143</v>
      </c>
      <c r="F4871" s="11">
        <v>0</v>
      </c>
    </row>
    <row r="4872" spans="5:6" x14ac:dyDescent="0.3">
      <c r="E4872" s="4" t="s">
        <v>14791</v>
      </c>
      <c r="F4872" s="11">
        <v>0</v>
      </c>
    </row>
    <row r="4873" spans="5:6" x14ac:dyDescent="0.3">
      <c r="E4873" s="4" t="s">
        <v>15145</v>
      </c>
      <c r="F4873" s="11">
        <v>0</v>
      </c>
    </row>
    <row r="4874" spans="5:6" x14ac:dyDescent="0.3">
      <c r="E4874" s="4" t="s">
        <v>14792</v>
      </c>
      <c r="F4874" s="11">
        <v>0</v>
      </c>
    </row>
    <row r="4875" spans="5:6" x14ac:dyDescent="0.3">
      <c r="E4875" s="4" t="s">
        <v>15147</v>
      </c>
      <c r="F4875" s="11">
        <v>0</v>
      </c>
    </row>
    <row r="4876" spans="5:6" x14ac:dyDescent="0.3">
      <c r="E4876" s="4" t="s">
        <v>14793</v>
      </c>
      <c r="F4876" s="11">
        <v>0</v>
      </c>
    </row>
    <row r="4877" spans="5:6" x14ac:dyDescent="0.3">
      <c r="E4877" s="4" t="s">
        <v>15149</v>
      </c>
      <c r="F4877" s="11">
        <v>0</v>
      </c>
    </row>
    <row r="4878" spans="5:6" x14ac:dyDescent="0.3">
      <c r="E4878" s="4" t="s">
        <v>14794</v>
      </c>
      <c r="F4878" s="11">
        <v>0</v>
      </c>
    </row>
    <row r="4879" spans="5:6" x14ac:dyDescent="0.3">
      <c r="E4879" s="4" t="s">
        <v>15151</v>
      </c>
      <c r="F4879" s="11">
        <v>0</v>
      </c>
    </row>
    <row r="4880" spans="5:6" x14ac:dyDescent="0.3">
      <c r="E4880" s="4" t="s">
        <v>14795</v>
      </c>
      <c r="F4880" s="11">
        <v>0</v>
      </c>
    </row>
    <row r="4881" spans="5:6" x14ac:dyDescent="0.3">
      <c r="E4881" s="4" t="s">
        <v>15153</v>
      </c>
      <c r="F4881" s="11">
        <v>0</v>
      </c>
    </row>
    <row r="4882" spans="5:6" x14ac:dyDescent="0.3">
      <c r="E4882" s="4" t="s">
        <v>14796</v>
      </c>
      <c r="F4882" s="11">
        <v>0</v>
      </c>
    </row>
    <row r="4883" spans="5:6" x14ac:dyDescent="0.3">
      <c r="E4883" s="4" t="s">
        <v>15155</v>
      </c>
      <c r="F4883" s="11">
        <v>0</v>
      </c>
    </row>
    <row r="4884" spans="5:6" x14ac:dyDescent="0.3">
      <c r="E4884" s="4" t="s">
        <v>14797</v>
      </c>
      <c r="F4884" s="11">
        <v>0</v>
      </c>
    </row>
    <row r="4885" spans="5:6" x14ac:dyDescent="0.3">
      <c r="E4885" s="4" t="s">
        <v>15157</v>
      </c>
      <c r="F4885" s="11">
        <v>0</v>
      </c>
    </row>
    <row r="4886" spans="5:6" x14ac:dyDescent="0.3">
      <c r="E4886" s="4" t="s">
        <v>14798</v>
      </c>
      <c r="F4886" s="11">
        <v>0</v>
      </c>
    </row>
    <row r="4887" spans="5:6" x14ac:dyDescent="0.3">
      <c r="E4887" s="4" t="s">
        <v>15159</v>
      </c>
      <c r="F4887" s="11">
        <v>0</v>
      </c>
    </row>
    <row r="4888" spans="5:6" x14ac:dyDescent="0.3">
      <c r="E4888" s="4" t="s">
        <v>14799</v>
      </c>
      <c r="F4888" s="11">
        <v>0</v>
      </c>
    </row>
    <row r="4889" spans="5:6" x14ac:dyDescent="0.3">
      <c r="E4889" s="4" t="s">
        <v>15161</v>
      </c>
      <c r="F4889" s="11">
        <v>0</v>
      </c>
    </row>
    <row r="4890" spans="5:6" x14ac:dyDescent="0.3">
      <c r="E4890" s="4" t="s">
        <v>14800</v>
      </c>
      <c r="F4890" s="11">
        <v>0</v>
      </c>
    </row>
    <row r="4891" spans="5:6" x14ac:dyDescent="0.3">
      <c r="E4891" s="4" t="s">
        <v>15163</v>
      </c>
      <c r="F4891" s="11">
        <v>0</v>
      </c>
    </row>
    <row r="4892" spans="5:6" x14ac:dyDescent="0.3">
      <c r="E4892" s="4" t="s">
        <v>14418</v>
      </c>
      <c r="F4892" s="11">
        <v>0</v>
      </c>
    </row>
    <row r="4893" spans="5:6" x14ac:dyDescent="0.3">
      <c r="E4893" s="4" t="s">
        <v>15165</v>
      </c>
      <c r="F4893" s="11">
        <v>0</v>
      </c>
    </row>
    <row r="4894" spans="5:6" x14ac:dyDescent="0.3">
      <c r="E4894" s="4" t="s">
        <v>14802</v>
      </c>
      <c r="F4894" s="11">
        <v>0</v>
      </c>
    </row>
    <row r="4895" spans="5:6" x14ac:dyDescent="0.3">
      <c r="E4895" s="4" t="s">
        <v>14401</v>
      </c>
      <c r="F4895" s="11">
        <v>0</v>
      </c>
    </row>
    <row r="4896" spans="5:6" x14ac:dyDescent="0.3">
      <c r="E4896" s="4" t="s">
        <v>14803</v>
      </c>
      <c r="F4896" s="11">
        <v>0</v>
      </c>
    </row>
    <row r="4897" spans="5:6" x14ac:dyDescent="0.3">
      <c r="E4897" s="4" t="s">
        <v>15169</v>
      </c>
      <c r="F4897" s="11">
        <v>0</v>
      </c>
    </row>
    <row r="4898" spans="5:6" x14ac:dyDescent="0.3">
      <c r="E4898" s="4" t="s">
        <v>14804</v>
      </c>
      <c r="F4898" s="11">
        <v>0</v>
      </c>
    </row>
    <row r="4899" spans="5:6" x14ac:dyDescent="0.3">
      <c r="E4899" s="4" t="s">
        <v>15171</v>
      </c>
      <c r="F4899" s="11">
        <v>0</v>
      </c>
    </row>
    <row r="4900" spans="5:6" x14ac:dyDescent="0.3">
      <c r="E4900" s="4" t="s">
        <v>14805</v>
      </c>
      <c r="F4900" s="11">
        <v>0</v>
      </c>
    </row>
    <row r="4901" spans="5:6" x14ac:dyDescent="0.3">
      <c r="E4901" s="4" t="s">
        <v>15173</v>
      </c>
      <c r="F4901" s="11">
        <v>0</v>
      </c>
    </row>
    <row r="4902" spans="5:6" x14ac:dyDescent="0.3">
      <c r="E4902" s="4" t="s">
        <v>14806</v>
      </c>
      <c r="F4902" s="11">
        <v>0</v>
      </c>
    </row>
    <row r="4903" spans="5:6" x14ac:dyDescent="0.3">
      <c r="E4903" s="4" t="s">
        <v>15175</v>
      </c>
      <c r="F4903" s="11">
        <v>0</v>
      </c>
    </row>
    <row r="4904" spans="5:6" x14ac:dyDescent="0.3">
      <c r="E4904" s="4" t="s">
        <v>14807</v>
      </c>
      <c r="F4904" s="11">
        <v>0</v>
      </c>
    </row>
    <row r="4905" spans="5:6" x14ac:dyDescent="0.3">
      <c r="E4905" s="4" t="s">
        <v>15177</v>
      </c>
      <c r="F4905" s="11">
        <v>0</v>
      </c>
    </row>
    <row r="4906" spans="5:6" x14ac:dyDescent="0.3">
      <c r="E4906" s="4" t="s">
        <v>14808</v>
      </c>
      <c r="F4906" s="11">
        <v>0</v>
      </c>
    </row>
    <row r="4907" spans="5:6" x14ac:dyDescent="0.3">
      <c r="E4907" s="4" t="s">
        <v>15179</v>
      </c>
      <c r="F4907" s="11">
        <v>0</v>
      </c>
    </row>
    <row r="4908" spans="5:6" x14ac:dyDescent="0.3">
      <c r="E4908" s="4" t="s">
        <v>14809</v>
      </c>
      <c r="F4908" s="11">
        <v>0</v>
      </c>
    </row>
    <row r="4909" spans="5:6" x14ac:dyDescent="0.3">
      <c r="E4909" s="4" t="s">
        <v>14402</v>
      </c>
      <c r="F4909" s="11">
        <v>0</v>
      </c>
    </row>
    <row r="4910" spans="5:6" x14ac:dyDescent="0.3">
      <c r="E4910" s="4" t="s">
        <v>14810</v>
      </c>
      <c r="F4910" s="11">
        <v>0</v>
      </c>
    </row>
    <row r="4911" spans="5:6" x14ac:dyDescent="0.3">
      <c r="E4911" s="4" t="s">
        <v>15183</v>
      </c>
      <c r="F4911" s="11">
        <v>0</v>
      </c>
    </row>
    <row r="4912" spans="5:6" x14ac:dyDescent="0.3">
      <c r="E4912" s="4" t="s">
        <v>14811</v>
      </c>
      <c r="F4912" s="11">
        <v>0</v>
      </c>
    </row>
    <row r="4913" spans="5:6" x14ac:dyDescent="0.3">
      <c r="E4913" s="4" t="s">
        <v>15185</v>
      </c>
      <c r="F4913" s="11">
        <v>0</v>
      </c>
    </row>
    <row r="4914" spans="5:6" x14ac:dyDescent="0.3">
      <c r="E4914" s="4" t="s">
        <v>14812</v>
      </c>
      <c r="F4914" s="11">
        <v>0</v>
      </c>
    </row>
    <row r="4915" spans="5:6" x14ac:dyDescent="0.3">
      <c r="E4915" s="4" t="s">
        <v>15187</v>
      </c>
      <c r="F4915" s="11">
        <v>0</v>
      </c>
    </row>
    <row r="4916" spans="5:6" x14ac:dyDescent="0.3">
      <c r="E4916" s="4" t="s">
        <v>14813</v>
      </c>
      <c r="F4916" s="11">
        <v>0</v>
      </c>
    </row>
    <row r="4917" spans="5:6" x14ac:dyDescent="0.3">
      <c r="E4917" s="4" t="s">
        <v>15189</v>
      </c>
      <c r="F4917" s="11">
        <v>0</v>
      </c>
    </row>
    <row r="4918" spans="5:6" x14ac:dyDescent="0.3">
      <c r="E4918" s="4" t="s">
        <v>14814</v>
      </c>
      <c r="F4918" s="11">
        <v>0</v>
      </c>
    </row>
    <row r="4919" spans="5:6" x14ac:dyDescent="0.3">
      <c r="E4919" s="4" t="s">
        <v>15191</v>
      </c>
      <c r="F4919" s="11">
        <v>0</v>
      </c>
    </row>
    <row r="4920" spans="5:6" x14ac:dyDescent="0.3">
      <c r="E4920" s="4" t="s">
        <v>14815</v>
      </c>
      <c r="F4920" s="11">
        <v>0</v>
      </c>
    </row>
    <row r="4921" spans="5:6" x14ac:dyDescent="0.3">
      <c r="E4921" s="4" t="s">
        <v>15193</v>
      </c>
      <c r="F4921" s="11">
        <v>0</v>
      </c>
    </row>
    <row r="4922" spans="5:6" x14ac:dyDescent="0.3">
      <c r="E4922" s="4" t="s">
        <v>14816</v>
      </c>
      <c r="F4922" s="11">
        <v>0</v>
      </c>
    </row>
    <row r="4923" spans="5:6" x14ac:dyDescent="0.3">
      <c r="E4923" s="4" t="s">
        <v>15195</v>
      </c>
      <c r="F4923" s="11">
        <v>0</v>
      </c>
    </row>
    <row r="4924" spans="5:6" x14ac:dyDescent="0.3">
      <c r="E4924" s="4" t="s">
        <v>14817</v>
      </c>
      <c r="F4924" s="11">
        <v>0</v>
      </c>
    </row>
    <row r="4925" spans="5:6" x14ac:dyDescent="0.3">
      <c r="E4925" s="4" t="s">
        <v>15197</v>
      </c>
      <c r="F4925" s="11">
        <v>0</v>
      </c>
    </row>
    <row r="4926" spans="5:6" x14ac:dyDescent="0.3">
      <c r="E4926" s="4" t="s">
        <v>14818</v>
      </c>
      <c r="F4926" s="11">
        <v>0</v>
      </c>
    </row>
    <row r="4927" spans="5:6" x14ac:dyDescent="0.3">
      <c r="E4927" s="4" t="s">
        <v>15199</v>
      </c>
      <c r="F4927" s="11">
        <v>0</v>
      </c>
    </row>
    <row r="4928" spans="5:6" x14ac:dyDescent="0.3">
      <c r="E4928" s="4" t="s">
        <v>14819</v>
      </c>
      <c r="F4928" s="11">
        <v>0</v>
      </c>
    </row>
    <row r="4929" spans="5:6" x14ac:dyDescent="0.3">
      <c r="E4929" s="4" t="s">
        <v>15201</v>
      </c>
      <c r="F4929" s="11">
        <v>0</v>
      </c>
    </row>
    <row r="4930" spans="5:6" x14ac:dyDescent="0.3">
      <c r="E4930" s="4" t="s">
        <v>14820</v>
      </c>
      <c r="F4930" s="11">
        <v>0</v>
      </c>
    </row>
    <row r="4931" spans="5:6" x14ac:dyDescent="0.3">
      <c r="E4931" s="4" t="s">
        <v>15203</v>
      </c>
      <c r="F4931" s="11">
        <v>0</v>
      </c>
    </row>
    <row r="4932" spans="5:6" x14ac:dyDescent="0.3">
      <c r="E4932" s="4" t="s">
        <v>14821</v>
      </c>
      <c r="F4932" s="11">
        <v>0</v>
      </c>
    </row>
    <row r="4933" spans="5:6" x14ac:dyDescent="0.3">
      <c r="E4933" s="4" t="s">
        <v>15205</v>
      </c>
      <c r="F4933" s="11">
        <v>0</v>
      </c>
    </row>
    <row r="4934" spans="5:6" x14ac:dyDescent="0.3">
      <c r="E4934" s="4" t="s">
        <v>14822</v>
      </c>
      <c r="F4934" s="11">
        <v>0</v>
      </c>
    </row>
    <row r="4935" spans="5:6" x14ac:dyDescent="0.3">
      <c r="E4935" s="4" t="s">
        <v>15207</v>
      </c>
      <c r="F4935" s="11">
        <v>0</v>
      </c>
    </row>
    <row r="4936" spans="5:6" x14ac:dyDescent="0.3">
      <c r="E4936" s="4" t="s">
        <v>14823</v>
      </c>
      <c r="F4936" s="11">
        <v>0</v>
      </c>
    </row>
    <row r="4937" spans="5:6" x14ac:dyDescent="0.3">
      <c r="E4937" s="4" t="s">
        <v>15209</v>
      </c>
      <c r="F4937" s="11">
        <v>0</v>
      </c>
    </row>
    <row r="4938" spans="5:6" x14ac:dyDescent="0.3">
      <c r="E4938" s="4" t="s">
        <v>14824</v>
      </c>
      <c r="F4938" s="11">
        <v>0</v>
      </c>
    </row>
    <row r="4939" spans="5:6" x14ac:dyDescent="0.3">
      <c r="E4939" s="4" t="s">
        <v>15211</v>
      </c>
      <c r="F4939" s="11">
        <v>0</v>
      </c>
    </row>
    <row r="4940" spans="5:6" x14ac:dyDescent="0.3">
      <c r="E4940" s="4" t="s">
        <v>14825</v>
      </c>
      <c r="F4940" s="11">
        <v>0</v>
      </c>
    </row>
    <row r="4941" spans="5:6" x14ac:dyDescent="0.3">
      <c r="E4941" s="4" t="s">
        <v>15213</v>
      </c>
      <c r="F4941" s="11">
        <v>0</v>
      </c>
    </row>
    <row r="4942" spans="5:6" x14ac:dyDescent="0.3">
      <c r="E4942" s="4" t="s">
        <v>14826</v>
      </c>
      <c r="F4942" s="11">
        <v>0</v>
      </c>
    </row>
    <row r="4943" spans="5:6" x14ac:dyDescent="0.3">
      <c r="E4943" s="4" t="s">
        <v>15215</v>
      </c>
      <c r="F4943" s="11">
        <v>0</v>
      </c>
    </row>
    <row r="4944" spans="5:6" x14ac:dyDescent="0.3">
      <c r="E4944" s="4" t="s">
        <v>14827</v>
      </c>
      <c r="F4944" s="11">
        <v>0</v>
      </c>
    </row>
    <row r="4945" spans="5:6" x14ac:dyDescent="0.3">
      <c r="E4945" s="4" t="s">
        <v>15217</v>
      </c>
      <c r="F4945" s="11">
        <v>0</v>
      </c>
    </row>
    <row r="4946" spans="5:6" x14ac:dyDescent="0.3">
      <c r="E4946" s="4" t="s">
        <v>14828</v>
      </c>
      <c r="F4946" s="11">
        <v>0</v>
      </c>
    </row>
    <row r="4947" spans="5:6" x14ac:dyDescent="0.3">
      <c r="E4947" s="4" t="s">
        <v>15219</v>
      </c>
      <c r="F4947" s="11">
        <v>0</v>
      </c>
    </row>
    <row r="4948" spans="5:6" x14ac:dyDescent="0.3">
      <c r="E4948" s="4" t="s">
        <v>14829</v>
      </c>
      <c r="F4948" s="11">
        <v>0</v>
      </c>
    </row>
    <row r="4949" spans="5:6" x14ac:dyDescent="0.3">
      <c r="E4949" s="4" t="s">
        <v>15221</v>
      </c>
      <c r="F4949" s="11">
        <v>0</v>
      </c>
    </row>
    <row r="4950" spans="5:6" x14ac:dyDescent="0.3">
      <c r="E4950" s="4" t="s">
        <v>14830</v>
      </c>
      <c r="F4950" s="11">
        <v>0</v>
      </c>
    </row>
    <row r="4951" spans="5:6" x14ac:dyDescent="0.3">
      <c r="E4951" s="4" t="s">
        <v>15223</v>
      </c>
      <c r="F4951" s="11">
        <v>0</v>
      </c>
    </row>
    <row r="4952" spans="5:6" x14ac:dyDescent="0.3">
      <c r="E4952" s="4" t="s">
        <v>14831</v>
      </c>
      <c r="F4952" s="11">
        <v>0</v>
      </c>
    </row>
    <row r="4953" spans="5:6" x14ac:dyDescent="0.3">
      <c r="E4953" s="4" t="s">
        <v>15225</v>
      </c>
      <c r="F4953" s="11">
        <v>0</v>
      </c>
    </row>
    <row r="4954" spans="5:6" x14ac:dyDescent="0.3">
      <c r="E4954" s="4" t="s">
        <v>14832</v>
      </c>
      <c r="F4954" s="11">
        <v>0</v>
      </c>
    </row>
    <row r="4955" spans="5:6" x14ac:dyDescent="0.3">
      <c r="E4955" s="4" t="s">
        <v>15227</v>
      </c>
      <c r="F4955" s="11">
        <v>0</v>
      </c>
    </row>
    <row r="4956" spans="5:6" x14ac:dyDescent="0.3">
      <c r="E4956" s="4" t="s">
        <v>14833</v>
      </c>
      <c r="F4956" s="11">
        <v>0</v>
      </c>
    </row>
    <row r="4957" spans="5:6" x14ac:dyDescent="0.3">
      <c r="E4957" s="4" t="s">
        <v>15229</v>
      </c>
      <c r="F4957" s="11">
        <v>0</v>
      </c>
    </row>
    <row r="4958" spans="5:6" x14ac:dyDescent="0.3">
      <c r="E4958" s="4" t="s">
        <v>14834</v>
      </c>
      <c r="F4958" s="11">
        <v>0</v>
      </c>
    </row>
    <row r="4959" spans="5:6" x14ac:dyDescent="0.3">
      <c r="E4959" s="4" t="s">
        <v>14403</v>
      </c>
      <c r="F4959" s="11">
        <v>0</v>
      </c>
    </row>
    <row r="4960" spans="5:6" x14ac:dyDescent="0.3">
      <c r="E4960" s="4" t="s">
        <v>14835</v>
      </c>
      <c r="F4960" s="11">
        <v>0</v>
      </c>
    </row>
    <row r="4961" spans="5:6" x14ac:dyDescent="0.3">
      <c r="E4961" s="4" t="s">
        <v>15233</v>
      </c>
      <c r="F4961" s="11">
        <v>0</v>
      </c>
    </row>
    <row r="4962" spans="5:6" x14ac:dyDescent="0.3">
      <c r="E4962" s="4" t="s">
        <v>14836</v>
      </c>
      <c r="F4962" s="11">
        <v>0</v>
      </c>
    </row>
    <row r="4963" spans="5:6" x14ac:dyDescent="0.3">
      <c r="E4963" s="4" t="s">
        <v>15235</v>
      </c>
      <c r="F4963" s="11">
        <v>0</v>
      </c>
    </row>
    <row r="4964" spans="5:6" x14ac:dyDescent="0.3">
      <c r="E4964" s="4" t="s">
        <v>14837</v>
      </c>
      <c r="F4964" s="11">
        <v>0</v>
      </c>
    </row>
    <row r="4965" spans="5:6" x14ac:dyDescent="0.3">
      <c r="E4965" s="4" t="s">
        <v>15237</v>
      </c>
      <c r="F4965" s="11">
        <v>0</v>
      </c>
    </row>
    <row r="4966" spans="5:6" x14ac:dyDescent="0.3">
      <c r="E4966" s="4" t="s">
        <v>14838</v>
      </c>
      <c r="F4966" s="11">
        <v>0</v>
      </c>
    </row>
    <row r="4967" spans="5:6" x14ac:dyDescent="0.3">
      <c r="E4967" s="4" t="s">
        <v>15239</v>
      </c>
      <c r="F4967" s="11">
        <v>0</v>
      </c>
    </row>
    <row r="4968" spans="5:6" x14ac:dyDescent="0.3">
      <c r="E4968" s="4" t="s">
        <v>14839</v>
      </c>
      <c r="F4968" s="11">
        <v>0</v>
      </c>
    </row>
    <row r="4969" spans="5:6" x14ac:dyDescent="0.3">
      <c r="E4969" s="4" t="s">
        <v>15241</v>
      </c>
      <c r="F4969" s="11">
        <v>0</v>
      </c>
    </row>
    <row r="4970" spans="5:6" x14ac:dyDescent="0.3">
      <c r="E4970" s="4" t="s">
        <v>14419</v>
      </c>
      <c r="F4970" s="11">
        <v>0</v>
      </c>
    </row>
    <row r="4971" spans="5:6" x14ac:dyDescent="0.3">
      <c r="E4971" s="4" t="s">
        <v>15243</v>
      </c>
      <c r="F4971" s="11">
        <v>0</v>
      </c>
    </row>
    <row r="4972" spans="5:6" x14ac:dyDescent="0.3">
      <c r="E4972" s="4" t="s">
        <v>14841</v>
      </c>
      <c r="F4972" s="11">
        <v>0</v>
      </c>
    </row>
    <row r="4973" spans="5:6" x14ac:dyDescent="0.3">
      <c r="E4973" s="4" t="s">
        <v>15245</v>
      </c>
      <c r="F4973" s="11">
        <v>0</v>
      </c>
    </row>
    <row r="4974" spans="5:6" x14ac:dyDescent="0.3">
      <c r="E4974" s="4" t="s">
        <v>14842</v>
      </c>
      <c r="F4974" s="11">
        <v>0</v>
      </c>
    </row>
    <row r="4975" spans="5:6" x14ac:dyDescent="0.3">
      <c r="E4975" s="4" t="s">
        <v>15247</v>
      </c>
      <c r="F4975" s="11">
        <v>0</v>
      </c>
    </row>
    <row r="4976" spans="5:6" x14ac:dyDescent="0.3">
      <c r="E4976" s="4" t="s">
        <v>14843</v>
      </c>
      <c r="F4976" s="11">
        <v>0</v>
      </c>
    </row>
    <row r="4977" spans="5:6" x14ac:dyDescent="0.3">
      <c r="E4977" s="4" t="s">
        <v>15249</v>
      </c>
      <c r="F4977" s="11">
        <v>0</v>
      </c>
    </row>
    <row r="4978" spans="5:6" x14ac:dyDescent="0.3">
      <c r="E4978" s="4" t="s">
        <v>14844</v>
      </c>
      <c r="F4978" s="11">
        <v>0</v>
      </c>
    </row>
    <row r="4979" spans="5:6" x14ac:dyDescent="0.3">
      <c r="E4979" s="4" t="s">
        <v>15251</v>
      </c>
      <c r="F4979" s="11">
        <v>0</v>
      </c>
    </row>
    <row r="4980" spans="5:6" x14ac:dyDescent="0.3">
      <c r="E4980" s="4" t="s">
        <v>14845</v>
      </c>
      <c r="F4980" s="11">
        <v>0</v>
      </c>
    </row>
    <row r="4981" spans="5:6" x14ac:dyDescent="0.3">
      <c r="E4981" s="4" t="s">
        <v>15253</v>
      </c>
      <c r="F4981" s="11">
        <v>0</v>
      </c>
    </row>
    <row r="4982" spans="5:6" x14ac:dyDescent="0.3">
      <c r="E4982" s="4" t="s">
        <v>14846</v>
      </c>
      <c r="F4982" s="11">
        <v>0</v>
      </c>
    </row>
    <row r="4983" spans="5:6" x14ac:dyDescent="0.3">
      <c r="E4983" s="4" t="s">
        <v>15255</v>
      </c>
      <c r="F4983" s="11">
        <v>0</v>
      </c>
    </row>
    <row r="4984" spans="5:6" x14ac:dyDescent="0.3">
      <c r="E4984" s="4" t="s">
        <v>14847</v>
      </c>
      <c r="F4984" s="11">
        <v>0</v>
      </c>
    </row>
    <row r="4985" spans="5:6" x14ac:dyDescent="0.3">
      <c r="E4985" s="4" t="s">
        <v>15257</v>
      </c>
      <c r="F4985" s="11">
        <v>0</v>
      </c>
    </row>
    <row r="4986" spans="5:6" x14ac:dyDescent="0.3">
      <c r="E4986" s="4" t="s">
        <v>14848</v>
      </c>
      <c r="F4986" s="11">
        <v>0</v>
      </c>
    </row>
    <row r="4987" spans="5:6" x14ac:dyDescent="0.3">
      <c r="E4987" s="4" t="s">
        <v>15259</v>
      </c>
      <c r="F4987" s="11">
        <v>0</v>
      </c>
    </row>
    <row r="4988" spans="5:6" x14ac:dyDescent="0.3">
      <c r="E4988" s="4" t="s">
        <v>14849</v>
      </c>
      <c r="F4988" s="11">
        <v>0</v>
      </c>
    </row>
    <row r="4989" spans="5:6" x14ac:dyDescent="0.3">
      <c r="E4989" s="4" t="s">
        <v>14435</v>
      </c>
      <c r="F4989" s="11">
        <v>0</v>
      </c>
    </row>
    <row r="4990" spans="5:6" x14ac:dyDescent="0.3">
      <c r="E4990" s="4" t="s">
        <v>14850</v>
      </c>
      <c r="F4990" s="11">
        <v>0</v>
      </c>
    </row>
    <row r="4991" spans="5:6" x14ac:dyDescent="0.3">
      <c r="E4991" s="4" t="s">
        <v>15263</v>
      </c>
      <c r="F4991" s="11">
        <v>0</v>
      </c>
    </row>
    <row r="4992" spans="5:6" x14ac:dyDescent="0.3">
      <c r="E4992" s="4" t="s">
        <v>14851</v>
      </c>
      <c r="F4992" s="11">
        <v>0</v>
      </c>
    </row>
    <row r="4993" spans="5:6" x14ac:dyDescent="0.3">
      <c r="E4993" s="4" t="s">
        <v>15265</v>
      </c>
      <c r="F4993" s="11">
        <v>0</v>
      </c>
    </row>
    <row r="4994" spans="5:6" x14ac:dyDescent="0.3">
      <c r="E4994" s="4" t="s">
        <v>14852</v>
      </c>
      <c r="F4994" s="11">
        <v>0</v>
      </c>
    </row>
    <row r="4995" spans="5:6" x14ac:dyDescent="0.3">
      <c r="E4995" s="4" t="s">
        <v>15267</v>
      </c>
      <c r="F4995" s="11">
        <v>0</v>
      </c>
    </row>
    <row r="4996" spans="5:6" x14ac:dyDescent="0.3">
      <c r="E4996" s="4" t="s">
        <v>14853</v>
      </c>
      <c r="F4996" s="11">
        <v>0</v>
      </c>
    </row>
    <row r="4997" spans="5:6" x14ac:dyDescent="0.3">
      <c r="E4997" s="4" t="s">
        <v>15269</v>
      </c>
      <c r="F4997" s="11">
        <v>0</v>
      </c>
    </row>
    <row r="4998" spans="5:6" x14ac:dyDescent="0.3">
      <c r="E4998" s="4" t="s">
        <v>14854</v>
      </c>
      <c r="F4998" s="11">
        <v>0</v>
      </c>
    </row>
    <row r="4999" spans="5:6" x14ac:dyDescent="0.3">
      <c r="E4999" s="4" t="s">
        <v>15271</v>
      </c>
      <c r="F4999" s="11">
        <v>0</v>
      </c>
    </row>
    <row r="5000" spans="5:6" x14ac:dyDescent="0.3">
      <c r="E5000" s="4" t="s">
        <v>14855</v>
      </c>
      <c r="F5000" s="11">
        <v>0</v>
      </c>
    </row>
    <row r="5001" spans="5:6" x14ac:dyDescent="0.3">
      <c r="E5001" s="4" t="s">
        <v>15273</v>
      </c>
      <c r="F5001" s="11">
        <v>0</v>
      </c>
    </row>
    <row r="5002" spans="5:6" x14ac:dyDescent="0.3">
      <c r="E5002" s="4" t="s">
        <v>14856</v>
      </c>
      <c r="F5002" s="11">
        <v>0</v>
      </c>
    </row>
    <row r="5003" spans="5:6" x14ac:dyDescent="0.3">
      <c r="E5003" s="4" t="s">
        <v>15275</v>
      </c>
      <c r="F5003" s="11">
        <v>0</v>
      </c>
    </row>
    <row r="5004" spans="5:6" x14ac:dyDescent="0.3">
      <c r="E5004" s="4" t="s">
        <v>14857</v>
      </c>
      <c r="F5004" s="11">
        <v>0</v>
      </c>
    </row>
    <row r="5005" spans="5:6" x14ac:dyDescent="0.3">
      <c r="E5005" s="4" t="s">
        <v>14407</v>
      </c>
      <c r="F5005" s="11">
        <v>0</v>
      </c>
    </row>
    <row r="5006" spans="5:6" x14ac:dyDescent="0.3">
      <c r="E5006" s="4" t="s">
        <v>14858</v>
      </c>
      <c r="F5006" s="11">
        <v>0</v>
      </c>
    </row>
    <row r="5007" spans="5:6" x14ac:dyDescent="0.3">
      <c r="E5007" s="4" t="s">
        <v>14424</v>
      </c>
      <c r="F5007" s="11">
        <v>0</v>
      </c>
    </row>
    <row r="5008" spans="5:6" x14ac:dyDescent="0.3">
      <c r="E5008" s="4" t="s">
        <v>14859</v>
      </c>
      <c r="F5008" s="11">
        <v>0</v>
      </c>
    </row>
    <row r="5009" spans="5:6" x14ac:dyDescent="0.3">
      <c r="E5009" s="4" t="s">
        <v>15281</v>
      </c>
      <c r="F5009" s="11">
        <v>0</v>
      </c>
    </row>
    <row r="5010" spans="5:6" x14ac:dyDescent="0.3">
      <c r="E5010" s="4" t="s">
        <v>14860</v>
      </c>
      <c r="F5010" s="11">
        <v>0</v>
      </c>
    </row>
    <row r="5011" spans="5:6" x14ac:dyDescent="0.3">
      <c r="E5011" s="4" t="s">
        <v>15283</v>
      </c>
      <c r="F5011" s="11">
        <v>0</v>
      </c>
    </row>
    <row r="5012" spans="5:6" x14ac:dyDescent="0.3">
      <c r="E5012" s="4" t="s">
        <v>14861</v>
      </c>
      <c r="F5012" s="11">
        <v>0</v>
      </c>
    </row>
    <row r="5013" spans="5:6" x14ac:dyDescent="0.3">
      <c r="E5013" s="4" t="s">
        <v>15285</v>
      </c>
      <c r="F5013" s="11">
        <v>0</v>
      </c>
    </row>
    <row r="5014" spans="5:6" x14ac:dyDescent="0.3">
      <c r="E5014" s="4" t="s">
        <v>14862</v>
      </c>
      <c r="F5014" s="11">
        <v>0</v>
      </c>
    </row>
    <row r="5015" spans="5:6" x14ac:dyDescent="0.3">
      <c r="E5015" s="4" t="s">
        <v>15287</v>
      </c>
      <c r="F5015" s="11">
        <v>0</v>
      </c>
    </row>
    <row r="5016" spans="5:6" x14ac:dyDescent="0.3">
      <c r="E5016" s="4" t="s">
        <v>14863</v>
      </c>
      <c r="F5016" s="11">
        <v>0</v>
      </c>
    </row>
    <row r="5017" spans="5:6" x14ac:dyDescent="0.3">
      <c r="E5017" s="4" t="s">
        <v>14410</v>
      </c>
      <c r="F5017" s="11">
        <v>0</v>
      </c>
    </row>
    <row r="5018" spans="5:6" x14ac:dyDescent="0.3">
      <c r="E5018" s="4" t="s">
        <v>14864</v>
      </c>
      <c r="F5018" s="11">
        <v>0</v>
      </c>
    </row>
    <row r="5019" spans="5:6" x14ac:dyDescent="0.3">
      <c r="E5019" s="4" t="s">
        <v>15291</v>
      </c>
      <c r="F5019" s="11">
        <v>0</v>
      </c>
    </row>
    <row r="5020" spans="5:6" x14ac:dyDescent="0.3">
      <c r="E5020" s="4" t="s">
        <v>14865</v>
      </c>
      <c r="F5020" s="11">
        <v>0</v>
      </c>
    </row>
    <row r="5021" spans="5:6" x14ac:dyDescent="0.3">
      <c r="E5021" s="4" t="s">
        <v>15293</v>
      </c>
      <c r="F5021" s="11">
        <v>0</v>
      </c>
    </row>
    <row r="5022" spans="5:6" x14ac:dyDescent="0.3">
      <c r="E5022" s="4" t="s">
        <v>14866</v>
      </c>
      <c r="F5022" s="11">
        <v>0</v>
      </c>
    </row>
    <row r="5023" spans="5:6" x14ac:dyDescent="0.3">
      <c r="E5023" s="4" t="s">
        <v>15295</v>
      </c>
      <c r="F5023" s="11">
        <v>0</v>
      </c>
    </row>
    <row r="5024" spans="5:6" x14ac:dyDescent="0.3">
      <c r="E5024" s="4" t="s">
        <v>14867</v>
      </c>
      <c r="F5024" s="11">
        <v>0</v>
      </c>
    </row>
    <row r="5025" spans="5:6" x14ac:dyDescent="0.3">
      <c r="E5025" s="4" t="s">
        <v>15297</v>
      </c>
      <c r="F5025" s="11">
        <v>0</v>
      </c>
    </row>
    <row r="5026" spans="5:6" x14ac:dyDescent="0.3">
      <c r="E5026" s="4" t="s">
        <v>14868</v>
      </c>
      <c r="F5026" s="11">
        <v>0</v>
      </c>
    </row>
    <row r="5027" spans="5:6" x14ac:dyDescent="0.3">
      <c r="E5027" s="4" t="s">
        <v>15299</v>
      </c>
      <c r="F5027" s="11">
        <v>0</v>
      </c>
    </row>
    <row r="5028" spans="5:6" x14ac:dyDescent="0.3">
      <c r="E5028" s="4" t="s">
        <v>14869</v>
      </c>
      <c r="F5028" s="11">
        <v>0</v>
      </c>
    </row>
    <row r="5029" spans="5:6" x14ac:dyDescent="0.3">
      <c r="E5029" s="4" t="s">
        <v>15301</v>
      </c>
      <c r="F5029" s="11">
        <v>0</v>
      </c>
    </row>
    <row r="5030" spans="5:6" x14ac:dyDescent="0.3">
      <c r="E5030" s="4" t="s">
        <v>14870</v>
      </c>
      <c r="F5030" s="11">
        <v>0</v>
      </c>
    </row>
    <row r="5031" spans="5:6" x14ac:dyDescent="0.3">
      <c r="E5031" s="4" t="s">
        <v>15303</v>
      </c>
      <c r="F5031" s="11">
        <v>0</v>
      </c>
    </row>
    <row r="5032" spans="5:6" x14ac:dyDescent="0.3">
      <c r="E5032" s="4" t="s">
        <v>14871</v>
      </c>
      <c r="F5032" s="11">
        <v>0</v>
      </c>
    </row>
    <row r="5033" spans="5:6" x14ac:dyDescent="0.3">
      <c r="E5033" s="4" t="s">
        <v>15305</v>
      </c>
      <c r="F5033" s="11">
        <v>0</v>
      </c>
    </row>
    <row r="5034" spans="5:6" x14ac:dyDescent="0.3">
      <c r="E5034" s="4" t="s">
        <v>14872</v>
      </c>
      <c r="F5034" s="11">
        <v>0</v>
      </c>
    </row>
    <row r="5035" spans="5:6" x14ac:dyDescent="0.3">
      <c r="E5035" s="4" t="s">
        <v>15307</v>
      </c>
      <c r="F5035" s="11">
        <v>0</v>
      </c>
    </row>
    <row r="5036" spans="5:6" x14ac:dyDescent="0.3">
      <c r="E5036" s="4" t="s">
        <v>14873</v>
      </c>
      <c r="F5036" s="11">
        <v>0</v>
      </c>
    </row>
    <row r="5037" spans="5:6" x14ac:dyDescent="0.3">
      <c r="E5037" s="4" t="s">
        <v>15309</v>
      </c>
      <c r="F5037" s="11">
        <v>0</v>
      </c>
    </row>
    <row r="5038" spans="5:6" x14ac:dyDescent="0.3">
      <c r="E5038" s="4" t="s">
        <v>14874</v>
      </c>
      <c r="F5038" s="11">
        <v>0</v>
      </c>
    </row>
    <row r="5039" spans="5:6" x14ac:dyDescent="0.3">
      <c r="E5039" s="4" t="s">
        <v>15311</v>
      </c>
      <c r="F5039" s="11">
        <v>0</v>
      </c>
    </row>
    <row r="5040" spans="5:6" x14ac:dyDescent="0.3">
      <c r="E5040" s="4" t="s">
        <v>14875</v>
      </c>
      <c r="F5040" s="11">
        <v>0</v>
      </c>
    </row>
    <row r="5041" spans="5:6" x14ac:dyDescent="0.3">
      <c r="E5041" s="4" t="s">
        <v>15313</v>
      </c>
      <c r="F5041" s="11">
        <v>0</v>
      </c>
    </row>
    <row r="5042" spans="5:6" x14ac:dyDescent="0.3">
      <c r="E5042" s="4" t="s">
        <v>14876</v>
      </c>
      <c r="F5042" s="11">
        <v>0</v>
      </c>
    </row>
    <row r="5043" spans="5:6" x14ac:dyDescent="0.3">
      <c r="E5043" s="4" t="s">
        <v>15315</v>
      </c>
      <c r="F5043" s="11">
        <v>0</v>
      </c>
    </row>
    <row r="5044" spans="5:6" x14ac:dyDescent="0.3">
      <c r="E5044" s="4" t="s">
        <v>14877</v>
      </c>
      <c r="F5044" s="11">
        <v>0</v>
      </c>
    </row>
    <row r="5045" spans="5:6" x14ac:dyDescent="0.3">
      <c r="E5045" s="4" t="s">
        <v>15317</v>
      </c>
      <c r="F5045" s="11">
        <v>0</v>
      </c>
    </row>
    <row r="5046" spans="5:6" x14ac:dyDescent="0.3">
      <c r="E5046" s="4" t="s">
        <v>14878</v>
      </c>
      <c r="F5046" s="11">
        <v>0</v>
      </c>
    </row>
    <row r="5047" spans="5:6" x14ac:dyDescent="0.3">
      <c r="E5047" s="4" t="s">
        <v>15319</v>
      </c>
      <c r="F5047" s="11">
        <v>0</v>
      </c>
    </row>
    <row r="5048" spans="5:6" x14ac:dyDescent="0.3">
      <c r="E5048" s="4" t="s">
        <v>14879</v>
      </c>
      <c r="F5048" s="11">
        <v>0</v>
      </c>
    </row>
    <row r="5049" spans="5:6" x14ac:dyDescent="0.3">
      <c r="E5049" s="4" t="s">
        <v>15321</v>
      </c>
      <c r="F5049" s="11">
        <v>0</v>
      </c>
    </row>
    <row r="5050" spans="5:6" x14ac:dyDescent="0.3">
      <c r="E5050" s="4" t="s">
        <v>14880</v>
      </c>
      <c r="F5050" s="11">
        <v>0</v>
      </c>
    </row>
    <row r="5051" spans="5:6" x14ac:dyDescent="0.3">
      <c r="E5051" s="4" t="s">
        <v>15323</v>
      </c>
      <c r="F5051" s="11">
        <v>0</v>
      </c>
    </row>
    <row r="5052" spans="5:6" x14ac:dyDescent="0.3">
      <c r="E5052" s="4" t="s">
        <v>14881</v>
      </c>
      <c r="F5052" s="11">
        <v>0</v>
      </c>
    </row>
    <row r="5053" spans="5:6" x14ac:dyDescent="0.3">
      <c r="E5053" s="4" t="s">
        <v>15325</v>
      </c>
      <c r="F5053" s="11">
        <v>0</v>
      </c>
    </row>
    <row r="5054" spans="5:6" x14ac:dyDescent="0.3">
      <c r="E5054" s="4" t="s">
        <v>14882</v>
      </c>
      <c r="F5054" s="11">
        <v>0</v>
      </c>
    </row>
    <row r="5055" spans="5:6" x14ac:dyDescent="0.3">
      <c r="E5055" s="4" t="s">
        <v>15327</v>
      </c>
      <c r="F5055" s="11">
        <v>0</v>
      </c>
    </row>
    <row r="5056" spans="5:6" x14ac:dyDescent="0.3">
      <c r="E5056" s="4" t="s">
        <v>14883</v>
      </c>
      <c r="F5056" s="11">
        <v>0</v>
      </c>
    </row>
    <row r="5057" spans="5:6" x14ac:dyDescent="0.3">
      <c r="E5057" s="4" t="s">
        <v>15329</v>
      </c>
      <c r="F5057" s="11">
        <v>0</v>
      </c>
    </row>
    <row r="5058" spans="5:6" x14ac:dyDescent="0.3">
      <c r="E5058" s="4" t="s">
        <v>14884</v>
      </c>
      <c r="F5058" s="11">
        <v>0</v>
      </c>
    </row>
    <row r="5059" spans="5:6" x14ac:dyDescent="0.3">
      <c r="E5059" s="4" t="s">
        <v>15331</v>
      </c>
      <c r="F5059" s="11">
        <v>0</v>
      </c>
    </row>
    <row r="5060" spans="5:6" x14ac:dyDescent="0.3">
      <c r="E5060" s="4" t="s">
        <v>14885</v>
      </c>
      <c r="F5060" s="11">
        <v>0</v>
      </c>
    </row>
    <row r="5061" spans="5:6" x14ac:dyDescent="0.3">
      <c r="E5061" s="4" t="s">
        <v>15333</v>
      </c>
      <c r="F5061" s="11">
        <v>0</v>
      </c>
    </row>
    <row r="5062" spans="5:6" x14ac:dyDescent="0.3">
      <c r="E5062" s="4" t="s">
        <v>14886</v>
      </c>
      <c r="F5062" s="11">
        <v>0</v>
      </c>
    </row>
    <row r="5063" spans="5:6" x14ac:dyDescent="0.3">
      <c r="E5063" s="4" t="s">
        <v>15335</v>
      </c>
      <c r="F5063" s="11">
        <v>0</v>
      </c>
    </row>
    <row r="5064" spans="5:6" x14ac:dyDescent="0.3">
      <c r="E5064" s="4" t="s">
        <v>14887</v>
      </c>
      <c r="F5064" s="11">
        <v>0</v>
      </c>
    </row>
    <row r="5065" spans="5:6" x14ac:dyDescent="0.3">
      <c r="E5065" s="4" t="s">
        <v>15337</v>
      </c>
      <c r="F5065" s="11">
        <v>0</v>
      </c>
    </row>
    <row r="5066" spans="5:6" x14ac:dyDescent="0.3">
      <c r="E5066" s="4" t="s">
        <v>14888</v>
      </c>
      <c r="F5066" s="11">
        <v>0</v>
      </c>
    </row>
    <row r="5067" spans="5:6" x14ac:dyDescent="0.3">
      <c r="E5067" s="4" t="s">
        <v>15339</v>
      </c>
      <c r="F5067" s="11">
        <v>0</v>
      </c>
    </row>
    <row r="5068" spans="5:6" x14ac:dyDescent="0.3">
      <c r="E5068" s="4" t="s">
        <v>14889</v>
      </c>
      <c r="F5068" s="11">
        <v>0</v>
      </c>
    </row>
    <row r="5069" spans="5:6" x14ac:dyDescent="0.3">
      <c r="E5069" s="4" t="s">
        <v>15341</v>
      </c>
      <c r="F5069" s="11">
        <v>0</v>
      </c>
    </row>
    <row r="5070" spans="5:6" x14ac:dyDescent="0.3">
      <c r="E5070" s="4" t="s">
        <v>14890</v>
      </c>
      <c r="F5070" s="11">
        <v>0</v>
      </c>
    </row>
    <row r="5071" spans="5:6" x14ac:dyDescent="0.3">
      <c r="E5071" s="4" t="s">
        <v>15343</v>
      </c>
      <c r="F5071" s="11">
        <v>0</v>
      </c>
    </row>
    <row r="5072" spans="5:6" x14ac:dyDescent="0.3">
      <c r="E5072" s="4" t="s">
        <v>14891</v>
      </c>
      <c r="F5072" s="11">
        <v>0</v>
      </c>
    </row>
    <row r="5073" spans="5:6" x14ac:dyDescent="0.3">
      <c r="E5073" s="4" t="s">
        <v>15345</v>
      </c>
      <c r="F5073" s="11">
        <v>0</v>
      </c>
    </row>
    <row r="5074" spans="5:6" x14ac:dyDescent="0.3">
      <c r="E5074" s="4" t="s">
        <v>14892</v>
      </c>
      <c r="F5074" s="11">
        <v>0</v>
      </c>
    </row>
    <row r="5075" spans="5:6" x14ac:dyDescent="0.3">
      <c r="E5075" s="4" t="s">
        <v>15347</v>
      </c>
      <c r="F5075" s="11">
        <v>0</v>
      </c>
    </row>
    <row r="5076" spans="5:6" x14ac:dyDescent="0.3">
      <c r="E5076" s="4" t="s">
        <v>14893</v>
      </c>
      <c r="F5076" s="11">
        <v>0</v>
      </c>
    </row>
    <row r="5077" spans="5:6" x14ac:dyDescent="0.3">
      <c r="E5077" s="4" t="s">
        <v>15349</v>
      </c>
      <c r="F5077" s="11">
        <v>0</v>
      </c>
    </row>
    <row r="5078" spans="5:6" x14ac:dyDescent="0.3">
      <c r="E5078" s="4" t="s">
        <v>14894</v>
      </c>
      <c r="F5078" s="11">
        <v>0</v>
      </c>
    </row>
    <row r="5079" spans="5:6" x14ac:dyDescent="0.3">
      <c r="E5079" s="4" t="s">
        <v>15351</v>
      </c>
      <c r="F5079" s="11">
        <v>0</v>
      </c>
    </row>
    <row r="5080" spans="5:6" x14ac:dyDescent="0.3">
      <c r="E5080" s="4" t="s">
        <v>14895</v>
      </c>
      <c r="F5080" s="11">
        <v>0</v>
      </c>
    </row>
    <row r="5081" spans="5:6" x14ac:dyDescent="0.3">
      <c r="E5081" s="4" t="s">
        <v>15353</v>
      </c>
      <c r="F5081" s="11">
        <v>0</v>
      </c>
    </row>
    <row r="5082" spans="5:6" x14ac:dyDescent="0.3">
      <c r="E5082" s="4" t="s">
        <v>14896</v>
      </c>
      <c r="F5082" s="11">
        <v>0</v>
      </c>
    </row>
    <row r="5083" spans="5:6" x14ac:dyDescent="0.3">
      <c r="E5083" s="4" t="s">
        <v>15355</v>
      </c>
      <c r="F5083" s="11">
        <v>0</v>
      </c>
    </row>
    <row r="5084" spans="5:6" x14ac:dyDescent="0.3">
      <c r="E5084" s="4" t="s">
        <v>14897</v>
      </c>
      <c r="F5084" s="11">
        <v>0</v>
      </c>
    </row>
    <row r="5085" spans="5:6" x14ac:dyDescent="0.3">
      <c r="E5085" s="4" t="s">
        <v>15357</v>
      </c>
      <c r="F5085" s="11">
        <v>0</v>
      </c>
    </row>
    <row r="5086" spans="5:6" x14ac:dyDescent="0.3">
      <c r="E5086" s="4" t="s">
        <v>14898</v>
      </c>
      <c r="F5086" s="11">
        <v>0</v>
      </c>
    </row>
    <row r="5087" spans="5:6" x14ac:dyDescent="0.3">
      <c r="E5087" s="4" t="s">
        <v>14411</v>
      </c>
      <c r="F5087" s="11">
        <v>0</v>
      </c>
    </row>
    <row r="5088" spans="5:6" x14ac:dyDescent="0.3">
      <c r="E5088" s="4" t="s">
        <v>14899</v>
      </c>
      <c r="F5088" s="11">
        <v>0</v>
      </c>
    </row>
    <row r="5089" spans="5:6" x14ac:dyDescent="0.3">
      <c r="E5089" s="4" t="s">
        <v>15361</v>
      </c>
      <c r="F5089" s="11">
        <v>0</v>
      </c>
    </row>
    <row r="5090" spans="5:6" x14ac:dyDescent="0.3">
      <c r="E5090" s="4" t="s">
        <v>14900</v>
      </c>
      <c r="F5090" s="11">
        <v>0</v>
      </c>
    </row>
    <row r="5091" spans="5:6" x14ac:dyDescent="0.3">
      <c r="E5091" s="4" t="s">
        <v>15363</v>
      </c>
      <c r="F5091" s="11">
        <v>0</v>
      </c>
    </row>
    <row r="5092" spans="5:6" x14ac:dyDescent="0.3">
      <c r="E5092" s="4" t="s">
        <v>14901</v>
      </c>
      <c r="F5092" s="11">
        <v>0</v>
      </c>
    </row>
    <row r="5093" spans="5:6" x14ac:dyDescent="0.3">
      <c r="E5093" s="4" t="s">
        <v>15365</v>
      </c>
      <c r="F5093" s="11">
        <v>0</v>
      </c>
    </row>
    <row r="5094" spans="5:6" x14ac:dyDescent="0.3">
      <c r="E5094" s="4" t="s">
        <v>14902</v>
      </c>
      <c r="F5094" s="11">
        <v>0</v>
      </c>
    </row>
    <row r="5095" spans="5:6" x14ac:dyDescent="0.3">
      <c r="E5095" s="4" t="s">
        <v>15367</v>
      </c>
      <c r="F5095" s="11">
        <v>0</v>
      </c>
    </row>
    <row r="5096" spans="5:6" x14ac:dyDescent="0.3">
      <c r="E5096" s="4" t="s">
        <v>14903</v>
      </c>
      <c r="F5096" s="11">
        <v>0</v>
      </c>
    </row>
    <row r="5097" spans="5:6" x14ac:dyDescent="0.3">
      <c r="E5097" s="4" t="s">
        <v>15369</v>
      </c>
      <c r="F5097" s="11">
        <v>0</v>
      </c>
    </row>
    <row r="5098" spans="5:6" x14ac:dyDescent="0.3">
      <c r="E5098" s="4" t="s">
        <v>14904</v>
      </c>
      <c r="F5098" s="11">
        <v>0</v>
      </c>
    </row>
    <row r="5099" spans="5:6" x14ac:dyDescent="0.3">
      <c r="E5099" s="4" t="s">
        <v>15371</v>
      </c>
      <c r="F5099" s="11">
        <v>0</v>
      </c>
    </row>
    <row r="5100" spans="5:6" x14ac:dyDescent="0.3">
      <c r="E5100" s="4" t="s">
        <v>14905</v>
      </c>
      <c r="F5100" s="11">
        <v>0</v>
      </c>
    </row>
    <row r="5101" spans="5:6" x14ac:dyDescent="0.3">
      <c r="E5101" s="4" t="s">
        <v>15373</v>
      </c>
      <c r="F5101" s="11">
        <v>0</v>
      </c>
    </row>
    <row r="5102" spans="5:6" x14ac:dyDescent="0.3">
      <c r="E5102" s="4" t="s">
        <v>14906</v>
      </c>
      <c r="F5102" s="11">
        <v>0</v>
      </c>
    </row>
    <row r="5103" spans="5:6" x14ac:dyDescent="0.3">
      <c r="E5103" s="4" t="s">
        <v>15375</v>
      </c>
      <c r="F5103" s="11">
        <v>0</v>
      </c>
    </row>
    <row r="5104" spans="5:6" x14ac:dyDescent="0.3">
      <c r="E5104" s="4" t="s">
        <v>14907</v>
      </c>
      <c r="F5104" s="11">
        <v>0</v>
      </c>
    </row>
    <row r="5105" spans="5:6" x14ac:dyDescent="0.3">
      <c r="E5105" s="4" t="s">
        <v>15377</v>
      </c>
      <c r="F5105" s="11">
        <v>0</v>
      </c>
    </row>
    <row r="5106" spans="5:6" x14ac:dyDescent="0.3">
      <c r="E5106" s="4" t="s">
        <v>14908</v>
      </c>
      <c r="F5106" s="11">
        <v>0</v>
      </c>
    </row>
    <row r="5107" spans="5:6" x14ac:dyDescent="0.3">
      <c r="E5107" s="4" t="s">
        <v>15379</v>
      </c>
      <c r="F5107" s="11">
        <v>0</v>
      </c>
    </row>
    <row r="5108" spans="5:6" x14ac:dyDescent="0.3">
      <c r="E5108" s="4" t="s">
        <v>14393</v>
      </c>
      <c r="F5108" s="11">
        <v>0</v>
      </c>
    </row>
    <row r="5109" spans="5:6" x14ac:dyDescent="0.3">
      <c r="E5109" s="4" t="s">
        <v>15381</v>
      </c>
      <c r="F5109" s="11">
        <v>0</v>
      </c>
    </row>
    <row r="5110" spans="5:6" x14ac:dyDescent="0.3">
      <c r="E5110" s="4" t="s">
        <v>14910</v>
      </c>
      <c r="F5110" s="11">
        <v>0</v>
      </c>
    </row>
    <row r="5111" spans="5:6" x14ac:dyDescent="0.3">
      <c r="E5111" s="4" t="s">
        <v>15383</v>
      </c>
      <c r="F5111" s="11">
        <v>0</v>
      </c>
    </row>
    <row r="5112" spans="5:6" x14ac:dyDescent="0.3">
      <c r="E5112" s="4" t="s">
        <v>14911</v>
      </c>
      <c r="F5112" s="11">
        <v>0</v>
      </c>
    </row>
    <row r="5113" spans="5:6" x14ac:dyDescent="0.3">
      <c r="E5113" s="4" t="s">
        <v>14437</v>
      </c>
      <c r="F5113" s="11">
        <v>0</v>
      </c>
    </row>
    <row r="5114" spans="5:6" x14ac:dyDescent="0.3">
      <c r="E5114" s="4" t="s">
        <v>14912</v>
      </c>
      <c r="F5114" s="11">
        <v>0</v>
      </c>
    </row>
    <row r="5115" spans="5:6" x14ac:dyDescent="0.3">
      <c r="E5115" s="4" t="s">
        <v>15387</v>
      </c>
      <c r="F5115" s="11">
        <v>0</v>
      </c>
    </row>
    <row r="5116" spans="5:6" x14ac:dyDescent="0.3">
      <c r="E5116" s="4" t="s">
        <v>14913</v>
      </c>
      <c r="F5116" s="11">
        <v>0</v>
      </c>
    </row>
    <row r="5117" spans="5:6" x14ac:dyDescent="0.3">
      <c r="E5117" s="4" t="s">
        <v>15389</v>
      </c>
      <c r="F5117" s="11">
        <v>0</v>
      </c>
    </row>
    <row r="5118" spans="5:6" x14ac:dyDescent="0.3">
      <c r="E5118" s="4" t="s">
        <v>14914</v>
      </c>
      <c r="F5118" s="11">
        <v>0</v>
      </c>
    </row>
    <row r="5119" spans="5:6" x14ac:dyDescent="0.3">
      <c r="E5119" s="4" t="s">
        <v>15391</v>
      </c>
      <c r="F5119" s="11">
        <v>0</v>
      </c>
    </row>
    <row r="5120" spans="5:6" x14ac:dyDescent="0.3">
      <c r="E5120" s="4" t="s">
        <v>14915</v>
      </c>
      <c r="F5120" s="11">
        <v>0</v>
      </c>
    </row>
    <row r="5121" spans="5:6" x14ac:dyDescent="0.3">
      <c r="E5121" s="4" t="s">
        <v>14438</v>
      </c>
      <c r="F5121" s="11">
        <v>0</v>
      </c>
    </row>
    <row r="5122" spans="5:6" x14ac:dyDescent="0.3">
      <c r="E5122" s="4" t="s">
        <v>14916</v>
      </c>
      <c r="F5122" s="11">
        <v>0</v>
      </c>
    </row>
    <row r="5123" spans="5:6" x14ac:dyDescent="0.3">
      <c r="E5123" s="4" t="s">
        <v>15395</v>
      </c>
      <c r="F5123" s="11">
        <v>0</v>
      </c>
    </row>
    <row r="5124" spans="5:6" x14ac:dyDescent="0.3">
      <c r="E5124" s="4" t="s">
        <v>14917</v>
      </c>
      <c r="F5124" s="11">
        <v>0</v>
      </c>
    </row>
    <row r="5125" spans="5:6" x14ac:dyDescent="0.3">
      <c r="E5125" s="4" t="s">
        <v>15397</v>
      </c>
      <c r="F5125" s="11">
        <v>0</v>
      </c>
    </row>
    <row r="5126" spans="5:6" x14ac:dyDescent="0.3">
      <c r="E5126" s="4" t="s">
        <v>14918</v>
      </c>
      <c r="F5126" s="11">
        <v>0</v>
      </c>
    </row>
    <row r="5127" spans="5:6" x14ac:dyDescent="0.3">
      <c r="E5127" s="4" t="s">
        <v>15399</v>
      </c>
      <c r="F5127" s="11">
        <v>0</v>
      </c>
    </row>
    <row r="5128" spans="5:6" x14ac:dyDescent="0.3">
      <c r="E5128" s="4" t="s">
        <v>14919</v>
      </c>
      <c r="F5128" s="11">
        <v>0</v>
      </c>
    </row>
    <row r="5129" spans="5:6" x14ac:dyDescent="0.3">
      <c r="E5129" s="4" t="s">
        <v>15401</v>
      </c>
      <c r="F5129" s="11">
        <v>0</v>
      </c>
    </row>
    <row r="5130" spans="5:6" x14ac:dyDescent="0.3">
      <c r="E5130" s="4" t="s">
        <v>14920</v>
      </c>
      <c r="F5130" s="11">
        <v>0</v>
      </c>
    </row>
    <row r="5131" spans="5:6" x14ac:dyDescent="0.3">
      <c r="E5131" s="4" t="s">
        <v>15403</v>
      </c>
      <c r="F5131" s="11">
        <v>0</v>
      </c>
    </row>
    <row r="5132" spans="5:6" x14ac:dyDescent="0.3">
      <c r="E5132" s="4" t="s">
        <v>14921</v>
      </c>
      <c r="F5132" s="11">
        <v>0</v>
      </c>
    </row>
    <row r="5133" spans="5:6" x14ac:dyDescent="0.3">
      <c r="E5133" s="4" t="s">
        <v>15405</v>
      </c>
      <c r="F5133" s="11">
        <v>0</v>
      </c>
    </row>
    <row r="5134" spans="5:6" x14ac:dyDescent="0.3">
      <c r="E5134" s="4" t="s">
        <v>14922</v>
      </c>
      <c r="F5134" s="11">
        <v>0</v>
      </c>
    </row>
    <row r="5135" spans="5:6" x14ac:dyDescent="0.3">
      <c r="E5135" s="4" t="s">
        <v>15407</v>
      </c>
      <c r="F5135" s="11">
        <v>0</v>
      </c>
    </row>
    <row r="5136" spans="5:6" x14ac:dyDescent="0.3">
      <c r="E5136" s="4" t="s">
        <v>14420</v>
      </c>
      <c r="F5136" s="11">
        <v>0</v>
      </c>
    </row>
    <row r="5137" spans="5:6" x14ac:dyDescent="0.3">
      <c r="E5137" s="4" t="s">
        <v>15409</v>
      </c>
      <c r="F5137" s="11">
        <v>0</v>
      </c>
    </row>
    <row r="5138" spans="5:6" x14ac:dyDescent="0.3">
      <c r="E5138" s="4" t="s">
        <v>14924</v>
      </c>
      <c r="F5138" s="11">
        <v>0</v>
      </c>
    </row>
    <row r="5139" spans="5:6" x14ac:dyDescent="0.3">
      <c r="E5139" s="4" t="s">
        <v>15411</v>
      </c>
      <c r="F5139" s="11">
        <v>0</v>
      </c>
    </row>
    <row r="5140" spans="5:6" x14ac:dyDescent="0.3">
      <c r="E5140" s="4" t="s">
        <v>14925</v>
      </c>
      <c r="F5140" s="11">
        <v>0</v>
      </c>
    </row>
    <row r="5141" spans="5:6" x14ac:dyDescent="0.3">
      <c r="E5141" s="4" t="s">
        <v>15413</v>
      </c>
      <c r="F5141" s="11">
        <v>0</v>
      </c>
    </row>
    <row r="5142" spans="5:6" x14ac:dyDescent="0.3">
      <c r="E5142" s="4" t="s">
        <v>14926</v>
      </c>
      <c r="F5142" s="11">
        <v>0</v>
      </c>
    </row>
    <row r="5143" spans="5:6" x14ac:dyDescent="0.3">
      <c r="E5143" s="4" t="s">
        <v>15415</v>
      </c>
      <c r="F5143" s="11">
        <v>0</v>
      </c>
    </row>
    <row r="5144" spans="5:6" x14ac:dyDescent="0.3">
      <c r="E5144" s="4" t="s">
        <v>14927</v>
      </c>
      <c r="F5144" s="11">
        <v>0</v>
      </c>
    </row>
    <row r="5145" spans="5:6" x14ac:dyDescent="0.3">
      <c r="E5145" s="4" t="s">
        <v>15417</v>
      </c>
      <c r="F5145" s="11">
        <v>0</v>
      </c>
    </row>
    <row r="5146" spans="5:6" x14ac:dyDescent="0.3">
      <c r="E5146" s="4" t="s">
        <v>14928</v>
      </c>
      <c r="F5146" s="11">
        <v>0</v>
      </c>
    </row>
    <row r="5147" spans="5:6" x14ac:dyDescent="0.3">
      <c r="E5147" s="4" t="s">
        <v>15419</v>
      </c>
      <c r="F5147" s="11">
        <v>0</v>
      </c>
    </row>
    <row r="5148" spans="5:6" x14ac:dyDescent="0.3">
      <c r="E5148" s="4" t="s">
        <v>14929</v>
      </c>
      <c r="F5148" s="11">
        <v>0</v>
      </c>
    </row>
    <row r="5149" spans="5:6" x14ac:dyDescent="0.3">
      <c r="E5149" s="4" t="s">
        <v>15421</v>
      </c>
      <c r="F5149" s="11">
        <v>0</v>
      </c>
    </row>
    <row r="5150" spans="5:6" x14ac:dyDescent="0.3">
      <c r="E5150" s="4" t="s">
        <v>14930</v>
      </c>
      <c r="F5150" s="11">
        <v>0</v>
      </c>
    </row>
    <row r="5151" spans="5:6" x14ac:dyDescent="0.3">
      <c r="E5151" s="4" t="s">
        <v>15423</v>
      </c>
      <c r="F5151" s="11">
        <v>0</v>
      </c>
    </row>
    <row r="5152" spans="5:6" x14ac:dyDescent="0.3">
      <c r="E5152" s="4" t="s">
        <v>14931</v>
      </c>
      <c r="F5152" s="11">
        <v>0</v>
      </c>
    </row>
    <row r="5153" spans="5:6" x14ac:dyDescent="0.3">
      <c r="E5153" s="4" t="s">
        <v>15425</v>
      </c>
      <c r="F5153" s="11">
        <v>0</v>
      </c>
    </row>
    <row r="5154" spans="5:6" x14ac:dyDescent="0.3">
      <c r="E5154" s="4" t="s">
        <v>14932</v>
      </c>
      <c r="F5154" s="11">
        <v>0</v>
      </c>
    </row>
    <row r="5155" spans="5:6" x14ac:dyDescent="0.3">
      <c r="E5155" s="4" t="s">
        <v>15427</v>
      </c>
      <c r="F5155" s="11">
        <v>0</v>
      </c>
    </row>
    <row r="5156" spans="5:6" x14ac:dyDescent="0.3">
      <c r="E5156" s="4" t="s">
        <v>14394</v>
      </c>
      <c r="F5156" s="11">
        <v>0</v>
      </c>
    </row>
    <row r="5157" spans="5:6" x14ac:dyDescent="0.3">
      <c r="E5157" s="4" t="s">
        <v>15429</v>
      </c>
      <c r="F5157" s="11">
        <v>0</v>
      </c>
    </row>
    <row r="5158" spans="5:6" x14ac:dyDescent="0.3">
      <c r="E5158" s="4" t="s">
        <v>14934</v>
      </c>
      <c r="F5158" s="11">
        <v>0</v>
      </c>
    </row>
    <row r="5159" spans="5:6" x14ac:dyDescent="0.3">
      <c r="E5159" s="4" t="s">
        <v>15431</v>
      </c>
      <c r="F5159" s="11">
        <v>0</v>
      </c>
    </row>
    <row r="5160" spans="5:6" x14ac:dyDescent="0.3">
      <c r="E5160" s="4" t="s">
        <v>14935</v>
      </c>
      <c r="F5160" s="11">
        <v>0</v>
      </c>
    </row>
    <row r="5161" spans="5:6" x14ac:dyDescent="0.3">
      <c r="E5161" s="4" t="s">
        <v>15433</v>
      </c>
      <c r="F5161" s="11">
        <v>0</v>
      </c>
    </row>
    <row r="5162" spans="5:6" x14ac:dyDescent="0.3">
      <c r="E5162" s="4" t="s">
        <v>14936</v>
      </c>
      <c r="F5162" s="11">
        <v>0</v>
      </c>
    </row>
    <row r="5163" spans="5:6" x14ac:dyDescent="0.3">
      <c r="E5163" s="4" t="s">
        <v>15435</v>
      </c>
      <c r="F5163" s="11">
        <v>0</v>
      </c>
    </row>
    <row r="5164" spans="5:6" x14ac:dyDescent="0.3">
      <c r="E5164" s="4" t="s">
        <v>14937</v>
      </c>
      <c r="F5164" s="11">
        <v>0</v>
      </c>
    </row>
    <row r="5165" spans="5:6" x14ac:dyDescent="0.3">
      <c r="E5165" s="4" t="s">
        <v>15437</v>
      </c>
      <c r="F5165" s="11">
        <v>0</v>
      </c>
    </row>
    <row r="5166" spans="5:6" x14ac:dyDescent="0.3">
      <c r="E5166" s="4" t="s">
        <v>14938</v>
      </c>
      <c r="F5166" s="11">
        <v>0</v>
      </c>
    </row>
    <row r="5167" spans="5:6" x14ac:dyDescent="0.3">
      <c r="E5167" s="4" t="s">
        <v>15439</v>
      </c>
      <c r="F5167" s="11">
        <v>0</v>
      </c>
    </row>
    <row r="5168" spans="5:6" x14ac:dyDescent="0.3">
      <c r="E5168" s="4" t="s">
        <v>14939</v>
      </c>
      <c r="F5168" s="11">
        <v>0</v>
      </c>
    </row>
    <row r="5169" spans="5:6" x14ac:dyDescent="0.3">
      <c r="E5169" s="4" t="s">
        <v>15441</v>
      </c>
      <c r="F5169" s="11">
        <v>0</v>
      </c>
    </row>
    <row r="5170" spans="5:6" x14ac:dyDescent="0.3">
      <c r="E5170" s="4" t="s">
        <v>14940</v>
      </c>
      <c r="F5170" s="11">
        <v>0</v>
      </c>
    </row>
    <row r="5171" spans="5:6" x14ac:dyDescent="0.3">
      <c r="E5171" s="4" t="s">
        <v>15443</v>
      </c>
      <c r="F5171" s="11">
        <v>0</v>
      </c>
    </row>
    <row r="5172" spans="5:6" x14ac:dyDescent="0.3">
      <c r="E5172" s="4" t="s">
        <v>14941</v>
      </c>
      <c r="F5172" s="11">
        <v>0</v>
      </c>
    </row>
    <row r="5173" spans="5:6" x14ac:dyDescent="0.3">
      <c r="E5173" s="4" t="s">
        <v>15445</v>
      </c>
      <c r="F5173" s="11">
        <v>0</v>
      </c>
    </row>
    <row r="5174" spans="5:6" x14ac:dyDescent="0.3">
      <c r="E5174" s="4" t="s">
        <v>14942</v>
      </c>
      <c r="F5174" s="11">
        <v>0</v>
      </c>
    </row>
    <row r="5175" spans="5:6" x14ac:dyDescent="0.3">
      <c r="E5175" s="4" t="s">
        <v>15447</v>
      </c>
      <c r="F5175" s="11">
        <v>0</v>
      </c>
    </row>
    <row r="5176" spans="5:6" x14ac:dyDescent="0.3">
      <c r="E5176" s="4" t="s">
        <v>14943</v>
      </c>
      <c r="F5176" s="11">
        <v>0</v>
      </c>
    </row>
    <row r="5177" spans="5:6" x14ac:dyDescent="0.3">
      <c r="E5177" s="4" t="s">
        <v>15449</v>
      </c>
      <c r="F5177" s="11">
        <v>0</v>
      </c>
    </row>
    <row r="5178" spans="5:6" x14ac:dyDescent="0.3">
      <c r="E5178" s="4" t="s">
        <v>14944</v>
      </c>
      <c r="F5178" s="11">
        <v>0</v>
      </c>
    </row>
    <row r="5179" spans="5:6" x14ac:dyDescent="0.3">
      <c r="E5179" s="4" t="s">
        <v>14412</v>
      </c>
      <c r="F5179" s="11">
        <v>0</v>
      </c>
    </row>
    <row r="5180" spans="5:6" x14ac:dyDescent="0.3">
      <c r="E5180" s="4" t="s">
        <v>14945</v>
      </c>
      <c r="F5180" s="11">
        <v>0</v>
      </c>
    </row>
    <row r="5181" spans="5:6" x14ac:dyDescent="0.3">
      <c r="E5181" s="4" t="s">
        <v>15453</v>
      </c>
      <c r="F5181" s="11">
        <v>0</v>
      </c>
    </row>
    <row r="5182" spans="5:6" x14ac:dyDescent="0.3">
      <c r="E5182" s="4" t="s">
        <v>14946</v>
      </c>
      <c r="F5182" s="11">
        <v>0</v>
      </c>
    </row>
    <row r="5183" spans="5:6" x14ac:dyDescent="0.3">
      <c r="E5183" s="4" t="s">
        <v>15455</v>
      </c>
      <c r="F5183" s="11">
        <v>0</v>
      </c>
    </row>
    <row r="5184" spans="5:6" x14ac:dyDescent="0.3">
      <c r="E5184" s="4" t="s">
        <v>14947</v>
      </c>
      <c r="F5184" s="11">
        <v>0</v>
      </c>
    </row>
    <row r="5185" spans="5:6" x14ac:dyDescent="0.3">
      <c r="E5185" s="4" t="s">
        <v>15457</v>
      </c>
      <c r="F5185" s="11">
        <v>0</v>
      </c>
    </row>
    <row r="5186" spans="5:6" x14ac:dyDescent="0.3">
      <c r="E5186" s="4" t="s">
        <v>14948</v>
      </c>
      <c r="F5186" s="11">
        <v>0</v>
      </c>
    </row>
    <row r="5187" spans="5:6" x14ac:dyDescent="0.3">
      <c r="E5187" s="4" t="s">
        <v>15459</v>
      </c>
      <c r="F5187" s="11">
        <v>0</v>
      </c>
    </row>
    <row r="5188" spans="5:6" x14ac:dyDescent="0.3">
      <c r="E5188" s="4" t="s">
        <v>15474</v>
      </c>
      <c r="F5188" s="11">
        <v>0</v>
      </c>
    </row>
    <row r="5189" spans="5:6" x14ac:dyDescent="0.3">
      <c r="E5189" s="4" t="s">
        <v>15461</v>
      </c>
      <c r="F5189" s="11">
        <v>0</v>
      </c>
    </row>
    <row r="5190" spans="5:6" x14ac:dyDescent="0.3">
      <c r="E5190" s="4" t="s">
        <v>15476</v>
      </c>
      <c r="F5190" s="11">
        <v>0</v>
      </c>
    </row>
    <row r="5191" spans="5:6" x14ac:dyDescent="0.3">
      <c r="E5191" s="4" t="s">
        <v>15463</v>
      </c>
      <c r="F5191" s="11">
        <v>0</v>
      </c>
    </row>
    <row r="5192" spans="5:6" x14ac:dyDescent="0.3">
      <c r="E5192" s="4" t="s">
        <v>15478</v>
      </c>
      <c r="F5192" s="11">
        <v>0</v>
      </c>
    </row>
    <row r="5193" spans="5:6" x14ac:dyDescent="0.3">
      <c r="E5193" s="4" t="s">
        <v>15465</v>
      </c>
      <c r="F5193" s="11">
        <v>0</v>
      </c>
    </row>
    <row r="5194" spans="5:6" x14ac:dyDescent="0.3">
      <c r="E5194" s="4" t="s">
        <v>15480</v>
      </c>
      <c r="F5194" s="11">
        <v>0</v>
      </c>
    </row>
    <row r="5195" spans="5:6" x14ac:dyDescent="0.3">
      <c r="E5195" s="4" t="s">
        <v>15467</v>
      </c>
      <c r="F5195" s="11">
        <v>0</v>
      </c>
    </row>
    <row r="5196" spans="5:6" x14ac:dyDescent="0.3">
      <c r="E5196" s="4" t="s">
        <v>15482</v>
      </c>
      <c r="F5196" s="11">
        <v>0</v>
      </c>
    </row>
    <row r="5197" spans="5:6" x14ac:dyDescent="0.3">
      <c r="E5197" s="4" t="s">
        <v>15469</v>
      </c>
      <c r="F5197" s="11">
        <v>0</v>
      </c>
    </row>
    <row r="5198" spans="5:6" x14ac:dyDescent="0.3">
      <c r="E5198" s="4" t="s">
        <v>15484</v>
      </c>
      <c r="F5198" s="11">
        <v>0</v>
      </c>
    </row>
    <row r="5199" spans="5:6" x14ac:dyDescent="0.3">
      <c r="E5199" s="4" t="s">
        <v>15471</v>
      </c>
      <c r="F5199" s="11">
        <v>0</v>
      </c>
    </row>
    <row r="5200" spans="5:6" x14ac:dyDescent="0.3">
      <c r="E5200" s="4" t="s">
        <v>15486</v>
      </c>
      <c r="F5200" s="11">
        <v>0</v>
      </c>
    </row>
    <row r="5201" spans="5:6" x14ac:dyDescent="0.3">
      <c r="E5201" s="4" t="s">
        <v>15473</v>
      </c>
      <c r="F5201" s="11">
        <v>0</v>
      </c>
    </row>
    <row r="5202" spans="5:6" x14ac:dyDescent="0.3">
      <c r="E5202" s="4" t="s">
        <v>15488</v>
      </c>
      <c r="F5202" s="11">
        <v>0</v>
      </c>
    </row>
    <row r="5203" spans="5:6" x14ac:dyDescent="0.3">
      <c r="E5203" s="4" t="s">
        <v>15490</v>
      </c>
      <c r="F5203" s="11">
        <v>0</v>
      </c>
    </row>
    <row r="5204" spans="5:6" x14ac:dyDescent="0.3">
      <c r="E5204" s="4" t="s">
        <v>14949</v>
      </c>
      <c r="F5204" s="11">
        <v>0</v>
      </c>
    </row>
    <row r="5205" spans="5:6" x14ac:dyDescent="0.3">
      <c r="E5205" s="4" t="s">
        <v>15477</v>
      </c>
      <c r="F5205" s="11">
        <v>0</v>
      </c>
    </row>
    <row r="5206" spans="5:6" x14ac:dyDescent="0.3">
      <c r="E5206" s="4" t="s">
        <v>14950</v>
      </c>
      <c r="F5206" s="11">
        <v>0</v>
      </c>
    </row>
    <row r="5207" spans="5:6" x14ac:dyDescent="0.3">
      <c r="E5207" s="4" t="s">
        <v>15479</v>
      </c>
      <c r="F5207" s="11">
        <v>0</v>
      </c>
    </row>
    <row r="5208" spans="5:6" x14ac:dyDescent="0.3">
      <c r="E5208" s="4" t="s">
        <v>15522</v>
      </c>
      <c r="F5208" s="11">
        <v>0</v>
      </c>
    </row>
    <row r="5209" spans="5:6" x14ac:dyDescent="0.3">
      <c r="E5209" s="4" t="s">
        <v>15481</v>
      </c>
      <c r="F5209" s="11">
        <v>0</v>
      </c>
    </row>
    <row r="5210" spans="5:6" x14ac:dyDescent="0.3">
      <c r="E5210" s="4" t="s">
        <v>15524</v>
      </c>
      <c r="F5210" s="11">
        <v>0</v>
      </c>
    </row>
    <row r="5211" spans="5:6" x14ac:dyDescent="0.3">
      <c r="E5211" s="4" t="s">
        <v>15483</v>
      </c>
      <c r="F5211" s="11">
        <v>0</v>
      </c>
    </row>
    <row r="5212" spans="5:6" x14ac:dyDescent="0.3">
      <c r="E5212" s="4" t="s">
        <v>15526</v>
      </c>
      <c r="F5212" s="11">
        <v>0</v>
      </c>
    </row>
    <row r="5213" spans="5:6" x14ac:dyDescent="0.3">
      <c r="E5213" s="4" t="s">
        <v>15485</v>
      </c>
      <c r="F5213" s="11">
        <v>0</v>
      </c>
    </row>
    <row r="5214" spans="5:6" x14ac:dyDescent="0.3">
      <c r="E5214" s="4" t="s">
        <v>15528</v>
      </c>
      <c r="F5214" s="11">
        <v>0</v>
      </c>
    </row>
    <row r="5215" spans="5:6" x14ac:dyDescent="0.3">
      <c r="E5215" s="4" t="s">
        <v>15487</v>
      </c>
      <c r="F5215" s="11">
        <v>0</v>
      </c>
    </row>
    <row r="5216" spans="5:6" x14ac:dyDescent="0.3">
      <c r="E5216" s="4" t="s">
        <v>15530</v>
      </c>
      <c r="F5216" s="11">
        <v>0</v>
      </c>
    </row>
    <row r="5217" spans="5:6" x14ac:dyDescent="0.3">
      <c r="E5217" s="4" t="s">
        <v>15489</v>
      </c>
      <c r="F5217" s="11">
        <v>0</v>
      </c>
    </row>
    <row r="5218" spans="5:6" x14ac:dyDescent="0.3">
      <c r="E5218" s="4" t="s">
        <v>15498</v>
      </c>
      <c r="F5218" s="11">
        <v>0</v>
      </c>
    </row>
    <row r="5219" spans="5:6" x14ac:dyDescent="0.3">
      <c r="E5219" s="4" t="s">
        <v>15491</v>
      </c>
      <c r="F5219" s="11">
        <v>0</v>
      </c>
    </row>
    <row r="5220" spans="5:6" x14ac:dyDescent="0.3">
      <c r="E5220" s="4" t="s">
        <v>15500</v>
      </c>
      <c r="F5220" s="11">
        <v>0</v>
      </c>
    </row>
    <row r="5221" spans="5:6" x14ac:dyDescent="0.3">
      <c r="E5221" s="4" t="s">
        <v>15493</v>
      </c>
      <c r="F5221" s="11">
        <v>0</v>
      </c>
    </row>
    <row r="5222" spans="5:6" x14ac:dyDescent="0.3">
      <c r="E5222" s="4" t="s">
        <v>15502</v>
      </c>
      <c r="F5222" s="11">
        <v>0</v>
      </c>
    </row>
    <row r="5223" spans="5:6" x14ac:dyDescent="0.3">
      <c r="E5223" s="4" t="s">
        <v>15495</v>
      </c>
      <c r="F5223" s="11">
        <v>0</v>
      </c>
    </row>
    <row r="5224" spans="5:6" x14ac:dyDescent="0.3">
      <c r="E5224" s="4" t="s">
        <v>14421</v>
      </c>
      <c r="F5224" s="11">
        <v>0</v>
      </c>
    </row>
    <row r="5225" spans="5:6" x14ac:dyDescent="0.3">
      <c r="E5225" s="4" t="s">
        <v>15497</v>
      </c>
      <c r="F5225" s="11">
        <v>0</v>
      </c>
    </row>
    <row r="5226" spans="5:6" x14ac:dyDescent="0.3">
      <c r="E5226" s="4" t="s">
        <v>15506</v>
      </c>
      <c r="F5226" s="11">
        <v>0</v>
      </c>
    </row>
    <row r="5227" spans="5:6" x14ac:dyDescent="0.3">
      <c r="E5227" s="4" t="s">
        <v>15508</v>
      </c>
      <c r="F5227" s="11">
        <v>0</v>
      </c>
    </row>
    <row r="5228" spans="5:6" x14ac:dyDescent="0.3">
      <c r="E5228" s="4" t="s">
        <v>14395</v>
      </c>
      <c r="F5228" s="11">
        <v>0</v>
      </c>
    </row>
    <row r="5229" spans="5:6" x14ac:dyDescent="0.3">
      <c r="E5229" s="4" t="s">
        <v>15501</v>
      </c>
      <c r="F5229" s="11">
        <v>0</v>
      </c>
    </row>
    <row r="5230" spans="5:6" x14ac:dyDescent="0.3">
      <c r="E5230" s="4" t="s">
        <v>14957</v>
      </c>
      <c r="F5230" s="11">
        <v>0</v>
      </c>
    </row>
    <row r="5231" spans="5:6" x14ac:dyDescent="0.3">
      <c r="E5231" s="4" t="s">
        <v>15503</v>
      </c>
      <c r="F5231" s="11">
        <v>0</v>
      </c>
    </row>
    <row r="5232" spans="5:6" x14ac:dyDescent="0.3">
      <c r="E5232" s="4" t="s">
        <v>14958</v>
      </c>
      <c r="F5232" s="11">
        <v>0</v>
      </c>
    </row>
    <row r="5233" spans="5:6" x14ac:dyDescent="0.3">
      <c r="E5233" s="4" t="s">
        <v>15505</v>
      </c>
      <c r="F5233" s="11">
        <v>0</v>
      </c>
    </row>
    <row r="5234" spans="5:6" x14ac:dyDescent="0.3">
      <c r="E5234" s="4" t="s">
        <v>14959</v>
      </c>
      <c r="F5234" s="11">
        <v>0</v>
      </c>
    </row>
    <row r="5235" spans="5:6" x14ac:dyDescent="0.3">
      <c r="E5235" s="4" t="s">
        <v>15507</v>
      </c>
      <c r="F5235" s="11">
        <v>0</v>
      </c>
    </row>
    <row r="5236" spans="5:6" x14ac:dyDescent="0.3">
      <c r="E5236" s="4" t="s">
        <v>14960</v>
      </c>
      <c r="F5236" s="11">
        <v>0</v>
      </c>
    </row>
    <row r="5237" spans="5:6" x14ac:dyDescent="0.3">
      <c r="E5237" s="4" t="s">
        <v>15509</v>
      </c>
      <c r="F5237" s="11">
        <v>0</v>
      </c>
    </row>
    <row r="5238" spans="5:6" x14ac:dyDescent="0.3">
      <c r="E5238" s="4" t="s">
        <v>14961</v>
      </c>
      <c r="F5238" s="11">
        <v>0</v>
      </c>
    </row>
    <row r="5239" spans="5:6" x14ac:dyDescent="0.3">
      <c r="E5239" s="4" t="s">
        <v>15511</v>
      </c>
      <c r="F5239" s="11">
        <v>0</v>
      </c>
    </row>
    <row r="5240" spans="5:6" x14ac:dyDescent="0.3">
      <c r="E5240" s="4" t="s">
        <v>14962</v>
      </c>
      <c r="F5240" s="11">
        <v>0</v>
      </c>
    </row>
    <row r="5241" spans="5:6" x14ac:dyDescent="0.3">
      <c r="E5241" s="4" t="s">
        <v>15513</v>
      </c>
      <c r="F5241" s="11">
        <v>0</v>
      </c>
    </row>
    <row r="5242" spans="5:6" x14ac:dyDescent="0.3">
      <c r="E5242" s="4" t="s">
        <v>14963</v>
      </c>
      <c r="F5242" s="11">
        <v>0</v>
      </c>
    </row>
    <row r="5243" spans="5:6" x14ac:dyDescent="0.3">
      <c r="E5243" s="4" t="s">
        <v>15515</v>
      </c>
      <c r="F5243" s="11">
        <v>0</v>
      </c>
    </row>
    <row r="5244" spans="5:6" x14ac:dyDescent="0.3">
      <c r="E5244" s="4" t="s">
        <v>14964</v>
      </c>
      <c r="F5244" s="11">
        <v>0</v>
      </c>
    </row>
    <row r="5245" spans="5:6" x14ac:dyDescent="0.3">
      <c r="E5245" s="4" t="s">
        <v>15517</v>
      </c>
      <c r="F5245" s="11">
        <v>0</v>
      </c>
    </row>
    <row r="5246" spans="5:6" x14ac:dyDescent="0.3">
      <c r="E5246" s="4" t="s">
        <v>14965</v>
      </c>
      <c r="F5246" s="11">
        <v>0</v>
      </c>
    </row>
    <row r="5247" spans="5:6" x14ac:dyDescent="0.3">
      <c r="E5247" s="4" t="s">
        <v>15519</v>
      </c>
      <c r="F5247" s="11">
        <v>0</v>
      </c>
    </row>
    <row r="5248" spans="5:6" x14ac:dyDescent="0.3">
      <c r="E5248" s="4" t="s">
        <v>14966</v>
      </c>
      <c r="F5248" s="11">
        <v>0</v>
      </c>
    </row>
    <row r="5249" spans="5:6" x14ac:dyDescent="0.3">
      <c r="E5249" s="4" t="s">
        <v>15521</v>
      </c>
      <c r="F5249" s="11">
        <v>0</v>
      </c>
    </row>
    <row r="5250" spans="5:6" x14ac:dyDescent="0.3">
      <c r="E5250" s="4" t="s">
        <v>14967</v>
      </c>
      <c r="F5250" s="11">
        <v>0</v>
      </c>
    </row>
    <row r="5251" spans="5:6" x14ac:dyDescent="0.3">
      <c r="E5251" s="4" t="s">
        <v>14968</v>
      </c>
      <c r="F5251" s="11">
        <v>0</v>
      </c>
    </row>
    <row r="5252" spans="5:6" x14ac:dyDescent="0.3">
      <c r="E5252" s="4" t="s">
        <v>14951</v>
      </c>
      <c r="F5252" s="11">
        <v>0</v>
      </c>
    </row>
    <row r="5253" spans="5:6" x14ac:dyDescent="0.3">
      <c r="E5253" s="4" t="s">
        <v>15525</v>
      </c>
      <c r="F5253" s="11">
        <v>0</v>
      </c>
    </row>
    <row r="5254" spans="5:6" x14ac:dyDescent="0.3">
      <c r="E5254" s="4" t="s">
        <v>14952</v>
      </c>
      <c r="F5254" s="11">
        <v>0</v>
      </c>
    </row>
    <row r="5255" spans="5:6" x14ac:dyDescent="0.3">
      <c r="E5255" s="4" t="s">
        <v>15527</v>
      </c>
      <c r="F5255" s="11">
        <v>0</v>
      </c>
    </row>
    <row r="5256" spans="5:6" x14ac:dyDescent="0.3">
      <c r="E5256" s="4" t="s">
        <v>14953</v>
      </c>
      <c r="F5256" s="11">
        <v>0</v>
      </c>
    </row>
    <row r="5257" spans="5:6" x14ac:dyDescent="0.3">
      <c r="E5257" s="4" t="s">
        <v>15529</v>
      </c>
      <c r="F5257" s="11">
        <v>0</v>
      </c>
    </row>
    <row r="5258" spans="5:6" x14ac:dyDescent="0.3">
      <c r="E5258" s="4" t="s">
        <v>14954</v>
      </c>
      <c r="F5258" s="11">
        <v>0</v>
      </c>
    </row>
    <row r="5259" spans="5:6" x14ac:dyDescent="0.3">
      <c r="E5259" s="4" t="s">
        <v>14381</v>
      </c>
      <c r="F5259" s="11">
        <v>0</v>
      </c>
    </row>
    <row r="5260" spans="5:6" x14ac:dyDescent="0.3">
      <c r="E5260" s="4" t="s">
        <v>14955</v>
      </c>
      <c r="F5260" s="11">
        <v>0</v>
      </c>
    </row>
    <row r="5261" spans="5:6" x14ac:dyDescent="0.3">
      <c r="E5261" s="4" t="s">
        <v>14319</v>
      </c>
      <c r="F5261" s="11">
        <v>0</v>
      </c>
    </row>
    <row r="5262" spans="5:6" x14ac:dyDescent="0.3">
      <c r="E5262" s="4" t="s">
        <v>14055</v>
      </c>
      <c r="F5262" s="11">
        <v>0</v>
      </c>
    </row>
    <row r="5263" spans="5:6" x14ac:dyDescent="0.3">
      <c r="E5263" s="4" t="s">
        <v>13927</v>
      </c>
      <c r="F5263" s="11">
        <v>0</v>
      </c>
    </row>
    <row r="5264" spans="5:6" x14ac:dyDescent="0.3">
      <c r="E5264" s="4" t="s">
        <v>13288</v>
      </c>
      <c r="F5264" s="11">
        <v>0</v>
      </c>
    </row>
    <row r="5265" spans="5:6" x14ac:dyDescent="0.3">
      <c r="E5265" s="4" t="s">
        <v>14183</v>
      </c>
      <c r="F5265" s="11">
        <v>0</v>
      </c>
    </row>
    <row r="5266" spans="5:6" x14ac:dyDescent="0.3">
      <c r="E5266" s="4" t="s">
        <v>13289</v>
      </c>
      <c r="F5266" s="11">
        <v>0</v>
      </c>
    </row>
    <row r="5267" spans="5:6" x14ac:dyDescent="0.3">
      <c r="E5267" s="4" t="s">
        <v>13862</v>
      </c>
      <c r="F5267" s="11">
        <v>0</v>
      </c>
    </row>
    <row r="5268" spans="5:6" x14ac:dyDescent="0.3">
      <c r="E5268" s="4" t="s">
        <v>13290</v>
      </c>
      <c r="F5268" s="11">
        <v>0</v>
      </c>
    </row>
    <row r="5269" spans="5:6" x14ac:dyDescent="0.3">
      <c r="E5269" s="4" t="s">
        <v>13991</v>
      </c>
      <c r="F5269" s="11">
        <v>0</v>
      </c>
    </row>
    <row r="5270" spans="5:6" x14ac:dyDescent="0.3">
      <c r="E5270" s="4" t="s">
        <v>13291</v>
      </c>
      <c r="F5270" s="11">
        <v>0</v>
      </c>
    </row>
    <row r="5271" spans="5:6" x14ac:dyDescent="0.3">
      <c r="E5271" s="4" t="s">
        <v>14119</v>
      </c>
      <c r="F5271" s="11">
        <v>0</v>
      </c>
    </row>
    <row r="5272" spans="5:6" x14ac:dyDescent="0.3">
      <c r="E5272" s="4" t="s">
        <v>13292</v>
      </c>
      <c r="F5272" s="11">
        <v>0</v>
      </c>
    </row>
    <row r="5273" spans="5:6" x14ac:dyDescent="0.3">
      <c r="E5273" s="4" t="s">
        <v>14247</v>
      </c>
      <c r="F5273" s="11">
        <v>0</v>
      </c>
    </row>
    <row r="5274" spans="5:6" x14ac:dyDescent="0.3">
      <c r="E5274" s="4" t="s">
        <v>13293</v>
      </c>
      <c r="F5274" s="11">
        <v>0</v>
      </c>
    </row>
    <row r="5275" spans="5:6" x14ac:dyDescent="0.3">
      <c r="E5275" s="4" t="s">
        <v>13830</v>
      </c>
      <c r="F5275" s="11">
        <v>0</v>
      </c>
    </row>
    <row r="5276" spans="5:6" x14ac:dyDescent="0.3">
      <c r="E5276" s="4" t="s">
        <v>13294</v>
      </c>
      <c r="F5276" s="11">
        <v>0</v>
      </c>
    </row>
    <row r="5277" spans="5:6" x14ac:dyDescent="0.3">
      <c r="E5277" s="4" t="s">
        <v>13895</v>
      </c>
      <c r="F5277" s="11">
        <v>0</v>
      </c>
    </row>
    <row r="5278" spans="5:6" x14ac:dyDescent="0.3">
      <c r="E5278" s="4" t="s">
        <v>13295</v>
      </c>
      <c r="F5278" s="11">
        <v>0</v>
      </c>
    </row>
    <row r="5279" spans="5:6" x14ac:dyDescent="0.3">
      <c r="E5279" s="4" t="s">
        <v>13959</v>
      </c>
      <c r="F5279" s="11">
        <v>0</v>
      </c>
    </row>
    <row r="5280" spans="5:6" x14ac:dyDescent="0.3">
      <c r="E5280" s="4" t="s">
        <v>13296</v>
      </c>
      <c r="F5280" s="11">
        <v>0</v>
      </c>
    </row>
    <row r="5281" spans="5:6" x14ac:dyDescent="0.3">
      <c r="E5281" s="4" t="s">
        <v>14023</v>
      </c>
      <c r="F5281" s="11">
        <v>0</v>
      </c>
    </row>
    <row r="5282" spans="5:6" x14ac:dyDescent="0.3">
      <c r="E5282" s="4" t="s">
        <v>13297</v>
      </c>
      <c r="F5282" s="11">
        <v>0</v>
      </c>
    </row>
    <row r="5283" spans="5:6" x14ac:dyDescent="0.3">
      <c r="E5283" s="4" t="s">
        <v>14087</v>
      </c>
      <c r="F5283" s="11">
        <v>0</v>
      </c>
    </row>
    <row r="5284" spans="5:6" x14ac:dyDescent="0.3">
      <c r="E5284" s="4" t="s">
        <v>13298</v>
      </c>
      <c r="F5284" s="11">
        <v>0</v>
      </c>
    </row>
    <row r="5285" spans="5:6" x14ac:dyDescent="0.3">
      <c r="E5285" s="4" t="s">
        <v>14151</v>
      </c>
      <c r="F5285" s="11">
        <v>0</v>
      </c>
    </row>
    <row r="5286" spans="5:6" x14ac:dyDescent="0.3">
      <c r="E5286" s="4" t="s">
        <v>13299</v>
      </c>
      <c r="F5286" s="11">
        <v>0</v>
      </c>
    </row>
    <row r="5287" spans="5:6" x14ac:dyDescent="0.3">
      <c r="E5287" s="4" t="s">
        <v>14215</v>
      </c>
      <c r="F5287" s="11">
        <v>0</v>
      </c>
    </row>
    <row r="5288" spans="5:6" x14ac:dyDescent="0.3">
      <c r="E5288" s="4" t="s">
        <v>13300</v>
      </c>
      <c r="F5288" s="11">
        <v>0</v>
      </c>
    </row>
    <row r="5289" spans="5:6" x14ac:dyDescent="0.3">
      <c r="E5289" s="4" t="s">
        <v>14279</v>
      </c>
      <c r="F5289" s="11">
        <v>0</v>
      </c>
    </row>
    <row r="5290" spans="5:6" x14ac:dyDescent="0.3">
      <c r="E5290" s="4" t="s">
        <v>13301</v>
      </c>
      <c r="F5290" s="11">
        <v>0</v>
      </c>
    </row>
    <row r="5291" spans="5:6" x14ac:dyDescent="0.3">
      <c r="E5291" s="4" t="s">
        <v>13814</v>
      </c>
      <c r="F5291" s="11">
        <v>0</v>
      </c>
    </row>
    <row r="5292" spans="5:6" x14ac:dyDescent="0.3">
      <c r="E5292" s="4" t="s">
        <v>13302</v>
      </c>
      <c r="F5292" s="11">
        <v>0</v>
      </c>
    </row>
    <row r="5293" spans="5:6" x14ac:dyDescent="0.3">
      <c r="E5293" s="4" t="s">
        <v>13846</v>
      </c>
      <c r="F5293" s="11">
        <v>0</v>
      </c>
    </row>
    <row r="5294" spans="5:6" x14ac:dyDescent="0.3">
      <c r="E5294" s="4" t="s">
        <v>13303</v>
      </c>
      <c r="F5294" s="11">
        <v>0</v>
      </c>
    </row>
    <row r="5295" spans="5:6" x14ac:dyDescent="0.3">
      <c r="E5295" s="4" t="s">
        <v>13878</v>
      </c>
      <c r="F5295" s="11">
        <v>0</v>
      </c>
    </row>
    <row r="5296" spans="5:6" x14ac:dyDescent="0.3">
      <c r="E5296" s="4" t="s">
        <v>13304</v>
      </c>
      <c r="F5296" s="11">
        <v>0</v>
      </c>
    </row>
    <row r="5297" spans="5:6" x14ac:dyDescent="0.3">
      <c r="E5297" s="4" t="s">
        <v>13911</v>
      </c>
      <c r="F5297" s="11">
        <v>0</v>
      </c>
    </row>
    <row r="5298" spans="5:6" x14ac:dyDescent="0.3">
      <c r="E5298" s="4" t="s">
        <v>13305</v>
      </c>
      <c r="F5298" s="11">
        <v>0</v>
      </c>
    </row>
    <row r="5299" spans="5:6" x14ac:dyDescent="0.3">
      <c r="E5299" s="4" t="s">
        <v>13943</v>
      </c>
      <c r="F5299" s="11">
        <v>0</v>
      </c>
    </row>
    <row r="5300" spans="5:6" x14ac:dyDescent="0.3">
      <c r="E5300" s="4" t="s">
        <v>13306</v>
      </c>
      <c r="F5300" s="11">
        <v>0</v>
      </c>
    </row>
    <row r="5301" spans="5:6" x14ac:dyDescent="0.3">
      <c r="E5301" s="4" t="s">
        <v>13975</v>
      </c>
      <c r="F5301" s="11">
        <v>0</v>
      </c>
    </row>
    <row r="5302" spans="5:6" x14ac:dyDescent="0.3">
      <c r="E5302" s="4" t="s">
        <v>13307</v>
      </c>
      <c r="F5302" s="11">
        <v>0</v>
      </c>
    </row>
    <row r="5303" spans="5:6" x14ac:dyDescent="0.3">
      <c r="E5303" s="4" t="s">
        <v>14007</v>
      </c>
      <c r="F5303" s="11">
        <v>0</v>
      </c>
    </row>
    <row r="5304" spans="5:6" x14ac:dyDescent="0.3">
      <c r="E5304" s="4" t="s">
        <v>13240</v>
      </c>
      <c r="F5304" s="11">
        <v>0</v>
      </c>
    </row>
    <row r="5305" spans="5:6" x14ac:dyDescent="0.3">
      <c r="E5305" s="4" t="s">
        <v>14039</v>
      </c>
      <c r="F5305" s="11">
        <v>0</v>
      </c>
    </row>
    <row r="5306" spans="5:6" x14ac:dyDescent="0.3">
      <c r="E5306" s="4" t="s">
        <v>13309</v>
      </c>
      <c r="F5306" s="11">
        <v>0</v>
      </c>
    </row>
    <row r="5307" spans="5:6" x14ac:dyDescent="0.3">
      <c r="E5307" s="4" t="s">
        <v>14071</v>
      </c>
      <c r="F5307" s="11">
        <v>0</v>
      </c>
    </row>
    <row r="5308" spans="5:6" x14ac:dyDescent="0.3">
      <c r="E5308" s="4" t="s">
        <v>13310</v>
      </c>
      <c r="F5308" s="11">
        <v>0</v>
      </c>
    </row>
    <row r="5309" spans="5:6" x14ac:dyDescent="0.3">
      <c r="E5309" s="4" t="s">
        <v>14103</v>
      </c>
      <c r="F5309" s="11">
        <v>0</v>
      </c>
    </row>
    <row r="5310" spans="5:6" x14ac:dyDescent="0.3">
      <c r="E5310" s="4" t="s">
        <v>13311</v>
      </c>
      <c r="F5310" s="11">
        <v>0</v>
      </c>
    </row>
    <row r="5311" spans="5:6" x14ac:dyDescent="0.3">
      <c r="E5311" s="4" t="s">
        <v>13272</v>
      </c>
      <c r="F5311" s="11">
        <v>0</v>
      </c>
    </row>
    <row r="5312" spans="5:6" x14ac:dyDescent="0.3">
      <c r="E5312" s="4" t="s">
        <v>13312</v>
      </c>
      <c r="F5312" s="11">
        <v>0</v>
      </c>
    </row>
    <row r="5313" spans="5:6" x14ac:dyDescent="0.3">
      <c r="E5313" s="4" t="s">
        <v>14167</v>
      </c>
      <c r="F5313" s="11">
        <v>0</v>
      </c>
    </row>
    <row r="5314" spans="5:6" x14ac:dyDescent="0.3">
      <c r="E5314" s="4" t="s">
        <v>13313</v>
      </c>
      <c r="F5314" s="11">
        <v>0</v>
      </c>
    </row>
    <row r="5315" spans="5:6" x14ac:dyDescent="0.3">
      <c r="E5315" s="4" t="s">
        <v>14199</v>
      </c>
      <c r="F5315" s="11">
        <v>0</v>
      </c>
    </row>
    <row r="5316" spans="5:6" x14ac:dyDescent="0.3">
      <c r="E5316" s="4" t="s">
        <v>13314</v>
      </c>
      <c r="F5316" s="11">
        <v>0</v>
      </c>
    </row>
    <row r="5317" spans="5:6" x14ac:dyDescent="0.3">
      <c r="E5317" s="4" t="s">
        <v>14231</v>
      </c>
      <c r="F5317" s="11">
        <v>0</v>
      </c>
    </row>
    <row r="5318" spans="5:6" x14ac:dyDescent="0.3">
      <c r="E5318" s="4" t="s">
        <v>13315</v>
      </c>
      <c r="F5318" s="11">
        <v>0</v>
      </c>
    </row>
    <row r="5319" spans="5:6" x14ac:dyDescent="0.3">
      <c r="E5319" s="4" t="s">
        <v>14263</v>
      </c>
      <c r="F5319" s="11">
        <v>0</v>
      </c>
    </row>
    <row r="5320" spans="5:6" x14ac:dyDescent="0.3">
      <c r="E5320" s="4" t="s">
        <v>13316</v>
      </c>
      <c r="F5320" s="11">
        <v>0</v>
      </c>
    </row>
    <row r="5321" spans="5:6" x14ac:dyDescent="0.3">
      <c r="E5321" s="4" t="s">
        <v>14303</v>
      </c>
      <c r="F5321" s="11">
        <v>0</v>
      </c>
    </row>
    <row r="5322" spans="5:6" x14ac:dyDescent="0.3">
      <c r="E5322" s="4" t="s">
        <v>13317</v>
      </c>
      <c r="F5322" s="11">
        <v>0</v>
      </c>
    </row>
    <row r="5323" spans="5:6" x14ac:dyDescent="0.3">
      <c r="E5323" s="4" t="s">
        <v>14335</v>
      </c>
      <c r="F5323" s="11">
        <v>0</v>
      </c>
    </row>
    <row r="5324" spans="5:6" x14ac:dyDescent="0.3">
      <c r="E5324" s="4" t="s">
        <v>13318</v>
      </c>
      <c r="F5324" s="11">
        <v>0</v>
      </c>
    </row>
    <row r="5325" spans="5:6" x14ac:dyDescent="0.3">
      <c r="E5325" s="4" t="s">
        <v>13822</v>
      </c>
      <c r="F5325" s="11">
        <v>0</v>
      </c>
    </row>
    <row r="5326" spans="5:6" x14ac:dyDescent="0.3">
      <c r="E5326" s="4" t="s">
        <v>13319</v>
      </c>
      <c r="F5326" s="11">
        <v>0</v>
      </c>
    </row>
    <row r="5327" spans="5:6" x14ac:dyDescent="0.3">
      <c r="E5327" s="4" t="s">
        <v>13838</v>
      </c>
      <c r="F5327" s="11">
        <v>0</v>
      </c>
    </row>
    <row r="5328" spans="5:6" x14ac:dyDescent="0.3">
      <c r="E5328" s="4" t="s">
        <v>13320</v>
      </c>
      <c r="F5328" s="11">
        <v>0</v>
      </c>
    </row>
    <row r="5329" spans="5:6" x14ac:dyDescent="0.3">
      <c r="E5329" s="4" t="s">
        <v>13854</v>
      </c>
      <c r="F5329" s="11">
        <v>0</v>
      </c>
    </row>
    <row r="5330" spans="5:6" x14ac:dyDescent="0.3">
      <c r="E5330" s="4" t="s">
        <v>13321</v>
      </c>
      <c r="F5330" s="11">
        <v>0</v>
      </c>
    </row>
    <row r="5331" spans="5:6" x14ac:dyDescent="0.3">
      <c r="E5331" s="4" t="s">
        <v>13870</v>
      </c>
      <c r="F5331" s="11">
        <v>0</v>
      </c>
    </row>
    <row r="5332" spans="5:6" x14ac:dyDescent="0.3">
      <c r="E5332" s="4" t="s">
        <v>13322</v>
      </c>
      <c r="F5332" s="11">
        <v>0</v>
      </c>
    </row>
    <row r="5333" spans="5:6" x14ac:dyDescent="0.3">
      <c r="E5333" s="4" t="s">
        <v>13287</v>
      </c>
      <c r="F5333" s="11">
        <v>0</v>
      </c>
    </row>
    <row r="5334" spans="5:6" x14ac:dyDescent="0.3">
      <c r="E5334" s="4" t="s">
        <v>13323</v>
      </c>
      <c r="F5334" s="11">
        <v>0</v>
      </c>
    </row>
    <row r="5335" spans="5:6" x14ac:dyDescent="0.3">
      <c r="E5335" s="4" t="s">
        <v>13903</v>
      </c>
      <c r="F5335" s="11">
        <v>0</v>
      </c>
    </row>
    <row r="5336" spans="5:6" x14ac:dyDescent="0.3">
      <c r="E5336" s="4" t="s">
        <v>13324</v>
      </c>
      <c r="F5336" s="11">
        <v>0</v>
      </c>
    </row>
    <row r="5337" spans="5:6" x14ac:dyDescent="0.3">
      <c r="E5337" s="4" t="s">
        <v>13919</v>
      </c>
      <c r="F5337" s="11">
        <v>0</v>
      </c>
    </row>
    <row r="5338" spans="5:6" x14ac:dyDescent="0.3">
      <c r="E5338" s="4" t="s">
        <v>13325</v>
      </c>
      <c r="F5338" s="11">
        <v>0</v>
      </c>
    </row>
    <row r="5339" spans="5:6" x14ac:dyDescent="0.3">
      <c r="E5339" s="4" t="s">
        <v>13935</v>
      </c>
      <c r="F5339" s="11">
        <v>0</v>
      </c>
    </row>
    <row r="5340" spans="5:6" x14ac:dyDescent="0.3">
      <c r="E5340" s="4" t="s">
        <v>13326</v>
      </c>
      <c r="F5340" s="11">
        <v>0</v>
      </c>
    </row>
    <row r="5341" spans="5:6" x14ac:dyDescent="0.3">
      <c r="E5341" s="4" t="s">
        <v>13951</v>
      </c>
      <c r="F5341" s="11">
        <v>0</v>
      </c>
    </row>
    <row r="5342" spans="5:6" x14ac:dyDescent="0.3">
      <c r="E5342" s="4" t="s">
        <v>13327</v>
      </c>
      <c r="F5342" s="11">
        <v>0</v>
      </c>
    </row>
    <row r="5343" spans="5:6" x14ac:dyDescent="0.3">
      <c r="E5343" s="4" t="s">
        <v>13967</v>
      </c>
      <c r="F5343" s="11">
        <v>0</v>
      </c>
    </row>
    <row r="5344" spans="5:6" x14ac:dyDescent="0.3">
      <c r="E5344" s="4" t="s">
        <v>13328</v>
      </c>
      <c r="F5344" s="11">
        <v>0</v>
      </c>
    </row>
    <row r="5345" spans="5:6" x14ac:dyDescent="0.3">
      <c r="E5345" s="4" t="s">
        <v>13983</v>
      </c>
      <c r="F5345" s="11">
        <v>0</v>
      </c>
    </row>
    <row r="5346" spans="5:6" x14ac:dyDescent="0.3">
      <c r="E5346" s="4" t="s">
        <v>13329</v>
      </c>
      <c r="F5346" s="11">
        <v>0</v>
      </c>
    </row>
    <row r="5347" spans="5:6" x14ac:dyDescent="0.3">
      <c r="E5347" s="4" t="s">
        <v>13999</v>
      </c>
      <c r="F5347" s="11">
        <v>0</v>
      </c>
    </row>
    <row r="5348" spans="5:6" x14ac:dyDescent="0.3">
      <c r="E5348" s="4" t="s">
        <v>13330</v>
      </c>
      <c r="F5348" s="11">
        <v>0</v>
      </c>
    </row>
    <row r="5349" spans="5:6" x14ac:dyDescent="0.3">
      <c r="E5349" s="4" t="s">
        <v>14015</v>
      </c>
      <c r="F5349" s="11">
        <v>0</v>
      </c>
    </row>
    <row r="5350" spans="5:6" x14ac:dyDescent="0.3">
      <c r="E5350" s="4" t="s">
        <v>13331</v>
      </c>
      <c r="F5350" s="11">
        <v>0</v>
      </c>
    </row>
    <row r="5351" spans="5:6" x14ac:dyDescent="0.3">
      <c r="E5351" s="4" t="s">
        <v>14031</v>
      </c>
      <c r="F5351" s="11">
        <v>0</v>
      </c>
    </row>
    <row r="5352" spans="5:6" x14ac:dyDescent="0.3">
      <c r="E5352" s="4" t="s">
        <v>13232</v>
      </c>
      <c r="F5352" s="11">
        <v>0</v>
      </c>
    </row>
    <row r="5353" spans="5:6" x14ac:dyDescent="0.3">
      <c r="E5353" s="4" t="s">
        <v>14047</v>
      </c>
      <c r="F5353" s="11">
        <v>0</v>
      </c>
    </row>
    <row r="5354" spans="5:6" x14ac:dyDescent="0.3">
      <c r="E5354" s="4" t="s">
        <v>13333</v>
      </c>
      <c r="F5354" s="11">
        <v>0</v>
      </c>
    </row>
    <row r="5355" spans="5:6" x14ac:dyDescent="0.3">
      <c r="E5355" s="4" t="s">
        <v>14063</v>
      </c>
      <c r="F5355" s="11">
        <v>0</v>
      </c>
    </row>
    <row r="5356" spans="5:6" x14ac:dyDescent="0.3">
      <c r="E5356" s="4" t="s">
        <v>13334</v>
      </c>
      <c r="F5356" s="11">
        <v>0</v>
      </c>
    </row>
    <row r="5357" spans="5:6" x14ac:dyDescent="0.3">
      <c r="E5357" s="4" t="s">
        <v>14079</v>
      </c>
      <c r="F5357" s="11">
        <v>0</v>
      </c>
    </row>
    <row r="5358" spans="5:6" x14ac:dyDescent="0.3">
      <c r="E5358" s="4" t="s">
        <v>13335</v>
      </c>
      <c r="F5358" s="11">
        <v>0</v>
      </c>
    </row>
    <row r="5359" spans="5:6" x14ac:dyDescent="0.3">
      <c r="E5359" s="4" t="s">
        <v>14095</v>
      </c>
      <c r="F5359" s="11">
        <v>0</v>
      </c>
    </row>
    <row r="5360" spans="5:6" x14ac:dyDescent="0.3">
      <c r="E5360" s="4" t="s">
        <v>13336</v>
      </c>
      <c r="F5360" s="11">
        <v>0</v>
      </c>
    </row>
    <row r="5361" spans="5:6" x14ac:dyDescent="0.3">
      <c r="E5361" s="4" t="s">
        <v>14111</v>
      </c>
      <c r="F5361" s="11">
        <v>0</v>
      </c>
    </row>
    <row r="5362" spans="5:6" x14ac:dyDescent="0.3">
      <c r="E5362" s="4" t="s">
        <v>13337</v>
      </c>
      <c r="F5362" s="11">
        <v>0</v>
      </c>
    </row>
    <row r="5363" spans="5:6" x14ac:dyDescent="0.3">
      <c r="E5363" s="4" t="s">
        <v>14127</v>
      </c>
      <c r="F5363" s="11">
        <v>0</v>
      </c>
    </row>
    <row r="5364" spans="5:6" x14ac:dyDescent="0.3">
      <c r="E5364" s="4" t="s">
        <v>13338</v>
      </c>
      <c r="F5364" s="11">
        <v>0</v>
      </c>
    </row>
    <row r="5365" spans="5:6" x14ac:dyDescent="0.3">
      <c r="E5365" s="4" t="s">
        <v>14143</v>
      </c>
      <c r="F5365" s="11">
        <v>0</v>
      </c>
    </row>
    <row r="5366" spans="5:6" x14ac:dyDescent="0.3">
      <c r="E5366" s="4" t="s">
        <v>13339</v>
      </c>
      <c r="F5366" s="11">
        <v>0</v>
      </c>
    </row>
    <row r="5367" spans="5:6" x14ac:dyDescent="0.3">
      <c r="E5367" s="4" t="s">
        <v>14159</v>
      </c>
      <c r="F5367" s="11">
        <v>0</v>
      </c>
    </row>
    <row r="5368" spans="5:6" x14ac:dyDescent="0.3">
      <c r="E5368" s="4" t="s">
        <v>13340</v>
      </c>
      <c r="F5368" s="11">
        <v>0</v>
      </c>
    </row>
    <row r="5369" spans="5:6" x14ac:dyDescent="0.3">
      <c r="E5369" s="4" t="s">
        <v>14175</v>
      </c>
      <c r="F5369" s="11">
        <v>0</v>
      </c>
    </row>
    <row r="5370" spans="5:6" x14ac:dyDescent="0.3">
      <c r="E5370" s="4" t="s">
        <v>13341</v>
      </c>
      <c r="F5370" s="11">
        <v>0</v>
      </c>
    </row>
    <row r="5371" spans="5:6" x14ac:dyDescent="0.3">
      <c r="E5371" s="4" t="s">
        <v>14191</v>
      </c>
      <c r="F5371" s="11">
        <v>0</v>
      </c>
    </row>
    <row r="5372" spans="5:6" x14ac:dyDescent="0.3">
      <c r="E5372" s="4" t="s">
        <v>13342</v>
      </c>
      <c r="F5372" s="11">
        <v>0</v>
      </c>
    </row>
    <row r="5373" spans="5:6" x14ac:dyDescent="0.3">
      <c r="E5373" s="4" t="s">
        <v>14207</v>
      </c>
      <c r="F5373" s="11">
        <v>0</v>
      </c>
    </row>
    <row r="5374" spans="5:6" x14ac:dyDescent="0.3">
      <c r="E5374" s="4" t="s">
        <v>13343</v>
      </c>
      <c r="F5374" s="11">
        <v>0</v>
      </c>
    </row>
    <row r="5375" spans="5:6" x14ac:dyDescent="0.3">
      <c r="E5375" s="4" t="s">
        <v>14223</v>
      </c>
      <c r="F5375" s="11">
        <v>0</v>
      </c>
    </row>
    <row r="5376" spans="5:6" x14ac:dyDescent="0.3">
      <c r="E5376" s="4" t="s">
        <v>13344</v>
      </c>
      <c r="F5376" s="11">
        <v>0</v>
      </c>
    </row>
    <row r="5377" spans="5:6" x14ac:dyDescent="0.3">
      <c r="E5377" s="4" t="s">
        <v>14239</v>
      </c>
      <c r="F5377" s="11">
        <v>0</v>
      </c>
    </row>
    <row r="5378" spans="5:6" x14ac:dyDescent="0.3">
      <c r="E5378" s="4" t="s">
        <v>13345</v>
      </c>
      <c r="F5378" s="11">
        <v>0</v>
      </c>
    </row>
    <row r="5379" spans="5:6" x14ac:dyDescent="0.3">
      <c r="E5379" s="4" t="s">
        <v>14255</v>
      </c>
      <c r="F5379" s="11">
        <v>0</v>
      </c>
    </row>
    <row r="5380" spans="5:6" x14ac:dyDescent="0.3">
      <c r="E5380" s="4" t="s">
        <v>13346</v>
      </c>
      <c r="F5380" s="11">
        <v>0</v>
      </c>
    </row>
    <row r="5381" spans="5:6" x14ac:dyDescent="0.3">
      <c r="E5381" s="4" t="s">
        <v>14271</v>
      </c>
      <c r="F5381" s="11">
        <v>0</v>
      </c>
    </row>
    <row r="5382" spans="5:6" x14ac:dyDescent="0.3">
      <c r="E5382" s="4" t="s">
        <v>13347</v>
      </c>
      <c r="F5382" s="11">
        <v>0</v>
      </c>
    </row>
    <row r="5383" spans="5:6" x14ac:dyDescent="0.3">
      <c r="E5383" s="4" t="s">
        <v>14295</v>
      </c>
      <c r="F5383" s="11">
        <v>0</v>
      </c>
    </row>
    <row r="5384" spans="5:6" x14ac:dyDescent="0.3">
      <c r="E5384" s="4" t="s">
        <v>13348</v>
      </c>
      <c r="F5384" s="11">
        <v>0</v>
      </c>
    </row>
    <row r="5385" spans="5:6" x14ac:dyDescent="0.3">
      <c r="E5385" s="4" t="s">
        <v>14311</v>
      </c>
      <c r="F5385" s="11">
        <v>0</v>
      </c>
    </row>
    <row r="5386" spans="5:6" x14ac:dyDescent="0.3">
      <c r="E5386" s="4" t="s">
        <v>13349</v>
      </c>
      <c r="F5386" s="11">
        <v>0</v>
      </c>
    </row>
    <row r="5387" spans="5:6" x14ac:dyDescent="0.3">
      <c r="E5387" s="4" t="s">
        <v>14327</v>
      </c>
      <c r="F5387" s="11">
        <v>0</v>
      </c>
    </row>
    <row r="5388" spans="5:6" x14ac:dyDescent="0.3">
      <c r="E5388" s="4" t="s">
        <v>13350</v>
      </c>
      <c r="F5388" s="11">
        <v>0</v>
      </c>
    </row>
    <row r="5389" spans="5:6" x14ac:dyDescent="0.3">
      <c r="E5389" s="4" t="s">
        <v>13810</v>
      </c>
      <c r="F5389" s="11">
        <v>0</v>
      </c>
    </row>
    <row r="5390" spans="5:6" x14ac:dyDescent="0.3">
      <c r="E5390" s="4" t="s">
        <v>13351</v>
      </c>
      <c r="F5390" s="11">
        <v>0</v>
      </c>
    </row>
    <row r="5391" spans="5:6" x14ac:dyDescent="0.3">
      <c r="E5391" s="4" t="s">
        <v>13818</v>
      </c>
      <c r="F5391" s="11">
        <v>0</v>
      </c>
    </row>
    <row r="5392" spans="5:6" x14ac:dyDescent="0.3">
      <c r="E5392" s="4" t="s">
        <v>13352</v>
      </c>
      <c r="F5392" s="11">
        <v>0</v>
      </c>
    </row>
    <row r="5393" spans="5:6" x14ac:dyDescent="0.3">
      <c r="E5393" s="4" t="s">
        <v>13826</v>
      </c>
      <c r="F5393" s="11">
        <v>0</v>
      </c>
    </row>
    <row r="5394" spans="5:6" x14ac:dyDescent="0.3">
      <c r="E5394" s="4" t="s">
        <v>13353</v>
      </c>
      <c r="F5394" s="11">
        <v>0</v>
      </c>
    </row>
    <row r="5395" spans="5:6" x14ac:dyDescent="0.3">
      <c r="E5395" s="4" t="s">
        <v>13834</v>
      </c>
      <c r="F5395" s="11">
        <v>0</v>
      </c>
    </row>
    <row r="5396" spans="5:6" x14ac:dyDescent="0.3">
      <c r="E5396" s="4" t="s">
        <v>13354</v>
      </c>
      <c r="F5396" s="11">
        <v>0</v>
      </c>
    </row>
    <row r="5397" spans="5:6" x14ac:dyDescent="0.3">
      <c r="E5397" s="4" t="s">
        <v>13842</v>
      </c>
      <c r="F5397" s="11">
        <v>0</v>
      </c>
    </row>
    <row r="5398" spans="5:6" x14ac:dyDescent="0.3">
      <c r="E5398" s="4" t="s">
        <v>13355</v>
      </c>
      <c r="F5398" s="11">
        <v>0</v>
      </c>
    </row>
    <row r="5399" spans="5:6" x14ac:dyDescent="0.3">
      <c r="E5399" s="4" t="s">
        <v>13850</v>
      </c>
      <c r="F5399" s="11">
        <v>0</v>
      </c>
    </row>
    <row r="5400" spans="5:6" x14ac:dyDescent="0.3">
      <c r="E5400" s="4" t="s">
        <v>13356</v>
      </c>
      <c r="F5400" s="11">
        <v>0</v>
      </c>
    </row>
    <row r="5401" spans="5:6" x14ac:dyDescent="0.3">
      <c r="E5401" s="4" t="s">
        <v>13858</v>
      </c>
      <c r="F5401" s="11">
        <v>0</v>
      </c>
    </row>
    <row r="5402" spans="5:6" x14ac:dyDescent="0.3">
      <c r="E5402" s="4" t="s">
        <v>13357</v>
      </c>
      <c r="F5402" s="11">
        <v>0</v>
      </c>
    </row>
    <row r="5403" spans="5:6" x14ac:dyDescent="0.3">
      <c r="E5403" s="4" t="s">
        <v>13866</v>
      </c>
      <c r="F5403" s="11">
        <v>0</v>
      </c>
    </row>
    <row r="5404" spans="5:6" x14ac:dyDescent="0.3">
      <c r="E5404" s="4" t="s">
        <v>13358</v>
      </c>
      <c r="F5404" s="11">
        <v>0</v>
      </c>
    </row>
    <row r="5405" spans="5:6" x14ac:dyDescent="0.3">
      <c r="E5405" s="4" t="s">
        <v>13874</v>
      </c>
      <c r="F5405" s="11">
        <v>0</v>
      </c>
    </row>
    <row r="5406" spans="5:6" x14ac:dyDescent="0.3">
      <c r="E5406" s="4" t="s">
        <v>13359</v>
      </c>
      <c r="F5406" s="11">
        <v>0</v>
      </c>
    </row>
    <row r="5407" spans="5:6" x14ac:dyDescent="0.3">
      <c r="E5407" s="4" t="s">
        <v>13882</v>
      </c>
      <c r="F5407" s="11">
        <v>0</v>
      </c>
    </row>
    <row r="5408" spans="5:6" x14ac:dyDescent="0.3">
      <c r="E5408" s="4" t="s">
        <v>13360</v>
      </c>
      <c r="F5408" s="11">
        <v>0</v>
      </c>
    </row>
    <row r="5409" spans="5:6" x14ac:dyDescent="0.3">
      <c r="E5409" s="4" t="s">
        <v>13891</v>
      </c>
      <c r="F5409" s="11">
        <v>0</v>
      </c>
    </row>
    <row r="5410" spans="5:6" x14ac:dyDescent="0.3">
      <c r="E5410" s="4" t="s">
        <v>13361</v>
      </c>
      <c r="F5410" s="11">
        <v>0</v>
      </c>
    </row>
    <row r="5411" spans="5:6" x14ac:dyDescent="0.3">
      <c r="E5411" s="4" t="s">
        <v>13282</v>
      </c>
      <c r="F5411" s="11">
        <v>0</v>
      </c>
    </row>
    <row r="5412" spans="5:6" x14ac:dyDescent="0.3">
      <c r="E5412" s="4" t="s">
        <v>13362</v>
      </c>
      <c r="F5412" s="11">
        <v>0</v>
      </c>
    </row>
    <row r="5413" spans="5:6" x14ac:dyDescent="0.3">
      <c r="E5413" s="4" t="s">
        <v>13264</v>
      </c>
      <c r="F5413" s="11">
        <v>0</v>
      </c>
    </row>
    <row r="5414" spans="5:6" x14ac:dyDescent="0.3">
      <c r="E5414" s="4" t="s">
        <v>13363</v>
      </c>
      <c r="F5414" s="11">
        <v>0</v>
      </c>
    </row>
    <row r="5415" spans="5:6" x14ac:dyDescent="0.3">
      <c r="E5415" s="4" t="s">
        <v>13915</v>
      </c>
      <c r="F5415" s="11">
        <v>0</v>
      </c>
    </row>
    <row r="5416" spans="5:6" x14ac:dyDescent="0.3">
      <c r="E5416" s="4" t="s">
        <v>13364</v>
      </c>
      <c r="F5416" s="11">
        <v>0</v>
      </c>
    </row>
    <row r="5417" spans="5:6" x14ac:dyDescent="0.3">
      <c r="E5417" s="4" t="s">
        <v>13923</v>
      </c>
      <c r="F5417" s="11">
        <v>0</v>
      </c>
    </row>
    <row r="5418" spans="5:6" x14ac:dyDescent="0.3">
      <c r="E5418" s="4" t="s">
        <v>13365</v>
      </c>
      <c r="F5418" s="11">
        <v>0</v>
      </c>
    </row>
    <row r="5419" spans="5:6" x14ac:dyDescent="0.3">
      <c r="E5419" s="4" t="s">
        <v>13931</v>
      </c>
      <c r="F5419" s="11">
        <v>0</v>
      </c>
    </row>
    <row r="5420" spans="5:6" x14ac:dyDescent="0.3">
      <c r="E5420" s="4" t="s">
        <v>13366</v>
      </c>
      <c r="F5420" s="11">
        <v>0</v>
      </c>
    </row>
    <row r="5421" spans="5:6" x14ac:dyDescent="0.3">
      <c r="E5421" s="4" t="s">
        <v>13939</v>
      </c>
      <c r="F5421" s="11">
        <v>0</v>
      </c>
    </row>
    <row r="5422" spans="5:6" x14ac:dyDescent="0.3">
      <c r="E5422" s="4" t="s">
        <v>13367</v>
      </c>
      <c r="F5422" s="11">
        <v>0</v>
      </c>
    </row>
    <row r="5423" spans="5:6" x14ac:dyDescent="0.3">
      <c r="E5423" s="4" t="s">
        <v>13947</v>
      </c>
      <c r="F5423" s="11">
        <v>0</v>
      </c>
    </row>
    <row r="5424" spans="5:6" x14ac:dyDescent="0.3">
      <c r="E5424" s="4" t="s">
        <v>13279</v>
      </c>
      <c r="F5424" s="11">
        <v>0</v>
      </c>
    </row>
    <row r="5425" spans="5:6" x14ac:dyDescent="0.3">
      <c r="E5425" s="4" t="s">
        <v>13955</v>
      </c>
      <c r="F5425" s="11">
        <v>0</v>
      </c>
    </row>
    <row r="5426" spans="5:6" x14ac:dyDescent="0.3">
      <c r="E5426" s="4" t="s">
        <v>13369</v>
      </c>
      <c r="F5426" s="11">
        <v>0</v>
      </c>
    </row>
    <row r="5427" spans="5:6" x14ac:dyDescent="0.3">
      <c r="E5427" s="4" t="s">
        <v>13963</v>
      </c>
      <c r="F5427" s="11">
        <v>0</v>
      </c>
    </row>
    <row r="5428" spans="5:6" x14ac:dyDescent="0.3">
      <c r="E5428" s="4" t="s">
        <v>13370</v>
      </c>
      <c r="F5428" s="11">
        <v>0</v>
      </c>
    </row>
    <row r="5429" spans="5:6" x14ac:dyDescent="0.3">
      <c r="E5429" s="4" t="s">
        <v>13971</v>
      </c>
      <c r="F5429" s="11">
        <v>0</v>
      </c>
    </row>
    <row r="5430" spans="5:6" x14ac:dyDescent="0.3">
      <c r="E5430" s="4" t="s">
        <v>13371</v>
      </c>
      <c r="F5430" s="11">
        <v>0</v>
      </c>
    </row>
    <row r="5431" spans="5:6" x14ac:dyDescent="0.3">
      <c r="E5431" s="4" t="s">
        <v>13979</v>
      </c>
      <c r="F5431" s="11">
        <v>0</v>
      </c>
    </row>
    <row r="5432" spans="5:6" x14ac:dyDescent="0.3">
      <c r="E5432" s="4" t="s">
        <v>13372</v>
      </c>
      <c r="F5432" s="11">
        <v>0</v>
      </c>
    </row>
    <row r="5433" spans="5:6" x14ac:dyDescent="0.3">
      <c r="E5433" s="4" t="s">
        <v>13987</v>
      </c>
      <c r="F5433" s="11">
        <v>0</v>
      </c>
    </row>
    <row r="5434" spans="5:6" x14ac:dyDescent="0.3">
      <c r="E5434" s="4" t="s">
        <v>13373</v>
      </c>
      <c r="F5434" s="11">
        <v>0</v>
      </c>
    </row>
    <row r="5435" spans="5:6" x14ac:dyDescent="0.3">
      <c r="E5435" s="4" t="s">
        <v>13995</v>
      </c>
      <c r="F5435" s="11">
        <v>0</v>
      </c>
    </row>
    <row r="5436" spans="5:6" x14ac:dyDescent="0.3">
      <c r="E5436" s="4" t="s">
        <v>13280</v>
      </c>
      <c r="F5436" s="11">
        <v>0</v>
      </c>
    </row>
    <row r="5437" spans="5:6" x14ac:dyDescent="0.3">
      <c r="E5437" s="4" t="s">
        <v>14003</v>
      </c>
      <c r="F5437" s="11">
        <v>0</v>
      </c>
    </row>
    <row r="5438" spans="5:6" x14ac:dyDescent="0.3">
      <c r="E5438" s="4" t="s">
        <v>13375</v>
      </c>
      <c r="F5438" s="11">
        <v>0</v>
      </c>
    </row>
    <row r="5439" spans="5:6" x14ac:dyDescent="0.3">
      <c r="E5439" s="4" t="s">
        <v>14011</v>
      </c>
      <c r="F5439" s="11">
        <v>0</v>
      </c>
    </row>
    <row r="5440" spans="5:6" x14ac:dyDescent="0.3">
      <c r="E5440" s="4" t="s">
        <v>13376</v>
      </c>
      <c r="F5440" s="11">
        <v>0</v>
      </c>
    </row>
    <row r="5441" spans="5:6" x14ac:dyDescent="0.3">
      <c r="E5441" s="4" t="s">
        <v>14019</v>
      </c>
      <c r="F5441" s="11">
        <v>0</v>
      </c>
    </row>
    <row r="5442" spans="5:6" x14ac:dyDescent="0.3">
      <c r="E5442" s="4" t="s">
        <v>13377</v>
      </c>
      <c r="F5442" s="11">
        <v>0</v>
      </c>
    </row>
    <row r="5443" spans="5:6" x14ac:dyDescent="0.3">
      <c r="E5443" s="4" t="s">
        <v>14027</v>
      </c>
      <c r="F5443" s="11">
        <v>0</v>
      </c>
    </row>
    <row r="5444" spans="5:6" x14ac:dyDescent="0.3">
      <c r="E5444" s="4" t="s">
        <v>13378</v>
      </c>
      <c r="F5444" s="11">
        <v>0</v>
      </c>
    </row>
    <row r="5445" spans="5:6" x14ac:dyDescent="0.3">
      <c r="E5445" s="4" t="s">
        <v>14035</v>
      </c>
      <c r="F5445" s="11">
        <v>0</v>
      </c>
    </row>
    <row r="5446" spans="5:6" x14ac:dyDescent="0.3">
      <c r="E5446" s="4" t="s">
        <v>13379</v>
      </c>
      <c r="F5446" s="11">
        <v>0</v>
      </c>
    </row>
    <row r="5447" spans="5:6" x14ac:dyDescent="0.3">
      <c r="E5447" s="4" t="s">
        <v>13284</v>
      </c>
      <c r="F5447" s="11">
        <v>0</v>
      </c>
    </row>
    <row r="5448" spans="5:6" x14ac:dyDescent="0.3">
      <c r="E5448" s="4" t="s">
        <v>13380</v>
      </c>
      <c r="F5448" s="11">
        <v>0</v>
      </c>
    </row>
    <row r="5449" spans="5:6" x14ac:dyDescent="0.3">
      <c r="E5449" s="4" t="s">
        <v>14051</v>
      </c>
      <c r="F5449" s="11">
        <v>0</v>
      </c>
    </row>
    <row r="5450" spans="5:6" x14ac:dyDescent="0.3">
      <c r="E5450" s="4" t="s">
        <v>13381</v>
      </c>
      <c r="F5450" s="11">
        <v>0</v>
      </c>
    </row>
    <row r="5451" spans="5:6" x14ac:dyDescent="0.3">
      <c r="E5451" s="4" t="s">
        <v>14059</v>
      </c>
      <c r="F5451" s="11">
        <v>0</v>
      </c>
    </row>
    <row r="5452" spans="5:6" x14ac:dyDescent="0.3">
      <c r="E5452" s="4" t="s">
        <v>13382</v>
      </c>
      <c r="F5452" s="11">
        <v>0</v>
      </c>
    </row>
    <row r="5453" spans="5:6" x14ac:dyDescent="0.3">
      <c r="E5453" s="4" t="s">
        <v>14067</v>
      </c>
      <c r="F5453" s="11">
        <v>0</v>
      </c>
    </row>
    <row r="5454" spans="5:6" x14ac:dyDescent="0.3">
      <c r="E5454" s="4" t="s">
        <v>13383</v>
      </c>
      <c r="F5454" s="11">
        <v>0</v>
      </c>
    </row>
    <row r="5455" spans="5:6" x14ac:dyDescent="0.3">
      <c r="E5455" s="4" t="s">
        <v>14075</v>
      </c>
      <c r="F5455" s="11">
        <v>0</v>
      </c>
    </row>
    <row r="5456" spans="5:6" x14ac:dyDescent="0.3">
      <c r="E5456" s="4" t="s">
        <v>13384</v>
      </c>
      <c r="F5456" s="11">
        <v>0</v>
      </c>
    </row>
    <row r="5457" spans="5:6" x14ac:dyDescent="0.3">
      <c r="E5457" s="4" t="s">
        <v>14083</v>
      </c>
      <c r="F5457" s="11">
        <v>0</v>
      </c>
    </row>
    <row r="5458" spans="5:6" x14ac:dyDescent="0.3">
      <c r="E5458" s="4" t="s">
        <v>13385</v>
      </c>
      <c r="F5458" s="11">
        <v>0</v>
      </c>
    </row>
    <row r="5459" spans="5:6" x14ac:dyDescent="0.3">
      <c r="E5459" s="4" t="s">
        <v>14091</v>
      </c>
      <c r="F5459" s="11">
        <v>0</v>
      </c>
    </row>
    <row r="5460" spans="5:6" x14ac:dyDescent="0.3">
      <c r="E5460" s="4" t="s">
        <v>13386</v>
      </c>
      <c r="F5460" s="11">
        <v>0</v>
      </c>
    </row>
    <row r="5461" spans="5:6" x14ac:dyDescent="0.3">
      <c r="E5461" s="4" t="s">
        <v>13268</v>
      </c>
      <c r="F5461" s="11">
        <v>0</v>
      </c>
    </row>
    <row r="5462" spans="5:6" x14ac:dyDescent="0.3">
      <c r="E5462" s="4" t="s">
        <v>13387</v>
      </c>
      <c r="F5462" s="11">
        <v>0</v>
      </c>
    </row>
    <row r="5463" spans="5:6" x14ac:dyDescent="0.3">
      <c r="E5463" s="4" t="s">
        <v>14107</v>
      </c>
      <c r="F5463" s="11">
        <v>0</v>
      </c>
    </row>
    <row r="5464" spans="5:6" x14ac:dyDescent="0.3">
      <c r="E5464" s="4" t="s">
        <v>13388</v>
      </c>
      <c r="F5464" s="11">
        <v>0</v>
      </c>
    </row>
    <row r="5465" spans="5:6" x14ac:dyDescent="0.3">
      <c r="E5465" s="4" t="s">
        <v>14115</v>
      </c>
      <c r="F5465" s="11">
        <v>0</v>
      </c>
    </row>
    <row r="5466" spans="5:6" x14ac:dyDescent="0.3">
      <c r="E5466" s="4" t="s">
        <v>13389</v>
      </c>
      <c r="F5466" s="11">
        <v>0</v>
      </c>
    </row>
    <row r="5467" spans="5:6" x14ac:dyDescent="0.3">
      <c r="E5467" s="4" t="s">
        <v>14123</v>
      </c>
      <c r="F5467" s="11">
        <v>0</v>
      </c>
    </row>
    <row r="5468" spans="5:6" x14ac:dyDescent="0.3">
      <c r="E5468" s="4" t="s">
        <v>13390</v>
      </c>
      <c r="F5468" s="11">
        <v>0</v>
      </c>
    </row>
    <row r="5469" spans="5:6" x14ac:dyDescent="0.3">
      <c r="E5469" s="4" t="s">
        <v>14131</v>
      </c>
      <c r="F5469" s="11">
        <v>0</v>
      </c>
    </row>
    <row r="5470" spans="5:6" x14ac:dyDescent="0.3">
      <c r="E5470" s="4" t="s">
        <v>13391</v>
      </c>
      <c r="F5470" s="11">
        <v>0</v>
      </c>
    </row>
    <row r="5471" spans="5:6" x14ac:dyDescent="0.3">
      <c r="E5471" s="4" t="s">
        <v>14139</v>
      </c>
      <c r="F5471" s="11">
        <v>0</v>
      </c>
    </row>
    <row r="5472" spans="5:6" x14ac:dyDescent="0.3">
      <c r="E5472" s="4" t="s">
        <v>13392</v>
      </c>
      <c r="F5472" s="11">
        <v>0</v>
      </c>
    </row>
    <row r="5473" spans="5:6" x14ac:dyDescent="0.3">
      <c r="E5473" s="4" t="s">
        <v>14147</v>
      </c>
      <c r="F5473" s="11">
        <v>0</v>
      </c>
    </row>
    <row r="5474" spans="5:6" x14ac:dyDescent="0.3">
      <c r="E5474" s="4" t="s">
        <v>13393</v>
      </c>
      <c r="F5474" s="11">
        <v>0</v>
      </c>
    </row>
    <row r="5475" spans="5:6" x14ac:dyDescent="0.3">
      <c r="E5475" s="4" t="s">
        <v>14155</v>
      </c>
      <c r="F5475" s="11">
        <v>0</v>
      </c>
    </row>
    <row r="5476" spans="5:6" x14ac:dyDescent="0.3">
      <c r="E5476" s="4" t="s">
        <v>13394</v>
      </c>
      <c r="F5476" s="11">
        <v>0</v>
      </c>
    </row>
    <row r="5477" spans="5:6" x14ac:dyDescent="0.3">
      <c r="E5477" s="4" t="s">
        <v>14163</v>
      </c>
      <c r="F5477" s="11">
        <v>0</v>
      </c>
    </row>
    <row r="5478" spans="5:6" x14ac:dyDescent="0.3">
      <c r="E5478" s="4" t="s">
        <v>13395</v>
      </c>
      <c r="F5478" s="11">
        <v>0</v>
      </c>
    </row>
    <row r="5479" spans="5:6" x14ac:dyDescent="0.3">
      <c r="E5479" s="4" t="s">
        <v>14171</v>
      </c>
      <c r="F5479" s="11">
        <v>0</v>
      </c>
    </row>
    <row r="5480" spans="5:6" x14ac:dyDescent="0.3">
      <c r="E5480" s="4" t="s">
        <v>13396</v>
      </c>
      <c r="F5480" s="11">
        <v>0</v>
      </c>
    </row>
    <row r="5481" spans="5:6" x14ac:dyDescent="0.3">
      <c r="E5481" s="4" t="s">
        <v>14179</v>
      </c>
      <c r="F5481" s="11">
        <v>0</v>
      </c>
    </row>
    <row r="5482" spans="5:6" x14ac:dyDescent="0.3">
      <c r="E5482" s="4" t="s">
        <v>13397</v>
      </c>
      <c r="F5482" s="11">
        <v>0</v>
      </c>
    </row>
    <row r="5483" spans="5:6" x14ac:dyDescent="0.3">
      <c r="E5483" s="4" t="s">
        <v>14187</v>
      </c>
      <c r="F5483" s="11">
        <v>0</v>
      </c>
    </row>
    <row r="5484" spans="5:6" x14ac:dyDescent="0.3">
      <c r="E5484" s="4" t="s">
        <v>13398</v>
      </c>
      <c r="F5484" s="11">
        <v>0</v>
      </c>
    </row>
    <row r="5485" spans="5:6" x14ac:dyDescent="0.3">
      <c r="E5485" s="4" t="s">
        <v>14195</v>
      </c>
      <c r="F5485" s="11">
        <v>0</v>
      </c>
    </row>
    <row r="5486" spans="5:6" x14ac:dyDescent="0.3">
      <c r="E5486" s="4" t="s">
        <v>13399</v>
      </c>
      <c r="F5486" s="11">
        <v>0</v>
      </c>
    </row>
    <row r="5487" spans="5:6" x14ac:dyDescent="0.3">
      <c r="E5487" s="4" t="s">
        <v>14203</v>
      </c>
      <c r="F5487" s="11">
        <v>0</v>
      </c>
    </row>
    <row r="5488" spans="5:6" x14ac:dyDescent="0.3">
      <c r="E5488" s="4" t="s">
        <v>13400</v>
      </c>
      <c r="F5488" s="11">
        <v>0</v>
      </c>
    </row>
    <row r="5489" spans="5:6" x14ac:dyDescent="0.3">
      <c r="E5489" s="4" t="s">
        <v>14211</v>
      </c>
      <c r="F5489" s="11">
        <v>0</v>
      </c>
    </row>
    <row r="5490" spans="5:6" x14ac:dyDescent="0.3">
      <c r="E5490" s="4" t="s">
        <v>13401</v>
      </c>
      <c r="F5490" s="11">
        <v>0</v>
      </c>
    </row>
    <row r="5491" spans="5:6" x14ac:dyDescent="0.3">
      <c r="E5491" s="4" t="s">
        <v>14219</v>
      </c>
      <c r="F5491" s="11">
        <v>0</v>
      </c>
    </row>
    <row r="5492" spans="5:6" x14ac:dyDescent="0.3">
      <c r="E5492" s="4" t="s">
        <v>13402</v>
      </c>
      <c r="F5492" s="11">
        <v>0</v>
      </c>
    </row>
    <row r="5493" spans="5:6" x14ac:dyDescent="0.3">
      <c r="E5493" s="4" t="s">
        <v>14227</v>
      </c>
      <c r="F5493" s="11">
        <v>0</v>
      </c>
    </row>
    <row r="5494" spans="5:6" x14ac:dyDescent="0.3">
      <c r="E5494" s="4" t="s">
        <v>13403</v>
      </c>
      <c r="F5494" s="11">
        <v>0</v>
      </c>
    </row>
    <row r="5495" spans="5:6" x14ac:dyDescent="0.3">
      <c r="E5495" s="4" t="s">
        <v>14235</v>
      </c>
      <c r="F5495" s="11">
        <v>0</v>
      </c>
    </row>
    <row r="5496" spans="5:6" x14ac:dyDescent="0.3">
      <c r="E5496" s="4" t="s">
        <v>13404</v>
      </c>
      <c r="F5496" s="11">
        <v>0</v>
      </c>
    </row>
    <row r="5497" spans="5:6" x14ac:dyDescent="0.3">
      <c r="E5497" s="4" t="s">
        <v>14243</v>
      </c>
      <c r="F5497" s="11">
        <v>0</v>
      </c>
    </row>
    <row r="5498" spans="5:6" x14ac:dyDescent="0.3">
      <c r="E5498" s="4" t="s">
        <v>13405</v>
      </c>
      <c r="F5498" s="11">
        <v>0</v>
      </c>
    </row>
    <row r="5499" spans="5:6" x14ac:dyDescent="0.3">
      <c r="E5499" s="4" t="s">
        <v>14251</v>
      </c>
      <c r="F5499" s="11">
        <v>0</v>
      </c>
    </row>
    <row r="5500" spans="5:6" x14ac:dyDescent="0.3">
      <c r="E5500" s="4" t="s">
        <v>13406</v>
      </c>
      <c r="F5500" s="11">
        <v>0</v>
      </c>
    </row>
    <row r="5501" spans="5:6" x14ac:dyDescent="0.3">
      <c r="E5501" s="4" t="s">
        <v>14259</v>
      </c>
      <c r="F5501" s="11">
        <v>0</v>
      </c>
    </row>
    <row r="5502" spans="5:6" x14ac:dyDescent="0.3">
      <c r="E5502" s="4" t="s">
        <v>13407</v>
      </c>
      <c r="F5502" s="11">
        <v>0</v>
      </c>
    </row>
    <row r="5503" spans="5:6" x14ac:dyDescent="0.3">
      <c r="E5503" s="4" t="s">
        <v>14267</v>
      </c>
      <c r="F5503" s="11">
        <v>0</v>
      </c>
    </row>
    <row r="5504" spans="5:6" x14ac:dyDescent="0.3">
      <c r="E5504" s="4" t="s">
        <v>13408</v>
      </c>
      <c r="F5504" s="11">
        <v>0</v>
      </c>
    </row>
    <row r="5505" spans="5:6" x14ac:dyDescent="0.3">
      <c r="E5505" s="4" t="s">
        <v>14275</v>
      </c>
      <c r="F5505" s="11">
        <v>0</v>
      </c>
    </row>
    <row r="5506" spans="5:6" x14ac:dyDescent="0.3">
      <c r="E5506" s="4" t="s">
        <v>13409</v>
      </c>
      <c r="F5506" s="11">
        <v>0</v>
      </c>
    </row>
    <row r="5507" spans="5:6" x14ac:dyDescent="0.3">
      <c r="E5507" s="4" t="s">
        <v>14291</v>
      </c>
      <c r="F5507" s="11">
        <v>0</v>
      </c>
    </row>
    <row r="5508" spans="5:6" x14ac:dyDescent="0.3">
      <c r="E5508" s="4" t="s">
        <v>13410</v>
      </c>
      <c r="F5508" s="11">
        <v>0</v>
      </c>
    </row>
    <row r="5509" spans="5:6" x14ac:dyDescent="0.3">
      <c r="E5509" s="4" t="s">
        <v>14299</v>
      </c>
      <c r="F5509" s="11">
        <v>0</v>
      </c>
    </row>
    <row r="5510" spans="5:6" x14ac:dyDescent="0.3">
      <c r="E5510" s="4" t="s">
        <v>13411</v>
      </c>
      <c r="F5510" s="11">
        <v>0</v>
      </c>
    </row>
    <row r="5511" spans="5:6" x14ac:dyDescent="0.3">
      <c r="E5511" s="4" t="s">
        <v>14307</v>
      </c>
      <c r="F5511" s="11">
        <v>0</v>
      </c>
    </row>
    <row r="5512" spans="5:6" x14ac:dyDescent="0.3">
      <c r="E5512" s="4" t="s">
        <v>13412</v>
      </c>
      <c r="F5512" s="11">
        <v>0</v>
      </c>
    </row>
    <row r="5513" spans="5:6" x14ac:dyDescent="0.3">
      <c r="E5513" s="4" t="s">
        <v>14315</v>
      </c>
      <c r="F5513" s="11">
        <v>0</v>
      </c>
    </row>
    <row r="5514" spans="5:6" x14ac:dyDescent="0.3">
      <c r="E5514" s="4" t="s">
        <v>13413</v>
      </c>
      <c r="F5514" s="11">
        <v>0</v>
      </c>
    </row>
    <row r="5515" spans="5:6" x14ac:dyDescent="0.3">
      <c r="E5515" s="4" t="s">
        <v>14323</v>
      </c>
      <c r="F5515" s="11">
        <v>0</v>
      </c>
    </row>
    <row r="5516" spans="5:6" x14ac:dyDescent="0.3">
      <c r="E5516" s="4" t="s">
        <v>13414</v>
      </c>
      <c r="F5516" s="11">
        <v>0</v>
      </c>
    </row>
    <row r="5517" spans="5:6" x14ac:dyDescent="0.3">
      <c r="E5517" s="4" t="s">
        <v>14331</v>
      </c>
      <c r="F5517" s="11">
        <v>0</v>
      </c>
    </row>
    <row r="5518" spans="5:6" x14ac:dyDescent="0.3">
      <c r="E5518" s="4" t="s">
        <v>13415</v>
      </c>
      <c r="F5518" s="11">
        <v>0</v>
      </c>
    </row>
    <row r="5519" spans="5:6" x14ac:dyDescent="0.3">
      <c r="E5519" s="4" t="s">
        <v>14339</v>
      </c>
      <c r="F5519" s="11">
        <v>0</v>
      </c>
    </row>
    <row r="5520" spans="5:6" x14ac:dyDescent="0.3">
      <c r="E5520" s="4" t="s">
        <v>13416</v>
      </c>
      <c r="F5520" s="11">
        <v>0</v>
      </c>
    </row>
    <row r="5521" spans="5:6" x14ac:dyDescent="0.3">
      <c r="E5521" s="4" t="s">
        <v>13812</v>
      </c>
      <c r="F5521" s="11">
        <v>0</v>
      </c>
    </row>
    <row r="5522" spans="5:6" x14ac:dyDescent="0.3">
      <c r="E5522" s="4" t="s">
        <v>13417</v>
      </c>
      <c r="F5522" s="11">
        <v>0</v>
      </c>
    </row>
    <row r="5523" spans="5:6" x14ac:dyDescent="0.3">
      <c r="E5523" s="4" t="s">
        <v>13816</v>
      </c>
      <c r="F5523" s="11">
        <v>0</v>
      </c>
    </row>
    <row r="5524" spans="5:6" x14ac:dyDescent="0.3">
      <c r="E5524" s="4" t="s">
        <v>13418</v>
      </c>
      <c r="F5524" s="11">
        <v>0</v>
      </c>
    </row>
    <row r="5525" spans="5:6" x14ac:dyDescent="0.3">
      <c r="E5525" s="4" t="s">
        <v>13820</v>
      </c>
      <c r="F5525" s="11">
        <v>0</v>
      </c>
    </row>
    <row r="5526" spans="5:6" x14ac:dyDescent="0.3">
      <c r="E5526" s="4" t="s">
        <v>13419</v>
      </c>
      <c r="F5526" s="11">
        <v>0</v>
      </c>
    </row>
    <row r="5527" spans="5:6" x14ac:dyDescent="0.3">
      <c r="E5527" s="4" t="s">
        <v>13824</v>
      </c>
      <c r="F5527" s="11">
        <v>0</v>
      </c>
    </row>
    <row r="5528" spans="5:6" x14ac:dyDescent="0.3">
      <c r="E5528" s="4" t="s">
        <v>13420</v>
      </c>
      <c r="F5528" s="11">
        <v>0</v>
      </c>
    </row>
    <row r="5529" spans="5:6" x14ac:dyDescent="0.3">
      <c r="E5529" s="4" t="s">
        <v>13828</v>
      </c>
      <c r="F5529" s="11">
        <v>0</v>
      </c>
    </row>
    <row r="5530" spans="5:6" x14ac:dyDescent="0.3">
      <c r="E5530" s="4" t="s">
        <v>13421</v>
      </c>
      <c r="F5530" s="11">
        <v>0</v>
      </c>
    </row>
    <row r="5531" spans="5:6" x14ac:dyDescent="0.3">
      <c r="E5531" s="4" t="s">
        <v>13832</v>
      </c>
      <c r="F5531" s="11">
        <v>0</v>
      </c>
    </row>
    <row r="5532" spans="5:6" x14ac:dyDescent="0.3">
      <c r="E5532" s="4" t="s">
        <v>13422</v>
      </c>
      <c r="F5532" s="11">
        <v>0</v>
      </c>
    </row>
    <row r="5533" spans="5:6" x14ac:dyDescent="0.3">
      <c r="E5533" s="4" t="s">
        <v>13836</v>
      </c>
      <c r="F5533" s="11">
        <v>0</v>
      </c>
    </row>
    <row r="5534" spans="5:6" x14ac:dyDescent="0.3">
      <c r="E5534" s="4" t="s">
        <v>13423</v>
      </c>
      <c r="F5534" s="11">
        <v>0</v>
      </c>
    </row>
    <row r="5535" spans="5:6" x14ac:dyDescent="0.3">
      <c r="E5535" s="4" t="s">
        <v>13840</v>
      </c>
      <c r="F5535" s="11">
        <v>0</v>
      </c>
    </row>
    <row r="5536" spans="5:6" x14ac:dyDescent="0.3">
      <c r="E5536" s="4" t="s">
        <v>13424</v>
      </c>
      <c r="F5536" s="11">
        <v>0</v>
      </c>
    </row>
    <row r="5537" spans="5:6" x14ac:dyDescent="0.3">
      <c r="E5537" s="4" t="s">
        <v>13844</v>
      </c>
      <c r="F5537" s="11">
        <v>0</v>
      </c>
    </row>
    <row r="5538" spans="5:6" x14ac:dyDescent="0.3">
      <c r="E5538" s="4" t="s">
        <v>13425</v>
      </c>
      <c r="F5538" s="11">
        <v>0</v>
      </c>
    </row>
    <row r="5539" spans="5:6" x14ac:dyDescent="0.3">
      <c r="E5539" s="4" t="s">
        <v>13848</v>
      </c>
      <c r="F5539" s="11">
        <v>0</v>
      </c>
    </row>
    <row r="5540" spans="5:6" x14ac:dyDescent="0.3">
      <c r="E5540" s="4" t="s">
        <v>13426</v>
      </c>
      <c r="F5540" s="11">
        <v>0</v>
      </c>
    </row>
    <row r="5541" spans="5:6" x14ac:dyDescent="0.3">
      <c r="E5541" s="4" t="s">
        <v>13852</v>
      </c>
      <c r="F5541" s="11">
        <v>0</v>
      </c>
    </row>
    <row r="5542" spans="5:6" x14ac:dyDescent="0.3">
      <c r="E5542" s="4" t="s">
        <v>13427</v>
      </c>
      <c r="F5542" s="11">
        <v>0</v>
      </c>
    </row>
    <row r="5543" spans="5:6" x14ac:dyDescent="0.3">
      <c r="E5543" s="4" t="s">
        <v>13856</v>
      </c>
      <c r="F5543" s="11">
        <v>0</v>
      </c>
    </row>
    <row r="5544" spans="5:6" x14ac:dyDescent="0.3">
      <c r="E5544" s="4" t="s">
        <v>13428</v>
      </c>
      <c r="F5544" s="11">
        <v>0</v>
      </c>
    </row>
    <row r="5545" spans="5:6" x14ac:dyDescent="0.3">
      <c r="E5545" s="4" t="s">
        <v>13860</v>
      </c>
      <c r="F5545" s="11">
        <v>0</v>
      </c>
    </row>
    <row r="5546" spans="5:6" x14ac:dyDescent="0.3">
      <c r="E5546" s="4" t="s">
        <v>13429</v>
      </c>
      <c r="F5546" s="11">
        <v>0</v>
      </c>
    </row>
    <row r="5547" spans="5:6" x14ac:dyDescent="0.3">
      <c r="E5547" s="4" t="s">
        <v>13864</v>
      </c>
      <c r="F5547" s="11">
        <v>0</v>
      </c>
    </row>
    <row r="5548" spans="5:6" x14ac:dyDescent="0.3">
      <c r="E5548" s="4" t="s">
        <v>13430</v>
      </c>
      <c r="F5548" s="11">
        <v>0</v>
      </c>
    </row>
    <row r="5549" spans="5:6" x14ac:dyDescent="0.3">
      <c r="E5549" s="4" t="s">
        <v>13868</v>
      </c>
      <c r="F5549" s="11">
        <v>0</v>
      </c>
    </row>
    <row r="5550" spans="5:6" x14ac:dyDescent="0.3">
      <c r="E5550" s="4" t="s">
        <v>13431</v>
      </c>
      <c r="F5550" s="11">
        <v>0</v>
      </c>
    </row>
    <row r="5551" spans="5:6" x14ac:dyDescent="0.3">
      <c r="E5551" s="4" t="s">
        <v>13872</v>
      </c>
      <c r="F5551" s="11">
        <v>0</v>
      </c>
    </row>
    <row r="5552" spans="5:6" x14ac:dyDescent="0.3">
      <c r="E5552" s="4" t="s">
        <v>13432</v>
      </c>
      <c r="F5552" s="11">
        <v>0</v>
      </c>
    </row>
    <row r="5553" spans="5:6" x14ac:dyDescent="0.3">
      <c r="E5553" s="4" t="s">
        <v>13876</v>
      </c>
      <c r="F5553" s="11">
        <v>0</v>
      </c>
    </row>
    <row r="5554" spans="5:6" x14ac:dyDescent="0.3">
      <c r="E5554" s="4" t="s">
        <v>13433</v>
      </c>
      <c r="F5554" s="11">
        <v>0</v>
      </c>
    </row>
    <row r="5555" spans="5:6" x14ac:dyDescent="0.3">
      <c r="E5555" s="4" t="s">
        <v>13880</v>
      </c>
      <c r="F5555" s="11">
        <v>0</v>
      </c>
    </row>
    <row r="5556" spans="5:6" x14ac:dyDescent="0.3">
      <c r="E5556" s="4" t="s">
        <v>13434</v>
      </c>
      <c r="F5556" s="11">
        <v>0</v>
      </c>
    </row>
    <row r="5557" spans="5:6" x14ac:dyDescent="0.3">
      <c r="E5557" s="4" t="s">
        <v>13884</v>
      </c>
      <c r="F5557" s="11">
        <v>0</v>
      </c>
    </row>
    <row r="5558" spans="5:6" x14ac:dyDescent="0.3">
      <c r="E5558" s="4" t="s">
        <v>13435</v>
      </c>
      <c r="F5558" s="11">
        <v>0</v>
      </c>
    </row>
    <row r="5559" spans="5:6" x14ac:dyDescent="0.3">
      <c r="E5559" s="4" t="s">
        <v>13889</v>
      </c>
      <c r="F5559" s="11">
        <v>0</v>
      </c>
    </row>
    <row r="5560" spans="5:6" x14ac:dyDescent="0.3">
      <c r="E5560" s="4" t="s">
        <v>13239</v>
      </c>
      <c r="F5560" s="11">
        <v>0</v>
      </c>
    </row>
    <row r="5561" spans="5:6" x14ac:dyDescent="0.3">
      <c r="E5561" s="4" t="s">
        <v>13893</v>
      </c>
      <c r="F5561" s="11">
        <v>0</v>
      </c>
    </row>
    <row r="5562" spans="5:6" x14ac:dyDescent="0.3">
      <c r="E5562" s="4" t="s">
        <v>13437</v>
      </c>
      <c r="F5562" s="11">
        <v>0</v>
      </c>
    </row>
    <row r="5563" spans="5:6" x14ac:dyDescent="0.3">
      <c r="E5563" s="4" t="s">
        <v>13897</v>
      </c>
      <c r="F5563" s="11">
        <v>0</v>
      </c>
    </row>
    <row r="5564" spans="5:6" x14ac:dyDescent="0.3">
      <c r="E5564" s="4" t="s">
        <v>13438</v>
      </c>
      <c r="F5564" s="11">
        <v>0</v>
      </c>
    </row>
    <row r="5565" spans="5:6" x14ac:dyDescent="0.3">
      <c r="E5565" s="4" t="s">
        <v>13901</v>
      </c>
      <c r="F5565" s="11">
        <v>0</v>
      </c>
    </row>
    <row r="5566" spans="5:6" x14ac:dyDescent="0.3">
      <c r="E5566" s="4" t="s">
        <v>13439</v>
      </c>
      <c r="F5566" s="11">
        <v>0</v>
      </c>
    </row>
    <row r="5567" spans="5:6" x14ac:dyDescent="0.3">
      <c r="E5567" s="4" t="s">
        <v>13263</v>
      </c>
      <c r="F5567" s="11">
        <v>0</v>
      </c>
    </row>
    <row r="5568" spans="5:6" x14ac:dyDescent="0.3">
      <c r="E5568" s="4" t="s">
        <v>13440</v>
      </c>
      <c r="F5568" s="11">
        <v>0</v>
      </c>
    </row>
    <row r="5569" spans="5:6" x14ac:dyDescent="0.3">
      <c r="E5569" s="4" t="s">
        <v>13909</v>
      </c>
      <c r="F5569" s="11">
        <v>0</v>
      </c>
    </row>
    <row r="5570" spans="5:6" x14ac:dyDescent="0.3">
      <c r="E5570" s="4" t="s">
        <v>13441</v>
      </c>
      <c r="F5570" s="11">
        <v>0</v>
      </c>
    </row>
    <row r="5571" spans="5:6" x14ac:dyDescent="0.3">
      <c r="E5571" s="4" t="s">
        <v>13913</v>
      </c>
      <c r="F5571" s="11">
        <v>0</v>
      </c>
    </row>
    <row r="5572" spans="5:6" x14ac:dyDescent="0.3">
      <c r="E5572" s="4" t="s">
        <v>13442</v>
      </c>
      <c r="F5572" s="11">
        <v>0</v>
      </c>
    </row>
    <row r="5573" spans="5:6" x14ac:dyDescent="0.3">
      <c r="E5573" s="4" t="s">
        <v>13917</v>
      </c>
      <c r="F5573" s="11">
        <v>0</v>
      </c>
    </row>
    <row r="5574" spans="5:6" x14ac:dyDescent="0.3">
      <c r="E5574" s="4" t="s">
        <v>13443</v>
      </c>
      <c r="F5574" s="11">
        <v>0</v>
      </c>
    </row>
    <row r="5575" spans="5:6" x14ac:dyDescent="0.3">
      <c r="E5575" s="4" t="s">
        <v>13921</v>
      </c>
      <c r="F5575" s="11">
        <v>0</v>
      </c>
    </row>
    <row r="5576" spans="5:6" x14ac:dyDescent="0.3">
      <c r="E5576" s="4" t="s">
        <v>13444</v>
      </c>
      <c r="F5576" s="11">
        <v>0</v>
      </c>
    </row>
    <row r="5577" spans="5:6" x14ac:dyDescent="0.3">
      <c r="E5577" s="4" t="s">
        <v>13925</v>
      </c>
      <c r="F5577" s="11">
        <v>0</v>
      </c>
    </row>
    <row r="5578" spans="5:6" x14ac:dyDescent="0.3">
      <c r="E5578" s="4" t="s">
        <v>13445</v>
      </c>
      <c r="F5578" s="11">
        <v>0</v>
      </c>
    </row>
    <row r="5579" spans="5:6" x14ac:dyDescent="0.3">
      <c r="E5579" s="4" t="s">
        <v>13929</v>
      </c>
      <c r="F5579" s="11">
        <v>0</v>
      </c>
    </row>
    <row r="5580" spans="5:6" x14ac:dyDescent="0.3">
      <c r="E5580" s="4" t="s">
        <v>13446</v>
      </c>
      <c r="F5580" s="11">
        <v>0</v>
      </c>
    </row>
    <row r="5581" spans="5:6" x14ac:dyDescent="0.3">
      <c r="E5581" s="4" t="s">
        <v>13933</v>
      </c>
      <c r="F5581" s="11">
        <v>0</v>
      </c>
    </row>
    <row r="5582" spans="5:6" x14ac:dyDescent="0.3">
      <c r="E5582" s="4" t="s">
        <v>13447</v>
      </c>
      <c r="F5582" s="11">
        <v>0</v>
      </c>
    </row>
    <row r="5583" spans="5:6" x14ac:dyDescent="0.3">
      <c r="E5583" s="4" t="s">
        <v>13937</v>
      </c>
      <c r="F5583" s="11">
        <v>0</v>
      </c>
    </row>
    <row r="5584" spans="5:6" x14ac:dyDescent="0.3">
      <c r="E5584" s="4" t="s">
        <v>13448</v>
      </c>
      <c r="F5584" s="11">
        <v>0</v>
      </c>
    </row>
    <row r="5585" spans="5:6" x14ac:dyDescent="0.3">
      <c r="E5585" s="4" t="s">
        <v>13941</v>
      </c>
      <c r="F5585" s="11">
        <v>0</v>
      </c>
    </row>
    <row r="5586" spans="5:6" x14ac:dyDescent="0.3">
      <c r="E5586" s="4" t="s">
        <v>13449</v>
      </c>
      <c r="F5586" s="11">
        <v>0</v>
      </c>
    </row>
    <row r="5587" spans="5:6" x14ac:dyDescent="0.3">
      <c r="E5587" s="4" t="s">
        <v>13945</v>
      </c>
      <c r="F5587" s="11">
        <v>0</v>
      </c>
    </row>
    <row r="5588" spans="5:6" x14ac:dyDescent="0.3">
      <c r="E5588" s="4" t="s">
        <v>13450</v>
      </c>
      <c r="F5588" s="11">
        <v>0</v>
      </c>
    </row>
    <row r="5589" spans="5:6" x14ac:dyDescent="0.3">
      <c r="E5589" s="4" t="s">
        <v>13949</v>
      </c>
      <c r="F5589" s="11">
        <v>0</v>
      </c>
    </row>
    <row r="5590" spans="5:6" x14ac:dyDescent="0.3">
      <c r="E5590" s="4" t="s">
        <v>13451</v>
      </c>
      <c r="F5590" s="11">
        <v>0</v>
      </c>
    </row>
    <row r="5591" spans="5:6" x14ac:dyDescent="0.3">
      <c r="E5591" s="4" t="s">
        <v>13953</v>
      </c>
      <c r="F5591" s="11">
        <v>0</v>
      </c>
    </row>
    <row r="5592" spans="5:6" x14ac:dyDescent="0.3">
      <c r="E5592" s="4" t="s">
        <v>13452</v>
      </c>
      <c r="F5592" s="11">
        <v>0</v>
      </c>
    </row>
    <row r="5593" spans="5:6" x14ac:dyDescent="0.3">
      <c r="E5593" s="4" t="s">
        <v>13957</v>
      </c>
      <c r="F5593" s="11">
        <v>0</v>
      </c>
    </row>
    <row r="5594" spans="5:6" x14ac:dyDescent="0.3">
      <c r="E5594" s="4" t="s">
        <v>13453</v>
      </c>
      <c r="F5594" s="11">
        <v>0</v>
      </c>
    </row>
    <row r="5595" spans="5:6" x14ac:dyDescent="0.3">
      <c r="E5595" s="4" t="s">
        <v>13961</v>
      </c>
      <c r="F5595" s="11">
        <v>0</v>
      </c>
    </row>
    <row r="5596" spans="5:6" x14ac:dyDescent="0.3">
      <c r="E5596" s="4" t="s">
        <v>13454</v>
      </c>
      <c r="F5596" s="11">
        <v>0</v>
      </c>
    </row>
    <row r="5597" spans="5:6" x14ac:dyDescent="0.3">
      <c r="E5597" s="4" t="s">
        <v>13965</v>
      </c>
      <c r="F5597" s="11">
        <v>0</v>
      </c>
    </row>
    <row r="5598" spans="5:6" x14ac:dyDescent="0.3">
      <c r="E5598" s="4" t="s">
        <v>13455</v>
      </c>
      <c r="F5598" s="11">
        <v>0</v>
      </c>
    </row>
    <row r="5599" spans="5:6" x14ac:dyDescent="0.3">
      <c r="E5599" s="4" t="s">
        <v>13969</v>
      </c>
      <c r="F5599" s="11">
        <v>0</v>
      </c>
    </row>
    <row r="5600" spans="5:6" x14ac:dyDescent="0.3">
      <c r="E5600" s="4" t="s">
        <v>13456</v>
      </c>
      <c r="F5600" s="11">
        <v>0</v>
      </c>
    </row>
    <row r="5601" spans="5:6" x14ac:dyDescent="0.3">
      <c r="E5601" s="4" t="s">
        <v>13973</v>
      </c>
      <c r="F5601" s="11">
        <v>0</v>
      </c>
    </row>
    <row r="5602" spans="5:6" x14ac:dyDescent="0.3">
      <c r="E5602" s="4" t="s">
        <v>13457</v>
      </c>
      <c r="F5602" s="11">
        <v>0</v>
      </c>
    </row>
    <row r="5603" spans="5:6" x14ac:dyDescent="0.3">
      <c r="E5603" s="4" t="s">
        <v>13977</v>
      </c>
      <c r="F5603" s="11">
        <v>0</v>
      </c>
    </row>
    <row r="5604" spans="5:6" x14ac:dyDescent="0.3">
      <c r="E5604" s="4" t="s">
        <v>13458</v>
      </c>
      <c r="F5604" s="11">
        <v>0</v>
      </c>
    </row>
    <row r="5605" spans="5:6" x14ac:dyDescent="0.3">
      <c r="E5605" s="4" t="s">
        <v>13981</v>
      </c>
      <c r="F5605" s="11">
        <v>0</v>
      </c>
    </row>
    <row r="5606" spans="5:6" x14ac:dyDescent="0.3">
      <c r="E5606" s="4" t="s">
        <v>13459</v>
      </c>
      <c r="F5606" s="11">
        <v>0</v>
      </c>
    </row>
    <row r="5607" spans="5:6" x14ac:dyDescent="0.3">
      <c r="E5607" s="4" t="s">
        <v>13985</v>
      </c>
      <c r="F5607" s="11">
        <v>0</v>
      </c>
    </row>
    <row r="5608" spans="5:6" x14ac:dyDescent="0.3">
      <c r="E5608" s="4" t="s">
        <v>13460</v>
      </c>
      <c r="F5608" s="11">
        <v>0</v>
      </c>
    </row>
    <row r="5609" spans="5:6" x14ac:dyDescent="0.3">
      <c r="E5609" s="4" t="s">
        <v>13989</v>
      </c>
      <c r="F5609" s="11">
        <v>0</v>
      </c>
    </row>
    <row r="5610" spans="5:6" x14ac:dyDescent="0.3">
      <c r="E5610" s="4" t="s">
        <v>13461</v>
      </c>
      <c r="F5610" s="11">
        <v>0</v>
      </c>
    </row>
    <row r="5611" spans="5:6" x14ac:dyDescent="0.3">
      <c r="E5611" s="4" t="s">
        <v>13993</v>
      </c>
      <c r="F5611" s="11">
        <v>0</v>
      </c>
    </row>
    <row r="5612" spans="5:6" x14ac:dyDescent="0.3">
      <c r="E5612" s="4" t="s">
        <v>13462</v>
      </c>
      <c r="F5612" s="11">
        <v>0</v>
      </c>
    </row>
    <row r="5613" spans="5:6" x14ac:dyDescent="0.3">
      <c r="E5613" s="4" t="s">
        <v>13997</v>
      </c>
      <c r="F5613" s="11">
        <v>0</v>
      </c>
    </row>
    <row r="5614" spans="5:6" x14ac:dyDescent="0.3">
      <c r="E5614" s="4" t="s">
        <v>13463</v>
      </c>
      <c r="F5614" s="11">
        <v>0</v>
      </c>
    </row>
    <row r="5615" spans="5:6" x14ac:dyDescent="0.3">
      <c r="E5615" s="4" t="s">
        <v>14001</v>
      </c>
      <c r="F5615" s="11">
        <v>0</v>
      </c>
    </row>
    <row r="5616" spans="5:6" x14ac:dyDescent="0.3">
      <c r="E5616" s="4" t="s">
        <v>13464</v>
      </c>
      <c r="F5616" s="11">
        <v>0</v>
      </c>
    </row>
    <row r="5617" spans="5:6" x14ac:dyDescent="0.3">
      <c r="E5617" s="4" t="s">
        <v>14005</v>
      </c>
      <c r="F5617" s="11">
        <v>0</v>
      </c>
    </row>
    <row r="5618" spans="5:6" x14ac:dyDescent="0.3">
      <c r="E5618" s="4" t="s">
        <v>13465</v>
      </c>
      <c r="F5618" s="11">
        <v>0</v>
      </c>
    </row>
    <row r="5619" spans="5:6" x14ac:dyDescent="0.3">
      <c r="E5619" s="4" t="s">
        <v>14009</v>
      </c>
      <c r="F5619" s="11">
        <v>0</v>
      </c>
    </row>
    <row r="5620" spans="5:6" x14ac:dyDescent="0.3">
      <c r="E5620" s="4" t="s">
        <v>13466</v>
      </c>
      <c r="F5620" s="11">
        <v>0</v>
      </c>
    </row>
    <row r="5621" spans="5:6" x14ac:dyDescent="0.3">
      <c r="E5621" s="4" t="s">
        <v>14013</v>
      </c>
      <c r="F5621" s="11">
        <v>0</v>
      </c>
    </row>
    <row r="5622" spans="5:6" x14ac:dyDescent="0.3">
      <c r="E5622" s="4" t="s">
        <v>13467</v>
      </c>
      <c r="F5622" s="11">
        <v>0</v>
      </c>
    </row>
    <row r="5623" spans="5:6" x14ac:dyDescent="0.3">
      <c r="E5623" s="4" t="s">
        <v>14017</v>
      </c>
      <c r="F5623" s="11">
        <v>0</v>
      </c>
    </row>
    <row r="5624" spans="5:6" x14ac:dyDescent="0.3">
      <c r="E5624" s="4" t="s">
        <v>13468</v>
      </c>
      <c r="F5624" s="11">
        <v>0</v>
      </c>
    </row>
    <row r="5625" spans="5:6" x14ac:dyDescent="0.3">
      <c r="E5625" s="4" t="s">
        <v>14021</v>
      </c>
      <c r="F5625" s="11">
        <v>0</v>
      </c>
    </row>
    <row r="5626" spans="5:6" x14ac:dyDescent="0.3">
      <c r="E5626" s="4" t="s">
        <v>13469</v>
      </c>
      <c r="F5626" s="11">
        <v>0</v>
      </c>
    </row>
    <row r="5627" spans="5:6" x14ac:dyDescent="0.3">
      <c r="E5627" s="4" t="s">
        <v>14025</v>
      </c>
      <c r="F5627" s="11">
        <v>0</v>
      </c>
    </row>
    <row r="5628" spans="5:6" x14ac:dyDescent="0.3">
      <c r="E5628" s="4" t="s">
        <v>13470</v>
      </c>
      <c r="F5628" s="11">
        <v>0</v>
      </c>
    </row>
    <row r="5629" spans="5:6" x14ac:dyDescent="0.3">
      <c r="E5629" s="4" t="s">
        <v>14029</v>
      </c>
      <c r="F5629" s="11">
        <v>0</v>
      </c>
    </row>
    <row r="5630" spans="5:6" x14ac:dyDescent="0.3">
      <c r="E5630" s="4" t="s">
        <v>13471</v>
      </c>
      <c r="F5630" s="11">
        <v>0</v>
      </c>
    </row>
    <row r="5631" spans="5:6" x14ac:dyDescent="0.3">
      <c r="E5631" s="4" t="s">
        <v>14033</v>
      </c>
      <c r="F5631" s="11">
        <v>0</v>
      </c>
    </row>
    <row r="5632" spans="5:6" x14ac:dyDescent="0.3">
      <c r="E5632" s="4" t="s">
        <v>13472</v>
      </c>
      <c r="F5632" s="11">
        <v>0</v>
      </c>
    </row>
    <row r="5633" spans="5:6" x14ac:dyDescent="0.3">
      <c r="E5633" s="4" t="s">
        <v>14037</v>
      </c>
      <c r="F5633" s="11">
        <v>0</v>
      </c>
    </row>
    <row r="5634" spans="5:6" x14ac:dyDescent="0.3">
      <c r="E5634" s="4" t="s">
        <v>13242</v>
      </c>
      <c r="F5634" s="11">
        <v>0</v>
      </c>
    </row>
    <row r="5635" spans="5:6" x14ac:dyDescent="0.3">
      <c r="E5635" s="4" t="s">
        <v>14041</v>
      </c>
      <c r="F5635" s="11">
        <v>0</v>
      </c>
    </row>
    <row r="5636" spans="5:6" x14ac:dyDescent="0.3">
      <c r="E5636" s="4" t="s">
        <v>13474</v>
      </c>
      <c r="F5636" s="11">
        <v>0</v>
      </c>
    </row>
    <row r="5637" spans="5:6" x14ac:dyDescent="0.3">
      <c r="E5637" s="4" t="s">
        <v>14045</v>
      </c>
      <c r="F5637" s="11">
        <v>0</v>
      </c>
    </row>
    <row r="5638" spans="5:6" x14ac:dyDescent="0.3">
      <c r="E5638" s="4" t="s">
        <v>13475</v>
      </c>
      <c r="F5638" s="11">
        <v>0</v>
      </c>
    </row>
    <row r="5639" spans="5:6" x14ac:dyDescent="0.3">
      <c r="E5639" s="4" t="s">
        <v>14049</v>
      </c>
      <c r="F5639" s="11">
        <v>0</v>
      </c>
    </row>
    <row r="5640" spans="5:6" x14ac:dyDescent="0.3">
      <c r="E5640" s="4" t="s">
        <v>13476</v>
      </c>
      <c r="F5640" s="11">
        <v>0</v>
      </c>
    </row>
    <row r="5641" spans="5:6" x14ac:dyDescent="0.3">
      <c r="E5641" s="4" t="s">
        <v>14053</v>
      </c>
      <c r="F5641" s="11">
        <v>0</v>
      </c>
    </row>
    <row r="5642" spans="5:6" x14ac:dyDescent="0.3">
      <c r="E5642" s="4" t="s">
        <v>13477</v>
      </c>
      <c r="F5642" s="11">
        <v>0</v>
      </c>
    </row>
    <row r="5643" spans="5:6" x14ac:dyDescent="0.3">
      <c r="E5643" s="4" t="s">
        <v>14057</v>
      </c>
      <c r="F5643" s="11">
        <v>0</v>
      </c>
    </row>
    <row r="5644" spans="5:6" x14ac:dyDescent="0.3">
      <c r="E5644" s="4" t="s">
        <v>13478</v>
      </c>
      <c r="F5644" s="11">
        <v>0</v>
      </c>
    </row>
    <row r="5645" spans="5:6" x14ac:dyDescent="0.3">
      <c r="E5645" s="4" t="s">
        <v>14061</v>
      </c>
      <c r="F5645" s="11">
        <v>0</v>
      </c>
    </row>
    <row r="5646" spans="5:6" x14ac:dyDescent="0.3">
      <c r="E5646" s="4" t="s">
        <v>13479</v>
      </c>
      <c r="F5646" s="11">
        <v>0</v>
      </c>
    </row>
    <row r="5647" spans="5:6" x14ac:dyDescent="0.3">
      <c r="E5647" s="4" t="s">
        <v>14065</v>
      </c>
      <c r="F5647" s="11">
        <v>0</v>
      </c>
    </row>
    <row r="5648" spans="5:6" x14ac:dyDescent="0.3">
      <c r="E5648" s="4" t="s">
        <v>13480</v>
      </c>
      <c r="F5648" s="11">
        <v>0</v>
      </c>
    </row>
    <row r="5649" spans="5:6" x14ac:dyDescent="0.3">
      <c r="E5649" s="4" t="s">
        <v>14069</v>
      </c>
      <c r="F5649" s="11">
        <v>0</v>
      </c>
    </row>
    <row r="5650" spans="5:6" x14ac:dyDescent="0.3">
      <c r="E5650" s="4" t="s">
        <v>13481</v>
      </c>
      <c r="F5650" s="11">
        <v>0</v>
      </c>
    </row>
    <row r="5651" spans="5:6" x14ac:dyDescent="0.3">
      <c r="E5651" s="4" t="s">
        <v>14073</v>
      </c>
      <c r="F5651" s="11">
        <v>0</v>
      </c>
    </row>
    <row r="5652" spans="5:6" x14ac:dyDescent="0.3">
      <c r="E5652" s="4" t="s">
        <v>13482</v>
      </c>
      <c r="F5652" s="11">
        <v>0</v>
      </c>
    </row>
    <row r="5653" spans="5:6" x14ac:dyDescent="0.3">
      <c r="E5653" s="4" t="s">
        <v>14077</v>
      </c>
      <c r="F5653" s="11">
        <v>0</v>
      </c>
    </row>
    <row r="5654" spans="5:6" x14ac:dyDescent="0.3">
      <c r="E5654" s="4" t="s">
        <v>13483</v>
      </c>
      <c r="F5654" s="11">
        <v>0</v>
      </c>
    </row>
    <row r="5655" spans="5:6" x14ac:dyDescent="0.3">
      <c r="E5655" s="4" t="s">
        <v>14081</v>
      </c>
      <c r="F5655" s="11">
        <v>0</v>
      </c>
    </row>
    <row r="5656" spans="5:6" x14ac:dyDescent="0.3">
      <c r="E5656" s="4" t="s">
        <v>13484</v>
      </c>
      <c r="F5656" s="11">
        <v>0</v>
      </c>
    </row>
    <row r="5657" spans="5:6" x14ac:dyDescent="0.3">
      <c r="E5657" s="4" t="s">
        <v>14085</v>
      </c>
      <c r="F5657" s="11">
        <v>0</v>
      </c>
    </row>
    <row r="5658" spans="5:6" x14ac:dyDescent="0.3">
      <c r="E5658" s="4" t="s">
        <v>13485</v>
      </c>
      <c r="F5658" s="11">
        <v>0</v>
      </c>
    </row>
    <row r="5659" spans="5:6" x14ac:dyDescent="0.3">
      <c r="E5659" s="4" t="s">
        <v>14089</v>
      </c>
      <c r="F5659" s="11">
        <v>0</v>
      </c>
    </row>
    <row r="5660" spans="5:6" x14ac:dyDescent="0.3">
      <c r="E5660" s="4" t="s">
        <v>13486</v>
      </c>
      <c r="F5660" s="11">
        <v>0</v>
      </c>
    </row>
    <row r="5661" spans="5:6" x14ac:dyDescent="0.3">
      <c r="E5661" s="4" t="s">
        <v>14093</v>
      </c>
      <c r="F5661" s="11">
        <v>0</v>
      </c>
    </row>
    <row r="5662" spans="5:6" x14ac:dyDescent="0.3">
      <c r="E5662" s="4" t="s">
        <v>13487</v>
      </c>
      <c r="F5662" s="11">
        <v>0</v>
      </c>
    </row>
    <row r="5663" spans="5:6" x14ac:dyDescent="0.3">
      <c r="E5663" s="4" t="s">
        <v>14097</v>
      </c>
      <c r="F5663" s="11">
        <v>0</v>
      </c>
    </row>
    <row r="5664" spans="5:6" x14ac:dyDescent="0.3">
      <c r="E5664" s="4" t="s">
        <v>13488</v>
      </c>
      <c r="F5664" s="11">
        <v>0</v>
      </c>
    </row>
    <row r="5665" spans="5:6" x14ac:dyDescent="0.3">
      <c r="E5665" s="4" t="s">
        <v>14101</v>
      </c>
      <c r="F5665" s="11">
        <v>0</v>
      </c>
    </row>
    <row r="5666" spans="5:6" x14ac:dyDescent="0.3">
      <c r="E5666" s="4" t="s">
        <v>13489</v>
      </c>
      <c r="F5666" s="11">
        <v>0</v>
      </c>
    </row>
    <row r="5667" spans="5:6" x14ac:dyDescent="0.3">
      <c r="E5667" s="4" t="s">
        <v>14105</v>
      </c>
      <c r="F5667" s="11">
        <v>0</v>
      </c>
    </row>
    <row r="5668" spans="5:6" x14ac:dyDescent="0.3">
      <c r="E5668" s="4" t="s">
        <v>13490</v>
      </c>
      <c r="F5668" s="11">
        <v>0</v>
      </c>
    </row>
    <row r="5669" spans="5:6" x14ac:dyDescent="0.3">
      <c r="E5669" s="4" t="s">
        <v>14109</v>
      </c>
      <c r="F5669" s="11">
        <v>0</v>
      </c>
    </row>
    <row r="5670" spans="5:6" x14ac:dyDescent="0.3">
      <c r="E5670" s="4" t="s">
        <v>13491</v>
      </c>
      <c r="F5670" s="11">
        <v>0</v>
      </c>
    </row>
    <row r="5671" spans="5:6" x14ac:dyDescent="0.3">
      <c r="E5671" s="4" t="s">
        <v>14113</v>
      </c>
      <c r="F5671" s="11">
        <v>0</v>
      </c>
    </row>
    <row r="5672" spans="5:6" x14ac:dyDescent="0.3">
      <c r="E5672" s="4" t="s">
        <v>13492</v>
      </c>
      <c r="F5672" s="11">
        <v>0</v>
      </c>
    </row>
    <row r="5673" spans="5:6" x14ac:dyDescent="0.3">
      <c r="E5673" s="4" t="s">
        <v>14117</v>
      </c>
      <c r="F5673" s="11">
        <v>0</v>
      </c>
    </row>
    <row r="5674" spans="5:6" x14ac:dyDescent="0.3">
      <c r="E5674" s="4" t="s">
        <v>13493</v>
      </c>
      <c r="F5674" s="11">
        <v>0</v>
      </c>
    </row>
    <row r="5675" spans="5:6" x14ac:dyDescent="0.3">
      <c r="E5675" s="4" t="s">
        <v>14121</v>
      </c>
      <c r="F5675" s="11">
        <v>0</v>
      </c>
    </row>
    <row r="5676" spans="5:6" x14ac:dyDescent="0.3">
      <c r="E5676" s="4" t="s">
        <v>13494</v>
      </c>
      <c r="F5676" s="11">
        <v>0</v>
      </c>
    </row>
    <row r="5677" spans="5:6" x14ac:dyDescent="0.3">
      <c r="E5677" s="4" t="s">
        <v>14125</v>
      </c>
      <c r="F5677" s="11">
        <v>0</v>
      </c>
    </row>
    <row r="5678" spans="5:6" x14ac:dyDescent="0.3">
      <c r="E5678" s="4" t="s">
        <v>13495</v>
      </c>
      <c r="F5678" s="11">
        <v>0</v>
      </c>
    </row>
    <row r="5679" spans="5:6" x14ac:dyDescent="0.3">
      <c r="E5679" s="4" t="s">
        <v>14129</v>
      </c>
      <c r="F5679" s="11">
        <v>0</v>
      </c>
    </row>
    <row r="5680" spans="5:6" x14ac:dyDescent="0.3">
      <c r="E5680" s="4" t="s">
        <v>13496</v>
      </c>
      <c r="F5680" s="11">
        <v>0</v>
      </c>
    </row>
    <row r="5681" spans="5:6" x14ac:dyDescent="0.3">
      <c r="E5681" s="4" t="s">
        <v>14133</v>
      </c>
      <c r="F5681" s="11">
        <v>0</v>
      </c>
    </row>
    <row r="5682" spans="5:6" x14ac:dyDescent="0.3">
      <c r="E5682" s="4" t="s">
        <v>13497</v>
      </c>
      <c r="F5682" s="11">
        <v>0</v>
      </c>
    </row>
    <row r="5683" spans="5:6" x14ac:dyDescent="0.3">
      <c r="E5683" s="4" t="s">
        <v>14137</v>
      </c>
      <c r="F5683" s="11">
        <v>0</v>
      </c>
    </row>
    <row r="5684" spans="5:6" x14ac:dyDescent="0.3">
      <c r="E5684" s="4" t="s">
        <v>13498</v>
      </c>
      <c r="F5684" s="11">
        <v>0</v>
      </c>
    </row>
    <row r="5685" spans="5:6" x14ac:dyDescent="0.3">
      <c r="E5685" s="4" t="s">
        <v>14141</v>
      </c>
      <c r="F5685" s="11">
        <v>0</v>
      </c>
    </row>
    <row r="5686" spans="5:6" x14ac:dyDescent="0.3">
      <c r="E5686" s="4" t="s">
        <v>13233</v>
      </c>
      <c r="F5686" s="11">
        <v>0</v>
      </c>
    </row>
    <row r="5687" spans="5:6" x14ac:dyDescent="0.3">
      <c r="E5687" s="4" t="s">
        <v>14145</v>
      </c>
      <c r="F5687" s="11">
        <v>0</v>
      </c>
    </row>
    <row r="5688" spans="5:6" x14ac:dyDescent="0.3">
      <c r="E5688" s="4" t="s">
        <v>13500</v>
      </c>
      <c r="F5688" s="11">
        <v>0</v>
      </c>
    </row>
    <row r="5689" spans="5:6" x14ac:dyDescent="0.3">
      <c r="E5689" s="4" t="s">
        <v>14149</v>
      </c>
      <c r="F5689" s="11">
        <v>0</v>
      </c>
    </row>
    <row r="5690" spans="5:6" x14ac:dyDescent="0.3">
      <c r="E5690" s="4" t="s">
        <v>13234</v>
      </c>
      <c r="F5690" s="11">
        <v>0</v>
      </c>
    </row>
    <row r="5691" spans="5:6" x14ac:dyDescent="0.3">
      <c r="E5691" s="4" t="s">
        <v>14153</v>
      </c>
      <c r="F5691" s="11">
        <v>0</v>
      </c>
    </row>
    <row r="5692" spans="5:6" x14ac:dyDescent="0.3">
      <c r="E5692" s="4" t="s">
        <v>13502</v>
      </c>
      <c r="F5692" s="11">
        <v>0</v>
      </c>
    </row>
    <row r="5693" spans="5:6" x14ac:dyDescent="0.3">
      <c r="E5693" s="4" t="s">
        <v>14157</v>
      </c>
      <c r="F5693" s="11">
        <v>0</v>
      </c>
    </row>
    <row r="5694" spans="5:6" x14ac:dyDescent="0.3">
      <c r="E5694" s="4" t="s">
        <v>13503</v>
      </c>
      <c r="F5694" s="11">
        <v>0</v>
      </c>
    </row>
    <row r="5695" spans="5:6" x14ac:dyDescent="0.3">
      <c r="E5695" s="4" t="s">
        <v>13274</v>
      </c>
      <c r="F5695" s="11">
        <v>0</v>
      </c>
    </row>
    <row r="5696" spans="5:6" x14ac:dyDescent="0.3">
      <c r="E5696" s="4" t="s">
        <v>13504</v>
      </c>
      <c r="F5696" s="11">
        <v>0</v>
      </c>
    </row>
    <row r="5697" spans="5:6" x14ac:dyDescent="0.3">
      <c r="E5697" s="4" t="s">
        <v>13276</v>
      </c>
      <c r="F5697" s="11">
        <v>0</v>
      </c>
    </row>
    <row r="5698" spans="5:6" x14ac:dyDescent="0.3">
      <c r="E5698" s="4" t="s">
        <v>13505</v>
      </c>
      <c r="F5698" s="11">
        <v>0</v>
      </c>
    </row>
    <row r="5699" spans="5:6" x14ac:dyDescent="0.3">
      <c r="E5699" s="4" t="s">
        <v>14169</v>
      </c>
      <c r="F5699" s="11">
        <v>0</v>
      </c>
    </row>
    <row r="5700" spans="5:6" x14ac:dyDescent="0.3">
      <c r="E5700" s="4" t="s">
        <v>13506</v>
      </c>
      <c r="F5700" s="11">
        <v>0</v>
      </c>
    </row>
    <row r="5701" spans="5:6" x14ac:dyDescent="0.3">
      <c r="E5701" s="4" t="s">
        <v>14173</v>
      </c>
      <c r="F5701" s="11">
        <v>0</v>
      </c>
    </row>
    <row r="5702" spans="5:6" x14ac:dyDescent="0.3">
      <c r="E5702" s="4" t="s">
        <v>13507</v>
      </c>
      <c r="F5702" s="11">
        <v>0</v>
      </c>
    </row>
    <row r="5703" spans="5:6" x14ac:dyDescent="0.3">
      <c r="E5703" s="4" t="s">
        <v>14177</v>
      </c>
      <c r="F5703" s="11">
        <v>0</v>
      </c>
    </row>
    <row r="5704" spans="5:6" x14ac:dyDescent="0.3">
      <c r="E5704" s="4" t="s">
        <v>13508</v>
      </c>
      <c r="F5704" s="11">
        <v>0</v>
      </c>
    </row>
    <row r="5705" spans="5:6" x14ac:dyDescent="0.3">
      <c r="E5705" s="4" t="s">
        <v>14181</v>
      </c>
      <c r="F5705" s="11">
        <v>0</v>
      </c>
    </row>
    <row r="5706" spans="5:6" x14ac:dyDescent="0.3">
      <c r="E5706" s="4" t="s">
        <v>13243</v>
      </c>
      <c r="F5706" s="11">
        <v>0</v>
      </c>
    </row>
    <row r="5707" spans="5:6" x14ac:dyDescent="0.3">
      <c r="E5707" s="4" t="s">
        <v>14185</v>
      </c>
      <c r="F5707" s="11">
        <v>0</v>
      </c>
    </row>
    <row r="5708" spans="5:6" x14ac:dyDescent="0.3">
      <c r="E5708" s="4" t="s">
        <v>13510</v>
      </c>
      <c r="F5708" s="11">
        <v>0</v>
      </c>
    </row>
    <row r="5709" spans="5:6" x14ac:dyDescent="0.3">
      <c r="E5709" s="4" t="s">
        <v>14189</v>
      </c>
      <c r="F5709" s="11">
        <v>0</v>
      </c>
    </row>
    <row r="5710" spans="5:6" x14ac:dyDescent="0.3">
      <c r="E5710" s="4" t="s">
        <v>13511</v>
      </c>
      <c r="F5710" s="11">
        <v>0</v>
      </c>
    </row>
    <row r="5711" spans="5:6" x14ac:dyDescent="0.3">
      <c r="E5711" s="4" t="s">
        <v>14193</v>
      </c>
      <c r="F5711" s="11">
        <v>0</v>
      </c>
    </row>
    <row r="5712" spans="5:6" x14ac:dyDescent="0.3">
      <c r="E5712" s="4" t="s">
        <v>13512</v>
      </c>
      <c r="F5712" s="11">
        <v>0</v>
      </c>
    </row>
    <row r="5713" spans="5:6" x14ac:dyDescent="0.3">
      <c r="E5713" s="4" t="s">
        <v>14197</v>
      </c>
      <c r="F5713" s="11">
        <v>0</v>
      </c>
    </row>
    <row r="5714" spans="5:6" x14ac:dyDescent="0.3">
      <c r="E5714" s="4" t="s">
        <v>13513</v>
      </c>
      <c r="F5714" s="11">
        <v>0</v>
      </c>
    </row>
    <row r="5715" spans="5:6" x14ac:dyDescent="0.3">
      <c r="E5715" s="4" t="s">
        <v>14201</v>
      </c>
      <c r="F5715" s="11">
        <v>0</v>
      </c>
    </row>
    <row r="5716" spans="5:6" x14ac:dyDescent="0.3">
      <c r="E5716" s="4" t="s">
        <v>13514</v>
      </c>
      <c r="F5716" s="11">
        <v>0</v>
      </c>
    </row>
    <row r="5717" spans="5:6" x14ac:dyDescent="0.3">
      <c r="E5717" s="4" t="s">
        <v>14205</v>
      </c>
      <c r="F5717" s="11">
        <v>0</v>
      </c>
    </row>
    <row r="5718" spans="5:6" x14ac:dyDescent="0.3">
      <c r="E5718" s="4" t="s">
        <v>13244</v>
      </c>
      <c r="F5718" s="11">
        <v>0</v>
      </c>
    </row>
    <row r="5719" spans="5:6" x14ac:dyDescent="0.3">
      <c r="E5719" s="4" t="s">
        <v>14209</v>
      </c>
      <c r="F5719" s="11">
        <v>0</v>
      </c>
    </row>
    <row r="5720" spans="5:6" x14ac:dyDescent="0.3">
      <c r="E5720" s="4" t="s">
        <v>13516</v>
      </c>
      <c r="F5720" s="11">
        <v>0</v>
      </c>
    </row>
    <row r="5721" spans="5:6" x14ac:dyDescent="0.3">
      <c r="E5721" s="4" t="s">
        <v>14213</v>
      </c>
      <c r="F5721" s="11">
        <v>0</v>
      </c>
    </row>
    <row r="5722" spans="5:6" x14ac:dyDescent="0.3">
      <c r="E5722" s="4" t="s">
        <v>13517</v>
      </c>
      <c r="F5722" s="11">
        <v>0</v>
      </c>
    </row>
    <row r="5723" spans="5:6" x14ac:dyDescent="0.3">
      <c r="E5723" s="4" t="s">
        <v>14217</v>
      </c>
      <c r="F5723" s="11">
        <v>0</v>
      </c>
    </row>
    <row r="5724" spans="5:6" x14ac:dyDescent="0.3">
      <c r="E5724" s="4" t="s">
        <v>13518</v>
      </c>
      <c r="F5724" s="11">
        <v>0</v>
      </c>
    </row>
    <row r="5725" spans="5:6" x14ac:dyDescent="0.3">
      <c r="E5725" s="4" t="s">
        <v>14221</v>
      </c>
      <c r="F5725" s="11">
        <v>0</v>
      </c>
    </row>
    <row r="5726" spans="5:6" x14ac:dyDescent="0.3">
      <c r="E5726" s="4" t="s">
        <v>13519</v>
      </c>
      <c r="F5726" s="11">
        <v>0</v>
      </c>
    </row>
    <row r="5727" spans="5:6" x14ac:dyDescent="0.3">
      <c r="E5727" s="4" t="s">
        <v>14225</v>
      </c>
      <c r="F5727" s="11">
        <v>0</v>
      </c>
    </row>
    <row r="5728" spans="5:6" x14ac:dyDescent="0.3">
      <c r="E5728" s="4" t="s">
        <v>13520</v>
      </c>
      <c r="F5728" s="11">
        <v>0</v>
      </c>
    </row>
    <row r="5729" spans="5:6" x14ac:dyDescent="0.3">
      <c r="E5729" s="4" t="s">
        <v>14229</v>
      </c>
      <c r="F5729" s="11">
        <v>0</v>
      </c>
    </row>
    <row r="5730" spans="5:6" x14ac:dyDescent="0.3">
      <c r="E5730" s="4" t="s">
        <v>13521</v>
      </c>
      <c r="F5730" s="11">
        <v>0</v>
      </c>
    </row>
    <row r="5731" spans="5:6" x14ac:dyDescent="0.3">
      <c r="E5731" s="4" t="s">
        <v>14233</v>
      </c>
      <c r="F5731" s="11">
        <v>0</v>
      </c>
    </row>
    <row r="5732" spans="5:6" x14ac:dyDescent="0.3">
      <c r="E5732" s="4" t="s">
        <v>13522</v>
      </c>
      <c r="F5732" s="11">
        <v>0</v>
      </c>
    </row>
    <row r="5733" spans="5:6" x14ac:dyDescent="0.3">
      <c r="E5733" s="4" t="s">
        <v>14237</v>
      </c>
      <c r="F5733" s="11">
        <v>0</v>
      </c>
    </row>
    <row r="5734" spans="5:6" x14ac:dyDescent="0.3">
      <c r="E5734" s="4" t="s">
        <v>13523</v>
      </c>
      <c r="F5734" s="11">
        <v>0</v>
      </c>
    </row>
    <row r="5735" spans="5:6" x14ac:dyDescent="0.3">
      <c r="E5735" s="4" t="s">
        <v>14241</v>
      </c>
      <c r="F5735" s="11">
        <v>0</v>
      </c>
    </row>
    <row r="5736" spans="5:6" x14ac:dyDescent="0.3">
      <c r="E5736" s="4" t="s">
        <v>13524</v>
      </c>
      <c r="F5736" s="11">
        <v>0</v>
      </c>
    </row>
    <row r="5737" spans="5:6" x14ac:dyDescent="0.3">
      <c r="E5737" s="4" t="s">
        <v>14245</v>
      </c>
      <c r="F5737" s="11">
        <v>0</v>
      </c>
    </row>
    <row r="5738" spans="5:6" x14ac:dyDescent="0.3">
      <c r="E5738" s="4" t="s">
        <v>13525</v>
      </c>
      <c r="F5738" s="11">
        <v>0</v>
      </c>
    </row>
    <row r="5739" spans="5:6" x14ac:dyDescent="0.3">
      <c r="E5739" s="4" t="s">
        <v>14249</v>
      </c>
      <c r="F5739" s="11">
        <v>0</v>
      </c>
    </row>
    <row r="5740" spans="5:6" x14ac:dyDescent="0.3">
      <c r="E5740" s="4" t="s">
        <v>13526</v>
      </c>
      <c r="F5740" s="11">
        <v>0</v>
      </c>
    </row>
    <row r="5741" spans="5:6" x14ac:dyDescent="0.3">
      <c r="E5741" s="4" t="s">
        <v>14253</v>
      </c>
      <c r="F5741" s="11">
        <v>0</v>
      </c>
    </row>
    <row r="5742" spans="5:6" x14ac:dyDescent="0.3">
      <c r="E5742" s="4" t="s">
        <v>13527</v>
      </c>
      <c r="F5742" s="11">
        <v>0</v>
      </c>
    </row>
    <row r="5743" spans="5:6" x14ac:dyDescent="0.3">
      <c r="E5743" s="4" t="s">
        <v>14257</v>
      </c>
      <c r="F5743" s="11">
        <v>0</v>
      </c>
    </row>
    <row r="5744" spans="5:6" x14ac:dyDescent="0.3">
      <c r="E5744" s="4" t="s">
        <v>13528</v>
      </c>
      <c r="F5744" s="11">
        <v>0</v>
      </c>
    </row>
    <row r="5745" spans="5:6" x14ac:dyDescent="0.3">
      <c r="E5745" s="4" t="s">
        <v>14261</v>
      </c>
      <c r="F5745" s="11">
        <v>0</v>
      </c>
    </row>
    <row r="5746" spans="5:6" x14ac:dyDescent="0.3">
      <c r="E5746" s="4" t="s">
        <v>13529</v>
      </c>
      <c r="F5746" s="11">
        <v>0</v>
      </c>
    </row>
    <row r="5747" spans="5:6" x14ac:dyDescent="0.3">
      <c r="E5747" s="4" t="s">
        <v>14265</v>
      </c>
      <c r="F5747" s="11">
        <v>0</v>
      </c>
    </row>
    <row r="5748" spans="5:6" x14ac:dyDescent="0.3">
      <c r="E5748" s="4" t="s">
        <v>13530</v>
      </c>
      <c r="F5748" s="11">
        <v>0</v>
      </c>
    </row>
    <row r="5749" spans="5:6" x14ac:dyDescent="0.3">
      <c r="E5749" s="4" t="s">
        <v>14269</v>
      </c>
      <c r="F5749" s="11">
        <v>0</v>
      </c>
    </row>
    <row r="5750" spans="5:6" x14ac:dyDescent="0.3">
      <c r="E5750" s="4" t="s">
        <v>13531</v>
      </c>
      <c r="F5750" s="11">
        <v>0</v>
      </c>
    </row>
    <row r="5751" spans="5:6" x14ac:dyDescent="0.3">
      <c r="E5751" s="4" t="s">
        <v>14273</v>
      </c>
      <c r="F5751" s="11">
        <v>0</v>
      </c>
    </row>
    <row r="5752" spans="5:6" x14ac:dyDescent="0.3">
      <c r="E5752" s="4" t="s">
        <v>13532</v>
      </c>
      <c r="F5752" s="11">
        <v>0</v>
      </c>
    </row>
    <row r="5753" spans="5:6" x14ac:dyDescent="0.3">
      <c r="E5753" s="4" t="s">
        <v>14277</v>
      </c>
      <c r="F5753" s="11">
        <v>0</v>
      </c>
    </row>
    <row r="5754" spans="5:6" x14ac:dyDescent="0.3">
      <c r="E5754" s="4" t="s">
        <v>13533</v>
      </c>
      <c r="F5754" s="11">
        <v>0</v>
      </c>
    </row>
    <row r="5755" spans="5:6" x14ac:dyDescent="0.3">
      <c r="E5755" s="4" t="s">
        <v>14289</v>
      </c>
      <c r="F5755" s="11">
        <v>0</v>
      </c>
    </row>
    <row r="5756" spans="5:6" x14ac:dyDescent="0.3">
      <c r="E5756" s="4" t="s">
        <v>13534</v>
      </c>
      <c r="F5756" s="11">
        <v>0</v>
      </c>
    </row>
    <row r="5757" spans="5:6" x14ac:dyDescent="0.3">
      <c r="E5757" s="4" t="s">
        <v>14293</v>
      </c>
      <c r="F5757" s="11">
        <v>0</v>
      </c>
    </row>
    <row r="5758" spans="5:6" x14ac:dyDescent="0.3">
      <c r="E5758" s="4" t="s">
        <v>13535</v>
      </c>
      <c r="F5758" s="11">
        <v>0</v>
      </c>
    </row>
    <row r="5759" spans="5:6" x14ac:dyDescent="0.3">
      <c r="E5759" s="4" t="s">
        <v>14297</v>
      </c>
      <c r="F5759" s="11">
        <v>0</v>
      </c>
    </row>
    <row r="5760" spans="5:6" x14ac:dyDescent="0.3">
      <c r="E5760" s="4" t="s">
        <v>13536</v>
      </c>
      <c r="F5760" s="11">
        <v>0</v>
      </c>
    </row>
    <row r="5761" spans="5:6" x14ac:dyDescent="0.3">
      <c r="E5761" s="4" t="s">
        <v>14301</v>
      </c>
      <c r="F5761" s="11">
        <v>0</v>
      </c>
    </row>
    <row r="5762" spans="5:6" x14ac:dyDescent="0.3">
      <c r="E5762" s="4" t="s">
        <v>13537</v>
      </c>
      <c r="F5762" s="11">
        <v>0</v>
      </c>
    </row>
    <row r="5763" spans="5:6" x14ac:dyDescent="0.3">
      <c r="E5763" s="4" t="s">
        <v>14305</v>
      </c>
      <c r="F5763" s="11">
        <v>0</v>
      </c>
    </row>
    <row r="5764" spans="5:6" x14ac:dyDescent="0.3">
      <c r="E5764" s="4" t="s">
        <v>13538</v>
      </c>
      <c r="F5764" s="11">
        <v>0</v>
      </c>
    </row>
    <row r="5765" spans="5:6" x14ac:dyDescent="0.3">
      <c r="E5765" s="4" t="s">
        <v>14309</v>
      </c>
      <c r="F5765" s="11">
        <v>0</v>
      </c>
    </row>
    <row r="5766" spans="5:6" x14ac:dyDescent="0.3">
      <c r="E5766" s="4" t="s">
        <v>13539</v>
      </c>
      <c r="F5766" s="11">
        <v>0</v>
      </c>
    </row>
    <row r="5767" spans="5:6" x14ac:dyDescent="0.3">
      <c r="E5767" s="4" t="s">
        <v>14313</v>
      </c>
      <c r="F5767" s="11">
        <v>0</v>
      </c>
    </row>
    <row r="5768" spans="5:6" x14ac:dyDescent="0.3">
      <c r="E5768" s="4" t="s">
        <v>13540</v>
      </c>
      <c r="F5768" s="11">
        <v>0</v>
      </c>
    </row>
    <row r="5769" spans="5:6" x14ac:dyDescent="0.3">
      <c r="E5769" s="4" t="s">
        <v>14317</v>
      </c>
      <c r="F5769" s="11">
        <v>0</v>
      </c>
    </row>
    <row r="5770" spans="5:6" x14ac:dyDescent="0.3">
      <c r="E5770" s="4" t="s">
        <v>13541</v>
      </c>
      <c r="F5770" s="11">
        <v>0</v>
      </c>
    </row>
    <row r="5771" spans="5:6" x14ac:dyDescent="0.3">
      <c r="E5771" s="4" t="s">
        <v>14321</v>
      </c>
      <c r="F5771" s="11">
        <v>0</v>
      </c>
    </row>
    <row r="5772" spans="5:6" x14ac:dyDescent="0.3">
      <c r="E5772" s="4" t="s">
        <v>13542</v>
      </c>
      <c r="F5772" s="11">
        <v>0</v>
      </c>
    </row>
    <row r="5773" spans="5:6" x14ac:dyDescent="0.3">
      <c r="E5773" s="4" t="s">
        <v>14325</v>
      </c>
      <c r="F5773" s="11">
        <v>0</v>
      </c>
    </row>
    <row r="5774" spans="5:6" x14ac:dyDescent="0.3">
      <c r="E5774" s="4" t="s">
        <v>13543</v>
      </c>
      <c r="F5774" s="11">
        <v>0</v>
      </c>
    </row>
    <row r="5775" spans="5:6" x14ac:dyDescent="0.3">
      <c r="E5775" s="4" t="s">
        <v>14329</v>
      </c>
      <c r="F5775" s="11">
        <v>0</v>
      </c>
    </row>
    <row r="5776" spans="5:6" x14ac:dyDescent="0.3">
      <c r="E5776" s="4" t="s">
        <v>13544</v>
      </c>
      <c r="F5776" s="11">
        <v>0</v>
      </c>
    </row>
    <row r="5777" spans="5:6" x14ac:dyDescent="0.3">
      <c r="E5777" s="4" t="s">
        <v>14333</v>
      </c>
      <c r="F5777" s="11">
        <v>0</v>
      </c>
    </row>
    <row r="5778" spans="5:6" x14ac:dyDescent="0.3">
      <c r="E5778" s="4" t="s">
        <v>13545</v>
      </c>
      <c r="F5778" s="11">
        <v>0</v>
      </c>
    </row>
    <row r="5779" spans="5:6" x14ac:dyDescent="0.3">
      <c r="E5779" s="4" t="s">
        <v>14337</v>
      </c>
      <c r="F5779" s="11">
        <v>0</v>
      </c>
    </row>
    <row r="5780" spans="5:6" x14ac:dyDescent="0.3">
      <c r="E5780" s="4" t="s">
        <v>13546</v>
      </c>
      <c r="F5780" s="11">
        <v>0</v>
      </c>
    </row>
    <row r="5781" spans="5:6" x14ac:dyDescent="0.3">
      <c r="E5781" s="4" t="s">
        <v>13809</v>
      </c>
      <c r="F5781" s="11">
        <v>0</v>
      </c>
    </row>
    <row r="5782" spans="5:6" x14ac:dyDescent="0.3">
      <c r="E5782" s="4" t="s">
        <v>13547</v>
      </c>
      <c r="F5782" s="11">
        <v>0</v>
      </c>
    </row>
    <row r="5783" spans="5:6" x14ac:dyDescent="0.3">
      <c r="E5783" s="4" t="s">
        <v>13811</v>
      </c>
      <c r="F5783" s="11">
        <v>0</v>
      </c>
    </row>
    <row r="5784" spans="5:6" x14ac:dyDescent="0.3">
      <c r="E5784" s="4" t="s">
        <v>13548</v>
      </c>
      <c r="F5784" s="11">
        <v>0</v>
      </c>
    </row>
    <row r="5785" spans="5:6" x14ac:dyDescent="0.3">
      <c r="E5785" s="4" t="s">
        <v>13813</v>
      </c>
      <c r="F5785" s="11">
        <v>0</v>
      </c>
    </row>
    <row r="5786" spans="5:6" x14ac:dyDescent="0.3">
      <c r="E5786" s="4" t="s">
        <v>13549</v>
      </c>
      <c r="F5786" s="11">
        <v>0</v>
      </c>
    </row>
    <row r="5787" spans="5:6" x14ac:dyDescent="0.3">
      <c r="E5787" s="4" t="s">
        <v>13815</v>
      </c>
      <c r="F5787" s="11">
        <v>0</v>
      </c>
    </row>
    <row r="5788" spans="5:6" x14ac:dyDescent="0.3">
      <c r="E5788" s="4" t="s">
        <v>13550</v>
      </c>
      <c r="F5788" s="11">
        <v>0</v>
      </c>
    </row>
    <row r="5789" spans="5:6" x14ac:dyDescent="0.3">
      <c r="E5789" s="4" t="s">
        <v>13817</v>
      </c>
      <c r="F5789" s="11">
        <v>0</v>
      </c>
    </row>
    <row r="5790" spans="5:6" x14ac:dyDescent="0.3">
      <c r="E5790" s="4" t="s">
        <v>13551</v>
      </c>
      <c r="F5790" s="11">
        <v>0</v>
      </c>
    </row>
    <row r="5791" spans="5:6" x14ac:dyDescent="0.3">
      <c r="E5791" s="4" t="s">
        <v>13819</v>
      </c>
      <c r="F5791" s="11">
        <v>0</v>
      </c>
    </row>
    <row r="5792" spans="5:6" x14ac:dyDescent="0.3">
      <c r="E5792" s="4" t="s">
        <v>13552</v>
      </c>
      <c r="F5792" s="11">
        <v>0</v>
      </c>
    </row>
    <row r="5793" spans="5:6" x14ac:dyDescent="0.3">
      <c r="E5793" s="4" t="s">
        <v>13821</v>
      </c>
      <c r="F5793" s="11">
        <v>0</v>
      </c>
    </row>
    <row r="5794" spans="5:6" x14ac:dyDescent="0.3">
      <c r="E5794" s="4" t="s">
        <v>13553</v>
      </c>
      <c r="F5794" s="11">
        <v>0</v>
      </c>
    </row>
    <row r="5795" spans="5:6" x14ac:dyDescent="0.3">
      <c r="E5795" s="4" t="s">
        <v>13823</v>
      </c>
      <c r="F5795" s="11">
        <v>0</v>
      </c>
    </row>
    <row r="5796" spans="5:6" x14ac:dyDescent="0.3">
      <c r="E5796" s="4" t="s">
        <v>13554</v>
      </c>
      <c r="F5796" s="11">
        <v>0</v>
      </c>
    </row>
    <row r="5797" spans="5:6" x14ac:dyDescent="0.3">
      <c r="E5797" s="4" t="s">
        <v>13259</v>
      </c>
      <c r="F5797" s="11">
        <v>0</v>
      </c>
    </row>
    <row r="5798" spans="5:6" x14ac:dyDescent="0.3">
      <c r="E5798" s="4" t="s">
        <v>13555</v>
      </c>
      <c r="F5798" s="11">
        <v>0</v>
      </c>
    </row>
    <row r="5799" spans="5:6" x14ac:dyDescent="0.3">
      <c r="E5799" s="4" t="s">
        <v>13827</v>
      </c>
      <c r="F5799" s="11">
        <v>0</v>
      </c>
    </row>
    <row r="5800" spans="5:6" x14ac:dyDescent="0.3">
      <c r="E5800" s="4" t="s">
        <v>13556</v>
      </c>
      <c r="F5800" s="11">
        <v>0</v>
      </c>
    </row>
    <row r="5801" spans="5:6" x14ac:dyDescent="0.3">
      <c r="E5801" s="4" t="s">
        <v>13829</v>
      </c>
      <c r="F5801" s="11">
        <v>0</v>
      </c>
    </row>
    <row r="5802" spans="5:6" x14ac:dyDescent="0.3">
      <c r="E5802" s="4" t="s">
        <v>13557</v>
      </c>
      <c r="F5802" s="11">
        <v>0</v>
      </c>
    </row>
    <row r="5803" spans="5:6" x14ac:dyDescent="0.3">
      <c r="E5803" s="4" t="s">
        <v>13831</v>
      </c>
      <c r="F5803" s="11">
        <v>0</v>
      </c>
    </row>
    <row r="5804" spans="5:6" x14ac:dyDescent="0.3">
      <c r="E5804" s="4" t="s">
        <v>13558</v>
      </c>
      <c r="F5804" s="11">
        <v>0</v>
      </c>
    </row>
    <row r="5805" spans="5:6" x14ac:dyDescent="0.3">
      <c r="E5805" s="4" t="s">
        <v>13833</v>
      </c>
      <c r="F5805" s="11">
        <v>0</v>
      </c>
    </row>
    <row r="5806" spans="5:6" x14ac:dyDescent="0.3">
      <c r="E5806" s="4" t="s">
        <v>13559</v>
      </c>
      <c r="F5806" s="11">
        <v>0</v>
      </c>
    </row>
    <row r="5807" spans="5:6" x14ac:dyDescent="0.3">
      <c r="E5807" s="4" t="s">
        <v>13835</v>
      </c>
      <c r="F5807" s="11">
        <v>0</v>
      </c>
    </row>
    <row r="5808" spans="5:6" x14ac:dyDescent="0.3">
      <c r="E5808" s="4" t="s">
        <v>13560</v>
      </c>
      <c r="F5808" s="11">
        <v>0</v>
      </c>
    </row>
    <row r="5809" spans="5:6" x14ac:dyDescent="0.3">
      <c r="E5809" s="4" t="s">
        <v>13837</v>
      </c>
      <c r="F5809" s="11">
        <v>0</v>
      </c>
    </row>
    <row r="5810" spans="5:6" x14ac:dyDescent="0.3">
      <c r="E5810" s="4" t="s">
        <v>13561</v>
      </c>
      <c r="F5810" s="11">
        <v>0</v>
      </c>
    </row>
    <row r="5811" spans="5:6" x14ac:dyDescent="0.3">
      <c r="E5811" s="4" t="s">
        <v>13839</v>
      </c>
      <c r="F5811" s="11">
        <v>0</v>
      </c>
    </row>
    <row r="5812" spans="5:6" x14ac:dyDescent="0.3">
      <c r="E5812" s="4" t="s">
        <v>13562</v>
      </c>
      <c r="F5812" s="11">
        <v>0</v>
      </c>
    </row>
    <row r="5813" spans="5:6" x14ac:dyDescent="0.3">
      <c r="E5813" s="4" t="s">
        <v>13841</v>
      </c>
      <c r="F5813" s="11">
        <v>0</v>
      </c>
    </row>
    <row r="5814" spans="5:6" x14ac:dyDescent="0.3">
      <c r="E5814" s="4" t="s">
        <v>13563</v>
      </c>
      <c r="F5814" s="11">
        <v>0</v>
      </c>
    </row>
    <row r="5815" spans="5:6" x14ac:dyDescent="0.3">
      <c r="E5815" s="4" t="s">
        <v>13843</v>
      </c>
      <c r="F5815" s="11">
        <v>0</v>
      </c>
    </row>
    <row r="5816" spans="5:6" x14ac:dyDescent="0.3">
      <c r="E5816" s="4" t="s">
        <v>13564</v>
      </c>
      <c r="F5816" s="11">
        <v>0</v>
      </c>
    </row>
    <row r="5817" spans="5:6" x14ac:dyDescent="0.3">
      <c r="E5817" s="4" t="s">
        <v>13845</v>
      </c>
      <c r="F5817" s="11">
        <v>0</v>
      </c>
    </row>
    <row r="5818" spans="5:6" x14ac:dyDescent="0.3">
      <c r="E5818" s="4" t="s">
        <v>13565</v>
      </c>
      <c r="F5818" s="11">
        <v>0</v>
      </c>
    </row>
    <row r="5819" spans="5:6" x14ac:dyDescent="0.3">
      <c r="E5819" s="4" t="s">
        <v>13847</v>
      </c>
      <c r="F5819" s="11">
        <v>0</v>
      </c>
    </row>
    <row r="5820" spans="5:6" x14ac:dyDescent="0.3">
      <c r="E5820" s="4" t="s">
        <v>13566</v>
      </c>
      <c r="F5820" s="11">
        <v>0</v>
      </c>
    </row>
    <row r="5821" spans="5:6" x14ac:dyDescent="0.3">
      <c r="E5821" s="4" t="s">
        <v>13260</v>
      </c>
      <c r="F5821" s="11">
        <v>0</v>
      </c>
    </row>
    <row r="5822" spans="5:6" x14ac:dyDescent="0.3">
      <c r="E5822" s="4" t="s">
        <v>13567</v>
      </c>
      <c r="F5822" s="11">
        <v>0</v>
      </c>
    </row>
    <row r="5823" spans="5:6" x14ac:dyDescent="0.3">
      <c r="E5823" s="4" t="s">
        <v>13851</v>
      </c>
      <c r="F5823" s="11">
        <v>0</v>
      </c>
    </row>
    <row r="5824" spans="5:6" x14ac:dyDescent="0.3">
      <c r="E5824" s="4" t="s">
        <v>13568</v>
      </c>
      <c r="F5824" s="11">
        <v>0</v>
      </c>
    </row>
    <row r="5825" spans="5:6" x14ac:dyDescent="0.3">
      <c r="E5825" s="4" t="s">
        <v>13853</v>
      </c>
      <c r="F5825" s="11">
        <v>0</v>
      </c>
    </row>
    <row r="5826" spans="5:6" x14ac:dyDescent="0.3">
      <c r="E5826" s="4" t="s">
        <v>13569</v>
      </c>
      <c r="F5826" s="11">
        <v>0</v>
      </c>
    </row>
    <row r="5827" spans="5:6" x14ac:dyDescent="0.3">
      <c r="E5827" s="4" t="s">
        <v>13855</v>
      </c>
      <c r="F5827" s="11">
        <v>0</v>
      </c>
    </row>
    <row r="5828" spans="5:6" x14ac:dyDescent="0.3">
      <c r="E5828" s="4" t="s">
        <v>13570</v>
      </c>
      <c r="F5828" s="11">
        <v>0</v>
      </c>
    </row>
    <row r="5829" spans="5:6" x14ac:dyDescent="0.3">
      <c r="E5829" s="4" t="s">
        <v>13857</v>
      </c>
      <c r="F5829" s="11">
        <v>0</v>
      </c>
    </row>
    <row r="5830" spans="5:6" x14ac:dyDescent="0.3">
      <c r="E5830" s="4" t="s">
        <v>13571</v>
      </c>
      <c r="F5830" s="11">
        <v>0</v>
      </c>
    </row>
    <row r="5831" spans="5:6" x14ac:dyDescent="0.3">
      <c r="E5831" s="4" t="s">
        <v>13859</v>
      </c>
      <c r="F5831" s="11">
        <v>0</v>
      </c>
    </row>
    <row r="5832" spans="5:6" x14ac:dyDescent="0.3">
      <c r="E5832" s="4" t="s">
        <v>13572</v>
      </c>
      <c r="F5832" s="11">
        <v>0</v>
      </c>
    </row>
    <row r="5833" spans="5:6" x14ac:dyDescent="0.3">
      <c r="E5833" s="4" t="s">
        <v>13861</v>
      </c>
      <c r="F5833" s="11">
        <v>0</v>
      </c>
    </row>
    <row r="5834" spans="5:6" x14ac:dyDescent="0.3">
      <c r="E5834" s="4" t="s">
        <v>13573</v>
      </c>
      <c r="F5834" s="11">
        <v>0</v>
      </c>
    </row>
    <row r="5835" spans="5:6" x14ac:dyDescent="0.3">
      <c r="E5835" s="4" t="s">
        <v>13863</v>
      </c>
      <c r="F5835" s="11">
        <v>0</v>
      </c>
    </row>
    <row r="5836" spans="5:6" x14ac:dyDescent="0.3">
      <c r="E5836" s="4" t="s">
        <v>13574</v>
      </c>
      <c r="F5836" s="11">
        <v>0</v>
      </c>
    </row>
    <row r="5837" spans="5:6" x14ac:dyDescent="0.3">
      <c r="E5837" s="4" t="s">
        <v>13865</v>
      </c>
      <c r="F5837" s="11">
        <v>0</v>
      </c>
    </row>
    <row r="5838" spans="5:6" x14ac:dyDescent="0.3">
      <c r="E5838" s="4" t="s">
        <v>13575</v>
      </c>
      <c r="F5838" s="11">
        <v>0</v>
      </c>
    </row>
    <row r="5839" spans="5:6" x14ac:dyDescent="0.3">
      <c r="E5839" s="4" t="s">
        <v>13867</v>
      </c>
      <c r="F5839" s="11">
        <v>0</v>
      </c>
    </row>
    <row r="5840" spans="5:6" x14ac:dyDescent="0.3">
      <c r="E5840" s="4" t="s">
        <v>13576</v>
      </c>
      <c r="F5840" s="11">
        <v>0</v>
      </c>
    </row>
    <row r="5841" spans="5:6" x14ac:dyDescent="0.3">
      <c r="E5841" s="4" t="s">
        <v>13869</v>
      </c>
      <c r="F5841" s="11">
        <v>0</v>
      </c>
    </row>
    <row r="5842" spans="5:6" x14ac:dyDescent="0.3">
      <c r="E5842" s="4" t="s">
        <v>13577</v>
      </c>
      <c r="F5842" s="11">
        <v>0</v>
      </c>
    </row>
    <row r="5843" spans="5:6" x14ac:dyDescent="0.3">
      <c r="E5843" s="4" t="s">
        <v>13871</v>
      </c>
      <c r="F5843" s="11">
        <v>0</v>
      </c>
    </row>
    <row r="5844" spans="5:6" x14ac:dyDescent="0.3">
      <c r="E5844" s="4" t="s">
        <v>13578</v>
      </c>
      <c r="F5844" s="11">
        <v>0</v>
      </c>
    </row>
    <row r="5845" spans="5:6" x14ac:dyDescent="0.3">
      <c r="E5845" s="4" t="s">
        <v>13873</v>
      </c>
      <c r="F5845" s="11">
        <v>0</v>
      </c>
    </row>
    <row r="5846" spans="5:6" x14ac:dyDescent="0.3">
      <c r="E5846" s="4" t="s">
        <v>13579</v>
      </c>
      <c r="F5846" s="11">
        <v>0</v>
      </c>
    </row>
    <row r="5847" spans="5:6" x14ac:dyDescent="0.3">
      <c r="E5847" s="4" t="s">
        <v>13875</v>
      </c>
      <c r="F5847" s="11">
        <v>0</v>
      </c>
    </row>
    <row r="5848" spans="5:6" x14ac:dyDescent="0.3">
      <c r="E5848" s="4" t="s">
        <v>13580</v>
      </c>
      <c r="F5848" s="11">
        <v>0</v>
      </c>
    </row>
    <row r="5849" spans="5:6" x14ac:dyDescent="0.3">
      <c r="E5849" s="4" t="s">
        <v>13877</v>
      </c>
      <c r="F5849" s="11">
        <v>0</v>
      </c>
    </row>
    <row r="5850" spans="5:6" x14ac:dyDescent="0.3">
      <c r="E5850" s="4" t="s">
        <v>13581</v>
      </c>
      <c r="F5850" s="11">
        <v>0</v>
      </c>
    </row>
    <row r="5851" spans="5:6" x14ac:dyDescent="0.3">
      <c r="E5851" s="4" t="s">
        <v>13261</v>
      </c>
      <c r="F5851" s="11">
        <v>0</v>
      </c>
    </row>
    <row r="5852" spans="5:6" x14ac:dyDescent="0.3">
      <c r="E5852" s="4" t="s">
        <v>13582</v>
      </c>
      <c r="F5852" s="11">
        <v>0</v>
      </c>
    </row>
    <row r="5853" spans="5:6" x14ac:dyDescent="0.3">
      <c r="E5853" s="4" t="s">
        <v>13881</v>
      </c>
      <c r="F5853" s="11">
        <v>0</v>
      </c>
    </row>
    <row r="5854" spans="5:6" x14ac:dyDescent="0.3">
      <c r="E5854" s="4" t="s">
        <v>13583</v>
      </c>
      <c r="F5854" s="11">
        <v>0</v>
      </c>
    </row>
    <row r="5855" spans="5:6" x14ac:dyDescent="0.3">
      <c r="E5855" s="4" t="s">
        <v>13883</v>
      </c>
      <c r="F5855" s="11">
        <v>0</v>
      </c>
    </row>
    <row r="5856" spans="5:6" x14ac:dyDescent="0.3">
      <c r="E5856" s="4" t="s">
        <v>13584</v>
      </c>
      <c r="F5856" s="11">
        <v>0</v>
      </c>
    </row>
    <row r="5857" spans="5:6" x14ac:dyDescent="0.3">
      <c r="E5857" s="4" t="s">
        <v>13262</v>
      </c>
      <c r="F5857" s="11">
        <v>0</v>
      </c>
    </row>
    <row r="5858" spans="5:6" x14ac:dyDescent="0.3">
      <c r="E5858" s="4" t="s">
        <v>13886</v>
      </c>
      <c r="F5858" s="11">
        <v>0</v>
      </c>
    </row>
    <row r="5859" spans="5:6" x14ac:dyDescent="0.3">
      <c r="E5859" s="4" t="s">
        <v>13887</v>
      </c>
      <c r="F5859" s="11">
        <v>0</v>
      </c>
    </row>
    <row r="5860" spans="5:6" x14ac:dyDescent="0.3">
      <c r="E5860" s="4" t="s">
        <v>13888</v>
      </c>
      <c r="F5860" s="11">
        <v>0</v>
      </c>
    </row>
    <row r="5861" spans="5:6" x14ac:dyDescent="0.3">
      <c r="E5861" s="4" t="s">
        <v>13586</v>
      </c>
      <c r="F5861" s="11">
        <v>0</v>
      </c>
    </row>
    <row r="5862" spans="5:6" x14ac:dyDescent="0.3">
      <c r="E5862" s="4" t="s">
        <v>13890</v>
      </c>
      <c r="F5862" s="11">
        <v>0</v>
      </c>
    </row>
    <row r="5863" spans="5:6" x14ac:dyDescent="0.3">
      <c r="E5863" s="4" t="s">
        <v>13587</v>
      </c>
      <c r="F5863" s="11">
        <v>0</v>
      </c>
    </row>
    <row r="5864" spans="5:6" x14ac:dyDescent="0.3">
      <c r="E5864" s="4" t="s">
        <v>13892</v>
      </c>
      <c r="F5864" s="11">
        <v>0</v>
      </c>
    </row>
    <row r="5865" spans="5:6" x14ac:dyDescent="0.3">
      <c r="E5865" s="4" t="s">
        <v>13588</v>
      </c>
      <c r="F5865" s="11">
        <v>0</v>
      </c>
    </row>
    <row r="5866" spans="5:6" x14ac:dyDescent="0.3">
      <c r="E5866" s="4" t="s">
        <v>13894</v>
      </c>
      <c r="F5866" s="11">
        <v>0</v>
      </c>
    </row>
    <row r="5867" spans="5:6" x14ac:dyDescent="0.3">
      <c r="E5867" s="4" t="s">
        <v>13245</v>
      </c>
      <c r="F5867" s="11">
        <v>0</v>
      </c>
    </row>
    <row r="5868" spans="5:6" x14ac:dyDescent="0.3">
      <c r="E5868" s="4" t="s">
        <v>13896</v>
      </c>
      <c r="F5868" s="11">
        <v>0</v>
      </c>
    </row>
    <row r="5869" spans="5:6" x14ac:dyDescent="0.3">
      <c r="E5869" s="4" t="s">
        <v>13590</v>
      </c>
      <c r="F5869" s="11">
        <v>0</v>
      </c>
    </row>
    <row r="5870" spans="5:6" x14ac:dyDescent="0.3">
      <c r="E5870" s="4" t="s">
        <v>13898</v>
      </c>
      <c r="F5870" s="11">
        <v>0</v>
      </c>
    </row>
    <row r="5871" spans="5:6" x14ac:dyDescent="0.3">
      <c r="E5871" s="4" t="s">
        <v>13591</v>
      </c>
      <c r="F5871" s="11">
        <v>0</v>
      </c>
    </row>
    <row r="5872" spans="5:6" x14ac:dyDescent="0.3">
      <c r="E5872" s="4" t="s">
        <v>13900</v>
      </c>
      <c r="F5872" s="11">
        <v>0</v>
      </c>
    </row>
    <row r="5873" spans="5:6" x14ac:dyDescent="0.3">
      <c r="E5873" s="4" t="s">
        <v>13592</v>
      </c>
      <c r="F5873" s="11">
        <v>0</v>
      </c>
    </row>
    <row r="5874" spans="5:6" x14ac:dyDescent="0.3">
      <c r="E5874" s="4" t="s">
        <v>13902</v>
      </c>
      <c r="F5874" s="11">
        <v>0</v>
      </c>
    </row>
    <row r="5875" spans="5:6" x14ac:dyDescent="0.3">
      <c r="E5875" s="4" t="s">
        <v>13593</v>
      </c>
      <c r="F5875" s="11">
        <v>0</v>
      </c>
    </row>
    <row r="5876" spans="5:6" x14ac:dyDescent="0.3">
      <c r="E5876" s="4" t="s">
        <v>13904</v>
      </c>
      <c r="F5876" s="11">
        <v>0</v>
      </c>
    </row>
    <row r="5877" spans="5:6" x14ac:dyDescent="0.3">
      <c r="E5877" s="4" t="s">
        <v>13594</v>
      </c>
      <c r="F5877" s="11">
        <v>0</v>
      </c>
    </row>
    <row r="5878" spans="5:6" x14ac:dyDescent="0.3">
      <c r="E5878" s="4" t="s">
        <v>13906</v>
      </c>
      <c r="F5878" s="11">
        <v>0</v>
      </c>
    </row>
    <row r="5879" spans="5:6" x14ac:dyDescent="0.3">
      <c r="E5879" s="4" t="s">
        <v>13595</v>
      </c>
      <c r="F5879" s="11">
        <v>0</v>
      </c>
    </row>
    <row r="5880" spans="5:6" x14ac:dyDescent="0.3">
      <c r="E5880" s="4" t="s">
        <v>13908</v>
      </c>
      <c r="F5880" s="11">
        <v>0</v>
      </c>
    </row>
    <row r="5881" spans="5:6" x14ac:dyDescent="0.3">
      <c r="E5881" s="4" t="s">
        <v>13596</v>
      </c>
      <c r="F5881" s="11">
        <v>0</v>
      </c>
    </row>
    <row r="5882" spans="5:6" x14ac:dyDescent="0.3">
      <c r="E5882" s="4" t="s">
        <v>13910</v>
      </c>
      <c r="F5882" s="11">
        <v>0</v>
      </c>
    </row>
    <row r="5883" spans="5:6" x14ac:dyDescent="0.3">
      <c r="E5883" s="4" t="s">
        <v>13597</v>
      </c>
      <c r="F5883" s="11">
        <v>0</v>
      </c>
    </row>
    <row r="5884" spans="5:6" x14ac:dyDescent="0.3">
      <c r="E5884" s="4" t="s">
        <v>13912</v>
      </c>
      <c r="F5884" s="11">
        <v>0</v>
      </c>
    </row>
    <row r="5885" spans="5:6" x14ac:dyDescent="0.3">
      <c r="E5885" s="4" t="s">
        <v>13598</v>
      </c>
      <c r="F5885" s="11">
        <v>0</v>
      </c>
    </row>
    <row r="5886" spans="5:6" x14ac:dyDescent="0.3">
      <c r="E5886" s="4" t="s">
        <v>13914</v>
      </c>
      <c r="F5886" s="11">
        <v>0</v>
      </c>
    </row>
    <row r="5887" spans="5:6" x14ac:dyDescent="0.3">
      <c r="E5887" s="4" t="s">
        <v>13599</v>
      </c>
      <c r="F5887" s="11">
        <v>0</v>
      </c>
    </row>
    <row r="5888" spans="5:6" x14ac:dyDescent="0.3">
      <c r="E5888" s="4" t="s">
        <v>13916</v>
      </c>
      <c r="F5888" s="11">
        <v>0</v>
      </c>
    </row>
    <row r="5889" spans="5:6" x14ac:dyDescent="0.3">
      <c r="E5889" s="4" t="s">
        <v>13600</v>
      </c>
      <c r="F5889" s="11">
        <v>0</v>
      </c>
    </row>
    <row r="5890" spans="5:6" x14ac:dyDescent="0.3">
      <c r="E5890" s="4" t="s">
        <v>13265</v>
      </c>
      <c r="F5890" s="11">
        <v>0</v>
      </c>
    </row>
    <row r="5891" spans="5:6" x14ac:dyDescent="0.3">
      <c r="E5891" s="4" t="s">
        <v>13601</v>
      </c>
      <c r="F5891" s="11">
        <v>0</v>
      </c>
    </row>
    <row r="5892" spans="5:6" x14ac:dyDescent="0.3">
      <c r="E5892" s="4" t="s">
        <v>13920</v>
      </c>
      <c r="F5892" s="11">
        <v>0</v>
      </c>
    </row>
    <row r="5893" spans="5:6" x14ac:dyDescent="0.3">
      <c r="E5893" s="4" t="s">
        <v>13602</v>
      </c>
      <c r="F5893" s="11">
        <v>0</v>
      </c>
    </row>
    <row r="5894" spans="5:6" x14ac:dyDescent="0.3">
      <c r="E5894" s="4" t="s">
        <v>13922</v>
      </c>
      <c r="F5894" s="11">
        <v>0</v>
      </c>
    </row>
    <row r="5895" spans="5:6" x14ac:dyDescent="0.3">
      <c r="E5895" s="4" t="s">
        <v>13603</v>
      </c>
      <c r="F5895" s="11">
        <v>0</v>
      </c>
    </row>
    <row r="5896" spans="5:6" x14ac:dyDescent="0.3">
      <c r="E5896" s="4" t="s">
        <v>13924</v>
      </c>
      <c r="F5896" s="11">
        <v>0</v>
      </c>
    </row>
    <row r="5897" spans="5:6" x14ac:dyDescent="0.3">
      <c r="E5897" s="4" t="s">
        <v>13604</v>
      </c>
      <c r="F5897" s="11">
        <v>0</v>
      </c>
    </row>
    <row r="5898" spans="5:6" x14ac:dyDescent="0.3">
      <c r="E5898" s="4" t="s">
        <v>13926</v>
      </c>
      <c r="F5898" s="11">
        <v>0</v>
      </c>
    </row>
    <row r="5899" spans="5:6" x14ac:dyDescent="0.3">
      <c r="E5899" s="4" t="s">
        <v>13605</v>
      </c>
      <c r="F5899" s="11">
        <v>0</v>
      </c>
    </row>
    <row r="5900" spans="5:6" x14ac:dyDescent="0.3">
      <c r="E5900" s="4" t="s">
        <v>13928</v>
      </c>
      <c r="F5900" s="11">
        <v>0</v>
      </c>
    </row>
    <row r="5901" spans="5:6" x14ac:dyDescent="0.3">
      <c r="E5901" s="4" t="s">
        <v>13606</v>
      </c>
      <c r="F5901" s="11">
        <v>0</v>
      </c>
    </row>
    <row r="5902" spans="5:6" x14ac:dyDescent="0.3">
      <c r="E5902" s="4" t="s">
        <v>13283</v>
      </c>
      <c r="F5902" s="11">
        <v>0</v>
      </c>
    </row>
    <row r="5903" spans="5:6" x14ac:dyDescent="0.3">
      <c r="E5903" s="4" t="s">
        <v>13607</v>
      </c>
      <c r="F5903" s="11">
        <v>0</v>
      </c>
    </row>
    <row r="5904" spans="5:6" x14ac:dyDescent="0.3">
      <c r="E5904" s="4" t="s">
        <v>13932</v>
      </c>
      <c r="F5904" s="11">
        <v>0</v>
      </c>
    </row>
    <row r="5905" spans="5:6" x14ac:dyDescent="0.3">
      <c r="E5905" s="4" t="s">
        <v>13608</v>
      </c>
      <c r="F5905" s="11">
        <v>0</v>
      </c>
    </row>
    <row r="5906" spans="5:6" x14ac:dyDescent="0.3">
      <c r="E5906" s="4" t="s">
        <v>13934</v>
      </c>
      <c r="F5906" s="11">
        <v>0</v>
      </c>
    </row>
    <row r="5907" spans="5:6" x14ac:dyDescent="0.3">
      <c r="E5907" s="4" t="s">
        <v>13609</v>
      </c>
      <c r="F5907" s="11">
        <v>0</v>
      </c>
    </row>
    <row r="5908" spans="5:6" x14ac:dyDescent="0.3">
      <c r="E5908" s="4" t="s">
        <v>13936</v>
      </c>
      <c r="F5908" s="11">
        <v>0</v>
      </c>
    </row>
    <row r="5909" spans="5:6" x14ac:dyDescent="0.3">
      <c r="E5909" s="4" t="s">
        <v>13610</v>
      </c>
      <c r="F5909" s="11">
        <v>0</v>
      </c>
    </row>
    <row r="5910" spans="5:6" x14ac:dyDescent="0.3">
      <c r="E5910" s="4" t="s">
        <v>13938</v>
      </c>
      <c r="F5910" s="11">
        <v>0</v>
      </c>
    </row>
    <row r="5911" spans="5:6" x14ac:dyDescent="0.3">
      <c r="E5911" s="4" t="s">
        <v>13611</v>
      </c>
      <c r="F5911" s="11">
        <v>0</v>
      </c>
    </row>
    <row r="5912" spans="5:6" x14ac:dyDescent="0.3">
      <c r="E5912" s="4" t="s">
        <v>13940</v>
      </c>
      <c r="F5912" s="11">
        <v>0</v>
      </c>
    </row>
    <row r="5913" spans="5:6" x14ac:dyDescent="0.3">
      <c r="E5913" s="4" t="s">
        <v>13612</v>
      </c>
      <c r="F5913" s="11">
        <v>0</v>
      </c>
    </row>
    <row r="5914" spans="5:6" x14ac:dyDescent="0.3">
      <c r="E5914" s="4" t="s">
        <v>13942</v>
      </c>
      <c r="F5914" s="11">
        <v>0</v>
      </c>
    </row>
    <row r="5915" spans="5:6" x14ac:dyDescent="0.3">
      <c r="E5915" s="4" t="s">
        <v>13613</v>
      </c>
      <c r="F5915" s="11">
        <v>0</v>
      </c>
    </row>
    <row r="5916" spans="5:6" x14ac:dyDescent="0.3">
      <c r="E5916" s="4" t="s">
        <v>13944</v>
      </c>
      <c r="F5916" s="11">
        <v>0</v>
      </c>
    </row>
    <row r="5917" spans="5:6" x14ac:dyDescent="0.3">
      <c r="E5917" s="4" t="s">
        <v>13614</v>
      </c>
      <c r="F5917" s="11">
        <v>0</v>
      </c>
    </row>
    <row r="5918" spans="5:6" x14ac:dyDescent="0.3">
      <c r="E5918" s="4" t="s">
        <v>13946</v>
      </c>
      <c r="F5918" s="11">
        <v>0</v>
      </c>
    </row>
    <row r="5919" spans="5:6" x14ac:dyDescent="0.3">
      <c r="E5919" s="4" t="s">
        <v>13615</v>
      </c>
      <c r="F5919" s="11">
        <v>0</v>
      </c>
    </row>
    <row r="5920" spans="5:6" x14ac:dyDescent="0.3">
      <c r="E5920" s="4" t="s">
        <v>13948</v>
      </c>
      <c r="F5920" s="11">
        <v>0</v>
      </c>
    </row>
    <row r="5921" spans="5:6" x14ac:dyDescent="0.3">
      <c r="E5921" s="4" t="s">
        <v>13616</v>
      </c>
      <c r="F5921" s="11">
        <v>0</v>
      </c>
    </row>
    <row r="5922" spans="5:6" x14ac:dyDescent="0.3">
      <c r="E5922" s="4" t="s">
        <v>13950</v>
      </c>
      <c r="F5922" s="11">
        <v>0</v>
      </c>
    </row>
    <row r="5923" spans="5:6" x14ac:dyDescent="0.3">
      <c r="E5923" s="4" t="s">
        <v>13617</v>
      </c>
      <c r="F5923" s="11">
        <v>0</v>
      </c>
    </row>
    <row r="5924" spans="5:6" x14ac:dyDescent="0.3">
      <c r="E5924" s="4" t="s">
        <v>13952</v>
      </c>
      <c r="F5924" s="11">
        <v>0</v>
      </c>
    </row>
    <row r="5925" spans="5:6" x14ac:dyDescent="0.3">
      <c r="E5925" s="4" t="s">
        <v>13618</v>
      </c>
      <c r="F5925" s="11">
        <v>0</v>
      </c>
    </row>
    <row r="5926" spans="5:6" x14ac:dyDescent="0.3">
      <c r="E5926" s="4" t="s">
        <v>13954</v>
      </c>
      <c r="F5926" s="11">
        <v>0</v>
      </c>
    </row>
    <row r="5927" spans="5:6" x14ac:dyDescent="0.3">
      <c r="E5927" s="4" t="s">
        <v>13619</v>
      </c>
      <c r="F5927" s="11">
        <v>0</v>
      </c>
    </row>
    <row r="5928" spans="5:6" x14ac:dyDescent="0.3">
      <c r="E5928" s="4" t="s">
        <v>13956</v>
      </c>
      <c r="F5928" s="11">
        <v>0</v>
      </c>
    </row>
    <row r="5929" spans="5:6" x14ac:dyDescent="0.3">
      <c r="E5929" s="4" t="s">
        <v>13620</v>
      </c>
      <c r="F5929" s="11">
        <v>0</v>
      </c>
    </row>
    <row r="5930" spans="5:6" x14ac:dyDescent="0.3">
      <c r="E5930" s="4" t="s">
        <v>13958</v>
      </c>
      <c r="F5930" s="11">
        <v>0</v>
      </c>
    </row>
    <row r="5931" spans="5:6" x14ac:dyDescent="0.3">
      <c r="E5931" s="4" t="s">
        <v>13621</v>
      </c>
      <c r="F5931" s="11">
        <v>0</v>
      </c>
    </row>
    <row r="5932" spans="5:6" x14ac:dyDescent="0.3">
      <c r="E5932" s="4" t="s">
        <v>13960</v>
      </c>
      <c r="F5932" s="11">
        <v>0</v>
      </c>
    </row>
    <row r="5933" spans="5:6" x14ac:dyDescent="0.3">
      <c r="E5933" s="4" t="s">
        <v>13622</v>
      </c>
      <c r="F5933" s="11">
        <v>0</v>
      </c>
    </row>
    <row r="5934" spans="5:6" x14ac:dyDescent="0.3">
      <c r="E5934" s="4" t="s">
        <v>13962</v>
      </c>
      <c r="F5934" s="11">
        <v>0</v>
      </c>
    </row>
    <row r="5935" spans="5:6" x14ac:dyDescent="0.3">
      <c r="E5935" s="4" t="s">
        <v>13623</v>
      </c>
      <c r="F5935" s="11">
        <v>0</v>
      </c>
    </row>
    <row r="5936" spans="5:6" x14ac:dyDescent="0.3">
      <c r="E5936" s="4" t="s">
        <v>13964</v>
      </c>
      <c r="F5936" s="11">
        <v>0</v>
      </c>
    </row>
    <row r="5937" spans="5:6" x14ac:dyDescent="0.3">
      <c r="E5937" s="4" t="s">
        <v>13624</v>
      </c>
      <c r="F5937" s="11">
        <v>0</v>
      </c>
    </row>
    <row r="5938" spans="5:6" x14ac:dyDescent="0.3">
      <c r="E5938" s="4" t="s">
        <v>13966</v>
      </c>
      <c r="F5938" s="11">
        <v>0</v>
      </c>
    </row>
    <row r="5939" spans="5:6" x14ac:dyDescent="0.3">
      <c r="E5939" s="4" t="s">
        <v>13625</v>
      </c>
      <c r="F5939" s="11">
        <v>0</v>
      </c>
    </row>
    <row r="5940" spans="5:6" x14ac:dyDescent="0.3">
      <c r="E5940" s="4" t="s">
        <v>13968</v>
      </c>
      <c r="F5940" s="11">
        <v>0</v>
      </c>
    </row>
    <row r="5941" spans="5:6" x14ac:dyDescent="0.3">
      <c r="E5941" s="4" t="s">
        <v>13626</v>
      </c>
      <c r="F5941" s="11">
        <v>0</v>
      </c>
    </row>
    <row r="5942" spans="5:6" x14ac:dyDescent="0.3">
      <c r="E5942" s="4" t="s">
        <v>13970</v>
      </c>
      <c r="F5942" s="11">
        <v>0</v>
      </c>
    </row>
    <row r="5943" spans="5:6" x14ac:dyDescent="0.3">
      <c r="E5943" s="4" t="s">
        <v>13627</v>
      </c>
      <c r="F5943" s="11">
        <v>0</v>
      </c>
    </row>
    <row r="5944" spans="5:6" x14ac:dyDescent="0.3">
      <c r="E5944" s="4" t="s">
        <v>13972</v>
      </c>
      <c r="F5944" s="11">
        <v>0</v>
      </c>
    </row>
    <row r="5945" spans="5:6" x14ac:dyDescent="0.3">
      <c r="E5945" s="4" t="s">
        <v>13628</v>
      </c>
      <c r="F5945" s="11">
        <v>0</v>
      </c>
    </row>
    <row r="5946" spans="5:6" x14ac:dyDescent="0.3">
      <c r="E5946" s="4" t="s">
        <v>13974</v>
      </c>
      <c r="F5946" s="11">
        <v>0</v>
      </c>
    </row>
    <row r="5947" spans="5:6" x14ac:dyDescent="0.3">
      <c r="E5947" s="4" t="s">
        <v>13629</v>
      </c>
      <c r="F5947" s="11">
        <v>0</v>
      </c>
    </row>
    <row r="5948" spans="5:6" x14ac:dyDescent="0.3">
      <c r="E5948" s="4" t="s">
        <v>13976</v>
      </c>
      <c r="F5948" s="11">
        <v>0</v>
      </c>
    </row>
    <row r="5949" spans="5:6" x14ac:dyDescent="0.3">
      <c r="E5949" s="4" t="s">
        <v>13630</v>
      </c>
      <c r="F5949" s="11">
        <v>0</v>
      </c>
    </row>
    <row r="5950" spans="5:6" x14ac:dyDescent="0.3">
      <c r="E5950" s="4" t="s">
        <v>13978</v>
      </c>
      <c r="F5950" s="11">
        <v>0</v>
      </c>
    </row>
    <row r="5951" spans="5:6" x14ac:dyDescent="0.3">
      <c r="E5951" s="4" t="s">
        <v>13631</v>
      </c>
      <c r="F5951" s="11">
        <v>0</v>
      </c>
    </row>
    <row r="5952" spans="5:6" x14ac:dyDescent="0.3">
      <c r="E5952" s="4" t="s">
        <v>13980</v>
      </c>
      <c r="F5952" s="11">
        <v>0</v>
      </c>
    </row>
    <row r="5953" spans="5:6" x14ac:dyDescent="0.3">
      <c r="E5953" s="4" t="s">
        <v>13632</v>
      </c>
      <c r="F5953" s="11">
        <v>0</v>
      </c>
    </row>
    <row r="5954" spans="5:6" x14ac:dyDescent="0.3">
      <c r="E5954" s="4" t="s">
        <v>13982</v>
      </c>
      <c r="F5954" s="11">
        <v>0</v>
      </c>
    </row>
    <row r="5955" spans="5:6" x14ac:dyDescent="0.3">
      <c r="E5955" s="4" t="s">
        <v>13633</v>
      </c>
      <c r="F5955" s="11">
        <v>0</v>
      </c>
    </row>
    <row r="5956" spans="5:6" x14ac:dyDescent="0.3">
      <c r="E5956" s="4" t="s">
        <v>13984</v>
      </c>
      <c r="F5956" s="11">
        <v>0</v>
      </c>
    </row>
    <row r="5957" spans="5:6" x14ac:dyDescent="0.3">
      <c r="E5957" s="4" t="s">
        <v>13634</v>
      </c>
      <c r="F5957" s="11">
        <v>0</v>
      </c>
    </row>
    <row r="5958" spans="5:6" x14ac:dyDescent="0.3">
      <c r="E5958" s="4" t="s">
        <v>13986</v>
      </c>
      <c r="F5958" s="11">
        <v>0</v>
      </c>
    </row>
    <row r="5959" spans="5:6" x14ac:dyDescent="0.3">
      <c r="E5959" s="4" t="s">
        <v>13635</v>
      </c>
      <c r="F5959" s="11">
        <v>0</v>
      </c>
    </row>
    <row r="5960" spans="5:6" x14ac:dyDescent="0.3">
      <c r="E5960" s="4" t="s">
        <v>13988</v>
      </c>
      <c r="F5960" s="11">
        <v>0</v>
      </c>
    </row>
    <row r="5961" spans="5:6" x14ac:dyDescent="0.3">
      <c r="E5961" s="4" t="s">
        <v>13636</v>
      </c>
      <c r="F5961" s="11">
        <v>0</v>
      </c>
    </row>
    <row r="5962" spans="5:6" x14ac:dyDescent="0.3">
      <c r="E5962" s="4" t="s">
        <v>13990</v>
      </c>
      <c r="F5962" s="11">
        <v>0</v>
      </c>
    </row>
    <row r="5963" spans="5:6" x14ac:dyDescent="0.3">
      <c r="E5963" s="4" t="s">
        <v>13637</v>
      </c>
      <c r="F5963" s="11">
        <v>0</v>
      </c>
    </row>
    <row r="5964" spans="5:6" x14ac:dyDescent="0.3">
      <c r="E5964" s="4" t="s">
        <v>13992</v>
      </c>
      <c r="F5964" s="11">
        <v>0</v>
      </c>
    </row>
    <row r="5965" spans="5:6" x14ac:dyDescent="0.3">
      <c r="E5965" s="4" t="s">
        <v>13638</v>
      </c>
      <c r="F5965" s="11">
        <v>0</v>
      </c>
    </row>
    <row r="5966" spans="5:6" x14ac:dyDescent="0.3">
      <c r="E5966" s="4" t="s">
        <v>13994</v>
      </c>
      <c r="F5966" s="11">
        <v>0</v>
      </c>
    </row>
    <row r="5967" spans="5:6" x14ac:dyDescent="0.3">
      <c r="E5967" s="4" t="s">
        <v>13639</v>
      </c>
      <c r="F5967" s="11">
        <v>0</v>
      </c>
    </row>
    <row r="5968" spans="5:6" x14ac:dyDescent="0.3">
      <c r="E5968" s="4" t="s">
        <v>13996</v>
      </c>
      <c r="F5968" s="11">
        <v>0</v>
      </c>
    </row>
    <row r="5969" spans="5:6" x14ac:dyDescent="0.3">
      <c r="E5969" s="4" t="s">
        <v>13640</v>
      </c>
      <c r="F5969" s="11">
        <v>0</v>
      </c>
    </row>
    <row r="5970" spans="5:6" x14ac:dyDescent="0.3">
      <c r="E5970" s="4" t="s">
        <v>13998</v>
      </c>
      <c r="F5970" s="11">
        <v>0</v>
      </c>
    </row>
    <row r="5971" spans="5:6" x14ac:dyDescent="0.3">
      <c r="E5971" s="4" t="s">
        <v>13641</v>
      </c>
      <c r="F5971" s="11">
        <v>0</v>
      </c>
    </row>
    <row r="5972" spans="5:6" x14ac:dyDescent="0.3">
      <c r="E5972" s="4" t="s">
        <v>14000</v>
      </c>
      <c r="F5972" s="11">
        <v>0</v>
      </c>
    </row>
    <row r="5973" spans="5:6" x14ac:dyDescent="0.3">
      <c r="E5973" s="4" t="s">
        <v>13642</v>
      </c>
      <c r="F5973" s="11">
        <v>0</v>
      </c>
    </row>
    <row r="5974" spans="5:6" x14ac:dyDescent="0.3">
      <c r="E5974" s="4" t="s">
        <v>14002</v>
      </c>
      <c r="F5974" s="11">
        <v>0</v>
      </c>
    </row>
    <row r="5975" spans="5:6" x14ac:dyDescent="0.3">
      <c r="E5975" s="4" t="s">
        <v>13643</v>
      </c>
      <c r="F5975" s="11">
        <v>0</v>
      </c>
    </row>
    <row r="5976" spans="5:6" x14ac:dyDescent="0.3">
      <c r="E5976" s="4" t="s">
        <v>14004</v>
      </c>
      <c r="F5976" s="11">
        <v>0</v>
      </c>
    </row>
    <row r="5977" spans="5:6" x14ac:dyDescent="0.3">
      <c r="E5977" s="4" t="s">
        <v>13644</v>
      </c>
      <c r="F5977" s="11">
        <v>0</v>
      </c>
    </row>
    <row r="5978" spans="5:6" x14ac:dyDescent="0.3">
      <c r="E5978" s="4" t="s">
        <v>14006</v>
      </c>
      <c r="F5978" s="11">
        <v>0</v>
      </c>
    </row>
    <row r="5979" spans="5:6" x14ac:dyDescent="0.3">
      <c r="E5979" s="4" t="s">
        <v>13645</v>
      </c>
      <c r="F5979" s="11">
        <v>0</v>
      </c>
    </row>
    <row r="5980" spans="5:6" x14ac:dyDescent="0.3">
      <c r="E5980" s="4" t="s">
        <v>14008</v>
      </c>
      <c r="F5980" s="11">
        <v>0</v>
      </c>
    </row>
    <row r="5981" spans="5:6" x14ac:dyDescent="0.3">
      <c r="E5981" s="4" t="s">
        <v>13646</v>
      </c>
      <c r="F5981" s="11">
        <v>0</v>
      </c>
    </row>
    <row r="5982" spans="5:6" x14ac:dyDescent="0.3">
      <c r="E5982" s="4" t="s">
        <v>14010</v>
      </c>
      <c r="F5982" s="11">
        <v>0</v>
      </c>
    </row>
    <row r="5983" spans="5:6" x14ac:dyDescent="0.3">
      <c r="E5983" s="4" t="s">
        <v>13647</v>
      </c>
      <c r="F5983" s="11">
        <v>0</v>
      </c>
    </row>
    <row r="5984" spans="5:6" x14ac:dyDescent="0.3">
      <c r="E5984" s="4" t="s">
        <v>14012</v>
      </c>
      <c r="F5984" s="11">
        <v>0</v>
      </c>
    </row>
    <row r="5985" spans="5:6" x14ac:dyDescent="0.3">
      <c r="E5985" s="4" t="s">
        <v>13648</v>
      </c>
      <c r="F5985" s="11">
        <v>0</v>
      </c>
    </row>
    <row r="5986" spans="5:6" x14ac:dyDescent="0.3">
      <c r="E5986" s="4" t="s">
        <v>14014</v>
      </c>
      <c r="F5986" s="11">
        <v>0</v>
      </c>
    </row>
    <row r="5987" spans="5:6" x14ac:dyDescent="0.3">
      <c r="E5987" s="4" t="s">
        <v>13649</v>
      </c>
      <c r="F5987" s="11">
        <v>0</v>
      </c>
    </row>
    <row r="5988" spans="5:6" x14ac:dyDescent="0.3">
      <c r="E5988" s="4" t="s">
        <v>14016</v>
      </c>
      <c r="F5988" s="11">
        <v>0</v>
      </c>
    </row>
    <row r="5989" spans="5:6" x14ac:dyDescent="0.3">
      <c r="E5989" s="4" t="s">
        <v>13650</v>
      </c>
      <c r="F5989" s="11">
        <v>0</v>
      </c>
    </row>
    <row r="5990" spans="5:6" x14ac:dyDescent="0.3">
      <c r="E5990" s="4" t="s">
        <v>14018</v>
      </c>
      <c r="F5990" s="11">
        <v>0</v>
      </c>
    </row>
    <row r="5991" spans="5:6" x14ac:dyDescent="0.3">
      <c r="E5991" s="4" t="s">
        <v>13651</v>
      </c>
      <c r="F5991" s="11">
        <v>0</v>
      </c>
    </row>
    <row r="5992" spans="5:6" x14ac:dyDescent="0.3">
      <c r="E5992" s="4" t="s">
        <v>14020</v>
      </c>
      <c r="F5992" s="11">
        <v>0</v>
      </c>
    </row>
    <row r="5993" spans="5:6" x14ac:dyDescent="0.3">
      <c r="E5993" s="4" t="s">
        <v>13652</v>
      </c>
      <c r="F5993" s="11">
        <v>0</v>
      </c>
    </row>
    <row r="5994" spans="5:6" x14ac:dyDescent="0.3">
      <c r="E5994" s="4" t="s">
        <v>14022</v>
      </c>
      <c r="F5994" s="11">
        <v>0</v>
      </c>
    </row>
    <row r="5995" spans="5:6" x14ac:dyDescent="0.3">
      <c r="E5995" s="4" t="s">
        <v>13653</v>
      </c>
      <c r="F5995" s="11">
        <v>0</v>
      </c>
    </row>
    <row r="5996" spans="5:6" x14ac:dyDescent="0.3">
      <c r="E5996" s="4" t="s">
        <v>14024</v>
      </c>
      <c r="F5996" s="11">
        <v>0</v>
      </c>
    </row>
    <row r="5997" spans="5:6" x14ac:dyDescent="0.3">
      <c r="E5997" s="4" t="s">
        <v>13654</v>
      </c>
      <c r="F5997" s="11">
        <v>0</v>
      </c>
    </row>
    <row r="5998" spans="5:6" x14ac:dyDescent="0.3">
      <c r="E5998" s="4" t="s">
        <v>14026</v>
      </c>
      <c r="F5998" s="11">
        <v>0</v>
      </c>
    </row>
    <row r="5999" spans="5:6" x14ac:dyDescent="0.3">
      <c r="E5999" s="4" t="s">
        <v>13655</v>
      </c>
      <c r="F5999" s="11">
        <v>0</v>
      </c>
    </row>
    <row r="6000" spans="5:6" x14ac:dyDescent="0.3">
      <c r="E6000" s="4" t="s">
        <v>14028</v>
      </c>
      <c r="F6000" s="11">
        <v>0</v>
      </c>
    </row>
    <row r="6001" spans="5:6" x14ac:dyDescent="0.3">
      <c r="E6001" s="4" t="s">
        <v>13656</v>
      </c>
      <c r="F6001" s="11">
        <v>0</v>
      </c>
    </row>
    <row r="6002" spans="5:6" x14ac:dyDescent="0.3">
      <c r="E6002" s="4" t="s">
        <v>14030</v>
      </c>
      <c r="F6002" s="11">
        <v>0</v>
      </c>
    </row>
    <row r="6003" spans="5:6" x14ac:dyDescent="0.3">
      <c r="E6003" s="4" t="s">
        <v>13657</v>
      </c>
      <c r="F6003" s="11">
        <v>0</v>
      </c>
    </row>
    <row r="6004" spans="5:6" x14ac:dyDescent="0.3">
      <c r="E6004" s="4" t="s">
        <v>14032</v>
      </c>
      <c r="F6004" s="11">
        <v>0</v>
      </c>
    </row>
    <row r="6005" spans="5:6" x14ac:dyDescent="0.3">
      <c r="E6005" s="4" t="s">
        <v>13658</v>
      </c>
      <c r="F6005" s="11">
        <v>0</v>
      </c>
    </row>
    <row r="6006" spans="5:6" x14ac:dyDescent="0.3">
      <c r="E6006" s="4" t="s">
        <v>14034</v>
      </c>
      <c r="F6006" s="11">
        <v>0</v>
      </c>
    </row>
    <row r="6007" spans="5:6" x14ac:dyDescent="0.3">
      <c r="E6007" s="4" t="s">
        <v>13659</v>
      </c>
      <c r="F6007" s="11">
        <v>0</v>
      </c>
    </row>
    <row r="6008" spans="5:6" x14ac:dyDescent="0.3">
      <c r="E6008" s="4" t="s">
        <v>14036</v>
      </c>
      <c r="F6008" s="11">
        <v>0</v>
      </c>
    </row>
    <row r="6009" spans="5:6" x14ac:dyDescent="0.3">
      <c r="E6009" s="4" t="s">
        <v>13660</v>
      </c>
      <c r="F6009" s="11">
        <v>0</v>
      </c>
    </row>
    <row r="6010" spans="5:6" x14ac:dyDescent="0.3">
      <c r="E6010" s="4" t="s">
        <v>14038</v>
      </c>
      <c r="F6010" s="11">
        <v>0</v>
      </c>
    </row>
    <row r="6011" spans="5:6" x14ac:dyDescent="0.3">
      <c r="E6011" s="4" t="s">
        <v>13246</v>
      </c>
      <c r="F6011" s="11">
        <v>0</v>
      </c>
    </row>
    <row r="6012" spans="5:6" x14ac:dyDescent="0.3">
      <c r="E6012" s="4" t="s">
        <v>14040</v>
      </c>
      <c r="F6012" s="11">
        <v>0</v>
      </c>
    </row>
    <row r="6013" spans="5:6" x14ac:dyDescent="0.3">
      <c r="E6013" s="4" t="s">
        <v>13662</v>
      </c>
      <c r="F6013" s="11">
        <v>0</v>
      </c>
    </row>
    <row r="6014" spans="5:6" x14ac:dyDescent="0.3">
      <c r="E6014" s="4" t="s">
        <v>14042</v>
      </c>
      <c r="F6014" s="11">
        <v>0</v>
      </c>
    </row>
    <row r="6015" spans="5:6" x14ac:dyDescent="0.3">
      <c r="E6015" s="4" t="s">
        <v>13663</v>
      </c>
      <c r="F6015" s="11">
        <v>0</v>
      </c>
    </row>
    <row r="6016" spans="5:6" x14ac:dyDescent="0.3">
      <c r="E6016" s="4" t="s">
        <v>14044</v>
      </c>
      <c r="F6016" s="11">
        <v>0</v>
      </c>
    </row>
    <row r="6017" spans="5:6" x14ac:dyDescent="0.3">
      <c r="E6017" s="4" t="s">
        <v>13664</v>
      </c>
      <c r="F6017" s="11">
        <v>0</v>
      </c>
    </row>
    <row r="6018" spans="5:6" x14ac:dyDescent="0.3">
      <c r="E6018" s="4" t="s">
        <v>14046</v>
      </c>
      <c r="F6018" s="11">
        <v>0</v>
      </c>
    </row>
    <row r="6019" spans="5:6" x14ac:dyDescent="0.3">
      <c r="E6019" s="4" t="s">
        <v>13665</v>
      </c>
      <c r="F6019" s="11">
        <v>0</v>
      </c>
    </row>
    <row r="6020" spans="5:6" x14ac:dyDescent="0.3">
      <c r="E6020" s="4" t="s">
        <v>14048</v>
      </c>
      <c r="F6020" s="11">
        <v>0</v>
      </c>
    </row>
    <row r="6021" spans="5:6" x14ac:dyDescent="0.3">
      <c r="E6021" s="4" t="s">
        <v>13666</v>
      </c>
      <c r="F6021" s="11">
        <v>0</v>
      </c>
    </row>
    <row r="6022" spans="5:6" x14ac:dyDescent="0.3">
      <c r="E6022" s="4" t="s">
        <v>14050</v>
      </c>
      <c r="F6022" s="11">
        <v>0</v>
      </c>
    </row>
    <row r="6023" spans="5:6" x14ac:dyDescent="0.3">
      <c r="E6023" s="4" t="s">
        <v>13667</v>
      </c>
      <c r="F6023" s="11">
        <v>0</v>
      </c>
    </row>
    <row r="6024" spans="5:6" x14ac:dyDescent="0.3">
      <c r="E6024" s="4" t="s">
        <v>14052</v>
      </c>
      <c r="F6024" s="11">
        <v>0</v>
      </c>
    </row>
    <row r="6025" spans="5:6" x14ac:dyDescent="0.3">
      <c r="E6025" s="4" t="s">
        <v>13668</v>
      </c>
      <c r="F6025" s="11">
        <v>0</v>
      </c>
    </row>
    <row r="6026" spans="5:6" x14ac:dyDescent="0.3">
      <c r="E6026" s="4" t="s">
        <v>14054</v>
      </c>
      <c r="F6026" s="11">
        <v>0</v>
      </c>
    </row>
    <row r="6027" spans="5:6" x14ac:dyDescent="0.3">
      <c r="E6027" s="4" t="s">
        <v>13669</v>
      </c>
      <c r="F6027" s="11">
        <v>0</v>
      </c>
    </row>
    <row r="6028" spans="5:6" x14ac:dyDescent="0.3">
      <c r="E6028" s="4" t="s">
        <v>14056</v>
      </c>
      <c r="F6028" s="11">
        <v>0</v>
      </c>
    </row>
    <row r="6029" spans="5:6" x14ac:dyDescent="0.3">
      <c r="E6029" s="4" t="s">
        <v>13670</v>
      </c>
      <c r="F6029" s="11">
        <v>0</v>
      </c>
    </row>
    <row r="6030" spans="5:6" x14ac:dyDescent="0.3">
      <c r="E6030" s="4" t="s">
        <v>14058</v>
      </c>
      <c r="F6030" s="11">
        <v>0</v>
      </c>
    </row>
    <row r="6031" spans="5:6" x14ac:dyDescent="0.3">
      <c r="E6031" s="4" t="s">
        <v>13671</v>
      </c>
      <c r="F6031" s="11">
        <v>0</v>
      </c>
    </row>
    <row r="6032" spans="5:6" x14ac:dyDescent="0.3">
      <c r="E6032" s="4" t="s">
        <v>14060</v>
      </c>
      <c r="F6032" s="11">
        <v>0</v>
      </c>
    </row>
    <row r="6033" spans="5:6" x14ac:dyDescent="0.3">
      <c r="E6033" s="4" t="s">
        <v>13672</v>
      </c>
      <c r="F6033" s="11">
        <v>0</v>
      </c>
    </row>
    <row r="6034" spans="5:6" x14ac:dyDescent="0.3">
      <c r="E6034" s="4" t="s">
        <v>14062</v>
      </c>
      <c r="F6034" s="11">
        <v>0</v>
      </c>
    </row>
    <row r="6035" spans="5:6" x14ac:dyDescent="0.3">
      <c r="E6035" s="4" t="s">
        <v>13673</v>
      </c>
      <c r="F6035" s="11">
        <v>0</v>
      </c>
    </row>
    <row r="6036" spans="5:6" x14ac:dyDescent="0.3">
      <c r="E6036" s="4" t="s">
        <v>13266</v>
      </c>
      <c r="F6036" s="11">
        <v>0</v>
      </c>
    </row>
    <row r="6037" spans="5:6" x14ac:dyDescent="0.3">
      <c r="E6037" s="4" t="s">
        <v>13674</v>
      </c>
      <c r="F6037" s="11">
        <v>0</v>
      </c>
    </row>
    <row r="6038" spans="5:6" x14ac:dyDescent="0.3">
      <c r="E6038" s="4" t="s">
        <v>14066</v>
      </c>
      <c r="F6038" s="11">
        <v>0</v>
      </c>
    </row>
    <row r="6039" spans="5:6" x14ac:dyDescent="0.3">
      <c r="E6039" s="4" t="s">
        <v>13675</v>
      </c>
      <c r="F6039" s="11">
        <v>0</v>
      </c>
    </row>
    <row r="6040" spans="5:6" x14ac:dyDescent="0.3">
      <c r="E6040" s="4" t="s">
        <v>14068</v>
      </c>
      <c r="F6040" s="11">
        <v>0</v>
      </c>
    </row>
    <row r="6041" spans="5:6" x14ac:dyDescent="0.3">
      <c r="E6041" s="4" t="s">
        <v>13676</v>
      </c>
      <c r="F6041" s="11">
        <v>0</v>
      </c>
    </row>
    <row r="6042" spans="5:6" x14ac:dyDescent="0.3">
      <c r="E6042" s="4" t="s">
        <v>14070</v>
      </c>
      <c r="F6042" s="11">
        <v>0</v>
      </c>
    </row>
    <row r="6043" spans="5:6" x14ac:dyDescent="0.3">
      <c r="E6043" s="4" t="s">
        <v>13677</v>
      </c>
      <c r="F6043" s="11">
        <v>0</v>
      </c>
    </row>
    <row r="6044" spans="5:6" x14ac:dyDescent="0.3">
      <c r="E6044" s="4" t="s">
        <v>14072</v>
      </c>
      <c r="F6044" s="11">
        <v>0</v>
      </c>
    </row>
    <row r="6045" spans="5:6" x14ac:dyDescent="0.3">
      <c r="E6045" s="4" t="s">
        <v>13678</v>
      </c>
      <c r="F6045" s="11">
        <v>0</v>
      </c>
    </row>
    <row r="6046" spans="5:6" x14ac:dyDescent="0.3">
      <c r="E6046" s="4" t="s">
        <v>14074</v>
      </c>
      <c r="F6046" s="11">
        <v>0</v>
      </c>
    </row>
    <row r="6047" spans="5:6" x14ac:dyDescent="0.3">
      <c r="E6047" s="4" t="s">
        <v>13679</v>
      </c>
      <c r="F6047" s="11">
        <v>0</v>
      </c>
    </row>
    <row r="6048" spans="5:6" x14ac:dyDescent="0.3">
      <c r="E6048" s="4" t="s">
        <v>14076</v>
      </c>
      <c r="F6048" s="11">
        <v>0</v>
      </c>
    </row>
    <row r="6049" spans="5:6" x14ac:dyDescent="0.3">
      <c r="E6049" s="4" t="s">
        <v>13680</v>
      </c>
      <c r="F6049" s="11">
        <v>0</v>
      </c>
    </row>
    <row r="6050" spans="5:6" x14ac:dyDescent="0.3">
      <c r="E6050" s="4" t="s">
        <v>14078</v>
      </c>
      <c r="F6050" s="11">
        <v>0</v>
      </c>
    </row>
    <row r="6051" spans="5:6" x14ac:dyDescent="0.3">
      <c r="E6051" s="4" t="s">
        <v>13681</v>
      </c>
      <c r="F6051" s="11">
        <v>0</v>
      </c>
    </row>
    <row r="6052" spans="5:6" x14ac:dyDescent="0.3">
      <c r="E6052" s="4" t="s">
        <v>14080</v>
      </c>
      <c r="F6052" s="11">
        <v>0</v>
      </c>
    </row>
    <row r="6053" spans="5:6" x14ac:dyDescent="0.3">
      <c r="E6053" s="4" t="s">
        <v>13235</v>
      </c>
      <c r="F6053" s="11">
        <v>0</v>
      </c>
    </row>
    <row r="6054" spans="5:6" x14ac:dyDescent="0.3">
      <c r="E6054" s="4" t="s">
        <v>14082</v>
      </c>
      <c r="F6054" s="11">
        <v>0</v>
      </c>
    </row>
    <row r="6055" spans="5:6" x14ac:dyDescent="0.3">
      <c r="E6055" s="4" t="s">
        <v>13247</v>
      </c>
      <c r="F6055" s="11">
        <v>0</v>
      </c>
    </row>
    <row r="6056" spans="5:6" x14ac:dyDescent="0.3">
      <c r="E6056" s="4" t="s">
        <v>14084</v>
      </c>
      <c r="F6056" s="11">
        <v>0</v>
      </c>
    </row>
    <row r="6057" spans="5:6" x14ac:dyDescent="0.3">
      <c r="E6057" s="4" t="s">
        <v>13684</v>
      </c>
      <c r="F6057" s="11">
        <v>0</v>
      </c>
    </row>
    <row r="6058" spans="5:6" x14ac:dyDescent="0.3">
      <c r="E6058" s="4" t="s">
        <v>14086</v>
      </c>
      <c r="F6058" s="11">
        <v>0</v>
      </c>
    </row>
    <row r="6059" spans="5:6" x14ac:dyDescent="0.3">
      <c r="E6059" s="4" t="s">
        <v>13685</v>
      </c>
      <c r="F6059" s="11">
        <v>0</v>
      </c>
    </row>
    <row r="6060" spans="5:6" x14ac:dyDescent="0.3">
      <c r="E6060" s="4" t="s">
        <v>14088</v>
      </c>
      <c r="F6060" s="11">
        <v>0</v>
      </c>
    </row>
    <row r="6061" spans="5:6" x14ac:dyDescent="0.3">
      <c r="E6061" s="4" t="s">
        <v>13686</v>
      </c>
      <c r="F6061" s="11">
        <v>0</v>
      </c>
    </row>
    <row r="6062" spans="5:6" x14ac:dyDescent="0.3">
      <c r="E6062" s="4" t="s">
        <v>14090</v>
      </c>
      <c r="F6062" s="11">
        <v>0</v>
      </c>
    </row>
    <row r="6063" spans="5:6" x14ac:dyDescent="0.3">
      <c r="E6063" s="4" t="s">
        <v>13687</v>
      </c>
      <c r="F6063" s="11">
        <v>0</v>
      </c>
    </row>
    <row r="6064" spans="5:6" x14ac:dyDescent="0.3">
      <c r="E6064" s="4" t="s">
        <v>14092</v>
      </c>
      <c r="F6064" s="11">
        <v>0</v>
      </c>
    </row>
    <row r="6065" spans="5:6" x14ac:dyDescent="0.3">
      <c r="E6065" s="4" t="s">
        <v>13688</v>
      </c>
      <c r="F6065" s="11">
        <v>0</v>
      </c>
    </row>
    <row r="6066" spans="5:6" x14ac:dyDescent="0.3">
      <c r="E6066" s="4" t="s">
        <v>13267</v>
      </c>
      <c r="F6066" s="11">
        <v>0</v>
      </c>
    </row>
    <row r="6067" spans="5:6" x14ac:dyDescent="0.3">
      <c r="E6067" s="4" t="s">
        <v>13689</v>
      </c>
      <c r="F6067" s="11">
        <v>0</v>
      </c>
    </row>
    <row r="6068" spans="5:6" x14ac:dyDescent="0.3">
      <c r="E6068" s="4" t="s">
        <v>14096</v>
      </c>
      <c r="F6068" s="11">
        <v>0</v>
      </c>
    </row>
    <row r="6069" spans="5:6" x14ac:dyDescent="0.3">
      <c r="E6069" s="4" t="s">
        <v>13690</v>
      </c>
      <c r="F6069" s="11">
        <v>0</v>
      </c>
    </row>
    <row r="6070" spans="5:6" x14ac:dyDescent="0.3">
      <c r="E6070" s="4" t="s">
        <v>14098</v>
      </c>
      <c r="F6070" s="11">
        <v>0</v>
      </c>
    </row>
    <row r="6071" spans="5:6" x14ac:dyDescent="0.3">
      <c r="E6071" s="4" t="s">
        <v>13691</v>
      </c>
      <c r="F6071" s="11">
        <v>0</v>
      </c>
    </row>
    <row r="6072" spans="5:6" x14ac:dyDescent="0.3">
      <c r="E6072" s="4" t="s">
        <v>14100</v>
      </c>
      <c r="F6072" s="11">
        <v>0</v>
      </c>
    </row>
    <row r="6073" spans="5:6" x14ac:dyDescent="0.3">
      <c r="E6073" s="4" t="s">
        <v>13692</v>
      </c>
      <c r="F6073" s="11">
        <v>0</v>
      </c>
    </row>
    <row r="6074" spans="5:6" x14ac:dyDescent="0.3">
      <c r="E6074" s="4" t="s">
        <v>13269</v>
      </c>
      <c r="F6074" s="11">
        <v>0</v>
      </c>
    </row>
    <row r="6075" spans="5:6" x14ac:dyDescent="0.3">
      <c r="E6075" s="4" t="s">
        <v>13693</v>
      </c>
      <c r="F6075" s="11">
        <v>0</v>
      </c>
    </row>
    <row r="6076" spans="5:6" x14ac:dyDescent="0.3">
      <c r="E6076" s="4" t="s">
        <v>14104</v>
      </c>
      <c r="F6076" s="11">
        <v>0</v>
      </c>
    </row>
    <row r="6077" spans="5:6" x14ac:dyDescent="0.3">
      <c r="E6077" s="4" t="s">
        <v>13694</v>
      </c>
      <c r="F6077" s="11">
        <v>0</v>
      </c>
    </row>
    <row r="6078" spans="5:6" x14ac:dyDescent="0.3">
      <c r="E6078" s="4" t="s">
        <v>14106</v>
      </c>
      <c r="F6078" s="11">
        <v>0</v>
      </c>
    </row>
    <row r="6079" spans="5:6" x14ac:dyDescent="0.3">
      <c r="E6079" s="4" t="s">
        <v>13695</v>
      </c>
      <c r="F6079" s="11">
        <v>0</v>
      </c>
    </row>
    <row r="6080" spans="5:6" x14ac:dyDescent="0.3">
      <c r="E6080" s="4" t="s">
        <v>14108</v>
      </c>
      <c r="F6080" s="11">
        <v>0</v>
      </c>
    </row>
    <row r="6081" spans="5:6" x14ac:dyDescent="0.3">
      <c r="E6081" s="4" t="s">
        <v>13696</v>
      </c>
      <c r="F6081" s="11">
        <v>0</v>
      </c>
    </row>
    <row r="6082" spans="5:6" x14ac:dyDescent="0.3">
      <c r="E6082" s="4" t="s">
        <v>14110</v>
      </c>
      <c r="F6082" s="11">
        <v>0</v>
      </c>
    </row>
    <row r="6083" spans="5:6" x14ac:dyDescent="0.3">
      <c r="E6083" s="4" t="s">
        <v>13697</v>
      </c>
      <c r="F6083" s="11">
        <v>0</v>
      </c>
    </row>
    <row r="6084" spans="5:6" x14ac:dyDescent="0.3">
      <c r="E6084" s="4" t="s">
        <v>14112</v>
      </c>
      <c r="F6084" s="11">
        <v>0</v>
      </c>
    </row>
    <row r="6085" spans="5:6" x14ac:dyDescent="0.3">
      <c r="E6085" s="4" t="s">
        <v>13698</v>
      </c>
      <c r="F6085" s="11">
        <v>0</v>
      </c>
    </row>
    <row r="6086" spans="5:6" x14ac:dyDescent="0.3">
      <c r="E6086" s="4" t="s">
        <v>14114</v>
      </c>
      <c r="F6086" s="11">
        <v>0</v>
      </c>
    </row>
    <row r="6087" spans="5:6" x14ac:dyDescent="0.3">
      <c r="E6087" s="4" t="s">
        <v>13699</v>
      </c>
      <c r="F6087" s="11">
        <v>0</v>
      </c>
    </row>
    <row r="6088" spans="5:6" x14ac:dyDescent="0.3">
      <c r="E6088" s="4" t="s">
        <v>13270</v>
      </c>
      <c r="F6088" s="11">
        <v>0</v>
      </c>
    </row>
    <row r="6089" spans="5:6" x14ac:dyDescent="0.3">
      <c r="E6089" s="4" t="s">
        <v>13700</v>
      </c>
      <c r="F6089" s="11">
        <v>0</v>
      </c>
    </row>
    <row r="6090" spans="5:6" x14ac:dyDescent="0.3">
      <c r="E6090" s="4" t="s">
        <v>14118</v>
      </c>
      <c r="F6090" s="11">
        <v>0</v>
      </c>
    </row>
    <row r="6091" spans="5:6" x14ac:dyDescent="0.3">
      <c r="E6091" s="4" t="s">
        <v>13701</v>
      </c>
      <c r="F6091" s="11">
        <v>0</v>
      </c>
    </row>
    <row r="6092" spans="5:6" x14ac:dyDescent="0.3">
      <c r="E6092" s="4" t="s">
        <v>13285</v>
      </c>
      <c r="F6092" s="11">
        <v>0</v>
      </c>
    </row>
    <row r="6093" spans="5:6" x14ac:dyDescent="0.3">
      <c r="E6093" s="4" t="s">
        <v>13702</v>
      </c>
      <c r="F6093" s="11">
        <v>0</v>
      </c>
    </row>
    <row r="6094" spans="5:6" x14ac:dyDescent="0.3">
      <c r="E6094" s="4" t="s">
        <v>14122</v>
      </c>
      <c r="F6094" s="11">
        <v>0</v>
      </c>
    </row>
    <row r="6095" spans="5:6" x14ac:dyDescent="0.3">
      <c r="E6095" s="4" t="s">
        <v>13703</v>
      </c>
      <c r="F6095" s="11">
        <v>0</v>
      </c>
    </row>
    <row r="6096" spans="5:6" x14ac:dyDescent="0.3">
      <c r="E6096" s="4" t="s">
        <v>13271</v>
      </c>
      <c r="F6096" s="11">
        <v>0</v>
      </c>
    </row>
    <row r="6097" spans="5:6" x14ac:dyDescent="0.3">
      <c r="E6097" s="4" t="s">
        <v>13704</v>
      </c>
      <c r="F6097" s="11">
        <v>0</v>
      </c>
    </row>
    <row r="6098" spans="5:6" x14ac:dyDescent="0.3">
      <c r="E6098" s="4" t="s">
        <v>14126</v>
      </c>
      <c r="F6098" s="11">
        <v>0</v>
      </c>
    </row>
    <row r="6099" spans="5:6" x14ac:dyDescent="0.3">
      <c r="E6099" s="4" t="s">
        <v>13705</v>
      </c>
      <c r="F6099" s="11">
        <v>0</v>
      </c>
    </row>
    <row r="6100" spans="5:6" x14ac:dyDescent="0.3">
      <c r="E6100" s="4" t="s">
        <v>14128</v>
      </c>
      <c r="F6100" s="11">
        <v>0</v>
      </c>
    </row>
    <row r="6101" spans="5:6" x14ac:dyDescent="0.3">
      <c r="E6101" s="4" t="s">
        <v>13706</v>
      </c>
      <c r="F6101" s="11">
        <v>0</v>
      </c>
    </row>
    <row r="6102" spans="5:6" x14ac:dyDescent="0.3">
      <c r="E6102" s="4" t="s">
        <v>14130</v>
      </c>
      <c r="F6102" s="11">
        <v>0</v>
      </c>
    </row>
    <row r="6103" spans="5:6" x14ac:dyDescent="0.3">
      <c r="E6103" s="4" t="s">
        <v>13707</v>
      </c>
      <c r="F6103" s="11">
        <v>0</v>
      </c>
    </row>
    <row r="6104" spans="5:6" x14ac:dyDescent="0.3">
      <c r="E6104" s="4" t="s">
        <v>14132</v>
      </c>
      <c r="F6104" s="11">
        <v>0</v>
      </c>
    </row>
    <row r="6105" spans="5:6" x14ac:dyDescent="0.3">
      <c r="E6105" s="4" t="s">
        <v>13708</v>
      </c>
      <c r="F6105" s="11">
        <v>0</v>
      </c>
    </row>
    <row r="6106" spans="5:6" x14ac:dyDescent="0.3">
      <c r="E6106" s="4" t="s">
        <v>14134</v>
      </c>
      <c r="F6106" s="11">
        <v>0</v>
      </c>
    </row>
    <row r="6107" spans="5:6" x14ac:dyDescent="0.3">
      <c r="E6107" s="4" t="s">
        <v>13248</v>
      </c>
      <c r="F6107" s="11">
        <v>0</v>
      </c>
    </row>
    <row r="6108" spans="5:6" x14ac:dyDescent="0.3">
      <c r="E6108" s="4" t="s">
        <v>14136</v>
      </c>
      <c r="F6108" s="11">
        <v>0</v>
      </c>
    </row>
    <row r="6109" spans="5:6" x14ac:dyDescent="0.3">
      <c r="E6109" s="4" t="s">
        <v>13710</v>
      </c>
      <c r="F6109" s="11">
        <v>0</v>
      </c>
    </row>
    <row r="6110" spans="5:6" x14ac:dyDescent="0.3">
      <c r="E6110" s="4" t="s">
        <v>14138</v>
      </c>
      <c r="F6110" s="11">
        <v>0</v>
      </c>
    </row>
    <row r="6111" spans="5:6" x14ac:dyDescent="0.3">
      <c r="E6111" s="4" t="s">
        <v>13711</v>
      </c>
      <c r="F6111" s="11">
        <v>0</v>
      </c>
    </row>
    <row r="6112" spans="5:6" x14ac:dyDescent="0.3">
      <c r="E6112" s="4" t="s">
        <v>14140</v>
      </c>
      <c r="F6112" s="11">
        <v>0</v>
      </c>
    </row>
    <row r="6113" spans="5:6" x14ac:dyDescent="0.3">
      <c r="E6113" s="4" t="s">
        <v>13712</v>
      </c>
      <c r="F6113" s="11">
        <v>0</v>
      </c>
    </row>
    <row r="6114" spans="5:6" x14ac:dyDescent="0.3">
      <c r="E6114" s="4" t="s">
        <v>14142</v>
      </c>
      <c r="F6114" s="11">
        <v>0</v>
      </c>
    </row>
    <row r="6115" spans="5:6" x14ac:dyDescent="0.3">
      <c r="E6115" s="4" t="s">
        <v>13713</v>
      </c>
      <c r="F6115" s="11">
        <v>0</v>
      </c>
    </row>
    <row r="6116" spans="5:6" x14ac:dyDescent="0.3">
      <c r="E6116" s="4" t="s">
        <v>14144</v>
      </c>
      <c r="F6116" s="11">
        <v>0</v>
      </c>
    </row>
    <row r="6117" spans="5:6" x14ac:dyDescent="0.3">
      <c r="E6117" s="4" t="s">
        <v>13714</v>
      </c>
      <c r="F6117" s="11">
        <v>0</v>
      </c>
    </row>
    <row r="6118" spans="5:6" x14ac:dyDescent="0.3">
      <c r="E6118" s="4" t="s">
        <v>14146</v>
      </c>
      <c r="F6118" s="11">
        <v>0</v>
      </c>
    </row>
    <row r="6119" spans="5:6" x14ac:dyDescent="0.3">
      <c r="E6119" s="4" t="s">
        <v>13715</v>
      </c>
      <c r="F6119" s="11">
        <v>0</v>
      </c>
    </row>
    <row r="6120" spans="5:6" x14ac:dyDescent="0.3">
      <c r="E6120" s="4" t="s">
        <v>14148</v>
      </c>
      <c r="F6120" s="11">
        <v>0</v>
      </c>
    </row>
    <row r="6121" spans="5:6" x14ac:dyDescent="0.3">
      <c r="E6121" s="4" t="s">
        <v>13716</v>
      </c>
      <c r="F6121" s="11">
        <v>0</v>
      </c>
    </row>
    <row r="6122" spans="5:6" x14ac:dyDescent="0.3">
      <c r="E6122" s="4" t="s">
        <v>14150</v>
      </c>
      <c r="F6122" s="11">
        <v>0</v>
      </c>
    </row>
    <row r="6123" spans="5:6" x14ac:dyDescent="0.3">
      <c r="E6123" s="4" t="s">
        <v>13717</v>
      </c>
      <c r="F6123" s="11">
        <v>0</v>
      </c>
    </row>
    <row r="6124" spans="5:6" x14ac:dyDescent="0.3">
      <c r="E6124" s="4" t="s">
        <v>13273</v>
      </c>
      <c r="F6124" s="11">
        <v>0</v>
      </c>
    </row>
    <row r="6125" spans="5:6" x14ac:dyDescent="0.3">
      <c r="E6125" s="4" t="s">
        <v>13718</v>
      </c>
      <c r="F6125" s="11">
        <v>0</v>
      </c>
    </row>
    <row r="6126" spans="5:6" x14ac:dyDescent="0.3">
      <c r="E6126" s="4" t="s">
        <v>14154</v>
      </c>
      <c r="F6126" s="11">
        <v>0</v>
      </c>
    </row>
    <row r="6127" spans="5:6" x14ac:dyDescent="0.3">
      <c r="E6127" s="4" t="s">
        <v>13719</v>
      </c>
      <c r="F6127" s="11">
        <v>0</v>
      </c>
    </row>
    <row r="6128" spans="5:6" x14ac:dyDescent="0.3">
      <c r="E6128" s="4" t="s">
        <v>14156</v>
      </c>
      <c r="F6128" s="11">
        <v>0</v>
      </c>
    </row>
    <row r="6129" spans="5:6" x14ac:dyDescent="0.3">
      <c r="E6129" s="4" t="s">
        <v>13720</v>
      </c>
      <c r="F6129" s="11">
        <v>0</v>
      </c>
    </row>
    <row r="6130" spans="5:6" x14ac:dyDescent="0.3">
      <c r="E6130" s="4" t="s">
        <v>14158</v>
      </c>
      <c r="F6130" s="11">
        <v>0</v>
      </c>
    </row>
    <row r="6131" spans="5:6" x14ac:dyDescent="0.3">
      <c r="E6131" s="4" t="s">
        <v>13721</v>
      </c>
      <c r="F6131" s="11">
        <v>0</v>
      </c>
    </row>
    <row r="6132" spans="5:6" x14ac:dyDescent="0.3">
      <c r="E6132" s="4" t="s">
        <v>14160</v>
      </c>
      <c r="F6132" s="11">
        <v>0</v>
      </c>
    </row>
    <row r="6133" spans="5:6" x14ac:dyDescent="0.3">
      <c r="E6133" s="4" t="s">
        <v>13722</v>
      </c>
      <c r="F6133" s="11">
        <v>0</v>
      </c>
    </row>
    <row r="6134" spans="5:6" x14ac:dyDescent="0.3">
      <c r="E6134" s="4" t="s">
        <v>14162</v>
      </c>
      <c r="F6134" s="11">
        <v>0</v>
      </c>
    </row>
    <row r="6135" spans="5:6" x14ac:dyDescent="0.3">
      <c r="E6135" s="4" t="s">
        <v>13723</v>
      </c>
      <c r="F6135" s="11">
        <v>0</v>
      </c>
    </row>
    <row r="6136" spans="5:6" x14ac:dyDescent="0.3">
      <c r="E6136" s="4" t="s">
        <v>13275</v>
      </c>
      <c r="F6136" s="11">
        <v>0</v>
      </c>
    </row>
    <row r="6137" spans="5:6" x14ac:dyDescent="0.3">
      <c r="E6137" s="4" t="s">
        <v>13724</v>
      </c>
      <c r="F6137" s="11">
        <v>0</v>
      </c>
    </row>
    <row r="6138" spans="5:6" x14ac:dyDescent="0.3">
      <c r="E6138" s="4" t="s">
        <v>14166</v>
      </c>
      <c r="F6138" s="11">
        <v>0</v>
      </c>
    </row>
    <row r="6139" spans="5:6" x14ac:dyDescent="0.3">
      <c r="E6139" s="4" t="s">
        <v>13725</v>
      </c>
      <c r="F6139" s="11">
        <v>0</v>
      </c>
    </row>
    <row r="6140" spans="5:6" x14ac:dyDescent="0.3">
      <c r="E6140" s="4" t="s">
        <v>14168</v>
      </c>
      <c r="F6140" s="11">
        <v>0</v>
      </c>
    </row>
    <row r="6141" spans="5:6" x14ac:dyDescent="0.3">
      <c r="E6141" s="4" t="s">
        <v>13726</v>
      </c>
      <c r="F6141" s="11">
        <v>0</v>
      </c>
    </row>
    <row r="6142" spans="5:6" x14ac:dyDescent="0.3">
      <c r="E6142" s="4" t="s">
        <v>14170</v>
      </c>
      <c r="F6142" s="11">
        <v>0</v>
      </c>
    </row>
    <row r="6143" spans="5:6" x14ac:dyDescent="0.3">
      <c r="E6143" s="4" t="s">
        <v>13727</v>
      </c>
      <c r="F6143" s="11">
        <v>0</v>
      </c>
    </row>
    <row r="6144" spans="5:6" x14ac:dyDescent="0.3">
      <c r="E6144" s="4" t="s">
        <v>14172</v>
      </c>
      <c r="F6144" s="11">
        <v>0</v>
      </c>
    </row>
    <row r="6145" spans="5:6" x14ac:dyDescent="0.3">
      <c r="E6145" s="4" t="s">
        <v>13728</v>
      </c>
      <c r="F6145" s="11">
        <v>0</v>
      </c>
    </row>
    <row r="6146" spans="5:6" x14ac:dyDescent="0.3">
      <c r="E6146" s="4" t="s">
        <v>14174</v>
      </c>
      <c r="F6146" s="11">
        <v>0</v>
      </c>
    </row>
    <row r="6147" spans="5:6" x14ac:dyDescent="0.3">
      <c r="E6147" s="4" t="s">
        <v>13729</v>
      </c>
      <c r="F6147" s="11">
        <v>0</v>
      </c>
    </row>
    <row r="6148" spans="5:6" x14ac:dyDescent="0.3">
      <c r="E6148" s="4" t="s">
        <v>14176</v>
      </c>
      <c r="F6148" s="11">
        <v>0</v>
      </c>
    </row>
    <row r="6149" spans="5:6" x14ac:dyDescent="0.3">
      <c r="E6149" s="4" t="s">
        <v>13730</v>
      </c>
      <c r="F6149" s="11">
        <v>0</v>
      </c>
    </row>
    <row r="6150" spans="5:6" x14ac:dyDescent="0.3">
      <c r="E6150" s="4" t="s">
        <v>14178</v>
      </c>
      <c r="F6150" s="11">
        <v>0</v>
      </c>
    </row>
    <row r="6151" spans="5:6" x14ac:dyDescent="0.3">
      <c r="E6151" s="4" t="s">
        <v>13731</v>
      </c>
      <c r="F6151" s="11">
        <v>0</v>
      </c>
    </row>
    <row r="6152" spans="5:6" x14ac:dyDescent="0.3">
      <c r="E6152" s="4" t="s">
        <v>14180</v>
      </c>
      <c r="F6152" s="11">
        <v>0</v>
      </c>
    </row>
    <row r="6153" spans="5:6" x14ac:dyDescent="0.3">
      <c r="E6153" s="4" t="s">
        <v>13732</v>
      </c>
      <c r="F6153" s="11">
        <v>0</v>
      </c>
    </row>
    <row r="6154" spans="5:6" x14ac:dyDescent="0.3">
      <c r="E6154" s="4" t="s">
        <v>13277</v>
      </c>
      <c r="F6154" s="11">
        <v>0</v>
      </c>
    </row>
    <row r="6155" spans="5:6" x14ac:dyDescent="0.3">
      <c r="E6155" s="4" t="s">
        <v>13249</v>
      </c>
      <c r="F6155" s="11">
        <v>0</v>
      </c>
    </row>
    <row r="6156" spans="5:6" x14ac:dyDescent="0.3">
      <c r="E6156" s="4" t="s">
        <v>14184</v>
      </c>
      <c r="F6156" s="11">
        <v>0</v>
      </c>
    </row>
    <row r="6157" spans="5:6" x14ac:dyDescent="0.3">
      <c r="E6157" s="4" t="s">
        <v>13734</v>
      </c>
      <c r="F6157" s="11">
        <v>0</v>
      </c>
    </row>
    <row r="6158" spans="5:6" x14ac:dyDescent="0.3">
      <c r="E6158" s="4" t="s">
        <v>14186</v>
      </c>
      <c r="F6158" s="11">
        <v>0</v>
      </c>
    </row>
    <row r="6159" spans="5:6" x14ac:dyDescent="0.3">
      <c r="E6159" s="4" t="s">
        <v>13735</v>
      </c>
      <c r="F6159" s="11">
        <v>0</v>
      </c>
    </row>
    <row r="6160" spans="5:6" x14ac:dyDescent="0.3">
      <c r="E6160" s="4" t="s">
        <v>14188</v>
      </c>
      <c r="F6160" s="11">
        <v>0</v>
      </c>
    </row>
    <row r="6161" spans="5:6" x14ac:dyDescent="0.3">
      <c r="E6161" s="4" t="s">
        <v>13736</v>
      </c>
      <c r="F6161" s="11">
        <v>0</v>
      </c>
    </row>
    <row r="6162" spans="5:6" x14ac:dyDescent="0.3">
      <c r="E6162" s="4" t="s">
        <v>14190</v>
      </c>
      <c r="F6162" s="11">
        <v>0</v>
      </c>
    </row>
    <row r="6163" spans="5:6" x14ac:dyDescent="0.3">
      <c r="E6163" s="4" t="s">
        <v>13737</v>
      </c>
      <c r="F6163" s="11">
        <v>0</v>
      </c>
    </row>
    <row r="6164" spans="5:6" x14ac:dyDescent="0.3">
      <c r="E6164" s="4" t="s">
        <v>14192</v>
      </c>
      <c r="F6164" s="11">
        <v>0</v>
      </c>
    </row>
    <row r="6165" spans="5:6" x14ac:dyDescent="0.3">
      <c r="E6165" s="4" t="s">
        <v>13738</v>
      </c>
      <c r="F6165" s="11">
        <v>0</v>
      </c>
    </row>
    <row r="6166" spans="5:6" x14ac:dyDescent="0.3">
      <c r="E6166" s="4" t="s">
        <v>13236</v>
      </c>
      <c r="F6166" s="11">
        <v>0</v>
      </c>
    </row>
    <row r="6167" spans="5:6" x14ac:dyDescent="0.3">
      <c r="E6167" s="4" t="s">
        <v>13739</v>
      </c>
      <c r="F6167" s="11">
        <v>0</v>
      </c>
    </row>
    <row r="6168" spans="5:6" x14ac:dyDescent="0.3">
      <c r="E6168" s="4" t="s">
        <v>14196</v>
      </c>
      <c r="F6168" s="11">
        <v>0</v>
      </c>
    </row>
    <row r="6169" spans="5:6" x14ac:dyDescent="0.3">
      <c r="E6169" s="4" t="s">
        <v>13740</v>
      </c>
      <c r="F6169" s="11">
        <v>0</v>
      </c>
    </row>
    <row r="6170" spans="5:6" x14ac:dyDescent="0.3">
      <c r="E6170" s="4" t="s">
        <v>14198</v>
      </c>
      <c r="F6170" s="11">
        <v>0</v>
      </c>
    </row>
    <row r="6171" spans="5:6" x14ac:dyDescent="0.3">
      <c r="E6171" s="4" t="s">
        <v>13741</v>
      </c>
      <c r="F6171" s="11">
        <v>0</v>
      </c>
    </row>
    <row r="6172" spans="5:6" x14ac:dyDescent="0.3">
      <c r="E6172" s="4" t="s">
        <v>14200</v>
      </c>
      <c r="F6172" s="11">
        <v>0</v>
      </c>
    </row>
    <row r="6173" spans="5:6" x14ac:dyDescent="0.3">
      <c r="E6173" s="4" t="s">
        <v>13742</v>
      </c>
      <c r="F6173" s="11">
        <v>0</v>
      </c>
    </row>
    <row r="6174" spans="5:6" x14ac:dyDescent="0.3">
      <c r="E6174" s="4" t="s">
        <v>14202</v>
      </c>
      <c r="F6174" s="11">
        <v>0</v>
      </c>
    </row>
    <row r="6175" spans="5:6" x14ac:dyDescent="0.3">
      <c r="E6175" s="4" t="s">
        <v>13743</v>
      </c>
      <c r="F6175" s="11">
        <v>0</v>
      </c>
    </row>
    <row r="6176" spans="5:6" x14ac:dyDescent="0.3">
      <c r="E6176" s="4" t="s">
        <v>14204</v>
      </c>
      <c r="F6176" s="11">
        <v>0</v>
      </c>
    </row>
    <row r="6177" spans="5:6" x14ac:dyDescent="0.3">
      <c r="E6177" s="4" t="s">
        <v>13250</v>
      </c>
      <c r="F6177" s="11">
        <v>0</v>
      </c>
    </row>
    <row r="6178" spans="5:6" x14ac:dyDescent="0.3">
      <c r="E6178" s="4" t="s">
        <v>14206</v>
      </c>
      <c r="F6178" s="11">
        <v>0</v>
      </c>
    </row>
    <row r="6179" spans="5:6" x14ac:dyDescent="0.3">
      <c r="E6179" s="4" t="s">
        <v>13745</v>
      </c>
      <c r="F6179" s="11">
        <v>0</v>
      </c>
    </row>
    <row r="6180" spans="5:6" x14ac:dyDescent="0.3">
      <c r="E6180" s="4" t="s">
        <v>14208</v>
      </c>
      <c r="F6180" s="11">
        <v>0</v>
      </c>
    </row>
    <row r="6181" spans="5:6" x14ac:dyDescent="0.3">
      <c r="E6181" s="4" t="s">
        <v>13746</v>
      </c>
      <c r="F6181" s="11">
        <v>0</v>
      </c>
    </row>
    <row r="6182" spans="5:6" x14ac:dyDescent="0.3">
      <c r="E6182" s="4" t="s">
        <v>14210</v>
      </c>
      <c r="F6182" s="11">
        <v>0</v>
      </c>
    </row>
    <row r="6183" spans="5:6" x14ac:dyDescent="0.3">
      <c r="E6183" s="4" t="s">
        <v>13747</v>
      </c>
      <c r="F6183" s="11">
        <v>0</v>
      </c>
    </row>
    <row r="6184" spans="5:6" x14ac:dyDescent="0.3">
      <c r="E6184" s="4" t="s">
        <v>14212</v>
      </c>
      <c r="F6184" s="11">
        <v>0</v>
      </c>
    </row>
    <row r="6185" spans="5:6" x14ac:dyDescent="0.3">
      <c r="E6185" s="4" t="s">
        <v>13251</v>
      </c>
      <c r="F6185" s="11">
        <v>0</v>
      </c>
    </row>
    <row r="6186" spans="5:6" x14ac:dyDescent="0.3">
      <c r="E6186" s="4" t="s">
        <v>14214</v>
      </c>
      <c r="F6186" s="11">
        <v>0</v>
      </c>
    </row>
    <row r="6187" spans="5:6" x14ac:dyDescent="0.3">
      <c r="E6187" s="4" t="s">
        <v>13749</v>
      </c>
      <c r="F6187" s="11">
        <v>0</v>
      </c>
    </row>
    <row r="6188" spans="5:6" x14ac:dyDescent="0.3">
      <c r="E6188" s="4" t="s">
        <v>14216</v>
      </c>
      <c r="F6188" s="11">
        <v>0</v>
      </c>
    </row>
    <row r="6189" spans="5:6" x14ac:dyDescent="0.3">
      <c r="E6189" s="4" t="s">
        <v>13252</v>
      </c>
      <c r="F6189" s="11">
        <v>0</v>
      </c>
    </row>
    <row r="6190" spans="5:6" x14ac:dyDescent="0.3">
      <c r="E6190" s="4" t="s">
        <v>14218</v>
      </c>
      <c r="F6190" s="11">
        <v>0</v>
      </c>
    </row>
    <row r="6191" spans="5:6" x14ac:dyDescent="0.3">
      <c r="E6191" s="4" t="s">
        <v>13751</v>
      </c>
      <c r="F6191" s="11">
        <v>0</v>
      </c>
    </row>
    <row r="6192" spans="5:6" x14ac:dyDescent="0.3">
      <c r="E6192" s="4" t="s">
        <v>14220</v>
      </c>
      <c r="F6192" s="11">
        <v>0</v>
      </c>
    </row>
    <row r="6193" spans="5:6" x14ac:dyDescent="0.3">
      <c r="E6193" s="4" t="s">
        <v>13752</v>
      </c>
      <c r="F6193" s="11">
        <v>0</v>
      </c>
    </row>
    <row r="6194" spans="5:6" x14ac:dyDescent="0.3">
      <c r="E6194" s="4" t="s">
        <v>14222</v>
      </c>
      <c r="F6194" s="11">
        <v>0</v>
      </c>
    </row>
    <row r="6195" spans="5:6" x14ac:dyDescent="0.3">
      <c r="E6195" s="4" t="s">
        <v>13753</v>
      </c>
      <c r="F6195" s="11">
        <v>0</v>
      </c>
    </row>
    <row r="6196" spans="5:6" x14ac:dyDescent="0.3">
      <c r="E6196" s="4" t="s">
        <v>14224</v>
      </c>
      <c r="F6196" s="11">
        <v>0</v>
      </c>
    </row>
    <row r="6197" spans="5:6" x14ac:dyDescent="0.3">
      <c r="E6197" s="4" t="s">
        <v>13754</v>
      </c>
      <c r="F6197" s="11">
        <v>0</v>
      </c>
    </row>
    <row r="6198" spans="5:6" x14ac:dyDescent="0.3">
      <c r="E6198" s="4" t="s">
        <v>14226</v>
      </c>
      <c r="F6198" s="11">
        <v>0</v>
      </c>
    </row>
    <row r="6199" spans="5:6" x14ac:dyDescent="0.3">
      <c r="E6199" s="4" t="s">
        <v>13755</v>
      </c>
      <c r="F6199" s="11">
        <v>0</v>
      </c>
    </row>
    <row r="6200" spans="5:6" x14ac:dyDescent="0.3">
      <c r="E6200" s="4" t="s">
        <v>14228</v>
      </c>
      <c r="F6200" s="11">
        <v>0</v>
      </c>
    </row>
    <row r="6201" spans="5:6" x14ac:dyDescent="0.3">
      <c r="E6201" s="4" t="s">
        <v>13756</v>
      </c>
      <c r="F6201" s="11">
        <v>0</v>
      </c>
    </row>
    <row r="6202" spans="5:6" x14ac:dyDescent="0.3">
      <c r="E6202" s="4" t="s">
        <v>14230</v>
      </c>
      <c r="F6202" s="11">
        <v>0</v>
      </c>
    </row>
    <row r="6203" spans="5:6" x14ac:dyDescent="0.3">
      <c r="E6203" s="4" t="s">
        <v>13253</v>
      </c>
      <c r="F6203" s="11">
        <v>0</v>
      </c>
    </row>
    <row r="6204" spans="5:6" x14ac:dyDescent="0.3">
      <c r="E6204" s="4" t="s">
        <v>14232</v>
      </c>
      <c r="F6204" s="11">
        <v>0</v>
      </c>
    </row>
    <row r="6205" spans="5:6" x14ac:dyDescent="0.3">
      <c r="E6205" s="4" t="s">
        <v>13758</v>
      </c>
      <c r="F6205" s="11">
        <v>0</v>
      </c>
    </row>
    <row r="6206" spans="5:6" x14ac:dyDescent="0.3">
      <c r="E6206" s="4" t="s">
        <v>14234</v>
      </c>
      <c r="F6206" s="11">
        <v>0</v>
      </c>
    </row>
    <row r="6207" spans="5:6" x14ac:dyDescent="0.3">
      <c r="E6207" s="4" t="s">
        <v>13759</v>
      </c>
      <c r="F6207" s="11">
        <v>0</v>
      </c>
    </row>
    <row r="6208" spans="5:6" x14ac:dyDescent="0.3">
      <c r="E6208" s="4" t="s">
        <v>14236</v>
      </c>
      <c r="F6208" s="11">
        <v>0</v>
      </c>
    </row>
    <row r="6209" spans="5:6" x14ac:dyDescent="0.3">
      <c r="E6209" s="4" t="s">
        <v>13760</v>
      </c>
      <c r="F6209" s="11">
        <v>0</v>
      </c>
    </row>
    <row r="6210" spans="5:6" x14ac:dyDescent="0.3">
      <c r="E6210" s="4" t="s">
        <v>14238</v>
      </c>
      <c r="F6210" s="11">
        <v>0</v>
      </c>
    </row>
    <row r="6211" spans="5:6" x14ac:dyDescent="0.3">
      <c r="E6211" s="4" t="s">
        <v>13761</v>
      </c>
      <c r="F6211" s="11">
        <v>0</v>
      </c>
    </row>
    <row r="6212" spans="5:6" x14ac:dyDescent="0.3">
      <c r="E6212" s="4" t="s">
        <v>14240</v>
      </c>
      <c r="F6212" s="11">
        <v>0</v>
      </c>
    </row>
    <row r="6213" spans="5:6" x14ac:dyDescent="0.3">
      <c r="E6213" s="4" t="s">
        <v>13762</v>
      </c>
      <c r="F6213" s="11">
        <v>0</v>
      </c>
    </row>
    <row r="6214" spans="5:6" x14ac:dyDescent="0.3">
      <c r="E6214" s="4" t="s">
        <v>14242</v>
      </c>
      <c r="F6214" s="11">
        <v>0</v>
      </c>
    </row>
    <row r="6215" spans="5:6" x14ac:dyDescent="0.3">
      <c r="E6215" s="4" t="s">
        <v>13763</v>
      </c>
      <c r="F6215" s="11">
        <v>0</v>
      </c>
    </row>
    <row r="6216" spans="5:6" x14ac:dyDescent="0.3">
      <c r="E6216" s="4" t="s">
        <v>14244</v>
      </c>
      <c r="F6216" s="11">
        <v>0</v>
      </c>
    </row>
    <row r="6217" spans="5:6" x14ac:dyDescent="0.3">
      <c r="E6217" s="4" t="s">
        <v>13764</v>
      </c>
      <c r="F6217" s="11">
        <v>0</v>
      </c>
    </row>
    <row r="6218" spans="5:6" x14ac:dyDescent="0.3">
      <c r="E6218" s="4" t="s">
        <v>14246</v>
      </c>
      <c r="F6218" s="11">
        <v>0</v>
      </c>
    </row>
    <row r="6219" spans="5:6" x14ac:dyDescent="0.3">
      <c r="E6219" s="4" t="s">
        <v>13765</v>
      </c>
      <c r="F6219" s="11">
        <v>0</v>
      </c>
    </row>
    <row r="6220" spans="5:6" x14ac:dyDescent="0.3">
      <c r="E6220" s="4" t="s">
        <v>14248</v>
      </c>
      <c r="F6220" s="11">
        <v>0</v>
      </c>
    </row>
    <row r="6221" spans="5:6" x14ac:dyDescent="0.3">
      <c r="E6221" s="4" t="s">
        <v>13766</v>
      </c>
      <c r="F6221" s="11">
        <v>0</v>
      </c>
    </row>
    <row r="6222" spans="5:6" x14ac:dyDescent="0.3">
      <c r="E6222" s="4" t="s">
        <v>14250</v>
      </c>
      <c r="F6222" s="11">
        <v>0</v>
      </c>
    </row>
    <row r="6223" spans="5:6" x14ac:dyDescent="0.3">
      <c r="E6223" s="4" t="s">
        <v>13767</v>
      </c>
      <c r="F6223" s="11">
        <v>0</v>
      </c>
    </row>
    <row r="6224" spans="5:6" x14ac:dyDescent="0.3">
      <c r="E6224" s="4" t="s">
        <v>14252</v>
      </c>
      <c r="F6224" s="11">
        <v>0</v>
      </c>
    </row>
    <row r="6225" spans="5:6" x14ac:dyDescent="0.3">
      <c r="E6225" s="4" t="s">
        <v>13768</v>
      </c>
      <c r="F6225" s="11">
        <v>0</v>
      </c>
    </row>
    <row r="6226" spans="5:6" x14ac:dyDescent="0.3">
      <c r="E6226" s="4" t="s">
        <v>14254</v>
      </c>
      <c r="F6226" s="11">
        <v>0</v>
      </c>
    </row>
    <row r="6227" spans="5:6" x14ac:dyDescent="0.3">
      <c r="E6227" s="4" t="s">
        <v>13769</v>
      </c>
      <c r="F6227" s="11">
        <v>0</v>
      </c>
    </row>
    <row r="6228" spans="5:6" x14ac:dyDescent="0.3">
      <c r="E6228" s="4" t="s">
        <v>14256</v>
      </c>
      <c r="F6228" s="11">
        <v>0</v>
      </c>
    </row>
    <row r="6229" spans="5:6" x14ac:dyDescent="0.3">
      <c r="E6229" s="4" t="s">
        <v>13281</v>
      </c>
      <c r="F6229" s="11">
        <v>0</v>
      </c>
    </row>
    <row r="6230" spans="5:6" x14ac:dyDescent="0.3">
      <c r="E6230" s="4" t="s">
        <v>14258</v>
      </c>
      <c r="F6230" s="11">
        <v>0</v>
      </c>
    </row>
    <row r="6231" spans="5:6" x14ac:dyDescent="0.3">
      <c r="E6231" s="4" t="s">
        <v>13771</v>
      </c>
      <c r="F6231" s="11">
        <v>0</v>
      </c>
    </row>
    <row r="6232" spans="5:6" x14ac:dyDescent="0.3">
      <c r="E6232" s="4" t="s">
        <v>14260</v>
      </c>
      <c r="F6232" s="11">
        <v>0</v>
      </c>
    </row>
    <row r="6233" spans="5:6" x14ac:dyDescent="0.3">
      <c r="E6233" s="4" t="s">
        <v>13772</v>
      </c>
      <c r="F6233" s="11">
        <v>0</v>
      </c>
    </row>
    <row r="6234" spans="5:6" x14ac:dyDescent="0.3">
      <c r="E6234" s="4" t="s">
        <v>14262</v>
      </c>
      <c r="F6234" s="11">
        <v>0</v>
      </c>
    </row>
    <row r="6235" spans="5:6" x14ac:dyDescent="0.3">
      <c r="E6235" s="4" t="s">
        <v>13773</v>
      </c>
      <c r="F6235" s="11">
        <v>0</v>
      </c>
    </row>
    <row r="6236" spans="5:6" x14ac:dyDescent="0.3">
      <c r="E6236" s="4" t="s">
        <v>14264</v>
      </c>
      <c r="F6236" s="11">
        <v>0</v>
      </c>
    </row>
    <row r="6237" spans="5:6" x14ac:dyDescent="0.3">
      <c r="E6237" s="4" t="s">
        <v>13774</v>
      </c>
      <c r="F6237" s="11">
        <v>0</v>
      </c>
    </row>
    <row r="6238" spans="5:6" x14ac:dyDescent="0.3">
      <c r="E6238" s="4" t="s">
        <v>14266</v>
      </c>
      <c r="F6238" s="11">
        <v>0</v>
      </c>
    </row>
    <row r="6239" spans="5:6" x14ac:dyDescent="0.3">
      <c r="E6239" s="4" t="s">
        <v>13775</v>
      </c>
      <c r="F6239" s="11">
        <v>0</v>
      </c>
    </row>
    <row r="6240" spans="5:6" x14ac:dyDescent="0.3">
      <c r="E6240" s="4" t="s">
        <v>14268</v>
      </c>
      <c r="F6240" s="11">
        <v>0</v>
      </c>
    </row>
    <row r="6241" spans="5:6" x14ac:dyDescent="0.3">
      <c r="E6241" s="4" t="s">
        <v>13776</v>
      </c>
      <c r="F6241" s="11">
        <v>0</v>
      </c>
    </row>
    <row r="6242" spans="5:6" x14ac:dyDescent="0.3">
      <c r="E6242" s="4" t="s">
        <v>14270</v>
      </c>
      <c r="F6242" s="11">
        <v>0</v>
      </c>
    </row>
    <row r="6243" spans="5:6" x14ac:dyDescent="0.3">
      <c r="E6243" s="4" t="s">
        <v>13777</v>
      </c>
      <c r="F6243" s="11">
        <v>0</v>
      </c>
    </row>
    <row r="6244" spans="5:6" x14ac:dyDescent="0.3">
      <c r="E6244" s="4" t="s">
        <v>13237</v>
      </c>
      <c r="F6244" s="11">
        <v>0</v>
      </c>
    </row>
    <row r="6245" spans="5:6" x14ac:dyDescent="0.3">
      <c r="E6245" s="4" t="s">
        <v>14280</v>
      </c>
      <c r="F6245" s="11">
        <v>0</v>
      </c>
    </row>
    <row r="6246" spans="5:6" x14ac:dyDescent="0.3">
      <c r="E6246" s="4" t="s">
        <v>14274</v>
      </c>
      <c r="F6246" s="11">
        <v>0</v>
      </c>
    </row>
    <row r="6247" spans="5:6" x14ac:dyDescent="0.3">
      <c r="E6247" s="4" t="s">
        <v>14281</v>
      </c>
      <c r="F6247" s="11">
        <v>0</v>
      </c>
    </row>
    <row r="6248" spans="5:6" x14ac:dyDescent="0.3">
      <c r="E6248" s="4" t="s">
        <v>14276</v>
      </c>
      <c r="F6248" s="11">
        <v>0</v>
      </c>
    </row>
    <row r="6249" spans="5:6" x14ac:dyDescent="0.3">
      <c r="E6249" s="4" t="s">
        <v>14283</v>
      </c>
      <c r="F6249" s="11">
        <v>0</v>
      </c>
    </row>
    <row r="6250" spans="5:6" x14ac:dyDescent="0.3">
      <c r="E6250" s="4" t="s">
        <v>14278</v>
      </c>
      <c r="F6250" s="11">
        <v>0</v>
      </c>
    </row>
    <row r="6251" spans="5:6" x14ac:dyDescent="0.3">
      <c r="E6251" s="4" t="s">
        <v>14285</v>
      </c>
      <c r="F6251" s="11">
        <v>0</v>
      </c>
    </row>
    <row r="6252" spans="5:6" x14ac:dyDescent="0.3">
      <c r="E6252" s="4" t="s">
        <v>13286</v>
      </c>
      <c r="F6252" s="11">
        <v>0</v>
      </c>
    </row>
    <row r="6253" spans="5:6" x14ac:dyDescent="0.3">
      <c r="E6253" s="4" t="s">
        <v>14287</v>
      </c>
      <c r="F6253" s="11">
        <v>0</v>
      </c>
    </row>
    <row r="6254" spans="5:6" x14ac:dyDescent="0.3">
      <c r="E6254" s="4" t="s">
        <v>14282</v>
      </c>
      <c r="F6254" s="11">
        <v>0</v>
      </c>
    </row>
    <row r="6255" spans="5:6" x14ac:dyDescent="0.3">
      <c r="E6255" s="4" t="s">
        <v>13779</v>
      </c>
      <c r="F6255" s="11">
        <v>0</v>
      </c>
    </row>
    <row r="6256" spans="5:6" x14ac:dyDescent="0.3">
      <c r="E6256" s="4" t="s">
        <v>14284</v>
      </c>
      <c r="F6256" s="11">
        <v>0</v>
      </c>
    </row>
    <row r="6257" spans="5:6" x14ac:dyDescent="0.3">
      <c r="E6257" s="4" t="s">
        <v>13254</v>
      </c>
      <c r="F6257" s="11">
        <v>0</v>
      </c>
    </row>
    <row r="6258" spans="5:6" x14ac:dyDescent="0.3">
      <c r="E6258" s="4" t="s">
        <v>14286</v>
      </c>
      <c r="F6258" s="11">
        <v>0</v>
      </c>
    </row>
    <row r="6259" spans="5:6" x14ac:dyDescent="0.3">
      <c r="E6259" s="4" t="s">
        <v>13781</v>
      </c>
      <c r="F6259" s="11">
        <v>0</v>
      </c>
    </row>
    <row r="6260" spans="5:6" x14ac:dyDescent="0.3">
      <c r="E6260" s="4" t="s">
        <v>14288</v>
      </c>
      <c r="F6260" s="11">
        <v>0</v>
      </c>
    </row>
    <row r="6261" spans="5:6" x14ac:dyDescent="0.3">
      <c r="E6261" s="4" t="s">
        <v>13782</v>
      </c>
      <c r="F6261" s="11">
        <v>0</v>
      </c>
    </row>
    <row r="6262" spans="5:6" x14ac:dyDescent="0.3">
      <c r="E6262" s="4" t="s">
        <v>14290</v>
      </c>
      <c r="F6262" s="11">
        <v>0</v>
      </c>
    </row>
    <row r="6263" spans="5:6" x14ac:dyDescent="0.3">
      <c r="E6263" s="4" t="s">
        <v>13783</v>
      </c>
      <c r="F6263" s="11">
        <v>0</v>
      </c>
    </row>
    <row r="6264" spans="5:6" x14ac:dyDescent="0.3">
      <c r="E6264" s="4" t="s">
        <v>14292</v>
      </c>
      <c r="F6264" s="11">
        <v>0</v>
      </c>
    </row>
    <row r="6265" spans="5:6" x14ac:dyDescent="0.3">
      <c r="E6265" s="4" t="s">
        <v>13784</v>
      </c>
      <c r="F6265" s="11">
        <v>0</v>
      </c>
    </row>
    <row r="6266" spans="5:6" x14ac:dyDescent="0.3">
      <c r="E6266" s="4" t="s">
        <v>14294</v>
      </c>
      <c r="F6266" s="11">
        <v>0</v>
      </c>
    </row>
    <row r="6267" spans="5:6" x14ac:dyDescent="0.3">
      <c r="E6267" s="4" t="s">
        <v>13785</v>
      </c>
      <c r="F6267" s="11">
        <v>0</v>
      </c>
    </row>
    <row r="6268" spans="5:6" x14ac:dyDescent="0.3">
      <c r="E6268" s="4" t="s">
        <v>14296</v>
      </c>
      <c r="F6268" s="11">
        <v>0</v>
      </c>
    </row>
    <row r="6269" spans="5:6" x14ac:dyDescent="0.3">
      <c r="E6269" s="4" t="s">
        <v>13786</v>
      </c>
      <c r="F6269" s="11">
        <v>0</v>
      </c>
    </row>
    <row r="6270" spans="5:6" x14ac:dyDescent="0.3">
      <c r="E6270" s="4" t="s">
        <v>14298</v>
      </c>
      <c r="F6270" s="11">
        <v>0</v>
      </c>
    </row>
    <row r="6271" spans="5:6" x14ac:dyDescent="0.3">
      <c r="E6271" s="4" t="s">
        <v>13787</v>
      </c>
      <c r="F6271" s="11">
        <v>0</v>
      </c>
    </row>
    <row r="6272" spans="5:6" x14ac:dyDescent="0.3">
      <c r="E6272" s="4" t="s">
        <v>14300</v>
      </c>
      <c r="F6272" s="11">
        <v>0</v>
      </c>
    </row>
    <row r="6273" spans="5:6" x14ac:dyDescent="0.3">
      <c r="E6273" s="4" t="s">
        <v>14340</v>
      </c>
      <c r="F6273" s="11">
        <v>0</v>
      </c>
    </row>
    <row r="6274" spans="5:6" x14ac:dyDescent="0.3">
      <c r="E6274" s="4" t="s">
        <v>14302</v>
      </c>
      <c r="F6274" s="11">
        <v>0</v>
      </c>
    </row>
    <row r="6275" spans="5:6" x14ac:dyDescent="0.3">
      <c r="E6275" s="4" t="s">
        <v>14341</v>
      </c>
      <c r="F6275" s="11">
        <v>0</v>
      </c>
    </row>
    <row r="6276" spans="5:6" x14ac:dyDescent="0.3">
      <c r="E6276" s="4" t="s">
        <v>14304</v>
      </c>
      <c r="F6276" s="11">
        <v>0</v>
      </c>
    </row>
    <row r="6277" spans="5:6" x14ac:dyDescent="0.3">
      <c r="E6277" s="4" t="s">
        <v>13255</v>
      </c>
      <c r="F6277" s="11">
        <v>0</v>
      </c>
    </row>
    <row r="6278" spans="5:6" x14ac:dyDescent="0.3">
      <c r="E6278" s="4" t="s">
        <v>14306</v>
      </c>
      <c r="F6278" s="11">
        <v>0</v>
      </c>
    </row>
    <row r="6279" spans="5:6" x14ac:dyDescent="0.3">
      <c r="E6279" s="4" t="s">
        <v>14345</v>
      </c>
      <c r="F6279" s="11">
        <v>0</v>
      </c>
    </row>
    <row r="6280" spans="5:6" x14ac:dyDescent="0.3">
      <c r="E6280" s="4" t="s">
        <v>14308</v>
      </c>
      <c r="F6280" s="11">
        <v>0</v>
      </c>
    </row>
    <row r="6281" spans="5:6" x14ac:dyDescent="0.3">
      <c r="E6281" s="4" t="s">
        <v>14347</v>
      </c>
      <c r="F6281" s="11">
        <v>0</v>
      </c>
    </row>
    <row r="6282" spans="5:6" x14ac:dyDescent="0.3">
      <c r="E6282" s="4" t="s">
        <v>14310</v>
      </c>
      <c r="F6282" s="11">
        <v>0</v>
      </c>
    </row>
    <row r="6283" spans="5:6" x14ac:dyDescent="0.3">
      <c r="E6283" s="4" t="s">
        <v>14349</v>
      </c>
      <c r="F6283" s="11">
        <v>0</v>
      </c>
    </row>
    <row r="6284" spans="5:6" x14ac:dyDescent="0.3">
      <c r="E6284" s="4" t="s">
        <v>14312</v>
      </c>
      <c r="F6284" s="11">
        <v>0</v>
      </c>
    </row>
    <row r="6285" spans="5:6" x14ac:dyDescent="0.3">
      <c r="E6285" s="4" t="s">
        <v>14351</v>
      </c>
      <c r="F6285" s="11">
        <v>0</v>
      </c>
    </row>
    <row r="6286" spans="5:6" x14ac:dyDescent="0.3">
      <c r="E6286" s="4" t="s">
        <v>14314</v>
      </c>
      <c r="F6286" s="11">
        <v>0</v>
      </c>
    </row>
    <row r="6287" spans="5:6" x14ac:dyDescent="0.3">
      <c r="E6287" s="4" t="s">
        <v>14353</v>
      </c>
      <c r="F6287" s="11">
        <v>0</v>
      </c>
    </row>
    <row r="6288" spans="5:6" x14ac:dyDescent="0.3">
      <c r="E6288" s="4" t="s">
        <v>14316</v>
      </c>
      <c r="F6288" s="11">
        <v>0</v>
      </c>
    </row>
    <row r="6289" spans="5:6" x14ac:dyDescent="0.3">
      <c r="E6289" s="4" t="s">
        <v>14355</v>
      </c>
      <c r="F6289" s="11">
        <v>0</v>
      </c>
    </row>
    <row r="6290" spans="5:6" x14ac:dyDescent="0.3">
      <c r="E6290" s="4" t="s">
        <v>14318</v>
      </c>
      <c r="F6290" s="11">
        <v>0</v>
      </c>
    </row>
    <row r="6291" spans="5:6" x14ac:dyDescent="0.3">
      <c r="E6291" s="4" t="s">
        <v>14357</v>
      </c>
      <c r="F6291" s="11">
        <v>0</v>
      </c>
    </row>
    <row r="6292" spans="5:6" x14ac:dyDescent="0.3">
      <c r="E6292" s="4" t="s">
        <v>14320</v>
      </c>
      <c r="F6292" s="11">
        <v>0</v>
      </c>
    </row>
    <row r="6293" spans="5:6" x14ac:dyDescent="0.3">
      <c r="E6293" s="4" t="s">
        <v>14359</v>
      </c>
      <c r="F6293" s="11">
        <v>0</v>
      </c>
    </row>
    <row r="6294" spans="5:6" x14ac:dyDescent="0.3">
      <c r="E6294" s="4" t="s">
        <v>14322</v>
      </c>
      <c r="F6294" s="11">
        <v>0</v>
      </c>
    </row>
    <row r="6295" spans="5:6" x14ac:dyDescent="0.3">
      <c r="E6295" s="4" t="s">
        <v>14361</v>
      </c>
      <c r="F6295" s="11">
        <v>0</v>
      </c>
    </row>
    <row r="6296" spans="5:6" x14ac:dyDescent="0.3">
      <c r="E6296" s="4" t="s">
        <v>14324</v>
      </c>
      <c r="F6296" s="11">
        <v>0</v>
      </c>
    </row>
    <row r="6297" spans="5:6" x14ac:dyDescent="0.3">
      <c r="E6297" s="4" t="s">
        <v>14363</v>
      </c>
      <c r="F6297" s="11">
        <v>0</v>
      </c>
    </row>
    <row r="6298" spans="5:6" x14ac:dyDescent="0.3">
      <c r="E6298" s="4" t="s">
        <v>14326</v>
      </c>
      <c r="F6298" s="11">
        <v>0</v>
      </c>
    </row>
    <row r="6299" spans="5:6" x14ac:dyDescent="0.3">
      <c r="E6299" s="4" t="s">
        <v>14365</v>
      </c>
      <c r="F6299" s="11">
        <v>0</v>
      </c>
    </row>
    <row r="6300" spans="5:6" x14ac:dyDescent="0.3">
      <c r="E6300" s="4" t="s">
        <v>14328</v>
      </c>
      <c r="F6300" s="11">
        <v>0</v>
      </c>
    </row>
    <row r="6301" spans="5:6" x14ac:dyDescent="0.3">
      <c r="E6301" s="4" t="s">
        <v>14367</v>
      </c>
      <c r="F6301" s="11">
        <v>0</v>
      </c>
    </row>
    <row r="6302" spans="5:6" x14ac:dyDescent="0.3">
      <c r="E6302" s="4" t="s">
        <v>14330</v>
      </c>
      <c r="F6302" s="11">
        <v>0</v>
      </c>
    </row>
    <row r="6303" spans="5:6" x14ac:dyDescent="0.3">
      <c r="E6303" s="4" t="s">
        <v>13256</v>
      </c>
      <c r="F6303" s="11">
        <v>0</v>
      </c>
    </row>
    <row r="6304" spans="5:6" x14ac:dyDescent="0.3">
      <c r="E6304" s="4" t="s">
        <v>14332</v>
      </c>
      <c r="F6304" s="11">
        <v>0</v>
      </c>
    </row>
    <row r="6305" spans="5:6" x14ac:dyDescent="0.3">
      <c r="E6305" s="4" t="s">
        <v>13238</v>
      </c>
      <c r="F6305" s="11">
        <v>0</v>
      </c>
    </row>
    <row r="6306" spans="5:6" x14ac:dyDescent="0.3">
      <c r="E6306" s="4" t="s">
        <v>14334</v>
      </c>
      <c r="F6306" s="11">
        <v>0</v>
      </c>
    </row>
    <row r="6307" spans="5:6" x14ac:dyDescent="0.3">
      <c r="E6307" s="4" t="s">
        <v>14380</v>
      </c>
      <c r="F6307" s="11">
        <v>0</v>
      </c>
    </row>
    <row r="6308" spans="5:6" x14ac:dyDescent="0.3">
      <c r="E6308" s="4" t="s">
        <v>14336</v>
      </c>
      <c r="F6308" s="11">
        <v>0</v>
      </c>
    </row>
    <row r="6309" spans="5:6" x14ac:dyDescent="0.3">
      <c r="E6309" s="4" t="s">
        <v>13257</v>
      </c>
      <c r="F6309" s="11">
        <v>0</v>
      </c>
    </row>
    <row r="6310" spans="5:6" x14ac:dyDescent="0.3">
      <c r="E6310" s="4" t="s">
        <v>14338</v>
      </c>
      <c r="F6310" s="11">
        <v>0</v>
      </c>
    </row>
    <row r="6311" spans="5:6" x14ac:dyDescent="0.3">
      <c r="E6311" s="4" t="s">
        <v>13258</v>
      </c>
      <c r="F6311" s="11">
        <v>0</v>
      </c>
    </row>
    <row r="6312" spans="5:6" x14ac:dyDescent="0.3">
      <c r="E6312" s="4" t="s">
        <v>13278</v>
      </c>
      <c r="F6312" s="11">
        <v>0</v>
      </c>
    </row>
    <row r="6313" spans="5:6" x14ac:dyDescent="0.3">
      <c r="E6313" s="4" t="s">
        <v>13808</v>
      </c>
      <c r="F6313" s="11">
        <v>0</v>
      </c>
    </row>
    <row r="6314" spans="5:6" x14ac:dyDescent="0.3">
      <c r="E6314" s="4" t="s">
        <v>14342</v>
      </c>
      <c r="F6314" s="11">
        <v>0</v>
      </c>
    </row>
    <row r="6315" spans="5:6" x14ac:dyDescent="0.3">
      <c r="E6315" s="4" t="s">
        <v>13789</v>
      </c>
      <c r="F6315" s="11">
        <v>0</v>
      </c>
    </row>
    <row r="6316" spans="5:6" x14ac:dyDescent="0.3">
      <c r="E6316" s="4" t="s">
        <v>14344</v>
      </c>
      <c r="F6316" s="11">
        <v>0</v>
      </c>
    </row>
    <row r="6317" spans="5:6" x14ac:dyDescent="0.3">
      <c r="E6317" s="4" t="s">
        <v>13790</v>
      </c>
      <c r="F6317" s="11">
        <v>0</v>
      </c>
    </row>
    <row r="6318" spans="5:6" x14ac:dyDescent="0.3">
      <c r="E6318" s="4" t="s">
        <v>14346</v>
      </c>
      <c r="F6318" s="11">
        <v>0</v>
      </c>
    </row>
    <row r="6319" spans="5:6" x14ac:dyDescent="0.3">
      <c r="E6319" s="4" t="s">
        <v>13791</v>
      </c>
      <c r="F6319" s="11">
        <v>0</v>
      </c>
    </row>
    <row r="6320" spans="5:6" x14ac:dyDescent="0.3">
      <c r="E6320" s="4" t="s">
        <v>14348</v>
      </c>
      <c r="F6320" s="11">
        <v>0</v>
      </c>
    </row>
    <row r="6321" spans="5:6" x14ac:dyDescent="0.3">
      <c r="E6321" s="4" t="s">
        <v>13792</v>
      </c>
      <c r="F6321" s="11">
        <v>0</v>
      </c>
    </row>
    <row r="6322" spans="5:6" x14ac:dyDescent="0.3">
      <c r="E6322" s="4" t="s">
        <v>14350</v>
      </c>
      <c r="F6322" s="11">
        <v>0</v>
      </c>
    </row>
    <row r="6323" spans="5:6" x14ac:dyDescent="0.3">
      <c r="E6323" s="4" t="s">
        <v>13793</v>
      </c>
      <c r="F6323" s="11">
        <v>0</v>
      </c>
    </row>
    <row r="6324" spans="5:6" x14ac:dyDescent="0.3">
      <c r="E6324" s="4" t="s">
        <v>14352</v>
      </c>
      <c r="F6324" s="11">
        <v>0</v>
      </c>
    </row>
    <row r="6325" spans="5:6" x14ac:dyDescent="0.3">
      <c r="E6325" s="4" t="s">
        <v>13794</v>
      </c>
      <c r="F6325" s="11">
        <v>0</v>
      </c>
    </row>
    <row r="6326" spans="5:6" x14ac:dyDescent="0.3">
      <c r="E6326" s="4" t="s">
        <v>14354</v>
      </c>
      <c r="F6326" s="11">
        <v>0</v>
      </c>
    </row>
    <row r="6327" spans="5:6" x14ac:dyDescent="0.3">
      <c r="E6327" s="4" t="s">
        <v>13795</v>
      </c>
      <c r="F6327" s="11">
        <v>0</v>
      </c>
    </row>
    <row r="6328" spans="5:6" x14ac:dyDescent="0.3">
      <c r="E6328" s="4" t="s">
        <v>14356</v>
      </c>
      <c r="F6328" s="11">
        <v>0</v>
      </c>
    </row>
    <row r="6329" spans="5:6" x14ac:dyDescent="0.3">
      <c r="E6329" s="4" t="s">
        <v>13796</v>
      </c>
      <c r="F6329" s="11">
        <v>0</v>
      </c>
    </row>
    <row r="6330" spans="5:6" x14ac:dyDescent="0.3">
      <c r="E6330" s="4" t="s">
        <v>14358</v>
      </c>
      <c r="F6330" s="11">
        <v>0</v>
      </c>
    </row>
    <row r="6331" spans="5:6" x14ac:dyDescent="0.3">
      <c r="E6331" s="4" t="s">
        <v>13797</v>
      </c>
      <c r="F6331" s="11">
        <v>0</v>
      </c>
    </row>
    <row r="6332" spans="5:6" x14ac:dyDescent="0.3">
      <c r="E6332" s="4" t="s">
        <v>14360</v>
      </c>
      <c r="F6332" s="11">
        <v>0</v>
      </c>
    </row>
    <row r="6333" spans="5:6" x14ac:dyDescent="0.3">
      <c r="E6333" s="4" t="s">
        <v>13798</v>
      </c>
      <c r="F6333" s="11">
        <v>0</v>
      </c>
    </row>
    <row r="6334" spans="5:6" x14ac:dyDescent="0.3">
      <c r="E6334" s="4" t="s">
        <v>14362</v>
      </c>
      <c r="F6334" s="11">
        <v>0</v>
      </c>
    </row>
    <row r="6335" spans="5:6" x14ac:dyDescent="0.3">
      <c r="E6335" s="4" t="s">
        <v>13799</v>
      </c>
      <c r="F6335" s="11">
        <v>0</v>
      </c>
    </row>
    <row r="6336" spans="5:6" x14ac:dyDescent="0.3">
      <c r="E6336" s="4" t="s">
        <v>14364</v>
      </c>
      <c r="F6336" s="11">
        <v>0</v>
      </c>
    </row>
    <row r="6337" spans="5:6" x14ac:dyDescent="0.3">
      <c r="E6337" s="4" t="s">
        <v>14371</v>
      </c>
      <c r="F6337" s="11">
        <v>0</v>
      </c>
    </row>
    <row r="6338" spans="5:6" x14ac:dyDescent="0.3">
      <c r="E6338" s="4" t="s">
        <v>14366</v>
      </c>
      <c r="F6338" s="11">
        <v>0</v>
      </c>
    </row>
    <row r="6339" spans="5:6" x14ac:dyDescent="0.3">
      <c r="E6339" s="4" t="s">
        <v>14372</v>
      </c>
      <c r="F6339" s="11">
        <v>0</v>
      </c>
    </row>
    <row r="6340" spans="5:6" x14ac:dyDescent="0.3">
      <c r="E6340" s="4" t="s">
        <v>14368</v>
      </c>
      <c r="F6340" s="11">
        <v>0</v>
      </c>
    </row>
    <row r="6341" spans="5:6" x14ac:dyDescent="0.3">
      <c r="E6341" s="4" t="s">
        <v>14374</v>
      </c>
      <c r="F6341" s="11">
        <v>0</v>
      </c>
    </row>
    <row r="6342" spans="5:6" x14ac:dyDescent="0.3">
      <c r="E6342" s="4" t="s">
        <v>14370</v>
      </c>
      <c r="F6342" s="11">
        <v>0</v>
      </c>
    </row>
    <row r="6343" spans="5:6" x14ac:dyDescent="0.3">
      <c r="E6343" s="4" t="s">
        <v>14376</v>
      </c>
      <c r="F6343" s="11">
        <v>0</v>
      </c>
    </row>
    <row r="6344" spans="5:6" x14ac:dyDescent="0.3">
      <c r="E6344" s="4" t="s">
        <v>14378</v>
      </c>
      <c r="F6344" s="11">
        <v>0</v>
      </c>
    </row>
    <row r="6345" spans="5:6" x14ac:dyDescent="0.3">
      <c r="E6345" s="4" t="s">
        <v>14373</v>
      </c>
      <c r="F6345" s="11">
        <v>0</v>
      </c>
    </row>
    <row r="6346" spans="5:6" x14ac:dyDescent="0.3">
      <c r="E6346" s="4" t="s">
        <v>13801</v>
      </c>
      <c r="F6346" s="11">
        <v>0</v>
      </c>
    </row>
    <row r="6347" spans="5:6" x14ac:dyDescent="0.3">
      <c r="E6347" s="4" t="s">
        <v>14375</v>
      </c>
      <c r="F6347" s="11">
        <v>0</v>
      </c>
    </row>
    <row r="6348" spans="5:6" x14ac:dyDescent="0.3">
      <c r="E6348" s="4" t="s">
        <v>13802</v>
      </c>
      <c r="F6348" s="11">
        <v>0</v>
      </c>
    </row>
    <row r="6349" spans="5:6" x14ac:dyDescent="0.3">
      <c r="E6349" s="4" t="s">
        <v>14377</v>
      </c>
      <c r="F6349" s="11">
        <v>0</v>
      </c>
    </row>
    <row r="6350" spans="5:6" x14ac:dyDescent="0.3">
      <c r="E6350" s="4" t="s">
        <v>13803</v>
      </c>
      <c r="F6350" s="11">
        <v>0</v>
      </c>
    </row>
    <row r="6351" spans="5:6" x14ac:dyDescent="0.3">
      <c r="E6351" s="4" t="s">
        <v>14379</v>
      </c>
      <c r="F6351" s="11">
        <v>0</v>
      </c>
    </row>
    <row r="6352" spans="5:6" x14ac:dyDescent="0.3">
      <c r="E6352" s="4" t="s">
        <v>13804</v>
      </c>
      <c r="F6352" s="11">
        <v>0</v>
      </c>
    </row>
    <row r="6353" spans="5:6" x14ac:dyDescent="0.3">
      <c r="E6353" s="4" t="s">
        <v>13231</v>
      </c>
      <c r="F6353" s="11">
        <v>0</v>
      </c>
    </row>
    <row r="6354" spans="5:6" x14ac:dyDescent="0.3">
      <c r="E6354" s="4" t="s">
        <v>13805</v>
      </c>
      <c r="F6354" s="11">
        <v>0</v>
      </c>
    </row>
    <row r="6355" spans="5:6" x14ac:dyDescent="0.3">
      <c r="E6355" s="4" t="s">
        <v>13151</v>
      </c>
      <c r="F6355" s="11">
        <v>0</v>
      </c>
    </row>
    <row r="6356" spans="5:6" x14ac:dyDescent="0.3">
      <c r="E6356" s="4" t="s">
        <v>12889</v>
      </c>
      <c r="F6356" s="11">
        <v>0</v>
      </c>
    </row>
    <row r="6357" spans="5:6" x14ac:dyDescent="0.3">
      <c r="E6357" s="4" t="s">
        <v>12761</v>
      </c>
      <c r="F6357" s="11">
        <v>0</v>
      </c>
    </row>
    <row r="6358" spans="5:6" x14ac:dyDescent="0.3">
      <c r="E6358" s="4" t="s">
        <v>12122</v>
      </c>
      <c r="F6358" s="11">
        <v>0</v>
      </c>
    </row>
    <row r="6359" spans="5:6" x14ac:dyDescent="0.3">
      <c r="E6359" s="4" t="s">
        <v>13023</v>
      </c>
      <c r="F6359" s="11">
        <v>0</v>
      </c>
    </row>
    <row r="6360" spans="5:6" x14ac:dyDescent="0.3">
      <c r="E6360" s="4" t="s">
        <v>12123</v>
      </c>
      <c r="F6360" s="11">
        <v>0</v>
      </c>
    </row>
    <row r="6361" spans="5:6" x14ac:dyDescent="0.3">
      <c r="E6361" s="4" t="s">
        <v>12697</v>
      </c>
      <c r="F6361" s="11">
        <v>0</v>
      </c>
    </row>
    <row r="6362" spans="5:6" x14ac:dyDescent="0.3">
      <c r="E6362" s="4" t="s">
        <v>12124</v>
      </c>
      <c r="F6362" s="11">
        <v>0</v>
      </c>
    </row>
    <row r="6363" spans="5:6" x14ac:dyDescent="0.3">
      <c r="E6363" s="4" t="s">
        <v>12825</v>
      </c>
      <c r="F6363" s="11">
        <v>0</v>
      </c>
    </row>
    <row r="6364" spans="5:6" x14ac:dyDescent="0.3">
      <c r="E6364" s="4" t="s">
        <v>12125</v>
      </c>
      <c r="F6364" s="11">
        <v>0</v>
      </c>
    </row>
    <row r="6365" spans="5:6" x14ac:dyDescent="0.3">
      <c r="E6365" s="4" t="s">
        <v>12953</v>
      </c>
      <c r="F6365" s="11">
        <v>0</v>
      </c>
    </row>
    <row r="6366" spans="5:6" x14ac:dyDescent="0.3">
      <c r="E6366" s="4" t="s">
        <v>12126</v>
      </c>
      <c r="F6366" s="11">
        <v>0</v>
      </c>
    </row>
    <row r="6367" spans="5:6" x14ac:dyDescent="0.3">
      <c r="E6367" s="4" t="s">
        <v>13087</v>
      </c>
      <c r="F6367" s="11">
        <v>0</v>
      </c>
    </row>
    <row r="6368" spans="5:6" x14ac:dyDescent="0.3">
      <c r="E6368" s="4" t="s">
        <v>12127</v>
      </c>
      <c r="F6368" s="11">
        <v>0</v>
      </c>
    </row>
    <row r="6369" spans="5:6" x14ac:dyDescent="0.3">
      <c r="E6369" s="4" t="s">
        <v>13227</v>
      </c>
      <c r="F6369" s="11">
        <v>0</v>
      </c>
    </row>
    <row r="6370" spans="5:6" x14ac:dyDescent="0.3">
      <c r="E6370" s="4" t="s">
        <v>12128</v>
      </c>
      <c r="F6370" s="11">
        <v>0</v>
      </c>
    </row>
    <row r="6371" spans="5:6" x14ac:dyDescent="0.3">
      <c r="E6371" s="4" t="s">
        <v>12729</v>
      </c>
      <c r="F6371" s="11">
        <v>0</v>
      </c>
    </row>
    <row r="6372" spans="5:6" x14ac:dyDescent="0.3">
      <c r="E6372" s="4" t="s">
        <v>12129</v>
      </c>
      <c r="F6372" s="11">
        <v>0</v>
      </c>
    </row>
    <row r="6373" spans="5:6" x14ac:dyDescent="0.3">
      <c r="E6373" s="4" t="s">
        <v>12793</v>
      </c>
      <c r="F6373" s="11">
        <v>0</v>
      </c>
    </row>
    <row r="6374" spans="5:6" x14ac:dyDescent="0.3">
      <c r="E6374" s="4" t="s">
        <v>12130</v>
      </c>
      <c r="F6374" s="11">
        <v>0</v>
      </c>
    </row>
    <row r="6375" spans="5:6" x14ac:dyDescent="0.3">
      <c r="E6375" s="4" t="s">
        <v>12857</v>
      </c>
      <c r="F6375" s="11">
        <v>0</v>
      </c>
    </row>
    <row r="6376" spans="5:6" x14ac:dyDescent="0.3">
      <c r="E6376" s="4" t="s">
        <v>12131</v>
      </c>
      <c r="F6376" s="11">
        <v>0</v>
      </c>
    </row>
    <row r="6377" spans="5:6" x14ac:dyDescent="0.3">
      <c r="E6377" s="4" t="s">
        <v>12921</v>
      </c>
      <c r="F6377" s="11">
        <v>0</v>
      </c>
    </row>
    <row r="6378" spans="5:6" x14ac:dyDescent="0.3">
      <c r="E6378" s="4" t="s">
        <v>12132</v>
      </c>
      <c r="F6378" s="11">
        <v>0</v>
      </c>
    </row>
    <row r="6379" spans="5:6" x14ac:dyDescent="0.3">
      <c r="E6379" s="4" t="s">
        <v>12985</v>
      </c>
      <c r="F6379" s="11">
        <v>0</v>
      </c>
    </row>
    <row r="6380" spans="5:6" x14ac:dyDescent="0.3">
      <c r="E6380" s="4" t="s">
        <v>12133</v>
      </c>
      <c r="F6380" s="11">
        <v>0</v>
      </c>
    </row>
    <row r="6381" spans="5:6" x14ac:dyDescent="0.3">
      <c r="E6381" s="4" t="s">
        <v>13055</v>
      </c>
      <c r="F6381" s="11">
        <v>0</v>
      </c>
    </row>
    <row r="6382" spans="5:6" x14ac:dyDescent="0.3">
      <c r="E6382" s="4" t="s">
        <v>12134</v>
      </c>
      <c r="F6382" s="11">
        <v>0</v>
      </c>
    </row>
    <row r="6383" spans="5:6" x14ac:dyDescent="0.3">
      <c r="E6383" s="4" t="s">
        <v>13119</v>
      </c>
      <c r="F6383" s="11">
        <v>0</v>
      </c>
    </row>
    <row r="6384" spans="5:6" x14ac:dyDescent="0.3">
      <c r="E6384" s="4" t="s">
        <v>12135</v>
      </c>
      <c r="F6384" s="11">
        <v>0</v>
      </c>
    </row>
    <row r="6385" spans="5:6" x14ac:dyDescent="0.3">
      <c r="E6385" s="4" t="s">
        <v>13195</v>
      </c>
      <c r="F6385" s="11">
        <v>0</v>
      </c>
    </row>
    <row r="6386" spans="5:6" x14ac:dyDescent="0.3">
      <c r="E6386" s="4" t="s">
        <v>12136</v>
      </c>
      <c r="F6386" s="11">
        <v>0</v>
      </c>
    </row>
    <row r="6387" spans="5:6" x14ac:dyDescent="0.3">
      <c r="E6387" s="4" t="s">
        <v>12681</v>
      </c>
      <c r="F6387" s="11">
        <v>0</v>
      </c>
    </row>
    <row r="6388" spans="5:6" x14ac:dyDescent="0.3">
      <c r="E6388" s="4" t="s">
        <v>12137</v>
      </c>
      <c r="F6388" s="11">
        <v>0</v>
      </c>
    </row>
    <row r="6389" spans="5:6" x14ac:dyDescent="0.3">
      <c r="E6389" s="4" t="s">
        <v>12713</v>
      </c>
      <c r="F6389" s="11">
        <v>0</v>
      </c>
    </row>
    <row r="6390" spans="5:6" x14ac:dyDescent="0.3">
      <c r="E6390" s="4" t="s">
        <v>12138</v>
      </c>
      <c r="F6390" s="11">
        <v>0</v>
      </c>
    </row>
    <row r="6391" spans="5:6" x14ac:dyDescent="0.3">
      <c r="E6391" s="4" t="s">
        <v>12745</v>
      </c>
      <c r="F6391" s="11">
        <v>0</v>
      </c>
    </row>
    <row r="6392" spans="5:6" x14ac:dyDescent="0.3">
      <c r="E6392" s="4" t="s">
        <v>12139</v>
      </c>
      <c r="F6392" s="11">
        <v>0</v>
      </c>
    </row>
    <row r="6393" spans="5:6" x14ac:dyDescent="0.3">
      <c r="E6393" s="4" t="s">
        <v>12777</v>
      </c>
      <c r="F6393" s="11">
        <v>0</v>
      </c>
    </row>
    <row r="6394" spans="5:6" x14ac:dyDescent="0.3">
      <c r="E6394" s="4" t="s">
        <v>12140</v>
      </c>
      <c r="F6394" s="11">
        <v>0</v>
      </c>
    </row>
    <row r="6395" spans="5:6" x14ac:dyDescent="0.3">
      <c r="E6395" s="4" t="s">
        <v>12809</v>
      </c>
      <c r="F6395" s="11">
        <v>0</v>
      </c>
    </row>
    <row r="6396" spans="5:6" x14ac:dyDescent="0.3">
      <c r="E6396" s="4" t="s">
        <v>12141</v>
      </c>
      <c r="F6396" s="11">
        <v>0</v>
      </c>
    </row>
    <row r="6397" spans="5:6" x14ac:dyDescent="0.3">
      <c r="E6397" s="4" t="s">
        <v>12841</v>
      </c>
      <c r="F6397" s="11">
        <v>0</v>
      </c>
    </row>
    <row r="6398" spans="5:6" x14ac:dyDescent="0.3">
      <c r="E6398" s="4" t="s">
        <v>12142</v>
      </c>
      <c r="F6398" s="11">
        <v>0</v>
      </c>
    </row>
    <row r="6399" spans="5:6" x14ac:dyDescent="0.3">
      <c r="E6399" s="4" t="s">
        <v>12873</v>
      </c>
      <c r="F6399" s="11">
        <v>0</v>
      </c>
    </row>
    <row r="6400" spans="5:6" x14ac:dyDescent="0.3">
      <c r="E6400" s="4" t="s">
        <v>12143</v>
      </c>
      <c r="F6400" s="11">
        <v>0</v>
      </c>
    </row>
    <row r="6401" spans="5:6" x14ac:dyDescent="0.3">
      <c r="E6401" s="4" t="s">
        <v>12905</v>
      </c>
      <c r="F6401" s="11">
        <v>0</v>
      </c>
    </row>
    <row r="6402" spans="5:6" x14ac:dyDescent="0.3">
      <c r="E6402" s="4" t="s">
        <v>12144</v>
      </c>
      <c r="F6402" s="11">
        <v>0</v>
      </c>
    </row>
    <row r="6403" spans="5:6" x14ac:dyDescent="0.3">
      <c r="E6403" s="4" t="s">
        <v>12937</v>
      </c>
      <c r="F6403" s="11">
        <v>0</v>
      </c>
    </row>
    <row r="6404" spans="5:6" x14ac:dyDescent="0.3">
      <c r="E6404" s="4" t="s">
        <v>12145</v>
      </c>
      <c r="F6404" s="11">
        <v>0</v>
      </c>
    </row>
    <row r="6405" spans="5:6" x14ac:dyDescent="0.3">
      <c r="E6405" s="4" t="s">
        <v>12969</v>
      </c>
      <c r="F6405" s="11">
        <v>0</v>
      </c>
    </row>
    <row r="6406" spans="5:6" x14ac:dyDescent="0.3">
      <c r="E6406" s="4" t="s">
        <v>12146</v>
      </c>
      <c r="F6406" s="11">
        <v>0</v>
      </c>
    </row>
    <row r="6407" spans="5:6" x14ac:dyDescent="0.3">
      <c r="E6407" s="4" t="s">
        <v>13007</v>
      </c>
      <c r="F6407" s="11">
        <v>0</v>
      </c>
    </row>
    <row r="6408" spans="5:6" x14ac:dyDescent="0.3">
      <c r="E6408" s="4" t="s">
        <v>12147</v>
      </c>
      <c r="F6408" s="11">
        <v>0</v>
      </c>
    </row>
    <row r="6409" spans="5:6" x14ac:dyDescent="0.3">
      <c r="E6409" s="4" t="s">
        <v>13039</v>
      </c>
      <c r="F6409" s="11">
        <v>0</v>
      </c>
    </row>
    <row r="6410" spans="5:6" x14ac:dyDescent="0.3">
      <c r="E6410" s="4" t="s">
        <v>12148</v>
      </c>
      <c r="F6410" s="11">
        <v>0</v>
      </c>
    </row>
    <row r="6411" spans="5:6" x14ac:dyDescent="0.3">
      <c r="E6411" s="4" t="s">
        <v>13071</v>
      </c>
      <c r="F6411" s="11">
        <v>0</v>
      </c>
    </row>
    <row r="6412" spans="5:6" x14ac:dyDescent="0.3">
      <c r="E6412" s="4" t="s">
        <v>12149</v>
      </c>
      <c r="F6412" s="11">
        <v>0</v>
      </c>
    </row>
    <row r="6413" spans="5:6" x14ac:dyDescent="0.3">
      <c r="E6413" s="4" t="s">
        <v>13103</v>
      </c>
      <c r="F6413" s="11">
        <v>0</v>
      </c>
    </row>
    <row r="6414" spans="5:6" x14ac:dyDescent="0.3">
      <c r="E6414" s="4" t="s">
        <v>12150</v>
      </c>
      <c r="F6414" s="11">
        <v>0</v>
      </c>
    </row>
    <row r="6415" spans="5:6" x14ac:dyDescent="0.3">
      <c r="E6415" s="4" t="s">
        <v>13135</v>
      </c>
      <c r="F6415" s="11">
        <v>0</v>
      </c>
    </row>
    <row r="6416" spans="5:6" x14ac:dyDescent="0.3">
      <c r="E6416" s="4" t="s">
        <v>12151</v>
      </c>
      <c r="F6416" s="11">
        <v>0</v>
      </c>
    </row>
    <row r="6417" spans="5:6" x14ac:dyDescent="0.3">
      <c r="E6417" s="4" t="s">
        <v>13177</v>
      </c>
      <c r="F6417" s="11">
        <v>0</v>
      </c>
    </row>
    <row r="6418" spans="5:6" x14ac:dyDescent="0.3">
      <c r="E6418" s="4" t="s">
        <v>12152</v>
      </c>
      <c r="F6418" s="11">
        <v>0</v>
      </c>
    </row>
    <row r="6419" spans="5:6" x14ac:dyDescent="0.3">
      <c r="E6419" s="4" t="s">
        <v>13211</v>
      </c>
      <c r="F6419" s="11">
        <v>0</v>
      </c>
    </row>
    <row r="6420" spans="5:6" x14ac:dyDescent="0.3">
      <c r="E6420" s="4" t="s">
        <v>12153</v>
      </c>
      <c r="F6420" s="11">
        <v>0</v>
      </c>
    </row>
    <row r="6421" spans="5:6" x14ac:dyDescent="0.3">
      <c r="E6421" s="4" t="s">
        <v>12673</v>
      </c>
      <c r="F6421" s="11">
        <v>0</v>
      </c>
    </row>
    <row r="6422" spans="5:6" x14ac:dyDescent="0.3">
      <c r="E6422" s="4" t="s">
        <v>12154</v>
      </c>
      <c r="F6422" s="11">
        <v>0</v>
      </c>
    </row>
    <row r="6423" spans="5:6" x14ac:dyDescent="0.3">
      <c r="E6423" s="4" t="s">
        <v>12689</v>
      </c>
      <c r="F6423" s="11">
        <v>0</v>
      </c>
    </row>
    <row r="6424" spans="5:6" x14ac:dyDescent="0.3">
      <c r="E6424" s="4" t="s">
        <v>12155</v>
      </c>
      <c r="F6424" s="11">
        <v>0</v>
      </c>
    </row>
    <row r="6425" spans="5:6" x14ac:dyDescent="0.3">
      <c r="E6425" s="4" t="s">
        <v>12705</v>
      </c>
      <c r="F6425" s="11">
        <v>0</v>
      </c>
    </row>
    <row r="6426" spans="5:6" x14ac:dyDescent="0.3">
      <c r="E6426" s="4" t="s">
        <v>12156</v>
      </c>
      <c r="F6426" s="11">
        <v>0</v>
      </c>
    </row>
    <row r="6427" spans="5:6" x14ac:dyDescent="0.3">
      <c r="E6427" s="4" t="s">
        <v>12721</v>
      </c>
      <c r="F6427" s="11">
        <v>0</v>
      </c>
    </row>
    <row r="6428" spans="5:6" x14ac:dyDescent="0.3">
      <c r="E6428" s="4" t="s">
        <v>12157</v>
      </c>
      <c r="F6428" s="11">
        <v>0</v>
      </c>
    </row>
    <row r="6429" spans="5:6" x14ac:dyDescent="0.3">
      <c r="E6429" s="4" t="s">
        <v>12737</v>
      </c>
      <c r="F6429" s="11">
        <v>0</v>
      </c>
    </row>
    <row r="6430" spans="5:6" x14ac:dyDescent="0.3">
      <c r="E6430" s="4" t="s">
        <v>12158</v>
      </c>
      <c r="F6430" s="11">
        <v>0</v>
      </c>
    </row>
    <row r="6431" spans="5:6" x14ac:dyDescent="0.3">
      <c r="E6431" s="4" t="s">
        <v>12753</v>
      </c>
      <c r="F6431" s="11">
        <v>0</v>
      </c>
    </row>
    <row r="6432" spans="5:6" x14ac:dyDescent="0.3">
      <c r="E6432" s="4" t="s">
        <v>12159</v>
      </c>
      <c r="F6432" s="11">
        <v>0</v>
      </c>
    </row>
    <row r="6433" spans="5:6" x14ac:dyDescent="0.3">
      <c r="E6433" s="4" t="s">
        <v>12769</v>
      </c>
      <c r="F6433" s="11">
        <v>0</v>
      </c>
    </row>
    <row r="6434" spans="5:6" x14ac:dyDescent="0.3">
      <c r="E6434" s="4" t="s">
        <v>12160</v>
      </c>
      <c r="F6434" s="11">
        <v>0</v>
      </c>
    </row>
    <row r="6435" spans="5:6" x14ac:dyDescent="0.3">
      <c r="E6435" s="4" t="s">
        <v>12785</v>
      </c>
      <c r="F6435" s="11">
        <v>0</v>
      </c>
    </row>
    <row r="6436" spans="5:6" x14ac:dyDescent="0.3">
      <c r="E6436" s="4" t="s">
        <v>12161</v>
      </c>
      <c r="F6436" s="11">
        <v>0</v>
      </c>
    </row>
    <row r="6437" spans="5:6" x14ac:dyDescent="0.3">
      <c r="E6437" s="4" t="s">
        <v>12801</v>
      </c>
      <c r="F6437" s="11">
        <v>0</v>
      </c>
    </row>
    <row r="6438" spans="5:6" x14ac:dyDescent="0.3">
      <c r="E6438" s="4" t="s">
        <v>12162</v>
      </c>
      <c r="F6438" s="11">
        <v>0</v>
      </c>
    </row>
    <row r="6439" spans="5:6" x14ac:dyDescent="0.3">
      <c r="E6439" s="4" t="s">
        <v>12817</v>
      </c>
      <c r="F6439" s="11">
        <v>0</v>
      </c>
    </row>
    <row r="6440" spans="5:6" x14ac:dyDescent="0.3">
      <c r="E6440" s="4" t="s">
        <v>12163</v>
      </c>
      <c r="F6440" s="11">
        <v>0</v>
      </c>
    </row>
    <row r="6441" spans="5:6" x14ac:dyDescent="0.3">
      <c r="E6441" s="4" t="s">
        <v>12833</v>
      </c>
      <c r="F6441" s="11">
        <v>0</v>
      </c>
    </row>
    <row r="6442" spans="5:6" x14ac:dyDescent="0.3">
      <c r="E6442" s="4" t="s">
        <v>12164</v>
      </c>
      <c r="F6442" s="11">
        <v>0</v>
      </c>
    </row>
    <row r="6443" spans="5:6" x14ac:dyDescent="0.3">
      <c r="E6443" s="4" t="s">
        <v>12849</v>
      </c>
      <c r="F6443" s="11">
        <v>0</v>
      </c>
    </row>
    <row r="6444" spans="5:6" x14ac:dyDescent="0.3">
      <c r="E6444" s="4" t="s">
        <v>12165</v>
      </c>
      <c r="F6444" s="11">
        <v>0</v>
      </c>
    </row>
    <row r="6445" spans="5:6" x14ac:dyDescent="0.3">
      <c r="E6445" s="4" t="s">
        <v>12865</v>
      </c>
      <c r="F6445" s="11">
        <v>0</v>
      </c>
    </row>
    <row r="6446" spans="5:6" x14ac:dyDescent="0.3">
      <c r="E6446" s="4" t="s">
        <v>12166</v>
      </c>
      <c r="F6446" s="11">
        <v>0</v>
      </c>
    </row>
    <row r="6447" spans="5:6" x14ac:dyDescent="0.3">
      <c r="E6447" s="4" t="s">
        <v>12881</v>
      </c>
      <c r="F6447" s="11">
        <v>0</v>
      </c>
    </row>
    <row r="6448" spans="5:6" x14ac:dyDescent="0.3">
      <c r="E6448" s="4" t="s">
        <v>12167</v>
      </c>
      <c r="F6448" s="11">
        <v>0</v>
      </c>
    </row>
    <row r="6449" spans="5:6" x14ac:dyDescent="0.3">
      <c r="E6449" s="4" t="s">
        <v>12897</v>
      </c>
      <c r="F6449" s="11">
        <v>0</v>
      </c>
    </row>
    <row r="6450" spans="5:6" x14ac:dyDescent="0.3">
      <c r="E6450" s="4" t="s">
        <v>12168</v>
      </c>
      <c r="F6450" s="11">
        <v>0</v>
      </c>
    </row>
    <row r="6451" spans="5:6" x14ac:dyDescent="0.3">
      <c r="E6451" s="4" t="s">
        <v>12913</v>
      </c>
      <c r="F6451" s="11">
        <v>0</v>
      </c>
    </row>
    <row r="6452" spans="5:6" x14ac:dyDescent="0.3">
      <c r="E6452" s="4" t="s">
        <v>12169</v>
      </c>
      <c r="F6452" s="11">
        <v>0</v>
      </c>
    </row>
    <row r="6453" spans="5:6" x14ac:dyDescent="0.3">
      <c r="E6453" s="4" t="s">
        <v>12929</v>
      </c>
      <c r="F6453" s="11">
        <v>0</v>
      </c>
    </row>
    <row r="6454" spans="5:6" x14ac:dyDescent="0.3">
      <c r="E6454" s="4" t="s">
        <v>12170</v>
      </c>
      <c r="F6454" s="11">
        <v>0</v>
      </c>
    </row>
    <row r="6455" spans="5:6" x14ac:dyDescent="0.3">
      <c r="E6455" s="4" t="s">
        <v>12945</v>
      </c>
      <c r="F6455" s="11">
        <v>0</v>
      </c>
    </row>
    <row r="6456" spans="5:6" x14ac:dyDescent="0.3">
      <c r="E6456" s="4" t="s">
        <v>12171</v>
      </c>
      <c r="F6456" s="11">
        <v>0</v>
      </c>
    </row>
    <row r="6457" spans="5:6" x14ac:dyDescent="0.3">
      <c r="E6457" s="4" t="s">
        <v>12961</v>
      </c>
      <c r="F6457" s="11">
        <v>0</v>
      </c>
    </row>
    <row r="6458" spans="5:6" x14ac:dyDescent="0.3">
      <c r="E6458" s="4" t="s">
        <v>12172</v>
      </c>
      <c r="F6458" s="11">
        <v>0</v>
      </c>
    </row>
    <row r="6459" spans="5:6" x14ac:dyDescent="0.3">
      <c r="E6459" s="4" t="s">
        <v>12977</v>
      </c>
      <c r="F6459" s="11">
        <v>0</v>
      </c>
    </row>
    <row r="6460" spans="5:6" x14ac:dyDescent="0.3">
      <c r="E6460" s="4" t="s">
        <v>12173</v>
      </c>
      <c r="F6460" s="11">
        <v>0</v>
      </c>
    </row>
    <row r="6461" spans="5:6" x14ac:dyDescent="0.3">
      <c r="E6461" s="4" t="s">
        <v>12993</v>
      </c>
      <c r="F6461" s="11">
        <v>0</v>
      </c>
    </row>
    <row r="6462" spans="5:6" x14ac:dyDescent="0.3">
      <c r="E6462" s="4" t="s">
        <v>12174</v>
      </c>
      <c r="F6462" s="11">
        <v>0</v>
      </c>
    </row>
    <row r="6463" spans="5:6" x14ac:dyDescent="0.3">
      <c r="E6463" s="4" t="s">
        <v>13015</v>
      </c>
      <c r="F6463" s="11">
        <v>0</v>
      </c>
    </row>
    <row r="6464" spans="5:6" x14ac:dyDescent="0.3">
      <c r="E6464" s="4" t="s">
        <v>12175</v>
      </c>
      <c r="F6464" s="11">
        <v>0</v>
      </c>
    </row>
    <row r="6465" spans="5:6" x14ac:dyDescent="0.3">
      <c r="E6465" s="4" t="s">
        <v>13031</v>
      </c>
      <c r="F6465" s="11">
        <v>0</v>
      </c>
    </row>
    <row r="6466" spans="5:6" x14ac:dyDescent="0.3">
      <c r="E6466" s="4" t="s">
        <v>12176</v>
      </c>
      <c r="F6466" s="11">
        <v>0</v>
      </c>
    </row>
    <row r="6467" spans="5:6" x14ac:dyDescent="0.3">
      <c r="E6467" s="4" t="s">
        <v>13047</v>
      </c>
      <c r="F6467" s="11">
        <v>0</v>
      </c>
    </row>
    <row r="6468" spans="5:6" x14ac:dyDescent="0.3">
      <c r="E6468" s="4" t="s">
        <v>12177</v>
      </c>
      <c r="F6468" s="11">
        <v>0</v>
      </c>
    </row>
    <row r="6469" spans="5:6" x14ac:dyDescent="0.3">
      <c r="E6469" s="4" t="s">
        <v>13063</v>
      </c>
      <c r="F6469" s="11">
        <v>0</v>
      </c>
    </row>
    <row r="6470" spans="5:6" x14ac:dyDescent="0.3">
      <c r="E6470" s="4" t="s">
        <v>12178</v>
      </c>
      <c r="F6470" s="11">
        <v>0</v>
      </c>
    </row>
    <row r="6471" spans="5:6" x14ac:dyDescent="0.3">
      <c r="E6471" s="4" t="s">
        <v>13079</v>
      </c>
      <c r="F6471" s="11">
        <v>0</v>
      </c>
    </row>
    <row r="6472" spans="5:6" x14ac:dyDescent="0.3">
      <c r="E6472" s="4" t="s">
        <v>12179</v>
      </c>
      <c r="F6472" s="11">
        <v>0</v>
      </c>
    </row>
    <row r="6473" spans="5:6" x14ac:dyDescent="0.3">
      <c r="E6473" s="4" t="s">
        <v>13095</v>
      </c>
      <c r="F6473" s="11">
        <v>0</v>
      </c>
    </row>
    <row r="6474" spans="5:6" x14ac:dyDescent="0.3">
      <c r="E6474" s="4" t="s">
        <v>12180</v>
      </c>
      <c r="F6474" s="11">
        <v>0</v>
      </c>
    </row>
    <row r="6475" spans="5:6" x14ac:dyDescent="0.3">
      <c r="E6475" s="4" t="s">
        <v>13111</v>
      </c>
      <c r="F6475" s="11">
        <v>0</v>
      </c>
    </row>
    <row r="6476" spans="5:6" x14ac:dyDescent="0.3">
      <c r="E6476" s="4" t="s">
        <v>12181</v>
      </c>
      <c r="F6476" s="11">
        <v>0</v>
      </c>
    </row>
    <row r="6477" spans="5:6" x14ac:dyDescent="0.3">
      <c r="E6477" s="4" t="s">
        <v>13127</v>
      </c>
      <c r="F6477" s="11">
        <v>0</v>
      </c>
    </row>
    <row r="6478" spans="5:6" x14ac:dyDescent="0.3">
      <c r="E6478" s="4" t="s">
        <v>12182</v>
      </c>
      <c r="F6478" s="11">
        <v>0</v>
      </c>
    </row>
    <row r="6479" spans="5:6" x14ac:dyDescent="0.3">
      <c r="E6479" s="4" t="s">
        <v>13143</v>
      </c>
      <c r="F6479" s="11">
        <v>0</v>
      </c>
    </row>
    <row r="6480" spans="5:6" x14ac:dyDescent="0.3">
      <c r="E6480" s="4" t="s">
        <v>12183</v>
      </c>
      <c r="F6480" s="11">
        <v>0</v>
      </c>
    </row>
    <row r="6481" spans="5:6" x14ac:dyDescent="0.3">
      <c r="E6481" s="4" t="s">
        <v>13159</v>
      </c>
      <c r="F6481" s="11">
        <v>0</v>
      </c>
    </row>
    <row r="6482" spans="5:6" x14ac:dyDescent="0.3">
      <c r="E6482" s="4" t="s">
        <v>12184</v>
      </c>
      <c r="F6482" s="11">
        <v>0</v>
      </c>
    </row>
    <row r="6483" spans="5:6" x14ac:dyDescent="0.3">
      <c r="E6483" s="4" t="s">
        <v>13185</v>
      </c>
      <c r="F6483" s="11">
        <v>0</v>
      </c>
    </row>
    <row r="6484" spans="5:6" x14ac:dyDescent="0.3">
      <c r="E6484" s="4" t="s">
        <v>12185</v>
      </c>
      <c r="F6484" s="11">
        <v>0</v>
      </c>
    </row>
    <row r="6485" spans="5:6" x14ac:dyDescent="0.3">
      <c r="E6485" s="4" t="s">
        <v>13203</v>
      </c>
      <c r="F6485" s="11">
        <v>0</v>
      </c>
    </row>
    <row r="6486" spans="5:6" x14ac:dyDescent="0.3">
      <c r="E6486" s="4" t="s">
        <v>12186</v>
      </c>
      <c r="F6486" s="11">
        <v>0</v>
      </c>
    </row>
    <row r="6487" spans="5:6" x14ac:dyDescent="0.3">
      <c r="E6487" s="4" t="s">
        <v>13219</v>
      </c>
      <c r="F6487" s="11">
        <v>0</v>
      </c>
    </row>
    <row r="6488" spans="5:6" x14ac:dyDescent="0.3">
      <c r="E6488" s="4" t="s">
        <v>12187</v>
      </c>
      <c r="F6488" s="11">
        <v>0</v>
      </c>
    </row>
    <row r="6489" spans="5:6" x14ac:dyDescent="0.3">
      <c r="E6489" s="4" t="s">
        <v>12669</v>
      </c>
      <c r="F6489" s="11">
        <v>0</v>
      </c>
    </row>
    <row r="6490" spans="5:6" x14ac:dyDescent="0.3">
      <c r="E6490" s="4" t="s">
        <v>12188</v>
      </c>
      <c r="F6490" s="11">
        <v>0</v>
      </c>
    </row>
    <row r="6491" spans="5:6" x14ac:dyDescent="0.3">
      <c r="E6491" s="4" t="s">
        <v>12677</v>
      </c>
      <c r="F6491" s="11">
        <v>0</v>
      </c>
    </row>
    <row r="6492" spans="5:6" x14ac:dyDescent="0.3">
      <c r="E6492" s="4" t="s">
        <v>12189</v>
      </c>
      <c r="F6492" s="11">
        <v>0</v>
      </c>
    </row>
    <row r="6493" spans="5:6" x14ac:dyDescent="0.3">
      <c r="E6493" s="4" t="s">
        <v>12685</v>
      </c>
      <c r="F6493" s="11">
        <v>0</v>
      </c>
    </row>
    <row r="6494" spans="5:6" x14ac:dyDescent="0.3">
      <c r="E6494" s="4" t="s">
        <v>12190</v>
      </c>
      <c r="F6494" s="11">
        <v>0</v>
      </c>
    </row>
    <row r="6495" spans="5:6" x14ac:dyDescent="0.3">
      <c r="E6495" s="4" t="s">
        <v>12693</v>
      </c>
      <c r="F6495" s="11">
        <v>0</v>
      </c>
    </row>
    <row r="6496" spans="5:6" x14ac:dyDescent="0.3">
      <c r="E6496" s="4" t="s">
        <v>12191</v>
      </c>
      <c r="F6496" s="11">
        <v>0</v>
      </c>
    </row>
    <row r="6497" spans="5:6" x14ac:dyDescent="0.3">
      <c r="E6497" s="4" t="s">
        <v>12701</v>
      </c>
      <c r="F6497" s="11">
        <v>0</v>
      </c>
    </row>
    <row r="6498" spans="5:6" x14ac:dyDescent="0.3">
      <c r="E6498" s="4" t="s">
        <v>12192</v>
      </c>
      <c r="F6498" s="11">
        <v>0</v>
      </c>
    </row>
    <row r="6499" spans="5:6" x14ac:dyDescent="0.3">
      <c r="E6499" s="4" t="s">
        <v>12709</v>
      </c>
      <c r="F6499" s="11">
        <v>0</v>
      </c>
    </row>
    <row r="6500" spans="5:6" x14ac:dyDescent="0.3">
      <c r="E6500" s="4" t="s">
        <v>12193</v>
      </c>
      <c r="F6500" s="11">
        <v>0</v>
      </c>
    </row>
    <row r="6501" spans="5:6" x14ac:dyDescent="0.3">
      <c r="E6501" s="4" t="s">
        <v>12717</v>
      </c>
      <c r="F6501" s="11">
        <v>0</v>
      </c>
    </row>
    <row r="6502" spans="5:6" x14ac:dyDescent="0.3">
      <c r="E6502" s="4" t="s">
        <v>12194</v>
      </c>
      <c r="F6502" s="11">
        <v>0</v>
      </c>
    </row>
    <row r="6503" spans="5:6" x14ac:dyDescent="0.3">
      <c r="E6503" s="4" t="s">
        <v>12725</v>
      </c>
      <c r="F6503" s="11">
        <v>0</v>
      </c>
    </row>
    <row r="6504" spans="5:6" x14ac:dyDescent="0.3">
      <c r="E6504" s="4" t="s">
        <v>12195</v>
      </c>
      <c r="F6504" s="11">
        <v>0</v>
      </c>
    </row>
    <row r="6505" spans="5:6" x14ac:dyDescent="0.3">
      <c r="E6505" s="4" t="s">
        <v>12733</v>
      </c>
      <c r="F6505" s="11">
        <v>0</v>
      </c>
    </row>
    <row r="6506" spans="5:6" x14ac:dyDescent="0.3">
      <c r="E6506" s="4" t="s">
        <v>12196</v>
      </c>
      <c r="F6506" s="11">
        <v>0</v>
      </c>
    </row>
    <row r="6507" spans="5:6" x14ac:dyDescent="0.3">
      <c r="E6507" s="4" t="s">
        <v>12095</v>
      </c>
      <c r="F6507" s="11">
        <v>0</v>
      </c>
    </row>
    <row r="6508" spans="5:6" x14ac:dyDescent="0.3">
      <c r="E6508" s="4" t="s">
        <v>12197</v>
      </c>
      <c r="F6508" s="11">
        <v>0</v>
      </c>
    </row>
    <row r="6509" spans="5:6" x14ac:dyDescent="0.3">
      <c r="E6509" s="4" t="s">
        <v>12749</v>
      </c>
      <c r="F6509" s="11">
        <v>0</v>
      </c>
    </row>
    <row r="6510" spans="5:6" x14ac:dyDescent="0.3">
      <c r="E6510" s="4" t="s">
        <v>12198</v>
      </c>
      <c r="F6510" s="11">
        <v>0</v>
      </c>
    </row>
    <row r="6511" spans="5:6" x14ac:dyDescent="0.3">
      <c r="E6511" s="4" t="s">
        <v>12757</v>
      </c>
      <c r="F6511" s="11">
        <v>0</v>
      </c>
    </row>
    <row r="6512" spans="5:6" x14ac:dyDescent="0.3">
      <c r="E6512" s="4" t="s">
        <v>12199</v>
      </c>
      <c r="F6512" s="11">
        <v>0</v>
      </c>
    </row>
    <row r="6513" spans="5:6" x14ac:dyDescent="0.3">
      <c r="E6513" s="4" t="s">
        <v>12765</v>
      </c>
      <c r="F6513" s="11">
        <v>0</v>
      </c>
    </row>
    <row r="6514" spans="5:6" x14ac:dyDescent="0.3">
      <c r="E6514" s="4" t="s">
        <v>12082</v>
      </c>
      <c r="F6514" s="11">
        <v>0</v>
      </c>
    </row>
    <row r="6515" spans="5:6" x14ac:dyDescent="0.3">
      <c r="E6515" s="4" t="s">
        <v>12773</v>
      </c>
      <c r="F6515" s="11">
        <v>0</v>
      </c>
    </row>
    <row r="6516" spans="5:6" x14ac:dyDescent="0.3">
      <c r="E6516" s="4" t="s">
        <v>12201</v>
      </c>
      <c r="F6516" s="11">
        <v>0</v>
      </c>
    </row>
    <row r="6517" spans="5:6" x14ac:dyDescent="0.3">
      <c r="E6517" s="4" t="s">
        <v>12781</v>
      </c>
      <c r="F6517" s="11">
        <v>0</v>
      </c>
    </row>
    <row r="6518" spans="5:6" x14ac:dyDescent="0.3">
      <c r="E6518" s="4" t="s">
        <v>12202</v>
      </c>
      <c r="F6518" s="11">
        <v>0</v>
      </c>
    </row>
    <row r="6519" spans="5:6" x14ac:dyDescent="0.3">
      <c r="E6519" s="4" t="s">
        <v>12789</v>
      </c>
      <c r="F6519" s="11">
        <v>0</v>
      </c>
    </row>
    <row r="6520" spans="5:6" x14ac:dyDescent="0.3">
      <c r="E6520" s="4" t="s">
        <v>12203</v>
      </c>
      <c r="F6520" s="11">
        <v>0</v>
      </c>
    </row>
    <row r="6521" spans="5:6" x14ac:dyDescent="0.3">
      <c r="E6521" s="4" t="s">
        <v>12797</v>
      </c>
      <c r="F6521" s="11">
        <v>0</v>
      </c>
    </row>
    <row r="6522" spans="5:6" x14ac:dyDescent="0.3">
      <c r="E6522" s="4" t="s">
        <v>12204</v>
      </c>
      <c r="F6522" s="11">
        <v>0</v>
      </c>
    </row>
    <row r="6523" spans="5:6" x14ac:dyDescent="0.3">
      <c r="E6523" s="4" t="s">
        <v>12805</v>
      </c>
      <c r="F6523" s="11">
        <v>0</v>
      </c>
    </row>
    <row r="6524" spans="5:6" x14ac:dyDescent="0.3">
      <c r="E6524" s="4" t="s">
        <v>12205</v>
      </c>
      <c r="F6524" s="11">
        <v>0</v>
      </c>
    </row>
    <row r="6525" spans="5:6" x14ac:dyDescent="0.3">
      <c r="E6525" s="4" t="s">
        <v>12813</v>
      </c>
      <c r="F6525" s="11">
        <v>0</v>
      </c>
    </row>
    <row r="6526" spans="5:6" x14ac:dyDescent="0.3">
      <c r="E6526" s="4" t="s">
        <v>12083</v>
      </c>
      <c r="F6526" s="11">
        <v>0</v>
      </c>
    </row>
    <row r="6527" spans="5:6" x14ac:dyDescent="0.3">
      <c r="E6527" s="4" t="s">
        <v>12821</v>
      </c>
      <c r="F6527" s="11">
        <v>0</v>
      </c>
    </row>
    <row r="6528" spans="5:6" x14ac:dyDescent="0.3">
      <c r="E6528" s="4" t="s">
        <v>12207</v>
      </c>
      <c r="F6528" s="11">
        <v>0</v>
      </c>
    </row>
    <row r="6529" spans="5:6" x14ac:dyDescent="0.3">
      <c r="E6529" s="4" t="s">
        <v>12829</v>
      </c>
      <c r="F6529" s="11">
        <v>0</v>
      </c>
    </row>
    <row r="6530" spans="5:6" x14ac:dyDescent="0.3">
      <c r="E6530" s="4" t="s">
        <v>12208</v>
      </c>
      <c r="F6530" s="11">
        <v>0</v>
      </c>
    </row>
    <row r="6531" spans="5:6" x14ac:dyDescent="0.3">
      <c r="E6531" s="4" t="s">
        <v>12837</v>
      </c>
      <c r="F6531" s="11">
        <v>0</v>
      </c>
    </row>
    <row r="6532" spans="5:6" x14ac:dyDescent="0.3">
      <c r="E6532" s="4" t="s">
        <v>12209</v>
      </c>
      <c r="F6532" s="11">
        <v>0</v>
      </c>
    </row>
    <row r="6533" spans="5:6" x14ac:dyDescent="0.3">
      <c r="E6533" s="4" t="s">
        <v>12845</v>
      </c>
      <c r="F6533" s="11">
        <v>0</v>
      </c>
    </row>
    <row r="6534" spans="5:6" x14ac:dyDescent="0.3">
      <c r="E6534" s="4" t="s">
        <v>12210</v>
      </c>
      <c r="F6534" s="11">
        <v>0</v>
      </c>
    </row>
    <row r="6535" spans="5:6" x14ac:dyDescent="0.3">
      <c r="E6535" s="4" t="s">
        <v>12853</v>
      </c>
      <c r="F6535" s="11">
        <v>0</v>
      </c>
    </row>
    <row r="6536" spans="5:6" x14ac:dyDescent="0.3">
      <c r="E6536" s="4" t="s">
        <v>12211</v>
      </c>
      <c r="F6536" s="11">
        <v>0</v>
      </c>
    </row>
    <row r="6537" spans="5:6" x14ac:dyDescent="0.3">
      <c r="E6537" s="4" t="s">
        <v>12861</v>
      </c>
      <c r="F6537" s="11">
        <v>0</v>
      </c>
    </row>
    <row r="6538" spans="5:6" x14ac:dyDescent="0.3">
      <c r="E6538" s="4" t="s">
        <v>12212</v>
      </c>
      <c r="F6538" s="11">
        <v>0</v>
      </c>
    </row>
    <row r="6539" spans="5:6" x14ac:dyDescent="0.3">
      <c r="E6539" s="4" t="s">
        <v>12869</v>
      </c>
      <c r="F6539" s="11">
        <v>0</v>
      </c>
    </row>
    <row r="6540" spans="5:6" x14ac:dyDescent="0.3">
      <c r="E6540" s="4" t="s">
        <v>12213</v>
      </c>
      <c r="F6540" s="11">
        <v>0</v>
      </c>
    </row>
    <row r="6541" spans="5:6" x14ac:dyDescent="0.3">
      <c r="E6541" s="4" t="s">
        <v>12877</v>
      </c>
      <c r="F6541" s="11">
        <v>0</v>
      </c>
    </row>
    <row r="6542" spans="5:6" x14ac:dyDescent="0.3">
      <c r="E6542" s="4" t="s">
        <v>12214</v>
      </c>
      <c r="F6542" s="11">
        <v>0</v>
      </c>
    </row>
    <row r="6543" spans="5:6" x14ac:dyDescent="0.3">
      <c r="E6543" s="4" t="s">
        <v>12885</v>
      </c>
      <c r="F6543" s="11">
        <v>0</v>
      </c>
    </row>
    <row r="6544" spans="5:6" x14ac:dyDescent="0.3">
      <c r="E6544" s="4" t="s">
        <v>12215</v>
      </c>
      <c r="F6544" s="11">
        <v>0</v>
      </c>
    </row>
    <row r="6545" spans="5:6" x14ac:dyDescent="0.3">
      <c r="E6545" s="4" t="s">
        <v>12893</v>
      </c>
      <c r="F6545" s="11">
        <v>0</v>
      </c>
    </row>
    <row r="6546" spans="5:6" x14ac:dyDescent="0.3">
      <c r="E6546" s="4" t="s">
        <v>12084</v>
      </c>
      <c r="F6546" s="11">
        <v>0</v>
      </c>
    </row>
    <row r="6547" spans="5:6" x14ac:dyDescent="0.3">
      <c r="E6547" s="4" t="s">
        <v>12901</v>
      </c>
      <c r="F6547" s="11">
        <v>0</v>
      </c>
    </row>
    <row r="6548" spans="5:6" x14ac:dyDescent="0.3">
      <c r="E6548" s="4" t="s">
        <v>12217</v>
      </c>
      <c r="F6548" s="11">
        <v>0</v>
      </c>
    </row>
    <row r="6549" spans="5:6" x14ac:dyDescent="0.3">
      <c r="E6549" s="4" t="s">
        <v>12909</v>
      </c>
      <c r="F6549" s="11">
        <v>0</v>
      </c>
    </row>
    <row r="6550" spans="5:6" x14ac:dyDescent="0.3">
      <c r="E6550" s="4" t="s">
        <v>12218</v>
      </c>
      <c r="F6550" s="11">
        <v>0</v>
      </c>
    </row>
    <row r="6551" spans="5:6" x14ac:dyDescent="0.3">
      <c r="E6551" s="4" t="s">
        <v>12917</v>
      </c>
      <c r="F6551" s="11">
        <v>0</v>
      </c>
    </row>
    <row r="6552" spans="5:6" x14ac:dyDescent="0.3">
      <c r="E6552" s="4" t="s">
        <v>12219</v>
      </c>
      <c r="F6552" s="11">
        <v>0</v>
      </c>
    </row>
    <row r="6553" spans="5:6" x14ac:dyDescent="0.3">
      <c r="E6553" s="4" t="s">
        <v>12925</v>
      </c>
      <c r="F6553" s="11">
        <v>0</v>
      </c>
    </row>
    <row r="6554" spans="5:6" x14ac:dyDescent="0.3">
      <c r="E6554" s="4" t="s">
        <v>12220</v>
      </c>
      <c r="F6554" s="11">
        <v>0</v>
      </c>
    </row>
    <row r="6555" spans="5:6" x14ac:dyDescent="0.3">
      <c r="E6555" s="4" t="s">
        <v>12113</v>
      </c>
      <c r="F6555" s="11">
        <v>0</v>
      </c>
    </row>
    <row r="6556" spans="5:6" x14ac:dyDescent="0.3">
      <c r="E6556" s="4" t="s">
        <v>12221</v>
      </c>
      <c r="F6556" s="11">
        <v>0</v>
      </c>
    </row>
    <row r="6557" spans="5:6" x14ac:dyDescent="0.3">
      <c r="E6557" s="4" t="s">
        <v>12941</v>
      </c>
      <c r="F6557" s="11">
        <v>0</v>
      </c>
    </row>
    <row r="6558" spans="5:6" x14ac:dyDescent="0.3">
      <c r="E6558" s="4" t="s">
        <v>12222</v>
      </c>
      <c r="F6558" s="11">
        <v>0</v>
      </c>
    </row>
    <row r="6559" spans="5:6" x14ac:dyDescent="0.3">
      <c r="E6559" s="4" t="s">
        <v>12949</v>
      </c>
      <c r="F6559" s="11">
        <v>0</v>
      </c>
    </row>
    <row r="6560" spans="5:6" x14ac:dyDescent="0.3">
      <c r="E6560" s="4" t="s">
        <v>12223</v>
      </c>
      <c r="F6560" s="11">
        <v>0</v>
      </c>
    </row>
    <row r="6561" spans="5:6" x14ac:dyDescent="0.3">
      <c r="E6561" s="4" t="s">
        <v>12957</v>
      </c>
      <c r="F6561" s="11">
        <v>0</v>
      </c>
    </row>
    <row r="6562" spans="5:6" x14ac:dyDescent="0.3">
      <c r="E6562" s="4" t="s">
        <v>12224</v>
      </c>
      <c r="F6562" s="11">
        <v>0</v>
      </c>
    </row>
    <row r="6563" spans="5:6" x14ac:dyDescent="0.3">
      <c r="E6563" s="4" t="s">
        <v>12965</v>
      </c>
      <c r="F6563" s="11">
        <v>0</v>
      </c>
    </row>
    <row r="6564" spans="5:6" x14ac:dyDescent="0.3">
      <c r="E6564" s="4" t="s">
        <v>12225</v>
      </c>
      <c r="F6564" s="11">
        <v>0</v>
      </c>
    </row>
    <row r="6565" spans="5:6" x14ac:dyDescent="0.3">
      <c r="E6565" s="4" t="s">
        <v>12973</v>
      </c>
      <c r="F6565" s="11">
        <v>0</v>
      </c>
    </row>
    <row r="6566" spans="5:6" x14ac:dyDescent="0.3">
      <c r="E6566" s="4" t="s">
        <v>12226</v>
      </c>
      <c r="F6566" s="11">
        <v>0</v>
      </c>
    </row>
    <row r="6567" spans="5:6" x14ac:dyDescent="0.3">
      <c r="E6567" s="4" t="s">
        <v>12981</v>
      </c>
      <c r="F6567" s="11">
        <v>0</v>
      </c>
    </row>
    <row r="6568" spans="5:6" x14ac:dyDescent="0.3">
      <c r="E6568" s="4" t="s">
        <v>12227</v>
      </c>
      <c r="F6568" s="11">
        <v>0</v>
      </c>
    </row>
    <row r="6569" spans="5:6" x14ac:dyDescent="0.3">
      <c r="E6569" s="4" t="s">
        <v>12989</v>
      </c>
      <c r="F6569" s="11">
        <v>0</v>
      </c>
    </row>
    <row r="6570" spans="5:6" x14ac:dyDescent="0.3">
      <c r="E6570" s="4" t="s">
        <v>12228</v>
      </c>
      <c r="F6570" s="11">
        <v>0</v>
      </c>
    </row>
    <row r="6571" spans="5:6" x14ac:dyDescent="0.3">
      <c r="E6571" s="4" t="s">
        <v>12120</v>
      </c>
      <c r="F6571" s="11">
        <v>0</v>
      </c>
    </row>
    <row r="6572" spans="5:6" x14ac:dyDescent="0.3">
      <c r="E6572" s="4" t="s">
        <v>12229</v>
      </c>
      <c r="F6572" s="11">
        <v>0</v>
      </c>
    </row>
    <row r="6573" spans="5:6" x14ac:dyDescent="0.3">
      <c r="E6573" s="4" t="s">
        <v>13011</v>
      </c>
      <c r="F6573" s="11">
        <v>0</v>
      </c>
    </row>
    <row r="6574" spans="5:6" x14ac:dyDescent="0.3">
      <c r="E6574" s="4" t="s">
        <v>12230</v>
      </c>
      <c r="F6574" s="11">
        <v>0</v>
      </c>
    </row>
    <row r="6575" spans="5:6" x14ac:dyDescent="0.3">
      <c r="E6575" s="4" t="s">
        <v>13019</v>
      </c>
      <c r="F6575" s="11">
        <v>0</v>
      </c>
    </row>
    <row r="6576" spans="5:6" x14ac:dyDescent="0.3">
      <c r="E6576" s="4" t="s">
        <v>12231</v>
      </c>
      <c r="F6576" s="11">
        <v>0</v>
      </c>
    </row>
    <row r="6577" spans="5:6" x14ac:dyDescent="0.3">
      <c r="E6577" s="4" t="s">
        <v>13027</v>
      </c>
      <c r="F6577" s="11">
        <v>0</v>
      </c>
    </row>
    <row r="6578" spans="5:6" x14ac:dyDescent="0.3">
      <c r="E6578" s="4" t="s">
        <v>12232</v>
      </c>
      <c r="F6578" s="11">
        <v>0</v>
      </c>
    </row>
    <row r="6579" spans="5:6" x14ac:dyDescent="0.3">
      <c r="E6579" s="4" t="s">
        <v>13035</v>
      </c>
      <c r="F6579" s="11">
        <v>0</v>
      </c>
    </row>
    <row r="6580" spans="5:6" x14ac:dyDescent="0.3">
      <c r="E6580" s="4" t="s">
        <v>12233</v>
      </c>
      <c r="F6580" s="11">
        <v>0</v>
      </c>
    </row>
    <row r="6581" spans="5:6" x14ac:dyDescent="0.3">
      <c r="E6581" s="4" t="s">
        <v>13043</v>
      </c>
      <c r="F6581" s="11">
        <v>0</v>
      </c>
    </row>
    <row r="6582" spans="5:6" x14ac:dyDescent="0.3">
      <c r="E6582" s="4" t="s">
        <v>12234</v>
      </c>
      <c r="F6582" s="11">
        <v>0</v>
      </c>
    </row>
    <row r="6583" spans="5:6" x14ac:dyDescent="0.3">
      <c r="E6583" s="4" t="s">
        <v>13051</v>
      </c>
      <c r="F6583" s="11">
        <v>0</v>
      </c>
    </row>
    <row r="6584" spans="5:6" x14ac:dyDescent="0.3">
      <c r="E6584" s="4" t="s">
        <v>12235</v>
      </c>
      <c r="F6584" s="11">
        <v>0</v>
      </c>
    </row>
    <row r="6585" spans="5:6" x14ac:dyDescent="0.3">
      <c r="E6585" s="4" t="s">
        <v>13059</v>
      </c>
      <c r="F6585" s="11">
        <v>0</v>
      </c>
    </row>
    <row r="6586" spans="5:6" x14ac:dyDescent="0.3">
      <c r="E6586" s="4" t="s">
        <v>12236</v>
      </c>
      <c r="F6586" s="11">
        <v>0</v>
      </c>
    </row>
    <row r="6587" spans="5:6" x14ac:dyDescent="0.3">
      <c r="E6587" s="4" t="s">
        <v>13067</v>
      </c>
      <c r="F6587" s="11">
        <v>0</v>
      </c>
    </row>
    <row r="6588" spans="5:6" x14ac:dyDescent="0.3">
      <c r="E6588" s="4" t="s">
        <v>12237</v>
      </c>
      <c r="F6588" s="11">
        <v>0</v>
      </c>
    </row>
    <row r="6589" spans="5:6" x14ac:dyDescent="0.3">
      <c r="E6589" s="4" t="s">
        <v>13075</v>
      </c>
      <c r="F6589" s="11">
        <v>0</v>
      </c>
    </row>
    <row r="6590" spans="5:6" x14ac:dyDescent="0.3">
      <c r="E6590" s="4" t="s">
        <v>12238</v>
      </c>
      <c r="F6590" s="11">
        <v>0</v>
      </c>
    </row>
    <row r="6591" spans="5:6" x14ac:dyDescent="0.3">
      <c r="E6591" s="4" t="s">
        <v>13083</v>
      </c>
      <c r="F6591" s="11">
        <v>0</v>
      </c>
    </row>
    <row r="6592" spans="5:6" x14ac:dyDescent="0.3">
      <c r="E6592" s="4" t="s">
        <v>12239</v>
      </c>
      <c r="F6592" s="11">
        <v>0</v>
      </c>
    </row>
    <row r="6593" spans="5:6" x14ac:dyDescent="0.3">
      <c r="E6593" s="4" t="s">
        <v>13091</v>
      </c>
      <c r="F6593" s="11">
        <v>0</v>
      </c>
    </row>
    <row r="6594" spans="5:6" x14ac:dyDescent="0.3">
      <c r="E6594" s="4" t="s">
        <v>12240</v>
      </c>
      <c r="F6594" s="11">
        <v>0</v>
      </c>
    </row>
    <row r="6595" spans="5:6" x14ac:dyDescent="0.3">
      <c r="E6595" s="4" t="s">
        <v>13099</v>
      </c>
      <c r="F6595" s="11">
        <v>0</v>
      </c>
    </row>
    <row r="6596" spans="5:6" x14ac:dyDescent="0.3">
      <c r="E6596" s="4" t="s">
        <v>12241</v>
      </c>
      <c r="F6596" s="11">
        <v>0</v>
      </c>
    </row>
    <row r="6597" spans="5:6" x14ac:dyDescent="0.3">
      <c r="E6597" s="4" t="s">
        <v>13107</v>
      </c>
      <c r="F6597" s="11">
        <v>0</v>
      </c>
    </row>
    <row r="6598" spans="5:6" x14ac:dyDescent="0.3">
      <c r="E6598" s="4" t="s">
        <v>12115</v>
      </c>
      <c r="F6598" s="11">
        <v>0</v>
      </c>
    </row>
    <row r="6599" spans="5:6" x14ac:dyDescent="0.3">
      <c r="E6599" s="4" t="s">
        <v>13115</v>
      </c>
      <c r="F6599" s="11">
        <v>0</v>
      </c>
    </row>
    <row r="6600" spans="5:6" x14ac:dyDescent="0.3">
      <c r="E6600" s="4" t="s">
        <v>12243</v>
      </c>
      <c r="F6600" s="11">
        <v>0</v>
      </c>
    </row>
    <row r="6601" spans="5:6" x14ac:dyDescent="0.3">
      <c r="E6601" s="4" t="s">
        <v>13123</v>
      </c>
      <c r="F6601" s="11">
        <v>0</v>
      </c>
    </row>
    <row r="6602" spans="5:6" x14ac:dyDescent="0.3">
      <c r="E6602" s="4" t="s">
        <v>12244</v>
      </c>
      <c r="F6602" s="11">
        <v>0</v>
      </c>
    </row>
    <row r="6603" spans="5:6" x14ac:dyDescent="0.3">
      <c r="E6603" s="4" t="s">
        <v>13131</v>
      </c>
      <c r="F6603" s="11">
        <v>0</v>
      </c>
    </row>
    <row r="6604" spans="5:6" x14ac:dyDescent="0.3">
      <c r="E6604" s="4" t="s">
        <v>12245</v>
      </c>
      <c r="F6604" s="11">
        <v>0</v>
      </c>
    </row>
    <row r="6605" spans="5:6" x14ac:dyDescent="0.3">
      <c r="E6605" s="4" t="s">
        <v>13139</v>
      </c>
      <c r="F6605" s="11">
        <v>0</v>
      </c>
    </row>
    <row r="6606" spans="5:6" x14ac:dyDescent="0.3">
      <c r="E6606" s="4" t="s">
        <v>12246</v>
      </c>
      <c r="F6606" s="11">
        <v>0</v>
      </c>
    </row>
    <row r="6607" spans="5:6" x14ac:dyDescent="0.3">
      <c r="E6607" s="4" t="s">
        <v>13147</v>
      </c>
      <c r="F6607" s="11">
        <v>0</v>
      </c>
    </row>
    <row r="6608" spans="5:6" x14ac:dyDescent="0.3">
      <c r="E6608" s="4" t="s">
        <v>12247</v>
      </c>
      <c r="F6608" s="11">
        <v>0</v>
      </c>
    </row>
    <row r="6609" spans="5:6" x14ac:dyDescent="0.3">
      <c r="E6609" s="4" t="s">
        <v>13155</v>
      </c>
      <c r="F6609" s="11">
        <v>0</v>
      </c>
    </row>
    <row r="6610" spans="5:6" x14ac:dyDescent="0.3">
      <c r="E6610" s="4" t="s">
        <v>12248</v>
      </c>
      <c r="F6610" s="11">
        <v>0</v>
      </c>
    </row>
    <row r="6611" spans="5:6" x14ac:dyDescent="0.3">
      <c r="E6611" s="4" t="s">
        <v>13163</v>
      </c>
      <c r="F6611" s="11">
        <v>0</v>
      </c>
    </row>
    <row r="6612" spans="5:6" x14ac:dyDescent="0.3">
      <c r="E6612" s="4" t="s">
        <v>12249</v>
      </c>
      <c r="F6612" s="11">
        <v>0</v>
      </c>
    </row>
    <row r="6613" spans="5:6" x14ac:dyDescent="0.3">
      <c r="E6613" s="4" t="s">
        <v>13181</v>
      </c>
      <c r="F6613" s="11">
        <v>0</v>
      </c>
    </row>
    <row r="6614" spans="5:6" x14ac:dyDescent="0.3">
      <c r="E6614" s="4" t="s">
        <v>12250</v>
      </c>
      <c r="F6614" s="11">
        <v>0</v>
      </c>
    </row>
    <row r="6615" spans="5:6" x14ac:dyDescent="0.3">
      <c r="E6615" s="4" t="s">
        <v>13189</v>
      </c>
      <c r="F6615" s="11">
        <v>0</v>
      </c>
    </row>
    <row r="6616" spans="5:6" x14ac:dyDescent="0.3">
      <c r="E6616" s="4" t="s">
        <v>12251</v>
      </c>
      <c r="F6616" s="11">
        <v>0</v>
      </c>
    </row>
    <row r="6617" spans="5:6" x14ac:dyDescent="0.3">
      <c r="E6617" s="4" t="s">
        <v>13199</v>
      </c>
      <c r="F6617" s="11">
        <v>0</v>
      </c>
    </row>
    <row r="6618" spans="5:6" x14ac:dyDescent="0.3">
      <c r="E6618" s="4" t="s">
        <v>12252</v>
      </c>
      <c r="F6618" s="11">
        <v>0</v>
      </c>
    </row>
    <row r="6619" spans="5:6" x14ac:dyDescent="0.3">
      <c r="E6619" s="4" t="s">
        <v>13207</v>
      </c>
      <c r="F6619" s="11">
        <v>0</v>
      </c>
    </row>
    <row r="6620" spans="5:6" x14ac:dyDescent="0.3">
      <c r="E6620" s="4" t="s">
        <v>12085</v>
      </c>
      <c r="F6620" s="11">
        <v>0</v>
      </c>
    </row>
    <row r="6621" spans="5:6" x14ac:dyDescent="0.3">
      <c r="E6621" s="4" t="s">
        <v>13215</v>
      </c>
      <c r="F6621" s="11">
        <v>0</v>
      </c>
    </row>
    <row r="6622" spans="5:6" x14ac:dyDescent="0.3">
      <c r="E6622" s="4" t="s">
        <v>12254</v>
      </c>
      <c r="F6622" s="11">
        <v>0</v>
      </c>
    </row>
    <row r="6623" spans="5:6" x14ac:dyDescent="0.3">
      <c r="E6623" s="4" t="s">
        <v>12103</v>
      </c>
      <c r="F6623" s="11">
        <v>0</v>
      </c>
    </row>
    <row r="6624" spans="5:6" x14ac:dyDescent="0.3">
      <c r="E6624" s="4" t="s">
        <v>12255</v>
      </c>
      <c r="F6624" s="11">
        <v>0</v>
      </c>
    </row>
    <row r="6625" spans="5:6" x14ac:dyDescent="0.3">
      <c r="E6625" s="4" t="s">
        <v>12667</v>
      </c>
      <c r="F6625" s="11">
        <v>0</v>
      </c>
    </row>
    <row r="6626" spans="5:6" x14ac:dyDescent="0.3">
      <c r="E6626" s="4" t="s">
        <v>12256</v>
      </c>
      <c r="F6626" s="11">
        <v>0</v>
      </c>
    </row>
    <row r="6627" spans="5:6" x14ac:dyDescent="0.3">
      <c r="E6627" s="4" t="s">
        <v>12671</v>
      </c>
      <c r="F6627" s="11">
        <v>0</v>
      </c>
    </row>
    <row r="6628" spans="5:6" x14ac:dyDescent="0.3">
      <c r="E6628" s="4" t="s">
        <v>12257</v>
      </c>
      <c r="F6628" s="11">
        <v>0</v>
      </c>
    </row>
    <row r="6629" spans="5:6" x14ac:dyDescent="0.3">
      <c r="E6629" s="4" t="s">
        <v>12675</v>
      </c>
      <c r="F6629" s="11">
        <v>0</v>
      </c>
    </row>
    <row r="6630" spans="5:6" x14ac:dyDescent="0.3">
      <c r="E6630" s="4" t="s">
        <v>12116</v>
      </c>
      <c r="F6630" s="11">
        <v>0</v>
      </c>
    </row>
    <row r="6631" spans="5:6" x14ac:dyDescent="0.3">
      <c r="E6631" s="4" t="s">
        <v>12679</v>
      </c>
      <c r="F6631" s="11">
        <v>0</v>
      </c>
    </row>
    <row r="6632" spans="5:6" x14ac:dyDescent="0.3">
      <c r="E6632" s="4" t="s">
        <v>12259</v>
      </c>
      <c r="F6632" s="11">
        <v>0</v>
      </c>
    </row>
    <row r="6633" spans="5:6" x14ac:dyDescent="0.3">
      <c r="E6633" s="4" t="s">
        <v>12094</v>
      </c>
      <c r="F6633" s="11">
        <v>0</v>
      </c>
    </row>
    <row r="6634" spans="5:6" x14ac:dyDescent="0.3">
      <c r="E6634" s="4" t="s">
        <v>12260</v>
      </c>
      <c r="F6634" s="11">
        <v>0</v>
      </c>
    </row>
    <row r="6635" spans="5:6" x14ac:dyDescent="0.3">
      <c r="E6635" s="4" t="s">
        <v>12687</v>
      </c>
      <c r="F6635" s="11">
        <v>0</v>
      </c>
    </row>
    <row r="6636" spans="5:6" x14ac:dyDescent="0.3">
      <c r="E6636" s="4" t="s">
        <v>12261</v>
      </c>
      <c r="F6636" s="11">
        <v>0</v>
      </c>
    </row>
    <row r="6637" spans="5:6" x14ac:dyDescent="0.3">
      <c r="E6637" s="4" t="s">
        <v>12691</v>
      </c>
      <c r="F6637" s="11">
        <v>0</v>
      </c>
    </row>
    <row r="6638" spans="5:6" x14ac:dyDescent="0.3">
      <c r="E6638" s="4" t="s">
        <v>12262</v>
      </c>
      <c r="F6638" s="11">
        <v>0</v>
      </c>
    </row>
    <row r="6639" spans="5:6" x14ac:dyDescent="0.3">
      <c r="E6639" s="4" t="s">
        <v>12695</v>
      </c>
      <c r="F6639" s="11">
        <v>0</v>
      </c>
    </row>
    <row r="6640" spans="5:6" x14ac:dyDescent="0.3">
      <c r="E6640" s="4" t="s">
        <v>12263</v>
      </c>
      <c r="F6640" s="11">
        <v>0</v>
      </c>
    </row>
    <row r="6641" spans="5:6" x14ac:dyDescent="0.3">
      <c r="E6641" s="4" t="s">
        <v>12699</v>
      </c>
      <c r="F6641" s="11">
        <v>0</v>
      </c>
    </row>
    <row r="6642" spans="5:6" x14ac:dyDescent="0.3">
      <c r="E6642" s="4" t="s">
        <v>12264</v>
      </c>
      <c r="F6642" s="11">
        <v>0</v>
      </c>
    </row>
    <row r="6643" spans="5:6" x14ac:dyDescent="0.3">
      <c r="E6643" s="4" t="s">
        <v>12703</v>
      </c>
      <c r="F6643" s="11">
        <v>0</v>
      </c>
    </row>
    <row r="6644" spans="5:6" x14ac:dyDescent="0.3">
      <c r="E6644" s="4" t="s">
        <v>12265</v>
      </c>
      <c r="F6644" s="11">
        <v>0</v>
      </c>
    </row>
    <row r="6645" spans="5:6" x14ac:dyDescent="0.3">
      <c r="E6645" s="4" t="s">
        <v>12707</v>
      </c>
      <c r="F6645" s="11">
        <v>0</v>
      </c>
    </row>
    <row r="6646" spans="5:6" x14ac:dyDescent="0.3">
      <c r="E6646" s="4" t="s">
        <v>12266</v>
      </c>
      <c r="F6646" s="11">
        <v>0</v>
      </c>
    </row>
    <row r="6647" spans="5:6" x14ac:dyDescent="0.3">
      <c r="E6647" s="4" t="s">
        <v>12711</v>
      </c>
      <c r="F6647" s="11">
        <v>0</v>
      </c>
    </row>
    <row r="6648" spans="5:6" x14ac:dyDescent="0.3">
      <c r="E6648" s="4" t="s">
        <v>12105</v>
      </c>
      <c r="F6648" s="11">
        <v>0</v>
      </c>
    </row>
    <row r="6649" spans="5:6" x14ac:dyDescent="0.3">
      <c r="E6649" s="4" t="s">
        <v>12715</v>
      </c>
      <c r="F6649" s="11">
        <v>0</v>
      </c>
    </row>
    <row r="6650" spans="5:6" x14ac:dyDescent="0.3">
      <c r="E6650" s="4" t="s">
        <v>12268</v>
      </c>
      <c r="F6650" s="11">
        <v>0</v>
      </c>
    </row>
    <row r="6651" spans="5:6" x14ac:dyDescent="0.3">
      <c r="E6651" s="4" t="s">
        <v>12719</v>
      </c>
      <c r="F6651" s="11">
        <v>0</v>
      </c>
    </row>
    <row r="6652" spans="5:6" x14ac:dyDescent="0.3">
      <c r="E6652" s="4" t="s">
        <v>12269</v>
      </c>
      <c r="F6652" s="11">
        <v>0</v>
      </c>
    </row>
    <row r="6653" spans="5:6" x14ac:dyDescent="0.3">
      <c r="E6653" s="4" t="s">
        <v>12723</v>
      </c>
      <c r="F6653" s="11">
        <v>0</v>
      </c>
    </row>
    <row r="6654" spans="5:6" x14ac:dyDescent="0.3">
      <c r="E6654" s="4" t="s">
        <v>12270</v>
      </c>
      <c r="F6654" s="11">
        <v>0</v>
      </c>
    </row>
    <row r="6655" spans="5:6" x14ac:dyDescent="0.3">
      <c r="E6655" s="4" t="s">
        <v>12727</v>
      </c>
      <c r="F6655" s="11">
        <v>0</v>
      </c>
    </row>
    <row r="6656" spans="5:6" x14ac:dyDescent="0.3">
      <c r="E6656" s="4" t="s">
        <v>12271</v>
      </c>
      <c r="F6656" s="11">
        <v>0</v>
      </c>
    </row>
    <row r="6657" spans="5:6" x14ac:dyDescent="0.3">
      <c r="E6657" s="4" t="s">
        <v>12731</v>
      </c>
      <c r="F6657" s="11">
        <v>0</v>
      </c>
    </row>
    <row r="6658" spans="5:6" x14ac:dyDescent="0.3">
      <c r="E6658" s="4" t="s">
        <v>12272</v>
      </c>
      <c r="F6658" s="11">
        <v>0</v>
      </c>
    </row>
    <row r="6659" spans="5:6" x14ac:dyDescent="0.3">
      <c r="E6659" s="4" t="s">
        <v>12735</v>
      </c>
      <c r="F6659" s="11">
        <v>0</v>
      </c>
    </row>
    <row r="6660" spans="5:6" x14ac:dyDescent="0.3">
      <c r="E6660" s="4" t="s">
        <v>12273</v>
      </c>
      <c r="F6660" s="11">
        <v>0</v>
      </c>
    </row>
    <row r="6661" spans="5:6" x14ac:dyDescent="0.3">
      <c r="E6661" s="4" t="s">
        <v>12739</v>
      </c>
      <c r="F6661" s="11">
        <v>0</v>
      </c>
    </row>
    <row r="6662" spans="5:6" x14ac:dyDescent="0.3">
      <c r="E6662" s="4" t="s">
        <v>12274</v>
      </c>
      <c r="F6662" s="11">
        <v>0</v>
      </c>
    </row>
    <row r="6663" spans="5:6" x14ac:dyDescent="0.3">
      <c r="E6663" s="4" t="s">
        <v>12743</v>
      </c>
      <c r="F6663" s="11">
        <v>0</v>
      </c>
    </row>
    <row r="6664" spans="5:6" x14ac:dyDescent="0.3">
      <c r="E6664" s="4" t="s">
        <v>12275</v>
      </c>
      <c r="F6664" s="11">
        <v>0</v>
      </c>
    </row>
    <row r="6665" spans="5:6" x14ac:dyDescent="0.3">
      <c r="E6665" s="4" t="s">
        <v>12747</v>
      </c>
      <c r="F6665" s="11">
        <v>0</v>
      </c>
    </row>
    <row r="6666" spans="5:6" x14ac:dyDescent="0.3">
      <c r="E6666" s="4" t="s">
        <v>12276</v>
      </c>
      <c r="F6666" s="11">
        <v>0</v>
      </c>
    </row>
    <row r="6667" spans="5:6" x14ac:dyDescent="0.3">
      <c r="E6667" s="4" t="s">
        <v>12751</v>
      </c>
      <c r="F6667" s="11">
        <v>0</v>
      </c>
    </row>
    <row r="6668" spans="5:6" x14ac:dyDescent="0.3">
      <c r="E6668" s="4" t="s">
        <v>12277</v>
      </c>
      <c r="F6668" s="11">
        <v>0</v>
      </c>
    </row>
    <row r="6669" spans="5:6" x14ac:dyDescent="0.3">
      <c r="E6669" s="4" t="s">
        <v>12755</v>
      </c>
      <c r="F6669" s="11">
        <v>0</v>
      </c>
    </row>
    <row r="6670" spans="5:6" x14ac:dyDescent="0.3">
      <c r="E6670" s="4" t="s">
        <v>12278</v>
      </c>
      <c r="F6670" s="11">
        <v>0</v>
      </c>
    </row>
    <row r="6671" spans="5:6" x14ac:dyDescent="0.3">
      <c r="E6671" s="4" t="s">
        <v>12759</v>
      </c>
      <c r="F6671" s="11">
        <v>0</v>
      </c>
    </row>
    <row r="6672" spans="5:6" x14ac:dyDescent="0.3">
      <c r="E6672" s="4" t="s">
        <v>12279</v>
      </c>
      <c r="F6672" s="11">
        <v>0</v>
      </c>
    </row>
    <row r="6673" spans="5:6" x14ac:dyDescent="0.3">
      <c r="E6673" s="4" t="s">
        <v>12763</v>
      </c>
      <c r="F6673" s="11">
        <v>0</v>
      </c>
    </row>
    <row r="6674" spans="5:6" x14ac:dyDescent="0.3">
      <c r="E6674" s="4" t="s">
        <v>12280</v>
      </c>
      <c r="F6674" s="11">
        <v>0</v>
      </c>
    </row>
    <row r="6675" spans="5:6" x14ac:dyDescent="0.3">
      <c r="E6675" s="4" t="s">
        <v>12767</v>
      </c>
      <c r="F6675" s="11">
        <v>0</v>
      </c>
    </row>
    <row r="6676" spans="5:6" x14ac:dyDescent="0.3">
      <c r="E6676" s="4" t="s">
        <v>12281</v>
      </c>
      <c r="F6676" s="11">
        <v>0</v>
      </c>
    </row>
    <row r="6677" spans="5:6" x14ac:dyDescent="0.3">
      <c r="E6677" s="4" t="s">
        <v>12771</v>
      </c>
      <c r="F6677" s="11">
        <v>0</v>
      </c>
    </row>
    <row r="6678" spans="5:6" x14ac:dyDescent="0.3">
      <c r="E6678" s="4" t="s">
        <v>12282</v>
      </c>
      <c r="F6678" s="11">
        <v>0</v>
      </c>
    </row>
    <row r="6679" spans="5:6" x14ac:dyDescent="0.3">
      <c r="E6679" s="4" t="s">
        <v>12775</v>
      </c>
      <c r="F6679" s="11">
        <v>0</v>
      </c>
    </row>
    <row r="6680" spans="5:6" x14ac:dyDescent="0.3">
      <c r="E6680" s="4" t="s">
        <v>12283</v>
      </c>
      <c r="F6680" s="11">
        <v>0</v>
      </c>
    </row>
    <row r="6681" spans="5:6" x14ac:dyDescent="0.3">
      <c r="E6681" s="4" t="s">
        <v>12779</v>
      </c>
      <c r="F6681" s="11">
        <v>0</v>
      </c>
    </row>
    <row r="6682" spans="5:6" x14ac:dyDescent="0.3">
      <c r="E6682" s="4" t="s">
        <v>12284</v>
      </c>
      <c r="F6682" s="11">
        <v>0</v>
      </c>
    </row>
    <row r="6683" spans="5:6" x14ac:dyDescent="0.3">
      <c r="E6683" s="4" t="s">
        <v>12783</v>
      </c>
      <c r="F6683" s="11">
        <v>0</v>
      </c>
    </row>
    <row r="6684" spans="5:6" x14ac:dyDescent="0.3">
      <c r="E6684" s="4" t="s">
        <v>12285</v>
      </c>
      <c r="F6684" s="11">
        <v>0</v>
      </c>
    </row>
    <row r="6685" spans="5:6" x14ac:dyDescent="0.3">
      <c r="E6685" s="4" t="s">
        <v>12787</v>
      </c>
      <c r="F6685" s="11">
        <v>0</v>
      </c>
    </row>
    <row r="6686" spans="5:6" x14ac:dyDescent="0.3">
      <c r="E6686" s="4" t="s">
        <v>12286</v>
      </c>
      <c r="F6686" s="11">
        <v>0</v>
      </c>
    </row>
    <row r="6687" spans="5:6" x14ac:dyDescent="0.3">
      <c r="E6687" s="4" t="s">
        <v>12791</v>
      </c>
      <c r="F6687" s="11">
        <v>0</v>
      </c>
    </row>
    <row r="6688" spans="5:6" x14ac:dyDescent="0.3">
      <c r="E6688" s="4" t="s">
        <v>12287</v>
      </c>
      <c r="F6688" s="11">
        <v>0</v>
      </c>
    </row>
    <row r="6689" spans="5:6" x14ac:dyDescent="0.3">
      <c r="E6689" s="4" t="s">
        <v>12795</v>
      </c>
      <c r="F6689" s="11">
        <v>0</v>
      </c>
    </row>
    <row r="6690" spans="5:6" x14ac:dyDescent="0.3">
      <c r="E6690" s="4" t="s">
        <v>12288</v>
      </c>
      <c r="F6690" s="11">
        <v>0</v>
      </c>
    </row>
    <row r="6691" spans="5:6" x14ac:dyDescent="0.3">
      <c r="E6691" s="4" t="s">
        <v>12799</v>
      </c>
      <c r="F6691" s="11">
        <v>0</v>
      </c>
    </row>
    <row r="6692" spans="5:6" x14ac:dyDescent="0.3">
      <c r="E6692" s="4" t="s">
        <v>12289</v>
      </c>
      <c r="F6692" s="11">
        <v>0</v>
      </c>
    </row>
    <row r="6693" spans="5:6" x14ac:dyDescent="0.3">
      <c r="E6693" s="4" t="s">
        <v>12803</v>
      </c>
      <c r="F6693" s="11">
        <v>0</v>
      </c>
    </row>
    <row r="6694" spans="5:6" x14ac:dyDescent="0.3">
      <c r="E6694" s="4" t="s">
        <v>12290</v>
      </c>
      <c r="F6694" s="11">
        <v>0</v>
      </c>
    </row>
    <row r="6695" spans="5:6" x14ac:dyDescent="0.3">
      <c r="E6695" s="4" t="s">
        <v>12807</v>
      </c>
      <c r="F6695" s="11">
        <v>0</v>
      </c>
    </row>
    <row r="6696" spans="5:6" x14ac:dyDescent="0.3">
      <c r="E6696" s="4" t="s">
        <v>12291</v>
      </c>
      <c r="F6696" s="11">
        <v>0</v>
      </c>
    </row>
    <row r="6697" spans="5:6" x14ac:dyDescent="0.3">
      <c r="E6697" s="4" t="s">
        <v>12811</v>
      </c>
      <c r="F6697" s="11">
        <v>0</v>
      </c>
    </row>
    <row r="6698" spans="5:6" x14ac:dyDescent="0.3">
      <c r="E6698" s="4" t="s">
        <v>12292</v>
      </c>
      <c r="F6698" s="11">
        <v>0</v>
      </c>
    </row>
    <row r="6699" spans="5:6" x14ac:dyDescent="0.3">
      <c r="E6699" s="4" t="s">
        <v>12815</v>
      </c>
      <c r="F6699" s="11">
        <v>0</v>
      </c>
    </row>
    <row r="6700" spans="5:6" x14ac:dyDescent="0.3">
      <c r="E6700" s="4" t="s">
        <v>12293</v>
      </c>
      <c r="F6700" s="11">
        <v>0</v>
      </c>
    </row>
    <row r="6701" spans="5:6" x14ac:dyDescent="0.3">
      <c r="E6701" s="4" t="s">
        <v>12819</v>
      </c>
      <c r="F6701" s="11">
        <v>0</v>
      </c>
    </row>
    <row r="6702" spans="5:6" x14ac:dyDescent="0.3">
      <c r="E6702" s="4" t="s">
        <v>12294</v>
      </c>
      <c r="F6702" s="11">
        <v>0</v>
      </c>
    </row>
    <row r="6703" spans="5:6" x14ac:dyDescent="0.3">
      <c r="E6703" s="4" t="s">
        <v>12096</v>
      </c>
      <c r="F6703" s="11">
        <v>0</v>
      </c>
    </row>
    <row r="6704" spans="5:6" x14ac:dyDescent="0.3">
      <c r="E6704" s="4" t="s">
        <v>12295</v>
      </c>
      <c r="F6704" s="11">
        <v>0</v>
      </c>
    </row>
    <row r="6705" spans="5:6" x14ac:dyDescent="0.3">
      <c r="E6705" s="4" t="s">
        <v>12827</v>
      </c>
      <c r="F6705" s="11">
        <v>0</v>
      </c>
    </row>
    <row r="6706" spans="5:6" x14ac:dyDescent="0.3">
      <c r="E6706" s="4" t="s">
        <v>12296</v>
      </c>
      <c r="F6706" s="11">
        <v>0</v>
      </c>
    </row>
    <row r="6707" spans="5:6" x14ac:dyDescent="0.3">
      <c r="E6707" s="4" t="s">
        <v>12831</v>
      </c>
      <c r="F6707" s="11">
        <v>0</v>
      </c>
    </row>
    <row r="6708" spans="5:6" x14ac:dyDescent="0.3">
      <c r="E6708" s="4" t="s">
        <v>12297</v>
      </c>
      <c r="F6708" s="11">
        <v>0</v>
      </c>
    </row>
    <row r="6709" spans="5:6" x14ac:dyDescent="0.3">
      <c r="E6709" s="4" t="s">
        <v>12835</v>
      </c>
      <c r="F6709" s="11">
        <v>0</v>
      </c>
    </row>
    <row r="6710" spans="5:6" x14ac:dyDescent="0.3">
      <c r="E6710" s="4" t="s">
        <v>12298</v>
      </c>
      <c r="F6710" s="11">
        <v>0</v>
      </c>
    </row>
    <row r="6711" spans="5:6" x14ac:dyDescent="0.3">
      <c r="E6711" s="4" t="s">
        <v>12839</v>
      </c>
      <c r="F6711" s="11">
        <v>0</v>
      </c>
    </row>
    <row r="6712" spans="5:6" x14ac:dyDescent="0.3">
      <c r="E6712" s="4" t="s">
        <v>12299</v>
      </c>
      <c r="F6712" s="11">
        <v>0</v>
      </c>
    </row>
    <row r="6713" spans="5:6" x14ac:dyDescent="0.3">
      <c r="E6713" s="4" t="s">
        <v>12843</v>
      </c>
      <c r="F6713" s="11">
        <v>0</v>
      </c>
    </row>
    <row r="6714" spans="5:6" x14ac:dyDescent="0.3">
      <c r="E6714" s="4" t="s">
        <v>12300</v>
      </c>
      <c r="F6714" s="11">
        <v>0</v>
      </c>
    </row>
    <row r="6715" spans="5:6" x14ac:dyDescent="0.3">
      <c r="E6715" s="4" t="s">
        <v>12847</v>
      </c>
      <c r="F6715" s="11">
        <v>0</v>
      </c>
    </row>
    <row r="6716" spans="5:6" x14ac:dyDescent="0.3">
      <c r="E6716" s="4" t="s">
        <v>12301</v>
      </c>
      <c r="F6716" s="11">
        <v>0</v>
      </c>
    </row>
    <row r="6717" spans="5:6" x14ac:dyDescent="0.3">
      <c r="E6717" s="4" t="s">
        <v>12851</v>
      </c>
      <c r="F6717" s="11">
        <v>0</v>
      </c>
    </row>
    <row r="6718" spans="5:6" x14ac:dyDescent="0.3">
      <c r="E6718" s="4" t="s">
        <v>12302</v>
      </c>
      <c r="F6718" s="11">
        <v>0</v>
      </c>
    </row>
    <row r="6719" spans="5:6" x14ac:dyDescent="0.3">
      <c r="E6719" s="4" t="s">
        <v>12855</v>
      </c>
      <c r="F6719" s="11">
        <v>0</v>
      </c>
    </row>
    <row r="6720" spans="5:6" x14ac:dyDescent="0.3">
      <c r="E6720" s="4" t="s">
        <v>12303</v>
      </c>
      <c r="F6720" s="11">
        <v>0</v>
      </c>
    </row>
    <row r="6721" spans="5:6" x14ac:dyDescent="0.3">
      <c r="E6721" s="4" t="s">
        <v>12859</v>
      </c>
      <c r="F6721" s="11">
        <v>0</v>
      </c>
    </row>
    <row r="6722" spans="5:6" x14ac:dyDescent="0.3">
      <c r="E6722" s="4" t="s">
        <v>12304</v>
      </c>
      <c r="F6722" s="11">
        <v>0</v>
      </c>
    </row>
    <row r="6723" spans="5:6" x14ac:dyDescent="0.3">
      <c r="E6723" s="4" t="s">
        <v>12863</v>
      </c>
      <c r="F6723" s="11">
        <v>0</v>
      </c>
    </row>
    <row r="6724" spans="5:6" x14ac:dyDescent="0.3">
      <c r="E6724" s="4" t="s">
        <v>12305</v>
      </c>
      <c r="F6724" s="11">
        <v>0</v>
      </c>
    </row>
    <row r="6725" spans="5:6" x14ac:dyDescent="0.3">
      <c r="E6725" s="4" t="s">
        <v>12867</v>
      </c>
      <c r="F6725" s="11">
        <v>0</v>
      </c>
    </row>
    <row r="6726" spans="5:6" x14ac:dyDescent="0.3">
      <c r="E6726" s="4" t="s">
        <v>12306</v>
      </c>
      <c r="F6726" s="11">
        <v>0</v>
      </c>
    </row>
    <row r="6727" spans="5:6" x14ac:dyDescent="0.3">
      <c r="E6727" s="4" t="s">
        <v>12871</v>
      </c>
      <c r="F6727" s="11">
        <v>0</v>
      </c>
    </row>
    <row r="6728" spans="5:6" x14ac:dyDescent="0.3">
      <c r="E6728" s="4" t="s">
        <v>12086</v>
      </c>
      <c r="F6728" s="11">
        <v>0</v>
      </c>
    </row>
    <row r="6729" spans="5:6" x14ac:dyDescent="0.3">
      <c r="E6729" s="4" t="s">
        <v>12875</v>
      </c>
      <c r="F6729" s="11">
        <v>0</v>
      </c>
    </row>
    <row r="6730" spans="5:6" x14ac:dyDescent="0.3">
      <c r="E6730" s="4" t="s">
        <v>12308</v>
      </c>
      <c r="F6730" s="11">
        <v>0</v>
      </c>
    </row>
    <row r="6731" spans="5:6" x14ac:dyDescent="0.3">
      <c r="E6731" s="4" t="s">
        <v>12112</v>
      </c>
      <c r="F6731" s="11">
        <v>0</v>
      </c>
    </row>
    <row r="6732" spans="5:6" x14ac:dyDescent="0.3">
      <c r="E6732" s="4" t="s">
        <v>12309</v>
      </c>
      <c r="F6732" s="11">
        <v>0</v>
      </c>
    </row>
    <row r="6733" spans="5:6" x14ac:dyDescent="0.3">
      <c r="E6733" s="4" t="s">
        <v>12883</v>
      </c>
      <c r="F6733" s="11">
        <v>0</v>
      </c>
    </row>
    <row r="6734" spans="5:6" x14ac:dyDescent="0.3">
      <c r="E6734" s="4" t="s">
        <v>12310</v>
      </c>
      <c r="F6734" s="11">
        <v>0</v>
      </c>
    </row>
    <row r="6735" spans="5:6" x14ac:dyDescent="0.3">
      <c r="E6735" s="4" t="s">
        <v>12887</v>
      </c>
      <c r="F6735" s="11">
        <v>0</v>
      </c>
    </row>
    <row r="6736" spans="5:6" x14ac:dyDescent="0.3">
      <c r="E6736" s="4" t="s">
        <v>12311</v>
      </c>
      <c r="F6736" s="11">
        <v>0</v>
      </c>
    </row>
    <row r="6737" spans="5:6" x14ac:dyDescent="0.3">
      <c r="E6737" s="4" t="s">
        <v>12891</v>
      </c>
      <c r="F6737" s="11">
        <v>0</v>
      </c>
    </row>
    <row r="6738" spans="5:6" x14ac:dyDescent="0.3">
      <c r="E6738" s="4" t="s">
        <v>12312</v>
      </c>
      <c r="F6738" s="11">
        <v>0</v>
      </c>
    </row>
    <row r="6739" spans="5:6" x14ac:dyDescent="0.3">
      <c r="E6739" s="4" t="s">
        <v>12895</v>
      </c>
      <c r="F6739" s="11">
        <v>0</v>
      </c>
    </row>
    <row r="6740" spans="5:6" x14ac:dyDescent="0.3">
      <c r="E6740" s="4" t="s">
        <v>12313</v>
      </c>
      <c r="F6740" s="11">
        <v>0</v>
      </c>
    </row>
    <row r="6741" spans="5:6" x14ac:dyDescent="0.3">
      <c r="E6741" s="4" t="s">
        <v>12899</v>
      </c>
      <c r="F6741" s="11">
        <v>0</v>
      </c>
    </row>
    <row r="6742" spans="5:6" x14ac:dyDescent="0.3">
      <c r="E6742" s="4" t="s">
        <v>12314</v>
      </c>
      <c r="F6742" s="11">
        <v>0</v>
      </c>
    </row>
    <row r="6743" spans="5:6" x14ac:dyDescent="0.3">
      <c r="E6743" s="4" t="s">
        <v>12903</v>
      </c>
      <c r="F6743" s="11">
        <v>0</v>
      </c>
    </row>
    <row r="6744" spans="5:6" x14ac:dyDescent="0.3">
      <c r="E6744" s="4" t="s">
        <v>12315</v>
      </c>
      <c r="F6744" s="11">
        <v>0</v>
      </c>
    </row>
    <row r="6745" spans="5:6" x14ac:dyDescent="0.3">
      <c r="E6745" s="4" t="s">
        <v>12907</v>
      </c>
      <c r="F6745" s="11">
        <v>0</v>
      </c>
    </row>
    <row r="6746" spans="5:6" x14ac:dyDescent="0.3">
      <c r="E6746" s="4" t="s">
        <v>12316</v>
      </c>
      <c r="F6746" s="11">
        <v>0</v>
      </c>
    </row>
    <row r="6747" spans="5:6" x14ac:dyDescent="0.3">
      <c r="E6747" s="4" t="s">
        <v>12911</v>
      </c>
      <c r="F6747" s="11">
        <v>0</v>
      </c>
    </row>
    <row r="6748" spans="5:6" x14ac:dyDescent="0.3">
      <c r="E6748" s="4" t="s">
        <v>12317</v>
      </c>
      <c r="F6748" s="11">
        <v>0</v>
      </c>
    </row>
    <row r="6749" spans="5:6" x14ac:dyDescent="0.3">
      <c r="E6749" s="4" t="s">
        <v>12915</v>
      </c>
      <c r="F6749" s="11">
        <v>0</v>
      </c>
    </row>
    <row r="6750" spans="5:6" x14ac:dyDescent="0.3">
      <c r="E6750" s="4" t="s">
        <v>12318</v>
      </c>
      <c r="F6750" s="11">
        <v>0</v>
      </c>
    </row>
    <row r="6751" spans="5:6" x14ac:dyDescent="0.3">
      <c r="E6751" s="4" t="s">
        <v>12919</v>
      </c>
      <c r="F6751" s="11">
        <v>0</v>
      </c>
    </row>
    <row r="6752" spans="5:6" x14ac:dyDescent="0.3">
      <c r="E6752" s="4" t="s">
        <v>12319</v>
      </c>
      <c r="F6752" s="11">
        <v>0</v>
      </c>
    </row>
    <row r="6753" spans="5:6" x14ac:dyDescent="0.3">
      <c r="E6753" s="4" t="s">
        <v>12923</v>
      </c>
      <c r="F6753" s="11">
        <v>0</v>
      </c>
    </row>
    <row r="6754" spans="5:6" x14ac:dyDescent="0.3">
      <c r="E6754" s="4" t="s">
        <v>12320</v>
      </c>
      <c r="F6754" s="11">
        <v>0</v>
      </c>
    </row>
    <row r="6755" spans="5:6" x14ac:dyDescent="0.3">
      <c r="E6755" s="4" t="s">
        <v>12927</v>
      </c>
      <c r="F6755" s="11">
        <v>0</v>
      </c>
    </row>
    <row r="6756" spans="5:6" x14ac:dyDescent="0.3">
      <c r="E6756" s="4" t="s">
        <v>12321</v>
      </c>
      <c r="F6756" s="11">
        <v>0</v>
      </c>
    </row>
    <row r="6757" spans="5:6" x14ac:dyDescent="0.3">
      <c r="E6757" s="4" t="s">
        <v>12931</v>
      </c>
      <c r="F6757" s="11">
        <v>0</v>
      </c>
    </row>
    <row r="6758" spans="5:6" x14ac:dyDescent="0.3">
      <c r="E6758" s="4" t="s">
        <v>12322</v>
      </c>
      <c r="F6758" s="11">
        <v>0</v>
      </c>
    </row>
    <row r="6759" spans="5:6" x14ac:dyDescent="0.3">
      <c r="E6759" s="4" t="s">
        <v>12935</v>
      </c>
      <c r="F6759" s="11">
        <v>0</v>
      </c>
    </row>
    <row r="6760" spans="5:6" x14ac:dyDescent="0.3">
      <c r="E6760" s="4" t="s">
        <v>12323</v>
      </c>
      <c r="F6760" s="11">
        <v>0</v>
      </c>
    </row>
    <row r="6761" spans="5:6" x14ac:dyDescent="0.3">
      <c r="E6761" s="4" t="s">
        <v>12939</v>
      </c>
      <c r="F6761" s="11">
        <v>0</v>
      </c>
    </row>
    <row r="6762" spans="5:6" x14ac:dyDescent="0.3">
      <c r="E6762" s="4" t="s">
        <v>12324</v>
      </c>
      <c r="F6762" s="11">
        <v>0</v>
      </c>
    </row>
    <row r="6763" spans="5:6" x14ac:dyDescent="0.3">
      <c r="E6763" s="4" t="s">
        <v>12943</v>
      </c>
      <c r="F6763" s="11">
        <v>0</v>
      </c>
    </row>
    <row r="6764" spans="5:6" x14ac:dyDescent="0.3">
      <c r="E6764" s="4" t="s">
        <v>12325</v>
      </c>
      <c r="F6764" s="11">
        <v>0</v>
      </c>
    </row>
    <row r="6765" spans="5:6" x14ac:dyDescent="0.3">
      <c r="E6765" s="4" t="s">
        <v>12947</v>
      </c>
      <c r="F6765" s="11">
        <v>0</v>
      </c>
    </row>
    <row r="6766" spans="5:6" x14ac:dyDescent="0.3">
      <c r="E6766" s="4" t="s">
        <v>12326</v>
      </c>
      <c r="F6766" s="11">
        <v>0</v>
      </c>
    </row>
    <row r="6767" spans="5:6" x14ac:dyDescent="0.3">
      <c r="E6767" s="4" t="s">
        <v>12951</v>
      </c>
      <c r="F6767" s="11">
        <v>0</v>
      </c>
    </row>
    <row r="6768" spans="5:6" x14ac:dyDescent="0.3">
      <c r="E6768" s="4" t="s">
        <v>12327</v>
      </c>
      <c r="F6768" s="11">
        <v>0</v>
      </c>
    </row>
    <row r="6769" spans="5:6" x14ac:dyDescent="0.3">
      <c r="E6769" s="4" t="s">
        <v>12955</v>
      </c>
      <c r="F6769" s="11">
        <v>0</v>
      </c>
    </row>
    <row r="6770" spans="5:6" x14ac:dyDescent="0.3">
      <c r="E6770" s="4" t="s">
        <v>12328</v>
      </c>
      <c r="F6770" s="11">
        <v>0</v>
      </c>
    </row>
    <row r="6771" spans="5:6" x14ac:dyDescent="0.3">
      <c r="E6771" s="4" t="s">
        <v>12959</v>
      </c>
      <c r="F6771" s="11">
        <v>0</v>
      </c>
    </row>
    <row r="6772" spans="5:6" x14ac:dyDescent="0.3">
      <c r="E6772" s="4" t="s">
        <v>12329</v>
      </c>
      <c r="F6772" s="11">
        <v>0</v>
      </c>
    </row>
    <row r="6773" spans="5:6" x14ac:dyDescent="0.3">
      <c r="E6773" s="4" t="s">
        <v>12963</v>
      </c>
      <c r="F6773" s="11">
        <v>0</v>
      </c>
    </row>
    <row r="6774" spans="5:6" x14ac:dyDescent="0.3">
      <c r="E6774" s="4" t="s">
        <v>12330</v>
      </c>
      <c r="F6774" s="11">
        <v>0</v>
      </c>
    </row>
    <row r="6775" spans="5:6" x14ac:dyDescent="0.3">
      <c r="E6775" s="4" t="s">
        <v>12967</v>
      </c>
      <c r="F6775" s="11">
        <v>0</v>
      </c>
    </row>
    <row r="6776" spans="5:6" x14ac:dyDescent="0.3">
      <c r="E6776" s="4" t="s">
        <v>12331</v>
      </c>
      <c r="F6776" s="11">
        <v>0</v>
      </c>
    </row>
    <row r="6777" spans="5:6" x14ac:dyDescent="0.3">
      <c r="E6777" s="4" t="s">
        <v>12971</v>
      </c>
      <c r="F6777" s="11">
        <v>0</v>
      </c>
    </row>
    <row r="6778" spans="5:6" x14ac:dyDescent="0.3">
      <c r="E6778" s="4" t="s">
        <v>12332</v>
      </c>
      <c r="F6778" s="11">
        <v>0</v>
      </c>
    </row>
    <row r="6779" spans="5:6" x14ac:dyDescent="0.3">
      <c r="E6779" s="4" t="s">
        <v>12975</v>
      </c>
      <c r="F6779" s="11">
        <v>0</v>
      </c>
    </row>
    <row r="6780" spans="5:6" x14ac:dyDescent="0.3">
      <c r="E6780" s="4" t="s">
        <v>12333</v>
      </c>
      <c r="F6780" s="11">
        <v>0</v>
      </c>
    </row>
    <row r="6781" spans="5:6" x14ac:dyDescent="0.3">
      <c r="E6781" s="4" t="s">
        <v>12979</v>
      </c>
      <c r="F6781" s="11">
        <v>0</v>
      </c>
    </row>
    <row r="6782" spans="5:6" x14ac:dyDescent="0.3">
      <c r="E6782" s="4" t="s">
        <v>12334</v>
      </c>
      <c r="F6782" s="11">
        <v>0</v>
      </c>
    </row>
    <row r="6783" spans="5:6" x14ac:dyDescent="0.3">
      <c r="E6783" s="4" t="s">
        <v>12983</v>
      </c>
      <c r="F6783" s="11">
        <v>0</v>
      </c>
    </row>
    <row r="6784" spans="5:6" x14ac:dyDescent="0.3">
      <c r="E6784" s="4" t="s">
        <v>12335</v>
      </c>
      <c r="F6784" s="11">
        <v>0</v>
      </c>
    </row>
    <row r="6785" spans="5:6" x14ac:dyDescent="0.3">
      <c r="E6785" s="4" t="s">
        <v>12987</v>
      </c>
      <c r="F6785" s="11">
        <v>0</v>
      </c>
    </row>
    <row r="6786" spans="5:6" x14ac:dyDescent="0.3">
      <c r="E6786" s="4" t="s">
        <v>12087</v>
      </c>
      <c r="F6786" s="11">
        <v>0</v>
      </c>
    </row>
    <row r="6787" spans="5:6" x14ac:dyDescent="0.3">
      <c r="E6787" s="4" t="s">
        <v>12991</v>
      </c>
      <c r="F6787" s="11">
        <v>0</v>
      </c>
    </row>
    <row r="6788" spans="5:6" x14ac:dyDescent="0.3">
      <c r="E6788" s="4" t="s">
        <v>12337</v>
      </c>
      <c r="F6788" s="11">
        <v>0</v>
      </c>
    </row>
    <row r="6789" spans="5:6" x14ac:dyDescent="0.3">
      <c r="E6789" s="4" t="s">
        <v>12995</v>
      </c>
      <c r="F6789" s="11">
        <v>0</v>
      </c>
    </row>
    <row r="6790" spans="5:6" x14ac:dyDescent="0.3">
      <c r="E6790" s="4" t="s">
        <v>12338</v>
      </c>
      <c r="F6790" s="11">
        <v>0</v>
      </c>
    </row>
    <row r="6791" spans="5:6" x14ac:dyDescent="0.3">
      <c r="E6791" s="4" t="s">
        <v>13005</v>
      </c>
      <c r="F6791" s="11">
        <v>0</v>
      </c>
    </row>
    <row r="6792" spans="5:6" x14ac:dyDescent="0.3">
      <c r="E6792" s="4" t="s">
        <v>12339</v>
      </c>
      <c r="F6792" s="11">
        <v>0</v>
      </c>
    </row>
    <row r="6793" spans="5:6" x14ac:dyDescent="0.3">
      <c r="E6793" s="4" t="s">
        <v>13009</v>
      </c>
      <c r="F6793" s="11">
        <v>0</v>
      </c>
    </row>
    <row r="6794" spans="5:6" x14ac:dyDescent="0.3">
      <c r="E6794" s="4" t="s">
        <v>12340</v>
      </c>
      <c r="F6794" s="11">
        <v>0</v>
      </c>
    </row>
    <row r="6795" spans="5:6" x14ac:dyDescent="0.3">
      <c r="E6795" s="4" t="s">
        <v>13013</v>
      </c>
      <c r="F6795" s="11">
        <v>0</v>
      </c>
    </row>
    <row r="6796" spans="5:6" x14ac:dyDescent="0.3">
      <c r="E6796" s="4" t="s">
        <v>12341</v>
      </c>
      <c r="F6796" s="11">
        <v>0</v>
      </c>
    </row>
    <row r="6797" spans="5:6" x14ac:dyDescent="0.3">
      <c r="E6797" s="4" t="s">
        <v>13017</v>
      </c>
      <c r="F6797" s="11">
        <v>0</v>
      </c>
    </row>
    <row r="6798" spans="5:6" x14ac:dyDescent="0.3">
      <c r="E6798" s="4" t="s">
        <v>12342</v>
      </c>
      <c r="F6798" s="11">
        <v>0</v>
      </c>
    </row>
    <row r="6799" spans="5:6" x14ac:dyDescent="0.3">
      <c r="E6799" s="4" t="s">
        <v>13021</v>
      </c>
      <c r="F6799" s="11">
        <v>0</v>
      </c>
    </row>
    <row r="6800" spans="5:6" x14ac:dyDescent="0.3">
      <c r="E6800" s="4" t="s">
        <v>12343</v>
      </c>
      <c r="F6800" s="11">
        <v>0</v>
      </c>
    </row>
    <row r="6801" spans="5:6" x14ac:dyDescent="0.3">
      <c r="E6801" s="4" t="s">
        <v>13025</v>
      </c>
      <c r="F6801" s="11">
        <v>0</v>
      </c>
    </row>
    <row r="6802" spans="5:6" x14ac:dyDescent="0.3">
      <c r="E6802" s="4" t="s">
        <v>12344</v>
      </c>
      <c r="F6802" s="11">
        <v>0</v>
      </c>
    </row>
    <row r="6803" spans="5:6" x14ac:dyDescent="0.3">
      <c r="E6803" s="4" t="s">
        <v>13029</v>
      </c>
      <c r="F6803" s="11">
        <v>0</v>
      </c>
    </row>
    <row r="6804" spans="5:6" x14ac:dyDescent="0.3">
      <c r="E6804" s="4" t="s">
        <v>12345</v>
      </c>
      <c r="F6804" s="11">
        <v>0</v>
      </c>
    </row>
    <row r="6805" spans="5:6" x14ac:dyDescent="0.3">
      <c r="E6805" s="4" t="s">
        <v>13033</v>
      </c>
      <c r="F6805" s="11">
        <v>0</v>
      </c>
    </row>
    <row r="6806" spans="5:6" x14ac:dyDescent="0.3">
      <c r="E6806" s="4" t="s">
        <v>12106</v>
      </c>
      <c r="F6806" s="11">
        <v>0</v>
      </c>
    </row>
    <row r="6807" spans="5:6" x14ac:dyDescent="0.3">
      <c r="E6807" s="4" t="s">
        <v>13037</v>
      </c>
      <c r="F6807" s="11">
        <v>0</v>
      </c>
    </row>
    <row r="6808" spans="5:6" x14ac:dyDescent="0.3">
      <c r="E6808" s="4" t="s">
        <v>12347</v>
      </c>
      <c r="F6808" s="11">
        <v>0</v>
      </c>
    </row>
    <row r="6809" spans="5:6" x14ac:dyDescent="0.3">
      <c r="E6809" s="4" t="s">
        <v>13041</v>
      </c>
      <c r="F6809" s="11">
        <v>0</v>
      </c>
    </row>
    <row r="6810" spans="5:6" x14ac:dyDescent="0.3">
      <c r="E6810" s="4" t="s">
        <v>12348</v>
      </c>
      <c r="F6810" s="11">
        <v>0</v>
      </c>
    </row>
    <row r="6811" spans="5:6" x14ac:dyDescent="0.3">
      <c r="E6811" s="4" t="s">
        <v>13045</v>
      </c>
      <c r="F6811" s="11">
        <v>0</v>
      </c>
    </row>
    <row r="6812" spans="5:6" x14ac:dyDescent="0.3">
      <c r="E6812" s="4" t="s">
        <v>12349</v>
      </c>
      <c r="F6812" s="11">
        <v>0</v>
      </c>
    </row>
    <row r="6813" spans="5:6" x14ac:dyDescent="0.3">
      <c r="E6813" s="4" t="s">
        <v>13049</v>
      </c>
      <c r="F6813" s="11">
        <v>0</v>
      </c>
    </row>
    <row r="6814" spans="5:6" x14ac:dyDescent="0.3">
      <c r="E6814" s="4" t="s">
        <v>12350</v>
      </c>
      <c r="F6814" s="11">
        <v>0</v>
      </c>
    </row>
    <row r="6815" spans="5:6" x14ac:dyDescent="0.3">
      <c r="E6815" s="4" t="s">
        <v>13053</v>
      </c>
      <c r="F6815" s="11">
        <v>0</v>
      </c>
    </row>
    <row r="6816" spans="5:6" x14ac:dyDescent="0.3">
      <c r="E6816" s="4" t="s">
        <v>12351</v>
      </c>
      <c r="F6816" s="11">
        <v>0</v>
      </c>
    </row>
    <row r="6817" spans="5:6" x14ac:dyDescent="0.3">
      <c r="E6817" s="4" t="s">
        <v>13057</v>
      </c>
      <c r="F6817" s="11">
        <v>0</v>
      </c>
    </row>
    <row r="6818" spans="5:6" x14ac:dyDescent="0.3">
      <c r="E6818" s="4" t="s">
        <v>12352</v>
      </c>
      <c r="F6818" s="11">
        <v>0</v>
      </c>
    </row>
    <row r="6819" spans="5:6" x14ac:dyDescent="0.3">
      <c r="E6819" s="4" t="s">
        <v>13061</v>
      </c>
      <c r="F6819" s="11">
        <v>0</v>
      </c>
    </row>
    <row r="6820" spans="5:6" x14ac:dyDescent="0.3">
      <c r="E6820" s="4" t="s">
        <v>12353</v>
      </c>
      <c r="F6820" s="11">
        <v>0</v>
      </c>
    </row>
    <row r="6821" spans="5:6" x14ac:dyDescent="0.3">
      <c r="E6821" s="4" t="s">
        <v>13065</v>
      </c>
      <c r="F6821" s="11">
        <v>0</v>
      </c>
    </row>
    <row r="6822" spans="5:6" x14ac:dyDescent="0.3">
      <c r="E6822" s="4" t="s">
        <v>12354</v>
      </c>
      <c r="F6822" s="11">
        <v>0</v>
      </c>
    </row>
    <row r="6823" spans="5:6" x14ac:dyDescent="0.3">
      <c r="E6823" s="4" t="s">
        <v>13069</v>
      </c>
      <c r="F6823" s="11">
        <v>0</v>
      </c>
    </row>
    <row r="6824" spans="5:6" x14ac:dyDescent="0.3">
      <c r="E6824" s="4" t="s">
        <v>12355</v>
      </c>
      <c r="F6824" s="11">
        <v>0</v>
      </c>
    </row>
    <row r="6825" spans="5:6" x14ac:dyDescent="0.3">
      <c r="E6825" s="4" t="s">
        <v>13073</v>
      </c>
      <c r="F6825" s="11">
        <v>0</v>
      </c>
    </row>
    <row r="6826" spans="5:6" x14ac:dyDescent="0.3">
      <c r="E6826" s="4" t="s">
        <v>12356</v>
      </c>
      <c r="F6826" s="11">
        <v>0</v>
      </c>
    </row>
    <row r="6827" spans="5:6" x14ac:dyDescent="0.3">
      <c r="E6827" s="4" t="s">
        <v>13077</v>
      </c>
      <c r="F6827" s="11">
        <v>0</v>
      </c>
    </row>
    <row r="6828" spans="5:6" x14ac:dyDescent="0.3">
      <c r="E6828" s="4" t="s">
        <v>12357</v>
      </c>
      <c r="F6828" s="11">
        <v>0</v>
      </c>
    </row>
    <row r="6829" spans="5:6" x14ac:dyDescent="0.3">
      <c r="E6829" s="4" t="s">
        <v>13081</v>
      </c>
      <c r="F6829" s="11">
        <v>0</v>
      </c>
    </row>
    <row r="6830" spans="5:6" x14ac:dyDescent="0.3">
      <c r="E6830" s="4" t="s">
        <v>12358</v>
      </c>
      <c r="F6830" s="11">
        <v>0</v>
      </c>
    </row>
    <row r="6831" spans="5:6" x14ac:dyDescent="0.3">
      <c r="E6831" s="4" t="s">
        <v>13085</v>
      </c>
      <c r="F6831" s="11">
        <v>0</v>
      </c>
    </row>
    <row r="6832" spans="5:6" x14ac:dyDescent="0.3">
      <c r="E6832" s="4" t="s">
        <v>12359</v>
      </c>
      <c r="F6832" s="11">
        <v>0</v>
      </c>
    </row>
    <row r="6833" spans="5:6" x14ac:dyDescent="0.3">
      <c r="E6833" s="4" t="s">
        <v>13089</v>
      </c>
      <c r="F6833" s="11">
        <v>0</v>
      </c>
    </row>
    <row r="6834" spans="5:6" x14ac:dyDescent="0.3">
      <c r="E6834" s="4" t="s">
        <v>12360</v>
      </c>
      <c r="F6834" s="11">
        <v>0</v>
      </c>
    </row>
    <row r="6835" spans="5:6" x14ac:dyDescent="0.3">
      <c r="E6835" s="4" t="s">
        <v>13093</v>
      </c>
      <c r="F6835" s="11">
        <v>0</v>
      </c>
    </row>
    <row r="6836" spans="5:6" x14ac:dyDescent="0.3">
      <c r="E6836" s="4" t="s">
        <v>12361</v>
      </c>
      <c r="F6836" s="11">
        <v>0</v>
      </c>
    </row>
    <row r="6837" spans="5:6" x14ac:dyDescent="0.3">
      <c r="E6837" s="4" t="s">
        <v>13097</v>
      </c>
      <c r="F6837" s="11">
        <v>0</v>
      </c>
    </row>
    <row r="6838" spans="5:6" x14ac:dyDescent="0.3">
      <c r="E6838" s="4" t="s">
        <v>12362</v>
      </c>
      <c r="F6838" s="11">
        <v>0</v>
      </c>
    </row>
    <row r="6839" spans="5:6" x14ac:dyDescent="0.3">
      <c r="E6839" s="4" t="s">
        <v>13101</v>
      </c>
      <c r="F6839" s="11">
        <v>0</v>
      </c>
    </row>
    <row r="6840" spans="5:6" x14ac:dyDescent="0.3">
      <c r="E6840" s="4" t="s">
        <v>12363</v>
      </c>
      <c r="F6840" s="11">
        <v>0</v>
      </c>
    </row>
    <row r="6841" spans="5:6" x14ac:dyDescent="0.3">
      <c r="E6841" s="4" t="s">
        <v>13105</v>
      </c>
      <c r="F6841" s="11">
        <v>0</v>
      </c>
    </row>
    <row r="6842" spans="5:6" x14ac:dyDescent="0.3">
      <c r="E6842" s="4" t="s">
        <v>12364</v>
      </c>
      <c r="F6842" s="11">
        <v>0</v>
      </c>
    </row>
    <row r="6843" spans="5:6" x14ac:dyDescent="0.3">
      <c r="E6843" s="4" t="s">
        <v>13109</v>
      </c>
      <c r="F6843" s="11">
        <v>0</v>
      </c>
    </row>
    <row r="6844" spans="5:6" x14ac:dyDescent="0.3">
      <c r="E6844" s="4" t="s">
        <v>12365</v>
      </c>
      <c r="F6844" s="11">
        <v>0</v>
      </c>
    </row>
    <row r="6845" spans="5:6" x14ac:dyDescent="0.3">
      <c r="E6845" s="4" t="s">
        <v>13113</v>
      </c>
      <c r="F6845" s="11">
        <v>0</v>
      </c>
    </row>
    <row r="6846" spans="5:6" x14ac:dyDescent="0.3">
      <c r="E6846" s="4" t="s">
        <v>12366</v>
      </c>
      <c r="F6846" s="11">
        <v>0</v>
      </c>
    </row>
    <row r="6847" spans="5:6" x14ac:dyDescent="0.3">
      <c r="E6847" s="4" t="s">
        <v>13117</v>
      </c>
      <c r="F6847" s="11">
        <v>0</v>
      </c>
    </row>
    <row r="6848" spans="5:6" x14ac:dyDescent="0.3">
      <c r="E6848" s="4" t="s">
        <v>12367</v>
      </c>
      <c r="F6848" s="11">
        <v>0</v>
      </c>
    </row>
    <row r="6849" spans="5:6" x14ac:dyDescent="0.3">
      <c r="E6849" s="4" t="s">
        <v>13121</v>
      </c>
      <c r="F6849" s="11">
        <v>0</v>
      </c>
    </row>
    <row r="6850" spans="5:6" x14ac:dyDescent="0.3">
      <c r="E6850" s="4" t="s">
        <v>12368</v>
      </c>
      <c r="F6850" s="11">
        <v>0</v>
      </c>
    </row>
    <row r="6851" spans="5:6" x14ac:dyDescent="0.3">
      <c r="E6851" s="4" t="s">
        <v>13125</v>
      </c>
      <c r="F6851" s="11">
        <v>0</v>
      </c>
    </row>
    <row r="6852" spans="5:6" x14ac:dyDescent="0.3">
      <c r="E6852" s="4" t="s">
        <v>12369</v>
      </c>
      <c r="F6852" s="11">
        <v>0</v>
      </c>
    </row>
    <row r="6853" spans="5:6" x14ac:dyDescent="0.3">
      <c r="E6853" s="4" t="s">
        <v>13129</v>
      </c>
      <c r="F6853" s="11">
        <v>0</v>
      </c>
    </row>
    <row r="6854" spans="5:6" x14ac:dyDescent="0.3">
      <c r="E6854" s="4" t="s">
        <v>12370</v>
      </c>
      <c r="F6854" s="11">
        <v>0</v>
      </c>
    </row>
    <row r="6855" spans="5:6" x14ac:dyDescent="0.3">
      <c r="E6855" s="4" t="s">
        <v>13133</v>
      </c>
      <c r="F6855" s="11">
        <v>0</v>
      </c>
    </row>
    <row r="6856" spans="5:6" x14ac:dyDescent="0.3">
      <c r="E6856" s="4" t="s">
        <v>12371</v>
      </c>
      <c r="F6856" s="11">
        <v>0</v>
      </c>
    </row>
    <row r="6857" spans="5:6" x14ac:dyDescent="0.3">
      <c r="E6857" s="4" t="s">
        <v>13137</v>
      </c>
      <c r="F6857" s="11">
        <v>0</v>
      </c>
    </row>
    <row r="6858" spans="5:6" x14ac:dyDescent="0.3">
      <c r="E6858" s="4" t="s">
        <v>12372</v>
      </c>
      <c r="F6858" s="11">
        <v>0</v>
      </c>
    </row>
    <row r="6859" spans="5:6" x14ac:dyDescent="0.3">
      <c r="E6859" s="4" t="s">
        <v>13141</v>
      </c>
      <c r="F6859" s="11">
        <v>0</v>
      </c>
    </row>
    <row r="6860" spans="5:6" x14ac:dyDescent="0.3">
      <c r="E6860" s="4" t="s">
        <v>12373</v>
      </c>
      <c r="F6860" s="11">
        <v>0</v>
      </c>
    </row>
    <row r="6861" spans="5:6" x14ac:dyDescent="0.3">
      <c r="E6861" s="4" t="s">
        <v>13145</v>
      </c>
      <c r="F6861" s="11">
        <v>0</v>
      </c>
    </row>
    <row r="6862" spans="5:6" x14ac:dyDescent="0.3">
      <c r="E6862" s="4" t="s">
        <v>12374</v>
      </c>
      <c r="F6862" s="11">
        <v>0</v>
      </c>
    </row>
    <row r="6863" spans="5:6" x14ac:dyDescent="0.3">
      <c r="E6863" s="4" t="s">
        <v>13149</v>
      </c>
      <c r="F6863" s="11">
        <v>0</v>
      </c>
    </row>
    <row r="6864" spans="5:6" x14ac:dyDescent="0.3">
      <c r="E6864" s="4" t="s">
        <v>12375</v>
      </c>
      <c r="F6864" s="11">
        <v>0</v>
      </c>
    </row>
    <row r="6865" spans="5:6" x14ac:dyDescent="0.3">
      <c r="E6865" s="4" t="s">
        <v>13153</v>
      </c>
      <c r="F6865" s="11">
        <v>0</v>
      </c>
    </row>
    <row r="6866" spans="5:6" x14ac:dyDescent="0.3">
      <c r="E6866" s="4" t="s">
        <v>12376</v>
      </c>
      <c r="F6866" s="11">
        <v>0</v>
      </c>
    </row>
    <row r="6867" spans="5:6" x14ac:dyDescent="0.3">
      <c r="E6867" s="4" t="s">
        <v>13157</v>
      </c>
      <c r="F6867" s="11">
        <v>0</v>
      </c>
    </row>
    <row r="6868" spans="5:6" x14ac:dyDescent="0.3">
      <c r="E6868" s="4" t="s">
        <v>12377</v>
      </c>
      <c r="F6868" s="11">
        <v>0</v>
      </c>
    </row>
    <row r="6869" spans="5:6" x14ac:dyDescent="0.3">
      <c r="E6869" s="4" t="s">
        <v>13161</v>
      </c>
      <c r="F6869" s="11">
        <v>0</v>
      </c>
    </row>
    <row r="6870" spans="5:6" x14ac:dyDescent="0.3">
      <c r="E6870" s="4" t="s">
        <v>12378</v>
      </c>
      <c r="F6870" s="11">
        <v>0</v>
      </c>
    </row>
    <row r="6871" spans="5:6" x14ac:dyDescent="0.3">
      <c r="E6871" s="4" t="s">
        <v>13165</v>
      </c>
      <c r="F6871" s="11">
        <v>0</v>
      </c>
    </row>
    <row r="6872" spans="5:6" x14ac:dyDescent="0.3">
      <c r="E6872" s="4" t="s">
        <v>12379</v>
      </c>
      <c r="F6872" s="11">
        <v>0</v>
      </c>
    </row>
    <row r="6873" spans="5:6" x14ac:dyDescent="0.3">
      <c r="E6873" s="4" t="s">
        <v>13179</v>
      </c>
      <c r="F6873" s="11">
        <v>0</v>
      </c>
    </row>
    <row r="6874" spans="5:6" x14ac:dyDescent="0.3">
      <c r="E6874" s="4" t="s">
        <v>12380</v>
      </c>
      <c r="F6874" s="11">
        <v>0</v>
      </c>
    </row>
    <row r="6875" spans="5:6" x14ac:dyDescent="0.3">
      <c r="E6875" s="4" t="s">
        <v>13183</v>
      </c>
      <c r="F6875" s="11">
        <v>0</v>
      </c>
    </row>
    <row r="6876" spans="5:6" x14ac:dyDescent="0.3">
      <c r="E6876" s="4" t="s">
        <v>12381</v>
      </c>
      <c r="F6876" s="11">
        <v>0</v>
      </c>
    </row>
    <row r="6877" spans="5:6" x14ac:dyDescent="0.3">
      <c r="E6877" s="4" t="s">
        <v>12102</v>
      </c>
      <c r="F6877" s="11">
        <v>0</v>
      </c>
    </row>
    <row r="6878" spans="5:6" x14ac:dyDescent="0.3">
      <c r="E6878" s="4" t="s">
        <v>12382</v>
      </c>
      <c r="F6878" s="11">
        <v>0</v>
      </c>
    </row>
    <row r="6879" spans="5:6" x14ac:dyDescent="0.3">
      <c r="E6879" s="4" t="s">
        <v>12121</v>
      </c>
      <c r="F6879" s="11">
        <v>0</v>
      </c>
    </row>
    <row r="6880" spans="5:6" x14ac:dyDescent="0.3">
      <c r="E6880" s="4" t="s">
        <v>13191</v>
      </c>
      <c r="F6880" s="11">
        <v>0</v>
      </c>
    </row>
    <row r="6881" spans="5:6" x14ac:dyDescent="0.3">
      <c r="E6881" s="4" t="s">
        <v>12383</v>
      </c>
      <c r="F6881" s="11">
        <v>0</v>
      </c>
    </row>
    <row r="6882" spans="5:6" x14ac:dyDescent="0.3">
      <c r="E6882" s="4" t="s">
        <v>13197</v>
      </c>
      <c r="F6882" s="11">
        <v>0</v>
      </c>
    </row>
    <row r="6883" spans="5:6" x14ac:dyDescent="0.3">
      <c r="E6883" s="4" t="s">
        <v>12088</v>
      </c>
      <c r="F6883" s="11">
        <v>0</v>
      </c>
    </row>
    <row r="6884" spans="5:6" x14ac:dyDescent="0.3">
      <c r="E6884" s="4" t="s">
        <v>13201</v>
      </c>
      <c r="F6884" s="11">
        <v>0</v>
      </c>
    </row>
    <row r="6885" spans="5:6" x14ac:dyDescent="0.3">
      <c r="E6885" s="4" t="s">
        <v>12385</v>
      </c>
      <c r="F6885" s="11">
        <v>0</v>
      </c>
    </row>
    <row r="6886" spans="5:6" x14ac:dyDescent="0.3">
      <c r="E6886" s="4" t="s">
        <v>13205</v>
      </c>
      <c r="F6886" s="11">
        <v>0</v>
      </c>
    </row>
    <row r="6887" spans="5:6" x14ac:dyDescent="0.3">
      <c r="E6887" s="4" t="s">
        <v>12386</v>
      </c>
      <c r="F6887" s="11">
        <v>0</v>
      </c>
    </row>
    <row r="6888" spans="5:6" x14ac:dyDescent="0.3">
      <c r="E6888" s="4" t="s">
        <v>13209</v>
      </c>
      <c r="F6888" s="11">
        <v>0</v>
      </c>
    </row>
    <row r="6889" spans="5:6" x14ac:dyDescent="0.3">
      <c r="E6889" s="4" t="s">
        <v>12387</v>
      </c>
      <c r="F6889" s="11">
        <v>0</v>
      </c>
    </row>
    <row r="6890" spans="5:6" x14ac:dyDescent="0.3">
      <c r="E6890" s="4" t="s">
        <v>13213</v>
      </c>
      <c r="F6890" s="11">
        <v>0</v>
      </c>
    </row>
    <row r="6891" spans="5:6" x14ac:dyDescent="0.3">
      <c r="E6891" s="4" t="s">
        <v>12388</v>
      </c>
      <c r="F6891" s="11">
        <v>0</v>
      </c>
    </row>
    <row r="6892" spans="5:6" x14ac:dyDescent="0.3">
      <c r="E6892" s="4" t="s">
        <v>13217</v>
      </c>
      <c r="F6892" s="11">
        <v>0</v>
      </c>
    </row>
    <row r="6893" spans="5:6" x14ac:dyDescent="0.3">
      <c r="E6893" s="4" t="s">
        <v>12089</v>
      </c>
      <c r="F6893" s="11">
        <v>0</v>
      </c>
    </row>
    <row r="6894" spans="5:6" x14ac:dyDescent="0.3">
      <c r="E6894" s="4" t="s">
        <v>13221</v>
      </c>
      <c r="F6894" s="11">
        <v>0</v>
      </c>
    </row>
    <row r="6895" spans="5:6" x14ac:dyDescent="0.3">
      <c r="E6895" s="4" t="s">
        <v>12390</v>
      </c>
      <c r="F6895" s="11">
        <v>0</v>
      </c>
    </row>
    <row r="6896" spans="5:6" x14ac:dyDescent="0.3">
      <c r="E6896" s="4" t="s">
        <v>13225</v>
      </c>
      <c r="F6896" s="11">
        <v>0</v>
      </c>
    </row>
    <row r="6897" spans="5:6" x14ac:dyDescent="0.3">
      <c r="E6897" s="4" t="s">
        <v>12391</v>
      </c>
      <c r="F6897" s="11">
        <v>0</v>
      </c>
    </row>
    <row r="6898" spans="5:6" x14ac:dyDescent="0.3">
      <c r="E6898" s="4" t="s">
        <v>13229</v>
      </c>
      <c r="F6898" s="11">
        <v>0</v>
      </c>
    </row>
    <row r="6899" spans="5:6" x14ac:dyDescent="0.3">
      <c r="E6899" s="4" t="s">
        <v>12392</v>
      </c>
      <c r="F6899" s="11">
        <v>0</v>
      </c>
    </row>
    <row r="6900" spans="5:6" x14ac:dyDescent="0.3">
      <c r="E6900" s="4" t="s">
        <v>12668</v>
      </c>
      <c r="F6900" s="11">
        <v>0</v>
      </c>
    </row>
    <row r="6901" spans="5:6" x14ac:dyDescent="0.3">
      <c r="E6901" s="4" t="s">
        <v>12393</v>
      </c>
      <c r="F6901" s="11">
        <v>0</v>
      </c>
    </row>
    <row r="6902" spans="5:6" x14ac:dyDescent="0.3">
      <c r="E6902" s="4" t="s">
        <v>12670</v>
      </c>
      <c r="F6902" s="11">
        <v>0</v>
      </c>
    </row>
    <row r="6903" spans="5:6" x14ac:dyDescent="0.3">
      <c r="E6903" s="4" t="s">
        <v>12394</v>
      </c>
      <c r="F6903" s="11">
        <v>0</v>
      </c>
    </row>
    <row r="6904" spans="5:6" x14ac:dyDescent="0.3">
      <c r="E6904" s="4" t="s">
        <v>12672</v>
      </c>
      <c r="F6904" s="11">
        <v>0</v>
      </c>
    </row>
    <row r="6905" spans="5:6" x14ac:dyDescent="0.3">
      <c r="E6905" s="4" t="s">
        <v>12395</v>
      </c>
      <c r="F6905" s="11">
        <v>0</v>
      </c>
    </row>
    <row r="6906" spans="5:6" x14ac:dyDescent="0.3">
      <c r="E6906" s="4" t="s">
        <v>12674</v>
      </c>
      <c r="F6906" s="11">
        <v>0</v>
      </c>
    </row>
    <row r="6907" spans="5:6" x14ac:dyDescent="0.3">
      <c r="E6907" s="4" t="s">
        <v>12396</v>
      </c>
      <c r="F6907" s="11">
        <v>0</v>
      </c>
    </row>
    <row r="6908" spans="5:6" x14ac:dyDescent="0.3">
      <c r="E6908" s="4" t="s">
        <v>12676</v>
      </c>
      <c r="F6908" s="11">
        <v>0</v>
      </c>
    </row>
    <row r="6909" spans="5:6" x14ac:dyDescent="0.3">
      <c r="E6909" s="4" t="s">
        <v>12397</v>
      </c>
      <c r="F6909" s="11">
        <v>0</v>
      </c>
    </row>
    <row r="6910" spans="5:6" x14ac:dyDescent="0.3">
      <c r="E6910" s="4" t="s">
        <v>12678</v>
      </c>
      <c r="F6910" s="11">
        <v>0</v>
      </c>
    </row>
    <row r="6911" spans="5:6" x14ac:dyDescent="0.3">
      <c r="E6911" s="4" t="s">
        <v>12398</v>
      </c>
      <c r="F6911" s="11">
        <v>0</v>
      </c>
    </row>
    <row r="6912" spans="5:6" x14ac:dyDescent="0.3">
      <c r="E6912" s="4" t="s">
        <v>12680</v>
      </c>
      <c r="F6912" s="11">
        <v>0</v>
      </c>
    </row>
    <row r="6913" spans="5:6" x14ac:dyDescent="0.3">
      <c r="E6913" s="4" t="s">
        <v>12399</v>
      </c>
      <c r="F6913" s="11">
        <v>0</v>
      </c>
    </row>
    <row r="6914" spans="5:6" x14ac:dyDescent="0.3">
      <c r="E6914" s="4" t="s">
        <v>12682</v>
      </c>
      <c r="F6914" s="11">
        <v>0</v>
      </c>
    </row>
    <row r="6915" spans="5:6" x14ac:dyDescent="0.3">
      <c r="E6915" s="4" t="s">
        <v>12400</v>
      </c>
      <c r="F6915" s="11">
        <v>0</v>
      </c>
    </row>
    <row r="6916" spans="5:6" x14ac:dyDescent="0.3">
      <c r="E6916" s="4" t="s">
        <v>12684</v>
      </c>
      <c r="F6916" s="11">
        <v>0</v>
      </c>
    </row>
    <row r="6917" spans="5:6" x14ac:dyDescent="0.3">
      <c r="E6917" s="4" t="s">
        <v>12401</v>
      </c>
      <c r="F6917" s="11">
        <v>0</v>
      </c>
    </row>
    <row r="6918" spans="5:6" x14ac:dyDescent="0.3">
      <c r="E6918" s="4" t="s">
        <v>12686</v>
      </c>
      <c r="F6918" s="11">
        <v>0</v>
      </c>
    </row>
    <row r="6919" spans="5:6" x14ac:dyDescent="0.3">
      <c r="E6919" s="4" t="s">
        <v>12402</v>
      </c>
      <c r="F6919" s="11">
        <v>0</v>
      </c>
    </row>
    <row r="6920" spans="5:6" x14ac:dyDescent="0.3">
      <c r="E6920" s="4" t="s">
        <v>12688</v>
      </c>
      <c r="F6920" s="11">
        <v>0</v>
      </c>
    </row>
    <row r="6921" spans="5:6" x14ac:dyDescent="0.3">
      <c r="E6921" s="4" t="s">
        <v>12403</v>
      </c>
      <c r="F6921" s="11">
        <v>0</v>
      </c>
    </row>
    <row r="6922" spans="5:6" x14ac:dyDescent="0.3">
      <c r="E6922" s="4" t="s">
        <v>12690</v>
      </c>
      <c r="F6922" s="11">
        <v>0</v>
      </c>
    </row>
    <row r="6923" spans="5:6" x14ac:dyDescent="0.3">
      <c r="E6923" s="4" t="s">
        <v>12404</v>
      </c>
      <c r="F6923" s="11">
        <v>0</v>
      </c>
    </row>
    <row r="6924" spans="5:6" x14ac:dyDescent="0.3">
      <c r="E6924" s="4" t="s">
        <v>12692</v>
      </c>
      <c r="F6924" s="11">
        <v>0</v>
      </c>
    </row>
    <row r="6925" spans="5:6" x14ac:dyDescent="0.3">
      <c r="E6925" s="4" t="s">
        <v>12405</v>
      </c>
      <c r="F6925" s="11">
        <v>0</v>
      </c>
    </row>
    <row r="6926" spans="5:6" x14ac:dyDescent="0.3">
      <c r="E6926" s="4" t="s">
        <v>12694</v>
      </c>
      <c r="F6926" s="11">
        <v>0</v>
      </c>
    </row>
    <row r="6927" spans="5:6" x14ac:dyDescent="0.3">
      <c r="E6927" s="4" t="s">
        <v>12406</v>
      </c>
      <c r="F6927" s="11">
        <v>0</v>
      </c>
    </row>
    <row r="6928" spans="5:6" x14ac:dyDescent="0.3">
      <c r="E6928" s="4" t="s">
        <v>12696</v>
      </c>
      <c r="F6928" s="11">
        <v>0</v>
      </c>
    </row>
    <row r="6929" spans="5:6" x14ac:dyDescent="0.3">
      <c r="E6929" s="4" t="s">
        <v>12407</v>
      </c>
      <c r="F6929" s="11">
        <v>0</v>
      </c>
    </row>
    <row r="6930" spans="5:6" x14ac:dyDescent="0.3">
      <c r="E6930" s="4" t="s">
        <v>12698</v>
      </c>
      <c r="F6930" s="11">
        <v>0</v>
      </c>
    </row>
    <row r="6931" spans="5:6" x14ac:dyDescent="0.3">
      <c r="E6931" s="4" t="s">
        <v>12408</v>
      </c>
      <c r="F6931" s="11">
        <v>0</v>
      </c>
    </row>
    <row r="6932" spans="5:6" x14ac:dyDescent="0.3">
      <c r="E6932" s="4" t="s">
        <v>12700</v>
      </c>
      <c r="F6932" s="11">
        <v>0</v>
      </c>
    </row>
    <row r="6933" spans="5:6" x14ac:dyDescent="0.3">
      <c r="E6933" s="4" t="s">
        <v>12409</v>
      </c>
      <c r="F6933" s="11">
        <v>0</v>
      </c>
    </row>
    <row r="6934" spans="5:6" x14ac:dyDescent="0.3">
      <c r="E6934" s="4" t="s">
        <v>12702</v>
      </c>
      <c r="F6934" s="11">
        <v>0</v>
      </c>
    </row>
    <row r="6935" spans="5:6" x14ac:dyDescent="0.3">
      <c r="E6935" s="4" t="s">
        <v>12410</v>
      </c>
      <c r="F6935" s="11">
        <v>0</v>
      </c>
    </row>
    <row r="6936" spans="5:6" x14ac:dyDescent="0.3">
      <c r="E6936" s="4" t="s">
        <v>12704</v>
      </c>
      <c r="F6936" s="11">
        <v>0</v>
      </c>
    </row>
    <row r="6937" spans="5:6" x14ac:dyDescent="0.3">
      <c r="E6937" s="4" t="s">
        <v>12411</v>
      </c>
      <c r="F6937" s="11">
        <v>0</v>
      </c>
    </row>
    <row r="6938" spans="5:6" x14ac:dyDescent="0.3">
      <c r="E6938" s="4" t="s">
        <v>12706</v>
      </c>
      <c r="F6938" s="11">
        <v>0</v>
      </c>
    </row>
    <row r="6939" spans="5:6" x14ac:dyDescent="0.3">
      <c r="E6939" s="4" t="s">
        <v>12412</v>
      </c>
      <c r="F6939" s="11">
        <v>0</v>
      </c>
    </row>
    <row r="6940" spans="5:6" x14ac:dyDescent="0.3">
      <c r="E6940" s="4" t="s">
        <v>12708</v>
      </c>
      <c r="F6940" s="11">
        <v>0</v>
      </c>
    </row>
    <row r="6941" spans="5:6" x14ac:dyDescent="0.3">
      <c r="E6941" s="4" t="s">
        <v>12413</v>
      </c>
      <c r="F6941" s="11">
        <v>0</v>
      </c>
    </row>
    <row r="6942" spans="5:6" x14ac:dyDescent="0.3">
      <c r="E6942" s="4" t="s">
        <v>12710</v>
      </c>
      <c r="F6942" s="11">
        <v>0</v>
      </c>
    </row>
    <row r="6943" spans="5:6" x14ac:dyDescent="0.3">
      <c r="E6943" s="4" t="s">
        <v>12414</v>
      </c>
      <c r="F6943" s="11">
        <v>0</v>
      </c>
    </row>
    <row r="6944" spans="5:6" x14ac:dyDescent="0.3">
      <c r="E6944" s="4" t="s">
        <v>12712</v>
      </c>
      <c r="F6944" s="11">
        <v>0</v>
      </c>
    </row>
    <row r="6945" spans="5:6" x14ac:dyDescent="0.3">
      <c r="E6945" s="4" t="s">
        <v>12415</v>
      </c>
      <c r="F6945" s="11">
        <v>0</v>
      </c>
    </row>
    <row r="6946" spans="5:6" x14ac:dyDescent="0.3">
      <c r="E6946" s="4" t="s">
        <v>12714</v>
      </c>
      <c r="F6946" s="11">
        <v>0</v>
      </c>
    </row>
    <row r="6947" spans="5:6" x14ac:dyDescent="0.3">
      <c r="E6947" s="4" t="s">
        <v>12416</v>
      </c>
      <c r="F6947" s="11">
        <v>0</v>
      </c>
    </row>
    <row r="6948" spans="5:6" x14ac:dyDescent="0.3">
      <c r="E6948" s="4" t="s">
        <v>12716</v>
      </c>
      <c r="F6948" s="11">
        <v>0</v>
      </c>
    </row>
    <row r="6949" spans="5:6" x14ac:dyDescent="0.3">
      <c r="E6949" s="4" t="s">
        <v>12417</v>
      </c>
      <c r="F6949" s="11">
        <v>0</v>
      </c>
    </row>
    <row r="6950" spans="5:6" x14ac:dyDescent="0.3">
      <c r="E6950" s="4" t="s">
        <v>12118</v>
      </c>
      <c r="F6950" s="11">
        <v>0</v>
      </c>
    </row>
    <row r="6951" spans="5:6" x14ac:dyDescent="0.3">
      <c r="E6951" s="4" t="s">
        <v>12418</v>
      </c>
      <c r="F6951" s="11">
        <v>0</v>
      </c>
    </row>
    <row r="6952" spans="5:6" x14ac:dyDescent="0.3">
      <c r="E6952" s="4" t="s">
        <v>12720</v>
      </c>
      <c r="F6952" s="11">
        <v>0</v>
      </c>
    </row>
    <row r="6953" spans="5:6" x14ac:dyDescent="0.3">
      <c r="E6953" s="4" t="s">
        <v>12419</v>
      </c>
      <c r="F6953" s="11">
        <v>0</v>
      </c>
    </row>
    <row r="6954" spans="5:6" x14ac:dyDescent="0.3">
      <c r="E6954" s="4" t="s">
        <v>12722</v>
      </c>
      <c r="F6954" s="11">
        <v>0</v>
      </c>
    </row>
    <row r="6955" spans="5:6" x14ac:dyDescent="0.3">
      <c r="E6955" s="4" t="s">
        <v>12420</v>
      </c>
      <c r="F6955" s="11">
        <v>0</v>
      </c>
    </row>
    <row r="6956" spans="5:6" x14ac:dyDescent="0.3">
      <c r="E6956" s="4" t="s">
        <v>12724</v>
      </c>
      <c r="F6956" s="11">
        <v>0</v>
      </c>
    </row>
    <row r="6957" spans="5:6" x14ac:dyDescent="0.3">
      <c r="E6957" s="4" t="s">
        <v>12117</v>
      </c>
      <c r="F6957" s="11">
        <v>0</v>
      </c>
    </row>
    <row r="6958" spans="5:6" x14ac:dyDescent="0.3">
      <c r="E6958" s="4" t="s">
        <v>12726</v>
      </c>
      <c r="F6958" s="11">
        <v>0</v>
      </c>
    </row>
    <row r="6959" spans="5:6" x14ac:dyDescent="0.3">
      <c r="E6959" s="4" t="s">
        <v>12422</v>
      </c>
      <c r="F6959" s="11">
        <v>0</v>
      </c>
    </row>
    <row r="6960" spans="5:6" x14ac:dyDescent="0.3">
      <c r="E6960" s="4" t="s">
        <v>12728</v>
      </c>
      <c r="F6960" s="11">
        <v>0</v>
      </c>
    </row>
    <row r="6961" spans="5:6" x14ac:dyDescent="0.3">
      <c r="E6961" s="4" t="s">
        <v>12423</v>
      </c>
      <c r="F6961" s="11">
        <v>0</v>
      </c>
    </row>
    <row r="6962" spans="5:6" x14ac:dyDescent="0.3">
      <c r="E6962" s="4" t="s">
        <v>12730</v>
      </c>
      <c r="F6962" s="11">
        <v>0</v>
      </c>
    </row>
    <row r="6963" spans="5:6" x14ac:dyDescent="0.3">
      <c r="E6963" s="4" t="s">
        <v>12424</v>
      </c>
      <c r="F6963" s="11">
        <v>0</v>
      </c>
    </row>
    <row r="6964" spans="5:6" x14ac:dyDescent="0.3">
      <c r="E6964" s="4" t="s">
        <v>12732</v>
      </c>
      <c r="F6964" s="11">
        <v>0</v>
      </c>
    </row>
    <row r="6965" spans="5:6" x14ac:dyDescent="0.3">
      <c r="E6965" s="4" t="s">
        <v>12425</v>
      </c>
      <c r="F6965" s="11">
        <v>0</v>
      </c>
    </row>
    <row r="6966" spans="5:6" x14ac:dyDescent="0.3">
      <c r="E6966" s="4" t="s">
        <v>12734</v>
      </c>
      <c r="F6966" s="11">
        <v>0</v>
      </c>
    </row>
    <row r="6967" spans="5:6" x14ac:dyDescent="0.3">
      <c r="E6967" s="4" t="s">
        <v>12426</v>
      </c>
      <c r="F6967" s="11">
        <v>0</v>
      </c>
    </row>
    <row r="6968" spans="5:6" x14ac:dyDescent="0.3">
      <c r="E6968" s="4" t="s">
        <v>12736</v>
      </c>
      <c r="F6968" s="11">
        <v>0</v>
      </c>
    </row>
    <row r="6969" spans="5:6" x14ac:dyDescent="0.3">
      <c r="E6969" s="4" t="s">
        <v>12427</v>
      </c>
      <c r="F6969" s="11">
        <v>0</v>
      </c>
    </row>
    <row r="6970" spans="5:6" x14ac:dyDescent="0.3">
      <c r="E6970" s="4" t="s">
        <v>12738</v>
      </c>
      <c r="F6970" s="11">
        <v>0</v>
      </c>
    </row>
    <row r="6971" spans="5:6" x14ac:dyDescent="0.3">
      <c r="E6971" s="4" t="s">
        <v>12428</v>
      </c>
      <c r="F6971" s="11">
        <v>0</v>
      </c>
    </row>
    <row r="6972" spans="5:6" x14ac:dyDescent="0.3">
      <c r="E6972" s="4" t="s">
        <v>12740</v>
      </c>
      <c r="F6972" s="11">
        <v>0</v>
      </c>
    </row>
    <row r="6973" spans="5:6" x14ac:dyDescent="0.3">
      <c r="E6973" s="4" t="s">
        <v>12429</v>
      </c>
      <c r="F6973" s="11">
        <v>0</v>
      </c>
    </row>
    <row r="6974" spans="5:6" x14ac:dyDescent="0.3">
      <c r="E6974" s="4" t="s">
        <v>12742</v>
      </c>
      <c r="F6974" s="11">
        <v>0</v>
      </c>
    </row>
    <row r="6975" spans="5:6" x14ac:dyDescent="0.3">
      <c r="E6975" s="4" t="s">
        <v>12430</v>
      </c>
      <c r="F6975" s="11">
        <v>0</v>
      </c>
    </row>
    <row r="6976" spans="5:6" x14ac:dyDescent="0.3">
      <c r="E6976" s="4" t="s">
        <v>12744</v>
      </c>
      <c r="F6976" s="11">
        <v>0</v>
      </c>
    </row>
    <row r="6977" spans="5:6" x14ac:dyDescent="0.3">
      <c r="E6977" s="4" t="s">
        <v>12431</v>
      </c>
      <c r="F6977" s="11">
        <v>0</v>
      </c>
    </row>
    <row r="6978" spans="5:6" x14ac:dyDescent="0.3">
      <c r="E6978" s="4" t="s">
        <v>12746</v>
      </c>
      <c r="F6978" s="11">
        <v>0</v>
      </c>
    </row>
    <row r="6979" spans="5:6" x14ac:dyDescent="0.3">
      <c r="E6979" s="4" t="s">
        <v>12432</v>
      </c>
      <c r="F6979" s="11">
        <v>0</v>
      </c>
    </row>
    <row r="6980" spans="5:6" x14ac:dyDescent="0.3">
      <c r="E6980" s="4" t="s">
        <v>12748</v>
      </c>
      <c r="F6980" s="11">
        <v>0</v>
      </c>
    </row>
    <row r="6981" spans="5:6" x14ac:dyDescent="0.3">
      <c r="E6981" s="4" t="s">
        <v>12433</v>
      </c>
      <c r="F6981" s="11">
        <v>0</v>
      </c>
    </row>
    <row r="6982" spans="5:6" x14ac:dyDescent="0.3">
      <c r="E6982" s="4" t="s">
        <v>12750</v>
      </c>
      <c r="F6982" s="11">
        <v>0</v>
      </c>
    </row>
    <row r="6983" spans="5:6" x14ac:dyDescent="0.3">
      <c r="E6983" s="4" t="s">
        <v>12434</v>
      </c>
      <c r="F6983" s="11">
        <v>0</v>
      </c>
    </row>
    <row r="6984" spans="5:6" x14ac:dyDescent="0.3">
      <c r="E6984" s="4" t="s">
        <v>12752</v>
      </c>
      <c r="F6984" s="11">
        <v>0</v>
      </c>
    </row>
    <row r="6985" spans="5:6" x14ac:dyDescent="0.3">
      <c r="E6985" s="4" t="s">
        <v>12435</v>
      </c>
      <c r="F6985" s="11">
        <v>0</v>
      </c>
    </row>
    <row r="6986" spans="5:6" x14ac:dyDescent="0.3">
      <c r="E6986" s="4" t="s">
        <v>12754</v>
      </c>
      <c r="F6986" s="11">
        <v>0</v>
      </c>
    </row>
    <row r="6987" spans="5:6" x14ac:dyDescent="0.3">
      <c r="E6987" s="4" t="s">
        <v>12436</v>
      </c>
      <c r="F6987" s="11">
        <v>0</v>
      </c>
    </row>
    <row r="6988" spans="5:6" x14ac:dyDescent="0.3">
      <c r="E6988" s="4" t="s">
        <v>12756</v>
      </c>
      <c r="F6988" s="11">
        <v>0</v>
      </c>
    </row>
    <row r="6989" spans="5:6" x14ac:dyDescent="0.3">
      <c r="E6989" s="4" t="s">
        <v>12437</v>
      </c>
      <c r="F6989" s="11">
        <v>0</v>
      </c>
    </row>
    <row r="6990" spans="5:6" x14ac:dyDescent="0.3">
      <c r="E6990" s="4" t="s">
        <v>12758</v>
      </c>
      <c r="F6990" s="11">
        <v>0</v>
      </c>
    </row>
    <row r="6991" spans="5:6" x14ac:dyDescent="0.3">
      <c r="E6991" s="4" t="s">
        <v>12438</v>
      </c>
      <c r="F6991" s="11">
        <v>0</v>
      </c>
    </row>
    <row r="6992" spans="5:6" x14ac:dyDescent="0.3">
      <c r="E6992" s="4" t="s">
        <v>12760</v>
      </c>
      <c r="F6992" s="11">
        <v>0</v>
      </c>
    </row>
    <row r="6993" spans="5:6" x14ac:dyDescent="0.3">
      <c r="E6993" s="4" t="s">
        <v>12439</v>
      </c>
      <c r="F6993" s="11">
        <v>0</v>
      </c>
    </row>
    <row r="6994" spans="5:6" x14ac:dyDescent="0.3">
      <c r="E6994" s="4" t="s">
        <v>12762</v>
      </c>
      <c r="F6994" s="11">
        <v>0</v>
      </c>
    </row>
    <row r="6995" spans="5:6" x14ac:dyDescent="0.3">
      <c r="E6995" s="4" t="s">
        <v>12440</v>
      </c>
      <c r="F6995" s="11">
        <v>0</v>
      </c>
    </row>
    <row r="6996" spans="5:6" x14ac:dyDescent="0.3">
      <c r="E6996" s="4" t="s">
        <v>12764</v>
      </c>
      <c r="F6996" s="11">
        <v>0</v>
      </c>
    </row>
    <row r="6997" spans="5:6" x14ac:dyDescent="0.3">
      <c r="E6997" s="4" t="s">
        <v>12441</v>
      </c>
      <c r="F6997" s="11">
        <v>0</v>
      </c>
    </row>
    <row r="6998" spans="5:6" x14ac:dyDescent="0.3">
      <c r="E6998" s="4" t="s">
        <v>12766</v>
      </c>
      <c r="F6998" s="11">
        <v>0</v>
      </c>
    </row>
    <row r="6999" spans="5:6" x14ac:dyDescent="0.3">
      <c r="E6999" s="4" t="s">
        <v>12442</v>
      </c>
      <c r="F6999" s="11">
        <v>0</v>
      </c>
    </row>
    <row r="7000" spans="5:6" x14ac:dyDescent="0.3">
      <c r="E7000" s="4" t="s">
        <v>12768</v>
      </c>
      <c r="F7000" s="11">
        <v>0</v>
      </c>
    </row>
    <row r="7001" spans="5:6" x14ac:dyDescent="0.3">
      <c r="E7001" s="4" t="s">
        <v>12443</v>
      </c>
      <c r="F7001" s="11">
        <v>0</v>
      </c>
    </row>
    <row r="7002" spans="5:6" x14ac:dyDescent="0.3">
      <c r="E7002" s="4" t="s">
        <v>12770</v>
      </c>
      <c r="F7002" s="11">
        <v>0</v>
      </c>
    </row>
    <row r="7003" spans="5:6" x14ac:dyDescent="0.3">
      <c r="E7003" s="4" t="s">
        <v>12444</v>
      </c>
      <c r="F7003" s="11">
        <v>0</v>
      </c>
    </row>
    <row r="7004" spans="5:6" x14ac:dyDescent="0.3">
      <c r="E7004" s="4" t="s">
        <v>12772</v>
      </c>
      <c r="F7004" s="11">
        <v>0</v>
      </c>
    </row>
    <row r="7005" spans="5:6" x14ac:dyDescent="0.3">
      <c r="E7005" s="4" t="s">
        <v>12445</v>
      </c>
      <c r="F7005" s="11">
        <v>0</v>
      </c>
    </row>
    <row r="7006" spans="5:6" x14ac:dyDescent="0.3">
      <c r="E7006" s="4" t="s">
        <v>12774</v>
      </c>
      <c r="F7006" s="11">
        <v>0</v>
      </c>
    </row>
    <row r="7007" spans="5:6" x14ac:dyDescent="0.3">
      <c r="E7007" s="4" t="s">
        <v>12446</v>
      </c>
      <c r="F7007" s="11">
        <v>0</v>
      </c>
    </row>
    <row r="7008" spans="5:6" x14ac:dyDescent="0.3">
      <c r="E7008" s="4" t="s">
        <v>12776</v>
      </c>
      <c r="F7008" s="11">
        <v>0</v>
      </c>
    </row>
    <row r="7009" spans="5:6" x14ac:dyDescent="0.3">
      <c r="E7009" s="4" t="s">
        <v>12447</v>
      </c>
      <c r="F7009" s="11">
        <v>0</v>
      </c>
    </row>
    <row r="7010" spans="5:6" x14ac:dyDescent="0.3">
      <c r="E7010" s="4" t="s">
        <v>12778</v>
      </c>
      <c r="F7010" s="11">
        <v>0</v>
      </c>
    </row>
    <row r="7011" spans="5:6" x14ac:dyDescent="0.3">
      <c r="E7011" s="4" t="s">
        <v>12448</v>
      </c>
      <c r="F7011" s="11">
        <v>0</v>
      </c>
    </row>
    <row r="7012" spans="5:6" x14ac:dyDescent="0.3">
      <c r="E7012" s="4" t="s">
        <v>12780</v>
      </c>
      <c r="F7012" s="11">
        <v>0</v>
      </c>
    </row>
    <row r="7013" spans="5:6" x14ac:dyDescent="0.3">
      <c r="E7013" s="4" t="s">
        <v>12449</v>
      </c>
      <c r="F7013" s="11">
        <v>0</v>
      </c>
    </row>
    <row r="7014" spans="5:6" x14ac:dyDescent="0.3">
      <c r="E7014" s="4" t="s">
        <v>12782</v>
      </c>
      <c r="F7014" s="11">
        <v>0</v>
      </c>
    </row>
    <row r="7015" spans="5:6" x14ac:dyDescent="0.3">
      <c r="E7015" s="4" t="s">
        <v>12450</v>
      </c>
      <c r="F7015" s="11">
        <v>0</v>
      </c>
    </row>
    <row r="7016" spans="5:6" x14ac:dyDescent="0.3">
      <c r="E7016" s="4" t="s">
        <v>12784</v>
      </c>
      <c r="F7016" s="11">
        <v>0</v>
      </c>
    </row>
    <row r="7017" spans="5:6" x14ac:dyDescent="0.3">
      <c r="E7017" s="4" t="s">
        <v>12451</v>
      </c>
      <c r="F7017" s="11">
        <v>0</v>
      </c>
    </row>
    <row r="7018" spans="5:6" x14ac:dyDescent="0.3">
      <c r="E7018" s="4" t="s">
        <v>12786</v>
      </c>
      <c r="F7018" s="11">
        <v>0</v>
      </c>
    </row>
    <row r="7019" spans="5:6" x14ac:dyDescent="0.3">
      <c r="E7019" s="4" t="s">
        <v>12452</v>
      </c>
      <c r="F7019" s="11">
        <v>0</v>
      </c>
    </row>
    <row r="7020" spans="5:6" x14ac:dyDescent="0.3">
      <c r="E7020" s="4" t="s">
        <v>12788</v>
      </c>
      <c r="F7020" s="11">
        <v>0</v>
      </c>
    </row>
    <row r="7021" spans="5:6" x14ac:dyDescent="0.3">
      <c r="E7021" s="4" t="s">
        <v>12453</v>
      </c>
      <c r="F7021" s="11">
        <v>0</v>
      </c>
    </row>
    <row r="7022" spans="5:6" x14ac:dyDescent="0.3">
      <c r="E7022" s="4" t="s">
        <v>12790</v>
      </c>
      <c r="F7022" s="11">
        <v>0</v>
      </c>
    </row>
    <row r="7023" spans="5:6" x14ac:dyDescent="0.3">
      <c r="E7023" s="4" t="s">
        <v>12454</v>
      </c>
      <c r="F7023" s="11">
        <v>0</v>
      </c>
    </row>
    <row r="7024" spans="5:6" x14ac:dyDescent="0.3">
      <c r="E7024" s="4" t="s">
        <v>12792</v>
      </c>
      <c r="F7024" s="11">
        <v>0</v>
      </c>
    </row>
    <row r="7025" spans="5:6" x14ac:dyDescent="0.3">
      <c r="E7025" s="4" t="s">
        <v>12455</v>
      </c>
      <c r="F7025" s="11">
        <v>0</v>
      </c>
    </row>
    <row r="7026" spans="5:6" x14ac:dyDescent="0.3">
      <c r="E7026" s="4" t="s">
        <v>12794</v>
      </c>
      <c r="F7026" s="11">
        <v>0</v>
      </c>
    </row>
    <row r="7027" spans="5:6" x14ac:dyDescent="0.3">
      <c r="E7027" s="4" t="s">
        <v>12456</v>
      </c>
      <c r="F7027" s="11">
        <v>0</v>
      </c>
    </row>
    <row r="7028" spans="5:6" x14ac:dyDescent="0.3">
      <c r="E7028" s="4" t="s">
        <v>12796</v>
      </c>
      <c r="F7028" s="11">
        <v>0</v>
      </c>
    </row>
    <row r="7029" spans="5:6" x14ac:dyDescent="0.3">
      <c r="E7029" s="4" t="s">
        <v>12457</v>
      </c>
      <c r="F7029" s="11">
        <v>0</v>
      </c>
    </row>
    <row r="7030" spans="5:6" x14ac:dyDescent="0.3">
      <c r="E7030" s="4" t="s">
        <v>12798</v>
      </c>
      <c r="F7030" s="11">
        <v>0</v>
      </c>
    </row>
    <row r="7031" spans="5:6" x14ac:dyDescent="0.3">
      <c r="E7031" s="4" t="s">
        <v>12458</v>
      </c>
      <c r="F7031" s="11">
        <v>0</v>
      </c>
    </row>
    <row r="7032" spans="5:6" x14ac:dyDescent="0.3">
      <c r="E7032" s="4" t="s">
        <v>12800</v>
      </c>
      <c r="F7032" s="11">
        <v>0</v>
      </c>
    </row>
    <row r="7033" spans="5:6" x14ac:dyDescent="0.3">
      <c r="E7033" s="4" t="s">
        <v>12459</v>
      </c>
      <c r="F7033" s="11">
        <v>0</v>
      </c>
    </row>
    <row r="7034" spans="5:6" x14ac:dyDescent="0.3">
      <c r="E7034" s="4" t="s">
        <v>12802</v>
      </c>
      <c r="F7034" s="11">
        <v>0</v>
      </c>
    </row>
    <row r="7035" spans="5:6" x14ac:dyDescent="0.3">
      <c r="E7035" s="4" t="s">
        <v>12460</v>
      </c>
      <c r="F7035" s="11">
        <v>0</v>
      </c>
    </row>
    <row r="7036" spans="5:6" x14ac:dyDescent="0.3">
      <c r="E7036" s="4" t="s">
        <v>12804</v>
      </c>
      <c r="F7036" s="11">
        <v>0</v>
      </c>
    </row>
    <row r="7037" spans="5:6" x14ac:dyDescent="0.3">
      <c r="E7037" s="4" t="s">
        <v>12461</v>
      </c>
      <c r="F7037" s="11">
        <v>0</v>
      </c>
    </row>
    <row r="7038" spans="5:6" x14ac:dyDescent="0.3">
      <c r="E7038" s="4" t="s">
        <v>12806</v>
      </c>
      <c r="F7038" s="11">
        <v>0</v>
      </c>
    </row>
    <row r="7039" spans="5:6" x14ac:dyDescent="0.3">
      <c r="E7039" s="4" t="s">
        <v>12462</v>
      </c>
      <c r="F7039" s="11">
        <v>0</v>
      </c>
    </row>
    <row r="7040" spans="5:6" x14ac:dyDescent="0.3">
      <c r="E7040" s="4" t="s">
        <v>12808</v>
      </c>
      <c r="F7040" s="11">
        <v>0</v>
      </c>
    </row>
    <row r="7041" spans="5:6" x14ac:dyDescent="0.3">
      <c r="E7041" s="4" t="s">
        <v>12463</v>
      </c>
      <c r="F7041" s="11">
        <v>0</v>
      </c>
    </row>
    <row r="7042" spans="5:6" x14ac:dyDescent="0.3">
      <c r="E7042" s="4" t="s">
        <v>12810</v>
      </c>
      <c r="F7042" s="11">
        <v>0</v>
      </c>
    </row>
    <row r="7043" spans="5:6" x14ac:dyDescent="0.3">
      <c r="E7043" s="4" t="s">
        <v>12464</v>
      </c>
      <c r="F7043" s="11">
        <v>0</v>
      </c>
    </row>
    <row r="7044" spans="5:6" x14ac:dyDescent="0.3">
      <c r="E7044" s="4" t="s">
        <v>12812</v>
      </c>
      <c r="F7044" s="11">
        <v>0</v>
      </c>
    </row>
    <row r="7045" spans="5:6" x14ac:dyDescent="0.3">
      <c r="E7045" s="4" t="s">
        <v>12465</v>
      </c>
      <c r="F7045" s="11">
        <v>0</v>
      </c>
    </row>
    <row r="7046" spans="5:6" x14ac:dyDescent="0.3">
      <c r="E7046" s="4" t="s">
        <v>12814</v>
      </c>
      <c r="F7046" s="11">
        <v>0</v>
      </c>
    </row>
    <row r="7047" spans="5:6" x14ac:dyDescent="0.3">
      <c r="E7047" s="4" t="s">
        <v>12466</v>
      </c>
      <c r="F7047" s="11">
        <v>0</v>
      </c>
    </row>
    <row r="7048" spans="5:6" x14ac:dyDescent="0.3">
      <c r="E7048" s="4" t="s">
        <v>12816</v>
      </c>
      <c r="F7048" s="11">
        <v>0</v>
      </c>
    </row>
    <row r="7049" spans="5:6" x14ac:dyDescent="0.3">
      <c r="E7049" s="4" t="s">
        <v>12467</v>
      </c>
      <c r="F7049" s="11">
        <v>0</v>
      </c>
    </row>
    <row r="7050" spans="5:6" x14ac:dyDescent="0.3">
      <c r="E7050" s="4" t="s">
        <v>12108</v>
      </c>
      <c r="F7050" s="11">
        <v>0</v>
      </c>
    </row>
    <row r="7051" spans="5:6" x14ac:dyDescent="0.3">
      <c r="E7051" s="4" t="s">
        <v>12468</v>
      </c>
      <c r="F7051" s="11">
        <v>0</v>
      </c>
    </row>
    <row r="7052" spans="5:6" x14ac:dyDescent="0.3">
      <c r="E7052" s="4" t="s">
        <v>12820</v>
      </c>
      <c r="F7052" s="11">
        <v>0</v>
      </c>
    </row>
    <row r="7053" spans="5:6" x14ac:dyDescent="0.3">
      <c r="E7053" s="4" t="s">
        <v>12469</v>
      </c>
      <c r="F7053" s="11">
        <v>0</v>
      </c>
    </row>
    <row r="7054" spans="5:6" x14ac:dyDescent="0.3">
      <c r="E7054" s="4" t="s">
        <v>12822</v>
      </c>
      <c r="F7054" s="11">
        <v>0</v>
      </c>
    </row>
    <row r="7055" spans="5:6" x14ac:dyDescent="0.3">
      <c r="E7055" s="4" t="s">
        <v>12470</v>
      </c>
      <c r="F7055" s="11">
        <v>0</v>
      </c>
    </row>
    <row r="7056" spans="5:6" x14ac:dyDescent="0.3">
      <c r="E7056" s="4" t="s">
        <v>12824</v>
      </c>
      <c r="F7056" s="11">
        <v>0</v>
      </c>
    </row>
    <row r="7057" spans="5:6" x14ac:dyDescent="0.3">
      <c r="E7057" s="4" t="s">
        <v>12471</v>
      </c>
      <c r="F7057" s="11">
        <v>0</v>
      </c>
    </row>
    <row r="7058" spans="5:6" x14ac:dyDescent="0.3">
      <c r="E7058" s="4" t="s">
        <v>12826</v>
      </c>
      <c r="F7058" s="11">
        <v>0</v>
      </c>
    </row>
    <row r="7059" spans="5:6" x14ac:dyDescent="0.3">
      <c r="E7059" s="4" t="s">
        <v>12472</v>
      </c>
      <c r="F7059" s="11">
        <v>0</v>
      </c>
    </row>
    <row r="7060" spans="5:6" x14ac:dyDescent="0.3">
      <c r="E7060" s="4" t="s">
        <v>12828</v>
      </c>
      <c r="F7060" s="11">
        <v>0</v>
      </c>
    </row>
    <row r="7061" spans="5:6" x14ac:dyDescent="0.3">
      <c r="E7061" s="4" t="s">
        <v>12473</v>
      </c>
      <c r="F7061" s="11">
        <v>0</v>
      </c>
    </row>
    <row r="7062" spans="5:6" x14ac:dyDescent="0.3">
      <c r="E7062" s="4" t="s">
        <v>12830</v>
      </c>
      <c r="F7062" s="11">
        <v>0</v>
      </c>
    </row>
    <row r="7063" spans="5:6" x14ac:dyDescent="0.3">
      <c r="E7063" s="4" t="s">
        <v>12474</v>
      </c>
      <c r="F7063" s="11">
        <v>0</v>
      </c>
    </row>
    <row r="7064" spans="5:6" x14ac:dyDescent="0.3">
      <c r="E7064" s="4" t="s">
        <v>12832</v>
      </c>
      <c r="F7064" s="11">
        <v>0</v>
      </c>
    </row>
    <row r="7065" spans="5:6" x14ac:dyDescent="0.3">
      <c r="E7065" s="4" t="s">
        <v>12475</v>
      </c>
      <c r="F7065" s="11">
        <v>0</v>
      </c>
    </row>
    <row r="7066" spans="5:6" x14ac:dyDescent="0.3">
      <c r="E7066" s="4" t="s">
        <v>12834</v>
      </c>
      <c r="F7066" s="11">
        <v>0</v>
      </c>
    </row>
    <row r="7067" spans="5:6" x14ac:dyDescent="0.3">
      <c r="E7067" s="4" t="s">
        <v>12476</v>
      </c>
      <c r="F7067" s="11">
        <v>0</v>
      </c>
    </row>
    <row r="7068" spans="5:6" x14ac:dyDescent="0.3">
      <c r="E7068" s="4" t="s">
        <v>12836</v>
      </c>
      <c r="F7068" s="11">
        <v>0</v>
      </c>
    </row>
    <row r="7069" spans="5:6" x14ac:dyDescent="0.3">
      <c r="E7069" s="4" t="s">
        <v>12477</v>
      </c>
      <c r="F7069" s="11">
        <v>0</v>
      </c>
    </row>
    <row r="7070" spans="5:6" x14ac:dyDescent="0.3">
      <c r="E7070" s="4" t="s">
        <v>12838</v>
      </c>
      <c r="F7070" s="11">
        <v>0</v>
      </c>
    </row>
    <row r="7071" spans="5:6" x14ac:dyDescent="0.3">
      <c r="E7071" s="4" t="s">
        <v>12478</v>
      </c>
      <c r="F7071" s="11">
        <v>0</v>
      </c>
    </row>
    <row r="7072" spans="5:6" x14ac:dyDescent="0.3">
      <c r="E7072" s="4" t="s">
        <v>12840</v>
      </c>
      <c r="F7072" s="11">
        <v>0</v>
      </c>
    </row>
    <row r="7073" spans="5:6" x14ac:dyDescent="0.3">
      <c r="E7073" s="4" t="s">
        <v>12479</v>
      </c>
      <c r="F7073" s="11">
        <v>0</v>
      </c>
    </row>
    <row r="7074" spans="5:6" x14ac:dyDescent="0.3">
      <c r="E7074" s="4" t="s">
        <v>12842</v>
      </c>
      <c r="F7074" s="11">
        <v>0</v>
      </c>
    </row>
    <row r="7075" spans="5:6" x14ac:dyDescent="0.3">
      <c r="E7075" s="4" t="s">
        <v>12480</v>
      </c>
      <c r="F7075" s="11">
        <v>0</v>
      </c>
    </row>
    <row r="7076" spans="5:6" x14ac:dyDescent="0.3">
      <c r="E7076" s="4" t="s">
        <v>12844</v>
      </c>
      <c r="F7076" s="11">
        <v>0</v>
      </c>
    </row>
    <row r="7077" spans="5:6" x14ac:dyDescent="0.3">
      <c r="E7077" s="4" t="s">
        <v>12481</v>
      </c>
      <c r="F7077" s="11">
        <v>0</v>
      </c>
    </row>
    <row r="7078" spans="5:6" x14ac:dyDescent="0.3">
      <c r="E7078" s="4" t="s">
        <v>12109</v>
      </c>
      <c r="F7078" s="11">
        <v>0</v>
      </c>
    </row>
    <row r="7079" spans="5:6" x14ac:dyDescent="0.3">
      <c r="E7079" s="4" t="s">
        <v>12482</v>
      </c>
      <c r="F7079" s="11">
        <v>0</v>
      </c>
    </row>
    <row r="7080" spans="5:6" x14ac:dyDescent="0.3">
      <c r="E7080" s="4" t="s">
        <v>12848</v>
      </c>
      <c r="F7080" s="11">
        <v>0</v>
      </c>
    </row>
    <row r="7081" spans="5:6" x14ac:dyDescent="0.3">
      <c r="E7081" s="4" t="s">
        <v>12107</v>
      </c>
      <c r="F7081" s="11">
        <v>0</v>
      </c>
    </row>
    <row r="7082" spans="5:6" x14ac:dyDescent="0.3">
      <c r="E7082" s="4" t="s">
        <v>12850</v>
      </c>
      <c r="F7082" s="11">
        <v>0</v>
      </c>
    </row>
    <row r="7083" spans="5:6" x14ac:dyDescent="0.3">
      <c r="E7083" s="4" t="s">
        <v>12484</v>
      </c>
      <c r="F7083" s="11">
        <v>0</v>
      </c>
    </row>
    <row r="7084" spans="5:6" x14ac:dyDescent="0.3">
      <c r="E7084" s="4" t="s">
        <v>12119</v>
      </c>
      <c r="F7084" s="11">
        <v>0</v>
      </c>
    </row>
    <row r="7085" spans="5:6" x14ac:dyDescent="0.3">
      <c r="E7085" s="4" t="s">
        <v>12485</v>
      </c>
      <c r="F7085" s="11">
        <v>0</v>
      </c>
    </row>
    <row r="7086" spans="5:6" x14ac:dyDescent="0.3">
      <c r="E7086" s="4" t="s">
        <v>12854</v>
      </c>
      <c r="F7086" s="11">
        <v>0</v>
      </c>
    </row>
    <row r="7087" spans="5:6" x14ac:dyDescent="0.3">
      <c r="E7087" s="4" t="s">
        <v>12486</v>
      </c>
      <c r="F7087" s="11">
        <v>0</v>
      </c>
    </row>
    <row r="7088" spans="5:6" x14ac:dyDescent="0.3">
      <c r="E7088" s="4" t="s">
        <v>12856</v>
      </c>
      <c r="F7088" s="11">
        <v>0</v>
      </c>
    </row>
    <row r="7089" spans="5:6" x14ac:dyDescent="0.3">
      <c r="E7089" s="4" t="s">
        <v>12487</v>
      </c>
      <c r="F7089" s="11">
        <v>0</v>
      </c>
    </row>
    <row r="7090" spans="5:6" x14ac:dyDescent="0.3">
      <c r="E7090" s="4" t="s">
        <v>12858</v>
      </c>
      <c r="F7090" s="11">
        <v>0</v>
      </c>
    </row>
    <row r="7091" spans="5:6" x14ac:dyDescent="0.3">
      <c r="E7091" s="4" t="s">
        <v>12488</v>
      </c>
      <c r="F7091" s="11">
        <v>0</v>
      </c>
    </row>
    <row r="7092" spans="5:6" x14ac:dyDescent="0.3">
      <c r="E7092" s="4" t="s">
        <v>12860</v>
      </c>
      <c r="F7092" s="11">
        <v>0</v>
      </c>
    </row>
    <row r="7093" spans="5:6" x14ac:dyDescent="0.3">
      <c r="E7093" s="4" t="s">
        <v>12489</v>
      </c>
      <c r="F7093" s="11">
        <v>0</v>
      </c>
    </row>
    <row r="7094" spans="5:6" x14ac:dyDescent="0.3">
      <c r="E7094" s="4" t="s">
        <v>12097</v>
      </c>
      <c r="F7094" s="11">
        <v>0</v>
      </c>
    </row>
    <row r="7095" spans="5:6" x14ac:dyDescent="0.3">
      <c r="E7095" s="4" t="s">
        <v>12490</v>
      </c>
      <c r="F7095" s="11">
        <v>0</v>
      </c>
    </row>
    <row r="7096" spans="5:6" x14ac:dyDescent="0.3">
      <c r="E7096" s="4" t="s">
        <v>12864</v>
      </c>
      <c r="F7096" s="11">
        <v>0</v>
      </c>
    </row>
    <row r="7097" spans="5:6" x14ac:dyDescent="0.3">
      <c r="E7097" s="4" t="s">
        <v>12491</v>
      </c>
      <c r="F7097" s="11">
        <v>0</v>
      </c>
    </row>
    <row r="7098" spans="5:6" x14ac:dyDescent="0.3">
      <c r="E7098" s="4" t="s">
        <v>12110</v>
      </c>
      <c r="F7098" s="11">
        <v>0</v>
      </c>
    </row>
    <row r="7099" spans="5:6" x14ac:dyDescent="0.3">
      <c r="E7099" s="4" t="s">
        <v>12492</v>
      </c>
      <c r="F7099" s="11">
        <v>0</v>
      </c>
    </row>
    <row r="7100" spans="5:6" x14ac:dyDescent="0.3">
      <c r="E7100" s="4" t="s">
        <v>12111</v>
      </c>
      <c r="F7100" s="11">
        <v>0</v>
      </c>
    </row>
    <row r="7101" spans="5:6" x14ac:dyDescent="0.3">
      <c r="E7101" s="4" t="s">
        <v>12493</v>
      </c>
      <c r="F7101" s="11">
        <v>0</v>
      </c>
    </row>
    <row r="7102" spans="5:6" x14ac:dyDescent="0.3">
      <c r="E7102" s="4" t="s">
        <v>12870</v>
      </c>
      <c r="F7102" s="11">
        <v>0</v>
      </c>
    </row>
    <row r="7103" spans="5:6" x14ac:dyDescent="0.3">
      <c r="E7103" s="4" t="s">
        <v>12494</v>
      </c>
      <c r="F7103" s="11">
        <v>0</v>
      </c>
    </row>
    <row r="7104" spans="5:6" x14ac:dyDescent="0.3">
      <c r="E7104" s="4" t="s">
        <v>12872</v>
      </c>
      <c r="F7104" s="11">
        <v>0</v>
      </c>
    </row>
    <row r="7105" spans="5:6" x14ac:dyDescent="0.3">
      <c r="E7105" s="4" t="s">
        <v>12495</v>
      </c>
      <c r="F7105" s="11">
        <v>0</v>
      </c>
    </row>
    <row r="7106" spans="5:6" x14ac:dyDescent="0.3">
      <c r="E7106" s="4" t="s">
        <v>12874</v>
      </c>
      <c r="F7106" s="11">
        <v>0</v>
      </c>
    </row>
    <row r="7107" spans="5:6" x14ac:dyDescent="0.3">
      <c r="E7107" s="4" t="s">
        <v>12496</v>
      </c>
      <c r="F7107" s="11">
        <v>0</v>
      </c>
    </row>
    <row r="7108" spans="5:6" x14ac:dyDescent="0.3">
      <c r="E7108" s="4" t="s">
        <v>12876</v>
      </c>
      <c r="F7108" s="11">
        <v>0</v>
      </c>
    </row>
    <row r="7109" spans="5:6" x14ac:dyDescent="0.3">
      <c r="E7109" s="4" t="s">
        <v>12497</v>
      </c>
      <c r="F7109" s="11">
        <v>0</v>
      </c>
    </row>
    <row r="7110" spans="5:6" x14ac:dyDescent="0.3">
      <c r="E7110" s="4" t="s">
        <v>12878</v>
      </c>
      <c r="F7110" s="11">
        <v>0</v>
      </c>
    </row>
    <row r="7111" spans="5:6" x14ac:dyDescent="0.3">
      <c r="E7111" s="4" t="s">
        <v>12498</v>
      </c>
      <c r="F7111" s="11">
        <v>0</v>
      </c>
    </row>
    <row r="7112" spans="5:6" x14ac:dyDescent="0.3">
      <c r="E7112" s="4" t="s">
        <v>12880</v>
      </c>
      <c r="F7112" s="11">
        <v>0</v>
      </c>
    </row>
    <row r="7113" spans="5:6" x14ac:dyDescent="0.3">
      <c r="E7113" s="4" t="s">
        <v>12499</v>
      </c>
      <c r="F7113" s="11">
        <v>0</v>
      </c>
    </row>
    <row r="7114" spans="5:6" x14ac:dyDescent="0.3">
      <c r="E7114" s="4" t="s">
        <v>12882</v>
      </c>
      <c r="F7114" s="11">
        <v>0</v>
      </c>
    </row>
    <row r="7115" spans="5:6" x14ac:dyDescent="0.3">
      <c r="E7115" s="4" t="s">
        <v>12500</v>
      </c>
      <c r="F7115" s="11">
        <v>0</v>
      </c>
    </row>
    <row r="7116" spans="5:6" x14ac:dyDescent="0.3">
      <c r="E7116" s="4" t="s">
        <v>12884</v>
      </c>
      <c r="F7116" s="11">
        <v>0</v>
      </c>
    </row>
    <row r="7117" spans="5:6" x14ac:dyDescent="0.3">
      <c r="E7117" s="4" t="s">
        <v>12501</v>
      </c>
      <c r="F7117" s="11">
        <v>0</v>
      </c>
    </row>
    <row r="7118" spans="5:6" x14ac:dyDescent="0.3">
      <c r="E7118" s="4" t="s">
        <v>12886</v>
      </c>
      <c r="F7118" s="11">
        <v>0</v>
      </c>
    </row>
    <row r="7119" spans="5:6" x14ac:dyDescent="0.3">
      <c r="E7119" s="4" t="s">
        <v>12502</v>
      </c>
      <c r="F7119" s="11">
        <v>0</v>
      </c>
    </row>
    <row r="7120" spans="5:6" x14ac:dyDescent="0.3">
      <c r="E7120" s="4" t="s">
        <v>12888</v>
      </c>
      <c r="F7120" s="11">
        <v>0</v>
      </c>
    </row>
    <row r="7121" spans="5:6" x14ac:dyDescent="0.3">
      <c r="E7121" s="4" t="s">
        <v>12503</v>
      </c>
      <c r="F7121" s="11">
        <v>0</v>
      </c>
    </row>
    <row r="7122" spans="5:6" x14ac:dyDescent="0.3">
      <c r="E7122" s="4" t="s">
        <v>12890</v>
      </c>
      <c r="F7122" s="11">
        <v>0</v>
      </c>
    </row>
    <row r="7123" spans="5:6" x14ac:dyDescent="0.3">
      <c r="E7123" s="4" t="s">
        <v>12504</v>
      </c>
      <c r="F7123" s="11">
        <v>0</v>
      </c>
    </row>
    <row r="7124" spans="5:6" x14ac:dyDescent="0.3">
      <c r="E7124" s="4" t="s">
        <v>12892</v>
      </c>
      <c r="F7124" s="11">
        <v>0</v>
      </c>
    </row>
    <row r="7125" spans="5:6" x14ac:dyDescent="0.3">
      <c r="E7125" s="4" t="s">
        <v>12505</v>
      </c>
      <c r="F7125" s="11">
        <v>0</v>
      </c>
    </row>
    <row r="7126" spans="5:6" x14ac:dyDescent="0.3">
      <c r="E7126" s="4" t="s">
        <v>12894</v>
      </c>
      <c r="F7126" s="11">
        <v>0</v>
      </c>
    </row>
    <row r="7127" spans="5:6" x14ac:dyDescent="0.3">
      <c r="E7127" s="4" t="s">
        <v>12506</v>
      </c>
      <c r="F7127" s="11">
        <v>0</v>
      </c>
    </row>
    <row r="7128" spans="5:6" x14ac:dyDescent="0.3">
      <c r="E7128" s="4" t="s">
        <v>12896</v>
      </c>
      <c r="F7128" s="11">
        <v>0</v>
      </c>
    </row>
    <row r="7129" spans="5:6" x14ac:dyDescent="0.3">
      <c r="E7129" s="4" t="s">
        <v>12507</v>
      </c>
      <c r="F7129" s="11">
        <v>0</v>
      </c>
    </row>
    <row r="7130" spans="5:6" x14ac:dyDescent="0.3">
      <c r="E7130" s="4" t="s">
        <v>12898</v>
      </c>
      <c r="F7130" s="11">
        <v>0</v>
      </c>
    </row>
    <row r="7131" spans="5:6" x14ac:dyDescent="0.3">
      <c r="E7131" s="4" t="s">
        <v>12508</v>
      </c>
      <c r="F7131" s="11">
        <v>0</v>
      </c>
    </row>
    <row r="7132" spans="5:6" x14ac:dyDescent="0.3">
      <c r="E7132" s="4" t="s">
        <v>12900</v>
      </c>
      <c r="F7132" s="11">
        <v>0</v>
      </c>
    </row>
    <row r="7133" spans="5:6" x14ac:dyDescent="0.3">
      <c r="E7133" s="4" t="s">
        <v>12509</v>
      </c>
      <c r="F7133" s="11">
        <v>0</v>
      </c>
    </row>
    <row r="7134" spans="5:6" x14ac:dyDescent="0.3">
      <c r="E7134" s="4" t="s">
        <v>12902</v>
      </c>
      <c r="F7134" s="11">
        <v>0</v>
      </c>
    </row>
    <row r="7135" spans="5:6" x14ac:dyDescent="0.3">
      <c r="E7135" s="4" t="s">
        <v>12510</v>
      </c>
      <c r="F7135" s="11">
        <v>0</v>
      </c>
    </row>
    <row r="7136" spans="5:6" x14ac:dyDescent="0.3">
      <c r="E7136" s="4" t="s">
        <v>12904</v>
      </c>
      <c r="F7136" s="11">
        <v>0</v>
      </c>
    </row>
    <row r="7137" spans="5:6" x14ac:dyDescent="0.3">
      <c r="E7137" s="4" t="s">
        <v>12511</v>
      </c>
      <c r="F7137" s="11">
        <v>0</v>
      </c>
    </row>
    <row r="7138" spans="5:6" x14ac:dyDescent="0.3">
      <c r="E7138" s="4" t="s">
        <v>12906</v>
      </c>
      <c r="F7138" s="11">
        <v>0</v>
      </c>
    </row>
    <row r="7139" spans="5:6" x14ac:dyDescent="0.3">
      <c r="E7139" s="4" t="s">
        <v>12512</v>
      </c>
      <c r="F7139" s="11">
        <v>0</v>
      </c>
    </row>
    <row r="7140" spans="5:6" x14ac:dyDescent="0.3">
      <c r="E7140" s="4" t="s">
        <v>12908</v>
      </c>
      <c r="F7140" s="11">
        <v>0</v>
      </c>
    </row>
    <row r="7141" spans="5:6" x14ac:dyDescent="0.3">
      <c r="E7141" s="4" t="s">
        <v>12513</v>
      </c>
      <c r="F7141" s="11">
        <v>0</v>
      </c>
    </row>
    <row r="7142" spans="5:6" x14ac:dyDescent="0.3">
      <c r="E7142" s="4" t="s">
        <v>12910</v>
      </c>
      <c r="F7142" s="11">
        <v>0</v>
      </c>
    </row>
    <row r="7143" spans="5:6" x14ac:dyDescent="0.3">
      <c r="E7143" s="4" t="s">
        <v>12514</v>
      </c>
      <c r="F7143" s="11">
        <v>0</v>
      </c>
    </row>
    <row r="7144" spans="5:6" x14ac:dyDescent="0.3">
      <c r="E7144" s="4" t="s">
        <v>12912</v>
      </c>
      <c r="F7144" s="11">
        <v>0</v>
      </c>
    </row>
    <row r="7145" spans="5:6" x14ac:dyDescent="0.3">
      <c r="E7145" s="4" t="s">
        <v>12515</v>
      </c>
      <c r="F7145" s="11">
        <v>0</v>
      </c>
    </row>
    <row r="7146" spans="5:6" x14ac:dyDescent="0.3">
      <c r="E7146" s="4" t="s">
        <v>12914</v>
      </c>
      <c r="F7146" s="11">
        <v>0</v>
      </c>
    </row>
    <row r="7147" spans="5:6" x14ac:dyDescent="0.3">
      <c r="E7147" s="4" t="s">
        <v>12516</v>
      </c>
      <c r="F7147" s="11">
        <v>0</v>
      </c>
    </row>
    <row r="7148" spans="5:6" x14ac:dyDescent="0.3">
      <c r="E7148" s="4" t="s">
        <v>12916</v>
      </c>
      <c r="F7148" s="11">
        <v>0</v>
      </c>
    </row>
    <row r="7149" spans="5:6" x14ac:dyDescent="0.3">
      <c r="E7149" s="4" t="s">
        <v>12517</v>
      </c>
      <c r="F7149" s="11">
        <v>0</v>
      </c>
    </row>
    <row r="7150" spans="5:6" x14ac:dyDescent="0.3">
      <c r="E7150" s="4" t="s">
        <v>12918</v>
      </c>
      <c r="F7150" s="11">
        <v>0</v>
      </c>
    </row>
    <row r="7151" spans="5:6" x14ac:dyDescent="0.3">
      <c r="E7151" s="4" t="s">
        <v>12518</v>
      </c>
      <c r="F7151" s="11">
        <v>0</v>
      </c>
    </row>
    <row r="7152" spans="5:6" x14ac:dyDescent="0.3">
      <c r="E7152" s="4" t="s">
        <v>12920</v>
      </c>
      <c r="F7152" s="11">
        <v>0</v>
      </c>
    </row>
    <row r="7153" spans="5:6" x14ac:dyDescent="0.3">
      <c r="E7153" s="4" t="s">
        <v>12519</v>
      </c>
      <c r="F7153" s="11">
        <v>0</v>
      </c>
    </row>
    <row r="7154" spans="5:6" x14ac:dyDescent="0.3">
      <c r="E7154" s="4" t="s">
        <v>12922</v>
      </c>
      <c r="F7154" s="11">
        <v>0</v>
      </c>
    </row>
    <row r="7155" spans="5:6" x14ac:dyDescent="0.3">
      <c r="E7155" s="4" t="s">
        <v>12520</v>
      </c>
      <c r="F7155" s="11">
        <v>0</v>
      </c>
    </row>
    <row r="7156" spans="5:6" x14ac:dyDescent="0.3">
      <c r="E7156" s="4" t="s">
        <v>12924</v>
      </c>
      <c r="F7156" s="11">
        <v>0</v>
      </c>
    </row>
    <row r="7157" spans="5:6" x14ac:dyDescent="0.3">
      <c r="E7157" s="4" t="s">
        <v>12521</v>
      </c>
      <c r="F7157" s="11">
        <v>0</v>
      </c>
    </row>
    <row r="7158" spans="5:6" x14ac:dyDescent="0.3">
      <c r="E7158" s="4" t="s">
        <v>12926</v>
      </c>
      <c r="F7158" s="11">
        <v>0</v>
      </c>
    </row>
    <row r="7159" spans="5:6" x14ac:dyDescent="0.3">
      <c r="E7159" s="4" t="s">
        <v>12522</v>
      </c>
      <c r="F7159" s="11">
        <v>0</v>
      </c>
    </row>
    <row r="7160" spans="5:6" x14ac:dyDescent="0.3">
      <c r="E7160" s="4" t="s">
        <v>12928</v>
      </c>
      <c r="F7160" s="11">
        <v>0</v>
      </c>
    </row>
    <row r="7161" spans="5:6" x14ac:dyDescent="0.3">
      <c r="E7161" s="4" t="s">
        <v>12523</v>
      </c>
      <c r="F7161" s="11">
        <v>0</v>
      </c>
    </row>
    <row r="7162" spans="5:6" x14ac:dyDescent="0.3">
      <c r="E7162" s="4" t="s">
        <v>12930</v>
      </c>
      <c r="F7162" s="11">
        <v>0</v>
      </c>
    </row>
    <row r="7163" spans="5:6" x14ac:dyDescent="0.3">
      <c r="E7163" s="4" t="s">
        <v>12524</v>
      </c>
      <c r="F7163" s="11">
        <v>0</v>
      </c>
    </row>
    <row r="7164" spans="5:6" x14ac:dyDescent="0.3">
      <c r="E7164" s="4" t="s">
        <v>12932</v>
      </c>
      <c r="F7164" s="11">
        <v>0</v>
      </c>
    </row>
    <row r="7165" spans="5:6" x14ac:dyDescent="0.3">
      <c r="E7165" s="4" t="s">
        <v>12525</v>
      </c>
      <c r="F7165" s="11">
        <v>0</v>
      </c>
    </row>
    <row r="7166" spans="5:6" x14ac:dyDescent="0.3">
      <c r="E7166" s="4" t="s">
        <v>12934</v>
      </c>
      <c r="F7166" s="11">
        <v>0</v>
      </c>
    </row>
    <row r="7167" spans="5:6" x14ac:dyDescent="0.3">
      <c r="E7167" s="4" t="s">
        <v>12526</v>
      </c>
      <c r="F7167" s="11">
        <v>0</v>
      </c>
    </row>
    <row r="7168" spans="5:6" x14ac:dyDescent="0.3">
      <c r="E7168" s="4" t="s">
        <v>12936</v>
      </c>
      <c r="F7168" s="11">
        <v>0</v>
      </c>
    </row>
    <row r="7169" spans="5:6" x14ac:dyDescent="0.3">
      <c r="E7169" s="4" t="s">
        <v>12090</v>
      </c>
      <c r="F7169" s="11">
        <v>0</v>
      </c>
    </row>
    <row r="7170" spans="5:6" x14ac:dyDescent="0.3">
      <c r="E7170" s="4" t="s">
        <v>12938</v>
      </c>
      <c r="F7170" s="11">
        <v>0</v>
      </c>
    </row>
    <row r="7171" spans="5:6" x14ac:dyDescent="0.3">
      <c r="E7171" s="4" t="s">
        <v>12528</v>
      </c>
      <c r="F7171" s="11">
        <v>0</v>
      </c>
    </row>
    <row r="7172" spans="5:6" x14ac:dyDescent="0.3">
      <c r="E7172" s="4" t="s">
        <v>12940</v>
      </c>
      <c r="F7172" s="11">
        <v>0</v>
      </c>
    </row>
    <row r="7173" spans="5:6" x14ac:dyDescent="0.3">
      <c r="E7173" s="4" t="s">
        <v>12529</v>
      </c>
      <c r="F7173" s="11">
        <v>0</v>
      </c>
    </row>
    <row r="7174" spans="5:6" x14ac:dyDescent="0.3">
      <c r="E7174" s="4" t="s">
        <v>12942</v>
      </c>
      <c r="F7174" s="11">
        <v>0</v>
      </c>
    </row>
    <row r="7175" spans="5:6" x14ac:dyDescent="0.3">
      <c r="E7175" s="4" t="s">
        <v>12530</v>
      </c>
      <c r="F7175" s="11">
        <v>0</v>
      </c>
    </row>
    <row r="7176" spans="5:6" x14ac:dyDescent="0.3">
      <c r="E7176" s="4" t="s">
        <v>12944</v>
      </c>
      <c r="F7176" s="11">
        <v>0</v>
      </c>
    </row>
    <row r="7177" spans="5:6" x14ac:dyDescent="0.3">
      <c r="E7177" s="4" t="s">
        <v>12531</v>
      </c>
      <c r="F7177" s="11">
        <v>0</v>
      </c>
    </row>
    <row r="7178" spans="5:6" x14ac:dyDescent="0.3">
      <c r="E7178" s="4" t="s">
        <v>12946</v>
      </c>
      <c r="F7178" s="11">
        <v>0</v>
      </c>
    </row>
    <row r="7179" spans="5:6" x14ac:dyDescent="0.3">
      <c r="E7179" s="4" t="s">
        <v>12532</v>
      </c>
      <c r="F7179" s="11">
        <v>0</v>
      </c>
    </row>
    <row r="7180" spans="5:6" x14ac:dyDescent="0.3">
      <c r="E7180" s="4" t="s">
        <v>12948</v>
      </c>
      <c r="F7180" s="11">
        <v>0</v>
      </c>
    </row>
    <row r="7181" spans="5:6" x14ac:dyDescent="0.3">
      <c r="E7181" s="4" t="s">
        <v>12533</v>
      </c>
      <c r="F7181" s="11">
        <v>0</v>
      </c>
    </row>
    <row r="7182" spans="5:6" x14ac:dyDescent="0.3">
      <c r="E7182" s="4" t="s">
        <v>12950</v>
      </c>
      <c r="F7182" s="11">
        <v>0</v>
      </c>
    </row>
    <row r="7183" spans="5:6" x14ac:dyDescent="0.3">
      <c r="E7183" s="4" t="s">
        <v>12534</v>
      </c>
      <c r="F7183" s="11">
        <v>0</v>
      </c>
    </row>
    <row r="7184" spans="5:6" x14ac:dyDescent="0.3">
      <c r="E7184" s="4" t="s">
        <v>12952</v>
      </c>
      <c r="F7184" s="11">
        <v>0</v>
      </c>
    </row>
    <row r="7185" spans="5:6" x14ac:dyDescent="0.3">
      <c r="E7185" s="4" t="s">
        <v>12535</v>
      </c>
      <c r="F7185" s="11">
        <v>0</v>
      </c>
    </row>
    <row r="7186" spans="5:6" x14ac:dyDescent="0.3">
      <c r="E7186" s="4" t="s">
        <v>12954</v>
      </c>
      <c r="F7186" s="11">
        <v>0</v>
      </c>
    </row>
    <row r="7187" spans="5:6" x14ac:dyDescent="0.3">
      <c r="E7187" s="4" t="s">
        <v>12536</v>
      </c>
      <c r="F7187" s="11">
        <v>0</v>
      </c>
    </row>
    <row r="7188" spans="5:6" x14ac:dyDescent="0.3">
      <c r="E7188" s="4" t="s">
        <v>12956</v>
      </c>
      <c r="F7188" s="11">
        <v>0</v>
      </c>
    </row>
    <row r="7189" spans="5:6" x14ac:dyDescent="0.3">
      <c r="E7189" s="4" t="s">
        <v>12537</v>
      </c>
      <c r="F7189" s="11">
        <v>0</v>
      </c>
    </row>
    <row r="7190" spans="5:6" x14ac:dyDescent="0.3">
      <c r="E7190" s="4" t="s">
        <v>12958</v>
      </c>
      <c r="F7190" s="11">
        <v>0</v>
      </c>
    </row>
    <row r="7191" spans="5:6" x14ac:dyDescent="0.3">
      <c r="E7191" s="4" t="s">
        <v>12538</v>
      </c>
      <c r="F7191" s="11">
        <v>0</v>
      </c>
    </row>
    <row r="7192" spans="5:6" x14ac:dyDescent="0.3">
      <c r="E7192" s="4" t="s">
        <v>12960</v>
      </c>
      <c r="F7192" s="11">
        <v>0</v>
      </c>
    </row>
    <row r="7193" spans="5:6" x14ac:dyDescent="0.3">
      <c r="E7193" s="4" t="s">
        <v>12539</v>
      </c>
      <c r="F7193" s="11">
        <v>0</v>
      </c>
    </row>
    <row r="7194" spans="5:6" x14ac:dyDescent="0.3">
      <c r="E7194" s="4" t="s">
        <v>12962</v>
      </c>
      <c r="F7194" s="11">
        <v>0</v>
      </c>
    </row>
    <row r="7195" spans="5:6" x14ac:dyDescent="0.3">
      <c r="E7195" s="4" t="s">
        <v>12540</v>
      </c>
      <c r="F7195" s="11">
        <v>0</v>
      </c>
    </row>
    <row r="7196" spans="5:6" x14ac:dyDescent="0.3">
      <c r="E7196" s="4" t="s">
        <v>12964</v>
      </c>
      <c r="F7196" s="11">
        <v>0</v>
      </c>
    </row>
    <row r="7197" spans="5:6" x14ac:dyDescent="0.3">
      <c r="E7197" s="4" t="s">
        <v>12541</v>
      </c>
      <c r="F7197" s="11">
        <v>0</v>
      </c>
    </row>
    <row r="7198" spans="5:6" x14ac:dyDescent="0.3">
      <c r="E7198" s="4" t="s">
        <v>12966</v>
      </c>
      <c r="F7198" s="11">
        <v>0</v>
      </c>
    </row>
    <row r="7199" spans="5:6" x14ac:dyDescent="0.3">
      <c r="E7199" s="4" t="s">
        <v>12542</v>
      </c>
      <c r="F7199" s="11">
        <v>0</v>
      </c>
    </row>
    <row r="7200" spans="5:6" x14ac:dyDescent="0.3">
      <c r="E7200" s="4" t="s">
        <v>12968</v>
      </c>
      <c r="F7200" s="11">
        <v>0</v>
      </c>
    </row>
    <row r="7201" spans="5:6" x14ac:dyDescent="0.3">
      <c r="E7201" s="4" t="s">
        <v>12543</v>
      </c>
      <c r="F7201" s="11">
        <v>0</v>
      </c>
    </row>
    <row r="7202" spans="5:6" x14ac:dyDescent="0.3">
      <c r="E7202" s="4" t="s">
        <v>12970</v>
      </c>
      <c r="F7202" s="11">
        <v>0</v>
      </c>
    </row>
    <row r="7203" spans="5:6" x14ac:dyDescent="0.3">
      <c r="E7203" s="4" t="s">
        <v>12544</v>
      </c>
      <c r="F7203" s="11">
        <v>0</v>
      </c>
    </row>
    <row r="7204" spans="5:6" x14ac:dyDescent="0.3">
      <c r="E7204" s="4" t="s">
        <v>12972</v>
      </c>
      <c r="F7204" s="11">
        <v>0</v>
      </c>
    </row>
    <row r="7205" spans="5:6" x14ac:dyDescent="0.3">
      <c r="E7205" s="4" t="s">
        <v>12545</v>
      </c>
      <c r="F7205" s="11">
        <v>0</v>
      </c>
    </row>
    <row r="7206" spans="5:6" x14ac:dyDescent="0.3">
      <c r="E7206" s="4" t="s">
        <v>12974</v>
      </c>
      <c r="F7206" s="11">
        <v>0</v>
      </c>
    </row>
    <row r="7207" spans="5:6" x14ac:dyDescent="0.3">
      <c r="E7207" s="4" t="s">
        <v>12546</v>
      </c>
      <c r="F7207" s="11">
        <v>0</v>
      </c>
    </row>
    <row r="7208" spans="5:6" x14ac:dyDescent="0.3">
      <c r="E7208" s="4" t="s">
        <v>12976</v>
      </c>
      <c r="F7208" s="11">
        <v>0</v>
      </c>
    </row>
    <row r="7209" spans="5:6" x14ac:dyDescent="0.3">
      <c r="E7209" s="4" t="s">
        <v>12547</v>
      </c>
      <c r="F7209" s="11">
        <v>0</v>
      </c>
    </row>
    <row r="7210" spans="5:6" x14ac:dyDescent="0.3">
      <c r="E7210" s="4" t="s">
        <v>12978</v>
      </c>
      <c r="F7210" s="11">
        <v>0</v>
      </c>
    </row>
    <row r="7211" spans="5:6" x14ac:dyDescent="0.3">
      <c r="E7211" s="4" t="s">
        <v>12548</v>
      </c>
      <c r="F7211" s="11">
        <v>0</v>
      </c>
    </row>
    <row r="7212" spans="5:6" x14ac:dyDescent="0.3">
      <c r="E7212" s="4" t="s">
        <v>12980</v>
      </c>
      <c r="F7212" s="11">
        <v>0</v>
      </c>
    </row>
    <row r="7213" spans="5:6" x14ac:dyDescent="0.3">
      <c r="E7213" s="4" t="s">
        <v>12549</v>
      </c>
      <c r="F7213" s="11">
        <v>0</v>
      </c>
    </row>
    <row r="7214" spans="5:6" x14ac:dyDescent="0.3">
      <c r="E7214" s="4" t="s">
        <v>12982</v>
      </c>
      <c r="F7214" s="11">
        <v>0</v>
      </c>
    </row>
    <row r="7215" spans="5:6" x14ac:dyDescent="0.3">
      <c r="E7215" s="4" t="s">
        <v>12550</v>
      </c>
      <c r="F7215" s="11">
        <v>0</v>
      </c>
    </row>
    <row r="7216" spans="5:6" x14ac:dyDescent="0.3">
      <c r="E7216" s="4" t="s">
        <v>12984</v>
      </c>
      <c r="F7216" s="11">
        <v>0</v>
      </c>
    </row>
    <row r="7217" spans="5:6" x14ac:dyDescent="0.3">
      <c r="E7217" s="4" t="s">
        <v>12551</v>
      </c>
      <c r="F7217" s="11">
        <v>0</v>
      </c>
    </row>
    <row r="7218" spans="5:6" x14ac:dyDescent="0.3">
      <c r="E7218" s="4" t="s">
        <v>12986</v>
      </c>
      <c r="F7218" s="11">
        <v>0</v>
      </c>
    </row>
    <row r="7219" spans="5:6" x14ac:dyDescent="0.3">
      <c r="E7219" s="4" t="s">
        <v>12552</v>
      </c>
      <c r="F7219" s="11">
        <v>0</v>
      </c>
    </row>
    <row r="7220" spans="5:6" x14ac:dyDescent="0.3">
      <c r="E7220" s="4" t="s">
        <v>12988</v>
      </c>
      <c r="F7220" s="11">
        <v>0</v>
      </c>
    </row>
    <row r="7221" spans="5:6" x14ac:dyDescent="0.3">
      <c r="E7221" s="4" t="s">
        <v>12553</v>
      </c>
      <c r="F7221" s="11">
        <v>0</v>
      </c>
    </row>
    <row r="7222" spans="5:6" x14ac:dyDescent="0.3">
      <c r="E7222" s="4" t="s">
        <v>12990</v>
      </c>
      <c r="F7222" s="11">
        <v>0</v>
      </c>
    </row>
    <row r="7223" spans="5:6" x14ac:dyDescent="0.3">
      <c r="E7223" s="4" t="s">
        <v>12554</v>
      </c>
      <c r="F7223" s="11">
        <v>0</v>
      </c>
    </row>
    <row r="7224" spans="5:6" x14ac:dyDescent="0.3">
      <c r="E7224" s="4" t="s">
        <v>12992</v>
      </c>
      <c r="F7224" s="11">
        <v>0</v>
      </c>
    </row>
    <row r="7225" spans="5:6" x14ac:dyDescent="0.3">
      <c r="E7225" s="4" t="s">
        <v>12997</v>
      </c>
      <c r="F7225" s="11">
        <v>0</v>
      </c>
    </row>
    <row r="7226" spans="5:6" x14ac:dyDescent="0.3">
      <c r="E7226" s="4" t="s">
        <v>12994</v>
      </c>
      <c r="F7226" s="11">
        <v>0</v>
      </c>
    </row>
    <row r="7227" spans="5:6" x14ac:dyDescent="0.3">
      <c r="E7227" s="4" t="s">
        <v>12999</v>
      </c>
      <c r="F7227" s="11">
        <v>0</v>
      </c>
    </row>
    <row r="7228" spans="5:6" x14ac:dyDescent="0.3">
      <c r="E7228" s="4" t="s">
        <v>12996</v>
      </c>
      <c r="F7228" s="11">
        <v>0</v>
      </c>
    </row>
    <row r="7229" spans="5:6" x14ac:dyDescent="0.3">
      <c r="E7229" s="4" t="s">
        <v>13001</v>
      </c>
      <c r="F7229" s="11">
        <v>0</v>
      </c>
    </row>
    <row r="7230" spans="5:6" x14ac:dyDescent="0.3">
      <c r="E7230" s="4" t="s">
        <v>13003</v>
      </c>
      <c r="F7230" s="11">
        <v>0</v>
      </c>
    </row>
    <row r="7231" spans="5:6" x14ac:dyDescent="0.3">
      <c r="E7231" s="4" t="s">
        <v>12555</v>
      </c>
      <c r="F7231" s="11">
        <v>0</v>
      </c>
    </row>
    <row r="7232" spans="5:6" x14ac:dyDescent="0.3">
      <c r="E7232" s="4" t="s">
        <v>13000</v>
      </c>
      <c r="F7232" s="11">
        <v>0</v>
      </c>
    </row>
    <row r="7233" spans="5:6" x14ac:dyDescent="0.3">
      <c r="E7233" s="4" t="s">
        <v>12556</v>
      </c>
      <c r="F7233" s="11">
        <v>0</v>
      </c>
    </row>
    <row r="7234" spans="5:6" x14ac:dyDescent="0.3">
      <c r="E7234" s="4" t="s">
        <v>13002</v>
      </c>
      <c r="F7234" s="11">
        <v>0</v>
      </c>
    </row>
    <row r="7235" spans="5:6" x14ac:dyDescent="0.3">
      <c r="E7235" s="4" t="s">
        <v>12557</v>
      </c>
      <c r="F7235" s="11">
        <v>0</v>
      </c>
    </row>
    <row r="7236" spans="5:6" x14ac:dyDescent="0.3">
      <c r="E7236" s="4" t="s">
        <v>13004</v>
      </c>
      <c r="F7236" s="11">
        <v>0</v>
      </c>
    </row>
    <row r="7237" spans="5:6" x14ac:dyDescent="0.3">
      <c r="E7237" s="4" t="s">
        <v>12558</v>
      </c>
      <c r="F7237" s="11">
        <v>0</v>
      </c>
    </row>
    <row r="7238" spans="5:6" x14ac:dyDescent="0.3">
      <c r="E7238" s="4" t="s">
        <v>13006</v>
      </c>
      <c r="F7238" s="11">
        <v>0</v>
      </c>
    </row>
    <row r="7239" spans="5:6" x14ac:dyDescent="0.3">
      <c r="E7239" s="4" t="s">
        <v>12559</v>
      </c>
      <c r="F7239" s="11">
        <v>0</v>
      </c>
    </row>
    <row r="7240" spans="5:6" x14ac:dyDescent="0.3">
      <c r="E7240" s="4" t="s">
        <v>13008</v>
      </c>
      <c r="F7240" s="11">
        <v>0</v>
      </c>
    </row>
    <row r="7241" spans="5:6" x14ac:dyDescent="0.3">
      <c r="E7241" s="4" t="s">
        <v>12560</v>
      </c>
      <c r="F7241" s="11">
        <v>0</v>
      </c>
    </row>
    <row r="7242" spans="5:6" x14ac:dyDescent="0.3">
      <c r="E7242" s="4" t="s">
        <v>13010</v>
      </c>
      <c r="F7242" s="11">
        <v>0</v>
      </c>
    </row>
    <row r="7243" spans="5:6" x14ac:dyDescent="0.3">
      <c r="E7243" s="4" t="s">
        <v>12091</v>
      </c>
      <c r="F7243" s="11">
        <v>0</v>
      </c>
    </row>
    <row r="7244" spans="5:6" x14ac:dyDescent="0.3">
      <c r="E7244" s="4" t="s">
        <v>13012</v>
      </c>
      <c r="F7244" s="11">
        <v>0</v>
      </c>
    </row>
    <row r="7245" spans="5:6" x14ac:dyDescent="0.3">
      <c r="E7245" s="4" t="s">
        <v>12562</v>
      </c>
      <c r="F7245" s="11">
        <v>0</v>
      </c>
    </row>
    <row r="7246" spans="5:6" x14ac:dyDescent="0.3">
      <c r="E7246" s="4" t="s">
        <v>13014</v>
      </c>
      <c r="F7246" s="11">
        <v>0</v>
      </c>
    </row>
    <row r="7247" spans="5:6" x14ac:dyDescent="0.3">
      <c r="E7247" s="4" t="s">
        <v>12563</v>
      </c>
      <c r="F7247" s="11">
        <v>0</v>
      </c>
    </row>
    <row r="7248" spans="5:6" x14ac:dyDescent="0.3">
      <c r="E7248" s="4" t="s">
        <v>13016</v>
      </c>
      <c r="F7248" s="11">
        <v>0</v>
      </c>
    </row>
    <row r="7249" spans="5:6" x14ac:dyDescent="0.3">
      <c r="E7249" s="4" t="s">
        <v>12564</v>
      </c>
      <c r="F7249" s="11">
        <v>0</v>
      </c>
    </row>
    <row r="7250" spans="5:6" x14ac:dyDescent="0.3">
      <c r="E7250" s="4" t="s">
        <v>13018</v>
      </c>
      <c r="F7250" s="11">
        <v>0</v>
      </c>
    </row>
    <row r="7251" spans="5:6" x14ac:dyDescent="0.3">
      <c r="E7251" s="4" t="s">
        <v>12565</v>
      </c>
      <c r="F7251" s="11">
        <v>0</v>
      </c>
    </row>
    <row r="7252" spans="5:6" x14ac:dyDescent="0.3">
      <c r="E7252" s="4" t="s">
        <v>13020</v>
      </c>
      <c r="F7252" s="11">
        <v>0</v>
      </c>
    </row>
    <row r="7253" spans="5:6" x14ac:dyDescent="0.3">
      <c r="E7253" s="4" t="s">
        <v>12566</v>
      </c>
      <c r="F7253" s="11">
        <v>0</v>
      </c>
    </row>
    <row r="7254" spans="5:6" x14ac:dyDescent="0.3">
      <c r="E7254" s="4" t="s">
        <v>13022</v>
      </c>
      <c r="F7254" s="11">
        <v>0</v>
      </c>
    </row>
    <row r="7255" spans="5:6" x14ac:dyDescent="0.3">
      <c r="E7255" s="4" t="s">
        <v>12567</v>
      </c>
      <c r="F7255" s="11">
        <v>0</v>
      </c>
    </row>
    <row r="7256" spans="5:6" x14ac:dyDescent="0.3">
      <c r="E7256" s="4" t="s">
        <v>13024</v>
      </c>
      <c r="F7256" s="11">
        <v>0</v>
      </c>
    </row>
    <row r="7257" spans="5:6" x14ac:dyDescent="0.3">
      <c r="E7257" s="4" t="s">
        <v>12568</v>
      </c>
      <c r="F7257" s="11">
        <v>0</v>
      </c>
    </row>
    <row r="7258" spans="5:6" x14ac:dyDescent="0.3">
      <c r="E7258" s="4" t="s">
        <v>13026</v>
      </c>
      <c r="F7258" s="11">
        <v>0</v>
      </c>
    </row>
    <row r="7259" spans="5:6" x14ac:dyDescent="0.3">
      <c r="E7259" s="4" t="s">
        <v>12569</v>
      </c>
      <c r="F7259" s="11">
        <v>0</v>
      </c>
    </row>
    <row r="7260" spans="5:6" x14ac:dyDescent="0.3">
      <c r="E7260" s="4" t="s">
        <v>13028</v>
      </c>
      <c r="F7260" s="11">
        <v>0</v>
      </c>
    </row>
    <row r="7261" spans="5:6" x14ac:dyDescent="0.3">
      <c r="E7261" s="4" t="s">
        <v>12570</v>
      </c>
      <c r="F7261" s="11">
        <v>0</v>
      </c>
    </row>
    <row r="7262" spans="5:6" x14ac:dyDescent="0.3">
      <c r="E7262" s="4" t="s">
        <v>13030</v>
      </c>
      <c r="F7262" s="11">
        <v>0</v>
      </c>
    </row>
    <row r="7263" spans="5:6" x14ac:dyDescent="0.3">
      <c r="E7263" s="4" t="s">
        <v>12571</v>
      </c>
      <c r="F7263" s="11">
        <v>0</v>
      </c>
    </row>
    <row r="7264" spans="5:6" x14ac:dyDescent="0.3">
      <c r="E7264" s="4" t="s">
        <v>13032</v>
      </c>
      <c r="F7264" s="11">
        <v>0</v>
      </c>
    </row>
    <row r="7265" spans="5:6" x14ac:dyDescent="0.3">
      <c r="E7265" s="4" t="s">
        <v>12572</v>
      </c>
      <c r="F7265" s="11">
        <v>0</v>
      </c>
    </row>
    <row r="7266" spans="5:6" x14ac:dyDescent="0.3">
      <c r="E7266" s="4" t="s">
        <v>13034</v>
      </c>
      <c r="F7266" s="11">
        <v>0</v>
      </c>
    </row>
    <row r="7267" spans="5:6" x14ac:dyDescent="0.3">
      <c r="E7267" s="4" t="s">
        <v>12573</v>
      </c>
      <c r="F7267" s="11">
        <v>0</v>
      </c>
    </row>
    <row r="7268" spans="5:6" x14ac:dyDescent="0.3">
      <c r="E7268" s="4" t="s">
        <v>13036</v>
      </c>
      <c r="F7268" s="11">
        <v>0</v>
      </c>
    </row>
    <row r="7269" spans="5:6" x14ac:dyDescent="0.3">
      <c r="E7269" s="4" t="s">
        <v>12574</v>
      </c>
      <c r="F7269" s="11">
        <v>0</v>
      </c>
    </row>
    <row r="7270" spans="5:6" x14ac:dyDescent="0.3">
      <c r="E7270" s="4" t="s">
        <v>13038</v>
      </c>
      <c r="F7270" s="11">
        <v>0</v>
      </c>
    </row>
    <row r="7271" spans="5:6" x14ac:dyDescent="0.3">
      <c r="E7271" s="4" t="s">
        <v>12575</v>
      </c>
      <c r="F7271" s="11">
        <v>0</v>
      </c>
    </row>
    <row r="7272" spans="5:6" x14ac:dyDescent="0.3">
      <c r="E7272" s="4" t="s">
        <v>13040</v>
      </c>
      <c r="F7272" s="11">
        <v>0</v>
      </c>
    </row>
    <row r="7273" spans="5:6" x14ac:dyDescent="0.3">
      <c r="E7273" s="4" t="s">
        <v>12576</v>
      </c>
      <c r="F7273" s="11">
        <v>0</v>
      </c>
    </row>
    <row r="7274" spans="5:6" x14ac:dyDescent="0.3">
      <c r="E7274" s="4" t="s">
        <v>13042</v>
      </c>
      <c r="F7274" s="11">
        <v>0</v>
      </c>
    </row>
    <row r="7275" spans="5:6" x14ac:dyDescent="0.3">
      <c r="E7275" s="4" t="s">
        <v>12577</v>
      </c>
      <c r="F7275" s="11">
        <v>0</v>
      </c>
    </row>
    <row r="7276" spans="5:6" x14ac:dyDescent="0.3">
      <c r="E7276" s="4" t="s">
        <v>13044</v>
      </c>
      <c r="F7276" s="11">
        <v>0</v>
      </c>
    </row>
    <row r="7277" spans="5:6" x14ac:dyDescent="0.3">
      <c r="E7277" s="4" t="s">
        <v>12578</v>
      </c>
      <c r="F7277" s="11">
        <v>0</v>
      </c>
    </row>
    <row r="7278" spans="5:6" x14ac:dyDescent="0.3">
      <c r="E7278" s="4" t="s">
        <v>13046</v>
      </c>
      <c r="F7278" s="11">
        <v>0</v>
      </c>
    </row>
    <row r="7279" spans="5:6" x14ac:dyDescent="0.3">
      <c r="E7279" s="4" t="s">
        <v>12579</v>
      </c>
      <c r="F7279" s="11">
        <v>0</v>
      </c>
    </row>
    <row r="7280" spans="5:6" x14ac:dyDescent="0.3">
      <c r="E7280" s="4" t="s">
        <v>13048</v>
      </c>
      <c r="F7280" s="11">
        <v>0</v>
      </c>
    </row>
    <row r="7281" spans="5:6" x14ac:dyDescent="0.3">
      <c r="E7281" s="4" t="s">
        <v>12092</v>
      </c>
      <c r="F7281" s="11">
        <v>0</v>
      </c>
    </row>
    <row r="7282" spans="5:6" x14ac:dyDescent="0.3">
      <c r="E7282" s="4" t="s">
        <v>13050</v>
      </c>
      <c r="F7282" s="11">
        <v>0</v>
      </c>
    </row>
    <row r="7283" spans="5:6" x14ac:dyDescent="0.3">
      <c r="E7283" s="4" t="s">
        <v>12581</v>
      </c>
      <c r="F7283" s="11">
        <v>0</v>
      </c>
    </row>
    <row r="7284" spans="5:6" x14ac:dyDescent="0.3">
      <c r="E7284" s="4" t="s">
        <v>13052</v>
      </c>
      <c r="F7284" s="11">
        <v>0</v>
      </c>
    </row>
    <row r="7285" spans="5:6" x14ac:dyDescent="0.3">
      <c r="E7285" s="4" t="s">
        <v>12582</v>
      </c>
      <c r="F7285" s="11">
        <v>0</v>
      </c>
    </row>
    <row r="7286" spans="5:6" x14ac:dyDescent="0.3">
      <c r="E7286" s="4" t="s">
        <v>13054</v>
      </c>
      <c r="F7286" s="11">
        <v>0</v>
      </c>
    </row>
    <row r="7287" spans="5:6" x14ac:dyDescent="0.3">
      <c r="E7287" s="4" t="s">
        <v>12583</v>
      </c>
      <c r="F7287" s="11">
        <v>0</v>
      </c>
    </row>
    <row r="7288" spans="5:6" x14ac:dyDescent="0.3">
      <c r="E7288" s="4" t="s">
        <v>13056</v>
      </c>
      <c r="F7288" s="11">
        <v>0</v>
      </c>
    </row>
    <row r="7289" spans="5:6" x14ac:dyDescent="0.3">
      <c r="E7289" s="4" t="s">
        <v>12584</v>
      </c>
      <c r="F7289" s="11">
        <v>0</v>
      </c>
    </row>
    <row r="7290" spans="5:6" x14ac:dyDescent="0.3">
      <c r="E7290" s="4" t="s">
        <v>13058</v>
      </c>
      <c r="F7290" s="11">
        <v>0</v>
      </c>
    </row>
    <row r="7291" spans="5:6" x14ac:dyDescent="0.3">
      <c r="E7291" s="4" t="s">
        <v>12585</v>
      </c>
      <c r="F7291" s="11">
        <v>0</v>
      </c>
    </row>
    <row r="7292" spans="5:6" x14ac:dyDescent="0.3">
      <c r="E7292" s="4" t="s">
        <v>13060</v>
      </c>
      <c r="F7292" s="11">
        <v>0</v>
      </c>
    </row>
    <row r="7293" spans="5:6" x14ac:dyDescent="0.3">
      <c r="E7293" s="4" t="s">
        <v>12586</v>
      </c>
      <c r="F7293" s="11">
        <v>0</v>
      </c>
    </row>
    <row r="7294" spans="5:6" x14ac:dyDescent="0.3">
      <c r="E7294" s="4" t="s">
        <v>13062</v>
      </c>
      <c r="F7294" s="11">
        <v>0</v>
      </c>
    </row>
    <row r="7295" spans="5:6" x14ac:dyDescent="0.3">
      <c r="E7295" s="4" t="s">
        <v>12587</v>
      </c>
      <c r="F7295" s="11">
        <v>0</v>
      </c>
    </row>
    <row r="7296" spans="5:6" x14ac:dyDescent="0.3">
      <c r="E7296" s="4" t="s">
        <v>13064</v>
      </c>
      <c r="F7296" s="11">
        <v>0</v>
      </c>
    </row>
    <row r="7297" spans="5:6" x14ac:dyDescent="0.3">
      <c r="E7297" s="4" t="s">
        <v>12588</v>
      </c>
      <c r="F7297" s="11">
        <v>0</v>
      </c>
    </row>
    <row r="7298" spans="5:6" x14ac:dyDescent="0.3">
      <c r="E7298" s="4" t="s">
        <v>13066</v>
      </c>
      <c r="F7298" s="11">
        <v>0</v>
      </c>
    </row>
    <row r="7299" spans="5:6" x14ac:dyDescent="0.3">
      <c r="E7299" s="4" t="s">
        <v>12589</v>
      </c>
      <c r="F7299" s="11">
        <v>0</v>
      </c>
    </row>
    <row r="7300" spans="5:6" x14ac:dyDescent="0.3">
      <c r="E7300" s="4" t="s">
        <v>13068</v>
      </c>
      <c r="F7300" s="11">
        <v>0</v>
      </c>
    </row>
    <row r="7301" spans="5:6" x14ac:dyDescent="0.3">
      <c r="E7301" s="4" t="s">
        <v>12590</v>
      </c>
      <c r="F7301" s="11">
        <v>0</v>
      </c>
    </row>
    <row r="7302" spans="5:6" x14ac:dyDescent="0.3">
      <c r="E7302" s="4" t="s">
        <v>13070</v>
      </c>
      <c r="F7302" s="11">
        <v>0</v>
      </c>
    </row>
    <row r="7303" spans="5:6" x14ac:dyDescent="0.3">
      <c r="E7303" s="4" t="s">
        <v>12591</v>
      </c>
      <c r="F7303" s="11">
        <v>0</v>
      </c>
    </row>
    <row r="7304" spans="5:6" x14ac:dyDescent="0.3">
      <c r="E7304" s="4" t="s">
        <v>13072</v>
      </c>
      <c r="F7304" s="11">
        <v>0</v>
      </c>
    </row>
    <row r="7305" spans="5:6" x14ac:dyDescent="0.3">
      <c r="E7305" s="4" t="s">
        <v>12592</v>
      </c>
      <c r="F7305" s="11">
        <v>0</v>
      </c>
    </row>
    <row r="7306" spans="5:6" x14ac:dyDescent="0.3">
      <c r="E7306" s="4" t="s">
        <v>13074</v>
      </c>
      <c r="F7306" s="11">
        <v>0</v>
      </c>
    </row>
    <row r="7307" spans="5:6" x14ac:dyDescent="0.3">
      <c r="E7307" s="4" t="s">
        <v>12593</v>
      </c>
      <c r="F7307" s="11">
        <v>0</v>
      </c>
    </row>
    <row r="7308" spans="5:6" x14ac:dyDescent="0.3">
      <c r="E7308" s="4" t="s">
        <v>13076</v>
      </c>
      <c r="F7308" s="11">
        <v>0</v>
      </c>
    </row>
    <row r="7309" spans="5:6" x14ac:dyDescent="0.3">
      <c r="E7309" s="4" t="s">
        <v>12594</v>
      </c>
      <c r="F7309" s="11">
        <v>0</v>
      </c>
    </row>
    <row r="7310" spans="5:6" x14ac:dyDescent="0.3">
      <c r="E7310" s="4" t="s">
        <v>13078</v>
      </c>
      <c r="F7310" s="11">
        <v>0</v>
      </c>
    </row>
    <row r="7311" spans="5:6" x14ac:dyDescent="0.3">
      <c r="E7311" s="4" t="s">
        <v>12595</v>
      </c>
      <c r="F7311" s="11">
        <v>0</v>
      </c>
    </row>
    <row r="7312" spans="5:6" x14ac:dyDescent="0.3">
      <c r="E7312" s="4" t="s">
        <v>13080</v>
      </c>
      <c r="F7312" s="11">
        <v>0</v>
      </c>
    </row>
    <row r="7313" spans="5:6" x14ac:dyDescent="0.3">
      <c r="E7313" s="4" t="s">
        <v>12596</v>
      </c>
      <c r="F7313" s="11">
        <v>0</v>
      </c>
    </row>
    <row r="7314" spans="5:6" x14ac:dyDescent="0.3">
      <c r="E7314" s="4" t="s">
        <v>13082</v>
      </c>
      <c r="F7314" s="11">
        <v>0</v>
      </c>
    </row>
    <row r="7315" spans="5:6" x14ac:dyDescent="0.3">
      <c r="E7315" s="4" t="s">
        <v>12597</v>
      </c>
      <c r="F7315" s="11">
        <v>0</v>
      </c>
    </row>
    <row r="7316" spans="5:6" x14ac:dyDescent="0.3">
      <c r="E7316" s="4" t="s">
        <v>13084</v>
      </c>
      <c r="F7316" s="11">
        <v>0</v>
      </c>
    </row>
    <row r="7317" spans="5:6" x14ac:dyDescent="0.3">
      <c r="E7317" s="4" t="s">
        <v>12598</v>
      </c>
      <c r="F7317" s="11">
        <v>0</v>
      </c>
    </row>
    <row r="7318" spans="5:6" x14ac:dyDescent="0.3">
      <c r="E7318" s="4" t="s">
        <v>13086</v>
      </c>
      <c r="F7318" s="11">
        <v>0</v>
      </c>
    </row>
    <row r="7319" spans="5:6" x14ac:dyDescent="0.3">
      <c r="E7319" s="4" t="s">
        <v>12599</v>
      </c>
      <c r="F7319" s="11">
        <v>0</v>
      </c>
    </row>
    <row r="7320" spans="5:6" x14ac:dyDescent="0.3">
      <c r="E7320" s="4" t="s">
        <v>13088</v>
      </c>
      <c r="F7320" s="11">
        <v>0</v>
      </c>
    </row>
    <row r="7321" spans="5:6" x14ac:dyDescent="0.3">
      <c r="E7321" s="4" t="s">
        <v>12600</v>
      </c>
      <c r="F7321" s="11">
        <v>0</v>
      </c>
    </row>
    <row r="7322" spans="5:6" x14ac:dyDescent="0.3">
      <c r="E7322" s="4" t="s">
        <v>13090</v>
      </c>
      <c r="F7322" s="11">
        <v>0</v>
      </c>
    </row>
    <row r="7323" spans="5:6" x14ac:dyDescent="0.3">
      <c r="E7323" s="4" t="s">
        <v>12601</v>
      </c>
      <c r="F7323" s="11">
        <v>0</v>
      </c>
    </row>
    <row r="7324" spans="5:6" x14ac:dyDescent="0.3">
      <c r="E7324" s="4" t="s">
        <v>13092</v>
      </c>
      <c r="F7324" s="11">
        <v>0</v>
      </c>
    </row>
    <row r="7325" spans="5:6" x14ac:dyDescent="0.3">
      <c r="E7325" s="4" t="s">
        <v>12602</v>
      </c>
      <c r="F7325" s="11">
        <v>0</v>
      </c>
    </row>
    <row r="7326" spans="5:6" x14ac:dyDescent="0.3">
      <c r="E7326" s="4" t="s">
        <v>13094</v>
      </c>
      <c r="F7326" s="11">
        <v>0</v>
      </c>
    </row>
    <row r="7327" spans="5:6" x14ac:dyDescent="0.3">
      <c r="E7327" s="4" t="s">
        <v>12603</v>
      </c>
      <c r="F7327" s="11">
        <v>0</v>
      </c>
    </row>
    <row r="7328" spans="5:6" x14ac:dyDescent="0.3">
      <c r="E7328" s="4" t="s">
        <v>13096</v>
      </c>
      <c r="F7328" s="11">
        <v>0</v>
      </c>
    </row>
    <row r="7329" spans="5:6" x14ac:dyDescent="0.3">
      <c r="E7329" s="4" t="s">
        <v>12604</v>
      </c>
      <c r="F7329" s="11">
        <v>0</v>
      </c>
    </row>
    <row r="7330" spans="5:6" x14ac:dyDescent="0.3">
      <c r="E7330" s="4" t="s">
        <v>13098</v>
      </c>
      <c r="F7330" s="11">
        <v>0</v>
      </c>
    </row>
    <row r="7331" spans="5:6" x14ac:dyDescent="0.3">
      <c r="E7331" s="4" t="s">
        <v>12605</v>
      </c>
      <c r="F7331" s="11">
        <v>0</v>
      </c>
    </row>
    <row r="7332" spans="5:6" x14ac:dyDescent="0.3">
      <c r="E7332" s="4" t="s">
        <v>13100</v>
      </c>
      <c r="F7332" s="11">
        <v>0</v>
      </c>
    </row>
    <row r="7333" spans="5:6" x14ac:dyDescent="0.3">
      <c r="E7333" s="4" t="s">
        <v>12606</v>
      </c>
      <c r="F7333" s="11">
        <v>0</v>
      </c>
    </row>
    <row r="7334" spans="5:6" x14ac:dyDescent="0.3">
      <c r="E7334" s="4" t="s">
        <v>13102</v>
      </c>
      <c r="F7334" s="11">
        <v>0</v>
      </c>
    </row>
    <row r="7335" spans="5:6" x14ac:dyDescent="0.3">
      <c r="E7335" s="4" t="s">
        <v>12607</v>
      </c>
      <c r="F7335" s="11">
        <v>0</v>
      </c>
    </row>
    <row r="7336" spans="5:6" x14ac:dyDescent="0.3">
      <c r="E7336" s="4" t="s">
        <v>13104</v>
      </c>
      <c r="F7336" s="11">
        <v>0</v>
      </c>
    </row>
    <row r="7337" spans="5:6" x14ac:dyDescent="0.3">
      <c r="E7337" s="4" t="s">
        <v>12608</v>
      </c>
      <c r="F7337" s="11">
        <v>0</v>
      </c>
    </row>
    <row r="7338" spans="5:6" x14ac:dyDescent="0.3">
      <c r="E7338" s="4" t="s">
        <v>13106</v>
      </c>
      <c r="F7338" s="11">
        <v>0</v>
      </c>
    </row>
    <row r="7339" spans="5:6" x14ac:dyDescent="0.3">
      <c r="E7339" s="4" t="s">
        <v>12609</v>
      </c>
      <c r="F7339" s="11">
        <v>0</v>
      </c>
    </row>
    <row r="7340" spans="5:6" x14ac:dyDescent="0.3">
      <c r="E7340" s="4" t="s">
        <v>13108</v>
      </c>
      <c r="F7340" s="11">
        <v>0</v>
      </c>
    </row>
    <row r="7341" spans="5:6" x14ac:dyDescent="0.3">
      <c r="E7341" s="4" t="s">
        <v>12610</v>
      </c>
      <c r="F7341" s="11">
        <v>0</v>
      </c>
    </row>
    <row r="7342" spans="5:6" x14ac:dyDescent="0.3">
      <c r="E7342" s="4" t="s">
        <v>13110</v>
      </c>
      <c r="F7342" s="11">
        <v>0</v>
      </c>
    </row>
    <row r="7343" spans="5:6" x14ac:dyDescent="0.3">
      <c r="E7343" s="4" t="s">
        <v>12611</v>
      </c>
      <c r="F7343" s="11">
        <v>0</v>
      </c>
    </row>
    <row r="7344" spans="5:6" x14ac:dyDescent="0.3">
      <c r="E7344" s="4" t="s">
        <v>13112</v>
      </c>
      <c r="F7344" s="11">
        <v>0</v>
      </c>
    </row>
    <row r="7345" spans="5:6" x14ac:dyDescent="0.3">
      <c r="E7345" s="4" t="s">
        <v>12612</v>
      </c>
      <c r="F7345" s="11">
        <v>0</v>
      </c>
    </row>
    <row r="7346" spans="5:6" x14ac:dyDescent="0.3">
      <c r="E7346" s="4" t="s">
        <v>13114</v>
      </c>
      <c r="F7346" s="11">
        <v>0</v>
      </c>
    </row>
    <row r="7347" spans="5:6" x14ac:dyDescent="0.3">
      <c r="E7347" s="4" t="s">
        <v>12613</v>
      </c>
      <c r="F7347" s="11">
        <v>0</v>
      </c>
    </row>
    <row r="7348" spans="5:6" x14ac:dyDescent="0.3">
      <c r="E7348" s="4" t="s">
        <v>13116</v>
      </c>
      <c r="F7348" s="11">
        <v>0</v>
      </c>
    </row>
    <row r="7349" spans="5:6" x14ac:dyDescent="0.3">
      <c r="E7349" s="4" t="s">
        <v>12614</v>
      </c>
      <c r="F7349" s="11">
        <v>0</v>
      </c>
    </row>
    <row r="7350" spans="5:6" x14ac:dyDescent="0.3">
      <c r="E7350" s="4" t="s">
        <v>13118</v>
      </c>
      <c r="F7350" s="11">
        <v>0</v>
      </c>
    </row>
    <row r="7351" spans="5:6" x14ac:dyDescent="0.3">
      <c r="E7351" s="4" t="s">
        <v>12615</v>
      </c>
      <c r="F7351" s="11">
        <v>0</v>
      </c>
    </row>
    <row r="7352" spans="5:6" x14ac:dyDescent="0.3">
      <c r="E7352" s="4" t="s">
        <v>13120</v>
      </c>
      <c r="F7352" s="11">
        <v>0</v>
      </c>
    </row>
    <row r="7353" spans="5:6" x14ac:dyDescent="0.3">
      <c r="E7353" s="4" t="s">
        <v>12616</v>
      </c>
      <c r="F7353" s="11">
        <v>0</v>
      </c>
    </row>
    <row r="7354" spans="5:6" x14ac:dyDescent="0.3">
      <c r="E7354" s="4" t="s">
        <v>13122</v>
      </c>
      <c r="F7354" s="11">
        <v>0</v>
      </c>
    </row>
    <row r="7355" spans="5:6" x14ac:dyDescent="0.3">
      <c r="E7355" s="4" t="s">
        <v>12617</v>
      </c>
      <c r="F7355" s="11">
        <v>0</v>
      </c>
    </row>
    <row r="7356" spans="5:6" x14ac:dyDescent="0.3">
      <c r="E7356" s="4" t="s">
        <v>13124</v>
      </c>
      <c r="F7356" s="11">
        <v>0</v>
      </c>
    </row>
    <row r="7357" spans="5:6" x14ac:dyDescent="0.3">
      <c r="E7357" s="4" t="s">
        <v>12618</v>
      </c>
      <c r="F7357" s="11">
        <v>0</v>
      </c>
    </row>
    <row r="7358" spans="5:6" x14ac:dyDescent="0.3">
      <c r="E7358" s="4" t="s">
        <v>13126</v>
      </c>
      <c r="F7358" s="11">
        <v>0</v>
      </c>
    </row>
    <row r="7359" spans="5:6" x14ac:dyDescent="0.3">
      <c r="E7359" s="4" t="s">
        <v>12619</v>
      </c>
      <c r="F7359" s="11">
        <v>0</v>
      </c>
    </row>
    <row r="7360" spans="5:6" x14ac:dyDescent="0.3">
      <c r="E7360" s="4" t="s">
        <v>13128</v>
      </c>
      <c r="F7360" s="11">
        <v>0</v>
      </c>
    </row>
    <row r="7361" spans="5:6" x14ac:dyDescent="0.3">
      <c r="E7361" s="4" t="s">
        <v>12620</v>
      </c>
      <c r="F7361" s="11">
        <v>0</v>
      </c>
    </row>
    <row r="7362" spans="5:6" x14ac:dyDescent="0.3">
      <c r="E7362" s="4" t="s">
        <v>13130</v>
      </c>
      <c r="F7362" s="11">
        <v>0</v>
      </c>
    </row>
    <row r="7363" spans="5:6" x14ac:dyDescent="0.3">
      <c r="E7363" s="4" t="s">
        <v>12621</v>
      </c>
      <c r="F7363" s="11">
        <v>0</v>
      </c>
    </row>
    <row r="7364" spans="5:6" x14ac:dyDescent="0.3">
      <c r="E7364" s="4" t="s">
        <v>13132</v>
      </c>
      <c r="F7364" s="11">
        <v>0</v>
      </c>
    </row>
    <row r="7365" spans="5:6" x14ac:dyDescent="0.3">
      <c r="E7365" s="4" t="s">
        <v>12622</v>
      </c>
      <c r="F7365" s="11">
        <v>0</v>
      </c>
    </row>
    <row r="7366" spans="5:6" x14ac:dyDescent="0.3">
      <c r="E7366" s="4" t="s">
        <v>13134</v>
      </c>
      <c r="F7366" s="11">
        <v>0</v>
      </c>
    </row>
    <row r="7367" spans="5:6" x14ac:dyDescent="0.3">
      <c r="E7367" s="4" t="s">
        <v>12623</v>
      </c>
      <c r="F7367" s="11">
        <v>0</v>
      </c>
    </row>
    <row r="7368" spans="5:6" x14ac:dyDescent="0.3">
      <c r="E7368" s="4" t="s">
        <v>13136</v>
      </c>
      <c r="F7368" s="11">
        <v>0</v>
      </c>
    </row>
    <row r="7369" spans="5:6" x14ac:dyDescent="0.3">
      <c r="E7369" s="4" t="s">
        <v>12624</v>
      </c>
      <c r="F7369" s="11">
        <v>0</v>
      </c>
    </row>
    <row r="7370" spans="5:6" x14ac:dyDescent="0.3">
      <c r="E7370" s="4" t="s">
        <v>13138</v>
      </c>
      <c r="F7370" s="11">
        <v>0</v>
      </c>
    </row>
    <row r="7371" spans="5:6" x14ac:dyDescent="0.3">
      <c r="E7371" s="4" t="s">
        <v>12625</v>
      </c>
      <c r="F7371" s="11">
        <v>0</v>
      </c>
    </row>
    <row r="7372" spans="5:6" x14ac:dyDescent="0.3">
      <c r="E7372" s="4" t="s">
        <v>13140</v>
      </c>
      <c r="F7372" s="11">
        <v>0</v>
      </c>
    </row>
    <row r="7373" spans="5:6" x14ac:dyDescent="0.3">
      <c r="E7373" s="4" t="s">
        <v>12626</v>
      </c>
      <c r="F7373" s="11">
        <v>0</v>
      </c>
    </row>
    <row r="7374" spans="5:6" x14ac:dyDescent="0.3">
      <c r="E7374" s="4" t="s">
        <v>13142</v>
      </c>
      <c r="F7374" s="11">
        <v>0</v>
      </c>
    </row>
    <row r="7375" spans="5:6" x14ac:dyDescent="0.3">
      <c r="E7375" s="4" t="s">
        <v>12627</v>
      </c>
      <c r="F7375" s="11">
        <v>0</v>
      </c>
    </row>
    <row r="7376" spans="5:6" x14ac:dyDescent="0.3">
      <c r="E7376" s="4" t="s">
        <v>12098</v>
      </c>
      <c r="F7376" s="11">
        <v>0</v>
      </c>
    </row>
    <row r="7377" spans="5:6" x14ac:dyDescent="0.3">
      <c r="E7377" s="4" t="s">
        <v>12628</v>
      </c>
      <c r="F7377" s="11">
        <v>0</v>
      </c>
    </row>
    <row r="7378" spans="5:6" x14ac:dyDescent="0.3">
      <c r="E7378" s="4" t="s">
        <v>13146</v>
      </c>
      <c r="F7378" s="11">
        <v>0</v>
      </c>
    </row>
    <row r="7379" spans="5:6" x14ac:dyDescent="0.3">
      <c r="E7379" s="4" t="s">
        <v>12629</v>
      </c>
      <c r="F7379" s="11">
        <v>0</v>
      </c>
    </row>
    <row r="7380" spans="5:6" x14ac:dyDescent="0.3">
      <c r="E7380" s="4" t="s">
        <v>13148</v>
      </c>
      <c r="F7380" s="11">
        <v>0</v>
      </c>
    </row>
    <row r="7381" spans="5:6" x14ac:dyDescent="0.3">
      <c r="E7381" s="4" t="s">
        <v>12630</v>
      </c>
      <c r="F7381" s="11">
        <v>0</v>
      </c>
    </row>
    <row r="7382" spans="5:6" x14ac:dyDescent="0.3">
      <c r="E7382" s="4" t="s">
        <v>13150</v>
      </c>
      <c r="F7382" s="11">
        <v>0</v>
      </c>
    </row>
    <row r="7383" spans="5:6" x14ac:dyDescent="0.3">
      <c r="E7383" s="4" t="s">
        <v>12631</v>
      </c>
      <c r="F7383" s="11">
        <v>0</v>
      </c>
    </row>
    <row r="7384" spans="5:6" x14ac:dyDescent="0.3">
      <c r="E7384" s="4" t="s">
        <v>13152</v>
      </c>
      <c r="F7384" s="11">
        <v>0</v>
      </c>
    </row>
    <row r="7385" spans="5:6" x14ac:dyDescent="0.3">
      <c r="E7385" s="4" t="s">
        <v>12632</v>
      </c>
      <c r="F7385" s="11">
        <v>0</v>
      </c>
    </row>
    <row r="7386" spans="5:6" x14ac:dyDescent="0.3">
      <c r="E7386" s="4" t="s">
        <v>13154</v>
      </c>
      <c r="F7386" s="11">
        <v>0</v>
      </c>
    </row>
    <row r="7387" spans="5:6" x14ac:dyDescent="0.3">
      <c r="E7387" s="4" t="s">
        <v>12633</v>
      </c>
      <c r="F7387" s="11">
        <v>0</v>
      </c>
    </row>
    <row r="7388" spans="5:6" x14ac:dyDescent="0.3">
      <c r="E7388" s="4" t="s">
        <v>12099</v>
      </c>
      <c r="F7388" s="11">
        <v>0</v>
      </c>
    </row>
    <row r="7389" spans="5:6" x14ac:dyDescent="0.3">
      <c r="E7389" s="4" t="s">
        <v>13166</v>
      </c>
      <c r="F7389" s="11">
        <v>0</v>
      </c>
    </row>
    <row r="7390" spans="5:6" x14ac:dyDescent="0.3">
      <c r="E7390" s="4" t="s">
        <v>13158</v>
      </c>
      <c r="F7390" s="11">
        <v>0</v>
      </c>
    </row>
    <row r="7391" spans="5:6" x14ac:dyDescent="0.3">
      <c r="E7391" s="4" t="s">
        <v>13167</v>
      </c>
      <c r="F7391" s="11">
        <v>0</v>
      </c>
    </row>
    <row r="7392" spans="5:6" x14ac:dyDescent="0.3">
      <c r="E7392" s="4" t="s">
        <v>13160</v>
      </c>
      <c r="F7392" s="11">
        <v>0</v>
      </c>
    </row>
    <row r="7393" spans="5:6" x14ac:dyDescent="0.3">
      <c r="E7393" s="4" t="s">
        <v>13169</v>
      </c>
      <c r="F7393" s="11">
        <v>0</v>
      </c>
    </row>
    <row r="7394" spans="5:6" x14ac:dyDescent="0.3">
      <c r="E7394" s="4" t="s">
        <v>13162</v>
      </c>
      <c r="F7394" s="11">
        <v>0</v>
      </c>
    </row>
    <row r="7395" spans="5:6" x14ac:dyDescent="0.3">
      <c r="E7395" s="4" t="s">
        <v>13171</v>
      </c>
      <c r="F7395" s="11">
        <v>0</v>
      </c>
    </row>
    <row r="7396" spans="5:6" x14ac:dyDescent="0.3">
      <c r="E7396" s="4" t="s">
        <v>13164</v>
      </c>
      <c r="F7396" s="11">
        <v>0</v>
      </c>
    </row>
    <row r="7397" spans="5:6" x14ac:dyDescent="0.3">
      <c r="E7397" s="4" t="s">
        <v>12100</v>
      </c>
      <c r="F7397" s="11">
        <v>0</v>
      </c>
    </row>
    <row r="7398" spans="5:6" x14ac:dyDescent="0.3">
      <c r="E7398" s="4" t="s">
        <v>12114</v>
      </c>
      <c r="F7398" s="11">
        <v>0</v>
      </c>
    </row>
    <row r="7399" spans="5:6" x14ac:dyDescent="0.3">
      <c r="E7399" s="4" t="s">
        <v>13175</v>
      </c>
      <c r="F7399" s="11">
        <v>0</v>
      </c>
    </row>
    <row r="7400" spans="5:6" x14ac:dyDescent="0.3">
      <c r="E7400" s="4" t="s">
        <v>13168</v>
      </c>
      <c r="F7400" s="11">
        <v>0</v>
      </c>
    </row>
    <row r="7401" spans="5:6" x14ac:dyDescent="0.3">
      <c r="E7401" s="4" t="s">
        <v>12635</v>
      </c>
      <c r="F7401" s="11">
        <v>0</v>
      </c>
    </row>
    <row r="7402" spans="5:6" x14ac:dyDescent="0.3">
      <c r="E7402" s="4" t="s">
        <v>13170</v>
      </c>
      <c r="F7402" s="11">
        <v>0</v>
      </c>
    </row>
    <row r="7403" spans="5:6" x14ac:dyDescent="0.3">
      <c r="E7403" s="4" t="s">
        <v>12636</v>
      </c>
      <c r="F7403" s="11">
        <v>0</v>
      </c>
    </row>
    <row r="7404" spans="5:6" x14ac:dyDescent="0.3">
      <c r="E7404" s="4" t="s">
        <v>13172</v>
      </c>
      <c r="F7404" s="11">
        <v>0</v>
      </c>
    </row>
    <row r="7405" spans="5:6" x14ac:dyDescent="0.3">
      <c r="E7405" s="4" t="s">
        <v>12637</v>
      </c>
      <c r="F7405" s="11">
        <v>0</v>
      </c>
    </row>
    <row r="7406" spans="5:6" x14ac:dyDescent="0.3">
      <c r="E7406" s="4" t="s">
        <v>13174</v>
      </c>
      <c r="F7406" s="11">
        <v>0</v>
      </c>
    </row>
    <row r="7407" spans="5:6" x14ac:dyDescent="0.3">
      <c r="E7407" s="4" t="s">
        <v>12638</v>
      </c>
      <c r="F7407" s="11">
        <v>0</v>
      </c>
    </row>
    <row r="7408" spans="5:6" x14ac:dyDescent="0.3">
      <c r="E7408" s="4" t="s">
        <v>13176</v>
      </c>
      <c r="F7408" s="11">
        <v>0</v>
      </c>
    </row>
    <row r="7409" spans="5:6" x14ac:dyDescent="0.3">
      <c r="E7409" s="4" t="s">
        <v>12639</v>
      </c>
      <c r="F7409" s="11">
        <v>0</v>
      </c>
    </row>
    <row r="7410" spans="5:6" x14ac:dyDescent="0.3">
      <c r="E7410" s="4" t="s">
        <v>13178</v>
      </c>
      <c r="F7410" s="11">
        <v>0</v>
      </c>
    </row>
    <row r="7411" spans="5:6" x14ac:dyDescent="0.3">
      <c r="E7411" s="4" t="s">
        <v>12640</v>
      </c>
      <c r="F7411" s="11">
        <v>0</v>
      </c>
    </row>
    <row r="7412" spans="5:6" x14ac:dyDescent="0.3">
      <c r="E7412" s="4" t="s">
        <v>13180</v>
      </c>
      <c r="F7412" s="11">
        <v>0</v>
      </c>
    </row>
    <row r="7413" spans="5:6" x14ac:dyDescent="0.3">
      <c r="E7413" s="4" t="s">
        <v>12641</v>
      </c>
      <c r="F7413" s="11">
        <v>0</v>
      </c>
    </row>
    <row r="7414" spans="5:6" x14ac:dyDescent="0.3">
      <c r="E7414" s="4" t="s">
        <v>13182</v>
      </c>
      <c r="F7414" s="11">
        <v>0</v>
      </c>
    </row>
    <row r="7415" spans="5:6" x14ac:dyDescent="0.3">
      <c r="E7415" s="4" t="s">
        <v>12642</v>
      </c>
      <c r="F7415" s="11">
        <v>0</v>
      </c>
    </row>
    <row r="7416" spans="5:6" x14ac:dyDescent="0.3">
      <c r="E7416" s="4" t="s">
        <v>13184</v>
      </c>
      <c r="F7416" s="11">
        <v>0</v>
      </c>
    </row>
    <row r="7417" spans="5:6" x14ac:dyDescent="0.3">
      <c r="E7417" s="4" t="s">
        <v>12643</v>
      </c>
      <c r="F7417" s="11">
        <v>0</v>
      </c>
    </row>
    <row r="7418" spans="5:6" x14ac:dyDescent="0.3">
      <c r="E7418" s="4" t="s">
        <v>12101</v>
      </c>
      <c r="F7418" s="11">
        <v>0</v>
      </c>
    </row>
    <row r="7419" spans="5:6" x14ac:dyDescent="0.3">
      <c r="E7419" s="4" t="s">
        <v>12644</v>
      </c>
      <c r="F7419" s="11">
        <v>0</v>
      </c>
    </row>
    <row r="7420" spans="5:6" x14ac:dyDescent="0.3">
      <c r="E7420" s="4" t="s">
        <v>13188</v>
      </c>
      <c r="F7420" s="11">
        <v>0</v>
      </c>
    </row>
    <row r="7421" spans="5:6" x14ac:dyDescent="0.3">
      <c r="E7421" s="4" t="s">
        <v>12645</v>
      </c>
      <c r="F7421" s="11">
        <v>0</v>
      </c>
    </row>
    <row r="7422" spans="5:6" x14ac:dyDescent="0.3">
      <c r="E7422" s="4" t="s">
        <v>13190</v>
      </c>
      <c r="F7422" s="11">
        <v>0</v>
      </c>
    </row>
    <row r="7423" spans="5:6" x14ac:dyDescent="0.3">
      <c r="E7423" s="4" t="s">
        <v>12646</v>
      </c>
      <c r="F7423" s="11">
        <v>0</v>
      </c>
    </row>
    <row r="7424" spans="5:6" x14ac:dyDescent="0.3">
      <c r="E7424" s="4" t="s">
        <v>13192</v>
      </c>
      <c r="F7424" s="11">
        <v>0</v>
      </c>
    </row>
    <row r="7425" spans="5:6" x14ac:dyDescent="0.3">
      <c r="E7425" s="4" t="s">
        <v>12647</v>
      </c>
      <c r="F7425" s="11">
        <v>0</v>
      </c>
    </row>
    <row r="7426" spans="5:6" x14ac:dyDescent="0.3">
      <c r="E7426" s="4" t="s">
        <v>13194</v>
      </c>
      <c r="F7426" s="11">
        <v>0</v>
      </c>
    </row>
    <row r="7427" spans="5:6" x14ac:dyDescent="0.3">
      <c r="E7427" s="4" t="s">
        <v>12648</v>
      </c>
      <c r="F7427" s="11">
        <v>0</v>
      </c>
    </row>
    <row r="7428" spans="5:6" x14ac:dyDescent="0.3">
      <c r="E7428" s="4" t="s">
        <v>13196</v>
      </c>
      <c r="F7428" s="11">
        <v>0</v>
      </c>
    </row>
    <row r="7429" spans="5:6" x14ac:dyDescent="0.3">
      <c r="E7429" s="4" t="s">
        <v>12649</v>
      </c>
      <c r="F7429" s="11">
        <v>0</v>
      </c>
    </row>
    <row r="7430" spans="5:6" x14ac:dyDescent="0.3">
      <c r="E7430" s="4" t="s">
        <v>13198</v>
      </c>
      <c r="F7430" s="11">
        <v>0</v>
      </c>
    </row>
    <row r="7431" spans="5:6" x14ac:dyDescent="0.3">
      <c r="E7431" s="4" t="s">
        <v>12650</v>
      </c>
      <c r="F7431" s="11">
        <v>0</v>
      </c>
    </row>
    <row r="7432" spans="5:6" x14ac:dyDescent="0.3">
      <c r="E7432" s="4" t="s">
        <v>13200</v>
      </c>
      <c r="F7432" s="11">
        <v>0</v>
      </c>
    </row>
    <row r="7433" spans="5:6" x14ac:dyDescent="0.3">
      <c r="E7433" s="4" t="s">
        <v>12651</v>
      </c>
      <c r="F7433" s="11">
        <v>0</v>
      </c>
    </row>
    <row r="7434" spans="5:6" x14ac:dyDescent="0.3">
      <c r="E7434" s="4" t="s">
        <v>13202</v>
      </c>
      <c r="F7434" s="11">
        <v>0</v>
      </c>
    </row>
    <row r="7435" spans="5:6" x14ac:dyDescent="0.3">
      <c r="E7435" s="4" t="s">
        <v>12093</v>
      </c>
      <c r="F7435" s="11">
        <v>0</v>
      </c>
    </row>
    <row r="7436" spans="5:6" x14ac:dyDescent="0.3">
      <c r="E7436" s="4" t="s">
        <v>13204</v>
      </c>
      <c r="F7436" s="11">
        <v>0</v>
      </c>
    </row>
    <row r="7437" spans="5:6" x14ac:dyDescent="0.3">
      <c r="E7437" s="4" t="s">
        <v>12653</v>
      </c>
      <c r="F7437" s="11">
        <v>0</v>
      </c>
    </row>
    <row r="7438" spans="5:6" x14ac:dyDescent="0.3">
      <c r="E7438" s="4" t="s">
        <v>13206</v>
      </c>
      <c r="F7438" s="11">
        <v>0</v>
      </c>
    </row>
    <row r="7439" spans="5:6" x14ac:dyDescent="0.3">
      <c r="E7439" s="4" t="s">
        <v>12654</v>
      </c>
      <c r="F7439" s="11">
        <v>0</v>
      </c>
    </row>
    <row r="7440" spans="5:6" x14ac:dyDescent="0.3">
      <c r="E7440" s="4" t="s">
        <v>13208</v>
      </c>
      <c r="F7440" s="11">
        <v>0</v>
      </c>
    </row>
    <row r="7441" spans="5:6" x14ac:dyDescent="0.3">
      <c r="E7441" s="4" t="s">
        <v>13230</v>
      </c>
      <c r="F7441" s="11">
        <v>0</v>
      </c>
    </row>
    <row r="7442" spans="5:6" x14ac:dyDescent="0.3">
      <c r="E7442" s="4" t="s">
        <v>13210</v>
      </c>
      <c r="F7442" s="11">
        <v>0</v>
      </c>
    </row>
    <row r="7443" spans="5:6" x14ac:dyDescent="0.3">
      <c r="E7443" s="4" t="s">
        <v>12656</v>
      </c>
      <c r="F7443" s="11">
        <v>0</v>
      </c>
    </row>
    <row r="7444" spans="5:6" x14ac:dyDescent="0.3">
      <c r="E7444" s="4" t="s">
        <v>13212</v>
      </c>
      <c r="F7444" s="11">
        <v>0</v>
      </c>
    </row>
    <row r="7445" spans="5:6" x14ac:dyDescent="0.3">
      <c r="E7445" s="4" t="s">
        <v>12657</v>
      </c>
      <c r="F7445" s="11">
        <v>0</v>
      </c>
    </row>
    <row r="7446" spans="5:6" x14ac:dyDescent="0.3">
      <c r="E7446" s="4" t="s">
        <v>13214</v>
      </c>
      <c r="F7446" s="11">
        <v>0</v>
      </c>
    </row>
    <row r="7447" spans="5:6" x14ac:dyDescent="0.3">
      <c r="E7447" s="4" t="s">
        <v>12658</v>
      </c>
      <c r="F7447" s="11">
        <v>0</v>
      </c>
    </row>
    <row r="7448" spans="5:6" x14ac:dyDescent="0.3">
      <c r="E7448" s="4" t="s">
        <v>13216</v>
      </c>
      <c r="F7448" s="11">
        <v>0</v>
      </c>
    </row>
    <row r="7449" spans="5:6" x14ac:dyDescent="0.3">
      <c r="E7449" s="4" t="s">
        <v>12659</v>
      </c>
      <c r="F7449" s="11">
        <v>0</v>
      </c>
    </row>
    <row r="7450" spans="5:6" x14ac:dyDescent="0.3">
      <c r="E7450" s="4" t="s">
        <v>13218</v>
      </c>
      <c r="F7450" s="11">
        <v>0</v>
      </c>
    </row>
    <row r="7451" spans="5:6" x14ac:dyDescent="0.3">
      <c r="E7451" s="4" t="s">
        <v>12660</v>
      </c>
      <c r="F7451" s="11">
        <v>0</v>
      </c>
    </row>
    <row r="7452" spans="5:6" x14ac:dyDescent="0.3">
      <c r="E7452" s="4" t="s">
        <v>13220</v>
      </c>
      <c r="F7452" s="11">
        <v>0</v>
      </c>
    </row>
    <row r="7453" spans="5:6" x14ac:dyDescent="0.3">
      <c r="E7453" s="4" t="s">
        <v>12661</v>
      </c>
      <c r="F7453" s="11">
        <v>0</v>
      </c>
    </row>
    <row r="7454" spans="5:6" x14ac:dyDescent="0.3">
      <c r="E7454" s="4" t="s">
        <v>13222</v>
      </c>
      <c r="F7454" s="11">
        <v>0</v>
      </c>
    </row>
    <row r="7455" spans="5:6" x14ac:dyDescent="0.3">
      <c r="E7455" s="4" t="s">
        <v>12662</v>
      </c>
      <c r="F7455" s="11">
        <v>0</v>
      </c>
    </row>
    <row r="7456" spans="5:6" x14ac:dyDescent="0.3">
      <c r="E7456" s="4" t="s">
        <v>13224</v>
      </c>
      <c r="F7456" s="11">
        <v>0</v>
      </c>
    </row>
    <row r="7457" spans="5:6" x14ac:dyDescent="0.3">
      <c r="E7457" s="4" t="s">
        <v>12663</v>
      </c>
      <c r="F7457" s="11">
        <v>0</v>
      </c>
    </row>
    <row r="7458" spans="5:6" x14ac:dyDescent="0.3">
      <c r="E7458" s="4" t="s">
        <v>13226</v>
      </c>
      <c r="F7458" s="11">
        <v>0</v>
      </c>
    </row>
    <row r="7459" spans="5:6" x14ac:dyDescent="0.3">
      <c r="E7459" s="4" t="s">
        <v>12664</v>
      </c>
      <c r="F7459" s="11">
        <v>0</v>
      </c>
    </row>
    <row r="7460" spans="5:6" x14ac:dyDescent="0.3">
      <c r="E7460" s="4" t="s">
        <v>13228</v>
      </c>
      <c r="F7460" s="11">
        <v>0</v>
      </c>
    </row>
    <row r="7461" spans="5:6" x14ac:dyDescent="0.3">
      <c r="E7461" s="4" t="s">
        <v>12665</v>
      </c>
      <c r="F7461" s="11">
        <v>0</v>
      </c>
    </row>
    <row r="7462" spans="5:6" x14ac:dyDescent="0.3">
      <c r="E7462" s="4" t="s">
        <v>12104</v>
      </c>
      <c r="F7462" s="11">
        <v>0</v>
      </c>
    </row>
    <row r="7463" spans="5:6" x14ac:dyDescent="0.3">
      <c r="E7463" s="4" t="s">
        <v>12666</v>
      </c>
      <c r="F7463" s="11">
        <v>0</v>
      </c>
    </row>
    <row r="7464" spans="5:6" x14ac:dyDescent="0.3">
      <c r="E7464" s="4" t="s">
        <v>12655</v>
      </c>
      <c r="F7464" s="11">
        <v>0</v>
      </c>
    </row>
    <row r="7465" spans="5:6" x14ac:dyDescent="0.3">
      <c r="E7465" s="4" t="s">
        <v>12064</v>
      </c>
      <c r="F7465" s="11">
        <v>0</v>
      </c>
    </row>
    <row r="7466" spans="5:6" x14ac:dyDescent="0.3">
      <c r="E7466" s="4" t="s">
        <v>11770</v>
      </c>
      <c r="F7466" s="11">
        <v>0</v>
      </c>
    </row>
    <row r="7467" spans="5:6" x14ac:dyDescent="0.3">
      <c r="E7467" s="4" t="s">
        <v>11642</v>
      </c>
      <c r="F7467" s="11">
        <v>0</v>
      </c>
    </row>
    <row r="7468" spans="5:6" x14ac:dyDescent="0.3">
      <c r="E7468" s="4" t="s">
        <v>11003</v>
      </c>
      <c r="F7468" s="11">
        <v>0</v>
      </c>
    </row>
    <row r="7469" spans="5:6" x14ac:dyDescent="0.3">
      <c r="E7469" s="4" t="s">
        <v>10960</v>
      </c>
      <c r="F7469" s="11">
        <v>0</v>
      </c>
    </row>
    <row r="7470" spans="5:6" x14ac:dyDescent="0.3">
      <c r="E7470" s="4" t="s">
        <v>11004</v>
      </c>
      <c r="F7470" s="11">
        <v>0</v>
      </c>
    </row>
    <row r="7471" spans="5:6" x14ac:dyDescent="0.3">
      <c r="E7471" s="4" t="s">
        <v>11577</v>
      </c>
      <c r="F7471" s="11">
        <v>0</v>
      </c>
    </row>
    <row r="7472" spans="5:6" x14ac:dyDescent="0.3">
      <c r="E7472" s="4" t="s">
        <v>11005</v>
      </c>
      <c r="F7472" s="11">
        <v>0</v>
      </c>
    </row>
    <row r="7473" spans="5:6" x14ac:dyDescent="0.3">
      <c r="E7473" s="4" t="s">
        <v>11706</v>
      </c>
      <c r="F7473" s="11">
        <v>0</v>
      </c>
    </row>
    <row r="7474" spans="5:6" x14ac:dyDescent="0.3">
      <c r="E7474" s="4" t="s">
        <v>11006</v>
      </c>
      <c r="F7474" s="11">
        <v>0</v>
      </c>
    </row>
    <row r="7475" spans="5:6" x14ac:dyDescent="0.3">
      <c r="E7475" s="4" t="s">
        <v>11834</v>
      </c>
      <c r="F7475" s="11">
        <v>0</v>
      </c>
    </row>
    <row r="7476" spans="5:6" x14ac:dyDescent="0.3">
      <c r="E7476" s="4" t="s">
        <v>11007</v>
      </c>
      <c r="F7476" s="11">
        <v>0</v>
      </c>
    </row>
    <row r="7477" spans="5:6" x14ac:dyDescent="0.3">
      <c r="E7477" s="4" t="s">
        <v>11965</v>
      </c>
      <c r="F7477" s="11">
        <v>0</v>
      </c>
    </row>
    <row r="7478" spans="5:6" x14ac:dyDescent="0.3">
      <c r="E7478" s="4" t="s">
        <v>11008</v>
      </c>
      <c r="F7478" s="11">
        <v>0</v>
      </c>
    </row>
    <row r="7479" spans="5:6" x14ac:dyDescent="0.3">
      <c r="E7479" s="4" t="s">
        <v>11545</v>
      </c>
      <c r="F7479" s="11">
        <v>0</v>
      </c>
    </row>
    <row r="7480" spans="5:6" x14ac:dyDescent="0.3">
      <c r="E7480" s="4" t="s">
        <v>11009</v>
      </c>
      <c r="F7480" s="11">
        <v>0</v>
      </c>
    </row>
    <row r="7481" spans="5:6" x14ac:dyDescent="0.3">
      <c r="E7481" s="4" t="s">
        <v>11609</v>
      </c>
      <c r="F7481" s="11">
        <v>0</v>
      </c>
    </row>
    <row r="7482" spans="5:6" x14ac:dyDescent="0.3">
      <c r="E7482" s="4" t="s">
        <v>11010</v>
      </c>
      <c r="F7482" s="11">
        <v>0</v>
      </c>
    </row>
    <row r="7483" spans="5:6" x14ac:dyDescent="0.3">
      <c r="E7483" s="4" t="s">
        <v>11674</v>
      </c>
      <c r="F7483" s="11">
        <v>0</v>
      </c>
    </row>
    <row r="7484" spans="5:6" x14ac:dyDescent="0.3">
      <c r="E7484" s="4" t="s">
        <v>11011</v>
      </c>
      <c r="F7484" s="11">
        <v>0</v>
      </c>
    </row>
    <row r="7485" spans="5:6" x14ac:dyDescent="0.3">
      <c r="E7485" s="4" t="s">
        <v>11738</v>
      </c>
      <c r="F7485" s="11">
        <v>0</v>
      </c>
    </row>
    <row r="7486" spans="5:6" x14ac:dyDescent="0.3">
      <c r="E7486" s="4" t="s">
        <v>11012</v>
      </c>
      <c r="F7486" s="11">
        <v>0</v>
      </c>
    </row>
    <row r="7487" spans="5:6" x14ac:dyDescent="0.3">
      <c r="E7487" s="4" t="s">
        <v>11802</v>
      </c>
      <c r="F7487" s="11">
        <v>0</v>
      </c>
    </row>
    <row r="7488" spans="5:6" x14ac:dyDescent="0.3">
      <c r="E7488" s="4" t="s">
        <v>11013</v>
      </c>
      <c r="F7488" s="11">
        <v>0</v>
      </c>
    </row>
    <row r="7489" spans="5:6" x14ac:dyDescent="0.3">
      <c r="E7489" s="4" t="s">
        <v>11866</v>
      </c>
      <c r="F7489" s="11">
        <v>0</v>
      </c>
    </row>
    <row r="7490" spans="5:6" x14ac:dyDescent="0.3">
      <c r="E7490" s="4" t="s">
        <v>11014</v>
      </c>
      <c r="F7490" s="11">
        <v>0</v>
      </c>
    </row>
    <row r="7491" spans="5:6" x14ac:dyDescent="0.3">
      <c r="E7491" s="4" t="s">
        <v>11930</v>
      </c>
      <c r="F7491" s="11">
        <v>0</v>
      </c>
    </row>
    <row r="7492" spans="5:6" x14ac:dyDescent="0.3">
      <c r="E7492" s="4" t="s">
        <v>11015</v>
      </c>
      <c r="F7492" s="11">
        <v>0</v>
      </c>
    </row>
    <row r="7493" spans="5:6" x14ac:dyDescent="0.3">
      <c r="E7493" s="4" t="s">
        <v>11997</v>
      </c>
      <c r="F7493" s="11">
        <v>0</v>
      </c>
    </row>
    <row r="7494" spans="5:6" x14ac:dyDescent="0.3">
      <c r="E7494" s="4" t="s">
        <v>11016</v>
      </c>
      <c r="F7494" s="11">
        <v>0</v>
      </c>
    </row>
    <row r="7495" spans="5:6" x14ac:dyDescent="0.3">
      <c r="E7495" s="4" t="s">
        <v>11529</v>
      </c>
      <c r="F7495" s="11">
        <v>0</v>
      </c>
    </row>
    <row r="7496" spans="5:6" x14ac:dyDescent="0.3">
      <c r="E7496" s="4" t="s">
        <v>11017</v>
      </c>
      <c r="F7496" s="11">
        <v>0</v>
      </c>
    </row>
    <row r="7497" spans="5:6" x14ac:dyDescent="0.3">
      <c r="E7497" s="4" t="s">
        <v>11561</v>
      </c>
      <c r="F7497" s="11">
        <v>0</v>
      </c>
    </row>
    <row r="7498" spans="5:6" x14ac:dyDescent="0.3">
      <c r="E7498" s="4" t="s">
        <v>10964</v>
      </c>
      <c r="F7498" s="11">
        <v>0</v>
      </c>
    </row>
    <row r="7499" spans="5:6" x14ac:dyDescent="0.3">
      <c r="E7499" s="4" t="s">
        <v>11593</v>
      </c>
      <c r="F7499" s="11">
        <v>0</v>
      </c>
    </row>
    <row r="7500" spans="5:6" x14ac:dyDescent="0.3">
      <c r="E7500" s="4" t="s">
        <v>11019</v>
      </c>
      <c r="F7500" s="11">
        <v>0</v>
      </c>
    </row>
    <row r="7501" spans="5:6" x14ac:dyDescent="0.3">
      <c r="E7501" s="4" t="s">
        <v>11625</v>
      </c>
      <c r="F7501" s="11">
        <v>0</v>
      </c>
    </row>
    <row r="7502" spans="5:6" x14ac:dyDescent="0.3">
      <c r="E7502" s="4" t="s">
        <v>11020</v>
      </c>
      <c r="F7502" s="11">
        <v>0</v>
      </c>
    </row>
    <row r="7503" spans="5:6" x14ac:dyDescent="0.3">
      <c r="E7503" s="4" t="s">
        <v>11658</v>
      </c>
      <c r="F7503" s="11">
        <v>0</v>
      </c>
    </row>
    <row r="7504" spans="5:6" x14ac:dyDescent="0.3">
      <c r="E7504" s="4" t="s">
        <v>11021</v>
      </c>
      <c r="F7504" s="11">
        <v>0</v>
      </c>
    </row>
    <row r="7505" spans="5:6" x14ac:dyDescent="0.3">
      <c r="E7505" s="4" t="s">
        <v>10989</v>
      </c>
      <c r="F7505" s="11">
        <v>0</v>
      </c>
    </row>
    <row r="7506" spans="5:6" x14ac:dyDescent="0.3">
      <c r="E7506" s="4" t="s">
        <v>11022</v>
      </c>
      <c r="F7506" s="11">
        <v>0</v>
      </c>
    </row>
    <row r="7507" spans="5:6" x14ac:dyDescent="0.3">
      <c r="E7507" s="4" t="s">
        <v>10991</v>
      </c>
      <c r="F7507" s="11">
        <v>0</v>
      </c>
    </row>
    <row r="7508" spans="5:6" x14ac:dyDescent="0.3">
      <c r="E7508" s="4" t="s">
        <v>11023</v>
      </c>
      <c r="F7508" s="11">
        <v>0</v>
      </c>
    </row>
    <row r="7509" spans="5:6" x14ac:dyDescent="0.3">
      <c r="E7509" s="4" t="s">
        <v>11754</v>
      </c>
      <c r="F7509" s="11">
        <v>0</v>
      </c>
    </row>
    <row r="7510" spans="5:6" x14ac:dyDescent="0.3">
      <c r="E7510" s="4" t="s">
        <v>11024</v>
      </c>
      <c r="F7510" s="11">
        <v>0</v>
      </c>
    </row>
    <row r="7511" spans="5:6" x14ac:dyDescent="0.3">
      <c r="E7511" s="4" t="s">
        <v>11786</v>
      </c>
      <c r="F7511" s="11">
        <v>0</v>
      </c>
    </row>
    <row r="7512" spans="5:6" x14ac:dyDescent="0.3">
      <c r="E7512" s="4" t="s">
        <v>11025</v>
      </c>
      <c r="F7512" s="11">
        <v>0</v>
      </c>
    </row>
    <row r="7513" spans="5:6" x14ac:dyDescent="0.3">
      <c r="E7513" s="4" t="s">
        <v>11818</v>
      </c>
      <c r="F7513" s="11">
        <v>0</v>
      </c>
    </row>
    <row r="7514" spans="5:6" x14ac:dyDescent="0.3">
      <c r="E7514" s="4" t="s">
        <v>11026</v>
      </c>
      <c r="F7514" s="11">
        <v>0</v>
      </c>
    </row>
    <row r="7515" spans="5:6" x14ac:dyDescent="0.3">
      <c r="E7515" s="4" t="s">
        <v>10958</v>
      </c>
      <c r="F7515" s="11">
        <v>0</v>
      </c>
    </row>
    <row r="7516" spans="5:6" x14ac:dyDescent="0.3">
      <c r="E7516" s="4" t="s">
        <v>11027</v>
      </c>
      <c r="F7516" s="11">
        <v>0</v>
      </c>
    </row>
    <row r="7517" spans="5:6" x14ac:dyDescent="0.3">
      <c r="E7517" s="4" t="s">
        <v>11882</v>
      </c>
      <c r="F7517" s="11">
        <v>0</v>
      </c>
    </row>
    <row r="7518" spans="5:6" x14ac:dyDescent="0.3">
      <c r="E7518" s="4" t="s">
        <v>11028</v>
      </c>
      <c r="F7518" s="11">
        <v>0</v>
      </c>
    </row>
    <row r="7519" spans="5:6" x14ac:dyDescent="0.3">
      <c r="E7519" s="4" t="s">
        <v>11914</v>
      </c>
      <c r="F7519" s="11">
        <v>0</v>
      </c>
    </row>
    <row r="7520" spans="5:6" x14ac:dyDescent="0.3">
      <c r="E7520" s="4" t="s">
        <v>11029</v>
      </c>
      <c r="F7520" s="11">
        <v>0</v>
      </c>
    </row>
    <row r="7521" spans="5:6" x14ac:dyDescent="0.3">
      <c r="E7521" s="4" t="s">
        <v>11946</v>
      </c>
      <c r="F7521" s="11">
        <v>0</v>
      </c>
    </row>
    <row r="7522" spans="5:6" x14ac:dyDescent="0.3">
      <c r="E7522" s="4" t="s">
        <v>11030</v>
      </c>
      <c r="F7522" s="11">
        <v>0</v>
      </c>
    </row>
    <row r="7523" spans="5:6" x14ac:dyDescent="0.3">
      <c r="E7523" s="4" t="s">
        <v>11981</v>
      </c>
      <c r="F7523" s="11">
        <v>0</v>
      </c>
    </row>
    <row r="7524" spans="5:6" x14ac:dyDescent="0.3">
      <c r="E7524" s="4" t="s">
        <v>11031</v>
      </c>
      <c r="F7524" s="11">
        <v>0</v>
      </c>
    </row>
    <row r="7525" spans="5:6" x14ac:dyDescent="0.3">
      <c r="E7525" s="4" t="s">
        <v>12013</v>
      </c>
      <c r="F7525" s="11">
        <v>0</v>
      </c>
    </row>
    <row r="7526" spans="5:6" x14ac:dyDescent="0.3">
      <c r="E7526" s="4" t="s">
        <v>11032</v>
      </c>
      <c r="F7526" s="11">
        <v>0</v>
      </c>
    </row>
    <row r="7527" spans="5:6" x14ac:dyDescent="0.3">
      <c r="E7527" s="4" t="s">
        <v>11521</v>
      </c>
      <c r="F7527" s="11">
        <v>0</v>
      </c>
    </row>
    <row r="7528" spans="5:6" x14ac:dyDescent="0.3">
      <c r="E7528" s="4" t="s">
        <v>11033</v>
      </c>
      <c r="F7528" s="11">
        <v>0</v>
      </c>
    </row>
    <row r="7529" spans="5:6" x14ac:dyDescent="0.3">
      <c r="E7529" s="4" t="s">
        <v>11537</v>
      </c>
      <c r="F7529" s="11">
        <v>0</v>
      </c>
    </row>
    <row r="7530" spans="5:6" x14ac:dyDescent="0.3">
      <c r="E7530" s="4" t="s">
        <v>11034</v>
      </c>
      <c r="F7530" s="11">
        <v>0</v>
      </c>
    </row>
    <row r="7531" spans="5:6" x14ac:dyDescent="0.3">
      <c r="E7531" s="4" t="s">
        <v>11553</v>
      </c>
      <c r="F7531" s="11">
        <v>0</v>
      </c>
    </row>
    <row r="7532" spans="5:6" x14ac:dyDescent="0.3">
      <c r="E7532" s="4" t="s">
        <v>11035</v>
      </c>
      <c r="F7532" s="11">
        <v>0</v>
      </c>
    </row>
    <row r="7533" spans="5:6" x14ac:dyDescent="0.3">
      <c r="E7533" s="4" t="s">
        <v>11569</v>
      </c>
      <c r="F7533" s="11">
        <v>0</v>
      </c>
    </row>
    <row r="7534" spans="5:6" x14ac:dyDescent="0.3">
      <c r="E7534" s="4" t="s">
        <v>11036</v>
      </c>
      <c r="F7534" s="11">
        <v>0</v>
      </c>
    </row>
    <row r="7535" spans="5:6" x14ac:dyDescent="0.3">
      <c r="E7535" s="4" t="s">
        <v>11585</v>
      </c>
      <c r="F7535" s="11">
        <v>0</v>
      </c>
    </row>
    <row r="7536" spans="5:6" x14ac:dyDescent="0.3">
      <c r="E7536" s="4" t="s">
        <v>11037</v>
      </c>
      <c r="F7536" s="11">
        <v>0</v>
      </c>
    </row>
    <row r="7537" spans="5:6" x14ac:dyDescent="0.3">
      <c r="E7537" s="4" t="s">
        <v>11601</v>
      </c>
      <c r="F7537" s="11">
        <v>0</v>
      </c>
    </row>
    <row r="7538" spans="5:6" x14ac:dyDescent="0.3">
      <c r="E7538" s="4" t="s">
        <v>11038</v>
      </c>
      <c r="F7538" s="11">
        <v>0</v>
      </c>
    </row>
    <row r="7539" spans="5:6" x14ac:dyDescent="0.3">
      <c r="E7539" s="4" t="s">
        <v>11617</v>
      </c>
      <c r="F7539" s="11">
        <v>0</v>
      </c>
    </row>
    <row r="7540" spans="5:6" x14ac:dyDescent="0.3">
      <c r="E7540" s="4" t="s">
        <v>11039</v>
      </c>
      <c r="F7540" s="11">
        <v>0</v>
      </c>
    </row>
    <row r="7541" spans="5:6" x14ac:dyDescent="0.3">
      <c r="E7541" s="4" t="s">
        <v>11633</v>
      </c>
      <c r="F7541" s="11">
        <v>0</v>
      </c>
    </row>
    <row r="7542" spans="5:6" x14ac:dyDescent="0.3">
      <c r="E7542" s="4" t="s">
        <v>11040</v>
      </c>
      <c r="F7542" s="11">
        <v>0</v>
      </c>
    </row>
    <row r="7543" spans="5:6" x14ac:dyDescent="0.3">
      <c r="E7543" s="4" t="s">
        <v>11650</v>
      </c>
      <c r="F7543" s="11">
        <v>0</v>
      </c>
    </row>
    <row r="7544" spans="5:6" x14ac:dyDescent="0.3">
      <c r="E7544" s="4" t="s">
        <v>11041</v>
      </c>
      <c r="F7544" s="11">
        <v>0</v>
      </c>
    </row>
    <row r="7545" spans="5:6" x14ac:dyDescent="0.3">
      <c r="E7545" s="4" t="s">
        <v>11666</v>
      </c>
      <c r="F7545" s="11">
        <v>0</v>
      </c>
    </row>
    <row r="7546" spans="5:6" x14ac:dyDescent="0.3">
      <c r="E7546" s="4" t="s">
        <v>11042</v>
      </c>
      <c r="F7546" s="11">
        <v>0</v>
      </c>
    </row>
    <row r="7547" spans="5:6" x14ac:dyDescent="0.3">
      <c r="E7547" s="4" t="s">
        <v>11000</v>
      </c>
      <c r="F7547" s="11">
        <v>0</v>
      </c>
    </row>
    <row r="7548" spans="5:6" x14ac:dyDescent="0.3">
      <c r="E7548" s="4" t="s">
        <v>11043</v>
      </c>
      <c r="F7548" s="11">
        <v>0</v>
      </c>
    </row>
    <row r="7549" spans="5:6" x14ac:dyDescent="0.3">
      <c r="E7549" s="4" t="s">
        <v>11698</v>
      </c>
      <c r="F7549" s="11">
        <v>0</v>
      </c>
    </row>
    <row r="7550" spans="5:6" x14ac:dyDescent="0.3">
      <c r="E7550" s="4" t="s">
        <v>11044</v>
      </c>
      <c r="F7550" s="11">
        <v>0</v>
      </c>
    </row>
    <row r="7551" spans="5:6" x14ac:dyDescent="0.3">
      <c r="E7551" s="4" t="s">
        <v>11714</v>
      </c>
      <c r="F7551" s="11">
        <v>0</v>
      </c>
    </row>
    <row r="7552" spans="5:6" x14ac:dyDescent="0.3">
      <c r="E7552" s="4" t="s">
        <v>11045</v>
      </c>
      <c r="F7552" s="11">
        <v>0</v>
      </c>
    </row>
    <row r="7553" spans="5:6" x14ac:dyDescent="0.3">
      <c r="E7553" s="4" t="s">
        <v>11730</v>
      </c>
      <c r="F7553" s="11">
        <v>0</v>
      </c>
    </row>
    <row r="7554" spans="5:6" x14ac:dyDescent="0.3">
      <c r="E7554" s="4" t="s">
        <v>11046</v>
      </c>
      <c r="F7554" s="11">
        <v>0</v>
      </c>
    </row>
    <row r="7555" spans="5:6" x14ac:dyDescent="0.3">
      <c r="E7555" s="4" t="s">
        <v>11746</v>
      </c>
      <c r="F7555" s="11">
        <v>0</v>
      </c>
    </row>
    <row r="7556" spans="5:6" x14ac:dyDescent="0.3">
      <c r="E7556" s="4" t="s">
        <v>11047</v>
      </c>
      <c r="F7556" s="11">
        <v>0</v>
      </c>
    </row>
    <row r="7557" spans="5:6" x14ac:dyDescent="0.3">
      <c r="E7557" s="4" t="s">
        <v>11762</v>
      </c>
      <c r="F7557" s="11">
        <v>0</v>
      </c>
    </row>
    <row r="7558" spans="5:6" x14ac:dyDescent="0.3">
      <c r="E7558" s="4" t="s">
        <v>11048</v>
      </c>
      <c r="F7558" s="11">
        <v>0</v>
      </c>
    </row>
    <row r="7559" spans="5:6" x14ac:dyDescent="0.3">
      <c r="E7559" s="4" t="s">
        <v>11778</v>
      </c>
      <c r="F7559" s="11">
        <v>0</v>
      </c>
    </row>
    <row r="7560" spans="5:6" x14ac:dyDescent="0.3">
      <c r="E7560" s="4" t="s">
        <v>11049</v>
      </c>
      <c r="F7560" s="11">
        <v>0</v>
      </c>
    </row>
    <row r="7561" spans="5:6" x14ac:dyDescent="0.3">
      <c r="E7561" s="4" t="s">
        <v>10994</v>
      </c>
      <c r="F7561" s="11">
        <v>0</v>
      </c>
    </row>
    <row r="7562" spans="5:6" x14ac:dyDescent="0.3">
      <c r="E7562" s="4" t="s">
        <v>11050</v>
      </c>
      <c r="F7562" s="11">
        <v>0</v>
      </c>
    </row>
    <row r="7563" spans="5:6" x14ac:dyDescent="0.3">
      <c r="E7563" s="4" t="s">
        <v>11810</v>
      </c>
      <c r="F7563" s="11">
        <v>0</v>
      </c>
    </row>
    <row r="7564" spans="5:6" x14ac:dyDescent="0.3">
      <c r="E7564" s="4" t="s">
        <v>11051</v>
      </c>
      <c r="F7564" s="11">
        <v>0</v>
      </c>
    </row>
    <row r="7565" spans="5:6" x14ac:dyDescent="0.3">
      <c r="E7565" s="4" t="s">
        <v>11826</v>
      </c>
      <c r="F7565" s="11">
        <v>0</v>
      </c>
    </row>
    <row r="7566" spans="5:6" x14ac:dyDescent="0.3">
      <c r="E7566" s="4" t="s">
        <v>11052</v>
      </c>
      <c r="F7566" s="11">
        <v>0</v>
      </c>
    </row>
    <row r="7567" spans="5:6" x14ac:dyDescent="0.3">
      <c r="E7567" s="4" t="s">
        <v>11842</v>
      </c>
      <c r="F7567" s="11">
        <v>0</v>
      </c>
    </row>
    <row r="7568" spans="5:6" x14ac:dyDescent="0.3">
      <c r="E7568" s="4" t="s">
        <v>11053</v>
      </c>
      <c r="F7568" s="11">
        <v>0</v>
      </c>
    </row>
    <row r="7569" spans="5:6" x14ac:dyDescent="0.3">
      <c r="E7569" s="4" t="s">
        <v>11858</v>
      </c>
      <c r="F7569" s="11">
        <v>0</v>
      </c>
    </row>
    <row r="7570" spans="5:6" x14ac:dyDescent="0.3">
      <c r="E7570" s="4" t="s">
        <v>11054</v>
      </c>
      <c r="F7570" s="11">
        <v>0</v>
      </c>
    </row>
    <row r="7571" spans="5:6" x14ac:dyDescent="0.3">
      <c r="E7571" s="4" t="s">
        <v>11874</v>
      </c>
      <c r="F7571" s="11">
        <v>0</v>
      </c>
    </row>
    <row r="7572" spans="5:6" x14ac:dyDescent="0.3">
      <c r="E7572" s="4" t="s">
        <v>11055</v>
      </c>
      <c r="F7572" s="11">
        <v>0</v>
      </c>
    </row>
    <row r="7573" spans="5:6" x14ac:dyDescent="0.3">
      <c r="E7573" s="4" t="s">
        <v>10995</v>
      </c>
      <c r="F7573" s="11">
        <v>0</v>
      </c>
    </row>
    <row r="7574" spans="5:6" x14ac:dyDescent="0.3">
      <c r="E7574" s="4" t="s">
        <v>11056</v>
      </c>
      <c r="F7574" s="11">
        <v>0</v>
      </c>
    </row>
    <row r="7575" spans="5:6" x14ac:dyDescent="0.3">
      <c r="E7575" s="4" t="s">
        <v>11906</v>
      </c>
      <c r="F7575" s="11">
        <v>0</v>
      </c>
    </row>
    <row r="7576" spans="5:6" x14ac:dyDescent="0.3">
      <c r="E7576" s="4" t="s">
        <v>10932</v>
      </c>
      <c r="F7576" s="11">
        <v>0</v>
      </c>
    </row>
    <row r="7577" spans="5:6" x14ac:dyDescent="0.3">
      <c r="E7577" s="4" t="s">
        <v>11922</v>
      </c>
      <c r="F7577" s="11">
        <v>0</v>
      </c>
    </row>
    <row r="7578" spans="5:6" x14ac:dyDescent="0.3">
      <c r="E7578" s="4" t="s">
        <v>11058</v>
      </c>
      <c r="F7578" s="11">
        <v>0</v>
      </c>
    </row>
    <row r="7579" spans="5:6" x14ac:dyDescent="0.3">
      <c r="E7579" s="4" t="s">
        <v>11938</v>
      </c>
      <c r="F7579" s="11">
        <v>0</v>
      </c>
    </row>
    <row r="7580" spans="5:6" x14ac:dyDescent="0.3">
      <c r="E7580" s="4" t="s">
        <v>11059</v>
      </c>
      <c r="F7580" s="11">
        <v>0</v>
      </c>
    </row>
    <row r="7581" spans="5:6" x14ac:dyDescent="0.3">
      <c r="E7581" s="4" t="s">
        <v>11957</v>
      </c>
      <c r="F7581" s="11">
        <v>0</v>
      </c>
    </row>
    <row r="7582" spans="5:6" x14ac:dyDescent="0.3">
      <c r="E7582" s="4" t="s">
        <v>11060</v>
      </c>
      <c r="F7582" s="11">
        <v>0</v>
      </c>
    </row>
    <row r="7583" spans="5:6" x14ac:dyDescent="0.3">
      <c r="E7583" s="4" t="s">
        <v>11973</v>
      </c>
      <c r="F7583" s="11">
        <v>0</v>
      </c>
    </row>
    <row r="7584" spans="5:6" x14ac:dyDescent="0.3">
      <c r="E7584" s="4" t="s">
        <v>11061</v>
      </c>
      <c r="F7584" s="11">
        <v>0</v>
      </c>
    </row>
    <row r="7585" spans="5:6" x14ac:dyDescent="0.3">
      <c r="E7585" s="4" t="s">
        <v>11989</v>
      </c>
      <c r="F7585" s="11">
        <v>0</v>
      </c>
    </row>
    <row r="7586" spans="5:6" x14ac:dyDescent="0.3">
      <c r="E7586" s="4" t="s">
        <v>11062</v>
      </c>
      <c r="F7586" s="11">
        <v>0</v>
      </c>
    </row>
    <row r="7587" spans="5:6" x14ac:dyDescent="0.3">
      <c r="E7587" s="4" t="s">
        <v>10962</v>
      </c>
      <c r="F7587" s="11">
        <v>0</v>
      </c>
    </row>
    <row r="7588" spans="5:6" x14ac:dyDescent="0.3">
      <c r="E7588" s="4" t="s">
        <v>11063</v>
      </c>
      <c r="F7588" s="11">
        <v>0</v>
      </c>
    </row>
    <row r="7589" spans="5:6" x14ac:dyDescent="0.3">
      <c r="E7589" s="4" t="s">
        <v>12056</v>
      </c>
      <c r="F7589" s="11">
        <v>0</v>
      </c>
    </row>
    <row r="7590" spans="5:6" x14ac:dyDescent="0.3">
      <c r="E7590" s="4" t="s">
        <v>11064</v>
      </c>
      <c r="F7590" s="11">
        <v>0</v>
      </c>
    </row>
    <row r="7591" spans="5:6" x14ac:dyDescent="0.3">
      <c r="E7591" s="4" t="s">
        <v>12072</v>
      </c>
      <c r="F7591" s="11">
        <v>0</v>
      </c>
    </row>
    <row r="7592" spans="5:6" x14ac:dyDescent="0.3">
      <c r="E7592" s="4" t="s">
        <v>11065</v>
      </c>
      <c r="F7592" s="11">
        <v>0</v>
      </c>
    </row>
    <row r="7593" spans="5:6" x14ac:dyDescent="0.3">
      <c r="E7593" s="4" t="s">
        <v>10985</v>
      </c>
      <c r="F7593" s="11">
        <v>0</v>
      </c>
    </row>
    <row r="7594" spans="5:6" x14ac:dyDescent="0.3">
      <c r="E7594" s="4" t="s">
        <v>11066</v>
      </c>
      <c r="F7594" s="11">
        <v>0</v>
      </c>
    </row>
    <row r="7595" spans="5:6" x14ac:dyDescent="0.3">
      <c r="E7595" s="4" t="s">
        <v>11533</v>
      </c>
      <c r="F7595" s="11">
        <v>0</v>
      </c>
    </row>
    <row r="7596" spans="5:6" x14ac:dyDescent="0.3">
      <c r="E7596" s="4" t="s">
        <v>11067</v>
      </c>
      <c r="F7596" s="11">
        <v>0</v>
      </c>
    </row>
    <row r="7597" spans="5:6" x14ac:dyDescent="0.3">
      <c r="E7597" s="4" t="s">
        <v>11541</v>
      </c>
      <c r="F7597" s="11">
        <v>0</v>
      </c>
    </row>
    <row r="7598" spans="5:6" x14ac:dyDescent="0.3">
      <c r="E7598" s="4" t="s">
        <v>11068</v>
      </c>
      <c r="F7598" s="11">
        <v>0</v>
      </c>
    </row>
    <row r="7599" spans="5:6" x14ac:dyDescent="0.3">
      <c r="E7599" s="4" t="s">
        <v>11549</v>
      </c>
      <c r="F7599" s="11">
        <v>0</v>
      </c>
    </row>
    <row r="7600" spans="5:6" x14ac:dyDescent="0.3">
      <c r="E7600" s="4" t="s">
        <v>11069</v>
      </c>
      <c r="F7600" s="11">
        <v>0</v>
      </c>
    </row>
    <row r="7601" spans="5:6" x14ac:dyDescent="0.3">
      <c r="E7601" s="4" t="s">
        <v>11557</v>
      </c>
      <c r="F7601" s="11">
        <v>0</v>
      </c>
    </row>
    <row r="7602" spans="5:6" x14ac:dyDescent="0.3">
      <c r="E7602" s="4" t="s">
        <v>11070</v>
      </c>
      <c r="F7602" s="11">
        <v>0</v>
      </c>
    </row>
    <row r="7603" spans="5:6" x14ac:dyDescent="0.3">
      <c r="E7603" s="4" t="s">
        <v>11565</v>
      </c>
      <c r="F7603" s="11">
        <v>0</v>
      </c>
    </row>
    <row r="7604" spans="5:6" x14ac:dyDescent="0.3">
      <c r="E7604" s="4" t="s">
        <v>11071</v>
      </c>
      <c r="F7604" s="11">
        <v>0</v>
      </c>
    </row>
    <row r="7605" spans="5:6" x14ac:dyDescent="0.3">
      <c r="E7605" s="4" t="s">
        <v>11573</v>
      </c>
      <c r="F7605" s="11">
        <v>0</v>
      </c>
    </row>
    <row r="7606" spans="5:6" x14ac:dyDescent="0.3">
      <c r="E7606" s="4" t="s">
        <v>11072</v>
      </c>
      <c r="F7606" s="11">
        <v>0</v>
      </c>
    </row>
    <row r="7607" spans="5:6" x14ac:dyDescent="0.3">
      <c r="E7607" s="4" t="s">
        <v>11581</v>
      </c>
      <c r="F7607" s="11">
        <v>0</v>
      </c>
    </row>
    <row r="7608" spans="5:6" x14ac:dyDescent="0.3">
      <c r="E7608" s="4" t="s">
        <v>11073</v>
      </c>
      <c r="F7608" s="11">
        <v>0</v>
      </c>
    </row>
    <row r="7609" spans="5:6" x14ac:dyDescent="0.3">
      <c r="E7609" s="4" t="s">
        <v>11589</v>
      </c>
      <c r="F7609" s="11">
        <v>0</v>
      </c>
    </row>
    <row r="7610" spans="5:6" x14ac:dyDescent="0.3">
      <c r="E7610" s="4" t="s">
        <v>11074</v>
      </c>
      <c r="F7610" s="11">
        <v>0</v>
      </c>
    </row>
    <row r="7611" spans="5:6" x14ac:dyDescent="0.3">
      <c r="E7611" s="4" t="s">
        <v>11597</v>
      </c>
      <c r="F7611" s="11">
        <v>0</v>
      </c>
    </row>
    <row r="7612" spans="5:6" x14ac:dyDescent="0.3">
      <c r="E7612" s="4" t="s">
        <v>11075</v>
      </c>
      <c r="F7612" s="11">
        <v>0</v>
      </c>
    </row>
    <row r="7613" spans="5:6" x14ac:dyDescent="0.3">
      <c r="E7613" s="4" t="s">
        <v>11605</v>
      </c>
      <c r="F7613" s="11">
        <v>0</v>
      </c>
    </row>
    <row r="7614" spans="5:6" x14ac:dyDescent="0.3">
      <c r="E7614" s="4" t="s">
        <v>11076</v>
      </c>
      <c r="F7614" s="11">
        <v>0</v>
      </c>
    </row>
    <row r="7615" spans="5:6" x14ac:dyDescent="0.3">
      <c r="E7615" s="4" t="s">
        <v>11613</v>
      </c>
      <c r="F7615" s="11">
        <v>0</v>
      </c>
    </row>
    <row r="7616" spans="5:6" x14ac:dyDescent="0.3">
      <c r="E7616" s="4" t="s">
        <v>11077</v>
      </c>
      <c r="F7616" s="11">
        <v>0</v>
      </c>
    </row>
    <row r="7617" spans="5:6" x14ac:dyDescent="0.3">
      <c r="E7617" s="4" t="s">
        <v>10949</v>
      </c>
      <c r="F7617" s="11">
        <v>0</v>
      </c>
    </row>
    <row r="7618" spans="5:6" x14ac:dyDescent="0.3">
      <c r="E7618" s="4" t="s">
        <v>11078</v>
      </c>
      <c r="F7618" s="11">
        <v>0</v>
      </c>
    </row>
    <row r="7619" spans="5:6" x14ac:dyDescent="0.3">
      <c r="E7619" s="4" t="s">
        <v>11629</v>
      </c>
      <c r="F7619" s="11">
        <v>0</v>
      </c>
    </row>
    <row r="7620" spans="5:6" x14ac:dyDescent="0.3">
      <c r="E7620" s="4" t="s">
        <v>11079</v>
      </c>
      <c r="F7620" s="11">
        <v>0</v>
      </c>
    </row>
    <row r="7621" spans="5:6" x14ac:dyDescent="0.3">
      <c r="E7621" s="4" t="s">
        <v>11638</v>
      </c>
      <c r="F7621" s="11">
        <v>0</v>
      </c>
    </row>
    <row r="7622" spans="5:6" x14ac:dyDescent="0.3">
      <c r="E7622" s="4" t="s">
        <v>11080</v>
      </c>
      <c r="F7622" s="11">
        <v>0</v>
      </c>
    </row>
    <row r="7623" spans="5:6" x14ac:dyDescent="0.3">
      <c r="E7623" s="4" t="s">
        <v>11646</v>
      </c>
      <c r="F7623" s="11">
        <v>0</v>
      </c>
    </row>
    <row r="7624" spans="5:6" x14ac:dyDescent="0.3">
      <c r="E7624" s="4" t="s">
        <v>11081</v>
      </c>
      <c r="F7624" s="11">
        <v>0</v>
      </c>
    </row>
    <row r="7625" spans="5:6" x14ac:dyDescent="0.3">
      <c r="E7625" s="4" t="s">
        <v>11654</v>
      </c>
      <c r="F7625" s="11">
        <v>0</v>
      </c>
    </row>
    <row r="7626" spans="5:6" x14ac:dyDescent="0.3">
      <c r="E7626" s="4" t="s">
        <v>11082</v>
      </c>
      <c r="F7626" s="11">
        <v>0</v>
      </c>
    </row>
    <row r="7627" spans="5:6" x14ac:dyDescent="0.3">
      <c r="E7627" s="4" t="s">
        <v>11662</v>
      </c>
      <c r="F7627" s="11">
        <v>0</v>
      </c>
    </row>
    <row r="7628" spans="5:6" x14ac:dyDescent="0.3">
      <c r="E7628" s="4" t="s">
        <v>11083</v>
      </c>
      <c r="F7628" s="11">
        <v>0</v>
      </c>
    </row>
    <row r="7629" spans="5:6" x14ac:dyDescent="0.3">
      <c r="E7629" s="4" t="s">
        <v>10988</v>
      </c>
      <c r="F7629" s="11">
        <v>0</v>
      </c>
    </row>
    <row r="7630" spans="5:6" x14ac:dyDescent="0.3">
      <c r="E7630" s="4" t="s">
        <v>11084</v>
      </c>
      <c r="F7630" s="11">
        <v>0</v>
      </c>
    </row>
    <row r="7631" spans="5:6" x14ac:dyDescent="0.3">
      <c r="E7631" s="4" t="s">
        <v>11678</v>
      </c>
      <c r="F7631" s="11">
        <v>0</v>
      </c>
    </row>
    <row r="7632" spans="5:6" x14ac:dyDescent="0.3">
      <c r="E7632" s="4" t="s">
        <v>11085</v>
      </c>
      <c r="F7632" s="11">
        <v>0</v>
      </c>
    </row>
    <row r="7633" spans="5:6" x14ac:dyDescent="0.3">
      <c r="E7633" s="4" t="s">
        <v>11686</v>
      </c>
      <c r="F7633" s="11">
        <v>0</v>
      </c>
    </row>
    <row r="7634" spans="5:6" x14ac:dyDescent="0.3">
      <c r="E7634" s="4" t="s">
        <v>11086</v>
      </c>
      <c r="F7634" s="11">
        <v>0</v>
      </c>
    </row>
    <row r="7635" spans="5:6" x14ac:dyDescent="0.3">
      <c r="E7635" s="4" t="s">
        <v>11694</v>
      </c>
      <c r="F7635" s="11">
        <v>0</v>
      </c>
    </row>
    <row r="7636" spans="5:6" x14ac:dyDescent="0.3">
      <c r="E7636" s="4" t="s">
        <v>11087</v>
      </c>
      <c r="F7636" s="11">
        <v>0</v>
      </c>
    </row>
    <row r="7637" spans="5:6" x14ac:dyDescent="0.3">
      <c r="E7637" s="4" t="s">
        <v>11702</v>
      </c>
      <c r="F7637" s="11">
        <v>0</v>
      </c>
    </row>
    <row r="7638" spans="5:6" x14ac:dyDescent="0.3">
      <c r="E7638" s="4" t="s">
        <v>11088</v>
      </c>
      <c r="F7638" s="11">
        <v>0</v>
      </c>
    </row>
    <row r="7639" spans="5:6" x14ac:dyDescent="0.3">
      <c r="E7639" s="4" t="s">
        <v>11710</v>
      </c>
      <c r="F7639" s="11">
        <v>0</v>
      </c>
    </row>
    <row r="7640" spans="5:6" x14ac:dyDescent="0.3">
      <c r="E7640" s="4" t="s">
        <v>11089</v>
      </c>
      <c r="F7640" s="11">
        <v>0</v>
      </c>
    </row>
    <row r="7641" spans="5:6" x14ac:dyDescent="0.3">
      <c r="E7641" s="4" t="s">
        <v>11718</v>
      </c>
      <c r="F7641" s="11">
        <v>0</v>
      </c>
    </row>
    <row r="7642" spans="5:6" x14ac:dyDescent="0.3">
      <c r="E7642" s="4" t="s">
        <v>11090</v>
      </c>
      <c r="F7642" s="11">
        <v>0</v>
      </c>
    </row>
    <row r="7643" spans="5:6" x14ac:dyDescent="0.3">
      <c r="E7643" s="4" t="s">
        <v>11726</v>
      </c>
      <c r="F7643" s="11">
        <v>0</v>
      </c>
    </row>
    <row r="7644" spans="5:6" x14ac:dyDescent="0.3">
      <c r="E7644" s="4" t="s">
        <v>11091</v>
      </c>
      <c r="F7644" s="11">
        <v>0</v>
      </c>
    </row>
    <row r="7645" spans="5:6" x14ac:dyDescent="0.3">
      <c r="E7645" s="4" t="s">
        <v>11734</v>
      </c>
      <c r="F7645" s="11">
        <v>0</v>
      </c>
    </row>
    <row r="7646" spans="5:6" x14ac:dyDescent="0.3">
      <c r="E7646" s="4" t="s">
        <v>11092</v>
      </c>
      <c r="F7646" s="11">
        <v>0</v>
      </c>
    </row>
    <row r="7647" spans="5:6" x14ac:dyDescent="0.3">
      <c r="E7647" s="4" t="s">
        <v>11742</v>
      </c>
      <c r="F7647" s="11">
        <v>0</v>
      </c>
    </row>
    <row r="7648" spans="5:6" x14ac:dyDescent="0.3">
      <c r="E7648" s="4" t="s">
        <v>11093</v>
      </c>
      <c r="F7648" s="11">
        <v>0</v>
      </c>
    </row>
    <row r="7649" spans="5:6" x14ac:dyDescent="0.3">
      <c r="E7649" s="4" t="s">
        <v>11750</v>
      </c>
      <c r="F7649" s="11">
        <v>0</v>
      </c>
    </row>
    <row r="7650" spans="5:6" x14ac:dyDescent="0.3">
      <c r="E7650" s="4" t="s">
        <v>10965</v>
      </c>
      <c r="F7650" s="11">
        <v>0</v>
      </c>
    </row>
    <row r="7651" spans="5:6" x14ac:dyDescent="0.3">
      <c r="E7651" s="4" t="s">
        <v>11758</v>
      </c>
      <c r="F7651" s="11">
        <v>0</v>
      </c>
    </row>
    <row r="7652" spans="5:6" x14ac:dyDescent="0.3">
      <c r="E7652" s="4" t="s">
        <v>11095</v>
      </c>
      <c r="F7652" s="11">
        <v>0</v>
      </c>
    </row>
    <row r="7653" spans="5:6" x14ac:dyDescent="0.3">
      <c r="E7653" s="4" t="s">
        <v>11766</v>
      </c>
      <c r="F7653" s="11">
        <v>0</v>
      </c>
    </row>
    <row r="7654" spans="5:6" x14ac:dyDescent="0.3">
      <c r="E7654" s="4" t="s">
        <v>11096</v>
      </c>
      <c r="F7654" s="11">
        <v>0</v>
      </c>
    </row>
    <row r="7655" spans="5:6" x14ac:dyDescent="0.3">
      <c r="E7655" s="4" t="s">
        <v>10956</v>
      </c>
      <c r="F7655" s="11">
        <v>0</v>
      </c>
    </row>
    <row r="7656" spans="5:6" x14ac:dyDescent="0.3">
      <c r="E7656" s="4" t="s">
        <v>11097</v>
      </c>
      <c r="F7656" s="11">
        <v>0</v>
      </c>
    </row>
    <row r="7657" spans="5:6" x14ac:dyDescent="0.3">
      <c r="E7657" s="4" t="s">
        <v>11782</v>
      </c>
      <c r="F7657" s="11">
        <v>0</v>
      </c>
    </row>
    <row r="7658" spans="5:6" x14ac:dyDescent="0.3">
      <c r="E7658" s="4" t="s">
        <v>11098</v>
      </c>
      <c r="F7658" s="11">
        <v>0</v>
      </c>
    </row>
    <row r="7659" spans="5:6" x14ac:dyDescent="0.3">
      <c r="E7659" s="4" t="s">
        <v>11790</v>
      </c>
      <c r="F7659" s="11">
        <v>0</v>
      </c>
    </row>
    <row r="7660" spans="5:6" x14ac:dyDescent="0.3">
      <c r="E7660" s="4" t="s">
        <v>11099</v>
      </c>
      <c r="F7660" s="11">
        <v>0</v>
      </c>
    </row>
    <row r="7661" spans="5:6" x14ac:dyDescent="0.3">
      <c r="E7661" s="4" t="s">
        <v>11798</v>
      </c>
      <c r="F7661" s="11">
        <v>0</v>
      </c>
    </row>
    <row r="7662" spans="5:6" x14ac:dyDescent="0.3">
      <c r="E7662" s="4" t="s">
        <v>11100</v>
      </c>
      <c r="F7662" s="11">
        <v>0</v>
      </c>
    </row>
    <row r="7663" spans="5:6" x14ac:dyDescent="0.3">
      <c r="E7663" s="4" t="s">
        <v>11806</v>
      </c>
      <c r="F7663" s="11">
        <v>0</v>
      </c>
    </row>
    <row r="7664" spans="5:6" x14ac:dyDescent="0.3">
      <c r="E7664" s="4" t="s">
        <v>11101</v>
      </c>
      <c r="F7664" s="11">
        <v>0</v>
      </c>
    </row>
    <row r="7665" spans="5:6" x14ac:dyDescent="0.3">
      <c r="E7665" s="4" t="s">
        <v>11814</v>
      </c>
      <c r="F7665" s="11">
        <v>0</v>
      </c>
    </row>
    <row r="7666" spans="5:6" x14ac:dyDescent="0.3">
      <c r="E7666" s="4" t="s">
        <v>11102</v>
      </c>
      <c r="F7666" s="11">
        <v>0</v>
      </c>
    </row>
    <row r="7667" spans="5:6" x14ac:dyDescent="0.3">
      <c r="E7667" s="4" t="s">
        <v>11822</v>
      </c>
      <c r="F7667" s="11">
        <v>0</v>
      </c>
    </row>
    <row r="7668" spans="5:6" x14ac:dyDescent="0.3">
      <c r="E7668" s="4" t="s">
        <v>11103</v>
      </c>
      <c r="F7668" s="11">
        <v>0</v>
      </c>
    </row>
    <row r="7669" spans="5:6" x14ac:dyDescent="0.3">
      <c r="E7669" s="4" t="s">
        <v>11830</v>
      </c>
      <c r="F7669" s="11">
        <v>0</v>
      </c>
    </row>
    <row r="7670" spans="5:6" x14ac:dyDescent="0.3">
      <c r="E7670" s="4" t="s">
        <v>11104</v>
      </c>
      <c r="F7670" s="11">
        <v>0</v>
      </c>
    </row>
    <row r="7671" spans="5:6" x14ac:dyDescent="0.3">
      <c r="E7671" s="4" t="s">
        <v>11838</v>
      </c>
      <c r="F7671" s="11">
        <v>0</v>
      </c>
    </row>
    <row r="7672" spans="5:6" x14ac:dyDescent="0.3">
      <c r="E7672" s="4" t="s">
        <v>10933</v>
      </c>
      <c r="F7672" s="11">
        <v>0</v>
      </c>
    </row>
    <row r="7673" spans="5:6" x14ac:dyDescent="0.3">
      <c r="E7673" s="4" t="s">
        <v>11846</v>
      </c>
      <c r="F7673" s="11">
        <v>0</v>
      </c>
    </row>
    <row r="7674" spans="5:6" x14ac:dyDescent="0.3">
      <c r="E7674" s="4" t="s">
        <v>11106</v>
      </c>
      <c r="F7674" s="11">
        <v>0</v>
      </c>
    </row>
    <row r="7675" spans="5:6" x14ac:dyDescent="0.3">
      <c r="E7675" s="4" t="s">
        <v>11854</v>
      </c>
      <c r="F7675" s="11">
        <v>0</v>
      </c>
    </row>
    <row r="7676" spans="5:6" x14ac:dyDescent="0.3">
      <c r="E7676" s="4" t="s">
        <v>11107</v>
      </c>
      <c r="F7676" s="11">
        <v>0</v>
      </c>
    </row>
    <row r="7677" spans="5:6" x14ac:dyDescent="0.3">
      <c r="E7677" s="4" t="s">
        <v>11862</v>
      </c>
      <c r="F7677" s="11">
        <v>0</v>
      </c>
    </row>
    <row r="7678" spans="5:6" x14ac:dyDescent="0.3">
      <c r="E7678" s="4" t="s">
        <v>11108</v>
      </c>
      <c r="F7678" s="11">
        <v>0</v>
      </c>
    </row>
    <row r="7679" spans="5:6" x14ac:dyDescent="0.3">
      <c r="E7679" s="4" t="s">
        <v>11870</v>
      </c>
      <c r="F7679" s="11">
        <v>0</v>
      </c>
    </row>
    <row r="7680" spans="5:6" x14ac:dyDescent="0.3">
      <c r="E7680" s="4" t="s">
        <v>11109</v>
      </c>
      <c r="F7680" s="11">
        <v>0</v>
      </c>
    </row>
    <row r="7681" spans="5:6" x14ac:dyDescent="0.3">
      <c r="E7681" s="4" t="s">
        <v>11878</v>
      </c>
      <c r="F7681" s="11">
        <v>0</v>
      </c>
    </row>
    <row r="7682" spans="5:6" x14ac:dyDescent="0.3">
      <c r="E7682" s="4" t="s">
        <v>11110</v>
      </c>
      <c r="F7682" s="11">
        <v>0</v>
      </c>
    </row>
    <row r="7683" spans="5:6" x14ac:dyDescent="0.3">
      <c r="E7683" s="4" t="s">
        <v>11886</v>
      </c>
      <c r="F7683" s="11">
        <v>0</v>
      </c>
    </row>
    <row r="7684" spans="5:6" x14ac:dyDescent="0.3">
      <c r="E7684" s="4" t="s">
        <v>10966</v>
      </c>
      <c r="F7684" s="11">
        <v>0</v>
      </c>
    </row>
    <row r="7685" spans="5:6" x14ac:dyDescent="0.3">
      <c r="E7685" s="4" t="s">
        <v>10959</v>
      </c>
      <c r="F7685" s="11">
        <v>0</v>
      </c>
    </row>
    <row r="7686" spans="5:6" x14ac:dyDescent="0.3">
      <c r="E7686" s="4" t="s">
        <v>11112</v>
      </c>
      <c r="F7686" s="11">
        <v>0</v>
      </c>
    </row>
    <row r="7687" spans="5:6" x14ac:dyDescent="0.3">
      <c r="E7687" s="4" t="s">
        <v>11902</v>
      </c>
      <c r="F7687" s="11">
        <v>0</v>
      </c>
    </row>
    <row r="7688" spans="5:6" x14ac:dyDescent="0.3">
      <c r="E7688" s="4" t="s">
        <v>11113</v>
      </c>
      <c r="F7688" s="11">
        <v>0</v>
      </c>
    </row>
    <row r="7689" spans="5:6" x14ac:dyDescent="0.3">
      <c r="E7689" s="4" t="s">
        <v>11910</v>
      </c>
      <c r="F7689" s="11">
        <v>0</v>
      </c>
    </row>
    <row r="7690" spans="5:6" x14ac:dyDescent="0.3">
      <c r="E7690" s="4" t="s">
        <v>11114</v>
      </c>
      <c r="F7690" s="11">
        <v>0</v>
      </c>
    </row>
    <row r="7691" spans="5:6" x14ac:dyDescent="0.3">
      <c r="E7691" s="4" t="s">
        <v>11918</v>
      </c>
      <c r="F7691" s="11">
        <v>0</v>
      </c>
    </row>
    <row r="7692" spans="5:6" x14ac:dyDescent="0.3">
      <c r="E7692" s="4" t="s">
        <v>11115</v>
      </c>
      <c r="F7692" s="11">
        <v>0</v>
      </c>
    </row>
    <row r="7693" spans="5:6" x14ac:dyDescent="0.3">
      <c r="E7693" s="4" t="s">
        <v>11926</v>
      </c>
      <c r="F7693" s="11">
        <v>0</v>
      </c>
    </row>
    <row r="7694" spans="5:6" x14ac:dyDescent="0.3">
      <c r="E7694" s="4" t="s">
        <v>11116</v>
      </c>
      <c r="F7694" s="11">
        <v>0</v>
      </c>
    </row>
    <row r="7695" spans="5:6" x14ac:dyDescent="0.3">
      <c r="E7695" s="4" t="s">
        <v>11934</v>
      </c>
      <c r="F7695" s="11">
        <v>0</v>
      </c>
    </row>
    <row r="7696" spans="5:6" x14ac:dyDescent="0.3">
      <c r="E7696" s="4" t="s">
        <v>11117</v>
      </c>
      <c r="F7696" s="11">
        <v>0</v>
      </c>
    </row>
    <row r="7697" spans="5:6" x14ac:dyDescent="0.3">
      <c r="E7697" s="4" t="s">
        <v>11942</v>
      </c>
      <c r="F7697" s="11">
        <v>0</v>
      </c>
    </row>
    <row r="7698" spans="5:6" x14ac:dyDescent="0.3">
      <c r="E7698" s="4" t="s">
        <v>11118</v>
      </c>
      <c r="F7698" s="11">
        <v>0</v>
      </c>
    </row>
    <row r="7699" spans="5:6" x14ac:dyDescent="0.3">
      <c r="E7699" s="4" t="s">
        <v>11950</v>
      </c>
      <c r="F7699" s="11">
        <v>0</v>
      </c>
    </row>
    <row r="7700" spans="5:6" x14ac:dyDescent="0.3">
      <c r="E7700" s="4" t="s">
        <v>11119</v>
      </c>
      <c r="F7700" s="11">
        <v>0</v>
      </c>
    </row>
    <row r="7701" spans="5:6" x14ac:dyDescent="0.3">
      <c r="E7701" s="4" t="s">
        <v>11961</v>
      </c>
      <c r="F7701" s="11">
        <v>0</v>
      </c>
    </row>
    <row r="7702" spans="5:6" x14ac:dyDescent="0.3">
      <c r="E7702" s="4" t="s">
        <v>11120</v>
      </c>
      <c r="F7702" s="11">
        <v>0</v>
      </c>
    </row>
    <row r="7703" spans="5:6" x14ac:dyDescent="0.3">
      <c r="E7703" s="4" t="s">
        <v>11969</v>
      </c>
      <c r="F7703" s="11">
        <v>0</v>
      </c>
    </row>
    <row r="7704" spans="5:6" x14ac:dyDescent="0.3">
      <c r="E7704" s="4" t="s">
        <v>11121</v>
      </c>
      <c r="F7704" s="11">
        <v>0</v>
      </c>
    </row>
    <row r="7705" spans="5:6" x14ac:dyDescent="0.3">
      <c r="E7705" s="4" t="s">
        <v>11977</v>
      </c>
      <c r="F7705" s="11">
        <v>0</v>
      </c>
    </row>
    <row r="7706" spans="5:6" x14ac:dyDescent="0.3">
      <c r="E7706" s="4" t="s">
        <v>11122</v>
      </c>
      <c r="F7706" s="11">
        <v>0</v>
      </c>
    </row>
    <row r="7707" spans="5:6" x14ac:dyDescent="0.3">
      <c r="E7707" s="4" t="s">
        <v>11985</v>
      </c>
      <c r="F7707" s="11">
        <v>0</v>
      </c>
    </row>
    <row r="7708" spans="5:6" x14ac:dyDescent="0.3">
      <c r="E7708" s="4" t="s">
        <v>11123</v>
      </c>
      <c r="F7708" s="11">
        <v>0</v>
      </c>
    </row>
    <row r="7709" spans="5:6" x14ac:dyDescent="0.3">
      <c r="E7709" s="4" t="s">
        <v>11993</v>
      </c>
      <c r="F7709" s="11">
        <v>0</v>
      </c>
    </row>
    <row r="7710" spans="5:6" x14ac:dyDescent="0.3">
      <c r="E7710" s="4" t="s">
        <v>11124</v>
      </c>
      <c r="F7710" s="11">
        <v>0</v>
      </c>
    </row>
    <row r="7711" spans="5:6" x14ac:dyDescent="0.3">
      <c r="E7711" s="4" t="s">
        <v>12001</v>
      </c>
      <c r="F7711" s="11">
        <v>0</v>
      </c>
    </row>
    <row r="7712" spans="5:6" x14ac:dyDescent="0.3">
      <c r="E7712" s="4" t="s">
        <v>11125</v>
      </c>
      <c r="F7712" s="11">
        <v>0</v>
      </c>
    </row>
    <row r="7713" spans="5:6" x14ac:dyDescent="0.3">
      <c r="E7713" s="4" t="s">
        <v>12009</v>
      </c>
      <c r="F7713" s="11">
        <v>0</v>
      </c>
    </row>
    <row r="7714" spans="5:6" x14ac:dyDescent="0.3">
      <c r="E7714" s="4" t="s">
        <v>11126</v>
      </c>
      <c r="F7714" s="11">
        <v>0</v>
      </c>
    </row>
    <row r="7715" spans="5:6" x14ac:dyDescent="0.3">
      <c r="E7715" s="4" t="s">
        <v>12017</v>
      </c>
      <c r="F7715" s="11">
        <v>0</v>
      </c>
    </row>
    <row r="7716" spans="5:6" x14ac:dyDescent="0.3">
      <c r="E7716" s="4" t="s">
        <v>11127</v>
      </c>
      <c r="F7716" s="11">
        <v>0</v>
      </c>
    </row>
    <row r="7717" spans="5:6" x14ac:dyDescent="0.3">
      <c r="E7717" s="4" t="s">
        <v>12060</v>
      </c>
      <c r="F7717" s="11">
        <v>0</v>
      </c>
    </row>
    <row r="7718" spans="5:6" x14ac:dyDescent="0.3">
      <c r="E7718" s="4" t="s">
        <v>11128</v>
      </c>
      <c r="F7718" s="11">
        <v>0</v>
      </c>
    </row>
    <row r="7719" spans="5:6" x14ac:dyDescent="0.3">
      <c r="E7719" s="4" t="s">
        <v>12068</v>
      </c>
      <c r="F7719" s="11">
        <v>0</v>
      </c>
    </row>
    <row r="7720" spans="5:6" x14ac:dyDescent="0.3">
      <c r="E7720" s="4" t="s">
        <v>11129</v>
      </c>
      <c r="F7720" s="11">
        <v>0</v>
      </c>
    </row>
    <row r="7721" spans="5:6" x14ac:dyDescent="0.3">
      <c r="E7721" s="4" t="s">
        <v>11519</v>
      </c>
      <c r="F7721" s="11">
        <v>0</v>
      </c>
    </row>
    <row r="7722" spans="5:6" x14ac:dyDescent="0.3">
      <c r="E7722" s="4" t="s">
        <v>11130</v>
      </c>
      <c r="F7722" s="11">
        <v>0</v>
      </c>
    </row>
    <row r="7723" spans="5:6" x14ac:dyDescent="0.3">
      <c r="E7723" s="4" t="s">
        <v>11523</v>
      </c>
      <c r="F7723" s="11">
        <v>0</v>
      </c>
    </row>
    <row r="7724" spans="5:6" x14ac:dyDescent="0.3">
      <c r="E7724" s="4" t="s">
        <v>11131</v>
      </c>
      <c r="F7724" s="11">
        <v>0</v>
      </c>
    </row>
    <row r="7725" spans="5:6" x14ac:dyDescent="0.3">
      <c r="E7725" s="4" t="s">
        <v>11527</v>
      </c>
      <c r="F7725" s="11">
        <v>0</v>
      </c>
    </row>
    <row r="7726" spans="5:6" x14ac:dyDescent="0.3">
      <c r="E7726" s="4" t="s">
        <v>11132</v>
      </c>
      <c r="F7726" s="11">
        <v>0</v>
      </c>
    </row>
    <row r="7727" spans="5:6" x14ac:dyDescent="0.3">
      <c r="E7727" s="4" t="s">
        <v>11531</v>
      </c>
      <c r="F7727" s="11">
        <v>0</v>
      </c>
    </row>
    <row r="7728" spans="5:6" x14ac:dyDescent="0.3">
      <c r="E7728" s="4" t="s">
        <v>11133</v>
      </c>
      <c r="F7728" s="11">
        <v>0</v>
      </c>
    </row>
    <row r="7729" spans="5:6" x14ac:dyDescent="0.3">
      <c r="E7729" s="4" t="s">
        <v>11535</v>
      </c>
      <c r="F7729" s="11">
        <v>0</v>
      </c>
    </row>
    <row r="7730" spans="5:6" x14ac:dyDescent="0.3">
      <c r="E7730" s="4" t="s">
        <v>10934</v>
      </c>
      <c r="F7730" s="11">
        <v>0</v>
      </c>
    </row>
    <row r="7731" spans="5:6" x14ac:dyDescent="0.3">
      <c r="E7731" s="4" t="s">
        <v>11539</v>
      </c>
      <c r="F7731" s="11">
        <v>0</v>
      </c>
    </row>
    <row r="7732" spans="5:6" x14ac:dyDescent="0.3">
      <c r="E7732" s="4" t="s">
        <v>11135</v>
      </c>
      <c r="F7732" s="11">
        <v>0</v>
      </c>
    </row>
    <row r="7733" spans="5:6" x14ac:dyDescent="0.3">
      <c r="E7733" s="4" t="s">
        <v>11543</v>
      </c>
      <c r="F7733" s="11">
        <v>0</v>
      </c>
    </row>
    <row r="7734" spans="5:6" x14ac:dyDescent="0.3">
      <c r="E7734" s="4" t="s">
        <v>11136</v>
      </c>
      <c r="F7734" s="11">
        <v>0</v>
      </c>
    </row>
    <row r="7735" spans="5:6" x14ac:dyDescent="0.3">
      <c r="E7735" s="4" t="s">
        <v>11547</v>
      </c>
      <c r="F7735" s="11">
        <v>0</v>
      </c>
    </row>
    <row r="7736" spans="5:6" x14ac:dyDescent="0.3">
      <c r="E7736" s="4" t="s">
        <v>11137</v>
      </c>
      <c r="F7736" s="11">
        <v>0</v>
      </c>
    </row>
    <row r="7737" spans="5:6" x14ac:dyDescent="0.3">
      <c r="E7737" s="4" t="s">
        <v>11551</v>
      </c>
      <c r="F7737" s="11">
        <v>0</v>
      </c>
    </row>
    <row r="7738" spans="5:6" x14ac:dyDescent="0.3">
      <c r="E7738" s="4" t="s">
        <v>11138</v>
      </c>
      <c r="F7738" s="11">
        <v>0</v>
      </c>
    </row>
    <row r="7739" spans="5:6" x14ac:dyDescent="0.3">
      <c r="E7739" s="4" t="s">
        <v>11555</v>
      </c>
      <c r="F7739" s="11">
        <v>0</v>
      </c>
    </row>
    <row r="7740" spans="5:6" x14ac:dyDescent="0.3">
      <c r="E7740" s="4" t="s">
        <v>11139</v>
      </c>
      <c r="F7740" s="11">
        <v>0</v>
      </c>
    </row>
    <row r="7741" spans="5:6" x14ac:dyDescent="0.3">
      <c r="E7741" s="4" t="s">
        <v>11559</v>
      </c>
      <c r="F7741" s="11">
        <v>0</v>
      </c>
    </row>
    <row r="7742" spans="5:6" x14ac:dyDescent="0.3">
      <c r="E7742" s="4" t="s">
        <v>11140</v>
      </c>
      <c r="F7742" s="11">
        <v>0</v>
      </c>
    </row>
    <row r="7743" spans="5:6" x14ac:dyDescent="0.3">
      <c r="E7743" s="4" t="s">
        <v>11563</v>
      </c>
      <c r="F7743" s="11">
        <v>0</v>
      </c>
    </row>
    <row r="7744" spans="5:6" x14ac:dyDescent="0.3">
      <c r="E7744" s="4" t="s">
        <v>11141</v>
      </c>
      <c r="F7744" s="11">
        <v>0</v>
      </c>
    </row>
    <row r="7745" spans="5:6" x14ac:dyDescent="0.3">
      <c r="E7745" s="4" t="s">
        <v>11567</v>
      </c>
      <c r="F7745" s="11">
        <v>0</v>
      </c>
    </row>
    <row r="7746" spans="5:6" x14ac:dyDescent="0.3">
      <c r="E7746" s="4" t="s">
        <v>11142</v>
      </c>
      <c r="F7746" s="11">
        <v>0</v>
      </c>
    </row>
    <row r="7747" spans="5:6" x14ac:dyDescent="0.3">
      <c r="E7747" s="4" t="s">
        <v>11571</v>
      </c>
      <c r="F7747" s="11">
        <v>0</v>
      </c>
    </row>
    <row r="7748" spans="5:6" x14ac:dyDescent="0.3">
      <c r="E7748" s="4" t="s">
        <v>11143</v>
      </c>
      <c r="F7748" s="11">
        <v>0</v>
      </c>
    </row>
    <row r="7749" spans="5:6" x14ac:dyDescent="0.3">
      <c r="E7749" s="4" t="s">
        <v>11575</v>
      </c>
      <c r="F7749" s="11">
        <v>0</v>
      </c>
    </row>
    <row r="7750" spans="5:6" x14ac:dyDescent="0.3">
      <c r="E7750" s="4" t="s">
        <v>11144</v>
      </c>
      <c r="F7750" s="11">
        <v>0</v>
      </c>
    </row>
    <row r="7751" spans="5:6" x14ac:dyDescent="0.3">
      <c r="E7751" s="4" t="s">
        <v>11579</v>
      </c>
      <c r="F7751" s="11">
        <v>0</v>
      </c>
    </row>
    <row r="7752" spans="5:6" x14ac:dyDescent="0.3">
      <c r="E7752" s="4" t="s">
        <v>11145</v>
      </c>
      <c r="F7752" s="11">
        <v>0</v>
      </c>
    </row>
    <row r="7753" spans="5:6" x14ac:dyDescent="0.3">
      <c r="E7753" s="4" t="s">
        <v>10948</v>
      </c>
      <c r="F7753" s="11">
        <v>0</v>
      </c>
    </row>
    <row r="7754" spans="5:6" x14ac:dyDescent="0.3">
      <c r="E7754" s="4" t="s">
        <v>10967</v>
      </c>
      <c r="F7754" s="11">
        <v>0</v>
      </c>
    </row>
    <row r="7755" spans="5:6" x14ac:dyDescent="0.3">
      <c r="E7755" s="4" t="s">
        <v>11587</v>
      </c>
      <c r="F7755" s="11">
        <v>0</v>
      </c>
    </row>
    <row r="7756" spans="5:6" x14ac:dyDescent="0.3">
      <c r="E7756" s="4" t="s">
        <v>11147</v>
      </c>
      <c r="F7756" s="11">
        <v>0</v>
      </c>
    </row>
    <row r="7757" spans="5:6" x14ac:dyDescent="0.3">
      <c r="E7757" s="4" t="s">
        <v>11591</v>
      </c>
      <c r="F7757" s="11">
        <v>0</v>
      </c>
    </row>
    <row r="7758" spans="5:6" x14ac:dyDescent="0.3">
      <c r="E7758" s="4" t="s">
        <v>11148</v>
      </c>
      <c r="F7758" s="11">
        <v>0</v>
      </c>
    </row>
    <row r="7759" spans="5:6" x14ac:dyDescent="0.3">
      <c r="E7759" s="4" t="s">
        <v>11595</v>
      </c>
      <c r="F7759" s="11">
        <v>0</v>
      </c>
    </row>
    <row r="7760" spans="5:6" x14ac:dyDescent="0.3">
      <c r="E7760" s="4" t="s">
        <v>11149</v>
      </c>
      <c r="F7760" s="11">
        <v>0</v>
      </c>
    </row>
    <row r="7761" spans="5:6" x14ac:dyDescent="0.3">
      <c r="E7761" s="4" t="s">
        <v>11599</v>
      </c>
      <c r="F7761" s="11">
        <v>0</v>
      </c>
    </row>
    <row r="7762" spans="5:6" x14ac:dyDescent="0.3">
      <c r="E7762" s="4" t="s">
        <v>11150</v>
      </c>
      <c r="F7762" s="11">
        <v>0</v>
      </c>
    </row>
    <row r="7763" spans="5:6" x14ac:dyDescent="0.3">
      <c r="E7763" s="4" t="s">
        <v>11603</v>
      </c>
      <c r="F7763" s="11">
        <v>0</v>
      </c>
    </row>
    <row r="7764" spans="5:6" x14ac:dyDescent="0.3">
      <c r="E7764" s="4" t="s">
        <v>11151</v>
      </c>
      <c r="F7764" s="11">
        <v>0</v>
      </c>
    </row>
    <row r="7765" spans="5:6" x14ac:dyDescent="0.3">
      <c r="E7765" s="4" t="s">
        <v>11607</v>
      </c>
      <c r="F7765" s="11">
        <v>0</v>
      </c>
    </row>
    <row r="7766" spans="5:6" x14ac:dyDescent="0.3">
      <c r="E7766" s="4" t="s">
        <v>11152</v>
      </c>
      <c r="F7766" s="11">
        <v>0</v>
      </c>
    </row>
    <row r="7767" spans="5:6" x14ac:dyDescent="0.3">
      <c r="E7767" s="4" t="s">
        <v>11611</v>
      </c>
      <c r="F7767" s="11">
        <v>0</v>
      </c>
    </row>
    <row r="7768" spans="5:6" x14ac:dyDescent="0.3">
      <c r="E7768" s="4" t="s">
        <v>11153</v>
      </c>
      <c r="F7768" s="11">
        <v>0</v>
      </c>
    </row>
    <row r="7769" spans="5:6" x14ac:dyDescent="0.3">
      <c r="E7769" s="4" t="s">
        <v>11615</v>
      </c>
      <c r="F7769" s="11">
        <v>0</v>
      </c>
    </row>
    <row r="7770" spans="5:6" x14ac:dyDescent="0.3">
      <c r="E7770" s="4" t="s">
        <v>11154</v>
      </c>
      <c r="F7770" s="11">
        <v>0</v>
      </c>
    </row>
    <row r="7771" spans="5:6" x14ac:dyDescent="0.3">
      <c r="E7771" s="4" t="s">
        <v>11619</v>
      </c>
      <c r="F7771" s="11">
        <v>0</v>
      </c>
    </row>
    <row r="7772" spans="5:6" x14ac:dyDescent="0.3">
      <c r="E7772" s="4" t="s">
        <v>11155</v>
      </c>
      <c r="F7772" s="11">
        <v>0</v>
      </c>
    </row>
    <row r="7773" spans="5:6" x14ac:dyDescent="0.3">
      <c r="E7773" s="4" t="s">
        <v>11623</v>
      </c>
      <c r="F7773" s="11">
        <v>0</v>
      </c>
    </row>
    <row r="7774" spans="5:6" x14ac:dyDescent="0.3">
      <c r="E7774" s="4" t="s">
        <v>11156</v>
      </c>
      <c r="F7774" s="11">
        <v>0</v>
      </c>
    </row>
    <row r="7775" spans="5:6" x14ac:dyDescent="0.3">
      <c r="E7775" s="4" t="s">
        <v>10950</v>
      </c>
      <c r="F7775" s="11">
        <v>0</v>
      </c>
    </row>
    <row r="7776" spans="5:6" x14ac:dyDescent="0.3">
      <c r="E7776" s="4" t="s">
        <v>11157</v>
      </c>
      <c r="F7776" s="11">
        <v>0</v>
      </c>
    </row>
    <row r="7777" spans="5:6" x14ac:dyDescent="0.3">
      <c r="E7777" s="4" t="s">
        <v>11631</v>
      </c>
      <c r="F7777" s="11">
        <v>0</v>
      </c>
    </row>
    <row r="7778" spans="5:6" x14ac:dyDescent="0.3">
      <c r="E7778" s="4" t="s">
        <v>11158</v>
      </c>
      <c r="F7778" s="11">
        <v>0</v>
      </c>
    </row>
    <row r="7779" spans="5:6" x14ac:dyDescent="0.3">
      <c r="E7779" s="4" t="s">
        <v>11636</v>
      </c>
      <c r="F7779" s="11">
        <v>0</v>
      </c>
    </row>
    <row r="7780" spans="5:6" x14ac:dyDescent="0.3">
      <c r="E7780" s="4" t="s">
        <v>10968</v>
      </c>
      <c r="F7780" s="11">
        <v>0</v>
      </c>
    </row>
    <row r="7781" spans="5:6" x14ac:dyDescent="0.3">
      <c r="E7781" s="4" t="s">
        <v>11640</v>
      </c>
      <c r="F7781" s="11">
        <v>0</v>
      </c>
    </row>
    <row r="7782" spans="5:6" x14ac:dyDescent="0.3">
      <c r="E7782" s="4" t="s">
        <v>11160</v>
      </c>
      <c r="F7782" s="11">
        <v>0</v>
      </c>
    </row>
    <row r="7783" spans="5:6" x14ac:dyDescent="0.3">
      <c r="E7783" s="4" t="s">
        <v>11644</v>
      </c>
      <c r="F7783" s="11">
        <v>0</v>
      </c>
    </row>
    <row r="7784" spans="5:6" x14ac:dyDescent="0.3">
      <c r="E7784" s="4" t="s">
        <v>11161</v>
      </c>
      <c r="F7784" s="11">
        <v>0</v>
      </c>
    </row>
    <row r="7785" spans="5:6" x14ac:dyDescent="0.3">
      <c r="E7785" s="4" t="s">
        <v>11648</v>
      </c>
      <c r="F7785" s="11">
        <v>0</v>
      </c>
    </row>
    <row r="7786" spans="5:6" x14ac:dyDescent="0.3">
      <c r="E7786" s="4" t="s">
        <v>11162</v>
      </c>
      <c r="F7786" s="11">
        <v>0</v>
      </c>
    </row>
    <row r="7787" spans="5:6" x14ac:dyDescent="0.3">
      <c r="E7787" s="4" t="s">
        <v>11652</v>
      </c>
      <c r="F7787" s="11">
        <v>0</v>
      </c>
    </row>
    <row r="7788" spans="5:6" x14ac:dyDescent="0.3">
      <c r="E7788" s="4" t="s">
        <v>11163</v>
      </c>
      <c r="F7788" s="11">
        <v>0</v>
      </c>
    </row>
    <row r="7789" spans="5:6" x14ac:dyDescent="0.3">
      <c r="E7789" s="4" t="s">
        <v>11656</v>
      </c>
      <c r="F7789" s="11">
        <v>0</v>
      </c>
    </row>
    <row r="7790" spans="5:6" x14ac:dyDescent="0.3">
      <c r="E7790" s="4" t="s">
        <v>11164</v>
      </c>
      <c r="F7790" s="11">
        <v>0</v>
      </c>
    </row>
    <row r="7791" spans="5:6" x14ac:dyDescent="0.3">
      <c r="E7791" s="4" t="s">
        <v>11660</v>
      </c>
      <c r="F7791" s="11">
        <v>0</v>
      </c>
    </row>
    <row r="7792" spans="5:6" x14ac:dyDescent="0.3">
      <c r="E7792" s="4" t="s">
        <v>11165</v>
      </c>
      <c r="F7792" s="11">
        <v>0</v>
      </c>
    </row>
    <row r="7793" spans="5:6" x14ac:dyDescent="0.3">
      <c r="E7793" s="4" t="s">
        <v>11664</v>
      </c>
      <c r="F7793" s="11">
        <v>0</v>
      </c>
    </row>
    <row r="7794" spans="5:6" x14ac:dyDescent="0.3">
      <c r="E7794" s="4" t="s">
        <v>11166</v>
      </c>
      <c r="F7794" s="11">
        <v>0</v>
      </c>
    </row>
    <row r="7795" spans="5:6" x14ac:dyDescent="0.3">
      <c r="E7795" s="4" t="s">
        <v>11668</v>
      </c>
      <c r="F7795" s="11">
        <v>0</v>
      </c>
    </row>
    <row r="7796" spans="5:6" x14ac:dyDescent="0.3">
      <c r="E7796" s="4" t="s">
        <v>11167</v>
      </c>
      <c r="F7796" s="11">
        <v>0</v>
      </c>
    </row>
    <row r="7797" spans="5:6" x14ac:dyDescent="0.3">
      <c r="E7797" s="4" t="s">
        <v>11672</v>
      </c>
      <c r="F7797" s="11">
        <v>0</v>
      </c>
    </row>
    <row r="7798" spans="5:6" x14ac:dyDescent="0.3">
      <c r="E7798" s="4" t="s">
        <v>11168</v>
      </c>
      <c r="F7798" s="11">
        <v>0</v>
      </c>
    </row>
    <row r="7799" spans="5:6" x14ac:dyDescent="0.3">
      <c r="E7799" s="4" t="s">
        <v>11676</v>
      </c>
      <c r="F7799" s="11">
        <v>0</v>
      </c>
    </row>
    <row r="7800" spans="5:6" x14ac:dyDescent="0.3">
      <c r="E7800" s="4" t="s">
        <v>11169</v>
      </c>
      <c r="F7800" s="11">
        <v>0</v>
      </c>
    </row>
    <row r="7801" spans="5:6" x14ac:dyDescent="0.3">
      <c r="E7801" s="4" t="s">
        <v>11680</v>
      </c>
      <c r="F7801" s="11">
        <v>0</v>
      </c>
    </row>
    <row r="7802" spans="5:6" x14ac:dyDescent="0.3">
      <c r="E7802" s="4" t="s">
        <v>10969</v>
      </c>
      <c r="F7802" s="11">
        <v>0</v>
      </c>
    </row>
    <row r="7803" spans="5:6" x14ac:dyDescent="0.3">
      <c r="E7803" s="4" t="s">
        <v>11684</v>
      </c>
      <c r="F7803" s="11">
        <v>0</v>
      </c>
    </row>
    <row r="7804" spans="5:6" x14ac:dyDescent="0.3">
      <c r="E7804" s="4" t="s">
        <v>10935</v>
      </c>
      <c r="F7804" s="11">
        <v>0</v>
      </c>
    </row>
    <row r="7805" spans="5:6" x14ac:dyDescent="0.3">
      <c r="E7805" s="4" t="s">
        <v>11688</v>
      </c>
      <c r="F7805" s="11">
        <v>0</v>
      </c>
    </row>
    <row r="7806" spans="5:6" x14ac:dyDescent="0.3">
      <c r="E7806" s="4" t="s">
        <v>11172</v>
      </c>
      <c r="F7806" s="11">
        <v>0</v>
      </c>
    </row>
    <row r="7807" spans="5:6" x14ac:dyDescent="0.3">
      <c r="E7807" s="4" t="s">
        <v>10952</v>
      </c>
      <c r="F7807" s="11">
        <v>0</v>
      </c>
    </row>
    <row r="7808" spans="5:6" x14ac:dyDescent="0.3">
      <c r="E7808" s="4" t="s">
        <v>11173</v>
      </c>
      <c r="F7808" s="11">
        <v>0</v>
      </c>
    </row>
    <row r="7809" spans="5:6" x14ac:dyDescent="0.3">
      <c r="E7809" s="4" t="s">
        <v>11696</v>
      </c>
      <c r="F7809" s="11">
        <v>0</v>
      </c>
    </row>
    <row r="7810" spans="5:6" x14ac:dyDescent="0.3">
      <c r="E7810" s="4" t="s">
        <v>11174</v>
      </c>
      <c r="F7810" s="11">
        <v>0</v>
      </c>
    </row>
    <row r="7811" spans="5:6" x14ac:dyDescent="0.3">
      <c r="E7811" s="4" t="s">
        <v>11700</v>
      </c>
      <c r="F7811" s="11">
        <v>0</v>
      </c>
    </row>
    <row r="7812" spans="5:6" x14ac:dyDescent="0.3">
      <c r="E7812" s="4" t="s">
        <v>11175</v>
      </c>
      <c r="F7812" s="11">
        <v>0</v>
      </c>
    </row>
    <row r="7813" spans="5:6" x14ac:dyDescent="0.3">
      <c r="E7813" s="4" t="s">
        <v>11704</v>
      </c>
      <c r="F7813" s="11">
        <v>0</v>
      </c>
    </row>
    <row r="7814" spans="5:6" x14ac:dyDescent="0.3">
      <c r="E7814" s="4" t="s">
        <v>11176</v>
      </c>
      <c r="F7814" s="11">
        <v>0</v>
      </c>
    </row>
    <row r="7815" spans="5:6" x14ac:dyDescent="0.3">
      <c r="E7815" s="4" t="s">
        <v>11708</v>
      </c>
      <c r="F7815" s="11">
        <v>0</v>
      </c>
    </row>
    <row r="7816" spans="5:6" x14ac:dyDescent="0.3">
      <c r="E7816" s="4" t="s">
        <v>11177</v>
      </c>
      <c r="F7816" s="11">
        <v>0</v>
      </c>
    </row>
    <row r="7817" spans="5:6" x14ac:dyDescent="0.3">
      <c r="E7817" s="4" t="s">
        <v>11712</v>
      </c>
      <c r="F7817" s="11">
        <v>0</v>
      </c>
    </row>
    <row r="7818" spans="5:6" x14ac:dyDescent="0.3">
      <c r="E7818" s="4" t="s">
        <v>11178</v>
      </c>
      <c r="F7818" s="11">
        <v>0</v>
      </c>
    </row>
    <row r="7819" spans="5:6" x14ac:dyDescent="0.3">
      <c r="E7819" s="4" t="s">
        <v>11716</v>
      </c>
      <c r="F7819" s="11">
        <v>0</v>
      </c>
    </row>
    <row r="7820" spans="5:6" x14ac:dyDescent="0.3">
      <c r="E7820" s="4" t="s">
        <v>11179</v>
      </c>
      <c r="F7820" s="11">
        <v>0</v>
      </c>
    </row>
    <row r="7821" spans="5:6" x14ac:dyDescent="0.3">
      <c r="E7821" s="4" t="s">
        <v>11720</v>
      </c>
      <c r="F7821" s="11">
        <v>0</v>
      </c>
    </row>
    <row r="7822" spans="5:6" x14ac:dyDescent="0.3">
      <c r="E7822" s="4" t="s">
        <v>11180</v>
      </c>
      <c r="F7822" s="11">
        <v>0</v>
      </c>
    </row>
    <row r="7823" spans="5:6" x14ac:dyDescent="0.3">
      <c r="E7823" s="4" t="s">
        <v>10992</v>
      </c>
      <c r="F7823" s="11">
        <v>0</v>
      </c>
    </row>
    <row r="7824" spans="5:6" x14ac:dyDescent="0.3">
      <c r="E7824" s="4" t="s">
        <v>11181</v>
      </c>
      <c r="F7824" s="11">
        <v>0</v>
      </c>
    </row>
    <row r="7825" spans="5:6" x14ac:dyDescent="0.3">
      <c r="E7825" s="4" t="s">
        <v>11728</v>
      </c>
      <c r="F7825" s="11">
        <v>0</v>
      </c>
    </row>
    <row r="7826" spans="5:6" x14ac:dyDescent="0.3">
      <c r="E7826" s="4" t="s">
        <v>11182</v>
      </c>
      <c r="F7826" s="11">
        <v>0</v>
      </c>
    </row>
    <row r="7827" spans="5:6" x14ac:dyDescent="0.3">
      <c r="E7827" s="4" t="s">
        <v>11732</v>
      </c>
      <c r="F7827" s="11">
        <v>0</v>
      </c>
    </row>
    <row r="7828" spans="5:6" x14ac:dyDescent="0.3">
      <c r="E7828" s="4" t="s">
        <v>11183</v>
      </c>
      <c r="F7828" s="11">
        <v>0</v>
      </c>
    </row>
    <row r="7829" spans="5:6" x14ac:dyDescent="0.3">
      <c r="E7829" s="4" t="s">
        <v>11736</v>
      </c>
      <c r="F7829" s="11">
        <v>0</v>
      </c>
    </row>
    <row r="7830" spans="5:6" x14ac:dyDescent="0.3">
      <c r="E7830" s="4" t="s">
        <v>11184</v>
      </c>
      <c r="F7830" s="11">
        <v>0</v>
      </c>
    </row>
    <row r="7831" spans="5:6" x14ac:dyDescent="0.3">
      <c r="E7831" s="4" t="s">
        <v>11740</v>
      </c>
      <c r="F7831" s="11">
        <v>0</v>
      </c>
    </row>
    <row r="7832" spans="5:6" x14ac:dyDescent="0.3">
      <c r="E7832" s="4" t="s">
        <v>11185</v>
      </c>
      <c r="F7832" s="11">
        <v>0</v>
      </c>
    </row>
    <row r="7833" spans="5:6" x14ac:dyDescent="0.3">
      <c r="E7833" s="4" t="s">
        <v>11744</v>
      </c>
      <c r="F7833" s="11">
        <v>0</v>
      </c>
    </row>
    <row r="7834" spans="5:6" x14ac:dyDescent="0.3">
      <c r="E7834" s="4" t="s">
        <v>11186</v>
      </c>
      <c r="F7834" s="11">
        <v>0</v>
      </c>
    </row>
    <row r="7835" spans="5:6" x14ac:dyDescent="0.3">
      <c r="E7835" s="4" t="s">
        <v>11748</v>
      </c>
      <c r="F7835" s="11">
        <v>0</v>
      </c>
    </row>
    <row r="7836" spans="5:6" x14ac:dyDescent="0.3">
      <c r="E7836" s="4" t="s">
        <v>11187</v>
      </c>
      <c r="F7836" s="11">
        <v>0</v>
      </c>
    </row>
    <row r="7837" spans="5:6" x14ac:dyDescent="0.3">
      <c r="E7837" s="4" t="s">
        <v>11752</v>
      </c>
      <c r="F7837" s="11">
        <v>0</v>
      </c>
    </row>
    <row r="7838" spans="5:6" x14ac:dyDescent="0.3">
      <c r="E7838" s="4" t="s">
        <v>11188</v>
      </c>
      <c r="F7838" s="11">
        <v>0</v>
      </c>
    </row>
    <row r="7839" spans="5:6" x14ac:dyDescent="0.3">
      <c r="E7839" s="4" t="s">
        <v>11756</v>
      </c>
      <c r="F7839" s="11">
        <v>0</v>
      </c>
    </row>
    <row r="7840" spans="5:6" x14ac:dyDescent="0.3">
      <c r="E7840" s="4" t="s">
        <v>11189</v>
      </c>
      <c r="F7840" s="11">
        <v>0</v>
      </c>
    </row>
    <row r="7841" spans="5:6" x14ac:dyDescent="0.3">
      <c r="E7841" s="4" t="s">
        <v>11760</v>
      </c>
      <c r="F7841" s="11">
        <v>0</v>
      </c>
    </row>
    <row r="7842" spans="5:6" x14ac:dyDescent="0.3">
      <c r="E7842" s="4" t="s">
        <v>11190</v>
      </c>
      <c r="F7842" s="11">
        <v>0</v>
      </c>
    </row>
    <row r="7843" spans="5:6" x14ac:dyDescent="0.3">
      <c r="E7843" s="4" t="s">
        <v>11764</v>
      </c>
      <c r="F7843" s="11">
        <v>0</v>
      </c>
    </row>
    <row r="7844" spans="5:6" x14ac:dyDescent="0.3">
      <c r="E7844" s="4" t="s">
        <v>11191</v>
      </c>
      <c r="F7844" s="11">
        <v>0</v>
      </c>
    </row>
    <row r="7845" spans="5:6" x14ac:dyDescent="0.3">
      <c r="E7845" s="4" t="s">
        <v>11768</v>
      </c>
      <c r="F7845" s="11">
        <v>0</v>
      </c>
    </row>
    <row r="7846" spans="5:6" x14ac:dyDescent="0.3">
      <c r="E7846" s="4" t="s">
        <v>11192</v>
      </c>
      <c r="F7846" s="11">
        <v>0</v>
      </c>
    </row>
    <row r="7847" spans="5:6" x14ac:dyDescent="0.3">
      <c r="E7847" s="4" t="s">
        <v>11772</v>
      </c>
      <c r="F7847" s="11">
        <v>0</v>
      </c>
    </row>
    <row r="7848" spans="5:6" x14ac:dyDescent="0.3">
      <c r="E7848" s="4" t="s">
        <v>11193</v>
      </c>
      <c r="F7848" s="11">
        <v>0</v>
      </c>
    </row>
    <row r="7849" spans="5:6" x14ac:dyDescent="0.3">
      <c r="E7849" s="4" t="s">
        <v>11776</v>
      </c>
      <c r="F7849" s="11">
        <v>0</v>
      </c>
    </row>
    <row r="7850" spans="5:6" x14ac:dyDescent="0.3">
      <c r="E7850" s="4" t="s">
        <v>11194</v>
      </c>
      <c r="F7850" s="11">
        <v>0</v>
      </c>
    </row>
    <row r="7851" spans="5:6" x14ac:dyDescent="0.3">
      <c r="E7851" s="4" t="s">
        <v>11780</v>
      </c>
      <c r="F7851" s="11">
        <v>0</v>
      </c>
    </row>
    <row r="7852" spans="5:6" x14ac:dyDescent="0.3">
      <c r="E7852" s="4" t="s">
        <v>11195</v>
      </c>
      <c r="F7852" s="11">
        <v>0</v>
      </c>
    </row>
    <row r="7853" spans="5:6" x14ac:dyDescent="0.3">
      <c r="E7853" s="4" t="s">
        <v>11784</v>
      </c>
      <c r="F7853" s="11">
        <v>0</v>
      </c>
    </row>
    <row r="7854" spans="5:6" x14ac:dyDescent="0.3">
      <c r="E7854" s="4" t="s">
        <v>11196</v>
      </c>
      <c r="F7854" s="11">
        <v>0</v>
      </c>
    </row>
    <row r="7855" spans="5:6" x14ac:dyDescent="0.3">
      <c r="E7855" s="4" t="s">
        <v>11788</v>
      </c>
      <c r="F7855" s="11">
        <v>0</v>
      </c>
    </row>
    <row r="7856" spans="5:6" x14ac:dyDescent="0.3">
      <c r="E7856" s="4" t="s">
        <v>11197</v>
      </c>
      <c r="F7856" s="11">
        <v>0</v>
      </c>
    </row>
    <row r="7857" spans="5:6" x14ac:dyDescent="0.3">
      <c r="E7857" s="4" t="s">
        <v>11792</v>
      </c>
      <c r="F7857" s="11">
        <v>0</v>
      </c>
    </row>
    <row r="7858" spans="5:6" x14ac:dyDescent="0.3">
      <c r="E7858" s="4" t="s">
        <v>11198</v>
      </c>
      <c r="F7858" s="11">
        <v>0</v>
      </c>
    </row>
    <row r="7859" spans="5:6" x14ac:dyDescent="0.3">
      <c r="E7859" s="4" t="s">
        <v>11796</v>
      </c>
      <c r="F7859" s="11">
        <v>0</v>
      </c>
    </row>
    <row r="7860" spans="5:6" x14ac:dyDescent="0.3">
      <c r="E7860" s="4" t="s">
        <v>11199</v>
      </c>
      <c r="F7860" s="11">
        <v>0</v>
      </c>
    </row>
    <row r="7861" spans="5:6" x14ac:dyDescent="0.3">
      <c r="E7861" s="4" t="s">
        <v>11800</v>
      </c>
      <c r="F7861" s="11">
        <v>0</v>
      </c>
    </row>
    <row r="7862" spans="5:6" x14ac:dyDescent="0.3">
      <c r="E7862" s="4" t="s">
        <v>11200</v>
      </c>
      <c r="F7862" s="11">
        <v>0</v>
      </c>
    </row>
    <row r="7863" spans="5:6" x14ac:dyDescent="0.3">
      <c r="E7863" s="4" t="s">
        <v>11804</v>
      </c>
      <c r="F7863" s="11">
        <v>0</v>
      </c>
    </row>
    <row r="7864" spans="5:6" x14ac:dyDescent="0.3">
      <c r="E7864" s="4" t="s">
        <v>11201</v>
      </c>
      <c r="F7864" s="11">
        <v>0</v>
      </c>
    </row>
    <row r="7865" spans="5:6" x14ac:dyDescent="0.3">
      <c r="E7865" s="4" t="s">
        <v>11808</v>
      </c>
      <c r="F7865" s="11">
        <v>0</v>
      </c>
    </row>
    <row r="7866" spans="5:6" x14ac:dyDescent="0.3">
      <c r="E7866" s="4" t="s">
        <v>11202</v>
      </c>
      <c r="F7866" s="11">
        <v>0</v>
      </c>
    </row>
    <row r="7867" spans="5:6" x14ac:dyDescent="0.3">
      <c r="E7867" s="4" t="s">
        <v>11812</v>
      </c>
      <c r="F7867" s="11">
        <v>0</v>
      </c>
    </row>
    <row r="7868" spans="5:6" x14ac:dyDescent="0.3">
      <c r="E7868" s="4" t="s">
        <v>11203</v>
      </c>
      <c r="F7868" s="11">
        <v>0</v>
      </c>
    </row>
    <row r="7869" spans="5:6" x14ac:dyDescent="0.3">
      <c r="E7869" s="4" t="s">
        <v>11816</v>
      </c>
      <c r="F7869" s="11">
        <v>0</v>
      </c>
    </row>
    <row r="7870" spans="5:6" x14ac:dyDescent="0.3">
      <c r="E7870" s="4" t="s">
        <v>11204</v>
      </c>
      <c r="F7870" s="11">
        <v>0</v>
      </c>
    </row>
    <row r="7871" spans="5:6" x14ac:dyDescent="0.3">
      <c r="E7871" s="4" t="s">
        <v>11820</v>
      </c>
      <c r="F7871" s="11">
        <v>0</v>
      </c>
    </row>
    <row r="7872" spans="5:6" x14ac:dyDescent="0.3">
      <c r="E7872" s="4" t="s">
        <v>11205</v>
      </c>
      <c r="F7872" s="11">
        <v>0</v>
      </c>
    </row>
    <row r="7873" spans="5:6" x14ac:dyDescent="0.3">
      <c r="E7873" s="4" t="s">
        <v>11824</v>
      </c>
      <c r="F7873" s="11">
        <v>0</v>
      </c>
    </row>
    <row r="7874" spans="5:6" x14ac:dyDescent="0.3">
      <c r="E7874" s="4" t="s">
        <v>11206</v>
      </c>
      <c r="F7874" s="11">
        <v>0</v>
      </c>
    </row>
    <row r="7875" spans="5:6" x14ac:dyDescent="0.3">
      <c r="E7875" s="4" t="s">
        <v>11828</v>
      </c>
      <c r="F7875" s="11">
        <v>0</v>
      </c>
    </row>
    <row r="7876" spans="5:6" x14ac:dyDescent="0.3">
      <c r="E7876" s="4" t="s">
        <v>11207</v>
      </c>
      <c r="F7876" s="11">
        <v>0</v>
      </c>
    </row>
    <row r="7877" spans="5:6" x14ac:dyDescent="0.3">
      <c r="E7877" s="4" t="s">
        <v>11832</v>
      </c>
      <c r="F7877" s="11">
        <v>0</v>
      </c>
    </row>
    <row r="7878" spans="5:6" x14ac:dyDescent="0.3">
      <c r="E7878" s="4" t="s">
        <v>11208</v>
      </c>
      <c r="F7878" s="11">
        <v>0</v>
      </c>
    </row>
    <row r="7879" spans="5:6" x14ac:dyDescent="0.3">
      <c r="E7879" s="4" t="s">
        <v>11836</v>
      </c>
      <c r="F7879" s="11">
        <v>0</v>
      </c>
    </row>
    <row r="7880" spans="5:6" x14ac:dyDescent="0.3">
      <c r="E7880" s="4" t="s">
        <v>11209</v>
      </c>
      <c r="F7880" s="11">
        <v>0</v>
      </c>
    </row>
    <row r="7881" spans="5:6" x14ac:dyDescent="0.3">
      <c r="E7881" s="4" t="s">
        <v>11840</v>
      </c>
      <c r="F7881" s="11">
        <v>0</v>
      </c>
    </row>
    <row r="7882" spans="5:6" x14ac:dyDescent="0.3">
      <c r="E7882" s="4" t="s">
        <v>11210</v>
      </c>
      <c r="F7882" s="11">
        <v>0</v>
      </c>
    </row>
    <row r="7883" spans="5:6" x14ac:dyDescent="0.3">
      <c r="E7883" s="4" t="s">
        <v>11844</v>
      </c>
      <c r="F7883" s="11">
        <v>0</v>
      </c>
    </row>
    <row r="7884" spans="5:6" x14ac:dyDescent="0.3">
      <c r="E7884" s="4" t="s">
        <v>11211</v>
      </c>
      <c r="F7884" s="11">
        <v>0</v>
      </c>
    </row>
    <row r="7885" spans="5:6" x14ac:dyDescent="0.3">
      <c r="E7885" s="4" t="s">
        <v>11848</v>
      </c>
      <c r="F7885" s="11">
        <v>0</v>
      </c>
    </row>
    <row r="7886" spans="5:6" x14ac:dyDescent="0.3">
      <c r="E7886" s="4" t="s">
        <v>11212</v>
      </c>
      <c r="F7886" s="11">
        <v>0</v>
      </c>
    </row>
    <row r="7887" spans="5:6" x14ac:dyDescent="0.3">
      <c r="E7887" s="4" t="s">
        <v>11852</v>
      </c>
      <c r="F7887" s="11">
        <v>0</v>
      </c>
    </row>
    <row r="7888" spans="5:6" x14ac:dyDescent="0.3">
      <c r="E7888" s="4" t="s">
        <v>11213</v>
      </c>
      <c r="F7888" s="11">
        <v>0</v>
      </c>
    </row>
    <row r="7889" spans="5:6" x14ac:dyDescent="0.3">
      <c r="E7889" s="4" t="s">
        <v>11856</v>
      </c>
      <c r="F7889" s="11">
        <v>0</v>
      </c>
    </row>
    <row r="7890" spans="5:6" x14ac:dyDescent="0.3">
      <c r="E7890" s="4" t="s">
        <v>11214</v>
      </c>
      <c r="F7890" s="11">
        <v>0</v>
      </c>
    </row>
    <row r="7891" spans="5:6" x14ac:dyDescent="0.3">
      <c r="E7891" s="4" t="s">
        <v>11860</v>
      </c>
      <c r="F7891" s="11">
        <v>0</v>
      </c>
    </row>
    <row r="7892" spans="5:6" x14ac:dyDescent="0.3">
      <c r="E7892" s="4" t="s">
        <v>11215</v>
      </c>
      <c r="F7892" s="11">
        <v>0</v>
      </c>
    </row>
    <row r="7893" spans="5:6" x14ac:dyDescent="0.3">
      <c r="E7893" s="4" t="s">
        <v>11864</v>
      </c>
      <c r="F7893" s="11">
        <v>0</v>
      </c>
    </row>
    <row r="7894" spans="5:6" x14ac:dyDescent="0.3">
      <c r="E7894" s="4" t="s">
        <v>11216</v>
      </c>
      <c r="F7894" s="11">
        <v>0</v>
      </c>
    </row>
    <row r="7895" spans="5:6" x14ac:dyDescent="0.3">
      <c r="E7895" s="4" t="s">
        <v>11868</v>
      </c>
      <c r="F7895" s="11">
        <v>0</v>
      </c>
    </row>
    <row r="7896" spans="5:6" x14ac:dyDescent="0.3">
      <c r="E7896" s="4" t="s">
        <v>11217</v>
      </c>
      <c r="F7896" s="11">
        <v>0</v>
      </c>
    </row>
    <row r="7897" spans="5:6" x14ac:dyDescent="0.3">
      <c r="E7897" s="4" t="s">
        <v>11872</v>
      </c>
      <c r="F7897" s="11">
        <v>0</v>
      </c>
    </row>
    <row r="7898" spans="5:6" x14ac:dyDescent="0.3">
      <c r="E7898" s="4" t="s">
        <v>11218</v>
      </c>
      <c r="F7898" s="11">
        <v>0</v>
      </c>
    </row>
    <row r="7899" spans="5:6" x14ac:dyDescent="0.3">
      <c r="E7899" s="4" t="s">
        <v>11876</v>
      </c>
      <c r="F7899" s="11">
        <v>0</v>
      </c>
    </row>
    <row r="7900" spans="5:6" x14ac:dyDescent="0.3">
      <c r="E7900" s="4" t="s">
        <v>11219</v>
      </c>
      <c r="F7900" s="11">
        <v>0</v>
      </c>
    </row>
    <row r="7901" spans="5:6" x14ac:dyDescent="0.3">
      <c r="E7901" s="4" t="s">
        <v>11880</v>
      </c>
      <c r="F7901" s="11">
        <v>0</v>
      </c>
    </row>
    <row r="7902" spans="5:6" x14ac:dyDescent="0.3">
      <c r="E7902" s="4" t="s">
        <v>11220</v>
      </c>
      <c r="F7902" s="11">
        <v>0</v>
      </c>
    </row>
    <row r="7903" spans="5:6" x14ac:dyDescent="0.3">
      <c r="E7903" s="4" t="s">
        <v>11884</v>
      </c>
      <c r="F7903" s="11">
        <v>0</v>
      </c>
    </row>
    <row r="7904" spans="5:6" x14ac:dyDescent="0.3">
      <c r="E7904" s="4" t="s">
        <v>11221</v>
      </c>
      <c r="F7904" s="11">
        <v>0</v>
      </c>
    </row>
    <row r="7905" spans="5:6" x14ac:dyDescent="0.3">
      <c r="E7905" s="4" t="s">
        <v>11888</v>
      </c>
      <c r="F7905" s="11">
        <v>0</v>
      </c>
    </row>
    <row r="7906" spans="5:6" x14ac:dyDescent="0.3">
      <c r="E7906" s="4" t="s">
        <v>11222</v>
      </c>
      <c r="F7906" s="11">
        <v>0</v>
      </c>
    </row>
    <row r="7907" spans="5:6" x14ac:dyDescent="0.3">
      <c r="E7907" s="4" t="s">
        <v>11892</v>
      </c>
      <c r="F7907" s="11">
        <v>0</v>
      </c>
    </row>
    <row r="7908" spans="5:6" x14ac:dyDescent="0.3">
      <c r="E7908" s="4" t="s">
        <v>11223</v>
      </c>
      <c r="F7908" s="11">
        <v>0</v>
      </c>
    </row>
    <row r="7909" spans="5:6" x14ac:dyDescent="0.3">
      <c r="E7909" s="4" t="s">
        <v>11896</v>
      </c>
      <c r="F7909" s="11">
        <v>0</v>
      </c>
    </row>
    <row r="7910" spans="5:6" x14ac:dyDescent="0.3">
      <c r="E7910" s="4" t="s">
        <v>11224</v>
      </c>
      <c r="F7910" s="11">
        <v>0</v>
      </c>
    </row>
    <row r="7911" spans="5:6" x14ac:dyDescent="0.3">
      <c r="E7911" s="4" t="s">
        <v>10996</v>
      </c>
      <c r="F7911" s="11">
        <v>0</v>
      </c>
    </row>
    <row r="7912" spans="5:6" x14ac:dyDescent="0.3">
      <c r="E7912" s="4" t="s">
        <v>11225</v>
      </c>
      <c r="F7912" s="11">
        <v>0</v>
      </c>
    </row>
    <row r="7913" spans="5:6" x14ac:dyDescent="0.3">
      <c r="E7913" s="4" t="s">
        <v>11904</v>
      </c>
      <c r="F7913" s="11">
        <v>0</v>
      </c>
    </row>
    <row r="7914" spans="5:6" x14ac:dyDescent="0.3">
      <c r="E7914" s="4" t="s">
        <v>11226</v>
      </c>
      <c r="F7914" s="11">
        <v>0</v>
      </c>
    </row>
    <row r="7915" spans="5:6" x14ac:dyDescent="0.3">
      <c r="E7915" s="4" t="s">
        <v>11908</v>
      </c>
      <c r="F7915" s="11">
        <v>0</v>
      </c>
    </row>
    <row r="7916" spans="5:6" x14ac:dyDescent="0.3">
      <c r="E7916" s="4" t="s">
        <v>11227</v>
      </c>
      <c r="F7916" s="11">
        <v>0</v>
      </c>
    </row>
    <row r="7917" spans="5:6" x14ac:dyDescent="0.3">
      <c r="E7917" s="4" t="s">
        <v>11912</v>
      </c>
      <c r="F7917" s="11">
        <v>0</v>
      </c>
    </row>
    <row r="7918" spans="5:6" x14ac:dyDescent="0.3">
      <c r="E7918" s="4" t="s">
        <v>11228</v>
      </c>
      <c r="F7918" s="11">
        <v>0</v>
      </c>
    </row>
    <row r="7919" spans="5:6" x14ac:dyDescent="0.3">
      <c r="E7919" s="4" t="s">
        <v>11916</v>
      </c>
      <c r="F7919" s="11">
        <v>0</v>
      </c>
    </row>
    <row r="7920" spans="5:6" x14ac:dyDescent="0.3">
      <c r="E7920" s="4" t="s">
        <v>11229</v>
      </c>
      <c r="F7920" s="11">
        <v>0</v>
      </c>
    </row>
    <row r="7921" spans="5:6" x14ac:dyDescent="0.3">
      <c r="E7921" s="4" t="s">
        <v>11920</v>
      </c>
      <c r="F7921" s="11">
        <v>0</v>
      </c>
    </row>
    <row r="7922" spans="5:6" x14ac:dyDescent="0.3">
      <c r="E7922" s="4" t="s">
        <v>11230</v>
      </c>
      <c r="F7922" s="11">
        <v>0</v>
      </c>
    </row>
    <row r="7923" spans="5:6" x14ac:dyDescent="0.3">
      <c r="E7923" s="4" t="s">
        <v>11924</v>
      </c>
      <c r="F7923" s="11">
        <v>0</v>
      </c>
    </row>
    <row r="7924" spans="5:6" x14ac:dyDescent="0.3">
      <c r="E7924" s="4" t="s">
        <v>11231</v>
      </c>
      <c r="F7924" s="11">
        <v>0</v>
      </c>
    </row>
    <row r="7925" spans="5:6" x14ac:dyDescent="0.3">
      <c r="E7925" s="4" t="s">
        <v>11928</v>
      </c>
      <c r="F7925" s="11">
        <v>0</v>
      </c>
    </row>
    <row r="7926" spans="5:6" x14ac:dyDescent="0.3">
      <c r="E7926" s="4" t="s">
        <v>11232</v>
      </c>
      <c r="F7926" s="11">
        <v>0</v>
      </c>
    </row>
    <row r="7927" spans="5:6" x14ac:dyDescent="0.3">
      <c r="E7927" s="4" t="s">
        <v>11932</v>
      </c>
      <c r="F7927" s="11">
        <v>0</v>
      </c>
    </row>
    <row r="7928" spans="5:6" x14ac:dyDescent="0.3">
      <c r="E7928" s="4" t="s">
        <v>11233</v>
      </c>
      <c r="F7928" s="11">
        <v>0</v>
      </c>
    </row>
    <row r="7929" spans="5:6" x14ac:dyDescent="0.3">
      <c r="E7929" s="4" t="s">
        <v>11936</v>
      </c>
      <c r="F7929" s="11">
        <v>0</v>
      </c>
    </row>
    <row r="7930" spans="5:6" x14ac:dyDescent="0.3">
      <c r="E7930" s="4" t="s">
        <v>11234</v>
      </c>
      <c r="F7930" s="11">
        <v>0</v>
      </c>
    </row>
    <row r="7931" spans="5:6" x14ac:dyDescent="0.3">
      <c r="E7931" s="4" t="s">
        <v>11940</v>
      </c>
      <c r="F7931" s="11">
        <v>0</v>
      </c>
    </row>
    <row r="7932" spans="5:6" x14ac:dyDescent="0.3">
      <c r="E7932" s="4" t="s">
        <v>11235</v>
      </c>
      <c r="F7932" s="11">
        <v>0</v>
      </c>
    </row>
    <row r="7933" spans="5:6" x14ac:dyDescent="0.3">
      <c r="E7933" s="4" t="s">
        <v>11944</v>
      </c>
      <c r="F7933" s="11">
        <v>0</v>
      </c>
    </row>
    <row r="7934" spans="5:6" x14ac:dyDescent="0.3">
      <c r="E7934" s="4" t="s">
        <v>11236</v>
      </c>
      <c r="F7934" s="11">
        <v>0</v>
      </c>
    </row>
    <row r="7935" spans="5:6" x14ac:dyDescent="0.3">
      <c r="E7935" s="4" t="s">
        <v>11948</v>
      </c>
      <c r="F7935" s="11">
        <v>0</v>
      </c>
    </row>
    <row r="7936" spans="5:6" x14ac:dyDescent="0.3">
      <c r="E7936" s="4" t="s">
        <v>11237</v>
      </c>
      <c r="F7936" s="11">
        <v>0</v>
      </c>
    </row>
    <row r="7937" spans="5:6" x14ac:dyDescent="0.3">
      <c r="E7937" s="4" t="s">
        <v>11001</v>
      </c>
      <c r="F7937" s="11">
        <v>0</v>
      </c>
    </row>
    <row r="7938" spans="5:6" x14ac:dyDescent="0.3">
      <c r="E7938" s="4" t="s">
        <v>11238</v>
      </c>
      <c r="F7938" s="11">
        <v>0</v>
      </c>
    </row>
    <row r="7939" spans="5:6" x14ac:dyDescent="0.3">
      <c r="E7939" s="4" t="s">
        <v>11959</v>
      </c>
      <c r="F7939" s="11">
        <v>0</v>
      </c>
    </row>
    <row r="7940" spans="5:6" x14ac:dyDescent="0.3">
      <c r="E7940" s="4" t="s">
        <v>11239</v>
      </c>
      <c r="F7940" s="11">
        <v>0</v>
      </c>
    </row>
    <row r="7941" spans="5:6" x14ac:dyDescent="0.3">
      <c r="E7941" s="4" t="s">
        <v>10961</v>
      </c>
      <c r="F7941" s="11">
        <v>0</v>
      </c>
    </row>
    <row r="7942" spans="5:6" x14ac:dyDescent="0.3">
      <c r="E7942" s="4" t="s">
        <v>11240</v>
      </c>
      <c r="F7942" s="11">
        <v>0</v>
      </c>
    </row>
    <row r="7943" spans="5:6" x14ac:dyDescent="0.3">
      <c r="E7943" s="4" t="s">
        <v>11967</v>
      </c>
      <c r="F7943" s="11">
        <v>0</v>
      </c>
    </row>
    <row r="7944" spans="5:6" x14ac:dyDescent="0.3">
      <c r="E7944" s="4" t="s">
        <v>11241</v>
      </c>
      <c r="F7944" s="11">
        <v>0</v>
      </c>
    </row>
    <row r="7945" spans="5:6" x14ac:dyDescent="0.3">
      <c r="E7945" s="4" t="s">
        <v>11971</v>
      </c>
      <c r="F7945" s="11">
        <v>0</v>
      </c>
    </row>
    <row r="7946" spans="5:6" x14ac:dyDescent="0.3">
      <c r="E7946" s="4" t="s">
        <v>11242</v>
      </c>
      <c r="F7946" s="11">
        <v>0</v>
      </c>
    </row>
    <row r="7947" spans="5:6" x14ac:dyDescent="0.3">
      <c r="E7947" s="4" t="s">
        <v>11975</v>
      </c>
      <c r="F7947" s="11">
        <v>0</v>
      </c>
    </row>
    <row r="7948" spans="5:6" x14ac:dyDescent="0.3">
      <c r="E7948" s="4" t="s">
        <v>11243</v>
      </c>
      <c r="F7948" s="11">
        <v>0</v>
      </c>
    </row>
    <row r="7949" spans="5:6" x14ac:dyDescent="0.3">
      <c r="E7949" s="4" t="s">
        <v>11979</v>
      </c>
      <c r="F7949" s="11">
        <v>0</v>
      </c>
    </row>
    <row r="7950" spans="5:6" x14ac:dyDescent="0.3">
      <c r="E7950" s="4" t="s">
        <v>11244</v>
      </c>
      <c r="F7950" s="11">
        <v>0</v>
      </c>
    </row>
    <row r="7951" spans="5:6" x14ac:dyDescent="0.3">
      <c r="E7951" s="4" t="s">
        <v>11983</v>
      </c>
      <c r="F7951" s="11">
        <v>0</v>
      </c>
    </row>
    <row r="7952" spans="5:6" x14ac:dyDescent="0.3">
      <c r="E7952" s="4" t="s">
        <v>11245</v>
      </c>
      <c r="F7952" s="11">
        <v>0</v>
      </c>
    </row>
    <row r="7953" spans="5:6" x14ac:dyDescent="0.3">
      <c r="E7953" s="4" t="s">
        <v>11987</v>
      </c>
      <c r="F7953" s="11">
        <v>0</v>
      </c>
    </row>
    <row r="7954" spans="5:6" x14ac:dyDescent="0.3">
      <c r="E7954" s="4" t="s">
        <v>11246</v>
      </c>
      <c r="F7954" s="11">
        <v>0</v>
      </c>
    </row>
    <row r="7955" spans="5:6" x14ac:dyDescent="0.3">
      <c r="E7955" s="4" t="s">
        <v>11991</v>
      </c>
      <c r="F7955" s="11">
        <v>0</v>
      </c>
    </row>
    <row r="7956" spans="5:6" x14ac:dyDescent="0.3">
      <c r="E7956" s="4" t="s">
        <v>11247</v>
      </c>
      <c r="F7956" s="11">
        <v>0</v>
      </c>
    </row>
    <row r="7957" spans="5:6" x14ac:dyDescent="0.3">
      <c r="E7957" s="4" t="s">
        <v>11995</v>
      </c>
      <c r="F7957" s="11">
        <v>0</v>
      </c>
    </row>
    <row r="7958" spans="5:6" x14ac:dyDescent="0.3">
      <c r="E7958" s="4" t="s">
        <v>11248</v>
      </c>
      <c r="F7958" s="11">
        <v>0</v>
      </c>
    </row>
    <row r="7959" spans="5:6" x14ac:dyDescent="0.3">
      <c r="E7959" s="4" t="s">
        <v>11999</v>
      </c>
      <c r="F7959" s="11">
        <v>0</v>
      </c>
    </row>
    <row r="7960" spans="5:6" x14ac:dyDescent="0.3">
      <c r="E7960" s="4" t="s">
        <v>11249</v>
      </c>
      <c r="F7960" s="11">
        <v>0</v>
      </c>
    </row>
    <row r="7961" spans="5:6" x14ac:dyDescent="0.3">
      <c r="E7961" s="4" t="s">
        <v>12003</v>
      </c>
      <c r="F7961" s="11">
        <v>0</v>
      </c>
    </row>
    <row r="7962" spans="5:6" x14ac:dyDescent="0.3">
      <c r="E7962" s="4" t="s">
        <v>11250</v>
      </c>
      <c r="F7962" s="11">
        <v>0</v>
      </c>
    </row>
    <row r="7963" spans="5:6" x14ac:dyDescent="0.3">
      <c r="E7963" s="4" t="s">
        <v>12007</v>
      </c>
      <c r="F7963" s="11">
        <v>0</v>
      </c>
    </row>
    <row r="7964" spans="5:6" x14ac:dyDescent="0.3">
      <c r="E7964" s="4" t="s">
        <v>11251</v>
      </c>
      <c r="F7964" s="11">
        <v>0</v>
      </c>
    </row>
    <row r="7965" spans="5:6" x14ac:dyDescent="0.3">
      <c r="E7965" s="4" t="s">
        <v>12011</v>
      </c>
      <c r="F7965" s="11">
        <v>0</v>
      </c>
    </row>
    <row r="7966" spans="5:6" x14ac:dyDescent="0.3">
      <c r="E7966" s="4" t="s">
        <v>11252</v>
      </c>
      <c r="F7966" s="11">
        <v>0</v>
      </c>
    </row>
    <row r="7967" spans="5:6" x14ac:dyDescent="0.3">
      <c r="E7967" s="4" t="s">
        <v>12015</v>
      </c>
      <c r="F7967" s="11">
        <v>0</v>
      </c>
    </row>
    <row r="7968" spans="5:6" x14ac:dyDescent="0.3">
      <c r="E7968" s="4" t="s">
        <v>11253</v>
      </c>
      <c r="F7968" s="11">
        <v>0</v>
      </c>
    </row>
    <row r="7969" spans="5:6" x14ac:dyDescent="0.3">
      <c r="E7969" s="4" t="s">
        <v>10998</v>
      </c>
      <c r="F7969" s="11">
        <v>0</v>
      </c>
    </row>
    <row r="7970" spans="5:6" x14ac:dyDescent="0.3">
      <c r="E7970" s="4" t="s">
        <v>11254</v>
      </c>
      <c r="F7970" s="11">
        <v>0</v>
      </c>
    </row>
    <row r="7971" spans="5:6" x14ac:dyDescent="0.3">
      <c r="E7971" s="4" t="s">
        <v>12058</v>
      </c>
      <c r="F7971" s="11">
        <v>0</v>
      </c>
    </row>
    <row r="7972" spans="5:6" x14ac:dyDescent="0.3">
      <c r="E7972" s="4" t="s">
        <v>11255</v>
      </c>
      <c r="F7972" s="11">
        <v>0</v>
      </c>
    </row>
    <row r="7973" spans="5:6" x14ac:dyDescent="0.3">
      <c r="E7973" s="4" t="s">
        <v>12062</v>
      </c>
      <c r="F7973" s="11">
        <v>0</v>
      </c>
    </row>
    <row r="7974" spans="5:6" x14ac:dyDescent="0.3">
      <c r="E7974" s="4" t="s">
        <v>11256</v>
      </c>
      <c r="F7974" s="11">
        <v>0</v>
      </c>
    </row>
    <row r="7975" spans="5:6" x14ac:dyDescent="0.3">
      <c r="E7975" s="4" t="s">
        <v>12066</v>
      </c>
      <c r="F7975" s="11">
        <v>0</v>
      </c>
    </row>
    <row r="7976" spans="5:6" x14ac:dyDescent="0.3">
      <c r="E7976" s="4" t="s">
        <v>11257</v>
      </c>
      <c r="F7976" s="11">
        <v>0</v>
      </c>
    </row>
    <row r="7977" spans="5:6" x14ac:dyDescent="0.3">
      <c r="E7977" s="4" t="s">
        <v>12070</v>
      </c>
      <c r="F7977" s="11">
        <v>0</v>
      </c>
    </row>
    <row r="7978" spans="5:6" x14ac:dyDescent="0.3">
      <c r="E7978" s="4" t="s">
        <v>11258</v>
      </c>
      <c r="F7978" s="11">
        <v>0</v>
      </c>
    </row>
    <row r="7979" spans="5:6" x14ac:dyDescent="0.3">
      <c r="E7979" s="4" t="s">
        <v>12074</v>
      </c>
      <c r="F7979" s="11">
        <v>0</v>
      </c>
    </row>
    <row r="7980" spans="5:6" x14ac:dyDescent="0.3">
      <c r="E7980" s="4" t="s">
        <v>11259</v>
      </c>
      <c r="F7980" s="11">
        <v>0</v>
      </c>
    </row>
    <row r="7981" spans="5:6" x14ac:dyDescent="0.3">
      <c r="E7981" s="4" t="s">
        <v>11520</v>
      </c>
      <c r="F7981" s="11">
        <v>0</v>
      </c>
    </row>
    <row r="7982" spans="5:6" x14ac:dyDescent="0.3">
      <c r="E7982" s="4" t="s">
        <v>11260</v>
      </c>
      <c r="F7982" s="11">
        <v>0</v>
      </c>
    </row>
    <row r="7983" spans="5:6" x14ac:dyDescent="0.3">
      <c r="E7983" s="4" t="s">
        <v>11522</v>
      </c>
      <c r="F7983" s="11">
        <v>0</v>
      </c>
    </row>
    <row r="7984" spans="5:6" x14ac:dyDescent="0.3">
      <c r="E7984" s="4" t="s">
        <v>11261</v>
      </c>
      <c r="F7984" s="11">
        <v>0</v>
      </c>
    </row>
    <row r="7985" spans="5:6" x14ac:dyDescent="0.3">
      <c r="E7985" s="4" t="s">
        <v>11524</v>
      </c>
      <c r="F7985" s="11">
        <v>0</v>
      </c>
    </row>
    <row r="7986" spans="5:6" x14ac:dyDescent="0.3">
      <c r="E7986" s="4" t="s">
        <v>11262</v>
      </c>
      <c r="F7986" s="11">
        <v>0</v>
      </c>
    </row>
    <row r="7987" spans="5:6" x14ac:dyDescent="0.3">
      <c r="E7987" s="4" t="s">
        <v>11526</v>
      </c>
      <c r="F7987" s="11">
        <v>0</v>
      </c>
    </row>
    <row r="7988" spans="5:6" x14ac:dyDescent="0.3">
      <c r="E7988" s="4" t="s">
        <v>11263</v>
      </c>
      <c r="F7988" s="11">
        <v>0</v>
      </c>
    </row>
    <row r="7989" spans="5:6" x14ac:dyDescent="0.3">
      <c r="E7989" s="4" t="s">
        <v>11528</v>
      </c>
      <c r="F7989" s="11">
        <v>0</v>
      </c>
    </row>
    <row r="7990" spans="5:6" x14ac:dyDescent="0.3">
      <c r="E7990" s="4" t="s">
        <v>11264</v>
      </c>
      <c r="F7990" s="11">
        <v>0</v>
      </c>
    </row>
    <row r="7991" spans="5:6" x14ac:dyDescent="0.3">
      <c r="E7991" s="4" t="s">
        <v>11530</v>
      </c>
      <c r="F7991" s="11">
        <v>0</v>
      </c>
    </row>
    <row r="7992" spans="5:6" x14ac:dyDescent="0.3">
      <c r="E7992" s="4" t="s">
        <v>11265</v>
      </c>
      <c r="F7992" s="11">
        <v>0</v>
      </c>
    </row>
    <row r="7993" spans="5:6" x14ac:dyDescent="0.3">
      <c r="E7993" s="4" t="s">
        <v>11532</v>
      </c>
      <c r="F7993" s="11">
        <v>0</v>
      </c>
    </row>
    <row r="7994" spans="5:6" x14ac:dyDescent="0.3">
      <c r="E7994" s="4" t="s">
        <v>11266</v>
      </c>
      <c r="F7994" s="11">
        <v>0</v>
      </c>
    </row>
    <row r="7995" spans="5:6" x14ac:dyDescent="0.3">
      <c r="E7995" s="4" t="s">
        <v>11534</v>
      </c>
      <c r="F7995" s="11">
        <v>0</v>
      </c>
    </row>
    <row r="7996" spans="5:6" x14ac:dyDescent="0.3">
      <c r="E7996" s="4" t="s">
        <v>11267</v>
      </c>
      <c r="F7996" s="11">
        <v>0</v>
      </c>
    </row>
    <row r="7997" spans="5:6" x14ac:dyDescent="0.3">
      <c r="E7997" s="4" t="s">
        <v>11536</v>
      </c>
      <c r="F7997" s="11">
        <v>0</v>
      </c>
    </row>
    <row r="7998" spans="5:6" x14ac:dyDescent="0.3">
      <c r="E7998" s="4" t="s">
        <v>11268</v>
      </c>
      <c r="F7998" s="11">
        <v>0</v>
      </c>
    </row>
    <row r="7999" spans="5:6" x14ac:dyDescent="0.3">
      <c r="E7999" s="4" t="s">
        <v>11538</v>
      </c>
      <c r="F7999" s="11">
        <v>0</v>
      </c>
    </row>
    <row r="8000" spans="5:6" x14ac:dyDescent="0.3">
      <c r="E8000" s="4" t="s">
        <v>10970</v>
      </c>
      <c r="F8000" s="11">
        <v>0</v>
      </c>
    </row>
    <row r="8001" spans="5:6" x14ac:dyDescent="0.3">
      <c r="E8001" s="4" t="s">
        <v>11540</v>
      </c>
      <c r="F8001" s="11">
        <v>0</v>
      </c>
    </row>
    <row r="8002" spans="5:6" x14ac:dyDescent="0.3">
      <c r="E8002" s="4" t="s">
        <v>11270</v>
      </c>
      <c r="F8002" s="11">
        <v>0</v>
      </c>
    </row>
    <row r="8003" spans="5:6" x14ac:dyDescent="0.3">
      <c r="E8003" s="4" t="s">
        <v>11542</v>
      </c>
      <c r="F8003" s="11">
        <v>0</v>
      </c>
    </row>
    <row r="8004" spans="5:6" x14ac:dyDescent="0.3">
      <c r="E8004" s="4" t="s">
        <v>11271</v>
      </c>
      <c r="F8004" s="11">
        <v>0</v>
      </c>
    </row>
    <row r="8005" spans="5:6" x14ac:dyDescent="0.3">
      <c r="E8005" s="4" t="s">
        <v>11544</v>
      </c>
      <c r="F8005" s="11">
        <v>0</v>
      </c>
    </row>
    <row r="8006" spans="5:6" x14ac:dyDescent="0.3">
      <c r="E8006" s="4" t="s">
        <v>11272</v>
      </c>
      <c r="F8006" s="11">
        <v>0</v>
      </c>
    </row>
    <row r="8007" spans="5:6" x14ac:dyDescent="0.3">
      <c r="E8007" s="4" t="s">
        <v>11546</v>
      </c>
      <c r="F8007" s="11">
        <v>0</v>
      </c>
    </row>
    <row r="8008" spans="5:6" x14ac:dyDescent="0.3">
      <c r="E8008" s="4" t="s">
        <v>11273</v>
      </c>
      <c r="F8008" s="11">
        <v>0</v>
      </c>
    </row>
    <row r="8009" spans="5:6" x14ac:dyDescent="0.3">
      <c r="E8009" s="4" t="s">
        <v>11548</v>
      </c>
      <c r="F8009" s="11">
        <v>0</v>
      </c>
    </row>
    <row r="8010" spans="5:6" x14ac:dyDescent="0.3">
      <c r="E8010" s="4" t="s">
        <v>10971</v>
      </c>
      <c r="F8010" s="11">
        <v>0</v>
      </c>
    </row>
    <row r="8011" spans="5:6" x14ac:dyDescent="0.3">
      <c r="E8011" s="4" t="s">
        <v>11550</v>
      </c>
      <c r="F8011" s="11">
        <v>0</v>
      </c>
    </row>
    <row r="8012" spans="5:6" x14ac:dyDescent="0.3">
      <c r="E8012" s="4" t="s">
        <v>11275</v>
      </c>
      <c r="F8012" s="11">
        <v>0</v>
      </c>
    </row>
    <row r="8013" spans="5:6" x14ac:dyDescent="0.3">
      <c r="E8013" s="4" t="s">
        <v>11552</v>
      </c>
      <c r="F8013" s="11">
        <v>0</v>
      </c>
    </row>
    <row r="8014" spans="5:6" x14ac:dyDescent="0.3">
      <c r="E8014" s="4" t="s">
        <v>11276</v>
      </c>
      <c r="F8014" s="11">
        <v>0</v>
      </c>
    </row>
    <row r="8015" spans="5:6" x14ac:dyDescent="0.3">
      <c r="E8015" s="4" t="s">
        <v>11554</v>
      </c>
      <c r="F8015" s="11">
        <v>0</v>
      </c>
    </row>
    <row r="8016" spans="5:6" x14ac:dyDescent="0.3">
      <c r="E8016" s="4" t="s">
        <v>11277</v>
      </c>
      <c r="F8016" s="11">
        <v>0</v>
      </c>
    </row>
    <row r="8017" spans="5:6" x14ac:dyDescent="0.3">
      <c r="E8017" s="4" t="s">
        <v>11556</v>
      </c>
      <c r="F8017" s="11">
        <v>0</v>
      </c>
    </row>
    <row r="8018" spans="5:6" x14ac:dyDescent="0.3">
      <c r="E8018" s="4" t="s">
        <v>11278</v>
      </c>
      <c r="F8018" s="11">
        <v>0</v>
      </c>
    </row>
    <row r="8019" spans="5:6" x14ac:dyDescent="0.3">
      <c r="E8019" s="4" t="s">
        <v>11558</v>
      </c>
      <c r="F8019" s="11">
        <v>0</v>
      </c>
    </row>
    <row r="8020" spans="5:6" x14ac:dyDescent="0.3">
      <c r="E8020" s="4" t="s">
        <v>11279</v>
      </c>
      <c r="F8020" s="11">
        <v>0</v>
      </c>
    </row>
    <row r="8021" spans="5:6" x14ac:dyDescent="0.3">
      <c r="E8021" s="4" t="s">
        <v>11560</v>
      </c>
      <c r="F8021" s="11">
        <v>0</v>
      </c>
    </row>
    <row r="8022" spans="5:6" x14ac:dyDescent="0.3">
      <c r="E8022" s="4" t="s">
        <v>10936</v>
      </c>
      <c r="F8022" s="11">
        <v>0</v>
      </c>
    </row>
    <row r="8023" spans="5:6" x14ac:dyDescent="0.3">
      <c r="E8023" s="4" t="s">
        <v>11562</v>
      </c>
      <c r="F8023" s="11">
        <v>0</v>
      </c>
    </row>
    <row r="8024" spans="5:6" x14ac:dyDescent="0.3">
      <c r="E8024" s="4" t="s">
        <v>11281</v>
      </c>
      <c r="F8024" s="11">
        <v>0</v>
      </c>
    </row>
    <row r="8025" spans="5:6" x14ac:dyDescent="0.3">
      <c r="E8025" s="4" t="s">
        <v>11564</v>
      </c>
      <c r="F8025" s="11">
        <v>0</v>
      </c>
    </row>
    <row r="8026" spans="5:6" x14ac:dyDescent="0.3">
      <c r="E8026" s="4" t="s">
        <v>11282</v>
      </c>
      <c r="F8026" s="11">
        <v>0</v>
      </c>
    </row>
    <row r="8027" spans="5:6" x14ac:dyDescent="0.3">
      <c r="E8027" s="4" t="s">
        <v>11566</v>
      </c>
      <c r="F8027" s="11">
        <v>0</v>
      </c>
    </row>
    <row r="8028" spans="5:6" x14ac:dyDescent="0.3">
      <c r="E8028" s="4" t="s">
        <v>11283</v>
      </c>
      <c r="F8028" s="11">
        <v>0</v>
      </c>
    </row>
    <row r="8029" spans="5:6" x14ac:dyDescent="0.3">
      <c r="E8029" s="4" t="s">
        <v>11568</v>
      </c>
      <c r="F8029" s="11">
        <v>0</v>
      </c>
    </row>
    <row r="8030" spans="5:6" x14ac:dyDescent="0.3">
      <c r="E8030" s="4" t="s">
        <v>11284</v>
      </c>
      <c r="F8030" s="11">
        <v>0</v>
      </c>
    </row>
    <row r="8031" spans="5:6" x14ac:dyDescent="0.3">
      <c r="E8031" s="4" t="s">
        <v>11570</v>
      </c>
      <c r="F8031" s="11">
        <v>0</v>
      </c>
    </row>
    <row r="8032" spans="5:6" x14ac:dyDescent="0.3">
      <c r="E8032" s="4" t="s">
        <v>10972</v>
      </c>
      <c r="F8032" s="11">
        <v>0</v>
      </c>
    </row>
    <row r="8033" spans="5:6" x14ac:dyDescent="0.3">
      <c r="E8033" s="4" t="s">
        <v>11572</v>
      </c>
      <c r="F8033" s="11">
        <v>0</v>
      </c>
    </row>
    <row r="8034" spans="5:6" x14ac:dyDescent="0.3">
      <c r="E8034" s="4" t="s">
        <v>11286</v>
      </c>
      <c r="F8034" s="11">
        <v>0</v>
      </c>
    </row>
    <row r="8035" spans="5:6" x14ac:dyDescent="0.3">
      <c r="E8035" s="4" t="s">
        <v>11574</v>
      </c>
      <c r="F8035" s="11">
        <v>0</v>
      </c>
    </row>
    <row r="8036" spans="5:6" x14ac:dyDescent="0.3">
      <c r="E8036" s="4" t="s">
        <v>11287</v>
      </c>
      <c r="F8036" s="11">
        <v>0</v>
      </c>
    </row>
    <row r="8037" spans="5:6" x14ac:dyDescent="0.3">
      <c r="E8037" s="4" t="s">
        <v>11576</v>
      </c>
      <c r="F8037" s="11">
        <v>0</v>
      </c>
    </row>
    <row r="8038" spans="5:6" x14ac:dyDescent="0.3">
      <c r="E8038" s="4" t="s">
        <v>11288</v>
      </c>
      <c r="F8038" s="11">
        <v>0</v>
      </c>
    </row>
    <row r="8039" spans="5:6" x14ac:dyDescent="0.3">
      <c r="E8039" s="4" t="s">
        <v>10947</v>
      </c>
      <c r="F8039" s="11">
        <v>0</v>
      </c>
    </row>
    <row r="8040" spans="5:6" x14ac:dyDescent="0.3">
      <c r="E8040" s="4" t="s">
        <v>11289</v>
      </c>
      <c r="F8040" s="11">
        <v>0</v>
      </c>
    </row>
    <row r="8041" spans="5:6" x14ac:dyDescent="0.3">
      <c r="E8041" s="4" t="s">
        <v>11580</v>
      </c>
      <c r="F8041" s="11">
        <v>0</v>
      </c>
    </row>
    <row r="8042" spans="5:6" x14ac:dyDescent="0.3">
      <c r="E8042" s="4" t="s">
        <v>11290</v>
      </c>
      <c r="F8042" s="11">
        <v>0</v>
      </c>
    </row>
    <row r="8043" spans="5:6" x14ac:dyDescent="0.3">
      <c r="E8043" s="4" t="s">
        <v>11582</v>
      </c>
      <c r="F8043" s="11">
        <v>0</v>
      </c>
    </row>
    <row r="8044" spans="5:6" x14ac:dyDescent="0.3">
      <c r="E8044" s="4" t="s">
        <v>11291</v>
      </c>
      <c r="F8044" s="11">
        <v>0</v>
      </c>
    </row>
    <row r="8045" spans="5:6" x14ac:dyDescent="0.3">
      <c r="E8045" s="4" t="s">
        <v>11584</v>
      </c>
      <c r="F8045" s="11">
        <v>0</v>
      </c>
    </row>
    <row r="8046" spans="5:6" x14ac:dyDescent="0.3">
      <c r="E8046" s="4" t="s">
        <v>11292</v>
      </c>
      <c r="F8046" s="11">
        <v>0</v>
      </c>
    </row>
    <row r="8047" spans="5:6" x14ac:dyDescent="0.3">
      <c r="E8047" s="4" t="s">
        <v>11586</v>
      </c>
      <c r="F8047" s="11">
        <v>0</v>
      </c>
    </row>
    <row r="8048" spans="5:6" x14ac:dyDescent="0.3">
      <c r="E8048" s="4" t="s">
        <v>11293</v>
      </c>
      <c r="F8048" s="11">
        <v>0</v>
      </c>
    </row>
    <row r="8049" spans="5:6" x14ac:dyDescent="0.3">
      <c r="E8049" s="4" t="s">
        <v>11588</v>
      </c>
      <c r="F8049" s="11">
        <v>0</v>
      </c>
    </row>
    <row r="8050" spans="5:6" x14ac:dyDescent="0.3">
      <c r="E8050" s="4" t="s">
        <v>11294</v>
      </c>
      <c r="F8050" s="11">
        <v>0</v>
      </c>
    </row>
    <row r="8051" spans="5:6" x14ac:dyDescent="0.3">
      <c r="E8051" s="4" t="s">
        <v>11590</v>
      </c>
      <c r="F8051" s="11">
        <v>0</v>
      </c>
    </row>
    <row r="8052" spans="5:6" x14ac:dyDescent="0.3">
      <c r="E8052" s="4" t="s">
        <v>11295</v>
      </c>
      <c r="F8052" s="11">
        <v>0</v>
      </c>
    </row>
    <row r="8053" spans="5:6" x14ac:dyDescent="0.3">
      <c r="E8053" s="4" t="s">
        <v>11592</v>
      </c>
      <c r="F8053" s="11">
        <v>0</v>
      </c>
    </row>
    <row r="8054" spans="5:6" x14ac:dyDescent="0.3">
      <c r="E8054" s="4" t="s">
        <v>11296</v>
      </c>
      <c r="F8054" s="11">
        <v>0</v>
      </c>
    </row>
    <row r="8055" spans="5:6" x14ac:dyDescent="0.3">
      <c r="E8055" s="4" t="s">
        <v>11594</v>
      </c>
      <c r="F8055" s="11">
        <v>0</v>
      </c>
    </row>
    <row r="8056" spans="5:6" x14ac:dyDescent="0.3">
      <c r="E8056" s="4" t="s">
        <v>11297</v>
      </c>
      <c r="F8056" s="11">
        <v>0</v>
      </c>
    </row>
    <row r="8057" spans="5:6" x14ac:dyDescent="0.3">
      <c r="E8057" s="4" t="s">
        <v>11596</v>
      </c>
      <c r="F8057" s="11">
        <v>0</v>
      </c>
    </row>
    <row r="8058" spans="5:6" x14ac:dyDescent="0.3">
      <c r="E8058" s="4" t="s">
        <v>11298</v>
      </c>
      <c r="F8058" s="11">
        <v>0</v>
      </c>
    </row>
    <row r="8059" spans="5:6" x14ac:dyDescent="0.3">
      <c r="E8059" s="4" t="s">
        <v>11598</v>
      </c>
      <c r="F8059" s="11">
        <v>0</v>
      </c>
    </row>
    <row r="8060" spans="5:6" x14ac:dyDescent="0.3">
      <c r="E8060" s="4" t="s">
        <v>11299</v>
      </c>
      <c r="F8060" s="11">
        <v>0</v>
      </c>
    </row>
    <row r="8061" spans="5:6" x14ac:dyDescent="0.3">
      <c r="E8061" s="4" t="s">
        <v>10986</v>
      </c>
      <c r="F8061" s="11">
        <v>0</v>
      </c>
    </row>
    <row r="8062" spans="5:6" x14ac:dyDescent="0.3">
      <c r="E8062" s="4" t="s">
        <v>11300</v>
      </c>
      <c r="F8062" s="11">
        <v>0</v>
      </c>
    </row>
    <row r="8063" spans="5:6" x14ac:dyDescent="0.3">
      <c r="E8063" s="4" t="s">
        <v>11602</v>
      </c>
      <c r="F8063" s="11">
        <v>0</v>
      </c>
    </row>
    <row r="8064" spans="5:6" x14ac:dyDescent="0.3">
      <c r="E8064" s="4" t="s">
        <v>11301</v>
      </c>
      <c r="F8064" s="11">
        <v>0</v>
      </c>
    </row>
    <row r="8065" spans="5:6" x14ac:dyDescent="0.3">
      <c r="E8065" s="4" t="s">
        <v>11604</v>
      </c>
      <c r="F8065" s="11">
        <v>0</v>
      </c>
    </row>
    <row r="8066" spans="5:6" x14ac:dyDescent="0.3">
      <c r="E8066" s="4" t="s">
        <v>11302</v>
      </c>
      <c r="F8066" s="11">
        <v>0</v>
      </c>
    </row>
    <row r="8067" spans="5:6" x14ac:dyDescent="0.3">
      <c r="E8067" s="4" t="s">
        <v>11606</v>
      </c>
      <c r="F8067" s="11">
        <v>0</v>
      </c>
    </row>
    <row r="8068" spans="5:6" x14ac:dyDescent="0.3">
      <c r="E8068" s="4" t="s">
        <v>11303</v>
      </c>
      <c r="F8068" s="11">
        <v>0</v>
      </c>
    </row>
    <row r="8069" spans="5:6" x14ac:dyDescent="0.3">
      <c r="E8069" s="4" t="s">
        <v>10987</v>
      </c>
      <c r="F8069" s="11">
        <v>0</v>
      </c>
    </row>
    <row r="8070" spans="5:6" x14ac:dyDescent="0.3">
      <c r="E8070" s="4" t="s">
        <v>11304</v>
      </c>
      <c r="F8070" s="11">
        <v>0</v>
      </c>
    </row>
    <row r="8071" spans="5:6" x14ac:dyDescent="0.3">
      <c r="E8071" s="4" t="s">
        <v>11610</v>
      </c>
      <c r="F8071" s="11">
        <v>0</v>
      </c>
    </row>
    <row r="8072" spans="5:6" x14ac:dyDescent="0.3">
      <c r="E8072" s="4" t="s">
        <v>11305</v>
      </c>
      <c r="F8072" s="11">
        <v>0</v>
      </c>
    </row>
    <row r="8073" spans="5:6" x14ac:dyDescent="0.3">
      <c r="E8073" s="4" t="s">
        <v>11612</v>
      </c>
      <c r="F8073" s="11">
        <v>0</v>
      </c>
    </row>
    <row r="8074" spans="5:6" x14ac:dyDescent="0.3">
      <c r="E8074" s="4" t="s">
        <v>11306</v>
      </c>
      <c r="F8074" s="11">
        <v>0</v>
      </c>
    </row>
    <row r="8075" spans="5:6" x14ac:dyDescent="0.3">
      <c r="E8075" s="4" t="s">
        <v>11614</v>
      </c>
      <c r="F8075" s="11">
        <v>0</v>
      </c>
    </row>
    <row r="8076" spans="5:6" x14ac:dyDescent="0.3">
      <c r="E8076" s="4" t="s">
        <v>10937</v>
      </c>
      <c r="F8076" s="11">
        <v>0</v>
      </c>
    </row>
    <row r="8077" spans="5:6" x14ac:dyDescent="0.3">
      <c r="E8077" s="4" t="s">
        <v>11616</v>
      </c>
      <c r="F8077" s="11">
        <v>0</v>
      </c>
    </row>
    <row r="8078" spans="5:6" x14ac:dyDescent="0.3">
      <c r="E8078" s="4" t="s">
        <v>11308</v>
      </c>
      <c r="F8078" s="11">
        <v>0</v>
      </c>
    </row>
    <row r="8079" spans="5:6" x14ac:dyDescent="0.3">
      <c r="E8079" s="4" t="s">
        <v>11618</v>
      </c>
      <c r="F8079" s="11">
        <v>0</v>
      </c>
    </row>
    <row r="8080" spans="5:6" x14ac:dyDescent="0.3">
      <c r="E8080" s="4" t="s">
        <v>11309</v>
      </c>
      <c r="F8080" s="11">
        <v>0</v>
      </c>
    </row>
    <row r="8081" spans="5:6" x14ac:dyDescent="0.3">
      <c r="E8081" s="4" t="s">
        <v>11620</v>
      </c>
      <c r="F8081" s="11">
        <v>0</v>
      </c>
    </row>
    <row r="8082" spans="5:6" x14ac:dyDescent="0.3">
      <c r="E8082" s="4" t="s">
        <v>11310</v>
      </c>
      <c r="F8082" s="11">
        <v>0</v>
      </c>
    </row>
    <row r="8083" spans="5:6" x14ac:dyDescent="0.3">
      <c r="E8083" s="4" t="s">
        <v>11622</v>
      </c>
      <c r="F8083" s="11">
        <v>0</v>
      </c>
    </row>
    <row r="8084" spans="5:6" x14ac:dyDescent="0.3">
      <c r="E8084" s="4" t="s">
        <v>11311</v>
      </c>
      <c r="F8084" s="11">
        <v>0</v>
      </c>
    </row>
    <row r="8085" spans="5:6" x14ac:dyDescent="0.3">
      <c r="E8085" s="4" t="s">
        <v>11624</v>
      </c>
      <c r="F8085" s="11">
        <v>0</v>
      </c>
    </row>
    <row r="8086" spans="5:6" x14ac:dyDescent="0.3">
      <c r="E8086" s="4" t="s">
        <v>11312</v>
      </c>
      <c r="F8086" s="11">
        <v>0</v>
      </c>
    </row>
    <row r="8087" spans="5:6" x14ac:dyDescent="0.3">
      <c r="E8087" s="4" t="s">
        <v>11626</v>
      </c>
      <c r="F8087" s="11">
        <v>0</v>
      </c>
    </row>
    <row r="8088" spans="5:6" x14ac:dyDescent="0.3">
      <c r="E8088" s="4" t="s">
        <v>11313</v>
      </c>
      <c r="F8088" s="11">
        <v>0</v>
      </c>
    </row>
    <row r="8089" spans="5:6" x14ac:dyDescent="0.3">
      <c r="E8089" s="4" t="s">
        <v>11628</v>
      </c>
      <c r="F8089" s="11">
        <v>0</v>
      </c>
    </row>
    <row r="8090" spans="5:6" x14ac:dyDescent="0.3">
      <c r="E8090" s="4" t="s">
        <v>11314</v>
      </c>
      <c r="F8090" s="11">
        <v>0</v>
      </c>
    </row>
    <row r="8091" spans="5:6" x14ac:dyDescent="0.3">
      <c r="E8091" s="4" t="s">
        <v>11630</v>
      </c>
      <c r="F8091" s="11">
        <v>0</v>
      </c>
    </row>
    <row r="8092" spans="5:6" x14ac:dyDescent="0.3">
      <c r="E8092" s="4" t="s">
        <v>11315</v>
      </c>
      <c r="F8092" s="11">
        <v>0</v>
      </c>
    </row>
    <row r="8093" spans="5:6" x14ac:dyDescent="0.3">
      <c r="E8093" s="4" t="s">
        <v>11632</v>
      </c>
      <c r="F8093" s="11">
        <v>0</v>
      </c>
    </row>
    <row r="8094" spans="5:6" x14ac:dyDescent="0.3">
      <c r="E8094" s="4" t="s">
        <v>10938</v>
      </c>
      <c r="F8094" s="11">
        <v>0</v>
      </c>
    </row>
    <row r="8095" spans="5:6" x14ac:dyDescent="0.3">
      <c r="E8095" s="4" t="s">
        <v>11002</v>
      </c>
      <c r="F8095" s="11">
        <v>0</v>
      </c>
    </row>
    <row r="8096" spans="5:6" x14ac:dyDescent="0.3">
      <c r="E8096" s="4" t="s">
        <v>11634</v>
      </c>
      <c r="F8096" s="11">
        <v>0</v>
      </c>
    </row>
    <row r="8097" spans="5:6" x14ac:dyDescent="0.3">
      <c r="E8097" s="4" t="s">
        <v>11317</v>
      </c>
      <c r="F8097" s="11">
        <v>0</v>
      </c>
    </row>
    <row r="8098" spans="5:6" x14ac:dyDescent="0.3">
      <c r="E8098" s="4" t="s">
        <v>11637</v>
      </c>
      <c r="F8098" s="11">
        <v>0</v>
      </c>
    </row>
    <row r="8099" spans="5:6" x14ac:dyDescent="0.3">
      <c r="E8099" s="4" t="s">
        <v>11318</v>
      </c>
      <c r="F8099" s="11">
        <v>0</v>
      </c>
    </row>
    <row r="8100" spans="5:6" x14ac:dyDescent="0.3">
      <c r="E8100" s="4" t="s">
        <v>11639</v>
      </c>
      <c r="F8100" s="11">
        <v>0</v>
      </c>
    </row>
    <row r="8101" spans="5:6" x14ac:dyDescent="0.3">
      <c r="E8101" s="4" t="s">
        <v>11319</v>
      </c>
      <c r="F8101" s="11">
        <v>0</v>
      </c>
    </row>
    <row r="8102" spans="5:6" x14ac:dyDescent="0.3">
      <c r="E8102" s="4" t="s">
        <v>11641</v>
      </c>
      <c r="F8102" s="11">
        <v>0</v>
      </c>
    </row>
    <row r="8103" spans="5:6" x14ac:dyDescent="0.3">
      <c r="E8103" s="4" t="s">
        <v>11320</v>
      </c>
      <c r="F8103" s="11">
        <v>0</v>
      </c>
    </row>
    <row r="8104" spans="5:6" x14ac:dyDescent="0.3">
      <c r="E8104" s="4" t="s">
        <v>11643</v>
      </c>
      <c r="F8104" s="11">
        <v>0</v>
      </c>
    </row>
    <row r="8105" spans="5:6" x14ac:dyDescent="0.3">
      <c r="E8105" s="4" t="s">
        <v>10973</v>
      </c>
      <c r="F8105" s="11">
        <v>0</v>
      </c>
    </row>
    <row r="8106" spans="5:6" x14ac:dyDescent="0.3">
      <c r="E8106" s="4" t="s">
        <v>11645</v>
      </c>
      <c r="F8106" s="11">
        <v>0</v>
      </c>
    </row>
    <row r="8107" spans="5:6" x14ac:dyDescent="0.3">
      <c r="E8107" s="4" t="s">
        <v>11322</v>
      </c>
      <c r="F8107" s="11">
        <v>0</v>
      </c>
    </row>
    <row r="8108" spans="5:6" x14ac:dyDescent="0.3">
      <c r="E8108" s="4" t="s">
        <v>11647</v>
      </c>
      <c r="F8108" s="11">
        <v>0</v>
      </c>
    </row>
    <row r="8109" spans="5:6" x14ac:dyDescent="0.3">
      <c r="E8109" s="4" t="s">
        <v>11323</v>
      </c>
      <c r="F8109" s="11">
        <v>0</v>
      </c>
    </row>
    <row r="8110" spans="5:6" x14ac:dyDescent="0.3">
      <c r="E8110" s="4" t="s">
        <v>11649</v>
      </c>
      <c r="F8110" s="11">
        <v>0</v>
      </c>
    </row>
    <row r="8111" spans="5:6" x14ac:dyDescent="0.3">
      <c r="E8111" s="4" t="s">
        <v>11324</v>
      </c>
      <c r="F8111" s="11">
        <v>0</v>
      </c>
    </row>
    <row r="8112" spans="5:6" x14ac:dyDescent="0.3">
      <c r="E8112" s="4" t="s">
        <v>11651</v>
      </c>
      <c r="F8112" s="11">
        <v>0</v>
      </c>
    </row>
    <row r="8113" spans="5:6" x14ac:dyDescent="0.3">
      <c r="E8113" s="4" t="s">
        <v>11325</v>
      </c>
      <c r="F8113" s="11">
        <v>0</v>
      </c>
    </row>
    <row r="8114" spans="5:6" x14ac:dyDescent="0.3">
      <c r="E8114" s="4" t="s">
        <v>10951</v>
      </c>
      <c r="F8114" s="11">
        <v>0</v>
      </c>
    </row>
    <row r="8115" spans="5:6" x14ac:dyDescent="0.3">
      <c r="E8115" s="4" t="s">
        <v>11326</v>
      </c>
      <c r="F8115" s="11">
        <v>0</v>
      </c>
    </row>
    <row r="8116" spans="5:6" x14ac:dyDescent="0.3">
      <c r="E8116" s="4" t="s">
        <v>11655</v>
      </c>
      <c r="F8116" s="11">
        <v>0</v>
      </c>
    </row>
    <row r="8117" spans="5:6" x14ac:dyDescent="0.3">
      <c r="E8117" s="4" t="s">
        <v>11327</v>
      </c>
      <c r="F8117" s="11">
        <v>0</v>
      </c>
    </row>
    <row r="8118" spans="5:6" x14ac:dyDescent="0.3">
      <c r="E8118" s="4" t="s">
        <v>11657</v>
      </c>
      <c r="F8118" s="11">
        <v>0</v>
      </c>
    </row>
    <row r="8119" spans="5:6" x14ac:dyDescent="0.3">
      <c r="E8119" s="4" t="s">
        <v>11328</v>
      </c>
      <c r="F8119" s="11">
        <v>0</v>
      </c>
    </row>
    <row r="8120" spans="5:6" x14ac:dyDescent="0.3">
      <c r="E8120" s="4" t="s">
        <v>11659</v>
      </c>
      <c r="F8120" s="11">
        <v>0</v>
      </c>
    </row>
    <row r="8121" spans="5:6" x14ac:dyDescent="0.3">
      <c r="E8121" s="4" t="s">
        <v>11329</v>
      </c>
      <c r="F8121" s="11">
        <v>0</v>
      </c>
    </row>
    <row r="8122" spans="5:6" x14ac:dyDescent="0.3">
      <c r="E8122" s="4" t="s">
        <v>11661</v>
      </c>
      <c r="F8122" s="11">
        <v>0</v>
      </c>
    </row>
    <row r="8123" spans="5:6" x14ac:dyDescent="0.3">
      <c r="E8123" s="4" t="s">
        <v>11330</v>
      </c>
      <c r="F8123" s="11">
        <v>0</v>
      </c>
    </row>
    <row r="8124" spans="5:6" x14ac:dyDescent="0.3">
      <c r="E8124" s="4" t="s">
        <v>11663</v>
      </c>
      <c r="F8124" s="11">
        <v>0</v>
      </c>
    </row>
    <row r="8125" spans="5:6" x14ac:dyDescent="0.3">
      <c r="E8125" s="4" t="s">
        <v>11331</v>
      </c>
      <c r="F8125" s="11">
        <v>0</v>
      </c>
    </row>
    <row r="8126" spans="5:6" x14ac:dyDescent="0.3">
      <c r="E8126" s="4" t="s">
        <v>11665</v>
      </c>
      <c r="F8126" s="11">
        <v>0</v>
      </c>
    </row>
    <row r="8127" spans="5:6" x14ac:dyDescent="0.3">
      <c r="E8127" s="4" t="s">
        <v>11332</v>
      </c>
      <c r="F8127" s="11">
        <v>0</v>
      </c>
    </row>
    <row r="8128" spans="5:6" x14ac:dyDescent="0.3">
      <c r="E8128" s="4" t="s">
        <v>11667</v>
      </c>
      <c r="F8128" s="11">
        <v>0</v>
      </c>
    </row>
    <row r="8129" spans="5:6" x14ac:dyDescent="0.3">
      <c r="E8129" s="4" t="s">
        <v>10974</v>
      </c>
      <c r="F8129" s="11">
        <v>0</v>
      </c>
    </row>
    <row r="8130" spans="5:6" x14ac:dyDescent="0.3">
      <c r="E8130" s="4" t="s">
        <v>11669</v>
      </c>
      <c r="F8130" s="11">
        <v>0</v>
      </c>
    </row>
    <row r="8131" spans="5:6" x14ac:dyDescent="0.3">
      <c r="E8131" s="4" t="s">
        <v>10975</v>
      </c>
      <c r="F8131" s="11">
        <v>0</v>
      </c>
    </row>
    <row r="8132" spans="5:6" x14ac:dyDescent="0.3">
      <c r="E8132" s="4" t="s">
        <v>11671</v>
      </c>
      <c r="F8132" s="11">
        <v>0</v>
      </c>
    </row>
    <row r="8133" spans="5:6" x14ac:dyDescent="0.3">
      <c r="E8133" s="4" t="s">
        <v>11335</v>
      </c>
      <c r="F8133" s="11">
        <v>0</v>
      </c>
    </row>
    <row r="8134" spans="5:6" x14ac:dyDescent="0.3">
      <c r="E8134" s="4" t="s">
        <v>11673</v>
      </c>
      <c r="F8134" s="11">
        <v>0</v>
      </c>
    </row>
    <row r="8135" spans="5:6" x14ac:dyDescent="0.3">
      <c r="E8135" s="4" t="s">
        <v>11336</v>
      </c>
      <c r="F8135" s="11">
        <v>0</v>
      </c>
    </row>
    <row r="8136" spans="5:6" x14ac:dyDescent="0.3">
      <c r="E8136" s="4" t="s">
        <v>11675</v>
      </c>
      <c r="F8136" s="11">
        <v>0</v>
      </c>
    </row>
    <row r="8137" spans="5:6" x14ac:dyDescent="0.3">
      <c r="E8137" s="4" t="s">
        <v>11337</v>
      </c>
      <c r="F8137" s="11">
        <v>0</v>
      </c>
    </row>
    <row r="8138" spans="5:6" x14ac:dyDescent="0.3">
      <c r="E8138" s="4" t="s">
        <v>11677</v>
      </c>
      <c r="F8138" s="11">
        <v>0</v>
      </c>
    </row>
    <row r="8139" spans="5:6" x14ac:dyDescent="0.3">
      <c r="E8139" s="4" t="s">
        <v>11338</v>
      </c>
      <c r="F8139" s="11">
        <v>0</v>
      </c>
    </row>
    <row r="8140" spans="5:6" x14ac:dyDescent="0.3">
      <c r="E8140" s="4" t="s">
        <v>11679</v>
      </c>
      <c r="F8140" s="11">
        <v>0</v>
      </c>
    </row>
    <row r="8141" spans="5:6" x14ac:dyDescent="0.3">
      <c r="E8141" s="4" t="s">
        <v>10976</v>
      </c>
      <c r="F8141" s="11">
        <v>0</v>
      </c>
    </row>
    <row r="8142" spans="5:6" x14ac:dyDescent="0.3">
      <c r="E8142" s="4" t="s">
        <v>11681</v>
      </c>
      <c r="F8142" s="11">
        <v>0</v>
      </c>
    </row>
    <row r="8143" spans="5:6" x14ac:dyDescent="0.3">
      <c r="E8143" s="4" t="s">
        <v>11340</v>
      </c>
      <c r="F8143" s="11">
        <v>0</v>
      </c>
    </row>
    <row r="8144" spans="5:6" x14ac:dyDescent="0.3">
      <c r="E8144" s="4" t="s">
        <v>11683</v>
      </c>
      <c r="F8144" s="11">
        <v>0</v>
      </c>
    </row>
    <row r="8145" spans="5:6" x14ac:dyDescent="0.3">
      <c r="E8145" s="4" t="s">
        <v>11341</v>
      </c>
      <c r="F8145" s="11">
        <v>0</v>
      </c>
    </row>
    <row r="8146" spans="5:6" x14ac:dyDescent="0.3">
      <c r="E8146" s="4" t="s">
        <v>11685</v>
      </c>
      <c r="F8146" s="11">
        <v>0</v>
      </c>
    </row>
    <row r="8147" spans="5:6" x14ac:dyDescent="0.3">
      <c r="E8147" s="4" t="s">
        <v>11342</v>
      </c>
      <c r="F8147" s="11">
        <v>0</v>
      </c>
    </row>
    <row r="8148" spans="5:6" x14ac:dyDescent="0.3">
      <c r="E8148" s="4" t="s">
        <v>11687</v>
      </c>
      <c r="F8148" s="11">
        <v>0</v>
      </c>
    </row>
    <row r="8149" spans="5:6" x14ac:dyDescent="0.3">
      <c r="E8149" s="4" t="s">
        <v>11343</v>
      </c>
      <c r="F8149" s="11">
        <v>0</v>
      </c>
    </row>
    <row r="8150" spans="5:6" x14ac:dyDescent="0.3">
      <c r="E8150" s="4" t="s">
        <v>11689</v>
      </c>
      <c r="F8150" s="11">
        <v>0</v>
      </c>
    </row>
    <row r="8151" spans="5:6" x14ac:dyDescent="0.3">
      <c r="E8151" s="4" t="s">
        <v>11344</v>
      </c>
      <c r="F8151" s="11">
        <v>0</v>
      </c>
    </row>
    <row r="8152" spans="5:6" x14ac:dyDescent="0.3">
      <c r="E8152" s="4" t="s">
        <v>11691</v>
      </c>
      <c r="F8152" s="11">
        <v>0</v>
      </c>
    </row>
    <row r="8153" spans="5:6" x14ac:dyDescent="0.3">
      <c r="E8153" s="4" t="s">
        <v>11345</v>
      </c>
      <c r="F8153" s="11">
        <v>0</v>
      </c>
    </row>
    <row r="8154" spans="5:6" x14ac:dyDescent="0.3">
      <c r="E8154" s="4" t="s">
        <v>11693</v>
      </c>
      <c r="F8154" s="11">
        <v>0</v>
      </c>
    </row>
    <row r="8155" spans="5:6" x14ac:dyDescent="0.3">
      <c r="E8155" s="4" t="s">
        <v>11346</v>
      </c>
      <c r="F8155" s="11">
        <v>0</v>
      </c>
    </row>
    <row r="8156" spans="5:6" x14ac:dyDescent="0.3">
      <c r="E8156" s="4" t="s">
        <v>10990</v>
      </c>
      <c r="F8156" s="11">
        <v>0</v>
      </c>
    </row>
    <row r="8157" spans="5:6" x14ac:dyDescent="0.3">
      <c r="E8157" s="4" t="s">
        <v>11347</v>
      </c>
      <c r="F8157" s="11">
        <v>0</v>
      </c>
    </row>
    <row r="8158" spans="5:6" x14ac:dyDescent="0.3">
      <c r="E8158" s="4" t="s">
        <v>11697</v>
      </c>
      <c r="F8158" s="11">
        <v>0</v>
      </c>
    </row>
    <row r="8159" spans="5:6" x14ac:dyDescent="0.3">
      <c r="E8159" s="4" t="s">
        <v>11348</v>
      </c>
      <c r="F8159" s="11">
        <v>0</v>
      </c>
    </row>
    <row r="8160" spans="5:6" x14ac:dyDescent="0.3">
      <c r="E8160" s="4" t="s">
        <v>11699</v>
      </c>
      <c r="F8160" s="11">
        <v>0</v>
      </c>
    </row>
    <row r="8161" spans="5:6" x14ac:dyDescent="0.3">
      <c r="E8161" s="4" t="s">
        <v>11349</v>
      </c>
      <c r="F8161" s="11">
        <v>0</v>
      </c>
    </row>
    <row r="8162" spans="5:6" x14ac:dyDescent="0.3">
      <c r="E8162" s="4" t="s">
        <v>11701</v>
      </c>
      <c r="F8162" s="11">
        <v>0</v>
      </c>
    </row>
    <row r="8163" spans="5:6" x14ac:dyDescent="0.3">
      <c r="E8163" s="4" t="s">
        <v>11350</v>
      </c>
      <c r="F8163" s="11">
        <v>0</v>
      </c>
    </row>
    <row r="8164" spans="5:6" x14ac:dyDescent="0.3">
      <c r="E8164" s="4" t="s">
        <v>11703</v>
      </c>
      <c r="F8164" s="11">
        <v>0</v>
      </c>
    </row>
    <row r="8165" spans="5:6" x14ac:dyDescent="0.3">
      <c r="E8165" s="4" t="s">
        <v>11351</v>
      </c>
      <c r="F8165" s="11">
        <v>0</v>
      </c>
    </row>
    <row r="8166" spans="5:6" x14ac:dyDescent="0.3">
      <c r="E8166" s="4" t="s">
        <v>11705</v>
      </c>
      <c r="F8166" s="11">
        <v>0</v>
      </c>
    </row>
    <row r="8167" spans="5:6" x14ac:dyDescent="0.3">
      <c r="E8167" s="4" t="s">
        <v>11352</v>
      </c>
      <c r="F8167" s="11">
        <v>0</v>
      </c>
    </row>
    <row r="8168" spans="5:6" x14ac:dyDescent="0.3">
      <c r="E8168" s="4" t="s">
        <v>11707</v>
      </c>
      <c r="F8168" s="11">
        <v>0</v>
      </c>
    </row>
    <row r="8169" spans="5:6" x14ac:dyDescent="0.3">
      <c r="E8169" s="4" t="s">
        <v>10977</v>
      </c>
      <c r="F8169" s="11">
        <v>0</v>
      </c>
    </row>
    <row r="8170" spans="5:6" x14ac:dyDescent="0.3">
      <c r="E8170" s="4" t="s">
        <v>11709</v>
      </c>
      <c r="F8170" s="11">
        <v>0</v>
      </c>
    </row>
    <row r="8171" spans="5:6" x14ac:dyDescent="0.3">
      <c r="E8171" s="4" t="s">
        <v>10999</v>
      </c>
      <c r="F8171" s="11">
        <v>0</v>
      </c>
    </row>
    <row r="8172" spans="5:6" x14ac:dyDescent="0.3">
      <c r="E8172" s="4" t="s">
        <v>11711</v>
      </c>
      <c r="F8172" s="11">
        <v>0</v>
      </c>
    </row>
    <row r="8173" spans="5:6" x14ac:dyDescent="0.3">
      <c r="E8173" s="4" t="s">
        <v>11355</v>
      </c>
      <c r="F8173" s="11">
        <v>0</v>
      </c>
    </row>
    <row r="8174" spans="5:6" x14ac:dyDescent="0.3">
      <c r="E8174" s="4" t="s">
        <v>11713</v>
      </c>
      <c r="F8174" s="11">
        <v>0</v>
      </c>
    </row>
    <row r="8175" spans="5:6" x14ac:dyDescent="0.3">
      <c r="E8175" s="4" t="s">
        <v>11356</v>
      </c>
      <c r="F8175" s="11">
        <v>0</v>
      </c>
    </row>
    <row r="8176" spans="5:6" x14ac:dyDescent="0.3">
      <c r="E8176" s="4" t="s">
        <v>11715</v>
      </c>
      <c r="F8176" s="11">
        <v>0</v>
      </c>
    </row>
    <row r="8177" spans="5:6" x14ac:dyDescent="0.3">
      <c r="E8177" s="4" t="s">
        <v>11357</v>
      </c>
      <c r="F8177" s="11">
        <v>0</v>
      </c>
    </row>
    <row r="8178" spans="5:6" x14ac:dyDescent="0.3">
      <c r="E8178" s="4" t="s">
        <v>11717</v>
      </c>
      <c r="F8178" s="11">
        <v>0</v>
      </c>
    </row>
    <row r="8179" spans="5:6" x14ac:dyDescent="0.3">
      <c r="E8179" s="4" t="s">
        <v>10939</v>
      </c>
      <c r="F8179" s="11">
        <v>0</v>
      </c>
    </row>
    <row r="8180" spans="5:6" x14ac:dyDescent="0.3">
      <c r="E8180" s="4" t="s">
        <v>11719</v>
      </c>
      <c r="F8180" s="11">
        <v>0</v>
      </c>
    </row>
    <row r="8181" spans="5:6" x14ac:dyDescent="0.3">
      <c r="E8181" s="4" t="s">
        <v>11359</v>
      </c>
      <c r="F8181" s="11">
        <v>0</v>
      </c>
    </row>
    <row r="8182" spans="5:6" x14ac:dyDescent="0.3">
      <c r="E8182" s="4" t="s">
        <v>11721</v>
      </c>
      <c r="F8182" s="11">
        <v>0</v>
      </c>
    </row>
    <row r="8183" spans="5:6" x14ac:dyDescent="0.3">
      <c r="E8183" s="4" t="s">
        <v>11360</v>
      </c>
      <c r="F8183" s="11">
        <v>0</v>
      </c>
    </row>
    <row r="8184" spans="5:6" x14ac:dyDescent="0.3">
      <c r="E8184" s="4" t="s">
        <v>11723</v>
      </c>
      <c r="F8184" s="11">
        <v>0</v>
      </c>
    </row>
    <row r="8185" spans="5:6" x14ac:dyDescent="0.3">
      <c r="E8185" s="4" t="s">
        <v>11361</v>
      </c>
      <c r="F8185" s="11">
        <v>0</v>
      </c>
    </row>
    <row r="8186" spans="5:6" x14ac:dyDescent="0.3">
      <c r="E8186" s="4" t="s">
        <v>11725</v>
      </c>
      <c r="F8186" s="11">
        <v>0</v>
      </c>
    </row>
    <row r="8187" spans="5:6" x14ac:dyDescent="0.3">
      <c r="E8187" s="4" t="s">
        <v>11362</v>
      </c>
      <c r="F8187" s="11">
        <v>0</v>
      </c>
    </row>
    <row r="8188" spans="5:6" x14ac:dyDescent="0.3">
      <c r="E8188" s="4" t="s">
        <v>10953</v>
      </c>
      <c r="F8188" s="11">
        <v>0</v>
      </c>
    </row>
    <row r="8189" spans="5:6" x14ac:dyDescent="0.3">
      <c r="E8189" s="4" t="s">
        <v>11363</v>
      </c>
      <c r="F8189" s="11">
        <v>0</v>
      </c>
    </row>
    <row r="8190" spans="5:6" x14ac:dyDescent="0.3">
      <c r="E8190" s="4" t="s">
        <v>11729</v>
      </c>
      <c r="F8190" s="11">
        <v>0</v>
      </c>
    </row>
    <row r="8191" spans="5:6" x14ac:dyDescent="0.3">
      <c r="E8191" s="4" t="s">
        <v>11364</v>
      </c>
      <c r="F8191" s="11">
        <v>0</v>
      </c>
    </row>
    <row r="8192" spans="5:6" x14ac:dyDescent="0.3">
      <c r="E8192" s="4" t="s">
        <v>11731</v>
      </c>
      <c r="F8192" s="11">
        <v>0</v>
      </c>
    </row>
    <row r="8193" spans="5:6" x14ac:dyDescent="0.3">
      <c r="E8193" s="4" t="s">
        <v>10978</v>
      </c>
      <c r="F8193" s="11">
        <v>0</v>
      </c>
    </row>
    <row r="8194" spans="5:6" x14ac:dyDescent="0.3">
      <c r="E8194" s="4" t="s">
        <v>11733</v>
      </c>
      <c r="F8194" s="11">
        <v>0</v>
      </c>
    </row>
    <row r="8195" spans="5:6" x14ac:dyDescent="0.3">
      <c r="E8195" s="4" t="s">
        <v>11366</v>
      </c>
      <c r="F8195" s="11">
        <v>0</v>
      </c>
    </row>
    <row r="8196" spans="5:6" x14ac:dyDescent="0.3">
      <c r="E8196" s="4" t="s">
        <v>11735</v>
      </c>
      <c r="F8196" s="11">
        <v>0</v>
      </c>
    </row>
    <row r="8197" spans="5:6" x14ac:dyDescent="0.3">
      <c r="E8197" s="4" t="s">
        <v>11367</v>
      </c>
      <c r="F8197" s="11">
        <v>0</v>
      </c>
    </row>
    <row r="8198" spans="5:6" x14ac:dyDescent="0.3">
      <c r="E8198" s="4" t="s">
        <v>11737</v>
      </c>
      <c r="F8198" s="11">
        <v>0</v>
      </c>
    </row>
    <row r="8199" spans="5:6" x14ac:dyDescent="0.3">
      <c r="E8199" s="4" t="s">
        <v>10979</v>
      </c>
      <c r="F8199" s="11">
        <v>0</v>
      </c>
    </row>
    <row r="8200" spans="5:6" x14ac:dyDescent="0.3">
      <c r="E8200" s="4" t="s">
        <v>11739</v>
      </c>
      <c r="F8200" s="11">
        <v>0</v>
      </c>
    </row>
    <row r="8201" spans="5:6" x14ac:dyDescent="0.3">
      <c r="E8201" s="4" t="s">
        <v>11369</v>
      </c>
      <c r="F8201" s="11">
        <v>0</v>
      </c>
    </row>
    <row r="8202" spans="5:6" x14ac:dyDescent="0.3">
      <c r="E8202" s="4" t="s">
        <v>11741</v>
      </c>
      <c r="F8202" s="11">
        <v>0</v>
      </c>
    </row>
    <row r="8203" spans="5:6" x14ac:dyDescent="0.3">
      <c r="E8203" s="4" t="s">
        <v>11370</v>
      </c>
      <c r="F8203" s="11">
        <v>0</v>
      </c>
    </row>
    <row r="8204" spans="5:6" x14ac:dyDescent="0.3">
      <c r="E8204" s="4" t="s">
        <v>11743</v>
      </c>
      <c r="F8204" s="11">
        <v>0</v>
      </c>
    </row>
    <row r="8205" spans="5:6" x14ac:dyDescent="0.3">
      <c r="E8205" s="4" t="s">
        <v>11371</v>
      </c>
      <c r="F8205" s="11">
        <v>0</v>
      </c>
    </row>
    <row r="8206" spans="5:6" x14ac:dyDescent="0.3">
      <c r="E8206" s="4" t="s">
        <v>10954</v>
      </c>
      <c r="F8206" s="11">
        <v>0</v>
      </c>
    </row>
    <row r="8207" spans="5:6" x14ac:dyDescent="0.3">
      <c r="E8207" s="4" t="s">
        <v>11372</v>
      </c>
      <c r="F8207" s="11">
        <v>0</v>
      </c>
    </row>
    <row r="8208" spans="5:6" x14ac:dyDescent="0.3">
      <c r="E8208" s="4" t="s">
        <v>11747</v>
      </c>
      <c r="F8208" s="11">
        <v>0</v>
      </c>
    </row>
    <row r="8209" spans="5:6" x14ac:dyDescent="0.3">
      <c r="E8209" s="4" t="s">
        <v>11373</v>
      </c>
      <c r="F8209" s="11">
        <v>0</v>
      </c>
    </row>
    <row r="8210" spans="5:6" x14ac:dyDescent="0.3">
      <c r="E8210" s="4" t="s">
        <v>11749</v>
      </c>
      <c r="F8210" s="11">
        <v>0</v>
      </c>
    </row>
    <row r="8211" spans="5:6" x14ac:dyDescent="0.3">
      <c r="E8211" s="4" t="s">
        <v>11374</v>
      </c>
      <c r="F8211" s="11">
        <v>0</v>
      </c>
    </row>
    <row r="8212" spans="5:6" x14ac:dyDescent="0.3">
      <c r="E8212" s="4" t="s">
        <v>11751</v>
      </c>
      <c r="F8212" s="11">
        <v>0</v>
      </c>
    </row>
    <row r="8213" spans="5:6" x14ac:dyDescent="0.3">
      <c r="E8213" s="4" t="s">
        <v>11375</v>
      </c>
      <c r="F8213" s="11">
        <v>0</v>
      </c>
    </row>
    <row r="8214" spans="5:6" x14ac:dyDescent="0.3">
      <c r="E8214" s="4" t="s">
        <v>11753</v>
      </c>
      <c r="F8214" s="11">
        <v>0</v>
      </c>
    </row>
    <row r="8215" spans="5:6" x14ac:dyDescent="0.3">
      <c r="E8215" s="4" t="s">
        <v>11376</v>
      </c>
      <c r="F8215" s="11">
        <v>0</v>
      </c>
    </row>
    <row r="8216" spans="5:6" x14ac:dyDescent="0.3">
      <c r="E8216" s="4" t="s">
        <v>10955</v>
      </c>
      <c r="F8216" s="11">
        <v>0</v>
      </c>
    </row>
    <row r="8217" spans="5:6" x14ac:dyDescent="0.3">
      <c r="E8217" s="4" t="s">
        <v>11377</v>
      </c>
      <c r="F8217" s="11">
        <v>0</v>
      </c>
    </row>
    <row r="8218" spans="5:6" x14ac:dyDescent="0.3">
      <c r="E8218" s="4" t="s">
        <v>11757</v>
      </c>
      <c r="F8218" s="11">
        <v>0</v>
      </c>
    </row>
    <row r="8219" spans="5:6" x14ac:dyDescent="0.3">
      <c r="E8219" s="4" t="s">
        <v>11378</v>
      </c>
      <c r="F8219" s="11">
        <v>0</v>
      </c>
    </row>
    <row r="8220" spans="5:6" x14ac:dyDescent="0.3">
      <c r="E8220" s="4" t="s">
        <v>11759</v>
      </c>
      <c r="F8220" s="11">
        <v>0</v>
      </c>
    </row>
    <row r="8221" spans="5:6" x14ac:dyDescent="0.3">
      <c r="E8221" s="4" t="s">
        <v>10940</v>
      </c>
      <c r="F8221" s="11">
        <v>0</v>
      </c>
    </row>
    <row r="8222" spans="5:6" x14ac:dyDescent="0.3">
      <c r="E8222" s="4" t="s">
        <v>11761</v>
      </c>
      <c r="F8222" s="11">
        <v>0</v>
      </c>
    </row>
    <row r="8223" spans="5:6" x14ac:dyDescent="0.3">
      <c r="E8223" s="4" t="s">
        <v>11380</v>
      </c>
      <c r="F8223" s="11">
        <v>0</v>
      </c>
    </row>
    <row r="8224" spans="5:6" x14ac:dyDescent="0.3">
      <c r="E8224" s="4" t="s">
        <v>11763</v>
      </c>
      <c r="F8224" s="11">
        <v>0</v>
      </c>
    </row>
    <row r="8225" spans="5:6" x14ac:dyDescent="0.3">
      <c r="E8225" s="4" t="s">
        <v>11381</v>
      </c>
      <c r="F8225" s="11">
        <v>0</v>
      </c>
    </row>
    <row r="8226" spans="5:6" x14ac:dyDescent="0.3">
      <c r="E8226" s="4" t="s">
        <v>11765</v>
      </c>
      <c r="F8226" s="11">
        <v>0</v>
      </c>
    </row>
    <row r="8227" spans="5:6" x14ac:dyDescent="0.3">
      <c r="E8227" s="4" t="s">
        <v>11382</v>
      </c>
      <c r="F8227" s="11">
        <v>0</v>
      </c>
    </row>
    <row r="8228" spans="5:6" x14ac:dyDescent="0.3">
      <c r="E8228" s="4" t="s">
        <v>11767</v>
      </c>
      <c r="F8228" s="11">
        <v>0</v>
      </c>
    </row>
    <row r="8229" spans="5:6" x14ac:dyDescent="0.3">
      <c r="E8229" s="4" t="s">
        <v>11383</v>
      </c>
      <c r="F8229" s="11">
        <v>0</v>
      </c>
    </row>
    <row r="8230" spans="5:6" x14ac:dyDescent="0.3">
      <c r="E8230" s="4" t="s">
        <v>11769</v>
      </c>
      <c r="F8230" s="11">
        <v>0</v>
      </c>
    </row>
    <row r="8231" spans="5:6" x14ac:dyDescent="0.3">
      <c r="E8231" s="4" t="s">
        <v>11384</v>
      </c>
      <c r="F8231" s="11">
        <v>0</v>
      </c>
    </row>
    <row r="8232" spans="5:6" x14ac:dyDescent="0.3">
      <c r="E8232" s="4" t="s">
        <v>11771</v>
      </c>
      <c r="F8232" s="11">
        <v>0</v>
      </c>
    </row>
    <row r="8233" spans="5:6" x14ac:dyDescent="0.3">
      <c r="E8233" s="4" t="s">
        <v>11385</v>
      </c>
      <c r="F8233" s="11">
        <v>0</v>
      </c>
    </row>
    <row r="8234" spans="5:6" x14ac:dyDescent="0.3">
      <c r="E8234" s="4" t="s">
        <v>11773</v>
      </c>
      <c r="F8234" s="11">
        <v>0</v>
      </c>
    </row>
    <row r="8235" spans="5:6" x14ac:dyDescent="0.3">
      <c r="E8235" s="4" t="s">
        <v>11386</v>
      </c>
      <c r="F8235" s="11">
        <v>0</v>
      </c>
    </row>
    <row r="8236" spans="5:6" x14ac:dyDescent="0.3">
      <c r="E8236" s="4" t="s">
        <v>11775</v>
      </c>
      <c r="F8236" s="11">
        <v>0</v>
      </c>
    </row>
    <row r="8237" spans="5:6" x14ac:dyDescent="0.3">
      <c r="E8237" s="4" t="s">
        <v>11387</v>
      </c>
      <c r="F8237" s="11">
        <v>0</v>
      </c>
    </row>
    <row r="8238" spans="5:6" x14ac:dyDescent="0.3">
      <c r="E8238" s="4" t="s">
        <v>10993</v>
      </c>
      <c r="F8238" s="11">
        <v>0</v>
      </c>
    </row>
    <row r="8239" spans="5:6" x14ac:dyDescent="0.3">
      <c r="E8239" s="4" t="s">
        <v>11388</v>
      </c>
      <c r="F8239" s="11">
        <v>0</v>
      </c>
    </row>
    <row r="8240" spans="5:6" x14ac:dyDescent="0.3">
      <c r="E8240" s="4" t="s">
        <v>11779</v>
      </c>
      <c r="F8240" s="11">
        <v>0</v>
      </c>
    </row>
    <row r="8241" spans="5:6" x14ac:dyDescent="0.3">
      <c r="E8241" s="4" t="s">
        <v>11389</v>
      </c>
      <c r="F8241" s="11">
        <v>0</v>
      </c>
    </row>
    <row r="8242" spans="5:6" x14ac:dyDescent="0.3">
      <c r="E8242" s="4" t="s">
        <v>11781</v>
      </c>
      <c r="F8242" s="11">
        <v>0</v>
      </c>
    </row>
    <row r="8243" spans="5:6" x14ac:dyDescent="0.3">
      <c r="E8243" s="4" t="s">
        <v>11390</v>
      </c>
      <c r="F8243" s="11">
        <v>0</v>
      </c>
    </row>
    <row r="8244" spans="5:6" x14ac:dyDescent="0.3">
      <c r="E8244" s="4" t="s">
        <v>11783</v>
      </c>
      <c r="F8244" s="11">
        <v>0</v>
      </c>
    </row>
    <row r="8245" spans="5:6" x14ac:dyDescent="0.3">
      <c r="E8245" s="4" t="s">
        <v>11391</v>
      </c>
      <c r="F8245" s="11">
        <v>0</v>
      </c>
    </row>
    <row r="8246" spans="5:6" x14ac:dyDescent="0.3">
      <c r="E8246" s="4" t="s">
        <v>11785</v>
      </c>
      <c r="F8246" s="11">
        <v>0</v>
      </c>
    </row>
    <row r="8247" spans="5:6" x14ac:dyDescent="0.3">
      <c r="E8247" s="4" t="s">
        <v>11392</v>
      </c>
      <c r="F8247" s="11">
        <v>0</v>
      </c>
    </row>
    <row r="8248" spans="5:6" x14ac:dyDescent="0.3">
      <c r="E8248" s="4" t="s">
        <v>11787</v>
      </c>
      <c r="F8248" s="11">
        <v>0</v>
      </c>
    </row>
    <row r="8249" spans="5:6" x14ac:dyDescent="0.3">
      <c r="E8249" s="4" t="s">
        <v>11393</v>
      </c>
      <c r="F8249" s="11">
        <v>0</v>
      </c>
    </row>
    <row r="8250" spans="5:6" x14ac:dyDescent="0.3">
      <c r="E8250" s="4" t="s">
        <v>11789</v>
      </c>
      <c r="F8250" s="11">
        <v>0</v>
      </c>
    </row>
    <row r="8251" spans="5:6" x14ac:dyDescent="0.3">
      <c r="E8251" s="4" t="s">
        <v>10941</v>
      </c>
      <c r="F8251" s="11">
        <v>0</v>
      </c>
    </row>
    <row r="8252" spans="5:6" x14ac:dyDescent="0.3">
      <c r="E8252" s="4" t="s">
        <v>10957</v>
      </c>
      <c r="F8252" s="11">
        <v>0</v>
      </c>
    </row>
    <row r="8253" spans="5:6" x14ac:dyDescent="0.3">
      <c r="E8253" s="4" t="s">
        <v>10980</v>
      </c>
      <c r="F8253" s="11">
        <v>0</v>
      </c>
    </row>
    <row r="8254" spans="5:6" x14ac:dyDescent="0.3">
      <c r="E8254" s="4" t="s">
        <v>11793</v>
      </c>
      <c r="F8254" s="11">
        <v>0</v>
      </c>
    </row>
    <row r="8255" spans="5:6" x14ac:dyDescent="0.3">
      <c r="E8255" s="4" t="s">
        <v>11396</v>
      </c>
      <c r="F8255" s="11">
        <v>0</v>
      </c>
    </row>
    <row r="8256" spans="5:6" x14ac:dyDescent="0.3">
      <c r="E8256" s="4" t="s">
        <v>11795</v>
      </c>
      <c r="F8256" s="11">
        <v>0</v>
      </c>
    </row>
    <row r="8257" spans="5:6" x14ac:dyDescent="0.3">
      <c r="E8257" s="4" t="s">
        <v>11397</v>
      </c>
      <c r="F8257" s="11">
        <v>0</v>
      </c>
    </row>
    <row r="8258" spans="5:6" x14ac:dyDescent="0.3">
      <c r="E8258" s="4" t="s">
        <v>11797</v>
      </c>
      <c r="F8258" s="11">
        <v>0</v>
      </c>
    </row>
    <row r="8259" spans="5:6" x14ac:dyDescent="0.3">
      <c r="E8259" s="4" t="s">
        <v>11398</v>
      </c>
      <c r="F8259" s="11">
        <v>0</v>
      </c>
    </row>
    <row r="8260" spans="5:6" x14ac:dyDescent="0.3">
      <c r="E8260" s="4" t="s">
        <v>11799</v>
      </c>
      <c r="F8260" s="11">
        <v>0</v>
      </c>
    </row>
    <row r="8261" spans="5:6" x14ac:dyDescent="0.3">
      <c r="E8261" s="4" t="s">
        <v>11399</v>
      </c>
      <c r="F8261" s="11">
        <v>0</v>
      </c>
    </row>
    <row r="8262" spans="5:6" x14ac:dyDescent="0.3">
      <c r="E8262" s="4" t="s">
        <v>11801</v>
      </c>
      <c r="F8262" s="11">
        <v>0</v>
      </c>
    </row>
    <row r="8263" spans="5:6" x14ac:dyDescent="0.3">
      <c r="E8263" s="4" t="s">
        <v>11400</v>
      </c>
      <c r="F8263" s="11">
        <v>0</v>
      </c>
    </row>
    <row r="8264" spans="5:6" x14ac:dyDescent="0.3">
      <c r="E8264" s="4" t="s">
        <v>11803</v>
      </c>
      <c r="F8264" s="11">
        <v>0</v>
      </c>
    </row>
    <row r="8265" spans="5:6" x14ac:dyDescent="0.3">
      <c r="E8265" s="4" t="s">
        <v>11401</v>
      </c>
      <c r="F8265" s="11">
        <v>0</v>
      </c>
    </row>
    <row r="8266" spans="5:6" x14ac:dyDescent="0.3">
      <c r="E8266" s="4" t="s">
        <v>11805</v>
      </c>
      <c r="F8266" s="11">
        <v>0</v>
      </c>
    </row>
    <row r="8267" spans="5:6" x14ac:dyDescent="0.3">
      <c r="E8267" s="4" t="s">
        <v>10981</v>
      </c>
      <c r="F8267" s="11">
        <v>0</v>
      </c>
    </row>
    <row r="8268" spans="5:6" x14ac:dyDescent="0.3">
      <c r="E8268" s="4" t="s">
        <v>11807</v>
      </c>
      <c r="F8268" s="11">
        <v>0</v>
      </c>
    </row>
    <row r="8269" spans="5:6" x14ac:dyDescent="0.3">
      <c r="E8269" s="4" t="s">
        <v>11403</v>
      </c>
      <c r="F8269" s="11">
        <v>0</v>
      </c>
    </row>
    <row r="8270" spans="5:6" x14ac:dyDescent="0.3">
      <c r="E8270" s="4" t="s">
        <v>11809</v>
      </c>
      <c r="F8270" s="11">
        <v>0</v>
      </c>
    </row>
    <row r="8271" spans="5:6" x14ac:dyDescent="0.3">
      <c r="E8271" s="4" t="s">
        <v>11404</v>
      </c>
      <c r="F8271" s="11">
        <v>0</v>
      </c>
    </row>
    <row r="8272" spans="5:6" x14ac:dyDescent="0.3">
      <c r="E8272" s="4" t="s">
        <v>11811</v>
      </c>
      <c r="F8272" s="11">
        <v>0</v>
      </c>
    </row>
    <row r="8273" spans="5:6" x14ac:dyDescent="0.3">
      <c r="E8273" s="4" t="s">
        <v>11405</v>
      </c>
      <c r="F8273" s="11">
        <v>0</v>
      </c>
    </row>
    <row r="8274" spans="5:6" x14ac:dyDescent="0.3">
      <c r="E8274" s="4" t="s">
        <v>11813</v>
      </c>
      <c r="F8274" s="11">
        <v>0</v>
      </c>
    </row>
    <row r="8275" spans="5:6" x14ac:dyDescent="0.3">
      <c r="E8275" s="4" t="s">
        <v>10982</v>
      </c>
      <c r="F8275" s="11">
        <v>0</v>
      </c>
    </row>
    <row r="8276" spans="5:6" x14ac:dyDescent="0.3">
      <c r="E8276" s="4" t="s">
        <v>11815</v>
      </c>
      <c r="F8276" s="11">
        <v>0</v>
      </c>
    </row>
    <row r="8277" spans="5:6" x14ac:dyDescent="0.3">
      <c r="E8277" s="4" t="s">
        <v>11407</v>
      </c>
      <c r="F8277" s="11">
        <v>0</v>
      </c>
    </row>
    <row r="8278" spans="5:6" x14ac:dyDescent="0.3">
      <c r="E8278" s="4" t="s">
        <v>11817</v>
      </c>
      <c r="F8278" s="11">
        <v>0</v>
      </c>
    </row>
    <row r="8279" spans="5:6" x14ac:dyDescent="0.3">
      <c r="E8279" s="4" t="s">
        <v>11408</v>
      </c>
      <c r="F8279" s="11">
        <v>0</v>
      </c>
    </row>
    <row r="8280" spans="5:6" x14ac:dyDescent="0.3">
      <c r="E8280" s="4" t="s">
        <v>11819</v>
      </c>
      <c r="F8280" s="11">
        <v>0</v>
      </c>
    </row>
    <row r="8281" spans="5:6" x14ac:dyDescent="0.3">
      <c r="E8281" s="4" t="s">
        <v>11409</v>
      </c>
      <c r="F8281" s="11">
        <v>0</v>
      </c>
    </row>
    <row r="8282" spans="5:6" x14ac:dyDescent="0.3">
      <c r="E8282" s="4" t="s">
        <v>11821</v>
      </c>
      <c r="F8282" s="11">
        <v>0</v>
      </c>
    </row>
    <row r="8283" spans="5:6" x14ac:dyDescent="0.3">
      <c r="E8283" s="4" t="s">
        <v>11410</v>
      </c>
      <c r="F8283" s="11">
        <v>0</v>
      </c>
    </row>
    <row r="8284" spans="5:6" x14ac:dyDescent="0.3">
      <c r="E8284" s="4" t="s">
        <v>11823</v>
      </c>
      <c r="F8284" s="11">
        <v>0</v>
      </c>
    </row>
    <row r="8285" spans="5:6" x14ac:dyDescent="0.3">
      <c r="E8285" s="4" t="s">
        <v>11411</v>
      </c>
      <c r="F8285" s="11">
        <v>0</v>
      </c>
    </row>
    <row r="8286" spans="5:6" x14ac:dyDescent="0.3">
      <c r="E8286" s="4" t="s">
        <v>11825</v>
      </c>
      <c r="F8286" s="11">
        <v>0</v>
      </c>
    </row>
    <row r="8287" spans="5:6" x14ac:dyDescent="0.3">
      <c r="E8287" s="4" t="s">
        <v>11412</v>
      </c>
      <c r="F8287" s="11">
        <v>0</v>
      </c>
    </row>
    <row r="8288" spans="5:6" x14ac:dyDescent="0.3">
      <c r="E8288" s="4" t="s">
        <v>11827</v>
      </c>
      <c r="F8288" s="11">
        <v>0</v>
      </c>
    </row>
    <row r="8289" spans="5:6" x14ac:dyDescent="0.3">
      <c r="E8289" s="4" t="s">
        <v>11413</v>
      </c>
      <c r="F8289" s="11">
        <v>0</v>
      </c>
    </row>
    <row r="8290" spans="5:6" x14ac:dyDescent="0.3">
      <c r="E8290" s="4" t="s">
        <v>11829</v>
      </c>
      <c r="F8290" s="11">
        <v>0</v>
      </c>
    </row>
    <row r="8291" spans="5:6" x14ac:dyDescent="0.3">
      <c r="E8291" s="4" t="s">
        <v>11414</v>
      </c>
      <c r="F8291" s="11">
        <v>0</v>
      </c>
    </row>
    <row r="8292" spans="5:6" x14ac:dyDescent="0.3">
      <c r="E8292" s="4" t="s">
        <v>11831</v>
      </c>
      <c r="F8292" s="11">
        <v>0</v>
      </c>
    </row>
    <row r="8293" spans="5:6" x14ac:dyDescent="0.3">
      <c r="E8293" s="4" t="s">
        <v>11415</v>
      </c>
      <c r="F8293" s="11">
        <v>0</v>
      </c>
    </row>
    <row r="8294" spans="5:6" x14ac:dyDescent="0.3">
      <c r="E8294" s="4" t="s">
        <v>11833</v>
      </c>
      <c r="F8294" s="11">
        <v>0</v>
      </c>
    </row>
    <row r="8295" spans="5:6" x14ac:dyDescent="0.3">
      <c r="E8295" s="4" t="s">
        <v>11416</v>
      </c>
      <c r="F8295" s="11">
        <v>0</v>
      </c>
    </row>
    <row r="8296" spans="5:6" x14ac:dyDescent="0.3">
      <c r="E8296" s="4" t="s">
        <v>11835</v>
      </c>
      <c r="F8296" s="11">
        <v>0</v>
      </c>
    </row>
    <row r="8297" spans="5:6" x14ac:dyDescent="0.3">
      <c r="E8297" s="4" t="s">
        <v>10942</v>
      </c>
      <c r="F8297" s="11">
        <v>0</v>
      </c>
    </row>
    <row r="8298" spans="5:6" x14ac:dyDescent="0.3">
      <c r="E8298" s="4" t="s">
        <v>11837</v>
      </c>
      <c r="F8298" s="11">
        <v>0</v>
      </c>
    </row>
    <row r="8299" spans="5:6" x14ac:dyDescent="0.3">
      <c r="E8299" s="4" t="s">
        <v>10943</v>
      </c>
      <c r="F8299" s="11">
        <v>0</v>
      </c>
    </row>
    <row r="8300" spans="5:6" x14ac:dyDescent="0.3">
      <c r="E8300" s="4" t="s">
        <v>11839</v>
      </c>
      <c r="F8300" s="11">
        <v>0</v>
      </c>
    </row>
    <row r="8301" spans="5:6" x14ac:dyDescent="0.3">
      <c r="E8301" s="4" t="s">
        <v>11419</v>
      </c>
      <c r="F8301" s="11">
        <v>0</v>
      </c>
    </row>
    <row r="8302" spans="5:6" x14ac:dyDescent="0.3">
      <c r="E8302" s="4" t="s">
        <v>11841</v>
      </c>
      <c r="F8302" s="11">
        <v>0</v>
      </c>
    </row>
    <row r="8303" spans="5:6" x14ac:dyDescent="0.3">
      <c r="E8303" s="4" t="s">
        <v>11420</v>
      </c>
      <c r="F8303" s="11">
        <v>0</v>
      </c>
    </row>
    <row r="8304" spans="5:6" x14ac:dyDescent="0.3">
      <c r="E8304" s="4" t="s">
        <v>11843</v>
      </c>
      <c r="F8304" s="11">
        <v>0</v>
      </c>
    </row>
    <row r="8305" spans="5:6" x14ac:dyDescent="0.3">
      <c r="E8305" s="4" t="s">
        <v>11421</v>
      </c>
      <c r="F8305" s="11">
        <v>0</v>
      </c>
    </row>
    <row r="8306" spans="5:6" x14ac:dyDescent="0.3">
      <c r="E8306" s="4" t="s">
        <v>11845</v>
      </c>
      <c r="F8306" s="11">
        <v>0</v>
      </c>
    </row>
    <row r="8307" spans="5:6" x14ac:dyDescent="0.3">
      <c r="E8307" s="4" t="s">
        <v>11422</v>
      </c>
      <c r="F8307" s="11">
        <v>0</v>
      </c>
    </row>
    <row r="8308" spans="5:6" x14ac:dyDescent="0.3">
      <c r="E8308" s="4" t="s">
        <v>11847</v>
      </c>
      <c r="F8308" s="11">
        <v>0</v>
      </c>
    </row>
    <row r="8309" spans="5:6" x14ac:dyDescent="0.3">
      <c r="E8309" s="4" t="s">
        <v>11423</v>
      </c>
      <c r="F8309" s="11">
        <v>0</v>
      </c>
    </row>
    <row r="8310" spans="5:6" x14ac:dyDescent="0.3">
      <c r="E8310" s="4" t="s">
        <v>11849</v>
      </c>
      <c r="F8310" s="11">
        <v>0</v>
      </c>
    </row>
    <row r="8311" spans="5:6" x14ac:dyDescent="0.3">
      <c r="E8311" s="4" t="s">
        <v>11424</v>
      </c>
      <c r="F8311" s="11">
        <v>0</v>
      </c>
    </row>
    <row r="8312" spans="5:6" x14ac:dyDescent="0.3">
      <c r="E8312" s="4" t="s">
        <v>11851</v>
      </c>
      <c r="F8312" s="11">
        <v>0</v>
      </c>
    </row>
    <row r="8313" spans="5:6" x14ac:dyDescent="0.3">
      <c r="E8313" s="4" t="s">
        <v>11425</v>
      </c>
      <c r="F8313" s="11">
        <v>0</v>
      </c>
    </row>
    <row r="8314" spans="5:6" x14ac:dyDescent="0.3">
      <c r="E8314" s="4" t="s">
        <v>11853</v>
      </c>
      <c r="F8314" s="11">
        <v>0</v>
      </c>
    </row>
    <row r="8315" spans="5:6" x14ac:dyDescent="0.3">
      <c r="E8315" s="4" t="s">
        <v>11426</v>
      </c>
      <c r="F8315" s="11">
        <v>0</v>
      </c>
    </row>
    <row r="8316" spans="5:6" x14ac:dyDescent="0.3">
      <c r="E8316" s="4" t="s">
        <v>11855</v>
      </c>
      <c r="F8316" s="11">
        <v>0</v>
      </c>
    </row>
    <row r="8317" spans="5:6" x14ac:dyDescent="0.3">
      <c r="E8317" s="4" t="s">
        <v>11427</v>
      </c>
      <c r="F8317" s="11">
        <v>0</v>
      </c>
    </row>
    <row r="8318" spans="5:6" x14ac:dyDescent="0.3">
      <c r="E8318" s="4" t="s">
        <v>11857</v>
      </c>
      <c r="F8318" s="11">
        <v>0</v>
      </c>
    </row>
    <row r="8319" spans="5:6" x14ac:dyDescent="0.3">
      <c r="E8319" s="4" t="s">
        <v>11428</v>
      </c>
      <c r="F8319" s="11">
        <v>0</v>
      </c>
    </row>
    <row r="8320" spans="5:6" x14ac:dyDescent="0.3">
      <c r="E8320" s="4" t="s">
        <v>11859</v>
      </c>
      <c r="F8320" s="11">
        <v>0</v>
      </c>
    </row>
    <row r="8321" spans="5:6" x14ac:dyDescent="0.3">
      <c r="E8321" s="4" t="s">
        <v>11429</v>
      </c>
      <c r="F8321" s="11">
        <v>0</v>
      </c>
    </row>
    <row r="8322" spans="5:6" x14ac:dyDescent="0.3">
      <c r="E8322" s="4" t="s">
        <v>11861</v>
      </c>
      <c r="F8322" s="11">
        <v>0</v>
      </c>
    </row>
    <row r="8323" spans="5:6" x14ac:dyDescent="0.3">
      <c r="E8323" s="4" t="s">
        <v>11430</v>
      </c>
      <c r="F8323" s="11">
        <v>0</v>
      </c>
    </row>
    <row r="8324" spans="5:6" x14ac:dyDescent="0.3">
      <c r="E8324" s="4" t="s">
        <v>11863</v>
      </c>
      <c r="F8324" s="11">
        <v>0</v>
      </c>
    </row>
    <row r="8325" spans="5:6" x14ac:dyDescent="0.3">
      <c r="E8325" s="4" t="s">
        <v>11431</v>
      </c>
      <c r="F8325" s="11">
        <v>0</v>
      </c>
    </row>
    <row r="8326" spans="5:6" x14ac:dyDescent="0.3">
      <c r="E8326" s="4" t="s">
        <v>11865</v>
      </c>
      <c r="F8326" s="11">
        <v>0</v>
      </c>
    </row>
    <row r="8327" spans="5:6" x14ac:dyDescent="0.3">
      <c r="E8327" s="4" t="s">
        <v>11432</v>
      </c>
      <c r="F8327" s="11">
        <v>0</v>
      </c>
    </row>
    <row r="8328" spans="5:6" x14ac:dyDescent="0.3">
      <c r="E8328" s="4" t="s">
        <v>11867</v>
      </c>
      <c r="F8328" s="11">
        <v>0</v>
      </c>
    </row>
    <row r="8329" spans="5:6" x14ac:dyDescent="0.3">
      <c r="E8329" s="4" t="s">
        <v>11433</v>
      </c>
      <c r="F8329" s="11">
        <v>0</v>
      </c>
    </row>
    <row r="8330" spans="5:6" x14ac:dyDescent="0.3">
      <c r="E8330" s="4" t="s">
        <v>11869</v>
      </c>
      <c r="F8330" s="11">
        <v>0</v>
      </c>
    </row>
    <row r="8331" spans="5:6" x14ac:dyDescent="0.3">
      <c r="E8331" s="4" t="s">
        <v>11434</v>
      </c>
      <c r="F8331" s="11">
        <v>0</v>
      </c>
    </row>
    <row r="8332" spans="5:6" x14ac:dyDescent="0.3">
      <c r="E8332" s="4" t="s">
        <v>11871</v>
      </c>
      <c r="F8332" s="11">
        <v>0</v>
      </c>
    </row>
    <row r="8333" spans="5:6" x14ac:dyDescent="0.3">
      <c r="E8333" s="4" t="s">
        <v>11435</v>
      </c>
      <c r="F8333" s="11">
        <v>0</v>
      </c>
    </row>
    <row r="8334" spans="5:6" x14ac:dyDescent="0.3">
      <c r="E8334" s="4" t="s">
        <v>11873</v>
      </c>
      <c r="F8334" s="11">
        <v>0</v>
      </c>
    </row>
    <row r="8335" spans="5:6" x14ac:dyDescent="0.3">
      <c r="E8335" s="4" t="s">
        <v>11436</v>
      </c>
      <c r="F8335" s="11">
        <v>0</v>
      </c>
    </row>
    <row r="8336" spans="5:6" x14ac:dyDescent="0.3">
      <c r="E8336" s="4" t="s">
        <v>11875</v>
      </c>
      <c r="F8336" s="11">
        <v>0</v>
      </c>
    </row>
    <row r="8337" spans="5:6" x14ac:dyDescent="0.3">
      <c r="E8337" s="4" t="s">
        <v>11437</v>
      </c>
      <c r="F8337" s="11">
        <v>0</v>
      </c>
    </row>
    <row r="8338" spans="5:6" x14ac:dyDescent="0.3">
      <c r="E8338" s="4" t="s">
        <v>11877</v>
      </c>
      <c r="F8338" s="11">
        <v>0</v>
      </c>
    </row>
    <row r="8339" spans="5:6" x14ac:dyDescent="0.3">
      <c r="E8339" s="4" t="s">
        <v>11438</v>
      </c>
      <c r="F8339" s="11">
        <v>0</v>
      </c>
    </row>
    <row r="8340" spans="5:6" x14ac:dyDescent="0.3">
      <c r="E8340" s="4" t="s">
        <v>11879</v>
      </c>
      <c r="F8340" s="11">
        <v>0</v>
      </c>
    </row>
    <row r="8341" spans="5:6" x14ac:dyDescent="0.3">
      <c r="E8341" s="4" t="s">
        <v>11439</v>
      </c>
      <c r="F8341" s="11">
        <v>0</v>
      </c>
    </row>
    <row r="8342" spans="5:6" x14ac:dyDescent="0.3">
      <c r="E8342" s="4" t="s">
        <v>11881</v>
      </c>
      <c r="F8342" s="11">
        <v>0</v>
      </c>
    </row>
    <row r="8343" spans="5:6" x14ac:dyDescent="0.3">
      <c r="E8343" s="4" t="s">
        <v>11440</v>
      </c>
      <c r="F8343" s="11">
        <v>0</v>
      </c>
    </row>
    <row r="8344" spans="5:6" x14ac:dyDescent="0.3">
      <c r="E8344" s="4" t="s">
        <v>11883</v>
      </c>
      <c r="F8344" s="11">
        <v>0</v>
      </c>
    </row>
    <row r="8345" spans="5:6" x14ac:dyDescent="0.3">
      <c r="E8345" s="4" t="s">
        <v>11441</v>
      </c>
      <c r="F8345" s="11">
        <v>0</v>
      </c>
    </row>
    <row r="8346" spans="5:6" x14ac:dyDescent="0.3">
      <c r="E8346" s="4" t="s">
        <v>11885</v>
      </c>
      <c r="F8346" s="11">
        <v>0</v>
      </c>
    </row>
    <row r="8347" spans="5:6" x14ac:dyDescent="0.3">
      <c r="E8347" s="4" t="s">
        <v>11442</v>
      </c>
      <c r="F8347" s="11">
        <v>0</v>
      </c>
    </row>
    <row r="8348" spans="5:6" x14ac:dyDescent="0.3">
      <c r="E8348" s="4" t="s">
        <v>11887</v>
      </c>
      <c r="F8348" s="11">
        <v>0</v>
      </c>
    </row>
    <row r="8349" spans="5:6" x14ac:dyDescent="0.3">
      <c r="E8349" s="4" t="s">
        <v>11443</v>
      </c>
      <c r="F8349" s="11">
        <v>0</v>
      </c>
    </row>
    <row r="8350" spans="5:6" x14ac:dyDescent="0.3">
      <c r="E8350" s="4" t="s">
        <v>11889</v>
      </c>
      <c r="F8350" s="11">
        <v>0</v>
      </c>
    </row>
    <row r="8351" spans="5:6" x14ac:dyDescent="0.3">
      <c r="E8351" s="4" t="s">
        <v>11444</v>
      </c>
      <c r="F8351" s="11">
        <v>0</v>
      </c>
    </row>
    <row r="8352" spans="5:6" x14ac:dyDescent="0.3">
      <c r="E8352" s="4" t="s">
        <v>11891</v>
      </c>
      <c r="F8352" s="11">
        <v>0</v>
      </c>
    </row>
    <row r="8353" spans="5:6" x14ac:dyDescent="0.3">
      <c r="E8353" s="4" t="s">
        <v>11445</v>
      </c>
      <c r="F8353" s="11">
        <v>0</v>
      </c>
    </row>
    <row r="8354" spans="5:6" x14ac:dyDescent="0.3">
      <c r="E8354" s="4" t="s">
        <v>11893</v>
      </c>
      <c r="F8354" s="11">
        <v>0</v>
      </c>
    </row>
    <row r="8355" spans="5:6" x14ac:dyDescent="0.3">
      <c r="E8355" s="4" t="s">
        <v>11446</v>
      </c>
      <c r="F8355" s="11">
        <v>0</v>
      </c>
    </row>
    <row r="8356" spans="5:6" x14ac:dyDescent="0.3">
      <c r="E8356" s="4" t="s">
        <v>11895</v>
      </c>
      <c r="F8356" s="11">
        <v>0</v>
      </c>
    </row>
    <row r="8357" spans="5:6" x14ac:dyDescent="0.3">
      <c r="E8357" s="4" t="s">
        <v>11447</v>
      </c>
      <c r="F8357" s="11">
        <v>0</v>
      </c>
    </row>
    <row r="8358" spans="5:6" x14ac:dyDescent="0.3">
      <c r="E8358" s="4" t="s">
        <v>11897</v>
      </c>
      <c r="F8358" s="11">
        <v>0</v>
      </c>
    </row>
    <row r="8359" spans="5:6" x14ac:dyDescent="0.3">
      <c r="E8359" s="4" t="s">
        <v>11448</v>
      </c>
      <c r="F8359" s="11">
        <v>0</v>
      </c>
    </row>
    <row r="8360" spans="5:6" x14ac:dyDescent="0.3">
      <c r="E8360" s="4" t="s">
        <v>11899</v>
      </c>
      <c r="F8360" s="11">
        <v>0</v>
      </c>
    </row>
    <row r="8361" spans="5:6" x14ac:dyDescent="0.3">
      <c r="E8361" s="4" t="s">
        <v>11449</v>
      </c>
      <c r="F8361" s="11">
        <v>0</v>
      </c>
    </row>
    <row r="8362" spans="5:6" x14ac:dyDescent="0.3">
      <c r="E8362" s="4" t="s">
        <v>11901</v>
      </c>
      <c r="F8362" s="11">
        <v>0</v>
      </c>
    </row>
    <row r="8363" spans="5:6" x14ac:dyDescent="0.3">
      <c r="E8363" s="4" t="s">
        <v>11450</v>
      </c>
      <c r="F8363" s="11">
        <v>0</v>
      </c>
    </row>
    <row r="8364" spans="5:6" x14ac:dyDescent="0.3">
      <c r="E8364" s="4" t="s">
        <v>11903</v>
      </c>
      <c r="F8364" s="11">
        <v>0</v>
      </c>
    </row>
    <row r="8365" spans="5:6" x14ac:dyDescent="0.3">
      <c r="E8365" s="4" t="s">
        <v>11451</v>
      </c>
      <c r="F8365" s="11">
        <v>0</v>
      </c>
    </row>
    <row r="8366" spans="5:6" x14ac:dyDescent="0.3">
      <c r="E8366" s="4" t="s">
        <v>11905</v>
      </c>
      <c r="F8366" s="11">
        <v>0</v>
      </c>
    </row>
    <row r="8367" spans="5:6" x14ac:dyDescent="0.3">
      <c r="E8367" s="4" t="s">
        <v>11452</v>
      </c>
      <c r="F8367" s="11">
        <v>0</v>
      </c>
    </row>
    <row r="8368" spans="5:6" x14ac:dyDescent="0.3">
      <c r="E8368" s="4" t="s">
        <v>11907</v>
      </c>
      <c r="F8368" s="11">
        <v>0</v>
      </c>
    </row>
    <row r="8369" spans="5:6" x14ac:dyDescent="0.3">
      <c r="E8369" s="4" t="s">
        <v>10983</v>
      </c>
      <c r="F8369" s="11">
        <v>0</v>
      </c>
    </row>
    <row r="8370" spans="5:6" x14ac:dyDescent="0.3">
      <c r="E8370" s="4" t="s">
        <v>11909</v>
      </c>
      <c r="F8370" s="11">
        <v>0</v>
      </c>
    </row>
    <row r="8371" spans="5:6" x14ac:dyDescent="0.3">
      <c r="E8371" s="4" t="s">
        <v>11454</v>
      </c>
      <c r="F8371" s="11">
        <v>0</v>
      </c>
    </row>
    <row r="8372" spans="5:6" x14ac:dyDescent="0.3">
      <c r="E8372" s="4" t="s">
        <v>11911</v>
      </c>
      <c r="F8372" s="11">
        <v>0</v>
      </c>
    </row>
    <row r="8373" spans="5:6" x14ac:dyDescent="0.3">
      <c r="E8373" s="4" t="s">
        <v>11455</v>
      </c>
      <c r="F8373" s="11">
        <v>0</v>
      </c>
    </row>
    <row r="8374" spans="5:6" x14ac:dyDescent="0.3">
      <c r="E8374" s="4" t="s">
        <v>11913</v>
      </c>
      <c r="F8374" s="11">
        <v>0</v>
      </c>
    </row>
    <row r="8375" spans="5:6" x14ac:dyDescent="0.3">
      <c r="E8375" s="4" t="s">
        <v>11456</v>
      </c>
      <c r="F8375" s="11">
        <v>0</v>
      </c>
    </row>
    <row r="8376" spans="5:6" x14ac:dyDescent="0.3">
      <c r="E8376" s="4" t="s">
        <v>11915</v>
      </c>
      <c r="F8376" s="11">
        <v>0</v>
      </c>
    </row>
    <row r="8377" spans="5:6" x14ac:dyDescent="0.3">
      <c r="E8377" s="4" t="s">
        <v>11457</v>
      </c>
      <c r="F8377" s="11">
        <v>0</v>
      </c>
    </row>
    <row r="8378" spans="5:6" x14ac:dyDescent="0.3">
      <c r="E8378" s="4" t="s">
        <v>11917</v>
      </c>
      <c r="F8378" s="11">
        <v>0</v>
      </c>
    </row>
    <row r="8379" spans="5:6" x14ac:dyDescent="0.3">
      <c r="E8379" s="4" t="s">
        <v>11458</v>
      </c>
      <c r="F8379" s="11">
        <v>0</v>
      </c>
    </row>
    <row r="8380" spans="5:6" x14ac:dyDescent="0.3">
      <c r="E8380" s="4" t="s">
        <v>11919</v>
      </c>
      <c r="F8380" s="11">
        <v>0</v>
      </c>
    </row>
    <row r="8381" spans="5:6" x14ac:dyDescent="0.3">
      <c r="E8381" s="4" t="s">
        <v>11459</v>
      </c>
      <c r="F8381" s="11">
        <v>0</v>
      </c>
    </row>
    <row r="8382" spans="5:6" x14ac:dyDescent="0.3">
      <c r="E8382" s="4" t="s">
        <v>11921</v>
      </c>
      <c r="F8382" s="11">
        <v>0</v>
      </c>
    </row>
    <row r="8383" spans="5:6" x14ac:dyDescent="0.3">
      <c r="E8383" s="4" t="s">
        <v>11460</v>
      </c>
      <c r="F8383" s="11">
        <v>0</v>
      </c>
    </row>
    <row r="8384" spans="5:6" x14ac:dyDescent="0.3">
      <c r="E8384" s="4" t="s">
        <v>11923</v>
      </c>
      <c r="F8384" s="11">
        <v>0</v>
      </c>
    </row>
    <row r="8385" spans="5:6" x14ac:dyDescent="0.3">
      <c r="E8385" s="4" t="s">
        <v>10984</v>
      </c>
      <c r="F8385" s="11">
        <v>0</v>
      </c>
    </row>
    <row r="8386" spans="5:6" x14ac:dyDescent="0.3">
      <c r="E8386" s="4" t="s">
        <v>11925</v>
      </c>
      <c r="F8386" s="11">
        <v>0</v>
      </c>
    </row>
    <row r="8387" spans="5:6" x14ac:dyDescent="0.3">
      <c r="E8387" s="4" t="s">
        <v>11462</v>
      </c>
      <c r="F8387" s="11">
        <v>0</v>
      </c>
    </row>
    <row r="8388" spans="5:6" x14ac:dyDescent="0.3">
      <c r="E8388" s="4" t="s">
        <v>11927</v>
      </c>
      <c r="F8388" s="11">
        <v>0</v>
      </c>
    </row>
    <row r="8389" spans="5:6" x14ac:dyDescent="0.3">
      <c r="E8389" s="4" t="s">
        <v>11463</v>
      </c>
      <c r="F8389" s="11">
        <v>0</v>
      </c>
    </row>
    <row r="8390" spans="5:6" x14ac:dyDescent="0.3">
      <c r="E8390" s="4" t="s">
        <v>11929</v>
      </c>
      <c r="F8390" s="11">
        <v>0</v>
      </c>
    </row>
    <row r="8391" spans="5:6" x14ac:dyDescent="0.3">
      <c r="E8391" s="4" t="s">
        <v>11464</v>
      </c>
      <c r="F8391" s="11">
        <v>0</v>
      </c>
    </row>
    <row r="8392" spans="5:6" x14ac:dyDescent="0.3">
      <c r="E8392" s="4" t="s">
        <v>11931</v>
      </c>
      <c r="F8392" s="11">
        <v>0</v>
      </c>
    </row>
    <row r="8393" spans="5:6" x14ac:dyDescent="0.3">
      <c r="E8393" s="4" t="s">
        <v>11465</v>
      </c>
      <c r="F8393" s="11">
        <v>0</v>
      </c>
    </row>
    <row r="8394" spans="5:6" x14ac:dyDescent="0.3">
      <c r="E8394" s="4" t="s">
        <v>11933</v>
      </c>
      <c r="F8394" s="11">
        <v>0</v>
      </c>
    </row>
    <row r="8395" spans="5:6" x14ac:dyDescent="0.3">
      <c r="E8395" s="4" t="s">
        <v>10944</v>
      </c>
      <c r="F8395" s="11">
        <v>0</v>
      </c>
    </row>
    <row r="8396" spans="5:6" x14ac:dyDescent="0.3">
      <c r="E8396" s="4" t="s">
        <v>11935</v>
      </c>
      <c r="F8396" s="11">
        <v>0</v>
      </c>
    </row>
    <row r="8397" spans="5:6" x14ac:dyDescent="0.3">
      <c r="E8397" s="4" t="s">
        <v>11467</v>
      </c>
      <c r="F8397" s="11">
        <v>0</v>
      </c>
    </row>
    <row r="8398" spans="5:6" x14ac:dyDescent="0.3">
      <c r="E8398" s="4" t="s">
        <v>11937</v>
      </c>
      <c r="F8398" s="11">
        <v>0</v>
      </c>
    </row>
    <row r="8399" spans="5:6" x14ac:dyDescent="0.3">
      <c r="E8399" s="4" t="s">
        <v>11468</v>
      </c>
      <c r="F8399" s="11">
        <v>0</v>
      </c>
    </row>
    <row r="8400" spans="5:6" x14ac:dyDescent="0.3">
      <c r="E8400" s="4" t="s">
        <v>11939</v>
      </c>
      <c r="F8400" s="11">
        <v>0</v>
      </c>
    </row>
    <row r="8401" spans="5:6" x14ac:dyDescent="0.3">
      <c r="E8401" s="4" t="s">
        <v>11469</v>
      </c>
      <c r="F8401" s="11">
        <v>0</v>
      </c>
    </row>
    <row r="8402" spans="5:6" x14ac:dyDescent="0.3">
      <c r="E8402" s="4" t="s">
        <v>11941</v>
      </c>
      <c r="F8402" s="11">
        <v>0</v>
      </c>
    </row>
    <row r="8403" spans="5:6" x14ac:dyDescent="0.3">
      <c r="E8403" s="4" t="s">
        <v>11470</v>
      </c>
      <c r="F8403" s="11">
        <v>0</v>
      </c>
    </row>
    <row r="8404" spans="5:6" x14ac:dyDescent="0.3">
      <c r="E8404" s="4" t="s">
        <v>11943</v>
      </c>
      <c r="F8404" s="11">
        <v>0</v>
      </c>
    </row>
    <row r="8405" spans="5:6" x14ac:dyDescent="0.3">
      <c r="E8405" s="4" t="s">
        <v>11471</v>
      </c>
      <c r="F8405" s="11">
        <v>0</v>
      </c>
    </row>
    <row r="8406" spans="5:6" x14ac:dyDescent="0.3">
      <c r="E8406" s="4" t="s">
        <v>11945</v>
      </c>
      <c r="F8406" s="11">
        <v>0</v>
      </c>
    </row>
    <row r="8407" spans="5:6" x14ac:dyDescent="0.3">
      <c r="E8407" s="4" t="s">
        <v>11472</v>
      </c>
      <c r="F8407" s="11">
        <v>0</v>
      </c>
    </row>
    <row r="8408" spans="5:6" x14ac:dyDescent="0.3">
      <c r="E8408" s="4" t="s">
        <v>11947</v>
      </c>
      <c r="F8408" s="11">
        <v>0</v>
      </c>
    </row>
    <row r="8409" spans="5:6" x14ac:dyDescent="0.3">
      <c r="E8409" s="4" t="s">
        <v>11473</v>
      </c>
      <c r="F8409" s="11">
        <v>0</v>
      </c>
    </row>
    <row r="8410" spans="5:6" x14ac:dyDescent="0.3">
      <c r="E8410" s="4" t="s">
        <v>11949</v>
      </c>
      <c r="F8410" s="11">
        <v>0</v>
      </c>
    </row>
    <row r="8411" spans="5:6" x14ac:dyDescent="0.3">
      <c r="E8411" s="4" t="s">
        <v>10997</v>
      </c>
      <c r="F8411" s="11">
        <v>0</v>
      </c>
    </row>
    <row r="8412" spans="5:6" x14ac:dyDescent="0.3">
      <c r="E8412" s="4" t="s">
        <v>11951</v>
      </c>
      <c r="F8412" s="11">
        <v>0</v>
      </c>
    </row>
    <row r="8413" spans="5:6" x14ac:dyDescent="0.3">
      <c r="E8413" s="4" t="s">
        <v>11953</v>
      </c>
      <c r="F8413" s="11">
        <v>0</v>
      </c>
    </row>
    <row r="8414" spans="5:6" x14ac:dyDescent="0.3">
      <c r="E8414" s="4" t="s">
        <v>11955</v>
      </c>
      <c r="F8414" s="11">
        <v>0</v>
      </c>
    </row>
    <row r="8415" spans="5:6" x14ac:dyDescent="0.3">
      <c r="E8415" s="4" t="s">
        <v>11954</v>
      </c>
      <c r="F8415" s="11">
        <v>0</v>
      </c>
    </row>
    <row r="8416" spans="5:6" x14ac:dyDescent="0.3">
      <c r="E8416" s="4" t="s">
        <v>11475</v>
      </c>
      <c r="F8416" s="11">
        <v>0</v>
      </c>
    </row>
    <row r="8417" spans="5:6" x14ac:dyDescent="0.3">
      <c r="E8417" s="4" t="s">
        <v>11956</v>
      </c>
      <c r="F8417" s="11">
        <v>0</v>
      </c>
    </row>
    <row r="8418" spans="5:6" x14ac:dyDescent="0.3">
      <c r="E8418" s="4" t="s">
        <v>11476</v>
      </c>
      <c r="F8418" s="11">
        <v>0</v>
      </c>
    </row>
    <row r="8419" spans="5:6" x14ac:dyDescent="0.3">
      <c r="E8419" s="4" t="s">
        <v>11958</v>
      </c>
      <c r="F8419" s="11">
        <v>0</v>
      </c>
    </row>
    <row r="8420" spans="5:6" x14ac:dyDescent="0.3">
      <c r="E8420" s="4" t="s">
        <v>11477</v>
      </c>
      <c r="F8420" s="11">
        <v>0</v>
      </c>
    </row>
    <row r="8421" spans="5:6" x14ac:dyDescent="0.3">
      <c r="E8421" s="4" t="s">
        <v>11960</v>
      </c>
      <c r="F8421" s="11">
        <v>0</v>
      </c>
    </row>
    <row r="8422" spans="5:6" x14ac:dyDescent="0.3">
      <c r="E8422" s="4" t="s">
        <v>11478</v>
      </c>
      <c r="F8422" s="11">
        <v>0</v>
      </c>
    </row>
    <row r="8423" spans="5:6" x14ac:dyDescent="0.3">
      <c r="E8423" s="4" t="s">
        <v>11962</v>
      </c>
      <c r="F8423" s="11">
        <v>0</v>
      </c>
    </row>
    <row r="8424" spans="5:6" x14ac:dyDescent="0.3">
      <c r="E8424" s="4" t="s">
        <v>11479</v>
      </c>
      <c r="F8424" s="11">
        <v>0</v>
      </c>
    </row>
    <row r="8425" spans="5:6" x14ac:dyDescent="0.3">
      <c r="E8425" s="4" t="s">
        <v>11964</v>
      </c>
      <c r="F8425" s="11">
        <v>0</v>
      </c>
    </row>
    <row r="8426" spans="5:6" x14ac:dyDescent="0.3">
      <c r="E8426" s="4" t="s">
        <v>11480</v>
      </c>
      <c r="F8426" s="11">
        <v>0</v>
      </c>
    </row>
    <row r="8427" spans="5:6" x14ac:dyDescent="0.3">
      <c r="E8427" s="4" t="s">
        <v>11966</v>
      </c>
      <c r="F8427" s="11">
        <v>0</v>
      </c>
    </row>
    <row r="8428" spans="5:6" x14ac:dyDescent="0.3">
      <c r="E8428" s="4" t="s">
        <v>11481</v>
      </c>
      <c r="F8428" s="11">
        <v>0</v>
      </c>
    </row>
    <row r="8429" spans="5:6" x14ac:dyDescent="0.3">
      <c r="E8429" s="4" t="s">
        <v>11968</v>
      </c>
      <c r="F8429" s="11">
        <v>0</v>
      </c>
    </row>
    <row r="8430" spans="5:6" x14ac:dyDescent="0.3">
      <c r="E8430" s="4" t="s">
        <v>11482</v>
      </c>
      <c r="F8430" s="11">
        <v>0</v>
      </c>
    </row>
    <row r="8431" spans="5:6" x14ac:dyDescent="0.3">
      <c r="E8431" s="4" t="s">
        <v>11970</v>
      </c>
      <c r="F8431" s="11">
        <v>0</v>
      </c>
    </row>
    <row r="8432" spans="5:6" x14ac:dyDescent="0.3">
      <c r="E8432" s="4" t="s">
        <v>11483</v>
      </c>
      <c r="F8432" s="11">
        <v>0</v>
      </c>
    </row>
    <row r="8433" spans="5:6" x14ac:dyDescent="0.3">
      <c r="E8433" s="4" t="s">
        <v>11972</v>
      </c>
      <c r="F8433" s="11">
        <v>0</v>
      </c>
    </row>
    <row r="8434" spans="5:6" x14ac:dyDescent="0.3">
      <c r="E8434" s="4" t="s">
        <v>11484</v>
      </c>
      <c r="F8434" s="11">
        <v>0</v>
      </c>
    </row>
    <row r="8435" spans="5:6" x14ac:dyDescent="0.3">
      <c r="E8435" s="4" t="s">
        <v>11974</v>
      </c>
      <c r="F8435" s="11">
        <v>0</v>
      </c>
    </row>
    <row r="8436" spans="5:6" x14ac:dyDescent="0.3">
      <c r="E8436" s="4" t="s">
        <v>11485</v>
      </c>
      <c r="F8436" s="11">
        <v>0</v>
      </c>
    </row>
    <row r="8437" spans="5:6" x14ac:dyDescent="0.3">
      <c r="E8437" s="4" t="s">
        <v>11976</v>
      </c>
      <c r="F8437" s="11">
        <v>0</v>
      </c>
    </row>
    <row r="8438" spans="5:6" x14ac:dyDescent="0.3">
      <c r="E8438" s="4" t="s">
        <v>11486</v>
      </c>
      <c r="F8438" s="11">
        <v>0</v>
      </c>
    </row>
    <row r="8439" spans="5:6" x14ac:dyDescent="0.3">
      <c r="E8439" s="4" t="s">
        <v>11978</v>
      </c>
      <c r="F8439" s="11">
        <v>0</v>
      </c>
    </row>
    <row r="8440" spans="5:6" x14ac:dyDescent="0.3">
      <c r="E8440" s="4" t="s">
        <v>11487</v>
      </c>
      <c r="F8440" s="11">
        <v>0</v>
      </c>
    </row>
    <row r="8441" spans="5:6" x14ac:dyDescent="0.3">
      <c r="E8441" s="4" t="s">
        <v>11980</v>
      </c>
      <c r="F8441" s="11">
        <v>0</v>
      </c>
    </row>
    <row r="8442" spans="5:6" x14ac:dyDescent="0.3">
      <c r="E8442" s="4" t="s">
        <v>11488</v>
      </c>
      <c r="F8442" s="11">
        <v>0</v>
      </c>
    </row>
    <row r="8443" spans="5:6" x14ac:dyDescent="0.3">
      <c r="E8443" s="4" t="s">
        <v>11982</v>
      </c>
      <c r="F8443" s="11">
        <v>0</v>
      </c>
    </row>
    <row r="8444" spans="5:6" x14ac:dyDescent="0.3">
      <c r="E8444" s="4" t="s">
        <v>10945</v>
      </c>
      <c r="F8444" s="11">
        <v>0</v>
      </c>
    </row>
    <row r="8445" spans="5:6" x14ac:dyDescent="0.3">
      <c r="E8445" s="4" t="s">
        <v>11984</v>
      </c>
      <c r="F8445" s="11">
        <v>0</v>
      </c>
    </row>
    <row r="8446" spans="5:6" x14ac:dyDescent="0.3">
      <c r="E8446" s="4" t="s">
        <v>12019</v>
      </c>
      <c r="F8446" s="11">
        <v>0</v>
      </c>
    </row>
    <row r="8447" spans="5:6" x14ac:dyDescent="0.3">
      <c r="E8447" s="4" t="s">
        <v>11986</v>
      </c>
      <c r="F8447" s="11">
        <v>0</v>
      </c>
    </row>
    <row r="8448" spans="5:6" x14ac:dyDescent="0.3">
      <c r="E8448" s="4" t="s">
        <v>12020</v>
      </c>
      <c r="F8448" s="11">
        <v>0</v>
      </c>
    </row>
    <row r="8449" spans="5:6" x14ac:dyDescent="0.3">
      <c r="E8449" s="4" t="s">
        <v>11988</v>
      </c>
      <c r="F8449" s="11">
        <v>0</v>
      </c>
    </row>
    <row r="8450" spans="5:6" x14ac:dyDescent="0.3">
      <c r="E8450" s="4" t="s">
        <v>12022</v>
      </c>
      <c r="F8450" s="11">
        <v>0</v>
      </c>
    </row>
    <row r="8451" spans="5:6" x14ac:dyDescent="0.3">
      <c r="E8451" s="4" t="s">
        <v>11990</v>
      </c>
      <c r="F8451" s="11">
        <v>0</v>
      </c>
    </row>
    <row r="8452" spans="5:6" x14ac:dyDescent="0.3">
      <c r="E8452" s="4" t="s">
        <v>12024</v>
      </c>
      <c r="F8452" s="11">
        <v>0</v>
      </c>
    </row>
    <row r="8453" spans="5:6" x14ac:dyDescent="0.3">
      <c r="E8453" s="4" t="s">
        <v>11992</v>
      </c>
      <c r="F8453" s="11">
        <v>0</v>
      </c>
    </row>
    <row r="8454" spans="5:6" x14ac:dyDescent="0.3">
      <c r="E8454" s="4" t="s">
        <v>12026</v>
      </c>
      <c r="F8454" s="11">
        <v>0</v>
      </c>
    </row>
    <row r="8455" spans="5:6" x14ac:dyDescent="0.3">
      <c r="E8455" s="4" t="s">
        <v>11994</v>
      </c>
      <c r="F8455" s="11">
        <v>0</v>
      </c>
    </row>
    <row r="8456" spans="5:6" x14ac:dyDescent="0.3">
      <c r="E8456" s="4" t="s">
        <v>12028</v>
      </c>
      <c r="F8456" s="11">
        <v>0</v>
      </c>
    </row>
    <row r="8457" spans="5:6" x14ac:dyDescent="0.3">
      <c r="E8457" s="4" t="s">
        <v>11996</v>
      </c>
      <c r="F8457" s="11">
        <v>0</v>
      </c>
    </row>
    <row r="8458" spans="5:6" x14ac:dyDescent="0.3">
      <c r="E8458" s="4" t="s">
        <v>12030</v>
      </c>
      <c r="F8458" s="11">
        <v>0</v>
      </c>
    </row>
    <row r="8459" spans="5:6" x14ac:dyDescent="0.3">
      <c r="E8459" s="4" t="s">
        <v>11998</v>
      </c>
      <c r="F8459" s="11">
        <v>0</v>
      </c>
    </row>
    <row r="8460" spans="5:6" x14ac:dyDescent="0.3">
      <c r="E8460" s="4" t="s">
        <v>12032</v>
      </c>
      <c r="F8460" s="11">
        <v>0</v>
      </c>
    </row>
    <row r="8461" spans="5:6" x14ac:dyDescent="0.3">
      <c r="E8461" s="4" t="s">
        <v>12000</v>
      </c>
      <c r="F8461" s="11">
        <v>0</v>
      </c>
    </row>
    <row r="8462" spans="5:6" x14ac:dyDescent="0.3">
      <c r="E8462" s="4" t="s">
        <v>12034</v>
      </c>
      <c r="F8462" s="11">
        <v>0</v>
      </c>
    </row>
    <row r="8463" spans="5:6" x14ac:dyDescent="0.3">
      <c r="E8463" s="4" t="s">
        <v>12002</v>
      </c>
      <c r="F8463" s="11">
        <v>0</v>
      </c>
    </row>
    <row r="8464" spans="5:6" x14ac:dyDescent="0.3">
      <c r="E8464" s="4" t="s">
        <v>12036</v>
      </c>
      <c r="F8464" s="11">
        <v>0</v>
      </c>
    </row>
    <row r="8465" spans="5:6" x14ac:dyDescent="0.3">
      <c r="E8465" s="4" t="s">
        <v>12004</v>
      </c>
      <c r="F8465" s="11">
        <v>0</v>
      </c>
    </row>
    <row r="8466" spans="5:6" x14ac:dyDescent="0.3">
      <c r="E8466" s="4" t="s">
        <v>12038</v>
      </c>
      <c r="F8466" s="11">
        <v>0</v>
      </c>
    </row>
    <row r="8467" spans="5:6" x14ac:dyDescent="0.3">
      <c r="E8467" s="4" t="s">
        <v>12006</v>
      </c>
      <c r="F8467" s="11">
        <v>0</v>
      </c>
    </row>
    <row r="8468" spans="5:6" x14ac:dyDescent="0.3">
      <c r="E8468" s="4" t="s">
        <v>12040</v>
      </c>
      <c r="F8468" s="11">
        <v>0</v>
      </c>
    </row>
    <row r="8469" spans="5:6" x14ac:dyDescent="0.3">
      <c r="E8469" s="4" t="s">
        <v>12008</v>
      </c>
      <c r="F8469" s="11">
        <v>0</v>
      </c>
    </row>
    <row r="8470" spans="5:6" x14ac:dyDescent="0.3">
      <c r="E8470" s="4" t="s">
        <v>12042</v>
      </c>
      <c r="F8470" s="11">
        <v>0</v>
      </c>
    </row>
    <row r="8471" spans="5:6" x14ac:dyDescent="0.3">
      <c r="E8471" s="4" t="s">
        <v>12010</v>
      </c>
      <c r="F8471" s="11">
        <v>0</v>
      </c>
    </row>
    <row r="8472" spans="5:6" x14ac:dyDescent="0.3">
      <c r="E8472" s="4" t="s">
        <v>12044</v>
      </c>
      <c r="F8472" s="11">
        <v>0</v>
      </c>
    </row>
    <row r="8473" spans="5:6" x14ac:dyDescent="0.3">
      <c r="E8473" s="4" t="s">
        <v>12012</v>
      </c>
      <c r="F8473" s="11">
        <v>0</v>
      </c>
    </row>
    <row r="8474" spans="5:6" x14ac:dyDescent="0.3">
      <c r="E8474" s="4" t="s">
        <v>12046</v>
      </c>
      <c r="F8474" s="11">
        <v>0</v>
      </c>
    </row>
    <row r="8475" spans="5:6" x14ac:dyDescent="0.3">
      <c r="E8475" s="4" t="s">
        <v>12014</v>
      </c>
      <c r="F8475" s="11">
        <v>0</v>
      </c>
    </row>
    <row r="8476" spans="5:6" x14ac:dyDescent="0.3">
      <c r="E8476" s="4" t="s">
        <v>12048</v>
      </c>
      <c r="F8476" s="11">
        <v>0</v>
      </c>
    </row>
    <row r="8477" spans="5:6" x14ac:dyDescent="0.3">
      <c r="E8477" s="4" t="s">
        <v>12016</v>
      </c>
      <c r="F8477" s="11">
        <v>0</v>
      </c>
    </row>
    <row r="8478" spans="5:6" x14ac:dyDescent="0.3">
      <c r="E8478" s="4" t="s">
        <v>12050</v>
      </c>
      <c r="F8478" s="11">
        <v>0</v>
      </c>
    </row>
    <row r="8479" spans="5:6" x14ac:dyDescent="0.3">
      <c r="E8479" s="4" t="s">
        <v>12018</v>
      </c>
      <c r="F8479" s="11">
        <v>0</v>
      </c>
    </row>
    <row r="8480" spans="5:6" x14ac:dyDescent="0.3">
      <c r="E8480" s="4" t="s">
        <v>12052</v>
      </c>
      <c r="F8480" s="11">
        <v>0</v>
      </c>
    </row>
    <row r="8481" spans="5:6" x14ac:dyDescent="0.3">
      <c r="E8481" s="4" t="s">
        <v>12054</v>
      </c>
      <c r="F8481" s="11">
        <v>0</v>
      </c>
    </row>
    <row r="8482" spans="5:6" x14ac:dyDescent="0.3">
      <c r="E8482" s="4" t="s">
        <v>12021</v>
      </c>
      <c r="F8482" s="11">
        <v>0</v>
      </c>
    </row>
    <row r="8483" spans="5:6" x14ac:dyDescent="0.3">
      <c r="E8483" s="4" t="s">
        <v>11491</v>
      </c>
      <c r="F8483" s="11">
        <v>0</v>
      </c>
    </row>
    <row r="8484" spans="5:6" x14ac:dyDescent="0.3">
      <c r="E8484" s="4" t="s">
        <v>12023</v>
      </c>
      <c r="F8484" s="11">
        <v>0</v>
      </c>
    </row>
    <row r="8485" spans="5:6" x14ac:dyDescent="0.3">
      <c r="E8485" s="4" t="s">
        <v>11492</v>
      </c>
      <c r="F8485" s="11">
        <v>0</v>
      </c>
    </row>
    <row r="8486" spans="5:6" x14ac:dyDescent="0.3">
      <c r="E8486" s="4" t="s">
        <v>12025</v>
      </c>
      <c r="F8486" s="11">
        <v>0</v>
      </c>
    </row>
    <row r="8487" spans="5:6" x14ac:dyDescent="0.3">
      <c r="E8487" s="4" t="s">
        <v>11493</v>
      </c>
      <c r="F8487" s="11">
        <v>0</v>
      </c>
    </row>
    <row r="8488" spans="5:6" x14ac:dyDescent="0.3">
      <c r="E8488" s="4" t="s">
        <v>12027</v>
      </c>
      <c r="F8488" s="11">
        <v>0</v>
      </c>
    </row>
    <row r="8489" spans="5:6" x14ac:dyDescent="0.3">
      <c r="E8489" s="4" t="s">
        <v>11494</v>
      </c>
      <c r="F8489" s="11">
        <v>0</v>
      </c>
    </row>
    <row r="8490" spans="5:6" x14ac:dyDescent="0.3">
      <c r="E8490" s="4" t="s">
        <v>12029</v>
      </c>
      <c r="F8490" s="11">
        <v>0</v>
      </c>
    </row>
    <row r="8491" spans="5:6" x14ac:dyDescent="0.3">
      <c r="E8491" s="4" t="s">
        <v>11495</v>
      </c>
      <c r="F8491" s="11">
        <v>0</v>
      </c>
    </row>
    <row r="8492" spans="5:6" x14ac:dyDescent="0.3">
      <c r="E8492" s="4" t="s">
        <v>12031</v>
      </c>
      <c r="F8492" s="11">
        <v>0</v>
      </c>
    </row>
    <row r="8493" spans="5:6" x14ac:dyDescent="0.3">
      <c r="E8493" s="4" t="s">
        <v>11496</v>
      </c>
      <c r="F8493" s="11">
        <v>0</v>
      </c>
    </row>
    <row r="8494" spans="5:6" x14ac:dyDescent="0.3">
      <c r="E8494" s="4" t="s">
        <v>12033</v>
      </c>
      <c r="F8494" s="11">
        <v>0</v>
      </c>
    </row>
    <row r="8495" spans="5:6" x14ac:dyDescent="0.3">
      <c r="E8495" s="4" t="s">
        <v>11497</v>
      </c>
      <c r="F8495" s="11">
        <v>0</v>
      </c>
    </row>
    <row r="8496" spans="5:6" x14ac:dyDescent="0.3">
      <c r="E8496" s="4" t="s">
        <v>12035</v>
      </c>
      <c r="F8496" s="11">
        <v>0</v>
      </c>
    </row>
    <row r="8497" spans="5:6" x14ac:dyDescent="0.3">
      <c r="E8497" s="4" t="s">
        <v>11498</v>
      </c>
      <c r="F8497" s="11">
        <v>0</v>
      </c>
    </row>
    <row r="8498" spans="5:6" x14ac:dyDescent="0.3">
      <c r="E8498" s="4" t="s">
        <v>12037</v>
      </c>
      <c r="F8498" s="11">
        <v>0</v>
      </c>
    </row>
    <row r="8499" spans="5:6" x14ac:dyDescent="0.3">
      <c r="E8499" s="4" t="s">
        <v>11499</v>
      </c>
      <c r="F8499" s="11">
        <v>0</v>
      </c>
    </row>
    <row r="8500" spans="5:6" x14ac:dyDescent="0.3">
      <c r="E8500" s="4" t="s">
        <v>12039</v>
      </c>
      <c r="F8500" s="11">
        <v>0</v>
      </c>
    </row>
    <row r="8501" spans="5:6" x14ac:dyDescent="0.3">
      <c r="E8501" s="4" t="s">
        <v>10946</v>
      </c>
      <c r="F8501" s="11">
        <v>0</v>
      </c>
    </row>
    <row r="8502" spans="5:6" x14ac:dyDescent="0.3">
      <c r="E8502" s="4" t="s">
        <v>12041</v>
      </c>
      <c r="F8502" s="11">
        <v>0</v>
      </c>
    </row>
    <row r="8503" spans="5:6" x14ac:dyDescent="0.3">
      <c r="E8503" s="4" t="s">
        <v>11501</v>
      </c>
      <c r="F8503" s="11">
        <v>0</v>
      </c>
    </row>
    <row r="8504" spans="5:6" x14ac:dyDescent="0.3">
      <c r="E8504" s="4" t="s">
        <v>12043</v>
      </c>
      <c r="F8504" s="11">
        <v>0</v>
      </c>
    </row>
    <row r="8505" spans="5:6" x14ac:dyDescent="0.3">
      <c r="E8505" s="4" t="s">
        <v>12075</v>
      </c>
      <c r="F8505" s="11">
        <v>0</v>
      </c>
    </row>
    <row r="8506" spans="5:6" x14ac:dyDescent="0.3">
      <c r="E8506" s="4" t="s">
        <v>12045</v>
      </c>
      <c r="F8506" s="11">
        <v>0</v>
      </c>
    </row>
    <row r="8507" spans="5:6" x14ac:dyDescent="0.3">
      <c r="E8507" s="4" t="s">
        <v>12076</v>
      </c>
      <c r="F8507" s="11">
        <v>0</v>
      </c>
    </row>
    <row r="8508" spans="5:6" x14ac:dyDescent="0.3">
      <c r="E8508" s="4" t="s">
        <v>12047</v>
      </c>
      <c r="F8508" s="11">
        <v>0</v>
      </c>
    </row>
    <row r="8509" spans="5:6" x14ac:dyDescent="0.3">
      <c r="E8509" s="4" t="s">
        <v>12078</v>
      </c>
      <c r="F8509" s="11">
        <v>0</v>
      </c>
    </row>
    <row r="8510" spans="5:6" x14ac:dyDescent="0.3">
      <c r="E8510" s="4" t="s">
        <v>12049</v>
      </c>
      <c r="F8510" s="11">
        <v>0</v>
      </c>
    </row>
    <row r="8511" spans="5:6" x14ac:dyDescent="0.3">
      <c r="E8511" s="4" t="s">
        <v>12080</v>
      </c>
      <c r="F8511" s="11">
        <v>0</v>
      </c>
    </row>
    <row r="8512" spans="5:6" x14ac:dyDescent="0.3">
      <c r="E8512" s="4" t="s">
        <v>12051</v>
      </c>
      <c r="F8512" s="11">
        <v>0</v>
      </c>
    </row>
    <row r="8513" spans="5:6" x14ac:dyDescent="0.3">
      <c r="E8513" s="4" t="s">
        <v>11506</v>
      </c>
      <c r="F8513" s="11">
        <v>0</v>
      </c>
    </row>
    <row r="8514" spans="5:6" x14ac:dyDescent="0.3">
      <c r="E8514" s="4" t="s">
        <v>12053</v>
      </c>
      <c r="F8514" s="11">
        <v>0</v>
      </c>
    </row>
    <row r="8515" spans="5:6" x14ac:dyDescent="0.3">
      <c r="E8515" s="4" t="s">
        <v>11507</v>
      </c>
      <c r="F8515" s="11">
        <v>0</v>
      </c>
    </row>
    <row r="8516" spans="5:6" x14ac:dyDescent="0.3">
      <c r="E8516" s="4" t="s">
        <v>12055</v>
      </c>
      <c r="F8516" s="11">
        <v>0</v>
      </c>
    </row>
    <row r="8517" spans="5:6" x14ac:dyDescent="0.3">
      <c r="E8517" s="4" t="s">
        <v>11508</v>
      </c>
      <c r="F8517" s="11">
        <v>0</v>
      </c>
    </row>
    <row r="8518" spans="5:6" x14ac:dyDescent="0.3">
      <c r="E8518" s="4" t="s">
        <v>12057</v>
      </c>
      <c r="F8518" s="11">
        <v>0</v>
      </c>
    </row>
    <row r="8519" spans="5:6" x14ac:dyDescent="0.3">
      <c r="E8519" s="4" t="s">
        <v>11509</v>
      </c>
      <c r="F8519" s="11">
        <v>0</v>
      </c>
    </row>
    <row r="8520" spans="5:6" x14ac:dyDescent="0.3">
      <c r="E8520" s="4" t="s">
        <v>12059</v>
      </c>
      <c r="F8520" s="11">
        <v>0</v>
      </c>
    </row>
    <row r="8521" spans="5:6" x14ac:dyDescent="0.3">
      <c r="E8521" s="4" t="s">
        <v>11510</v>
      </c>
      <c r="F8521" s="11">
        <v>0</v>
      </c>
    </row>
    <row r="8522" spans="5:6" x14ac:dyDescent="0.3">
      <c r="E8522" s="4" t="s">
        <v>12061</v>
      </c>
      <c r="F8522" s="11">
        <v>0</v>
      </c>
    </row>
    <row r="8523" spans="5:6" x14ac:dyDescent="0.3">
      <c r="E8523" s="4" t="s">
        <v>11511</v>
      </c>
      <c r="F8523" s="11">
        <v>0</v>
      </c>
    </row>
    <row r="8524" spans="5:6" x14ac:dyDescent="0.3">
      <c r="E8524" s="4" t="s">
        <v>12063</v>
      </c>
      <c r="F8524" s="11">
        <v>0</v>
      </c>
    </row>
    <row r="8525" spans="5:6" x14ac:dyDescent="0.3">
      <c r="E8525" s="4" t="s">
        <v>11512</v>
      </c>
      <c r="F8525" s="11">
        <v>0</v>
      </c>
    </row>
    <row r="8526" spans="5:6" x14ac:dyDescent="0.3">
      <c r="E8526" s="4" t="s">
        <v>12065</v>
      </c>
      <c r="F8526" s="11">
        <v>0</v>
      </c>
    </row>
    <row r="8527" spans="5:6" x14ac:dyDescent="0.3">
      <c r="E8527" s="4" t="s">
        <v>11513</v>
      </c>
      <c r="F8527" s="11">
        <v>0</v>
      </c>
    </row>
    <row r="8528" spans="5:6" x14ac:dyDescent="0.3">
      <c r="E8528" s="4" t="s">
        <v>12067</v>
      </c>
      <c r="F8528" s="11">
        <v>0</v>
      </c>
    </row>
    <row r="8529" spans="5:6" x14ac:dyDescent="0.3">
      <c r="E8529" s="4" t="s">
        <v>11514</v>
      </c>
      <c r="F8529" s="11">
        <v>0</v>
      </c>
    </row>
    <row r="8530" spans="5:6" x14ac:dyDescent="0.3">
      <c r="E8530" s="4" t="s">
        <v>12069</v>
      </c>
      <c r="F8530" s="11">
        <v>0</v>
      </c>
    </row>
    <row r="8531" spans="5:6" x14ac:dyDescent="0.3">
      <c r="E8531" s="4" t="s">
        <v>11515</v>
      </c>
      <c r="F8531" s="11">
        <v>0</v>
      </c>
    </row>
    <row r="8532" spans="5:6" x14ac:dyDescent="0.3">
      <c r="E8532" s="4" t="s">
        <v>12071</v>
      </c>
      <c r="F8532" s="11">
        <v>0</v>
      </c>
    </row>
    <row r="8533" spans="5:6" x14ac:dyDescent="0.3">
      <c r="E8533" s="4" t="s">
        <v>11516</v>
      </c>
      <c r="F8533" s="11">
        <v>0</v>
      </c>
    </row>
    <row r="8534" spans="5:6" x14ac:dyDescent="0.3">
      <c r="E8534" s="4" t="s">
        <v>12073</v>
      </c>
      <c r="F8534" s="11">
        <v>0</v>
      </c>
    </row>
    <row r="8535" spans="5:6" x14ac:dyDescent="0.3">
      <c r="E8535" s="4" t="s">
        <v>11517</v>
      </c>
      <c r="F8535" s="11">
        <v>0</v>
      </c>
    </row>
    <row r="8536" spans="5:6" x14ac:dyDescent="0.3">
      <c r="E8536" s="4" t="s">
        <v>10963</v>
      </c>
      <c r="F8536" s="11">
        <v>0</v>
      </c>
    </row>
    <row r="8537" spans="5:6" x14ac:dyDescent="0.3">
      <c r="E8537" s="4" t="s">
        <v>11518</v>
      </c>
      <c r="F8537" s="11">
        <v>0</v>
      </c>
    </row>
    <row r="8538" spans="5:6" x14ac:dyDescent="0.3">
      <c r="E8538" s="4" t="s">
        <v>12077</v>
      </c>
      <c r="F8538" s="11">
        <v>0</v>
      </c>
    </row>
    <row r="8539" spans="5:6" x14ac:dyDescent="0.3">
      <c r="E8539" s="4" t="s">
        <v>11503</v>
      </c>
      <c r="F8539" s="11">
        <v>0</v>
      </c>
    </row>
    <row r="8540" spans="5:6" x14ac:dyDescent="0.3">
      <c r="E8540" s="4" t="s">
        <v>12079</v>
      </c>
      <c r="F8540" s="11">
        <v>0</v>
      </c>
    </row>
    <row r="8541" spans="5:6" x14ac:dyDescent="0.3">
      <c r="E8541" s="4" t="s">
        <v>11504</v>
      </c>
      <c r="F8541" s="11">
        <v>0</v>
      </c>
    </row>
    <row r="8542" spans="5:6" x14ac:dyDescent="0.3">
      <c r="E8542" s="4" t="s">
        <v>10931</v>
      </c>
      <c r="F8542" s="11">
        <v>0</v>
      </c>
    </row>
    <row r="8543" spans="5:6" x14ac:dyDescent="0.3">
      <c r="E8543" s="4" t="s">
        <v>11505</v>
      </c>
      <c r="F8543" s="11">
        <v>0</v>
      </c>
    </row>
    <row r="8544" spans="5:6" x14ac:dyDescent="0.3">
      <c r="E8544" s="4" t="s">
        <v>10859</v>
      </c>
      <c r="F8544" s="11">
        <v>0</v>
      </c>
    </row>
    <row r="8545" spans="5:6" x14ac:dyDescent="0.3">
      <c r="E8545" s="4" t="s">
        <v>10599</v>
      </c>
      <c r="F8545" s="11">
        <v>0</v>
      </c>
    </row>
    <row r="8546" spans="5:6" x14ac:dyDescent="0.3">
      <c r="E8546" s="4" t="s">
        <v>10471</v>
      </c>
      <c r="F8546" s="11">
        <v>0</v>
      </c>
    </row>
    <row r="8547" spans="5:6" x14ac:dyDescent="0.3">
      <c r="E8547" s="4" t="s">
        <v>9802</v>
      </c>
      <c r="F8547" s="11">
        <v>0</v>
      </c>
    </row>
    <row r="8548" spans="5:6" x14ac:dyDescent="0.3">
      <c r="E8548" s="4" t="s">
        <v>10727</v>
      </c>
      <c r="F8548" s="11">
        <v>0</v>
      </c>
    </row>
    <row r="8549" spans="5:6" x14ac:dyDescent="0.3">
      <c r="E8549" s="4" t="s">
        <v>9834</v>
      </c>
      <c r="F8549" s="11">
        <v>0</v>
      </c>
    </row>
    <row r="8550" spans="5:6" x14ac:dyDescent="0.3">
      <c r="E8550" s="4" t="s">
        <v>10407</v>
      </c>
      <c r="F8550" s="11">
        <v>0</v>
      </c>
    </row>
    <row r="8551" spans="5:6" x14ac:dyDescent="0.3">
      <c r="E8551" s="4" t="s">
        <v>9835</v>
      </c>
      <c r="F8551" s="11">
        <v>0</v>
      </c>
    </row>
    <row r="8552" spans="5:6" x14ac:dyDescent="0.3">
      <c r="E8552" s="4" t="s">
        <v>10535</v>
      </c>
      <c r="F8552" s="11">
        <v>0</v>
      </c>
    </row>
    <row r="8553" spans="5:6" x14ac:dyDescent="0.3">
      <c r="E8553" s="4" t="s">
        <v>9836</v>
      </c>
      <c r="F8553" s="11">
        <v>0</v>
      </c>
    </row>
    <row r="8554" spans="5:6" x14ac:dyDescent="0.3">
      <c r="E8554" s="4" t="s">
        <v>10663</v>
      </c>
      <c r="F8554" s="11">
        <v>0</v>
      </c>
    </row>
    <row r="8555" spans="5:6" x14ac:dyDescent="0.3">
      <c r="E8555" s="4" t="s">
        <v>9837</v>
      </c>
      <c r="F8555" s="11">
        <v>0</v>
      </c>
    </row>
    <row r="8556" spans="5:6" x14ac:dyDescent="0.3">
      <c r="E8556" s="4" t="s">
        <v>10791</v>
      </c>
      <c r="F8556" s="11">
        <v>0</v>
      </c>
    </row>
    <row r="8557" spans="5:6" x14ac:dyDescent="0.3">
      <c r="E8557" s="4" t="s">
        <v>9838</v>
      </c>
      <c r="F8557" s="11">
        <v>0</v>
      </c>
    </row>
    <row r="8558" spans="5:6" x14ac:dyDescent="0.3">
      <c r="E8558" s="4" t="s">
        <v>10375</v>
      </c>
      <c r="F8558" s="11">
        <v>0</v>
      </c>
    </row>
    <row r="8559" spans="5:6" x14ac:dyDescent="0.3">
      <c r="E8559" s="4" t="s">
        <v>9839</v>
      </c>
      <c r="F8559" s="11">
        <v>0</v>
      </c>
    </row>
    <row r="8560" spans="5:6" x14ac:dyDescent="0.3">
      <c r="E8560" s="4" t="s">
        <v>10439</v>
      </c>
      <c r="F8560" s="11">
        <v>0</v>
      </c>
    </row>
    <row r="8561" spans="5:6" x14ac:dyDescent="0.3">
      <c r="E8561" s="4" t="s">
        <v>9840</v>
      </c>
      <c r="F8561" s="11">
        <v>0</v>
      </c>
    </row>
    <row r="8562" spans="5:6" x14ac:dyDescent="0.3">
      <c r="E8562" s="4" t="s">
        <v>10503</v>
      </c>
      <c r="F8562" s="11">
        <v>0</v>
      </c>
    </row>
    <row r="8563" spans="5:6" x14ac:dyDescent="0.3">
      <c r="E8563" s="4" t="s">
        <v>9841</v>
      </c>
      <c r="F8563" s="11">
        <v>0</v>
      </c>
    </row>
    <row r="8564" spans="5:6" x14ac:dyDescent="0.3">
      <c r="E8564" s="4" t="s">
        <v>10567</v>
      </c>
      <c r="F8564" s="11">
        <v>0</v>
      </c>
    </row>
    <row r="8565" spans="5:6" x14ac:dyDescent="0.3">
      <c r="E8565" s="4" t="s">
        <v>9842</v>
      </c>
      <c r="F8565" s="11">
        <v>0</v>
      </c>
    </row>
    <row r="8566" spans="5:6" x14ac:dyDescent="0.3">
      <c r="E8566" s="4" t="s">
        <v>10631</v>
      </c>
      <c r="F8566" s="11">
        <v>0</v>
      </c>
    </row>
    <row r="8567" spans="5:6" x14ac:dyDescent="0.3">
      <c r="E8567" s="4" t="s">
        <v>9843</v>
      </c>
      <c r="F8567" s="11">
        <v>0</v>
      </c>
    </row>
    <row r="8568" spans="5:6" x14ac:dyDescent="0.3">
      <c r="E8568" s="4" t="s">
        <v>10695</v>
      </c>
      <c r="F8568" s="11">
        <v>0</v>
      </c>
    </row>
    <row r="8569" spans="5:6" x14ac:dyDescent="0.3">
      <c r="E8569" s="4" t="s">
        <v>9844</v>
      </c>
      <c r="F8569" s="11">
        <v>0</v>
      </c>
    </row>
    <row r="8570" spans="5:6" x14ac:dyDescent="0.3">
      <c r="E8570" s="4" t="s">
        <v>10759</v>
      </c>
      <c r="F8570" s="11">
        <v>0</v>
      </c>
    </row>
    <row r="8571" spans="5:6" x14ac:dyDescent="0.3">
      <c r="E8571" s="4" t="s">
        <v>9845</v>
      </c>
      <c r="F8571" s="11">
        <v>0</v>
      </c>
    </row>
    <row r="8572" spans="5:6" x14ac:dyDescent="0.3">
      <c r="E8572" s="4" t="s">
        <v>10823</v>
      </c>
      <c r="F8572" s="11">
        <v>0</v>
      </c>
    </row>
    <row r="8573" spans="5:6" x14ac:dyDescent="0.3">
      <c r="E8573" s="4" t="s">
        <v>9846</v>
      </c>
      <c r="F8573" s="11">
        <v>0</v>
      </c>
    </row>
    <row r="8574" spans="5:6" x14ac:dyDescent="0.3">
      <c r="E8574" s="4" t="s">
        <v>10891</v>
      </c>
      <c r="F8574" s="11">
        <v>0</v>
      </c>
    </row>
    <row r="8575" spans="5:6" x14ac:dyDescent="0.3">
      <c r="E8575" s="4" t="s">
        <v>9847</v>
      </c>
      <c r="F8575" s="11">
        <v>0</v>
      </c>
    </row>
    <row r="8576" spans="5:6" x14ac:dyDescent="0.3">
      <c r="E8576" s="4" t="s">
        <v>10391</v>
      </c>
      <c r="F8576" s="11">
        <v>0</v>
      </c>
    </row>
    <row r="8577" spans="5:6" x14ac:dyDescent="0.3">
      <c r="E8577" s="4" t="s">
        <v>9848</v>
      </c>
      <c r="F8577" s="11">
        <v>0</v>
      </c>
    </row>
    <row r="8578" spans="5:6" x14ac:dyDescent="0.3">
      <c r="E8578" s="4" t="s">
        <v>10423</v>
      </c>
      <c r="F8578" s="11">
        <v>0</v>
      </c>
    </row>
    <row r="8579" spans="5:6" x14ac:dyDescent="0.3">
      <c r="E8579" s="4" t="s">
        <v>9849</v>
      </c>
      <c r="F8579" s="11">
        <v>0</v>
      </c>
    </row>
    <row r="8580" spans="5:6" x14ac:dyDescent="0.3">
      <c r="E8580" s="4" t="s">
        <v>10455</v>
      </c>
      <c r="F8580" s="11">
        <v>0</v>
      </c>
    </row>
    <row r="8581" spans="5:6" x14ac:dyDescent="0.3">
      <c r="E8581" s="4" t="s">
        <v>9850</v>
      </c>
      <c r="F8581" s="11">
        <v>0</v>
      </c>
    </row>
    <row r="8582" spans="5:6" x14ac:dyDescent="0.3">
      <c r="E8582" s="4" t="s">
        <v>10487</v>
      </c>
      <c r="F8582" s="11">
        <v>0</v>
      </c>
    </row>
    <row r="8583" spans="5:6" x14ac:dyDescent="0.3">
      <c r="E8583" s="4" t="s">
        <v>9851</v>
      </c>
      <c r="F8583" s="11">
        <v>0</v>
      </c>
    </row>
    <row r="8584" spans="5:6" x14ac:dyDescent="0.3">
      <c r="E8584" s="4" t="s">
        <v>10519</v>
      </c>
      <c r="F8584" s="11">
        <v>0</v>
      </c>
    </row>
    <row r="8585" spans="5:6" x14ac:dyDescent="0.3">
      <c r="E8585" s="4" t="s">
        <v>9852</v>
      </c>
      <c r="F8585" s="11">
        <v>0</v>
      </c>
    </row>
    <row r="8586" spans="5:6" x14ac:dyDescent="0.3">
      <c r="E8586" s="4" t="s">
        <v>10551</v>
      </c>
      <c r="F8586" s="11">
        <v>0</v>
      </c>
    </row>
    <row r="8587" spans="5:6" x14ac:dyDescent="0.3">
      <c r="E8587" s="4" t="s">
        <v>9853</v>
      </c>
      <c r="F8587" s="11">
        <v>0</v>
      </c>
    </row>
    <row r="8588" spans="5:6" x14ac:dyDescent="0.3">
      <c r="E8588" s="4" t="s">
        <v>10583</v>
      </c>
      <c r="F8588" s="11">
        <v>0</v>
      </c>
    </row>
    <row r="8589" spans="5:6" x14ac:dyDescent="0.3">
      <c r="E8589" s="4" t="s">
        <v>9854</v>
      </c>
      <c r="F8589" s="11">
        <v>0</v>
      </c>
    </row>
    <row r="8590" spans="5:6" x14ac:dyDescent="0.3">
      <c r="E8590" s="4" t="s">
        <v>10615</v>
      </c>
      <c r="F8590" s="11">
        <v>0</v>
      </c>
    </row>
    <row r="8591" spans="5:6" x14ac:dyDescent="0.3">
      <c r="E8591" s="4" t="s">
        <v>9855</v>
      </c>
      <c r="F8591" s="11">
        <v>0</v>
      </c>
    </row>
    <row r="8592" spans="5:6" x14ac:dyDescent="0.3">
      <c r="E8592" s="4" t="s">
        <v>10647</v>
      </c>
      <c r="F8592" s="11">
        <v>0</v>
      </c>
    </row>
    <row r="8593" spans="5:6" x14ac:dyDescent="0.3">
      <c r="E8593" s="4" t="s">
        <v>9856</v>
      </c>
      <c r="F8593" s="11">
        <v>0</v>
      </c>
    </row>
    <row r="8594" spans="5:6" x14ac:dyDescent="0.3">
      <c r="E8594" s="4" t="s">
        <v>10679</v>
      </c>
      <c r="F8594" s="11">
        <v>0</v>
      </c>
    </row>
    <row r="8595" spans="5:6" x14ac:dyDescent="0.3">
      <c r="E8595" s="4" t="s">
        <v>9857</v>
      </c>
      <c r="F8595" s="11">
        <v>0</v>
      </c>
    </row>
    <row r="8596" spans="5:6" x14ac:dyDescent="0.3">
      <c r="E8596" s="4" t="s">
        <v>10711</v>
      </c>
      <c r="F8596" s="11">
        <v>0</v>
      </c>
    </row>
    <row r="8597" spans="5:6" x14ac:dyDescent="0.3">
      <c r="E8597" s="4" t="s">
        <v>9858</v>
      </c>
      <c r="F8597" s="11">
        <v>0</v>
      </c>
    </row>
    <row r="8598" spans="5:6" x14ac:dyDescent="0.3">
      <c r="E8598" s="4" t="s">
        <v>10743</v>
      </c>
      <c r="F8598" s="11">
        <v>0</v>
      </c>
    </row>
    <row r="8599" spans="5:6" x14ac:dyDescent="0.3">
      <c r="E8599" s="4" t="s">
        <v>9859</v>
      </c>
      <c r="F8599" s="11">
        <v>0</v>
      </c>
    </row>
    <row r="8600" spans="5:6" x14ac:dyDescent="0.3">
      <c r="E8600" s="4" t="s">
        <v>10775</v>
      </c>
      <c r="F8600" s="11">
        <v>0</v>
      </c>
    </row>
    <row r="8601" spans="5:6" x14ac:dyDescent="0.3">
      <c r="E8601" s="4" t="s">
        <v>9860</v>
      </c>
      <c r="F8601" s="11">
        <v>0</v>
      </c>
    </row>
    <row r="8602" spans="5:6" x14ac:dyDescent="0.3">
      <c r="E8602" s="4" t="s">
        <v>10807</v>
      </c>
      <c r="F8602" s="11">
        <v>0</v>
      </c>
    </row>
    <row r="8603" spans="5:6" x14ac:dyDescent="0.3">
      <c r="E8603" s="4" t="s">
        <v>9861</v>
      </c>
      <c r="F8603" s="11">
        <v>0</v>
      </c>
    </row>
    <row r="8604" spans="5:6" x14ac:dyDescent="0.3">
      <c r="E8604" s="4" t="s">
        <v>10839</v>
      </c>
      <c r="F8604" s="11">
        <v>0</v>
      </c>
    </row>
    <row r="8605" spans="5:6" x14ac:dyDescent="0.3">
      <c r="E8605" s="4" t="s">
        <v>9862</v>
      </c>
      <c r="F8605" s="11">
        <v>0</v>
      </c>
    </row>
    <row r="8606" spans="5:6" x14ac:dyDescent="0.3">
      <c r="E8606" s="4" t="s">
        <v>9826</v>
      </c>
      <c r="F8606" s="11">
        <v>0</v>
      </c>
    </row>
    <row r="8607" spans="5:6" x14ac:dyDescent="0.3">
      <c r="E8607" s="4" t="s">
        <v>9863</v>
      </c>
      <c r="F8607" s="11">
        <v>0</v>
      </c>
    </row>
    <row r="8608" spans="5:6" x14ac:dyDescent="0.3">
      <c r="E8608" s="4" t="s">
        <v>10907</v>
      </c>
      <c r="F8608" s="11">
        <v>0</v>
      </c>
    </row>
    <row r="8609" spans="5:6" x14ac:dyDescent="0.3">
      <c r="E8609" s="4" t="s">
        <v>9864</v>
      </c>
      <c r="F8609" s="11">
        <v>0</v>
      </c>
    </row>
    <row r="8610" spans="5:6" x14ac:dyDescent="0.3">
      <c r="E8610" s="4" t="s">
        <v>10383</v>
      </c>
      <c r="F8610" s="11">
        <v>0</v>
      </c>
    </row>
    <row r="8611" spans="5:6" x14ac:dyDescent="0.3">
      <c r="E8611" s="4" t="s">
        <v>9865</v>
      </c>
      <c r="F8611" s="11">
        <v>0</v>
      </c>
    </row>
    <row r="8612" spans="5:6" x14ac:dyDescent="0.3">
      <c r="E8612" s="4" t="s">
        <v>10399</v>
      </c>
      <c r="F8612" s="11">
        <v>0</v>
      </c>
    </row>
    <row r="8613" spans="5:6" x14ac:dyDescent="0.3">
      <c r="E8613" s="4" t="s">
        <v>9866</v>
      </c>
      <c r="F8613" s="11">
        <v>0</v>
      </c>
    </row>
    <row r="8614" spans="5:6" x14ac:dyDescent="0.3">
      <c r="E8614" s="4" t="s">
        <v>10415</v>
      </c>
      <c r="F8614" s="11">
        <v>0</v>
      </c>
    </row>
    <row r="8615" spans="5:6" x14ac:dyDescent="0.3">
      <c r="E8615" s="4" t="s">
        <v>9867</v>
      </c>
      <c r="F8615" s="11">
        <v>0</v>
      </c>
    </row>
    <row r="8616" spans="5:6" x14ac:dyDescent="0.3">
      <c r="E8616" s="4" t="s">
        <v>10431</v>
      </c>
      <c r="F8616" s="11">
        <v>0</v>
      </c>
    </row>
    <row r="8617" spans="5:6" x14ac:dyDescent="0.3">
      <c r="E8617" s="4" t="s">
        <v>9783</v>
      </c>
      <c r="F8617" s="11">
        <v>0</v>
      </c>
    </row>
    <row r="8618" spans="5:6" x14ac:dyDescent="0.3">
      <c r="E8618" s="4" t="s">
        <v>10447</v>
      </c>
      <c r="F8618" s="11">
        <v>0</v>
      </c>
    </row>
    <row r="8619" spans="5:6" x14ac:dyDescent="0.3">
      <c r="E8619" s="4" t="s">
        <v>9869</v>
      </c>
      <c r="F8619" s="11">
        <v>0</v>
      </c>
    </row>
    <row r="8620" spans="5:6" x14ac:dyDescent="0.3">
      <c r="E8620" s="4" t="s">
        <v>10463</v>
      </c>
      <c r="F8620" s="11">
        <v>0</v>
      </c>
    </row>
    <row r="8621" spans="5:6" x14ac:dyDescent="0.3">
      <c r="E8621" s="4" t="s">
        <v>9870</v>
      </c>
      <c r="F8621" s="11">
        <v>0</v>
      </c>
    </row>
    <row r="8622" spans="5:6" x14ac:dyDescent="0.3">
      <c r="E8622" s="4" t="s">
        <v>10479</v>
      </c>
      <c r="F8622" s="11">
        <v>0</v>
      </c>
    </row>
    <row r="8623" spans="5:6" x14ac:dyDescent="0.3">
      <c r="E8623" s="4" t="s">
        <v>9871</v>
      </c>
      <c r="F8623" s="11">
        <v>0</v>
      </c>
    </row>
    <row r="8624" spans="5:6" x14ac:dyDescent="0.3">
      <c r="E8624" s="4" t="s">
        <v>10495</v>
      </c>
      <c r="F8624" s="11">
        <v>0</v>
      </c>
    </row>
    <row r="8625" spans="5:6" x14ac:dyDescent="0.3">
      <c r="E8625" s="4" t="s">
        <v>9872</v>
      </c>
      <c r="F8625" s="11">
        <v>0</v>
      </c>
    </row>
    <row r="8626" spans="5:6" x14ac:dyDescent="0.3">
      <c r="E8626" s="4" t="s">
        <v>10511</v>
      </c>
      <c r="F8626" s="11">
        <v>0</v>
      </c>
    </row>
    <row r="8627" spans="5:6" x14ac:dyDescent="0.3">
      <c r="E8627" s="4" t="s">
        <v>9873</v>
      </c>
      <c r="F8627" s="11">
        <v>0</v>
      </c>
    </row>
    <row r="8628" spans="5:6" x14ac:dyDescent="0.3">
      <c r="E8628" s="4" t="s">
        <v>10527</v>
      </c>
      <c r="F8628" s="11">
        <v>0</v>
      </c>
    </row>
    <row r="8629" spans="5:6" x14ac:dyDescent="0.3">
      <c r="E8629" s="4" t="s">
        <v>9874</v>
      </c>
      <c r="F8629" s="11">
        <v>0</v>
      </c>
    </row>
    <row r="8630" spans="5:6" x14ac:dyDescent="0.3">
      <c r="E8630" s="4" t="s">
        <v>10543</v>
      </c>
      <c r="F8630" s="11">
        <v>0</v>
      </c>
    </row>
    <row r="8631" spans="5:6" x14ac:dyDescent="0.3">
      <c r="E8631" s="4" t="s">
        <v>9875</v>
      </c>
      <c r="F8631" s="11">
        <v>0</v>
      </c>
    </row>
    <row r="8632" spans="5:6" x14ac:dyDescent="0.3">
      <c r="E8632" s="4" t="s">
        <v>10559</v>
      </c>
      <c r="F8632" s="11">
        <v>0</v>
      </c>
    </row>
    <row r="8633" spans="5:6" x14ac:dyDescent="0.3">
      <c r="E8633" s="4" t="s">
        <v>9876</v>
      </c>
      <c r="F8633" s="11">
        <v>0</v>
      </c>
    </row>
    <row r="8634" spans="5:6" x14ac:dyDescent="0.3">
      <c r="E8634" s="4" t="s">
        <v>10575</v>
      </c>
      <c r="F8634" s="11">
        <v>0</v>
      </c>
    </row>
    <row r="8635" spans="5:6" x14ac:dyDescent="0.3">
      <c r="E8635" s="4" t="s">
        <v>9877</v>
      </c>
      <c r="F8635" s="11">
        <v>0</v>
      </c>
    </row>
    <row r="8636" spans="5:6" x14ac:dyDescent="0.3">
      <c r="E8636" s="4" t="s">
        <v>10591</v>
      </c>
      <c r="F8636" s="11">
        <v>0</v>
      </c>
    </row>
    <row r="8637" spans="5:6" x14ac:dyDescent="0.3">
      <c r="E8637" s="4" t="s">
        <v>9878</v>
      </c>
      <c r="F8637" s="11">
        <v>0</v>
      </c>
    </row>
    <row r="8638" spans="5:6" x14ac:dyDescent="0.3">
      <c r="E8638" s="4" t="s">
        <v>10607</v>
      </c>
      <c r="F8638" s="11">
        <v>0</v>
      </c>
    </row>
    <row r="8639" spans="5:6" x14ac:dyDescent="0.3">
      <c r="E8639" s="4" t="s">
        <v>9879</v>
      </c>
      <c r="F8639" s="11">
        <v>0</v>
      </c>
    </row>
    <row r="8640" spans="5:6" x14ac:dyDescent="0.3">
      <c r="E8640" s="4" t="s">
        <v>10623</v>
      </c>
      <c r="F8640" s="11">
        <v>0</v>
      </c>
    </row>
    <row r="8641" spans="5:6" x14ac:dyDescent="0.3">
      <c r="E8641" s="4" t="s">
        <v>9880</v>
      </c>
      <c r="F8641" s="11">
        <v>0</v>
      </c>
    </row>
    <row r="8642" spans="5:6" x14ac:dyDescent="0.3">
      <c r="E8642" s="4" t="s">
        <v>10639</v>
      </c>
      <c r="F8642" s="11">
        <v>0</v>
      </c>
    </row>
    <row r="8643" spans="5:6" x14ac:dyDescent="0.3">
      <c r="E8643" s="4" t="s">
        <v>9881</v>
      </c>
      <c r="F8643" s="11">
        <v>0</v>
      </c>
    </row>
    <row r="8644" spans="5:6" x14ac:dyDescent="0.3">
      <c r="E8644" s="4" t="s">
        <v>10655</v>
      </c>
      <c r="F8644" s="11">
        <v>0</v>
      </c>
    </row>
    <row r="8645" spans="5:6" x14ac:dyDescent="0.3">
      <c r="E8645" s="4" t="s">
        <v>9882</v>
      </c>
      <c r="F8645" s="11">
        <v>0</v>
      </c>
    </row>
    <row r="8646" spans="5:6" x14ac:dyDescent="0.3">
      <c r="E8646" s="4" t="s">
        <v>10671</v>
      </c>
      <c r="F8646" s="11">
        <v>0</v>
      </c>
    </row>
    <row r="8647" spans="5:6" x14ac:dyDescent="0.3">
      <c r="E8647" s="4" t="s">
        <v>9883</v>
      </c>
      <c r="F8647" s="11">
        <v>0</v>
      </c>
    </row>
    <row r="8648" spans="5:6" x14ac:dyDescent="0.3">
      <c r="E8648" s="4" t="s">
        <v>10687</v>
      </c>
      <c r="F8648" s="11">
        <v>0</v>
      </c>
    </row>
    <row r="8649" spans="5:6" x14ac:dyDescent="0.3">
      <c r="E8649" s="4" t="s">
        <v>9884</v>
      </c>
      <c r="F8649" s="11">
        <v>0</v>
      </c>
    </row>
    <row r="8650" spans="5:6" x14ac:dyDescent="0.3">
      <c r="E8650" s="4" t="s">
        <v>10703</v>
      </c>
      <c r="F8650" s="11">
        <v>0</v>
      </c>
    </row>
    <row r="8651" spans="5:6" x14ac:dyDescent="0.3">
      <c r="E8651" s="4" t="s">
        <v>9885</v>
      </c>
      <c r="F8651" s="11">
        <v>0</v>
      </c>
    </row>
    <row r="8652" spans="5:6" x14ac:dyDescent="0.3">
      <c r="E8652" s="4" t="s">
        <v>10719</v>
      </c>
      <c r="F8652" s="11">
        <v>0</v>
      </c>
    </row>
    <row r="8653" spans="5:6" x14ac:dyDescent="0.3">
      <c r="E8653" s="4" t="s">
        <v>9886</v>
      </c>
      <c r="F8653" s="11">
        <v>0</v>
      </c>
    </row>
    <row r="8654" spans="5:6" x14ac:dyDescent="0.3">
      <c r="E8654" s="4" t="s">
        <v>10735</v>
      </c>
      <c r="F8654" s="11">
        <v>0</v>
      </c>
    </row>
    <row r="8655" spans="5:6" x14ac:dyDescent="0.3">
      <c r="E8655" s="4" t="s">
        <v>9887</v>
      </c>
      <c r="F8655" s="11">
        <v>0</v>
      </c>
    </row>
    <row r="8656" spans="5:6" x14ac:dyDescent="0.3">
      <c r="E8656" s="4" t="s">
        <v>10751</v>
      </c>
      <c r="F8656" s="11">
        <v>0</v>
      </c>
    </row>
    <row r="8657" spans="5:6" x14ac:dyDescent="0.3">
      <c r="E8657" s="4" t="s">
        <v>9888</v>
      </c>
      <c r="F8657" s="11">
        <v>0</v>
      </c>
    </row>
    <row r="8658" spans="5:6" x14ac:dyDescent="0.3">
      <c r="E8658" s="4" t="s">
        <v>10767</v>
      </c>
      <c r="F8658" s="11">
        <v>0</v>
      </c>
    </row>
    <row r="8659" spans="5:6" x14ac:dyDescent="0.3">
      <c r="E8659" s="4" t="s">
        <v>9889</v>
      </c>
      <c r="F8659" s="11">
        <v>0</v>
      </c>
    </row>
    <row r="8660" spans="5:6" x14ac:dyDescent="0.3">
      <c r="E8660" s="4" t="s">
        <v>10783</v>
      </c>
      <c r="F8660" s="11">
        <v>0</v>
      </c>
    </row>
    <row r="8661" spans="5:6" x14ac:dyDescent="0.3">
      <c r="E8661" s="4" t="s">
        <v>9890</v>
      </c>
      <c r="F8661" s="11">
        <v>0</v>
      </c>
    </row>
    <row r="8662" spans="5:6" x14ac:dyDescent="0.3">
      <c r="E8662" s="4" t="s">
        <v>10799</v>
      </c>
      <c r="F8662" s="11">
        <v>0</v>
      </c>
    </row>
    <row r="8663" spans="5:6" x14ac:dyDescent="0.3">
      <c r="E8663" s="4" t="s">
        <v>9891</v>
      </c>
      <c r="F8663" s="11">
        <v>0</v>
      </c>
    </row>
    <row r="8664" spans="5:6" x14ac:dyDescent="0.3">
      <c r="E8664" s="4" t="s">
        <v>10815</v>
      </c>
      <c r="F8664" s="11">
        <v>0</v>
      </c>
    </row>
    <row r="8665" spans="5:6" x14ac:dyDescent="0.3">
      <c r="E8665" s="4" t="s">
        <v>9892</v>
      </c>
      <c r="F8665" s="11">
        <v>0</v>
      </c>
    </row>
    <row r="8666" spans="5:6" x14ac:dyDescent="0.3">
      <c r="E8666" s="4" t="s">
        <v>10831</v>
      </c>
      <c r="F8666" s="11">
        <v>0</v>
      </c>
    </row>
    <row r="8667" spans="5:6" x14ac:dyDescent="0.3">
      <c r="E8667" s="4" t="s">
        <v>9893</v>
      </c>
      <c r="F8667" s="11">
        <v>0</v>
      </c>
    </row>
    <row r="8668" spans="5:6" x14ac:dyDescent="0.3">
      <c r="E8668" s="4" t="s">
        <v>9825</v>
      </c>
      <c r="F8668" s="11">
        <v>0</v>
      </c>
    </row>
    <row r="8669" spans="5:6" x14ac:dyDescent="0.3">
      <c r="E8669" s="4" t="s">
        <v>9894</v>
      </c>
      <c r="F8669" s="11">
        <v>0</v>
      </c>
    </row>
    <row r="8670" spans="5:6" x14ac:dyDescent="0.3">
      <c r="E8670" s="4" t="s">
        <v>10867</v>
      </c>
      <c r="F8670" s="11">
        <v>0</v>
      </c>
    </row>
    <row r="8671" spans="5:6" x14ac:dyDescent="0.3">
      <c r="E8671" s="4" t="s">
        <v>9895</v>
      </c>
      <c r="F8671" s="11">
        <v>0</v>
      </c>
    </row>
    <row r="8672" spans="5:6" x14ac:dyDescent="0.3">
      <c r="E8672" s="4" t="s">
        <v>10883</v>
      </c>
      <c r="F8672" s="11">
        <v>0</v>
      </c>
    </row>
    <row r="8673" spans="5:6" x14ac:dyDescent="0.3">
      <c r="E8673" s="4" t="s">
        <v>9784</v>
      </c>
      <c r="F8673" s="11">
        <v>0</v>
      </c>
    </row>
    <row r="8674" spans="5:6" x14ac:dyDescent="0.3">
      <c r="E8674" s="4" t="s">
        <v>10899</v>
      </c>
      <c r="F8674" s="11">
        <v>0</v>
      </c>
    </row>
    <row r="8675" spans="5:6" x14ac:dyDescent="0.3">
      <c r="E8675" s="4" t="s">
        <v>9897</v>
      </c>
      <c r="F8675" s="11">
        <v>0</v>
      </c>
    </row>
    <row r="8676" spans="5:6" x14ac:dyDescent="0.3">
      <c r="E8676" s="4" t="s">
        <v>9828</v>
      </c>
      <c r="F8676" s="11">
        <v>0</v>
      </c>
    </row>
    <row r="8677" spans="5:6" x14ac:dyDescent="0.3">
      <c r="E8677" s="4" t="s">
        <v>9898</v>
      </c>
      <c r="F8677" s="11">
        <v>0</v>
      </c>
    </row>
    <row r="8678" spans="5:6" x14ac:dyDescent="0.3">
      <c r="E8678" s="4" t="s">
        <v>10379</v>
      </c>
      <c r="F8678" s="11">
        <v>0</v>
      </c>
    </row>
    <row r="8679" spans="5:6" x14ac:dyDescent="0.3">
      <c r="E8679" s="4" t="s">
        <v>9899</v>
      </c>
      <c r="F8679" s="11">
        <v>0</v>
      </c>
    </row>
    <row r="8680" spans="5:6" x14ac:dyDescent="0.3">
      <c r="E8680" s="4" t="s">
        <v>10387</v>
      </c>
      <c r="F8680" s="11">
        <v>0</v>
      </c>
    </row>
    <row r="8681" spans="5:6" x14ac:dyDescent="0.3">
      <c r="E8681" s="4" t="s">
        <v>9900</v>
      </c>
      <c r="F8681" s="11">
        <v>0</v>
      </c>
    </row>
    <row r="8682" spans="5:6" x14ac:dyDescent="0.3">
      <c r="E8682" s="4" t="s">
        <v>10395</v>
      </c>
      <c r="F8682" s="11">
        <v>0</v>
      </c>
    </row>
    <row r="8683" spans="5:6" x14ac:dyDescent="0.3">
      <c r="E8683" s="4" t="s">
        <v>9901</v>
      </c>
      <c r="F8683" s="11">
        <v>0</v>
      </c>
    </row>
    <row r="8684" spans="5:6" x14ac:dyDescent="0.3">
      <c r="E8684" s="4" t="s">
        <v>10403</v>
      </c>
      <c r="F8684" s="11">
        <v>0</v>
      </c>
    </row>
    <row r="8685" spans="5:6" x14ac:dyDescent="0.3">
      <c r="E8685" s="4" t="s">
        <v>9902</v>
      </c>
      <c r="F8685" s="11">
        <v>0</v>
      </c>
    </row>
    <row r="8686" spans="5:6" x14ac:dyDescent="0.3">
      <c r="E8686" s="4" t="s">
        <v>10411</v>
      </c>
      <c r="F8686" s="11">
        <v>0</v>
      </c>
    </row>
    <row r="8687" spans="5:6" x14ac:dyDescent="0.3">
      <c r="E8687" s="4" t="s">
        <v>9903</v>
      </c>
      <c r="F8687" s="11">
        <v>0</v>
      </c>
    </row>
    <row r="8688" spans="5:6" x14ac:dyDescent="0.3">
      <c r="E8688" s="4" t="s">
        <v>10419</v>
      </c>
      <c r="F8688" s="11">
        <v>0</v>
      </c>
    </row>
    <row r="8689" spans="5:6" x14ac:dyDescent="0.3">
      <c r="E8689" s="4" t="s">
        <v>9904</v>
      </c>
      <c r="F8689" s="11">
        <v>0</v>
      </c>
    </row>
    <row r="8690" spans="5:6" x14ac:dyDescent="0.3">
      <c r="E8690" s="4" t="s">
        <v>10427</v>
      </c>
      <c r="F8690" s="11">
        <v>0</v>
      </c>
    </row>
    <row r="8691" spans="5:6" x14ac:dyDescent="0.3">
      <c r="E8691" s="4" t="s">
        <v>9905</v>
      </c>
      <c r="F8691" s="11">
        <v>0</v>
      </c>
    </row>
    <row r="8692" spans="5:6" x14ac:dyDescent="0.3">
      <c r="E8692" s="4" t="s">
        <v>10435</v>
      </c>
      <c r="F8692" s="11">
        <v>0</v>
      </c>
    </row>
    <row r="8693" spans="5:6" x14ac:dyDescent="0.3">
      <c r="E8693" s="4" t="s">
        <v>9906</v>
      </c>
      <c r="F8693" s="11">
        <v>0</v>
      </c>
    </row>
    <row r="8694" spans="5:6" x14ac:dyDescent="0.3">
      <c r="E8694" s="4" t="s">
        <v>10443</v>
      </c>
      <c r="F8694" s="11">
        <v>0</v>
      </c>
    </row>
    <row r="8695" spans="5:6" x14ac:dyDescent="0.3">
      <c r="E8695" s="4" t="s">
        <v>9907</v>
      </c>
      <c r="F8695" s="11">
        <v>0</v>
      </c>
    </row>
    <row r="8696" spans="5:6" x14ac:dyDescent="0.3">
      <c r="E8696" s="4" t="s">
        <v>10451</v>
      </c>
      <c r="F8696" s="11">
        <v>0</v>
      </c>
    </row>
    <row r="8697" spans="5:6" x14ac:dyDescent="0.3">
      <c r="E8697" s="4" t="s">
        <v>9908</v>
      </c>
      <c r="F8697" s="11">
        <v>0</v>
      </c>
    </row>
    <row r="8698" spans="5:6" x14ac:dyDescent="0.3">
      <c r="E8698" s="4" t="s">
        <v>10459</v>
      </c>
      <c r="F8698" s="11">
        <v>0</v>
      </c>
    </row>
    <row r="8699" spans="5:6" x14ac:dyDescent="0.3">
      <c r="E8699" s="4" t="s">
        <v>9909</v>
      </c>
      <c r="F8699" s="11">
        <v>0</v>
      </c>
    </row>
    <row r="8700" spans="5:6" x14ac:dyDescent="0.3">
      <c r="E8700" s="4" t="s">
        <v>10467</v>
      </c>
      <c r="F8700" s="11">
        <v>0</v>
      </c>
    </row>
    <row r="8701" spans="5:6" x14ac:dyDescent="0.3">
      <c r="E8701" s="4" t="s">
        <v>9910</v>
      </c>
      <c r="F8701" s="11">
        <v>0</v>
      </c>
    </row>
    <row r="8702" spans="5:6" x14ac:dyDescent="0.3">
      <c r="E8702" s="4" t="s">
        <v>10475</v>
      </c>
      <c r="F8702" s="11">
        <v>0</v>
      </c>
    </row>
    <row r="8703" spans="5:6" x14ac:dyDescent="0.3">
      <c r="E8703" s="4" t="s">
        <v>9911</v>
      </c>
      <c r="F8703" s="11">
        <v>0</v>
      </c>
    </row>
    <row r="8704" spans="5:6" x14ac:dyDescent="0.3">
      <c r="E8704" s="4" t="s">
        <v>10483</v>
      </c>
      <c r="F8704" s="11">
        <v>0</v>
      </c>
    </row>
    <row r="8705" spans="5:6" x14ac:dyDescent="0.3">
      <c r="E8705" s="4" t="s">
        <v>9912</v>
      </c>
      <c r="F8705" s="11">
        <v>0</v>
      </c>
    </row>
    <row r="8706" spans="5:6" x14ac:dyDescent="0.3">
      <c r="E8706" s="4" t="s">
        <v>10491</v>
      </c>
      <c r="F8706" s="11">
        <v>0</v>
      </c>
    </row>
    <row r="8707" spans="5:6" x14ac:dyDescent="0.3">
      <c r="E8707" s="4" t="s">
        <v>9913</v>
      </c>
      <c r="F8707" s="11">
        <v>0</v>
      </c>
    </row>
    <row r="8708" spans="5:6" x14ac:dyDescent="0.3">
      <c r="E8708" s="4" t="s">
        <v>10499</v>
      </c>
      <c r="F8708" s="11">
        <v>0</v>
      </c>
    </row>
    <row r="8709" spans="5:6" x14ac:dyDescent="0.3">
      <c r="E8709" s="4" t="s">
        <v>9914</v>
      </c>
      <c r="F8709" s="11">
        <v>0</v>
      </c>
    </row>
    <row r="8710" spans="5:6" x14ac:dyDescent="0.3">
      <c r="E8710" s="4" t="s">
        <v>10507</v>
      </c>
      <c r="F8710" s="11">
        <v>0</v>
      </c>
    </row>
    <row r="8711" spans="5:6" x14ac:dyDescent="0.3">
      <c r="E8711" s="4" t="s">
        <v>9915</v>
      </c>
      <c r="F8711" s="11">
        <v>0</v>
      </c>
    </row>
    <row r="8712" spans="5:6" x14ac:dyDescent="0.3">
      <c r="E8712" s="4" t="s">
        <v>10515</v>
      </c>
      <c r="F8712" s="11">
        <v>0</v>
      </c>
    </row>
    <row r="8713" spans="5:6" x14ac:dyDescent="0.3">
      <c r="E8713" s="4" t="s">
        <v>9916</v>
      </c>
      <c r="F8713" s="11">
        <v>0</v>
      </c>
    </row>
    <row r="8714" spans="5:6" x14ac:dyDescent="0.3">
      <c r="E8714" s="4" t="s">
        <v>10523</v>
      </c>
      <c r="F8714" s="11">
        <v>0</v>
      </c>
    </row>
    <row r="8715" spans="5:6" x14ac:dyDescent="0.3">
      <c r="E8715" s="4" t="s">
        <v>9917</v>
      </c>
      <c r="F8715" s="11">
        <v>0</v>
      </c>
    </row>
    <row r="8716" spans="5:6" x14ac:dyDescent="0.3">
      <c r="E8716" s="4" t="s">
        <v>10531</v>
      </c>
      <c r="F8716" s="11">
        <v>0</v>
      </c>
    </row>
    <row r="8717" spans="5:6" x14ac:dyDescent="0.3">
      <c r="E8717" s="4" t="s">
        <v>9918</v>
      </c>
      <c r="F8717" s="11">
        <v>0</v>
      </c>
    </row>
    <row r="8718" spans="5:6" x14ac:dyDescent="0.3">
      <c r="E8718" s="4" t="s">
        <v>10539</v>
      </c>
      <c r="F8718" s="11">
        <v>0</v>
      </c>
    </row>
    <row r="8719" spans="5:6" x14ac:dyDescent="0.3">
      <c r="E8719" s="4" t="s">
        <v>9919</v>
      </c>
      <c r="F8719" s="11">
        <v>0</v>
      </c>
    </row>
    <row r="8720" spans="5:6" x14ac:dyDescent="0.3">
      <c r="E8720" s="4" t="s">
        <v>10547</v>
      </c>
      <c r="F8720" s="11">
        <v>0</v>
      </c>
    </row>
    <row r="8721" spans="5:6" x14ac:dyDescent="0.3">
      <c r="E8721" s="4" t="s">
        <v>9920</v>
      </c>
      <c r="F8721" s="11">
        <v>0</v>
      </c>
    </row>
    <row r="8722" spans="5:6" x14ac:dyDescent="0.3">
      <c r="E8722" s="4" t="s">
        <v>10555</v>
      </c>
      <c r="F8722" s="11">
        <v>0</v>
      </c>
    </row>
    <row r="8723" spans="5:6" x14ac:dyDescent="0.3">
      <c r="E8723" s="4" t="s">
        <v>9921</v>
      </c>
      <c r="F8723" s="11">
        <v>0</v>
      </c>
    </row>
    <row r="8724" spans="5:6" x14ac:dyDescent="0.3">
      <c r="E8724" s="4" t="s">
        <v>10563</v>
      </c>
      <c r="F8724" s="11">
        <v>0</v>
      </c>
    </row>
    <row r="8725" spans="5:6" x14ac:dyDescent="0.3">
      <c r="E8725" s="4" t="s">
        <v>9922</v>
      </c>
      <c r="F8725" s="11">
        <v>0</v>
      </c>
    </row>
    <row r="8726" spans="5:6" x14ac:dyDescent="0.3">
      <c r="E8726" s="4" t="s">
        <v>10571</v>
      </c>
      <c r="F8726" s="11">
        <v>0</v>
      </c>
    </row>
    <row r="8727" spans="5:6" x14ac:dyDescent="0.3">
      <c r="E8727" s="4" t="s">
        <v>9923</v>
      </c>
      <c r="F8727" s="11">
        <v>0</v>
      </c>
    </row>
    <row r="8728" spans="5:6" x14ac:dyDescent="0.3">
      <c r="E8728" s="4" t="s">
        <v>10579</v>
      </c>
      <c r="F8728" s="11">
        <v>0</v>
      </c>
    </row>
    <row r="8729" spans="5:6" x14ac:dyDescent="0.3">
      <c r="E8729" s="4" t="s">
        <v>9924</v>
      </c>
      <c r="F8729" s="11">
        <v>0</v>
      </c>
    </row>
    <row r="8730" spans="5:6" x14ac:dyDescent="0.3">
      <c r="E8730" s="4" t="s">
        <v>10587</v>
      </c>
      <c r="F8730" s="11">
        <v>0</v>
      </c>
    </row>
    <row r="8731" spans="5:6" x14ac:dyDescent="0.3">
      <c r="E8731" s="4" t="s">
        <v>9925</v>
      </c>
      <c r="F8731" s="11">
        <v>0</v>
      </c>
    </row>
    <row r="8732" spans="5:6" x14ac:dyDescent="0.3">
      <c r="E8732" s="4" t="s">
        <v>10595</v>
      </c>
      <c r="F8732" s="11">
        <v>0</v>
      </c>
    </row>
    <row r="8733" spans="5:6" x14ac:dyDescent="0.3">
      <c r="E8733" s="4" t="s">
        <v>9926</v>
      </c>
      <c r="F8733" s="11">
        <v>0</v>
      </c>
    </row>
    <row r="8734" spans="5:6" x14ac:dyDescent="0.3">
      <c r="E8734" s="4" t="s">
        <v>10603</v>
      </c>
      <c r="F8734" s="11">
        <v>0</v>
      </c>
    </row>
    <row r="8735" spans="5:6" x14ac:dyDescent="0.3">
      <c r="E8735" s="4" t="s">
        <v>9927</v>
      </c>
      <c r="F8735" s="11">
        <v>0</v>
      </c>
    </row>
    <row r="8736" spans="5:6" x14ac:dyDescent="0.3">
      <c r="E8736" s="4" t="s">
        <v>10611</v>
      </c>
      <c r="F8736" s="11">
        <v>0</v>
      </c>
    </row>
    <row r="8737" spans="5:6" x14ac:dyDescent="0.3">
      <c r="E8737" s="4" t="s">
        <v>9928</v>
      </c>
      <c r="F8737" s="11">
        <v>0</v>
      </c>
    </row>
    <row r="8738" spans="5:6" x14ac:dyDescent="0.3">
      <c r="E8738" s="4" t="s">
        <v>10619</v>
      </c>
      <c r="F8738" s="11">
        <v>0</v>
      </c>
    </row>
    <row r="8739" spans="5:6" x14ac:dyDescent="0.3">
      <c r="E8739" s="4" t="s">
        <v>9929</v>
      </c>
      <c r="F8739" s="11">
        <v>0</v>
      </c>
    </row>
    <row r="8740" spans="5:6" x14ac:dyDescent="0.3">
      <c r="E8740" s="4" t="s">
        <v>9815</v>
      </c>
      <c r="F8740" s="11">
        <v>0</v>
      </c>
    </row>
    <row r="8741" spans="5:6" x14ac:dyDescent="0.3">
      <c r="E8741" s="4" t="s">
        <v>9930</v>
      </c>
      <c r="F8741" s="11">
        <v>0</v>
      </c>
    </row>
    <row r="8742" spans="5:6" x14ac:dyDescent="0.3">
      <c r="E8742" s="4" t="s">
        <v>10635</v>
      </c>
      <c r="F8742" s="11">
        <v>0</v>
      </c>
    </row>
    <row r="8743" spans="5:6" x14ac:dyDescent="0.3">
      <c r="E8743" s="4" t="s">
        <v>9931</v>
      </c>
      <c r="F8743" s="11">
        <v>0</v>
      </c>
    </row>
    <row r="8744" spans="5:6" x14ac:dyDescent="0.3">
      <c r="E8744" s="4" t="s">
        <v>10643</v>
      </c>
      <c r="F8744" s="11">
        <v>0</v>
      </c>
    </row>
    <row r="8745" spans="5:6" x14ac:dyDescent="0.3">
      <c r="E8745" s="4" t="s">
        <v>9932</v>
      </c>
      <c r="F8745" s="11">
        <v>0</v>
      </c>
    </row>
    <row r="8746" spans="5:6" x14ac:dyDescent="0.3">
      <c r="E8746" s="4" t="s">
        <v>10651</v>
      </c>
      <c r="F8746" s="11">
        <v>0</v>
      </c>
    </row>
    <row r="8747" spans="5:6" x14ac:dyDescent="0.3">
      <c r="E8747" s="4" t="s">
        <v>9933</v>
      </c>
      <c r="F8747" s="11">
        <v>0</v>
      </c>
    </row>
    <row r="8748" spans="5:6" x14ac:dyDescent="0.3">
      <c r="E8748" s="4" t="s">
        <v>10659</v>
      </c>
      <c r="F8748" s="11">
        <v>0</v>
      </c>
    </row>
    <row r="8749" spans="5:6" x14ac:dyDescent="0.3">
      <c r="E8749" s="4" t="s">
        <v>9934</v>
      </c>
      <c r="F8749" s="11">
        <v>0</v>
      </c>
    </row>
    <row r="8750" spans="5:6" x14ac:dyDescent="0.3">
      <c r="E8750" s="4" t="s">
        <v>10667</v>
      </c>
      <c r="F8750" s="11">
        <v>0</v>
      </c>
    </row>
    <row r="8751" spans="5:6" x14ac:dyDescent="0.3">
      <c r="E8751" s="4" t="s">
        <v>9935</v>
      </c>
      <c r="F8751" s="11">
        <v>0</v>
      </c>
    </row>
    <row r="8752" spans="5:6" x14ac:dyDescent="0.3">
      <c r="E8752" s="4" t="s">
        <v>10675</v>
      </c>
      <c r="F8752" s="11">
        <v>0</v>
      </c>
    </row>
    <row r="8753" spans="5:6" x14ac:dyDescent="0.3">
      <c r="E8753" s="4" t="s">
        <v>9936</v>
      </c>
      <c r="F8753" s="11">
        <v>0</v>
      </c>
    </row>
    <row r="8754" spans="5:6" x14ac:dyDescent="0.3">
      <c r="E8754" s="4" t="s">
        <v>10683</v>
      </c>
      <c r="F8754" s="11">
        <v>0</v>
      </c>
    </row>
    <row r="8755" spans="5:6" x14ac:dyDescent="0.3">
      <c r="E8755" s="4" t="s">
        <v>9937</v>
      </c>
      <c r="F8755" s="11">
        <v>0</v>
      </c>
    </row>
    <row r="8756" spans="5:6" x14ac:dyDescent="0.3">
      <c r="E8756" s="4" t="s">
        <v>10691</v>
      </c>
      <c r="F8756" s="11">
        <v>0</v>
      </c>
    </row>
    <row r="8757" spans="5:6" x14ac:dyDescent="0.3">
      <c r="E8757" s="4" t="s">
        <v>9938</v>
      </c>
      <c r="F8757" s="11">
        <v>0</v>
      </c>
    </row>
    <row r="8758" spans="5:6" x14ac:dyDescent="0.3">
      <c r="E8758" s="4" t="s">
        <v>10699</v>
      </c>
      <c r="F8758" s="11">
        <v>0</v>
      </c>
    </row>
    <row r="8759" spans="5:6" x14ac:dyDescent="0.3">
      <c r="E8759" s="4" t="s">
        <v>9939</v>
      </c>
      <c r="F8759" s="11">
        <v>0</v>
      </c>
    </row>
    <row r="8760" spans="5:6" x14ac:dyDescent="0.3">
      <c r="E8760" s="4" t="s">
        <v>10707</v>
      </c>
      <c r="F8760" s="11">
        <v>0</v>
      </c>
    </row>
    <row r="8761" spans="5:6" x14ac:dyDescent="0.3">
      <c r="E8761" s="4" t="s">
        <v>9940</v>
      </c>
      <c r="F8761" s="11">
        <v>0</v>
      </c>
    </row>
    <row r="8762" spans="5:6" x14ac:dyDescent="0.3">
      <c r="E8762" s="4" t="s">
        <v>9797</v>
      </c>
      <c r="F8762" s="11">
        <v>0</v>
      </c>
    </row>
    <row r="8763" spans="5:6" x14ac:dyDescent="0.3">
      <c r="E8763" s="4" t="s">
        <v>9941</v>
      </c>
      <c r="F8763" s="11">
        <v>0</v>
      </c>
    </row>
    <row r="8764" spans="5:6" x14ac:dyDescent="0.3">
      <c r="E8764" s="4" t="s">
        <v>10723</v>
      </c>
      <c r="F8764" s="11">
        <v>0</v>
      </c>
    </row>
    <row r="8765" spans="5:6" x14ac:dyDescent="0.3">
      <c r="E8765" s="4" t="s">
        <v>9942</v>
      </c>
      <c r="F8765" s="11">
        <v>0</v>
      </c>
    </row>
    <row r="8766" spans="5:6" x14ac:dyDescent="0.3">
      <c r="E8766" s="4" t="s">
        <v>10731</v>
      </c>
      <c r="F8766" s="11">
        <v>0</v>
      </c>
    </row>
    <row r="8767" spans="5:6" x14ac:dyDescent="0.3">
      <c r="E8767" s="4" t="s">
        <v>9943</v>
      </c>
      <c r="F8767" s="11">
        <v>0</v>
      </c>
    </row>
    <row r="8768" spans="5:6" x14ac:dyDescent="0.3">
      <c r="E8768" s="4" t="s">
        <v>10739</v>
      </c>
      <c r="F8768" s="11">
        <v>0</v>
      </c>
    </row>
    <row r="8769" spans="5:6" x14ac:dyDescent="0.3">
      <c r="E8769" s="4" t="s">
        <v>9803</v>
      </c>
      <c r="F8769" s="11">
        <v>0</v>
      </c>
    </row>
    <row r="8770" spans="5:6" x14ac:dyDescent="0.3">
      <c r="E8770" s="4" t="s">
        <v>10747</v>
      </c>
      <c r="F8770" s="11">
        <v>0</v>
      </c>
    </row>
    <row r="8771" spans="5:6" x14ac:dyDescent="0.3">
      <c r="E8771" s="4" t="s">
        <v>9804</v>
      </c>
      <c r="F8771" s="11">
        <v>0</v>
      </c>
    </row>
    <row r="8772" spans="5:6" x14ac:dyDescent="0.3">
      <c r="E8772" s="4" t="s">
        <v>10755</v>
      </c>
      <c r="F8772" s="11">
        <v>0</v>
      </c>
    </row>
    <row r="8773" spans="5:6" x14ac:dyDescent="0.3">
      <c r="E8773" s="4" t="s">
        <v>9946</v>
      </c>
      <c r="F8773" s="11">
        <v>0</v>
      </c>
    </row>
    <row r="8774" spans="5:6" x14ac:dyDescent="0.3">
      <c r="E8774" s="4" t="s">
        <v>10763</v>
      </c>
      <c r="F8774" s="11">
        <v>0</v>
      </c>
    </row>
    <row r="8775" spans="5:6" x14ac:dyDescent="0.3">
      <c r="E8775" s="4" t="s">
        <v>9947</v>
      </c>
      <c r="F8775" s="11">
        <v>0</v>
      </c>
    </row>
    <row r="8776" spans="5:6" x14ac:dyDescent="0.3">
      <c r="E8776" s="4" t="s">
        <v>10771</v>
      </c>
      <c r="F8776" s="11">
        <v>0</v>
      </c>
    </row>
    <row r="8777" spans="5:6" x14ac:dyDescent="0.3">
      <c r="E8777" s="4" t="s">
        <v>9948</v>
      </c>
      <c r="F8777" s="11">
        <v>0</v>
      </c>
    </row>
    <row r="8778" spans="5:6" x14ac:dyDescent="0.3">
      <c r="E8778" s="4" t="s">
        <v>10779</v>
      </c>
      <c r="F8778" s="11">
        <v>0</v>
      </c>
    </row>
    <row r="8779" spans="5:6" x14ac:dyDescent="0.3">
      <c r="E8779" s="4" t="s">
        <v>9949</v>
      </c>
      <c r="F8779" s="11">
        <v>0</v>
      </c>
    </row>
    <row r="8780" spans="5:6" x14ac:dyDescent="0.3">
      <c r="E8780" s="4" t="s">
        <v>10787</v>
      </c>
      <c r="F8780" s="11">
        <v>0</v>
      </c>
    </row>
    <row r="8781" spans="5:6" x14ac:dyDescent="0.3">
      <c r="E8781" s="4" t="s">
        <v>9950</v>
      </c>
      <c r="F8781" s="11">
        <v>0</v>
      </c>
    </row>
    <row r="8782" spans="5:6" x14ac:dyDescent="0.3">
      <c r="E8782" s="4" t="s">
        <v>10795</v>
      </c>
      <c r="F8782" s="11">
        <v>0</v>
      </c>
    </row>
    <row r="8783" spans="5:6" x14ac:dyDescent="0.3">
      <c r="E8783" s="4" t="s">
        <v>9951</v>
      </c>
      <c r="F8783" s="11">
        <v>0</v>
      </c>
    </row>
    <row r="8784" spans="5:6" x14ac:dyDescent="0.3">
      <c r="E8784" s="4" t="s">
        <v>10803</v>
      </c>
      <c r="F8784" s="11">
        <v>0</v>
      </c>
    </row>
    <row r="8785" spans="5:6" x14ac:dyDescent="0.3">
      <c r="E8785" s="4" t="s">
        <v>9952</v>
      </c>
      <c r="F8785" s="11">
        <v>0</v>
      </c>
    </row>
    <row r="8786" spans="5:6" x14ac:dyDescent="0.3">
      <c r="E8786" s="4" t="s">
        <v>10811</v>
      </c>
      <c r="F8786" s="11">
        <v>0</v>
      </c>
    </row>
    <row r="8787" spans="5:6" x14ac:dyDescent="0.3">
      <c r="E8787" s="4" t="s">
        <v>9785</v>
      </c>
      <c r="F8787" s="11">
        <v>0</v>
      </c>
    </row>
    <row r="8788" spans="5:6" x14ac:dyDescent="0.3">
      <c r="E8788" s="4" t="s">
        <v>10819</v>
      </c>
      <c r="F8788" s="11">
        <v>0</v>
      </c>
    </row>
    <row r="8789" spans="5:6" x14ac:dyDescent="0.3">
      <c r="E8789" s="4" t="s">
        <v>9954</v>
      </c>
      <c r="F8789" s="11">
        <v>0</v>
      </c>
    </row>
    <row r="8790" spans="5:6" x14ac:dyDescent="0.3">
      <c r="E8790" s="4" t="s">
        <v>9821</v>
      </c>
      <c r="F8790" s="11">
        <v>0</v>
      </c>
    </row>
    <row r="8791" spans="5:6" x14ac:dyDescent="0.3">
      <c r="E8791" s="4" t="s">
        <v>9955</v>
      </c>
      <c r="F8791" s="11">
        <v>0</v>
      </c>
    </row>
    <row r="8792" spans="5:6" x14ac:dyDescent="0.3">
      <c r="E8792" s="4" t="s">
        <v>9822</v>
      </c>
      <c r="F8792" s="11">
        <v>0</v>
      </c>
    </row>
    <row r="8793" spans="5:6" x14ac:dyDescent="0.3">
      <c r="E8793" s="4" t="s">
        <v>9956</v>
      </c>
      <c r="F8793" s="11">
        <v>0</v>
      </c>
    </row>
    <row r="8794" spans="5:6" x14ac:dyDescent="0.3">
      <c r="E8794" s="4" t="s">
        <v>9823</v>
      </c>
      <c r="F8794" s="11">
        <v>0</v>
      </c>
    </row>
    <row r="8795" spans="5:6" x14ac:dyDescent="0.3">
      <c r="E8795" s="4" t="s">
        <v>9957</v>
      </c>
      <c r="F8795" s="11">
        <v>0</v>
      </c>
    </row>
    <row r="8796" spans="5:6" x14ac:dyDescent="0.3">
      <c r="E8796" s="4" t="s">
        <v>10855</v>
      </c>
      <c r="F8796" s="11">
        <v>0</v>
      </c>
    </row>
    <row r="8797" spans="5:6" x14ac:dyDescent="0.3">
      <c r="E8797" s="4" t="s">
        <v>9958</v>
      </c>
      <c r="F8797" s="11">
        <v>0</v>
      </c>
    </row>
    <row r="8798" spans="5:6" x14ac:dyDescent="0.3">
      <c r="E8798" s="4" t="s">
        <v>10863</v>
      </c>
      <c r="F8798" s="11">
        <v>0</v>
      </c>
    </row>
    <row r="8799" spans="5:6" x14ac:dyDescent="0.3">
      <c r="E8799" s="4" t="s">
        <v>9959</v>
      </c>
      <c r="F8799" s="11">
        <v>0</v>
      </c>
    </row>
    <row r="8800" spans="5:6" x14ac:dyDescent="0.3">
      <c r="E8800" s="4" t="s">
        <v>10871</v>
      </c>
      <c r="F8800" s="11">
        <v>0</v>
      </c>
    </row>
    <row r="8801" spans="5:6" x14ac:dyDescent="0.3">
      <c r="E8801" s="4" t="s">
        <v>9960</v>
      </c>
      <c r="F8801" s="11">
        <v>0</v>
      </c>
    </row>
    <row r="8802" spans="5:6" x14ac:dyDescent="0.3">
      <c r="E8802" s="4" t="s">
        <v>10879</v>
      </c>
      <c r="F8802" s="11">
        <v>0</v>
      </c>
    </row>
    <row r="8803" spans="5:6" x14ac:dyDescent="0.3">
      <c r="E8803" s="4" t="s">
        <v>9961</v>
      </c>
      <c r="F8803" s="11">
        <v>0</v>
      </c>
    </row>
    <row r="8804" spans="5:6" x14ac:dyDescent="0.3">
      <c r="E8804" s="4" t="s">
        <v>10887</v>
      </c>
      <c r="F8804" s="11">
        <v>0</v>
      </c>
    </row>
    <row r="8805" spans="5:6" x14ac:dyDescent="0.3">
      <c r="E8805" s="4" t="s">
        <v>9962</v>
      </c>
      <c r="F8805" s="11">
        <v>0</v>
      </c>
    </row>
    <row r="8806" spans="5:6" x14ac:dyDescent="0.3">
      <c r="E8806" s="4" t="s">
        <v>10895</v>
      </c>
      <c r="F8806" s="11">
        <v>0</v>
      </c>
    </row>
    <row r="8807" spans="5:6" x14ac:dyDescent="0.3">
      <c r="E8807" s="4" t="s">
        <v>9963</v>
      </c>
      <c r="F8807" s="11">
        <v>0</v>
      </c>
    </row>
    <row r="8808" spans="5:6" x14ac:dyDescent="0.3">
      <c r="E8808" s="4" t="s">
        <v>9827</v>
      </c>
      <c r="F8808" s="11">
        <v>0</v>
      </c>
    </row>
    <row r="8809" spans="5:6" x14ac:dyDescent="0.3">
      <c r="E8809" s="4" t="s">
        <v>9964</v>
      </c>
      <c r="F8809" s="11">
        <v>0</v>
      </c>
    </row>
    <row r="8810" spans="5:6" x14ac:dyDescent="0.3">
      <c r="E8810" s="4" t="s">
        <v>10911</v>
      </c>
      <c r="F8810" s="11">
        <v>0</v>
      </c>
    </row>
    <row r="8811" spans="5:6" x14ac:dyDescent="0.3">
      <c r="E8811" s="4" t="s">
        <v>9965</v>
      </c>
      <c r="F8811" s="11">
        <v>0</v>
      </c>
    </row>
    <row r="8812" spans="5:6" x14ac:dyDescent="0.3">
      <c r="E8812" s="4" t="s">
        <v>10373</v>
      </c>
      <c r="F8812" s="11">
        <v>0</v>
      </c>
    </row>
    <row r="8813" spans="5:6" x14ac:dyDescent="0.3">
      <c r="E8813" s="4" t="s">
        <v>9966</v>
      </c>
      <c r="F8813" s="11">
        <v>0</v>
      </c>
    </row>
    <row r="8814" spans="5:6" x14ac:dyDescent="0.3">
      <c r="E8814" s="4" t="s">
        <v>10377</v>
      </c>
      <c r="F8814" s="11">
        <v>0</v>
      </c>
    </row>
    <row r="8815" spans="5:6" x14ac:dyDescent="0.3">
      <c r="E8815" s="4" t="s">
        <v>9967</v>
      </c>
      <c r="F8815" s="11">
        <v>0</v>
      </c>
    </row>
    <row r="8816" spans="5:6" x14ac:dyDescent="0.3">
      <c r="E8816" s="4" t="s">
        <v>10381</v>
      </c>
      <c r="F8816" s="11">
        <v>0</v>
      </c>
    </row>
    <row r="8817" spans="5:6" x14ac:dyDescent="0.3">
      <c r="E8817" s="4" t="s">
        <v>9968</v>
      </c>
      <c r="F8817" s="11">
        <v>0</v>
      </c>
    </row>
    <row r="8818" spans="5:6" x14ac:dyDescent="0.3">
      <c r="E8818" s="4" t="s">
        <v>10385</v>
      </c>
      <c r="F8818" s="11">
        <v>0</v>
      </c>
    </row>
    <row r="8819" spans="5:6" x14ac:dyDescent="0.3">
      <c r="E8819" s="4" t="s">
        <v>9969</v>
      </c>
      <c r="F8819" s="11">
        <v>0</v>
      </c>
    </row>
    <row r="8820" spans="5:6" x14ac:dyDescent="0.3">
      <c r="E8820" s="4" t="s">
        <v>10389</v>
      </c>
      <c r="F8820" s="11">
        <v>0</v>
      </c>
    </row>
    <row r="8821" spans="5:6" x14ac:dyDescent="0.3">
      <c r="E8821" s="4" t="s">
        <v>9970</v>
      </c>
      <c r="F8821" s="11">
        <v>0</v>
      </c>
    </row>
    <row r="8822" spans="5:6" x14ac:dyDescent="0.3">
      <c r="E8822" s="4" t="s">
        <v>10393</v>
      </c>
      <c r="F8822" s="11">
        <v>0</v>
      </c>
    </row>
    <row r="8823" spans="5:6" x14ac:dyDescent="0.3">
      <c r="E8823" s="4" t="s">
        <v>9971</v>
      </c>
      <c r="F8823" s="11">
        <v>0</v>
      </c>
    </row>
    <row r="8824" spans="5:6" x14ac:dyDescent="0.3">
      <c r="E8824" s="4" t="s">
        <v>10397</v>
      </c>
      <c r="F8824" s="11">
        <v>0</v>
      </c>
    </row>
    <row r="8825" spans="5:6" x14ac:dyDescent="0.3">
      <c r="E8825" s="4" t="s">
        <v>9972</v>
      </c>
      <c r="F8825" s="11">
        <v>0</v>
      </c>
    </row>
    <row r="8826" spans="5:6" x14ac:dyDescent="0.3">
      <c r="E8826" s="4" t="s">
        <v>10401</v>
      </c>
      <c r="F8826" s="11">
        <v>0</v>
      </c>
    </row>
    <row r="8827" spans="5:6" x14ac:dyDescent="0.3">
      <c r="E8827" s="4" t="s">
        <v>9973</v>
      </c>
      <c r="F8827" s="11">
        <v>0</v>
      </c>
    </row>
    <row r="8828" spans="5:6" x14ac:dyDescent="0.3">
      <c r="E8828" s="4" t="s">
        <v>10405</v>
      </c>
      <c r="F8828" s="11">
        <v>0</v>
      </c>
    </row>
    <row r="8829" spans="5:6" x14ac:dyDescent="0.3">
      <c r="E8829" s="4" t="s">
        <v>9974</v>
      </c>
      <c r="F8829" s="11">
        <v>0</v>
      </c>
    </row>
    <row r="8830" spans="5:6" x14ac:dyDescent="0.3">
      <c r="E8830" s="4" t="s">
        <v>10409</v>
      </c>
      <c r="F8830" s="11">
        <v>0</v>
      </c>
    </row>
    <row r="8831" spans="5:6" x14ac:dyDescent="0.3">
      <c r="E8831" s="4" t="s">
        <v>9975</v>
      </c>
      <c r="F8831" s="11">
        <v>0</v>
      </c>
    </row>
    <row r="8832" spans="5:6" x14ac:dyDescent="0.3">
      <c r="E8832" s="4" t="s">
        <v>10413</v>
      </c>
      <c r="F8832" s="11">
        <v>0</v>
      </c>
    </row>
    <row r="8833" spans="5:6" x14ac:dyDescent="0.3">
      <c r="E8833" s="4" t="s">
        <v>9976</v>
      </c>
      <c r="F8833" s="11">
        <v>0</v>
      </c>
    </row>
    <row r="8834" spans="5:6" x14ac:dyDescent="0.3">
      <c r="E8834" s="4" t="s">
        <v>10417</v>
      </c>
      <c r="F8834" s="11">
        <v>0</v>
      </c>
    </row>
    <row r="8835" spans="5:6" x14ac:dyDescent="0.3">
      <c r="E8835" s="4" t="s">
        <v>9977</v>
      </c>
      <c r="F8835" s="11">
        <v>0</v>
      </c>
    </row>
    <row r="8836" spans="5:6" x14ac:dyDescent="0.3">
      <c r="E8836" s="4" t="s">
        <v>10421</v>
      </c>
      <c r="F8836" s="11">
        <v>0</v>
      </c>
    </row>
    <row r="8837" spans="5:6" x14ac:dyDescent="0.3">
      <c r="E8837" s="4" t="s">
        <v>9978</v>
      </c>
      <c r="F8837" s="11">
        <v>0</v>
      </c>
    </row>
    <row r="8838" spans="5:6" x14ac:dyDescent="0.3">
      <c r="E8838" s="4" t="s">
        <v>10425</v>
      </c>
      <c r="F8838" s="11">
        <v>0</v>
      </c>
    </row>
    <row r="8839" spans="5:6" x14ac:dyDescent="0.3">
      <c r="E8839" s="4" t="s">
        <v>9979</v>
      </c>
      <c r="F8839" s="11">
        <v>0</v>
      </c>
    </row>
    <row r="8840" spans="5:6" x14ac:dyDescent="0.3">
      <c r="E8840" s="4" t="s">
        <v>10429</v>
      </c>
      <c r="F8840" s="11">
        <v>0</v>
      </c>
    </row>
    <row r="8841" spans="5:6" x14ac:dyDescent="0.3">
      <c r="E8841" s="4" t="s">
        <v>9980</v>
      </c>
      <c r="F8841" s="11">
        <v>0</v>
      </c>
    </row>
    <row r="8842" spans="5:6" x14ac:dyDescent="0.3">
      <c r="E8842" s="4" t="s">
        <v>10433</v>
      </c>
      <c r="F8842" s="11">
        <v>0</v>
      </c>
    </row>
    <row r="8843" spans="5:6" x14ac:dyDescent="0.3">
      <c r="E8843" s="4" t="s">
        <v>9981</v>
      </c>
      <c r="F8843" s="11">
        <v>0</v>
      </c>
    </row>
    <row r="8844" spans="5:6" x14ac:dyDescent="0.3">
      <c r="E8844" s="4" t="s">
        <v>10437</v>
      </c>
      <c r="F8844" s="11">
        <v>0</v>
      </c>
    </row>
    <row r="8845" spans="5:6" x14ac:dyDescent="0.3">
      <c r="E8845" s="4" t="s">
        <v>9805</v>
      </c>
      <c r="F8845" s="11">
        <v>0</v>
      </c>
    </row>
    <row r="8846" spans="5:6" x14ac:dyDescent="0.3">
      <c r="E8846" s="4" t="s">
        <v>10441</v>
      </c>
      <c r="F8846" s="11">
        <v>0</v>
      </c>
    </row>
    <row r="8847" spans="5:6" x14ac:dyDescent="0.3">
      <c r="E8847" s="4" t="s">
        <v>9806</v>
      </c>
      <c r="F8847" s="11">
        <v>0</v>
      </c>
    </row>
    <row r="8848" spans="5:6" x14ac:dyDescent="0.3">
      <c r="E8848" s="4" t="s">
        <v>9830</v>
      </c>
      <c r="F8848" s="11">
        <v>0</v>
      </c>
    </row>
    <row r="8849" spans="5:6" x14ac:dyDescent="0.3">
      <c r="E8849" s="4" t="s">
        <v>9984</v>
      </c>
      <c r="F8849" s="11">
        <v>0</v>
      </c>
    </row>
    <row r="8850" spans="5:6" x14ac:dyDescent="0.3">
      <c r="E8850" s="4" t="s">
        <v>10449</v>
      </c>
      <c r="F8850" s="11">
        <v>0</v>
      </c>
    </row>
    <row r="8851" spans="5:6" x14ac:dyDescent="0.3">
      <c r="E8851" s="4" t="s">
        <v>9985</v>
      </c>
      <c r="F8851" s="11">
        <v>0</v>
      </c>
    </row>
    <row r="8852" spans="5:6" x14ac:dyDescent="0.3">
      <c r="E8852" s="4" t="s">
        <v>10453</v>
      </c>
      <c r="F8852" s="11">
        <v>0</v>
      </c>
    </row>
    <row r="8853" spans="5:6" x14ac:dyDescent="0.3">
      <c r="E8853" s="4" t="s">
        <v>9986</v>
      </c>
      <c r="F8853" s="11">
        <v>0</v>
      </c>
    </row>
    <row r="8854" spans="5:6" x14ac:dyDescent="0.3">
      <c r="E8854" s="4" t="s">
        <v>10457</v>
      </c>
      <c r="F8854" s="11">
        <v>0</v>
      </c>
    </row>
    <row r="8855" spans="5:6" x14ac:dyDescent="0.3">
      <c r="E8855" s="4" t="s">
        <v>9987</v>
      </c>
      <c r="F8855" s="11">
        <v>0</v>
      </c>
    </row>
    <row r="8856" spans="5:6" x14ac:dyDescent="0.3">
      <c r="E8856" s="4" t="s">
        <v>10461</v>
      </c>
      <c r="F8856" s="11">
        <v>0</v>
      </c>
    </row>
    <row r="8857" spans="5:6" x14ac:dyDescent="0.3">
      <c r="E8857" s="4" t="s">
        <v>9988</v>
      </c>
      <c r="F8857" s="11">
        <v>0</v>
      </c>
    </row>
    <row r="8858" spans="5:6" x14ac:dyDescent="0.3">
      <c r="E8858" s="4" t="s">
        <v>10465</v>
      </c>
      <c r="F8858" s="11">
        <v>0</v>
      </c>
    </row>
    <row r="8859" spans="5:6" x14ac:dyDescent="0.3">
      <c r="E8859" s="4" t="s">
        <v>9989</v>
      </c>
      <c r="F8859" s="11">
        <v>0</v>
      </c>
    </row>
    <row r="8860" spans="5:6" x14ac:dyDescent="0.3">
      <c r="E8860" s="4" t="s">
        <v>10469</v>
      </c>
      <c r="F8860" s="11">
        <v>0</v>
      </c>
    </row>
    <row r="8861" spans="5:6" x14ac:dyDescent="0.3">
      <c r="E8861" s="4" t="s">
        <v>9990</v>
      </c>
      <c r="F8861" s="11">
        <v>0</v>
      </c>
    </row>
    <row r="8862" spans="5:6" x14ac:dyDescent="0.3">
      <c r="E8862" s="4" t="s">
        <v>10473</v>
      </c>
      <c r="F8862" s="11">
        <v>0</v>
      </c>
    </row>
    <row r="8863" spans="5:6" x14ac:dyDescent="0.3">
      <c r="E8863" s="4" t="s">
        <v>9991</v>
      </c>
      <c r="F8863" s="11">
        <v>0</v>
      </c>
    </row>
    <row r="8864" spans="5:6" x14ac:dyDescent="0.3">
      <c r="E8864" s="4" t="s">
        <v>10477</v>
      </c>
      <c r="F8864" s="11">
        <v>0</v>
      </c>
    </row>
    <row r="8865" spans="5:6" x14ac:dyDescent="0.3">
      <c r="E8865" s="4" t="s">
        <v>9992</v>
      </c>
      <c r="F8865" s="11">
        <v>0</v>
      </c>
    </row>
    <row r="8866" spans="5:6" x14ac:dyDescent="0.3">
      <c r="E8866" s="4" t="s">
        <v>10481</v>
      </c>
      <c r="F8866" s="11">
        <v>0</v>
      </c>
    </row>
    <row r="8867" spans="5:6" x14ac:dyDescent="0.3">
      <c r="E8867" s="4" t="s">
        <v>9993</v>
      </c>
      <c r="F8867" s="11">
        <v>0</v>
      </c>
    </row>
    <row r="8868" spans="5:6" x14ac:dyDescent="0.3">
      <c r="E8868" s="4" t="s">
        <v>10485</v>
      </c>
      <c r="F8868" s="11">
        <v>0</v>
      </c>
    </row>
    <row r="8869" spans="5:6" x14ac:dyDescent="0.3">
      <c r="E8869" s="4" t="s">
        <v>9994</v>
      </c>
      <c r="F8869" s="11">
        <v>0</v>
      </c>
    </row>
    <row r="8870" spans="5:6" x14ac:dyDescent="0.3">
      <c r="E8870" s="4" t="s">
        <v>10489</v>
      </c>
      <c r="F8870" s="11">
        <v>0</v>
      </c>
    </row>
    <row r="8871" spans="5:6" x14ac:dyDescent="0.3">
      <c r="E8871" s="4" t="s">
        <v>9995</v>
      </c>
      <c r="F8871" s="11">
        <v>0</v>
      </c>
    </row>
    <row r="8872" spans="5:6" x14ac:dyDescent="0.3">
      <c r="E8872" s="4" t="s">
        <v>10493</v>
      </c>
      <c r="F8872" s="11">
        <v>0</v>
      </c>
    </row>
    <row r="8873" spans="5:6" x14ac:dyDescent="0.3">
      <c r="E8873" s="4" t="s">
        <v>9996</v>
      </c>
      <c r="F8873" s="11">
        <v>0</v>
      </c>
    </row>
    <row r="8874" spans="5:6" x14ac:dyDescent="0.3">
      <c r="E8874" s="4" t="s">
        <v>10497</v>
      </c>
      <c r="F8874" s="11">
        <v>0</v>
      </c>
    </row>
    <row r="8875" spans="5:6" x14ac:dyDescent="0.3">
      <c r="E8875" s="4" t="s">
        <v>9997</v>
      </c>
      <c r="F8875" s="11">
        <v>0</v>
      </c>
    </row>
    <row r="8876" spans="5:6" x14ac:dyDescent="0.3">
      <c r="E8876" s="4" t="s">
        <v>9813</v>
      </c>
      <c r="F8876" s="11">
        <v>0</v>
      </c>
    </row>
    <row r="8877" spans="5:6" x14ac:dyDescent="0.3">
      <c r="E8877" s="4" t="s">
        <v>9998</v>
      </c>
      <c r="F8877" s="11">
        <v>0</v>
      </c>
    </row>
    <row r="8878" spans="5:6" x14ac:dyDescent="0.3">
      <c r="E8878" s="4" t="s">
        <v>10505</v>
      </c>
      <c r="F8878" s="11">
        <v>0</v>
      </c>
    </row>
    <row r="8879" spans="5:6" x14ac:dyDescent="0.3">
      <c r="E8879" s="4" t="s">
        <v>9999</v>
      </c>
      <c r="F8879" s="11">
        <v>0</v>
      </c>
    </row>
    <row r="8880" spans="5:6" x14ac:dyDescent="0.3">
      <c r="E8880" s="4" t="s">
        <v>10509</v>
      </c>
      <c r="F8880" s="11">
        <v>0</v>
      </c>
    </row>
    <row r="8881" spans="5:6" x14ac:dyDescent="0.3">
      <c r="E8881" s="4" t="s">
        <v>10000</v>
      </c>
      <c r="F8881" s="11">
        <v>0</v>
      </c>
    </row>
    <row r="8882" spans="5:6" x14ac:dyDescent="0.3">
      <c r="E8882" s="4" t="s">
        <v>10513</v>
      </c>
      <c r="F8882" s="11">
        <v>0</v>
      </c>
    </row>
    <row r="8883" spans="5:6" x14ac:dyDescent="0.3">
      <c r="E8883" s="4" t="s">
        <v>10001</v>
      </c>
      <c r="F8883" s="11">
        <v>0</v>
      </c>
    </row>
    <row r="8884" spans="5:6" x14ac:dyDescent="0.3">
      <c r="E8884" s="4" t="s">
        <v>10517</v>
      </c>
      <c r="F8884" s="11">
        <v>0</v>
      </c>
    </row>
    <row r="8885" spans="5:6" x14ac:dyDescent="0.3">
      <c r="E8885" s="4" t="s">
        <v>10002</v>
      </c>
      <c r="F8885" s="11">
        <v>0</v>
      </c>
    </row>
    <row r="8886" spans="5:6" x14ac:dyDescent="0.3">
      <c r="E8886" s="4" t="s">
        <v>10521</v>
      </c>
      <c r="F8886" s="11">
        <v>0</v>
      </c>
    </row>
    <row r="8887" spans="5:6" x14ac:dyDescent="0.3">
      <c r="E8887" s="4" t="s">
        <v>10003</v>
      </c>
      <c r="F8887" s="11">
        <v>0</v>
      </c>
    </row>
    <row r="8888" spans="5:6" x14ac:dyDescent="0.3">
      <c r="E8888" s="4" t="s">
        <v>10525</v>
      </c>
      <c r="F8888" s="11">
        <v>0</v>
      </c>
    </row>
    <row r="8889" spans="5:6" x14ac:dyDescent="0.3">
      <c r="E8889" s="4" t="s">
        <v>10004</v>
      </c>
      <c r="F8889" s="11">
        <v>0</v>
      </c>
    </row>
    <row r="8890" spans="5:6" x14ac:dyDescent="0.3">
      <c r="E8890" s="4" t="s">
        <v>10529</v>
      </c>
      <c r="F8890" s="11">
        <v>0</v>
      </c>
    </row>
    <row r="8891" spans="5:6" x14ac:dyDescent="0.3">
      <c r="E8891" s="4" t="s">
        <v>10005</v>
      </c>
      <c r="F8891" s="11">
        <v>0</v>
      </c>
    </row>
    <row r="8892" spans="5:6" x14ac:dyDescent="0.3">
      <c r="E8892" s="4" t="s">
        <v>10533</v>
      </c>
      <c r="F8892" s="11">
        <v>0</v>
      </c>
    </row>
    <row r="8893" spans="5:6" x14ac:dyDescent="0.3">
      <c r="E8893" s="4" t="s">
        <v>10006</v>
      </c>
      <c r="F8893" s="11">
        <v>0</v>
      </c>
    </row>
    <row r="8894" spans="5:6" x14ac:dyDescent="0.3">
      <c r="E8894" s="4" t="s">
        <v>10537</v>
      </c>
      <c r="F8894" s="11">
        <v>0</v>
      </c>
    </row>
    <row r="8895" spans="5:6" x14ac:dyDescent="0.3">
      <c r="E8895" s="4" t="s">
        <v>10007</v>
      </c>
      <c r="F8895" s="11">
        <v>0</v>
      </c>
    </row>
    <row r="8896" spans="5:6" x14ac:dyDescent="0.3">
      <c r="E8896" s="4" t="s">
        <v>10541</v>
      </c>
      <c r="F8896" s="11">
        <v>0</v>
      </c>
    </row>
    <row r="8897" spans="5:6" x14ac:dyDescent="0.3">
      <c r="E8897" s="4" t="s">
        <v>10008</v>
      </c>
      <c r="F8897" s="11">
        <v>0</v>
      </c>
    </row>
    <row r="8898" spans="5:6" x14ac:dyDescent="0.3">
      <c r="E8898" s="4" t="s">
        <v>10545</v>
      </c>
      <c r="F8898" s="11">
        <v>0</v>
      </c>
    </row>
    <row r="8899" spans="5:6" x14ac:dyDescent="0.3">
      <c r="E8899" s="4" t="s">
        <v>10009</v>
      </c>
      <c r="F8899" s="11">
        <v>0</v>
      </c>
    </row>
    <row r="8900" spans="5:6" x14ac:dyDescent="0.3">
      <c r="E8900" s="4" t="s">
        <v>10549</v>
      </c>
      <c r="F8900" s="11">
        <v>0</v>
      </c>
    </row>
    <row r="8901" spans="5:6" x14ac:dyDescent="0.3">
      <c r="E8901" s="4" t="s">
        <v>10010</v>
      </c>
      <c r="F8901" s="11">
        <v>0</v>
      </c>
    </row>
    <row r="8902" spans="5:6" x14ac:dyDescent="0.3">
      <c r="E8902" s="4" t="s">
        <v>10553</v>
      </c>
      <c r="F8902" s="11">
        <v>0</v>
      </c>
    </row>
    <row r="8903" spans="5:6" x14ac:dyDescent="0.3">
      <c r="E8903" s="4" t="s">
        <v>10011</v>
      </c>
      <c r="F8903" s="11">
        <v>0</v>
      </c>
    </row>
    <row r="8904" spans="5:6" x14ac:dyDescent="0.3">
      <c r="E8904" s="4" t="s">
        <v>10557</v>
      </c>
      <c r="F8904" s="11">
        <v>0</v>
      </c>
    </row>
    <row r="8905" spans="5:6" x14ac:dyDescent="0.3">
      <c r="E8905" s="4" t="s">
        <v>10012</v>
      </c>
      <c r="F8905" s="11">
        <v>0</v>
      </c>
    </row>
    <row r="8906" spans="5:6" x14ac:dyDescent="0.3">
      <c r="E8906" s="4" t="s">
        <v>10561</v>
      </c>
      <c r="F8906" s="11">
        <v>0</v>
      </c>
    </row>
    <row r="8907" spans="5:6" x14ac:dyDescent="0.3">
      <c r="E8907" s="4" t="s">
        <v>10013</v>
      </c>
      <c r="F8907" s="11">
        <v>0</v>
      </c>
    </row>
    <row r="8908" spans="5:6" x14ac:dyDescent="0.3">
      <c r="E8908" s="4" t="s">
        <v>10565</v>
      </c>
      <c r="F8908" s="11">
        <v>0</v>
      </c>
    </row>
    <row r="8909" spans="5:6" x14ac:dyDescent="0.3">
      <c r="E8909" s="4" t="s">
        <v>10014</v>
      </c>
      <c r="F8909" s="11">
        <v>0</v>
      </c>
    </row>
    <row r="8910" spans="5:6" x14ac:dyDescent="0.3">
      <c r="E8910" s="4" t="s">
        <v>10569</v>
      </c>
      <c r="F8910" s="11">
        <v>0</v>
      </c>
    </row>
    <row r="8911" spans="5:6" x14ac:dyDescent="0.3">
      <c r="E8911" s="4" t="s">
        <v>10015</v>
      </c>
      <c r="F8911" s="11">
        <v>0</v>
      </c>
    </row>
    <row r="8912" spans="5:6" x14ac:dyDescent="0.3">
      <c r="E8912" s="4" t="s">
        <v>10573</v>
      </c>
      <c r="F8912" s="11">
        <v>0</v>
      </c>
    </row>
    <row r="8913" spans="5:6" x14ac:dyDescent="0.3">
      <c r="E8913" s="4" t="s">
        <v>9807</v>
      </c>
      <c r="F8913" s="11">
        <v>0</v>
      </c>
    </row>
    <row r="8914" spans="5:6" x14ac:dyDescent="0.3">
      <c r="E8914" s="4" t="s">
        <v>10577</v>
      </c>
      <c r="F8914" s="11">
        <v>0</v>
      </c>
    </row>
    <row r="8915" spans="5:6" x14ac:dyDescent="0.3">
      <c r="E8915" s="4" t="s">
        <v>10017</v>
      </c>
      <c r="F8915" s="11">
        <v>0</v>
      </c>
    </row>
    <row r="8916" spans="5:6" x14ac:dyDescent="0.3">
      <c r="E8916" s="4" t="s">
        <v>10581</v>
      </c>
      <c r="F8916" s="11">
        <v>0</v>
      </c>
    </row>
    <row r="8917" spans="5:6" x14ac:dyDescent="0.3">
      <c r="E8917" s="4" t="s">
        <v>10018</v>
      </c>
      <c r="F8917" s="11">
        <v>0</v>
      </c>
    </row>
    <row r="8918" spans="5:6" x14ac:dyDescent="0.3">
      <c r="E8918" s="4" t="s">
        <v>10585</v>
      </c>
      <c r="F8918" s="11">
        <v>0</v>
      </c>
    </row>
    <row r="8919" spans="5:6" x14ac:dyDescent="0.3">
      <c r="E8919" s="4" t="s">
        <v>10019</v>
      </c>
      <c r="F8919" s="11">
        <v>0</v>
      </c>
    </row>
    <row r="8920" spans="5:6" x14ac:dyDescent="0.3">
      <c r="E8920" s="4" t="s">
        <v>10589</v>
      </c>
      <c r="F8920" s="11">
        <v>0</v>
      </c>
    </row>
    <row r="8921" spans="5:6" x14ac:dyDescent="0.3">
      <c r="E8921" s="4" t="s">
        <v>10020</v>
      </c>
      <c r="F8921" s="11">
        <v>0</v>
      </c>
    </row>
    <row r="8922" spans="5:6" x14ac:dyDescent="0.3">
      <c r="E8922" s="4" t="s">
        <v>10593</v>
      </c>
      <c r="F8922" s="11">
        <v>0</v>
      </c>
    </row>
    <row r="8923" spans="5:6" x14ac:dyDescent="0.3">
      <c r="E8923" s="4" t="s">
        <v>10021</v>
      </c>
      <c r="F8923" s="11">
        <v>0</v>
      </c>
    </row>
    <row r="8924" spans="5:6" x14ac:dyDescent="0.3">
      <c r="E8924" s="4" t="s">
        <v>10597</v>
      </c>
      <c r="F8924" s="11">
        <v>0</v>
      </c>
    </row>
    <row r="8925" spans="5:6" x14ac:dyDescent="0.3">
      <c r="E8925" s="4" t="s">
        <v>10022</v>
      </c>
      <c r="F8925" s="11">
        <v>0</v>
      </c>
    </row>
    <row r="8926" spans="5:6" x14ac:dyDescent="0.3">
      <c r="E8926" s="4" t="s">
        <v>10601</v>
      </c>
      <c r="F8926" s="11">
        <v>0</v>
      </c>
    </row>
    <row r="8927" spans="5:6" x14ac:dyDescent="0.3">
      <c r="E8927" s="4" t="s">
        <v>10023</v>
      </c>
      <c r="F8927" s="11">
        <v>0</v>
      </c>
    </row>
    <row r="8928" spans="5:6" x14ac:dyDescent="0.3">
      <c r="E8928" s="4" t="s">
        <v>10605</v>
      </c>
      <c r="F8928" s="11">
        <v>0</v>
      </c>
    </row>
    <row r="8929" spans="5:6" x14ac:dyDescent="0.3">
      <c r="E8929" s="4" t="s">
        <v>10024</v>
      </c>
      <c r="F8929" s="11">
        <v>0</v>
      </c>
    </row>
    <row r="8930" spans="5:6" x14ac:dyDescent="0.3">
      <c r="E8930" s="4" t="s">
        <v>10609</v>
      </c>
      <c r="F8930" s="11">
        <v>0</v>
      </c>
    </row>
    <row r="8931" spans="5:6" x14ac:dyDescent="0.3">
      <c r="E8931" s="4" t="s">
        <v>10025</v>
      </c>
      <c r="F8931" s="11">
        <v>0</v>
      </c>
    </row>
    <row r="8932" spans="5:6" x14ac:dyDescent="0.3">
      <c r="E8932" s="4" t="s">
        <v>10613</v>
      </c>
      <c r="F8932" s="11">
        <v>0</v>
      </c>
    </row>
    <row r="8933" spans="5:6" x14ac:dyDescent="0.3">
      <c r="E8933" s="4" t="s">
        <v>9786</v>
      </c>
      <c r="F8933" s="11">
        <v>0</v>
      </c>
    </row>
    <row r="8934" spans="5:6" x14ac:dyDescent="0.3">
      <c r="E8934" s="4" t="s">
        <v>10617</v>
      </c>
      <c r="F8934" s="11">
        <v>0</v>
      </c>
    </row>
    <row r="8935" spans="5:6" x14ac:dyDescent="0.3">
      <c r="E8935" s="4" t="s">
        <v>10027</v>
      </c>
      <c r="F8935" s="11">
        <v>0</v>
      </c>
    </row>
    <row r="8936" spans="5:6" x14ac:dyDescent="0.3">
      <c r="E8936" s="4" t="s">
        <v>9796</v>
      </c>
      <c r="F8936" s="11">
        <v>0</v>
      </c>
    </row>
    <row r="8937" spans="5:6" x14ac:dyDescent="0.3">
      <c r="E8937" s="4" t="s">
        <v>10028</v>
      </c>
      <c r="F8937" s="11">
        <v>0</v>
      </c>
    </row>
    <row r="8938" spans="5:6" x14ac:dyDescent="0.3">
      <c r="E8938" s="4" t="s">
        <v>10625</v>
      </c>
      <c r="F8938" s="11">
        <v>0</v>
      </c>
    </row>
    <row r="8939" spans="5:6" x14ac:dyDescent="0.3">
      <c r="E8939" s="4" t="s">
        <v>10029</v>
      </c>
      <c r="F8939" s="11">
        <v>0</v>
      </c>
    </row>
    <row r="8940" spans="5:6" x14ac:dyDescent="0.3">
      <c r="E8940" s="4" t="s">
        <v>10629</v>
      </c>
      <c r="F8940" s="11">
        <v>0</v>
      </c>
    </row>
    <row r="8941" spans="5:6" x14ac:dyDescent="0.3">
      <c r="E8941" s="4" t="s">
        <v>10030</v>
      </c>
      <c r="F8941" s="11">
        <v>0</v>
      </c>
    </row>
    <row r="8942" spans="5:6" x14ac:dyDescent="0.3">
      <c r="E8942" s="4" t="s">
        <v>10633</v>
      </c>
      <c r="F8942" s="11">
        <v>0</v>
      </c>
    </row>
    <row r="8943" spans="5:6" x14ac:dyDescent="0.3">
      <c r="E8943" s="4" t="s">
        <v>10031</v>
      </c>
      <c r="F8943" s="11">
        <v>0</v>
      </c>
    </row>
    <row r="8944" spans="5:6" x14ac:dyDescent="0.3">
      <c r="E8944" s="4" t="s">
        <v>10637</v>
      </c>
      <c r="F8944" s="11">
        <v>0</v>
      </c>
    </row>
    <row r="8945" spans="5:6" x14ac:dyDescent="0.3">
      <c r="E8945" s="4" t="s">
        <v>10032</v>
      </c>
      <c r="F8945" s="11">
        <v>0</v>
      </c>
    </row>
    <row r="8946" spans="5:6" x14ac:dyDescent="0.3">
      <c r="E8946" s="4" t="s">
        <v>10641</v>
      </c>
      <c r="F8946" s="11">
        <v>0</v>
      </c>
    </row>
    <row r="8947" spans="5:6" x14ac:dyDescent="0.3">
      <c r="E8947" s="4" t="s">
        <v>10033</v>
      </c>
      <c r="F8947" s="11">
        <v>0</v>
      </c>
    </row>
    <row r="8948" spans="5:6" x14ac:dyDescent="0.3">
      <c r="E8948" s="4" t="s">
        <v>10645</v>
      </c>
      <c r="F8948" s="11">
        <v>0</v>
      </c>
    </row>
    <row r="8949" spans="5:6" x14ac:dyDescent="0.3">
      <c r="E8949" s="4" t="s">
        <v>10034</v>
      </c>
      <c r="F8949" s="11">
        <v>0</v>
      </c>
    </row>
    <row r="8950" spans="5:6" x14ac:dyDescent="0.3">
      <c r="E8950" s="4" t="s">
        <v>10649</v>
      </c>
      <c r="F8950" s="11">
        <v>0</v>
      </c>
    </row>
    <row r="8951" spans="5:6" x14ac:dyDescent="0.3">
      <c r="E8951" s="4" t="s">
        <v>10035</v>
      </c>
      <c r="F8951" s="11">
        <v>0</v>
      </c>
    </row>
    <row r="8952" spans="5:6" x14ac:dyDescent="0.3">
      <c r="E8952" s="4" t="s">
        <v>10653</v>
      </c>
      <c r="F8952" s="11">
        <v>0</v>
      </c>
    </row>
    <row r="8953" spans="5:6" x14ac:dyDescent="0.3">
      <c r="E8953" s="4" t="s">
        <v>10036</v>
      </c>
      <c r="F8953" s="11">
        <v>0</v>
      </c>
    </row>
    <row r="8954" spans="5:6" x14ac:dyDescent="0.3">
      <c r="E8954" s="4" t="s">
        <v>10657</v>
      </c>
      <c r="F8954" s="11">
        <v>0</v>
      </c>
    </row>
    <row r="8955" spans="5:6" x14ac:dyDescent="0.3">
      <c r="E8955" s="4" t="s">
        <v>10037</v>
      </c>
      <c r="F8955" s="11">
        <v>0</v>
      </c>
    </row>
    <row r="8956" spans="5:6" x14ac:dyDescent="0.3">
      <c r="E8956" s="4" t="s">
        <v>10661</v>
      </c>
      <c r="F8956" s="11">
        <v>0</v>
      </c>
    </row>
    <row r="8957" spans="5:6" x14ac:dyDescent="0.3">
      <c r="E8957" s="4" t="s">
        <v>10038</v>
      </c>
      <c r="F8957" s="11">
        <v>0</v>
      </c>
    </row>
    <row r="8958" spans="5:6" x14ac:dyDescent="0.3">
      <c r="E8958" s="4" t="s">
        <v>10665</v>
      </c>
      <c r="F8958" s="11">
        <v>0</v>
      </c>
    </row>
    <row r="8959" spans="5:6" x14ac:dyDescent="0.3">
      <c r="E8959" s="4" t="s">
        <v>10039</v>
      </c>
      <c r="F8959" s="11">
        <v>0</v>
      </c>
    </row>
    <row r="8960" spans="5:6" x14ac:dyDescent="0.3">
      <c r="E8960" s="4" t="s">
        <v>10669</v>
      </c>
      <c r="F8960" s="11">
        <v>0</v>
      </c>
    </row>
    <row r="8961" spans="5:6" x14ac:dyDescent="0.3">
      <c r="E8961" s="4" t="s">
        <v>10040</v>
      </c>
      <c r="F8961" s="11">
        <v>0</v>
      </c>
    </row>
    <row r="8962" spans="5:6" x14ac:dyDescent="0.3">
      <c r="E8962" s="4" t="s">
        <v>10673</v>
      </c>
      <c r="F8962" s="11">
        <v>0</v>
      </c>
    </row>
    <row r="8963" spans="5:6" x14ac:dyDescent="0.3">
      <c r="E8963" s="4" t="s">
        <v>10041</v>
      </c>
      <c r="F8963" s="11">
        <v>0</v>
      </c>
    </row>
    <row r="8964" spans="5:6" x14ac:dyDescent="0.3">
      <c r="E8964" s="4" t="s">
        <v>10677</v>
      </c>
      <c r="F8964" s="11">
        <v>0</v>
      </c>
    </row>
    <row r="8965" spans="5:6" x14ac:dyDescent="0.3">
      <c r="E8965" s="4" t="s">
        <v>10042</v>
      </c>
      <c r="F8965" s="11">
        <v>0</v>
      </c>
    </row>
    <row r="8966" spans="5:6" x14ac:dyDescent="0.3">
      <c r="E8966" s="4" t="s">
        <v>10681</v>
      </c>
      <c r="F8966" s="11">
        <v>0</v>
      </c>
    </row>
    <row r="8967" spans="5:6" x14ac:dyDescent="0.3">
      <c r="E8967" s="4" t="s">
        <v>9787</v>
      </c>
      <c r="F8967" s="11">
        <v>0</v>
      </c>
    </row>
    <row r="8968" spans="5:6" x14ac:dyDescent="0.3">
      <c r="E8968" s="4" t="s">
        <v>10685</v>
      </c>
      <c r="F8968" s="11">
        <v>0</v>
      </c>
    </row>
    <row r="8969" spans="5:6" x14ac:dyDescent="0.3">
      <c r="E8969" s="4" t="s">
        <v>10044</v>
      </c>
      <c r="F8969" s="11">
        <v>0</v>
      </c>
    </row>
    <row r="8970" spans="5:6" x14ac:dyDescent="0.3">
      <c r="E8970" s="4" t="s">
        <v>10689</v>
      </c>
      <c r="F8970" s="11">
        <v>0</v>
      </c>
    </row>
    <row r="8971" spans="5:6" x14ac:dyDescent="0.3">
      <c r="E8971" s="4" t="s">
        <v>10045</v>
      </c>
      <c r="F8971" s="11">
        <v>0</v>
      </c>
    </row>
    <row r="8972" spans="5:6" x14ac:dyDescent="0.3">
      <c r="E8972" s="4" t="s">
        <v>10693</v>
      </c>
      <c r="F8972" s="11">
        <v>0</v>
      </c>
    </row>
    <row r="8973" spans="5:6" x14ac:dyDescent="0.3">
      <c r="E8973" s="4" t="s">
        <v>10046</v>
      </c>
      <c r="F8973" s="11">
        <v>0</v>
      </c>
    </row>
    <row r="8974" spans="5:6" x14ac:dyDescent="0.3">
      <c r="E8974" s="4" t="s">
        <v>10697</v>
      </c>
      <c r="F8974" s="11">
        <v>0</v>
      </c>
    </row>
    <row r="8975" spans="5:6" x14ac:dyDescent="0.3">
      <c r="E8975" s="4" t="s">
        <v>10047</v>
      </c>
      <c r="F8975" s="11">
        <v>0</v>
      </c>
    </row>
    <row r="8976" spans="5:6" x14ac:dyDescent="0.3">
      <c r="E8976" s="4" t="s">
        <v>10701</v>
      </c>
      <c r="F8976" s="11">
        <v>0</v>
      </c>
    </row>
    <row r="8977" spans="5:6" x14ac:dyDescent="0.3">
      <c r="E8977" s="4" t="s">
        <v>10048</v>
      </c>
      <c r="F8977" s="11">
        <v>0</v>
      </c>
    </row>
    <row r="8978" spans="5:6" x14ac:dyDescent="0.3">
      <c r="E8978" s="4" t="s">
        <v>9831</v>
      </c>
      <c r="F8978" s="11">
        <v>0</v>
      </c>
    </row>
    <row r="8979" spans="5:6" x14ac:dyDescent="0.3">
      <c r="E8979" s="4" t="s">
        <v>9808</v>
      </c>
      <c r="F8979" s="11">
        <v>0</v>
      </c>
    </row>
    <row r="8980" spans="5:6" x14ac:dyDescent="0.3">
      <c r="E8980" s="4" t="s">
        <v>10709</v>
      </c>
      <c r="F8980" s="11">
        <v>0</v>
      </c>
    </row>
    <row r="8981" spans="5:6" x14ac:dyDescent="0.3">
      <c r="E8981" s="4" t="s">
        <v>10050</v>
      </c>
      <c r="F8981" s="11">
        <v>0</v>
      </c>
    </row>
    <row r="8982" spans="5:6" x14ac:dyDescent="0.3">
      <c r="E8982" s="4" t="s">
        <v>10713</v>
      </c>
      <c r="F8982" s="11">
        <v>0</v>
      </c>
    </row>
    <row r="8983" spans="5:6" x14ac:dyDescent="0.3">
      <c r="E8983" s="4" t="s">
        <v>10051</v>
      </c>
      <c r="F8983" s="11">
        <v>0</v>
      </c>
    </row>
    <row r="8984" spans="5:6" x14ac:dyDescent="0.3">
      <c r="E8984" s="4" t="s">
        <v>10717</v>
      </c>
      <c r="F8984" s="11">
        <v>0</v>
      </c>
    </row>
    <row r="8985" spans="5:6" x14ac:dyDescent="0.3">
      <c r="E8985" s="4" t="s">
        <v>9801</v>
      </c>
      <c r="F8985" s="11">
        <v>0</v>
      </c>
    </row>
    <row r="8986" spans="5:6" x14ac:dyDescent="0.3">
      <c r="E8986" s="4" t="s">
        <v>10721</v>
      </c>
      <c r="F8986" s="11">
        <v>0</v>
      </c>
    </row>
    <row r="8987" spans="5:6" x14ac:dyDescent="0.3">
      <c r="E8987" s="4" t="s">
        <v>9809</v>
      </c>
      <c r="F8987" s="11">
        <v>0</v>
      </c>
    </row>
    <row r="8988" spans="5:6" x14ac:dyDescent="0.3">
      <c r="E8988" s="4" t="s">
        <v>10725</v>
      </c>
      <c r="F8988" s="11">
        <v>0</v>
      </c>
    </row>
    <row r="8989" spans="5:6" x14ac:dyDescent="0.3">
      <c r="E8989" s="4" t="s">
        <v>10054</v>
      </c>
      <c r="F8989" s="11">
        <v>0</v>
      </c>
    </row>
    <row r="8990" spans="5:6" x14ac:dyDescent="0.3">
      <c r="E8990" s="4" t="s">
        <v>10729</v>
      </c>
      <c r="F8990" s="11">
        <v>0</v>
      </c>
    </row>
    <row r="8991" spans="5:6" x14ac:dyDescent="0.3">
      <c r="E8991" s="4" t="s">
        <v>9788</v>
      </c>
      <c r="F8991" s="11">
        <v>0</v>
      </c>
    </row>
    <row r="8992" spans="5:6" x14ac:dyDescent="0.3">
      <c r="E8992" s="4" t="s">
        <v>10733</v>
      </c>
      <c r="F8992" s="11">
        <v>0</v>
      </c>
    </row>
    <row r="8993" spans="5:6" x14ac:dyDescent="0.3">
      <c r="E8993" s="4" t="s">
        <v>10056</v>
      </c>
      <c r="F8993" s="11">
        <v>0</v>
      </c>
    </row>
    <row r="8994" spans="5:6" x14ac:dyDescent="0.3">
      <c r="E8994" s="4" t="s">
        <v>10737</v>
      </c>
      <c r="F8994" s="11">
        <v>0</v>
      </c>
    </row>
    <row r="8995" spans="5:6" x14ac:dyDescent="0.3">
      <c r="E8995" s="4" t="s">
        <v>10057</v>
      </c>
      <c r="F8995" s="11">
        <v>0</v>
      </c>
    </row>
    <row r="8996" spans="5:6" x14ac:dyDescent="0.3">
      <c r="E8996" s="4" t="s">
        <v>10741</v>
      </c>
      <c r="F8996" s="11">
        <v>0</v>
      </c>
    </row>
    <row r="8997" spans="5:6" x14ac:dyDescent="0.3">
      <c r="E8997" s="4" t="s">
        <v>10058</v>
      </c>
      <c r="F8997" s="11">
        <v>0</v>
      </c>
    </row>
    <row r="8998" spans="5:6" x14ac:dyDescent="0.3">
      <c r="E8998" s="4" t="s">
        <v>10745</v>
      </c>
      <c r="F8998" s="11">
        <v>0</v>
      </c>
    </row>
    <row r="8999" spans="5:6" x14ac:dyDescent="0.3">
      <c r="E8999" s="4" t="s">
        <v>10059</v>
      </c>
      <c r="F8999" s="11">
        <v>0</v>
      </c>
    </row>
    <row r="9000" spans="5:6" x14ac:dyDescent="0.3">
      <c r="E9000" s="4" t="s">
        <v>10749</v>
      </c>
      <c r="F9000" s="11">
        <v>0</v>
      </c>
    </row>
    <row r="9001" spans="5:6" x14ac:dyDescent="0.3">
      <c r="E9001" s="4" t="s">
        <v>10060</v>
      </c>
      <c r="F9001" s="11">
        <v>0</v>
      </c>
    </row>
    <row r="9002" spans="5:6" x14ac:dyDescent="0.3">
      <c r="E9002" s="4" t="s">
        <v>10753</v>
      </c>
      <c r="F9002" s="11">
        <v>0</v>
      </c>
    </row>
    <row r="9003" spans="5:6" x14ac:dyDescent="0.3">
      <c r="E9003" s="4" t="s">
        <v>10061</v>
      </c>
      <c r="F9003" s="11">
        <v>0</v>
      </c>
    </row>
    <row r="9004" spans="5:6" x14ac:dyDescent="0.3">
      <c r="E9004" s="4" t="s">
        <v>10757</v>
      </c>
      <c r="F9004" s="11">
        <v>0</v>
      </c>
    </row>
    <row r="9005" spans="5:6" x14ac:dyDescent="0.3">
      <c r="E9005" s="4" t="s">
        <v>10062</v>
      </c>
      <c r="F9005" s="11">
        <v>0</v>
      </c>
    </row>
    <row r="9006" spans="5:6" x14ac:dyDescent="0.3">
      <c r="E9006" s="4" t="s">
        <v>10761</v>
      </c>
      <c r="F9006" s="11">
        <v>0</v>
      </c>
    </row>
    <row r="9007" spans="5:6" x14ac:dyDescent="0.3">
      <c r="E9007" s="4" t="s">
        <v>10063</v>
      </c>
      <c r="F9007" s="11">
        <v>0</v>
      </c>
    </row>
    <row r="9008" spans="5:6" x14ac:dyDescent="0.3">
      <c r="E9008" s="4" t="s">
        <v>10765</v>
      </c>
      <c r="F9008" s="11">
        <v>0</v>
      </c>
    </row>
    <row r="9009" spans="5:6" x14ac:dyDescent="0.3">
      <c r="E9009" s="4" t="s">
        <v>10064</v>
      </c>
      <c r="F9009" s="11">
        <v>0</v>
      </c>
    </row>
    <row r="9010" spans="5:6" x14ac:dyDescent="0.3">
      <c r="E9010" s="4" t="s">
        <v>10769</v>
      </c>
      <c r="F9010" s="11">
        <v>0</v>
      </c>
    </row>
    <row r="9011" spans="5:6" x14ac:dyDescent="0.3">
      <c r="E9011" s="4" t="s">
        <v>10065</v>
      </c>
      <c r="F9011" s="11">
        <v>0</v>
      </c>
    </row>
    <row r="9012" spans="5:6" x14ac:dyDescent="0.3">
      <c r="E9012" s="4" t="s">
        <v>10773</v>
      </c>
      <c r="F9012" s="11">
        <v>0</v>
      </c>
    </row>
    <row r="9013" spans="5:6" x14ac:dyDescent="0.3">
      <c r="E9013" s="4" t="s">
        <v>10066</v>
      </c>
      <c r="F9013" s="11">
        <v>0</v>
      </c>
    </row>
    <row r="9014" spans="5:6" x14ac:dyDescent="0.3">
      <c r="E9014" s="4" t="s">
        <v>10777</v>
      </c>
      <c r="F9014" s="11">
        <v>0</v>
      </c>
    </row>
    <row r="9015" spans="5:6" x14ac:dyDescent="0.3">
      <c r="E9015" s="4" t="s">
        <v>10067</v>
      </c>
      <c r="F9015" s="11">
        <v>0</v>
      </c>
    </row>
    <row r="9016" spans="5:6" x14ac:dyDescent="0.3">
      <c r="E9016" s="4" t="s">
        <v>10781</v>
      </c>
      <c r="F9016" s="11">
        <v>0</v>
      </c>
    </row>
    <row r="9017" spans="5:6" x14ac:dyDescent="0.3">
      <c r="E9017" s="4" t="s">
        <v>10068</v>
      </c>
      <c r="F9017" s="11">
        <v>0</v>
      </c>
    </row>
    <row r="9018" spans="5:6" x14ac:dyDescent="0.3">
      <c r="E9018" s="4" t="s">
        <v>10785</v>
      </c>
      <c r="F9018" s="11">
        <v>0</v>
      </c>
    </row>
    <row r="9019" spans="5:6" x14ac:dyDescent="0.3">
      <c r="E9019" s="4" t="s">
        <v>10069</v>
      </c>
      <c r="F9019" s="11">
        <v>0</v>
      </c>
    </row>
    <row r="9020" spans="5:6" x14ac:dyDescent="0.3">
      <c r="E9020" s="4" t="s">
        <v>10789</v>
      </c>
      <c r="F9020" s="11">
        <v>0</v>
      </c>
    </row>
    <row r="9021" spans="5:6" x14ac:dyDescent="0.3">
      <c r="E9021" s="4" t="s">
        <v>10070</v>
      </c>
      <c r="F9021" s="11">
        <v>0</v>
      </c>
    </row>
    <row r="9022" spans="5:6" x14ac:dyDescent="0.3">
      <c r="E9022" s="4" t="s">
        <v>10793</v>
      </c>
      <c r="F9022" s="11">
        <v>0</v>
      </c>
    </row>
    <row r="9023" spans="5:6" x14ac:dyDescent="0.3">
      <c r="E9023" s="4" t="s">
        <v>10071</v>
      </c>
      <c r="F9023" s="11">
        <v>0</v>
      </c>
    </row>
    <row r="9024" spans="5:6" x14ac:dyDescent="0.3">
      <c r="E9024" s="4" t="s">
        <v>10797</v>
      </c>
      <c r="F9024" s="11">
        <v>0</v>
      </c>
    </row>
    <row r="9025" spans="5:6" x14ac:dyDescent="0.3">
      <c r="E9025" s="4" t="s">
        <v>10072</v>
      </c>
      <c r="F9025" s="11">
        <v>0</v>
      </c>
    </row>
    <row r="9026" spans="5:6" x14ac:dyDescent="0.3">
      <c r="E9026" s="4" t="s">
        <v>10801</v>
      </c>
      <c r="F9026" s="11">
        <v>0</v>
      </c>
    </row>
    <row r="9027" spans="5:6" x14ac:dyDescent="0.3">
      <c r="E9027" s="4" t="s">
        <v>10073</v>
      </c>
      <c r="F9027" s="11">
        <v>0</v>
      </c>
    </row>
    <row r="9028" spans="5:6" x14ac:dyDescent="0.3">
      <c r="E9028" s="4" t="s">
        <v>10805</v>
      </c>
      <c r="F9028" s="11">
        <v>0</v>
      </c>
    </row>
    <row r="9029" spans="5:6" x14ac:dyDescent="0.3">
      <c r="E9029" s="4" t="s">
        <v>10074</v>
      </c>
      <c r="F9029" s="11">
        <v>0</v>
      </c>
    </row>
    <row r="9030" spans="5:6" x14ac:dyDescent="0.3">
      <c r="E9030" s="4" t="s">
        <v>9820</v>
      </c>
      <c r="F9030" s="11">
        <v>0</v>
      </c>
    </row>
    <row r="9031" spans="5:6" x14ac:dyDescent="0.3">
      <c r="E9031" s="4" t="s">
        <v>10075</v>
      </c>
      <c r="F9031" s="11">
        <v>0</v>
      </c>
    </row>
    <row r="9032" spans="5:6" x14ac:dyDescent="0.3">
      <c r="E9032" s="4" t="s">
        <v>10813</v>
      </c>
      <c r="F9032" s="11">
        <v>0</v>
      </c>
    </row>
    <row r="9033" spans="5:6" x14ac:dyDescent="0.3">
      <c r="E9033" s="4" t="s">
        <v>10076</v>
      </c>
      <c r="F9033" s="11">
        <v>0</v>
      </c>
    </row>
    <row r="9034" spans="5:6" x14ac:dyDescent="0.3">
      <c r="E9034" s="4" t="s">
        <v>10817</v>
      </c>
      <c r="F9034" s="11">
        <v>0</v>
      </c>
    </row>
    <row r="9035" spans="5:6" x14ac:dyDescent="0.3">
      <c r="E9035" s="4" t="s">
        <v>10077</v>
      </c>
      <c r="F9035" s="11">
        <v>0</v>
      </c>
    </row>
    <row r="9036" spans="5:6" x14ac:dyDescent="0.3">
      <c r="E9036" s="4" t="s">
        <v>10821</v>
      </c>
      <c r="F9036" s="11">
        <v>0</v>
      </c>
    </row>
    <row r="9037" spans="5:6" x14ac:dyDescent="0.3">
      <c r="E9037" s="4" t="s">
        <v>10078</v>
      </c>
      <c r="F9037" s="11">
        <v>0</v>
      </c>
    </row>
    <row r="9038" spans="5:6" x14ac:dyDescent="0.3">
      <c r="E9038" s="4" t="s">
        <v>10825</v>
      </c>
      <c r="F9038" s="11">
        <v>0</v>
      </c>
    </row>
    <row r="9039" spans="5:6" x14ac:dyDescent="0.3">
      <c r="E9039" s="4" t="s">
        <v>10079</v>
      </c>
      <c r="F9039" s="11">
        <v>0</v>
      </c>
    </row>
    <row r="9040" spans="5:6" x14ac:dyDescent="0.3">
      <c r="E9040" s="4" t="s">
        <v>10829</v>
      </c>
      <c r="F9040" s="11">
        <v>0</v>
      </c>
    </row>
    <row r="9041" spans="5:6" x14ac:dyDescent="0.3">
      <c r="E9041" s="4" t="s">
        <v>10080</v>
      </c>
      <c r="F9041" s="11">
        <v>0</v>
      </c>
    </row>
    <row r="9042" spans="5:6" x14ac:dyDescent="0.3">
      <c r="E9042" s="4" t="s">
        <v>10833</v>
      </c>
      <c r="F9042" s="11">
        <v>0</v>
      </c>
    </row>
    <row r="9043" spans="5:6" x14ac:dyDescent="0.3">
      <c r="E9043" s="4" t="s">
        <v>10081</v>
      </c>
      <c r="F9043" s="11">
        <v>0</v>
      </c>
    </row>
    <row r="9044" spans="5:6" x14ac:dyDescent="0.3">
      <c r="E9044" s="4" t="s">
        <v>10837</v>
      </c>
      <c r="F9044" s="11">
        <v>0</v>
      </c>
    </row>
    <row r="9045" spans="5:6" x14ac:dyDescent="0.3">
      <c r="E9045" s="4" t="s">
        <v>10082</v>
      </c>
      <c r="F9045" s="11">
        <v>0</v>
      </c>
    </row>
    <row r="9046" spans="5:6" x14ac:dyDescent="0.3">
      <c r="E9046" s="4" t="s">
        <v>9832</v>
      </c>
      <c r="F9046" s="11">
        <v>0</v>
      </c>
    </row>
    <row r="9047" spans="5:6" x14ac:dyDescent="0.3">
      <c r="E9047" s="4" t="s">
        <v>10083</v>
      </c>
      <c r="F9047" s="11">
        <v>0</v>
      </c>
    </row>
    <row r="9048" spans="5:6" x14ac:dyDescent="0.3">
      <c r="E9048" s="4" t="s">
        <v>9824</v>
      </c>
      <c r="F9048" s="11">
        <v>0</v>
      </c>
    </row>
    <row r="9049" spans="5:6" x14ac:dyDescent="0.3">
      <c r="E9049" s="4" t="s">
        <v>10084</v>
      </c>
      <c r="F9049" s="11">
        <v>0</v>
      </c>
    </row>
    <row r="9050" spans="5:6" x14ac:dyDescent="0.3">
      <c r="E9050" s="4" t="s">
        <v>10853</v>
      </c>
      <c r="F9050" s="11">
        <v>0</v>
      </c>
    </row>
    <row r="9051" spans="5:6" x14ac:dyDescent="0.3">
      <c r="E9051" s="4" t="s">
        <v>9782</v>
      </c>
      <c r="F9051" s="11">
        <v>0</v>
      </c>
    </row>
    <row r="9052" spans="5:6" x14ac:dyDescent="0.3">
      <c r="E9052" s="4" t="s">
        <v>10857</v>
      </c>
      <c r="F9052" s="11">
        <v>0</v>
      </c>
    </row>
    <row r="9053" spans="5:6" x14ac:dyDescent="0.3">
      <c r="E9053" s="4" t="s">
        <v>10086</v>
      </c>
      <c r="F9053" s="11">
        <v>0</v>
      </c>
    </row>
    <row r="9054" spans="5:6" x14ac:dyDescent="0.3">
      <c r="E9054" s="4" t="s">
        <v>10861</v>
      </c>
      <c r="F9054" s="11">
        <v>0</v>
      </c>
    </row>
    <row r="9055" spans="5:6" x14ac:dyDescent="0.3">
      <c r="E9055" s="4" t="s">
        <v>9790</v>
      </c>
      <c r="F9055" s="11">
        <v>0</v>
      </c>
    </row>
    <row r="9056" spans="5:6" x14ac:dyDescent="0.3">
      <c r="E9056" s="4" t="s">
        <v>10865</v>
      </c>
      <c r="F9056" s="11">
        <v>0</v>
      </c>
    </row>
    <row r="9057" spans="5:6" x14ac:dyDescent="0.3">
      <c r="E9057" s="4" t="s">
        <v>10088</v>
      </c>
      <c r="F9057" s="11">
        <v>0</v>
      </c>
    </row>
    <row r="9058" spans="5:6" x14ac:dyDescent="0.3">
      <c r="E9058" s="4" t="s">
        <v>10869</v>
      </c>
      <c r="F9058" s="11">
        <v>0</v>
      </c>
    </row>
    <row r="9059" spans="5:6" x14ac:dyDescent="0.3">
      <c r="E9059" s="4" t="s">
        <v>10089</v>
      </c>
      <c r="F9059" s="11">
        <v>0</v>
      </c>
    </row>
    <row r="9060" spans="5:6" x14ac:dyDescent="0.3">
      <c r="E9060" s="4" t="s">
        <v>10873</v>
      </c>
      <c r="F9060" s="11">
        <v>0</v>
      </c>
    </row>
    <row r="9061" spans="5:6" x14ac:dyDescent="0.3">
      <c r="E9061" s="4" t="s">
        <v>10090</v>
      </c>
      <c r="F9061" s="11">
        <v>0</v>
      </c>
    </row>
    <row r="9062" spans="5:6" x14ac:dyDescent="0.3">
      <c r="E9062" s="4" t="s">
        <v>10877</v>
      </c>
      <c r="F9062" s="11">
        <v>0</v>
      </c>
    </row>
    <row r="9063" spans="5:6" x14ac:dyDescent="0.3">
      <c r="E9063" s="4" t="s">
        <v>10091</v>
      </c>
      <c r="F9063" s="11">
        <v>0</v>
      </c>
    </row>
    <row r="9064" spans="5:6" x14ac:dyDescent="0.3">
      <c r="E9064" s="4" t="s">
        <v>10881</v>
      </c>
      <c r="F9064" s="11">
        <v>0</v>
      </c>
    </row>
    <row r="9065" spans="5:6" x14ac:dyDescent="0.3">
      <c r="E9065" s="4" t="s">
        <v>10092</v>
      </c>
      <c r="F9065" s="11">
        <v>0</v>
      </c>
    </row>
    <row r="9066" spans="5:6" x14ac:dyDescent="0.3">
      <c r="E9066" s="4" t="s">
        <v>10885</v>
      </c>
      <c r="F9066" s="11">
        <v>0</v>
      </c>
    </row>
    <row r="9067" spans="5:6" x14ac:dyDescent="0.3">
      <c r="E9067" s="4" t="s">
        <v>10093</v>
      </c>
      <c r="F9067" s="11">
        <v>0</v>
      </c>
    </row>
    <row r="9068" spans="5:6" x14ac:dyDescent="0.3">
      <c r="E9068" s="4" t="s">
        <v>10889</v>
      </c>
      <c r="F9068" s="11">
        <v>0</v>
      </c>
    </row>
    <row r="9069" spans="5:6" x14ac:dyDescent="0.3">
      <c r="E9069" s="4" t="s">
        <v>10094</v>
      </c>
      <c r="F9069" s="11">
        <v>0</v>
      </c>
    </row>
    <row r="9070" spans="5:6" x14ac:dyDescent="0.3">
      <c r="E9070" s="4" t="s">
        <v>10893</v>
      </c>
      <c r="F9070" s="11">
        <v>0</v>
      </c>
    </row>
    <row r="9071" spans="5:6" x14ac:dyDescent="0.3">
      <c r="E9071" s="4" t="s">
        <v>10095</v>
      </c>
      <c r="F9071" s="11">
        <v>0</v>
      </c>
    </row>
    <row r="9072" spans="5:6" x14ac:dyDescent="0.3">
      <c r="E9072" s="4" t="s">
        <v>10897</v>
      </c>
      <c r="F9072" s="11">
        <v>0</v>
      </c>
    </row>
    <row r="9073" spans="5:6" x14ac:dyDescent="0.3">
      <c r="E9073" s="4" t="s">
        <v>10096</v>
      </c>
      <c r="F9073" s="11">
        <v>0</v>
      </c>
    </row>
    <row r="9074" spans="5:6" x14ac:dyDescent="0.3">
      <c r="E9074" s="4" t="s">
        <v>10901</v>
      </c>
      <c r="F9074" s="11">
        <v>0</v>
      </c>
    </row>
    <row r="9075" spans="5:6" x14ac:dyDescent="0.3">
      <c r="E9075" s="4" t="s">
        <v>10097</v>
      </c>
      <c r="F9075" s="11">
        <v>0</v>
      </c>
    </row>
    <row r="9076" spans="5:6" x14ac:dyDescent="0.3">
      <c r="E9076" s="4" t="s">
        <v>10905</v>
      </c>
      <c r="F9076" s="11">
        <v>0</v>
      </c>
    </row>
    <row r="9077" spans="5:6" x14ac:dyDescent="0.3">
      <c r="E9077" s="4" t="s">
        <v>10098</v>
      </c>
      <c r="F9077" s="11">
        <v>0</v>
      </c>
    </row>
    <row r="9078" spans="5:6" x14ac:dyDescent="0.3">
      <c r="E9078" s="4" t="s">
        <v>10909</v>
      </c>
      <c r="F9078" s="11">
        <v>0</v>
      </c>
    </row>
    <row r="9079" spans="5:6" x14ac:dyDescent="0.3">
      <c r="E9079" s="4" t="s">
        <v>10099</v>
      </c>
      <c r="F9079" s="11">
        <v>0</v>
      </c>
    </row>
    <row r="9080" spans="5:6" x14ac:dyDescent="0.3">
      <c r="E9080" s="4" t="s">
        <v>10913</v>
      </c>
      <c r="F9080" s="11">
        <v>0</v>
      </c>
    </row>
    <row r="9081" spans="5:6" x14ac:dyDescent="0.3">
      <c r="E9081" s="4" t="s">
        <v>10100</v>
      </c>
      <c r="F9081" s="11">
        <v>0</v>
      </c>
    </row>
    <row r="9082" spans="5:6" x14ac:dyDescent="0.3">
      <c r="E9082" s="4" t="s">
        <v>10372</v>
      </c>
      <c r="F9082" s="11">
        <v>0</v>
      </c>
    </row>
    <row r="9083" spans="5:6" x14ac:dyDescent="0.3">
      <c r="E9083" s="4" t="s">
        <v>10101</v>
      </c>
      <c r="F9083" s="11">
        <v>0</v>
      </c>
    </row>
    <row r="9084" spans="5:6" x14ac:dyDescent="0.3">
      <c r="E9084" s="4" t="s">
        <v>10374</v>
      </c>
      <c r="F9084" s="11">
        <v>0</v>
      </c>
    </row>
    <row r="9085" spans="5:6" x14ac:dyDescent="0.3">
      <c r="E9085" s="4" t="s">
        <v>10102</v>
      </c>
      <c r="F9085" s="11">
        <v>0</v>
      </c>
    </row>
    <row r="9086" spans="5:6" x14ac:dyDescent="0.3">
      <c r="E9086" s="4" t="s">
        <v>10376</v>
      </c>
      <c r="F9086" s="11">
        <v>0</v>
      </c>
    </row>
    <row r="9087" spans="5:6" x14ac:dyDescent="0.3">
      <c r="E9087" s="4" t="s">
        <v>10103</v>
      </c>
      <c r="F9087" s="11">
        <v>0</v>
      </c>
    </row>
    <row r="9088" spans="5:6" x14ac:dyDescent="0.3">
      <c r="E9088" s="4" t="s">
        <v>10378</v>
      </c>
      <c r="F9088" s="11">
        <v>0</v>
      </c>
    </row>
    <row r="9089" spans="5:6" x14ac:dyDescent="0.3">
      <c r="E9089" s="4" t="s">
        <v>10104</v>
      </c>
      <c r="F9089" s="11">
        <v>0</v>
      </c>
    </row>
    <row r="9090" spans="5:6" x14ac:dyDescent="0.3">
      <c r="E9090" s="4" t="s">
        <v>10380</v>
      </c>
      <c r="F9090" s="11">
        <v>0</v>
      </c>
    </row>
    <row r="9091" spans="5:6" x14ac:dyDescent="0.3">
      <c r="E9091" s="4" t="s">
        <v>10105</v>
      </c>
      <c r="F9091" s="11">
        <v>0</v>
      </c>
    </row>
    <row r="9092" spans="5:6" x14ac:dyDescent="0.3">
      <c r="E9092" s="4" t="s">
        <v>10382</v>
      </c>
      <c r="F9092" s="11">
        <v>0</v>
      </c>
    </row>
    <row r="9093" spans="5:6" x14ac:dyDescent="0.3">
      <c r="E9093" s="4" t="s">
        <v>10106</v>
      </c>
      <c r="F9093" s="11">
        <v>0</v>
      </c>
    </row>
    <row r="9094" spans="5:6" x14ac:dyDescent="0.3">
      <c r="E9094" s="4" t="s">
        <v>10384</v>
      </c>
      <c r="F9094" s="11">
        <v>0</v>
      </c>
    </row>
    <row r="9095" spans="5:6" x14ac:dyDescent="0.3">
      <c r="E9095" s="4" t="s">
        <v>10107</v>
      </c>
      <c r="F9095" s="11">
        <v>0</v>
      </c>
    </row>
    <row r="9096" spans="5:6" x14ac:dyDescent="0.3">
      <c r="E9096" s="4" t="s">
        <v>10386</v>
      </c>
      <c r="F9096" s="11">
        <v>0</v>
      </c>
    </row>
    <row r="9097" spans="5:6" x14ac:dyDescent="0.3">
      <c r="E9097" s="4" t="s">
        <v>10108</v>
      </c>
      <c r="F9097" s="11">
        <v>0</v>
      </c>
    </row>
    <row r="9098" spans="5:6" x14ac:dyDescent="0.3">
      <c r="E9098" s="4" t="s">
        <v>10388</v>
      </c>
      <c r="F9098" s="11">
        <v>0</v>
      </c>
    </row>
    <row r="9099" spans="5:6" x14ac:dyDescent="0.3">
      <c r="E9099" s="4" t="s">
        <v>10109</v>
      </c>
      <c r="F9099" s="11">
        <v>0</v>
      </c>
    </row>
    <row r="9100" spans="5:6" x14ac:dyDescent="0.3">
      <c r="E9100" s="4" t="s">
        <v>10390</v>
      </c>
      <c r="F9100" s="11">
        <v>0</v>
      </c>
    </row>
    <row r="9101" spans="5:6" x14ac:dyDescent="0.3">
      <c r="E9101" s="4" t="s">
        <v>10110</v>
      </c>
      <c r="F9101" s="11">
        <v>0</v>
      </c>
    </row>
    <row r="9102" spans="5:6" x14ac:dyDescent="0.3">
      <c r="E9102" s="4" t="s">
        <v>10392</v>
      </c>
      <c r="F9102" s="11">
        <v>0</v>
      </c>
    </row>
    <row r="9103" spans="5:6" x14ac:dyDescent="0.3">
      <c r="E9103" s="4" t="s">
        <v>10111</v>
      </c>
      <c r="F9103" s="11">
        <v>0</v>
      </c>
    </row>
    <row r="9104" spans="5:6" x14ac:dyDescent="0.3">
      <c r="E9104" s="4" t="s">
        <v>10394</v>
      </c>
      <c r="F9104" s="11">
        <v>0</v>
      </c>
    </row>
    <row r="9105" spans="5:6" x14ac:dyDescent="0.3">
      <c r="E9105" s="4" t="s">
        <v>10112</v>
      </c>
      <c r="F9105" s="11">
        <v>0</v>
      </c>
    </row>
    <row r="9106" spans="5:6" x14ac:dyDescent="0.3">
      <c r="E9106" s="4" t="s">
        <v>10396</v>
      </c>
      <c r="F9106" s="11">
        <v>0</v>
      </c>
    </row>
    <row r="9107" spans="5:6" x14ac:dyDescent="0.3">
      <c r="E9107" s="4" t="s">
        <v>10113</v>
      </c>
      <c r="F9107" s="11">
        <v>0</v>
      </c>
    </row>
    <row r="9108" spans="5:6" x14ac:dyDescent="0.3">
      <c r="E9108" s="4" t="s">
        <v>10398</v>
      </c>
      <c r="F9108" s="11">
        <v>0</v>
      </c>
    </row>
    <row r="9109" spans="5:6" x14ac:dyDescent="0.3">
      <c r="E9109" s="4" t="s">
        <v>10114</v>
      </c>
      <c r="F9109" s="11">
        <v>0</v>
      </c>
    </row>
    <row r="9110" spans="5:6" x14ac:dyDescent="0.3">
      <c r="E9110" s="4" t="s">
        <v>10400</v>
      </c>
      <c r="F9110" s="11">
        <v>0</v>
      </c>
    </row>
    <row r="9111" spans="5:6" x14ac:dyDescent="0.3">
      <c r="E9111" s="4" t="s">
        <v>10115</v>
      </c>
      <c r="F9111" s="11">
        <v>0</v>
      </c>
    </row>
    <row r="9112" spans="5:6" x14ac:dyDescent="0.3">
      <c r="E9112" s="4" t="s">
        <v>10402</v>
      </c>
      <c r="F9112" s="11">
        <v>0</v>
      </c>
    </row>
    <row r="9113" spans="5:6" x14ac:dyDescent="0.3">
      <c r="E9113" s="4" t="s">
        <v>10116</v>
      </c>
      <c r="F9113" s="11">
        <v>0</v>
      </c>
    </row>
    <row r="9114" spans="5:6" x14ac:dyDescent="0.3">
      <c r="E9114" s="4" t="s">
        <v>10404</v>
      </c>
      <c r="F9114" s="11">
        <v>0</v>
      </c>
    </row>
    <row r="9115" spans="5:6" x14ac:dyDescent="0.3">
      <c r="E9115" s="4" t="s">
        <v>10117</v>
      </c>
      <c r="F9115" s="11">
        <v>0</v>
      </c>
    </row>
    <row r="9116" spans="5:6" x14ac:dyDescent="0.3">
      <c r="E9116" s="4" t="s">
        <v>10406</v>
      </c>
      <c r="F9116" s="11">
        <v>0</v>
      </c>
    </row>
    <row r="9117" spans="5:6" x14ac:dyDescent="0.3">
      <c r="E9117" s="4" t="s">
        <v>10118</v>
      </c>
      <c r="F9117" s="11">
        <v>0</v>
      </c>
    </row>
    <row r="9118" spans="5:6" x14ac:dyDescent="0.3">
      <c r="E9118" s="4" t="s">
        <v>10408</v>
      </c>
      <c r="F9118" s="11">
        <v>0</v>
      </c>
    </row>
    <row r="9119" spans="5:6" x14ac:dyDescent="0.3">
      <c r="E9119" s="4" t="s">
        <v>10119</v>
      </c>
      <c r="F9119" s="11">
        <v>0</v>
      </c>
    </row>
    <row r="9120" spans="5:6" x14ac:dyDescent="0.3">
      <c r="E9120" s="4" t="s">
        <v>10410</v>
      </c>
      <c r="F9120" s="11">
        <v>0</v>
      </c>
    </row>
    <row r="9121" spans="5:6" x14ac:dyDescent="0.3">
      <c r="E9121" s="4" t="s">
        <v>10120</v>
      </c>
      <c r="F9121" s="11">
        <v>0</v>
      </c>
    </row>
    <row r="9122" spans="5:6" x14ac:dyDescent="0.3">
      <c r="E9122" s="4" t="s">
        <v>10412</v>
      </c>
      <c r="F9122" s="11">
        <v>0</v>
      </c>
    </row>
    <row r="9123" spans="5:6" x14ac:dyDescent="0.3">
      <c r="E9123" s="4" t="s">
        <v>10121</v>
      </c>
      <c r="F9123" s="11">
        <v>0</v>
      </c>
    </row>
    <row r="9124" spans="5:6" x14ac:dyDescent="0.3">
      <c r="E9124" s="4" t="s">
        <v>10414</v>
      </c>
      <c r="F9124" s="11">
        <v>0</v>
      </c>
    </row>
    <row r="9125" spans="5:6" x14ac:dyDescent="0.3">
      <c r="E9125" s="4" t="s">
        <v>10122</v>
      </c>
      <c r="F9125" s="11">
        <v>0</v>
      </c>
    </row>
    <row r="9126" spans="5:6" x14ac:dyDescent="0.3">
      <c r="E9126" s="4" t="s">
        <v>10416</v>
      </c>
      <c r="F9126" s="11">
        <v>0</v>
      </c>
    </row>
    <row r="9127" spans="5:6" x14ac:dyDescent="0.3">
      <c r="E9127" s="4" t="s">
        <v>10123</v>
      </c>
      <c r="F9127" s="11">
        <v>0</v>
      </c>
    </row>
    <row r="9128" spans="5:6" x14ac:dyDescent="0.3">
      <c r="E9128" s="4" t="s">
        <v>10418</v>
      </c>
      <c r="F9128" s="11">
        <v>0</v>
      </c>
    </row>
    <row r="9129" spans="5:6" x14ac:dyDescent="0.3">
      <c r="E9129" s="4" t="s">
        <v>10124</v>
      </c>
      <c r="F9129" s="11">
        <v>0</v>
      </c>
    </row>
    <row r="9130" spans="5:6" x14ac:dyDescent="0.3">
      <c r="E9130" s="4" t="s">
        <v>10420</v>
      </c>
      <c r="F9130" s="11">
        <v>0</v>
      </c>
    </row>
    <row r="9131" spans="5:6" x14ac:dyDescent="0.3">
      <c r="E9131" s="4" t="s">
        <v>10125</v>
      </c>
      <c r="F9131" s="11">
        <v>0</v>
      </c>
    </row>
    <row r="9132" spans="5:6" x14ac:dyDescent="0.3">
      <c r="E9132" s="4" t="s">
        <v>10422</v>
      </c>
      <c r="F9132" s="11">
        <v>0</v>
      </c>
    </row>
    <row r="9133" spans="5:6" x14ac:dyDescent="0.3">
      <c r="E9133" s="4" t="s">
        <v>10126</v>
      </c>
      <c r="F9133" s="11">
        <v>0</v>
      </c>
    </row>
    <row r="9134" spans="5:6" x14ac:dyDescent="0.3">
      <c r="E9134" s="4" t="s">
        <v>10424</v>
      </c>
      <c r="F9134" s="11">
        <v>0</v>
      </c>
    </row>
    <row r="9135" spans="5:6" x14ac:dyDescent="0.3">
      <c r="E9135" s="4" t="s">
        <v>10127</v>
      </c>
      <c r="F9135" s="11">
        <v>0</v>
      </c>
    </row>
    <row r="9136" spans="5:6" x14ac:dyDescent="0.3">
      <c r="E9136" s="4" t="s">
        <v>10426</v>
      </c>
      <c r="F9136" s="11">
        <v>0</v>
      </c>
    </row>
    <row r="9137" spans="5:6" x14ac:dyDescent="0.3">
      <c r="E9137" s="4" t="s">
        <v>10128</v>
      </c>
      <c r="F9137" s="11">
        <v>0</v>
      </c>
    </row>
    <row r="9138" spans="5:6" x14ac:dyDescent="0.3">
      <c r="E9138" s="4" t="s">
        <v>10428</v>
      </c>
      <c r="F9138" s="11">
        <v>0</v>
      </c>
    </row>
    <row r="9139" spans="5:6" x14ac:dyDescent="0.3">
      <c r="E9139" s="4" t="s">
        <v>10129</v>
      </c>
      <c r="F9139" s="11">
        <v>0</v>
      </c>
    </row>
    <row r="9140" spans="5:6" x14ac:dyDescent="0.3">
      <c r="E9140" s="4" t="s">
        <v>10430</v>
      </c>
      <c r="F9140" s="11">
        <v>0</v>
      </c>
    </row>
    <row r="9141" spans="5:6" x14ac:dyDescent="0.3">
      <c r="E9141" s="4" t="s">
        <v>10130</v>
      </c>
      <c r="F9141" s="11">
        <v>0</v>
      </c>
    </row>
    <row r="9142" spans="5:6" x14ac:dyDescent="0.3">
      <c r="E9142" s="4" t="s">
        <v>10432</v>
      </c>
      <c r="F9142" s="11">
        <v>0</v>
      </c>
    </row>
    <row r="9143" spans="5:6" x14ac:dyDescent="0.3">
      <c r="E9143" s="4" t="s">
        <v>10131</v>
      </c>
      <c r="F9143" s="11">
        <v>0</v>
      </c>
    </row>
    <row r="9144" spans="5:6" x14ac:dyDescent="0.3">
      <c r="E9144" s="4" t="s">
        <v>9812</v>
      </c>
      <c r="F9144" s="11">
        <v>0</v>
      </c>
    </row>
    <row r="9145" spans="5:6" x14ac:dyDescent="0.3">
      <c r="E9145" s="4" t="s">
        <v>10132</v>
      </c>
      <c r="F9145" s="11">
        <v>0</v>
      </c>
    </row>
    <row r="9146" spans="5:6" x14ac:dyDescent="0.3">
      <c r="E9146" s="4" t="s">
        <v>10436</v>
      </c>
      <c r="F9146" s="11">
        <v>0</v>
      </c>
    </row>
    <row r="9147" spans="5:6" x14ac:dyDescent="0.3">
      <c r="E9147" s="4" t="s">
        <v>10133</v>
      </c>
      <c r="F9147" s="11">
        <v>0</v>
      </c>
    </row>
    <row r="9148" spans="5:6" x14ac:dyDescent="0.3">
      <c r="E9148" s="4" t="s">
        <v>10438</v>
      </c>
      <c r="F9148" s="11">
        <v>0</v>
      </c>
    </row>
    <row r="9149" spans="5:6" x14ac:dyDescent="0.3">
      <c r="E9149" s="4" t="s">
        <v>10134</v>
      </c>
      <c r="F9149" s="11">
        <v>0</v>
      </c>
    </row>
    <row r="9150" spans="5:6" x14ac:dyDescent="0.3">
      <c r="E9150" s="4" t="s">
        <v>10440</v>
      </c>
      <c r="F9150" s="11">
        <v>0</v>
      </c>
    </row>
    <row r="9151" spans="5:6" x14ac:dyDescent="0.3">
      <c r="E9151" s="4" t="s">
        <v>10135</v>
      </c>
      <c r="F9151" s="11">
        <v>0</v>
      </c>
    </row>
    <row r="9152" spans="5:6" x14ac:dyDescent="0.3">
      <c r="E9152" s="4" t="s">
        <v>10442</v>
      </c>
      <c r="F9152" s="11">
        <v>0</v>
      </c>
    </row>
    <row r="9153" spans="5:6" x14ac:dyDescent="0.3">
      <c r="E9153" s="4" t="s">
        <v>10136</v>
      </c>
      <c r="F9153" s="11">
        <v>0</v>
      </c>
    </row>
    <row r="9154" spans="5:6" x14ac:dyDescent="0.3">
      <c r="E9154" s="4" t="s">
        <v>10444</v>
      </c>
      <c r="F9154" s="11">
        <v>0</v>
      </c>
    </row>
    <row r="9155" spans="5:6" x14ac:dyDescent="0.3">
      <c r="E9155" s="4" t="s">
        <v>10137</v>
      </c>
      <c r="F9155" s="11">
        <v>0</v>
      </c>
    </row>
    <row r="9156" spans="5:6" x14ac:dyDescent="0.3">
      <c r="E9156" s="4" t="s">
        <v>10446</v>
      </c>
      <c r="F9156" s="11">
        <v>0</v>
      </c>
    </row>
    <row r="9157" spans="5:6" x14ac:dyDescent="0.3">
      <c r="E9157" s="4" t="s">
        <v>10138</v>
      </c>
      <c r="F9157" s="11">
        <v>0</v>
      </c>
    </row>
    <row r="9158" spans="5:6" x14ac:dyDescent="0.3">
      <c r="E9158" s="4" t="s">
        <v>10448</v>
      </c>
      <c r="F9158" s="11">
        <v>0</v>
      </c>
    </row>
    <row r="9159" spans="5:6" x14ac:dyDescent="0.3">
      <c r="E9159" s="4" t="s">
        <v>10139</v>
      </c>
      <c r="F9159" s="11">
        <v>0</v>
      </c>
    </row>
    <row r="9160" spans="5:6" x14ac:dyDescent="0.3">
      <c r="E9160" s="4" t="s">
        <v>10450</v>
      </c>
      <c r="F9160" s="11">
        <v>0</v>
      </c>
    </row>
    <row r="9161" spans="5:6" x14ac:dyDescent="0.3">
      <c r="E9161" s="4" t="s">
        <v>10140</v>
      </c>
      <c r="F9161" s="11">
        <v>0</v>
      </c>
    </row>
    <row r="9162" spans="5:6" x14ac:dyDescent="0.3">
      <c r="E9162" s="4" t="s">
        <v>10452</v>
      </c>
      <c r="F9162" s="11">
        <v>0</v>
      </c>
    </row>
    <row r="9163" spans="5:6" x14ac:dyDescent="0.3">
      <c r="E9163" s="4" t="s">
        <v>10141</v>
      </c>
      <c r="F9163" s="11">
        <v>0</v>
      </c>
    </row>
    <row r="9164" spans="5:6" x14ac:dyDescent="0.3">
      <c r="E9164" s="4" t="s">
        <v>10454</v>
      </c>
      <c r="F9164" s="11">
        <v>0</v>
      </c>
    </row>
    <row r="9165" spans="5:6" x14ac:dyDescent="0.3">
      <c r="E9165" s="4" t="s">
        <v>10142</v>
      </c>
      <c r="F9165" s="11">
        <v>0</v>
      </c>
    </row>
    <row r="9166" spans="5:6" x14ac:dyDescent="0.3">
      <c r="E9166" s="4" t="s">
        <v>10456</v>
      </c>
      <c r="F9166" s="11">
        <v>0</v>
      </c>
    </row>
    <row r="9167" spans="5:6" x14ac:dyDescent="0.3">
      <c r="E9167" s="4" t="s">
        <v>10143</v>
      </c>
      <c r="F9167" s="11">
        <v>0</v>
      </c>
    </row>
    <row r="9168" spans="5:6" x14ac:dyDescent="0.3">
      <c r="E9168" s="4" t="s">
        <v>10458</v>
      </c>
      <c r="F9168" s="11">
        <v>0</v>
      </c>
    </row>
    <row r="9169" spans="5:6" x14ac:dyDescent="0.3">
      <c r="E9169" s="4" t="s">
        <v>10144</v>
      </c>
      <c r="F9169" s="11">
        <v>0</v>
      </c>
    </row>
    <row r="9170" spans="5:6" x14ac:dyDescent="0.3">
      <c r="E9170" s="4" t="s">
        <v>10460</v>
      </c>
      <c r="F9170" s="11">
        <v>0</v>
      </c>
    </row>
    <row r="9171" spans="5:6" x14ac:dyDescent="0.3">
      <c r="E9171" s="4" t="s">
        <v>10145</v>
      </c>
      <c r="F9171" s="11">
        <v>0</v>
      </c>
    </row>
    <row r="9172" spans="5:6" x14ac:dyDescent="0.3">
      <c r="E9172" s="4" t="s">
        <v>10462</v>
      </c>
      <c r="F9172" s="11">
        <v>0</v>
      </c>
    </row>
    <row r="9173" spans="5:6" x14ac:dyDescent="0.3">
      <c r="E9173" s="4" t="s">
        <v>10146</v>
      </c>
      <c r="F9173" s="11">
        <v>0</v>
      </c>
    </row>
    <row r="9174" spans="5:6" x14ac:dyDescent="0.3">
      <c r="E9174" s="4" t="s">
        <v>10464</v>
      </c>
      <c r="F9174" s="11">
        <v>0</v>
      </c>
    </row>
    <row r="9175" spans="5:6" x14ac:dyDescent="0.3">
      <c r="E9175" s="4" t="s">
        <v>10147</v>
      </c>
      <c r="F9175" s="11">
        <v>0</v>
      </c>
    </row>
    <row r="9176" spans="5:6" x14ac:dyDescent="0.3">
      <c r="E9176" s="4" t="s">
        <v>10466</v>
      </c>
      <c r="F9176" s="11">
        <v>0</v>
      </c>
    </row>
    <row r="9177" spans="5:6" x14ac:dyDescent="0.3">
      <c r="E9177" s="4" t="s">
        <v>10148</v>
      </c>
      <c r="F9177" s="11">
        <v>0</v>
      </c>
    </row>
    <row r="9178" spans="5:6" x14ac:dyDescent="0.3">
      <c r="E9178" s="4" t="s">
        <v>10468</v>
      </c>
      <c r="F9178" s="11">
        <v>0</v>
      </c>
    </row>
    <row r="9179" spans="5:6" x14ac:dyDescent="0.3">
      <c r="E9179" s="4" t="s">
        <v>10149</v>
      </c>
      <c r="F9179" s="11">
        <v>0</v>
      </c>
    </row>
    <row r="9180" spans="5:6" x14ac:dyDescent="0.3">
      <c r="E9180" s="4" t="s">
        <v>10470</v>
      </c>
      <c r="F9180" s="11">
        <v>0</v>
      </c>
    </row>
    <row r="9181" spans="5:6" x14ac:dyDescent="0.3">
      <c r="E9181" s="4" t="s">
        <v>10150</v>
      </c>
      <c r="F9181" s="11">
        <v>0</v>
      </c>
    </row>
    <row r="9182" spans="5:6" x14ac:dyDescent="0.3">
      <c r="E9182" s="4" t="s">
        <v>10472</v>
      </c>
      <c r="F9182" s="11">
        <v>0</v>
      </c>
    </row>
    <row r="9183" spans="5:6" x14ac:dyDescent="0.3">
      <c r="E9183" s="4" t="s">
        <v>10151</v>
      </c>
      <c r="F9183" s="11">
        <v>0</v>
      </c>
    </row>
    <row r="9184" spans="5:6" x14ac:dyDescent="0.3">
      <c r="E9184" s="4" t="s">
        <v>10474</v>
      </c>
      <c r="F9184" s="11">
        <v>0</v>
      </c>
    </row>
    <row r="9185" spans="5:6" x14ac:dyDescent="0.3">
      <c r="E9185" s="4" t="s">
        <v>10152</v>
      </c>
      <c r="F9185" s="11">
        <v>0</v>
      </c>
    </row>
    <row r="9186" spans="5:6" x14ac:dyDescent="0.3">
      <c r="E9186" s="4" t="s">
        <v>10476</v>
      </c>
      <c r="F9186" s="11">
        <v>0</v>
      </c>
    </row>
    <row r="9187" spans="5:6" x14ac:dyDescent="0.3">
      <c r="E9187" s="4" t="s">
        <v>10153</v>
      </c>
      <c r="F9187" s="11">
        <v>0</v>
      </c>
    </row>
    <row r="9188" spans="5:6" x14ac:dyDescent="0.3">
      <c r="E9188" s="4" t="s">
        <v>10478</v>
      </c>
      <c r="F9188" s="11">
        <v>0</v>
      </c>
    </row>
    <row r="9189" spans="5:6" x14ac:dyDescent="0.3">
      <c r="E9189" s="4" t="s">
        <v>10154</v>
      </c>
      <c r="F9189" s="11">
        <v>0</v>
      </c>
    </row>
    <row r="9190" spans="5:6" x14ac:dyDescent="0.3">
      <c r="E9190" s="4" t="s">
        <v>10480</v>
      </c>
      <c r="F9190" s="11">
        <v>0</v>
      </c>
    </row>
    <row r="9191" spans="5:6" x14ac:dyDescent="0.3">
      <c r="E9191" s="4" t="s">
        <v>10155</v>
      </c>
      <c r="F9191" s="11">
        <v>0</v>
      </c>
    </row>
    <row r="9192" spans="5:6" x14ac:dyDescent="0.3">
      <c r="E9192" s="4" t="s">
        <v>10482</v>
      </c>
      <c r="F9192" s="11">
        <v>0</v>
      </c>
    </row>
    <row r="9193" spans="5:6" x14ac:dyDescent="0.3">
      <c r="E9193" s="4" t="s">
        <v>10156</v>
      </c>
      <c r="F9193" s="11">
        <v>0</v>
      </c>
    </row>
    <row r="9194" spans="5:6" x14ac:dyDescent="0.3">
      <c r="E9194" s="4" t="s">
        <v>10484</v>
      </c>
      <c r="F9194" s="11">
        <v>0</v>
      </c>
    </row>
    <row r="9195" spans="5:6" x14ac:dyDescent="0.3">
      <c r="E9195" s="4" t="s">
        <v>10157</v>
      </c>
      <c r="F9195" s="11">
        <v>0</v>
      </c>
    </row>
    <row r="9196" spans="5:6" x14ac:dyDescent="0.3">
      <c r="E9196" s="4" t="s">
        <v>10486</v>
      </c>
      <c r="F9196" s="11">
        <v>0</v>
      </c>
    </row>
    <row r="9197" spans="5:6" x14ac:dyDescent="0.3">
      <c r="E9197" s="4" t="s">
        <v>10158</v>
      </c>
      <c r="F9197" s="11">
        <v>0</v>
      </c>
    </row>
    <row r="9198" spans="5:6" x14ac:dyDescent="0.3">
      <c r="E9198" s="4" t="s">
        <v>10488</v>
      </c>
      <c r="F9198" s="11">
        <v>0</v>
      </c>
    </row>
    <row r="9199" spans="5:6" x14ac:dyDescent="0.3">
      <c r="E9199" s="4" t="s">
        <v>10159</v>
      </c>
      <c r="F9199" s="11">
        <v>0</v>
      </c>
    </row>
    <row r="9200" spans="5:6" x14ac:dyDescent="0.3">
      <c r="E9200" s="4" t="s">
        <v>10490</v>
      </c>
      <c r="F9200" s="11">
        <v>0</v>
      </c>
    </row>
    <row r="9201" spans="5:6" x14ac:dyDescent="0.3">
      <c r="E9201" s="4" t="s">
        <v>10160</v>
      </c>
      <c r="F9201" s="11">
        <v>0</v>
      </c>
    </row>
    <row r="9202" spans="5:6" x14ac:dyDescent="0.3">
      <c r="E9202" s="4" t="s">
        <v>10492</v>
      </c>
      <c r="F9202" s="11">
        <v>0</v>
      </c>
    </row>
    <row r="9203" spans="5:6" x14ac:dyDescent="0.3">
      <c r="E9203" s="4" t="s">
        <v>10161</v>
      </c>
      <c r="F9203" s="11">
        <v>0</v>
      </c>
    </row>
    <row r="9204" spans="5:6" x14ac:dyDescent="0.3">
      <c r="E9204" s="4" t="s">
        <v>10494</v>
      </c>
      <c r="F9204" s="11">
        <v>0</v>
      </c>
    </row>
    <row r="9205" spans="5:6" x14ac:dyDescent="0.3">
      <c r="E9205" s="4" t="s">
        <v>10162</v>
      </c>
      <c r="F9205" s="11">
        <v>0</v>
      </c>
    </row>
    <row r="9206" spans="5:6" x14ac:dyDescent="0.3">
      <c r="E9206" s="4" t="s">
        <v>10496</v>
      </c>
      <c r="F9206" s="11">
        <v>0</v>
      </c>
    </row>
    <row r="9207" spans="5:6" x14ac:dyDescent="0.3">
      <c r="E9207" s="4" t="s">
        <v>10163</v>
      </c>
      <c r="F9207" s="11">
        <v>0</v>
      </c>
    </row>
    <row r="9208" spans="5:6" x14ac:dyDescent="0.3">
      <c r="E9208" s="4" t="s">
        <v>10498</v>
      </c>
      <c r="F9208" s="11">
        <v>0</v>
      </c>
    </row>
    <row r="9209" spans="5:6" x14ac:dyDescent="0.3">
      <c r="E9209" s="4" t="s">
        <v>10164</v>
      </c>
      <c r="F9209" s="11">
        <v>0</v>
      </c>
    </row>
    <row r="9210" spans="5:6" x14ac:dyDescent="0.3">
      <c r="E9210" s="4" t="s">
        <v>10500</v>
      </c>
      <c r="F9210" s="11">
        <v>0</v>
      </c>
    </row>
    <row r="9211" spans="5:6" x14ac:dyDescent="0.3">
      <c r="E9211" s="4" t="s">
        <v>10165</v>
      </c>
      <c r="F9211" s="11">
        <v>0</v>
      </c>
    </row>
    <row r="9212" spans="5:6" x14ac:dyDescent="0.3">
      <c r="E9212" s="4" t="s">
        <v>10502</v>
      </c>
      <c r="F9212" s="11">
        <v>0</v>
      </c>
    </row>
    <row r="9213" spans="5:6" x14ac:dyDescent="0.3">
      <c r="E9213" s="4" t="s">
        <v>10166</v>
      </c>
      <c r="F9213" s="11">
        <v>0</v>
      </c>
    </row>
    <row r="9214" spans="5:6" x14ac:dyDescent="0.3">
      <c r="E9214" s="4" t="s">
        <v>10504</v>
      </c>
      <c r="F9214" s="11">
        <v>0</v>
      </c>
    </row>
    <row r="9215" spans="5:6" x14ac:dyDescent="0.3">
      <c r="E9215" s="4" t="s">
        <v>10167</v>
      </c>
      <c r="F9215" s="11">
        <v>0</v>
      </c>
    </row>
    <row r="9216" spans="5:6" x14ac:dyDescent="0.3">
      <c r="E9216" s="4" t="s">
        <v>10506</v>
      </c>
      <c r="F9216" s="11">
        <v>0</v>
      </c>
    </row>
    <row r="9217" spans="5:6" x14ac:dyDescent="0.3">
      <c r="E9217" s="4" t="s">
        <v>10168</v>
      </c>
      <c r="F9217" s="11">
        <v>0</v>
      </c>
    </row>
    <row r="9218" spans="5:6" x14ac:dyDescent="0.3">
      <c r="E9218" s="4" t="s">
        <v>10508</v>
      </c>
      <c r="F9218" s="11">
        <v>0</v>
      </c>
    </row>
    <row r="9219" spans="5:6" x14ac:dyDescent="0.3">
      <c r="E9219" s="4" t="s">
        <v>10169</v>
      </c>
      <c r="F9219" s="11">
        <v>0</v>
      </c>
    </row>
    <row r="9220" spans="5:6" x14ac:dyDescent="0.3">
      <c r="E9220" s="4" t="s">
        <v>10510</v>
      </c>
      <c r="F9220" s="11">
        <v>0</v>
      </c>
    </row>
    <row r="9221" spans="5:6" x14ac:dyDescent="0.3">
      <c r="E9221" s="4" t="s">
        <v>10170</v>
      </c>
      <c r="F9221" s="11">
        <v>0</v>
      </c>
    </row>
    <row r="9222" spans="5:6" x14ac:dyDescent="0.3">
      <c r="E9222" s="4" t="s">
        <v>10512</v>
      </c>
      <c r="F9222" s="11">
        <v>0</v>
      </c>
    </row>
    <row r="9223" spans="5:6" x14ac:dyDescent="0.3">
      <c r="E9223" s="4" t="s">
        <v>10171</v>
      </c>
      <c r="F9223" s="11">
        <v>0</v>
      </c>
    </row>
    <row r="9224" spans="5:6" x14ac:dyDescent="0.3">
      <c r="E9224" s="4" t="s">
        <v>10514</v>
      </c>
      <c r="F9224" s="11">
        <v>0</v>
      </c>
    </row>
    <row r="9225" spans="5:6" x14ac:dyDescent="0.3">
      <c r="E9225" s="4" t="s">
        <v>10172</v>
      </c>
      <c r="F9225" s="11">
        <v>0</v>
      </c>
    </row>
    <row r="9226" spans="5:6" x14ac:dyDescent="0.3">
      <c r="E9226" s="4" t="s">
        <v>10516</v>
      </c>
      <c r="F9226" s="11">
        <v>0</v>
      </c>
    </row>
    <row r="9227" spans="5:6" x14ac:dyDescent="0.3">
      <c r="E9227" s="4" t="s">
        <v>10173</v>
      </c>
      <c r="F9227" s="11">
        <v>0</v>
      </c>
    </row>
    <row r="9228" spans="5:6" x14ac:dyDescent="0.3">
      <c r="E9228" s="4" t="s">
        <v>10518</v>
      </c>
      <c r="F9228" s="11">
        <v>0</v>
      </c>
    </row>
    <row r="9229" spans="5:6" x14ac:dyDescent="0.3">
      <c r="E9229" s="4" t="s">
        <v>10174</v>
      </c>
      <c r="F9229" s="11">
        <v>0</v>
      </c>
    </row>
    <row r="9230" spans="5:6" x14ac:dyDescent="0.3">
      <c r="E9230" s="4" t="s">
        <v>10520</v>
      </c>
      <c r="F9230" s="11">
        <v>0</v>
      </c>
    </row>
    <row r="9231" spans="5:6" x14ac:dyDescent="0.3">
      <c r="E9231" s="4" t="s">
        <v>10175</v>
      </c>
      <c r="F9231" s="11">
        <v>0</v>
      </c>
    </row>
    <row r="9232" spans="5:6" x14ac:dyDescent="0.3">
      <c r="E9232" s="4" t="s">
        <v>10522</v>
      </c>
      <c r="F9232" s="11">
        <v>0</v>
      </c>
    </row>
    <row r="9233" spans="5:6" x14ac:dyDescent="0.3">
      <c r="E9233" s="4" t="s">
        <v>10176</v>
      </c>
      <c r="F9233" s="11">
        <v>0</v>
      </c>
    </row>
    <row r="9234" spans="5:6" x14ac:dyDescent="0.3">
      <c r="E9234" s="4" t="s">
        <v>10524</v>
      </c>
      <c r="F9234" s="11">
        <v>0</v>
      </c>
    </row>
    <row r="9235" spans="5:6" x14ac:dyDescent="0.3">
      <c r="E9235" s="4" t="s">
        <v>10177</v>
      </c>
      <c r="F9235" s="11">
        <v>0</v>
      </c>
    </row>
    <row r="9236" spans="5:6" x14ac:dyDescent="0.3">
      <c r="E9236" s="4" t="s">
        <v>10526</v>
      </c>
      <c r="F9236" s="11">
        <v>0</v>
      </c>
    </row>
    <row r="9237" spans="5:6" x14ac:dyDescent="0.3">
      <c r="E9237" s="4" t="s">
        <v>10178</v>
      </c>
      <c r="F9237" s="11">
        <v>0</v>
      </c>
    </row>
    <row r="9238" spans="5:6" x14ac:dyDescent="0.3">
      <c r="E9238" s="4" t="s">
        <v>9793</v>
      </c>
      <c r="F9238" s="11">
        <v>0</v>
      </c>
    </row>
    <row r="9239" spans="5:6" x14ac:dyDescent="0.3">
      <c r="E9239" s="4" t="s">
        <v>10179</v>
      </c>
      <c r="F9239" s="11">
        <v>0</v>
      </c>
    </row>
    <row r="9240" spans="5:6" x14ac:dyDescent="0.3">
      <c r="E9240" s="4" t="s">
        <v>10530</v>
      </c>
      <c r="F9240" s="11">
        <v>0</v>
      </c>
    </row>
    <row r="9241" spans="5:6" x14ac:dyDescent="0.3">
      <c r="E9241" s="4" t="s">
        <v>10180</v>
      </c>
      <c r="F9241" s="11">
        <v>0</v>
      </c>
    </row>
    <row r="9242" spans="5:6" x14ac:dyDescent="0.3">
      <c r="E9242" s="4" t="s">
        <v>10532</v>
      </c>
      <c r="F9242" s="11">
        <v>0</v>
      </c>
    </row>
    <row r="9243" spans="5:6" x14ac:dyDescent="0.3">
      <c r="E9243" s="4" t="s">
        <v>10181</v>
      </c>
      <c r="F9243" s="11">
        <v>0</v>
      </c>
    </row>
    <row r="9244" spans="5:6" x14ac:dyDescent="0.3">
      <c r="E9244" s="4" t="s">
        <v>10534</v>
      </c>
      <c r="F9244" s="11">
        <v>0</v>
      </c>
    </row>
    <row r="9245" spans="5:6" x14ac:dyDescent="0.3">
      <c r="E9245" s="4" t="s">
        <v>10182</v>
      </c>
      <c r="F9245" s="11">
        <v>0</v>
      </c>
    </row>
    <row r="9246" spans="5:6" x14ac:dyDescent="0.3">
      <c r="E9246" s="4" t="s">
        <v>10536</v>
      </c>
      <c r="F9246" s="11">
        <v>0</v>
      </c>
    </row>
    <row r="9247" spans="5:6" x14ac:dyDescent="0.3">
      <c r="E9247" s="4" t="s">
        <v>10183</v>
      </c>
      <c r="F9247" s="11">
        <v>0</v>
      </c>
    </row>
    <row r="9248" spans="5:6" x14ac:dyDescent="0.3">
      <c r="E9248" s="4" t="s">
        <v>10538</v>
      </c>
      <c r="F9248" s="11">
        <v>0</v>
      </c>
    </row>
    <row r="9249" spans="5:6" x14ac:dyDescent="0.3">
      <c r="E9249" s="4" t="s">
        <v>10184</v>
      </c>
      <c r="F9249" s="11">
        <v>0</v>
      </c>
    </row>
    <row r="9250" spans="5:6" x14ac:dyDescent="0.3">
      <c r="E9250" s="4" t="s">
        <v>10540</v>
      </c>
      <c r="F9250" s="11">
        <v>0</v>
      </c>
    </row>
    <row r="9251" spans="5:6" x14ac:dyDescent="0.3">
      <c r="E9251" s="4" t="s">
        <v>10185</v>
      </c>
      <c r="F9251" s="11">
        <v>0</v>
      </c>
    </row>
    <row r="9252" spans="5:6" x14ac:dyDescent="0.3">
      <c r="E9252" s="4" t="s">
        <v>10542</v>
      </c>
      <c r="F9252" s="11">
        <v>0</v>
      </c>
    </row>
    <row r="9253" spans="5:6" x14ac:dyDescent="0.3">
      <c r="E9253" s="4" t="s">
        <v>10186</v>
      </c>
      <c r="F9253" s="11">
        <v>0</v>
      </c>
    </row>
    <row r="9254" spans="5:6" x14ac:dyDescent="0.3">
      <c r="E9254" s="4" t="s">
        <v>10544</v>
      </c>
      <c r="F9254" s="11">
        <v>0</v>
      </c>
    </row>
    <row r="9255" spans="5:6" x14ac:dyDescent="0.3">
      <c r="E9255" s="4" t="s">
        <v>10187</v>
      </c>
      <c r="F9255" s="11">
        <v>0</v>
      </c>
    </row>
    <row r="9256" spans="5:6" x14ac:dyDescent="0.3">
      <c r="E9256" s="4" t="s">
        <v>10546</v>
      </c>
      <c r="F9256" s="11">
        <v>0</v>
      </c>
    </row>
    <row r="9257" spans="5:6" x14ac:dyDescent="0.3">
      <c r="E9257" s="4" t="s">
        <v>10188</v>
      </c>
      <c r="F9257" s="11">
        <v>0</v>
      </c>
    </row>
    <row r="9258" spans="5:6" x14ac:dyDescent="0.3">
      <c r="E9258" s="4" t="s">
        <v>10548</v>
      </c>
      <c r="F9258" s="11">
        <v>0</v>
      </c>
    </row>
    <row r="9259" spans="5:6" x14ac:dyDescent="0.3">
      <c r="E9259" s="4" t="s">
        <v>10189</v>
      </c>
      <c r="F9259" s="11">
        <v>0</v>
      </c>
    </row>
    <row r="9260" spans="5:6" x14ac:dyDescent="0.3">
      <c r="E9260" s="4" t="s">
        <v>10550</v>
      </c>
      <c r="F9260" s="11">
        <v>0</v>
      </c>
    </row>
    <row r="9261" spans="5:6" x14ac:dyDescent="0.3">
      <c r="E9261" s="4" t="s">
        <v>10190</v>
      </c>
      <c r="F9261" s="11">
        <v>0</v>
      </c>
    </row>
    <row r="9262" spans="5:6" x14ac:dyDescent="0.3">
      <c r="E9262" s="4" t="s">
        <v>10552</v>
      </c>
      <c r="F9262" s="11">
        <v>0</v>
      </c>
    </row>
    <row r="9263" spans="5:6" x14ac:dyDescent="0.3">
      <c r="E9263" s="4" t="s">
        <v>10191</v>
      </c>
      <c r="F9263" s="11">
        <v>0</v>
      </c>
    </row>
    <row r="9264" spans="5:6" x14ac:dyDescent="0.3">
      <c r="E9264" s="4" t="s">
        <v>10554</v>
      </c>
      <c r="F9264" s="11">
        <v>0</v>
      </c>
    </row>
    <row r="9265" spans="5:6" x14ac:dyDescent="0.3">
      <c r="E9265" s="4" t="s">
        <v>10192</v>
      </c>
      <c r="F9265" s="11">
        <v>0</v>
      </c>
    </row>
    <row r="9266" spans="5:6" x14ac:dyDescent="0.3">
      <c r="E9266" s="4" t="s">
        <v>10556</v>
      </c>
      <c r="F9266" s="11">
        <v>0</v>
      </c>
    </row>
    <row r="9267" spans="5:6" x14ac:dyDescent="0.3">
      <c r="E9267" s="4" t="s">
        <v>10193</v>
      </c>
      <c r="F9267" s="11">
        <v>0</v>
      </c>
    </row>
    <row r="9268" spans="5:6" x14ac:dyDescent="0.3">
      <c r="E9268" s="4" t="s">
        <v>10558</v>
      </c>
      <c r="F9268" s="11">
        <v>0</v>
      </c>
    </row>
    <row r="9269" spans="5:6" x14ac:dyDescent="0.3">
      <c r="E9269" s="4" t="s">
        <v>10194</v>
      </c>
      <c r="F9269" s="11">
        <v>0</v>
      </c>
    </row>
    <row r="9270" spans="5:6" x14ac:dyDescent="0.3">
      <c r="E9270" s="4" t="s">
        <v>10560</v>
      </c>
      <c r="F9270" s="11">
        <v>0</v>
      </c>
    </row>
    <row r="9271" spans="5:6" x14ac:dyDescent="0.3">
      <c r="E9271" s="4" t="s">
        <v>10195</v>
      </c>
      <c r="F9271" s="11">
        <v>0</v>
      </c>
    </row>
    <row r="9272" spans="5:6" x14ac:dyDescent="0.3">
      <c r="E9272" s="4" t="s">
        <v>10562</v>
      </c>
      <c r="F9272" s="11">
        <v>0</v>
      </c>
    </row>
    <row r="9273" spans="5:6" x14ac:dyDescent="0.3">
      <c r="E9273" s="4" t="s">
        <v>10196</v>
      </c>
      <c r="F9273" s="11">
        <v>0</v>
      </c>
    </row>
    <row r="9274" spans="5:6" x14ac:dyDescent="0.3">
      <c r="E9274" s="4" t="s">
        <v>10564</v>
      </c>
      <c r="F9274" s="11">
        <v>0</v>
      </c>
    </row>
    <row r="9275" spans="5:6" x14ac:dyDescent="0.3">
      <c r="E9275" s="4" t="s">
        <v>10197</v>
      </c>
      <c r="F9275" s="11">
        <v>0</v>
      </c>
    </row>
    <row r="9276" spans="5:6" x14ac:dyDescent="0.3">
      <c r="E9276" s="4" t="s">
        <v>10566</v>
      </c>
      <c r="F9276" s="11">
        <v>0</v>
      </c>
    </row>
    <row r="9277" spans="5:6" x14ac:dyDescent="0.3">
      <c r="E9277" s="4" t="s">
        <v>10198</v>
      </c>
      <c r="F9277" s="11">
        <v>0</v>
      </c>
    </row>
    <row r="9278" spans="5:6" x14ac:dyDescent="0.3">
      <c r="E9278" s="4" t="s">
        <v>10568</v>
      </c>
      <c r="F9278" s="11">
        <v>0</v>
      </c>
    </row>
    <row r="9279" spans="5:6" x14ac:dyDescent="0.3">
      <c r="E9279" s="4" t="s">
        <v>10199</v>
      </c>
      <c r="F9279" s="11">
        <v>0</v>
      </c>
    </row>
    <row r="9280" spans="5:6" x14ac:dyDescent="0.3">
      <c r="E9280" s="4" t="s">
        <v>10570</v>
      </c>
      <c r="F9280" s="11">
        <v>0</v>
      </c>
    </row>
    <row r="9281" spans="5:6" x14ac:dyDescent="0.3">
      <c r="E9281" s="4" t="s">
        <v>10200</v>
      </c>
      <c r="F9281" s="11">
        <v>0</v>
      </c>
    </row>
    <row r="9282" spans="5:6" x14ac:dyDescent="0.3">
      <c r="E9282" s="4" t="s">
        <v>10572</v>
      </c>
      <c r="F9282" s="11">
        <v>0</v>
      </c>
    </row>
    <row r="9283" spans="5:6" x14ac:dyDescent="0.3">
      <c r="E9283" s="4" t="s">
        <v>10201</v>
      </c>
      <c r="F9283" s="11">
        <v>0</v>
      </c>
    </row>
    <row r="9284" spans="5:6" x14ac:dyDescent="0.3">
      <c r="E9284" s="4" t="s">
        <v>10574</v>
      </c>
      <c r="F9284" s="11">
        <v>0</v>
      </c>
    </row>
    <row r="9285" spans="5:6" x14ac:dyDescent="0.3">
      <c r="E9285" s="4" t="s">
        <v>10202</v>
      </c>
      <c r="F9285" s="11">
        <v>0</v>
      </c>
    </row>
    <row r="9286" spans="5:6" x14ac:dyDescent="0.3">
      <c r="E9286" s="4" t="s">
        <v>10576</v>
      </c>
      <c r="F9286" s="11">
        <v>0</v>
      </c>
    </row>
    <row r="9287" spans="5:6" x14ac:dyDescent="0.3">
      <c r="E9287" s="4" t="s">
        <v>10203</v>
      </c>
      <c r="F9287" s="11">
        <v>0</v>
      </c>
    </row>
    <row r="9288" spans="5:6" x14ac:dyDescent="0.3">
      <c r="E9288" s="4" t="s">
        <v>10578</v>
      </c>
      <c r="F9288" s="11">
        <v>0</v>
      </c>
    </row>
    <row r="9289" spans="5:6" x14ac:dyDescent="0.3">
      <c r="E9289" s="4" t="s">
        <v>10204</v>
      </c>
      <c r="F9289" s="11">
        <v>0</v>
      </c>
    </row>
    <row r="9290" spans="5:6" x14ac:dyDescent="0.3">
      <c r="E9290" s="4" t="s">
        <v>10580</v>
      </c>
      <c r="F9290" s="11">
        <v>0</v>
      </c>
    </row>
    <row r="9291" spans="5:6" x14ac:dyDescent="0.3">
      <c r="E9291" s="4" t="s">
        <v>10205</v>
      </c>
      <c r="F9291" s="11">
        <v>0</v>
      </c>
    </row>
    <row r="9292" spans="5:6" x14ac:dyDescent="0.3">
      <c r="E9292" s="4" t="s">
        <v>10582</v>
      </c>
      <c r="F9292" s="11">
        <v>0</v>
      </c>
    </row>
    <row r="9293" spans="5:6" x14ac:dyDescent="0.3">
      <c r="E9293" s="4" t="s">
        <v>10206</v>
      </c>
      <c r="F9293" s="11">
        <v>0</v>
      </c>
    </row>
    <row r="9294" spans="5:6" x14ac:dyDescent="0.3">
      <c r="E9294" s="4" t="s">
        <v>10584</v>
      </c>
      <c r="F9294" s="11">
        <v>0</v>
      </c>
    </row>
    <row r="9295" spans="5:6" x14ac:dyDescent="0.3">
      <c r="E9295" s="4" t="s">
        <v>10207</v>
      </c>
      <c r="F9295" s="11">
        <v>0</v>
      </c>
    </row>
    <row r="9296" spans="5:6" x14ac:dyDescent="0.3">
      <c r="E9296" s="4" t="s">
        <v>10586</v>
      </c>
      <c r="F9296" s="11">
        <v>0</v>
      </c>
    </row>
    <row r="9297" spans="5:6" x14ac:dyDescent="0.3">
      <c r="E9297" s="4" t="s">
        <v>10208</v>
      </c>
      <c r="F9297" s="11">
        <v>0</v>
      </c>
    </row>
    <row r="9298" spans="5:6" x14ac:dyDescent="0.3">
      <c r="E9298" s="4" t="s">
        <v>10588</v>
      </c>
      <c r="F9298" s="11">
        <v>0</v>
      </c>
    </row>
    <row r="9299" spans="5:6" x14ac:dyDescent="0.3">
      <c r="E9299" s="4" t="s">
        <v>10209</v>
      </c>
      <c r="F9299" s="11">
        <v>0</v>
      </c>
    </row>
    <row r="9300" spans="5:6" x14ac:dyDescent="0.3">
      <c r="E9300" s="4" t="s">
        <v>9794</v>
      </c>
      <c r="F9300" s="11">
        <v>0</v>
      </c>
    </row>
    <row r="9301" spans="5:6" x14ac:dyDescent="0.3">
      <c r="E9301" s="4" t="s">
        <v>10210</v>
      </c>
      <c r="F9301" s="11">
        <v>0</v>
      </c>
    </row>
    <row r="9302" spans="5:6" x14ac:dyDescent="0.3">
      <c r="E9302" s="4" t="s">
        <v>10592</v>
      </c>
      <c r="F9302" s="11">
        <v>0</v>
      </c>
    </row>
    <row r="9303" spans="5:6" x14ac:dyDescent="0.3">
      <c r="E9303" s="4" t="s">
        <v>10211</v>
      </c>
      <c r="F9303" s="11">
        <v>0</v>
      </c>
    </row>
    <row r="9304" spans="5:6" x14ac:dyDescent="0.3">
      <c r="E9304" s="4" t="s">
        <v>10594</v>
      </c>
      <c r="F9304" s="11">
        <v>0</v>
      </c>
    </row>
    <row r="9305" spans="5:6" x14ac:dyDescent="0.3">
      <c r="E9305" s="4" t="s">
        <v>10212</v>
      </c>
      <c r="F9305" s="11">
        <v>0</v>
      </c>
    </row>
    <row r="9306" spans="5:6" x14ac:dyDescent="0.3">
      <c r="E9306" s="4" t="s">
        <v>9795</v>
      </c>
      <c r="F9306" s="11">
        <v>0</v>
      </c>
    </row>
    <row r="9307" spans="5:6" x14ac:dyDescent="0.3">
      <c r="E9307" s="4" t="s">
        <v>10213</v>
      </c>
      <c r="F9307" s="11">
        <v>0</v>
      </c>
    </row>
    <row r="9308" spans="5:6" x14ac:dyDescent="0.3">
      <c r="E9308" s="4" t="s">
        <v>10598</v>
      </c>
      <c r="F9308" s="11">
        <v>0</v>
      </c>
    </row>
    <row r="9309" spans="5:6" x14ac:dyDescent="0.3">
      <c r="E9309" s="4" t="s">
        <v>10214</v>
      </c>
      <c r="F9309" s="11">
        <v>0</v>
      </c>
    </row>
    <row r="9310" spans="5:6" x14ac:dyDescent="0.3">
      <c r="E9310" s="4" t="s">
        <v>10600</v>
      </c>
      <c r="F9310" s="11">
        <v>0</v>
      </c>
    </row>
    <row r="9311" spans="5:6" x14ac:dyDescent="0.3">
      <c r="E9311" s="4" t="s">
        <v>10215</v>
      </c>
      <c r="F9311" s="11">
        <v>0</v>
      </c>
    </row>
    <row r="9312" spans="5:6" x14ac:dyDescent="0.3">
      <c r="E9312" s="4" t="s">
        <v>10602</v>
      </c>
      <c r="F9312" s="11">
        <v>0</v>
      </c>
    </row>
    <row r="9313" spans="5:6" x14ac:dyDescent="0.3">
      <c r="E9313" s="4" t="s">
        <v>10216</v>
      </c>
      <c r="F9313" s="11">
        <v>0</v>
      </c>
    </row>
    <row r="9314" spans="5:6" x14ac:dyDescent="0.3">
      <c r="E9314" s="4" t="s">
        <v>10604</v>
      </c>
      <c r="F9314" s="11">
        <v>0</v>
      </c>
    </row>
    <row r="9315" spans="5:6" x14ac:dyDescent="0.3">
      <c r="E9315" s="4" t="s">
        <v>10217</v>
      </c>
      <c r="F9315" s="11">
        <v>0</v>
      </c>
    </row>
    <row r="9316" spans="5:6" x14ac:dyDescent="0.3">
      <c r="E9316" s="4" t="s">
        <v>10606</v>
      </c>
      <c r="F9316" s="11">
        <v>0</v>
      </c>
    </row>
    <row r="9317" spans="5:6" x14ac:dyDescent="0.3">
      <c r="E9317" s="4" t="s">
        <v>10218</v>
      </c>
      <c r="F9317" s="11">
        <v>0</v>
      </c>
    </row>
    <row r="9318" spans="5:6" x14ac:dyDescent="0.3">
      <c r="E9318" s="4" t="s">
        <v>10608</v>
      </c>
      <c r="F9318" s="11">
        <v>0</v>
      </c>
    </row>
    <row r="9319" spans="5:6" x14ac:dyDescent="0.3">
      <c r="E9319" s="4" t="s">
        <v>10219</v>
      </c>
      <c r="F9319" s="11">
        <v>0</v>
      </c>
    </row>
    <row r="9320" spans="5:6" x14ac:dyDescent="0.3">
      <c r="E9320" s="4" t="s">
        <v>10610</v>
      </c>
      <c r="F9320" s="11">
        <v>0</v>
      </c>
    </row>
    <row r="9321" spans="5:6" x14ac:dyDescent="0.3">
      <c r="E9321" s="4" t="s">
        <v>10220</v>
      </c>
      <c r="F9321" s="11">
        <v>0</v>
      </c>
    </row>
    <row r="9322" spans="5:6" x14ac:dyDescent="0.3">
      <c r="E9322" s="4" t="s">
        <v>9814</v>
      </c>
      <c r="F9322" s="11">
        <v>0</v>
      </c>
    </row>
    <row r="9323" spans="5:6" x14ac:dyDescent="0.3">
      <c r="E9323" s="4" t="s">
        <v>10221</v>
      </c>
      <c r="F9323" s="11">
        <v>0</v>
      </c>
    </row>
    <row r="9324" spans="5:6" x14ac:dyDescent="0.3">
      <c r="E9324" s="4" t="s">
        <v>10614</v>
      </c>
      <c r="F9324" s="11">
        <v>0</v>
      </c>
    </row>
    <row r="9325" spans="5:6" x14ac:dyDescent="0.3">
      <c r="E9325" s="4" t="s">
        <v>10222</v>
      </c>
      <c r="F9325" s="11">
        <v>0</v>
      </c>
    </row>
    <row r="9326" spans="5:6" x14ac:dyDescent="0.3">
      <c r="E9326" s="4" t="s">
        <v>10616</v>
      </c>
      <c r="F9326" s="11">
        <v>0</v>
      </c>
    </row>
    <row r="9327" spans="5:6" x14ac:dyDescent="0.3">
      <c r="E9327" s="4" t="s">
        <v>10223</v>
      </c>
      <c r="F9327" s="11">
        <v>0</v>
      </c>
    </row>
    <row r="9328" spans="5:6" x14ac:dyDescent="0.3">
      <c r="E9328" s="4" t="s">
        <v>10618</v>
      </c>
      <c r="F9328" s="11">
        <v>0</v>
      </c>
    </row>
    <row r="9329" spans="5:6" x14ac:dyDescent="0.3">
      <c r="E9329" s="4" t="s">
        <v>10224</v>
      </c>
      <c r="F9329" s="11">
        <v>0</v>
      </c>
    </row>
    <row r="9330" spans="5:6" x14ac:dyDescent="0.3">
      <c r="E9330" s="4" t="s">
        <v>10620</v>
      </c>
      <c r="F9330" s="11">
        <v>0</v>
      </c>
    </row>
    <row r="9331" spans="5:6" x14ac:dyDescent="0.3">
      <c r="E9331" s="4" t="s">
        <v>10225</v>
      </c>
      <c r="F9331" s="11">
        <v>0</v>
      </c>
    </row>
    <row r="9332" spans="5:6" x14ac:dyDescent="0.3">
      <c r="E9332" s="4" t="s">
        <v>10622</v>
      </c>
      <c r="F9332" s="11">
        <v>0</v>
      </c>
    </row>
    <row r="9333" spans="5:6" x14ac:dyDescent="0.3">
      <c r="E9333" s="4" t="s">
        <v>10226</v>
      </c>
      <c r="F9333" s="11">
        <v>0</v>
      </c>
    </row>
    <row r="9334" spans="5:6" x14ac:dyDescent="0.3">
      <c r="E9334" s="4" t="s">
        <v>10624</v>
      </c>
      <c r="F9334" s="11">
        <v>0</v>
      </c>
    </row>
    <row r="9335" spans="5:6" x14ac:dyDescent="0.3">
      <c r="E9335" s="4" t="s">
        <v>10227</v>
      </c>
      <c r="F9335" s="11">
        <v>0</v>
      </c>
    </row>
    <row r="9336" spans="5:6" x14ac:dyDescent="0.3">
      <c r="E9336" s="4" t="s">
        <v>10626</v>
      </c>
      <c r="F9336" s="11">
        <v>0</v>
      </c>
    </row>
    <row r="9337" spans="5:6" x14ac:dyDescent="0.3">
      <c r="E9337" s="4" t="s">
        <v>10228</v>
      </c>
      <c r="F9337" s="11">
        <v>0</v>
      </c>
    </row>
    <row r="9338" spans="5:6" x14ac:dyDescent="0.3">
      <c r="E9338" s="4" t="s">
        <v>10628</v>
      </c>
      <c r="F9338" s="11">
        <v>0</v>
      </c>
    </row>
    <row r="9339" spans="5:6" x14ac:dyDescent="0.3">
      <c r="E9339" s="4" t="s">
        <v>10229</v>
      </c>
      <c r="F9339" s="11">
        <v>0</v>
      </c>
    </row>
    <row r="9340" spans="5:6" x14ac:dyDescent="0.3">
      <c r="E9340" s="4" t="s">
        <v>10630</v>
      </c>
      <c r="F9340" s="11">
        <v>0</v>
      </c>
    </row>
    <row r="9341" spans="5:6" x14ac:dyDescent="0.3">
      <c r="E9341" s="4" t="s">
        <v>10230</v>
      </c>
      <c r="F9341" s="11">
        <v>0</v>
      </c>
    </row>
    <row r="9342" spans="5:6" x14ac:dyDescent="0.3">
      <c r="E9342" s="4" t="s">
        <v>10632</v>
      </c>
      <c r="F9342" s="11">
        <v>0</v>
      </c>
    </row>
    <row r="9343" spans="5:6" x14ac:dyDescent="0.3">
      <c r="E9343" s="4" t="s">
        <v>10231</v>
      </c>
      <c r="F9343" s="11">
        <v>0</v>
      </c>
    </row>
    <row r="9344" spans="5:6" x14ac:dyDescent="0.3">
      <c r="E9344" s="4" t="s">
        <v>10634</v>
      </c>
      <c r="F9344" s="11">
        <v>0</v>
      </c>
    </row>
    <row r="9345" spans="5:6" x14ac:dyDescent="0.3">
      <c r="E9345" s="4" t="s">
        <v>10232</v>
      </c>
      <c r="F9345" s="11">
        <v>0</v>
      </c>
    </row>
    <row r="9346" spans="5:6" x14ac:dyDescent="0.3">
      <c r="E9346" s="4" t="s">
        <v>10636</v>
      </c>
      <c r="F9346" s="11">
        <v>0</v>
      </c>
    </row>
    <row r="9347" spans="5:6" x14ac:dyDescent="0.3">
      <c r="E9347" s="4" t="s">
        <v>10233</v>
      </c>
      <c r="F9347" s="11">
        <v>0</v>
      </c>
    </row>
    <row r="9348" spans="5:6" x14ac:dyDescent="0.3">
      <c r="E9348" s="4" t="s">
        <v>10638</v>
      </c>
      <c r="F9348" s="11">
        <v>0</v>
      </c>
    </row>
    <row r="9349" spans="5:6" x14ac:dyDescent="0.3">
      <c r="E9349" s="4" t="s">
        <v>10234</v>
      </c>
      <c r="F9349" s="11">
        <v>0</v>
      </c>
    </row>
    <row r="9350" spans="5:6" x14ac:dyDescent="0.3">
      <c r="E9350" s="4" t="s">
        <v>10640</v>
      </c>
      <c r="F9350" s="11">
        <v>0</v>
      </c>
    </row>
    <row r="9351" spans="5:6" x14ac:dyDescent="0.3">
      <c r="E9351" s="4" t="s">
        <v>10235</v>
      </c>
      <c r="F9351" s="11">
        <v>0</v>
      </c>
    </row>
    <row r="9352" spans="5:6" x14ac:dyDescent="0.3">
      <c r="E9352" s="4" t="s">
        <v>10642</v>
      </c>
      <c r="F9352" s="11">
        <v>0</v>
      </c>
    </row>
    <row r="9353" spans="5:6" x14ac:dyDescent="0.3">
      <c r="E9353" s="4" t="s">
        <v>10236</v>
      </c>
      <c r="F9353" s="11">
        <v>0</v>
      </c>
    </row>
    <row r="9354" spans="5:6" x14ac:dyDescent="0.3">
      <c r="E9354" s="4" t="s">
        <v>10644</v>
      </c>
      <c r="F9354" s="11">
        <v>0</v>
      </c>
    </row>
    <row r="9355" spans="5:6" x14ac:dyDescent="0.3">
      <c r="E9355" s="4" t="s">
        <v>10237</v>
      </c>
      <c r="F9355" s="11">
        <v>0</v>
      </c>
    </row>
    <row r="9356" spans="5:6" x14ac:dyDescent="0.3">
      <c r="E9356" s="4" t="s">
        <v>10646</v>
      </c>
      <c r="F9356" s="11">
        <v>0</v>
      </c>
    </row>
    <row r="9357" spans="5:6" x14ac:dyDescent="0.3">
      <c r="E9357" s="4" t="s">
        <v>10238</v>
      </c>
      <c r="F9357" s="11">
        <v>0</v>
      </c>
    </row>
    <row r="9358" spans="5:6" x14ac:dyDescent="0.3">
      <c r="E9358" s="4" t="s">
        <v>10648</v>
      </c>
      <c r="F9358" s="11">
        <v>0</v>
      </c>
    </row>
    <row r="9359" spans="5:6" x14ac:dyDescent="0.3">
      <c r="E9359" s="4" t="s">
        <v>10239</v>
      </c>
      <c r="F9359" s="11">
        <v>0</v>
      </c>
    </row>
    <row r="9360" spans="5:6" x14ac:dyDescent="0.3">
      <c r="E9360" s="4" t="s">
        <v>10650</v>
      </c>
      <c r="F9360" s="11">
        <v>0</v>
      </c>
    </row>
    <row r="9361" spans="5:6" x14ac:dyDescent="0.3">
      <c r="E9361" s="4" t="s">
        <v>10240</v>
      </c>
      <c r="F9361" s="11">
        <v>0</v>
      </c>
    </row>
    <row r="9362" spans="5:6" x14ac:dyDescent="0.3">
      <c r="E9362" s="4" t="s">
        <v>10652</v>
      </c>
      <c r="F9362" s="11">
        <v>0</v>
      </c>
    </row>
    <row r="9363" spans="5:6" x14ac:dyDescent="0.3">
      <c r="E9363" s="4" t="s">
        <v>10241</v>
      </c>
      <c r="F9363" s="11">
        <v>0</v>
      </c>
    </row>
    <row r="9364" spans="5:6" x14ac:dyDescent="0.3">
      <c r="E9364" s="4" t="s">
        <v>10654</v>
      </c>
      <c r="F9364" s="11">
        <v>0</v>
      </c>
    </row>
    <row r="9365" spans="5:6" x14ac:dyDescent="0.3">
      <c r="E9365" s="4" t="s">
        <v>10242</v>
      </c>
      <c r="F9365" s="11">
        <v>0</v>
      </c>
    </row>
    <row r="9366" spans="5:6" x14ac:dyDescent="0.3">
      <c r="E9366" s="4" t="s">
        <v>10656</v>
      </c>
      <c r="F9366" s="11">
        <v>0</v>
      </c>
    </row>
    <row r="9367" spans="5:6" x14ac:dyDescent="0.3">
      <c r="E9367" s="4" t="s">
        <v>10243</v>
      </c>
      <c r="F9367" s="11">
        <v>0</v>
      </c>
    </row>
    <row r="9368" spans="5:6" x14ac:dyDescent="0.3">
      <c r="E9368" s="4" t="s">
        <v>10658</v>
      </c>
      <c r="F9368" s="11">
        <v>0</v>
      </c>
    </row>
    <row r="9369" spans="5:6" x14ac:dyDescent="0.3">
      <c r="E9369" s="4" t="s">
        <v>10244</v>
      </c>
      <c r="F9369" s="11">
        <v>0</v>
      </c>
    </row>
    <row r="9370" spans="5:6" x14ac:dyDescent="0.3">
      <c r="E9370" s="4" t="s">
        <v>9816</v>
      </c>
      <c r="F9370" s="11">
        <v>0</v>
      </c>
    </row>
    <row r="9371" spans="5:6" x14ac:dyDescent="0.3">
      <c r="E9371" s="4" t="s">
        <v>10245</v>
      </c>
      <c r="F9371" s="11">
        <v>0</v>
      </c>
    </row>
    <row r="9372" spans="5:6" x14ac:dyDescent="0.3">
      <c r="E9372" s="4" t="s">
        <v>10662</v>
      </c>
      <c r="F9372" s="11">
        <v>0</v>
      </c>
    </row>
    <row r="9373" spans="5:6" x14ac:dyDescent="0.3">
      <c r="E9373" s="4" t="s">
        <v>10246</v>
      </c>
      <c r="F9373" s="11">
        <v>0</v>
      </c>
    </row>
    <row r="9374" spans="5:6" x14ac:dyDescent="0.3">
      <c r="E9374" s="4" t="s">
        <v>10664</v>
      </c>
      <c r="F9374" s="11">
        <v>0</v>
      </c>
    </row>
    <row r="9375" spans="5:6" x14ac:dyDescent="0.3">
      <c r="E9375" s="4" t="s">
        <v>10247</v>
      </c>
      <c r="F9375" s="11">
        <v>0</v>
      </c>
    </row>
    <row r="9376" spans="5:6" x14ac:dyDescent="0.3">
      <c r="E9376" s="4" t="s">
        <v>10666</v>
      </c>
      <c r="F9376" s="11">
        <v>0</v>
      </c>
    </row>
    <row r="9377" spans="5:6" x14ac:dyDescent="0.3">
      <c r="E9377" s="4" t="s">
        <v>10248</v>
      </c>
      <c r="F9377" s="11">
        <v>0</v>
      </c>
    </row>
    <row r="9378" spans="5:6" x14ac:dyDescent="0.3">
      <c r="E9378" s="4" t="s">
        <v>10668</v>
      </c>
      <c r="F9378" s="11">
        <v>0</v>
      </c>
    </row>
    <row r="9379" spans="5:6" x14ac:dyDescent="0.3">
      <c r="E9379" s="4" t="s">
        <v>10249</v>
      </c>
      <c r="F9379" s="11">
        <v>0</v>
      </c>
    </row>
    <row r="9380" spans="5:6" x14ac:dyDescent="0.3">
      <c r="E9380" s="4" t="s">
        <v>10670</v>
      </c>
      <c r="F9380" s="11">
        <v>0</v>
      </c>
    </row>
    <row r="9381" spans="5:6" x14ac:dyDescent="0.3">
      <c r="E9381" s="4" t="s">
        <v>10250</v>
      </c>
      <c r="F9381" s="11">
        <v>0</v>
      </c>
    </row>
    <row r="9382" spans="5:6" x14ac:dyDescent="0.3">
      <c r="E9382" s="4" t="s">
        <v>10672</v>
      </c>
      <c r="F9382" s="11">
        <v>0</v>
      </c>
    </row>
    <row r="9383" spans="5:6" x14ac:dyDescent="0.3">
      <c r="E9383" s="4" t="s">
        <v>10251</v>
      </c>
      <c r="F9383" s="11">
        <v>0</v>
      </c>
    </row>
    <row r="9384" spans="5:6" x14ac:dyDescent="0.3">
      <c r="E9384" s="4" t="s">
        <v>10674</v>
      </c>
      <c r="F9384" s="11">
        <v>0</v>
      </c>
    </row>
    <row r="9385" spans="5:6" x14ac:dyDescent="0.3">
      <c r="E9385" s="4" t="s">
        <v>10252</v>
      </c>
      <c r="F9385" s="11">
        <v>0</v>
      </c>
    </row>
    <row r="9386" spans="5:6" x14ac:dyDescent="0.3">
      <c r="E9386" s="4" t="s">
        <v>10676</v>
      </c>
      <c r="F9386" s="11">
        <v>0</v>
      </c>
    </row>
    <row r="9387" spans="5:6" x14ac:dyDescent="0.3">
      <c r="E9387" s="4" t="s">
        <v>10253</v>
      </c>
      <c r="F9387" s="11">
        <v>0</v>
      </c>
    </row>
    <row r="9388" spans="5:6" x14ac:dyDescent="0.3">
      <c r="E9388" s="4" t="s">
        <v>10678</v>
      </c>
      <c r="F9388" s="11">
        <v>0</v>
      </c>
    </row>
    <row r="9389" spans="5:6" x14ac:dyDescent="0.3">
      <c r="E9389" s="4" t="s">
        <v>10254</v>
      </c>
      <c r="F9389" s="11">
        <v>0</v>
      </c>
    </row>
    <row r="9390" spans="5:6" x14ac:dyDescent="0.3">
      <c r="E9390" s="4" t="s">
        <v>10680</v>
      </c>
      <c r="F9390" s="11">
        <v>0</v>
      </c>
    </row>
    <row r="9391" spans="5:6" x14ac:dyDescent="0.3">
      <c r="E9391" s="4" t="s">
        <v>10255</v>
      </c>
      <c r="F9391" s="11">
        <v>0</v>
      </c>
    </row>
    <row r="9392" spans="5:6" x14ac:dyDescent="0.3">
      <c r="E9392" s="4" t="s">
        <v>10682</v>
      </c>
      <c r="F9392" s="11">
        <v>0</v>
      </c>
    </row>
    <row r="9393" spans="5:6" x14ac:dyDescent="0.3">
      <c r="E9393" s="4" t="s">
        <v>10256</v>
      </c>
      <c r="F9393" s="11">
        <v>0</v>
      </c>
    </row>
    <row r="9394" spans="5:6" x14ac:dyDescent="0.3">
      <c r="E9394" s="4" t="s">
        <v>10684</v>
      </c>
      <c r="F9394" s="11">
        <v>0</v>
      </c>
    </row>
    <row r="9395" spans="5:6" x14ac:dyDescent="0.3">
      <c r="E9395" s="4" t="s">
        <v>10257</v>
      </c>
      <c r="F9395" s="11">
        <v>0</v>
      </c>
    </row>
    <row r="9396" spans="5:6" x14ac:dyDescent="0.3">
      <c r="E9396" s="4" t="s">
        <v>10686</v>
      </c>
      <c r="F9396" s="11">
        <v>0</v>
      </c>
    </row>
    <row r="9397" spans="5:6" x14ac:dyDescent="0.3">
      <c r="E9397" s="4" t="s">
        <v>10258</v>
      </c>
      <c r="F9397" s="11">
        <v>0</v>
      </c>
    </row>
    <row r="9398" spans="5:6" x14ac:dyDescent="0.3">
      <c r="E9398" s="4" t="s">
        <v>10688</v>
      </c>
      <c r="F9398" s="11">
        <v>0</v>
      </c>
    </row>
    <row r="9399" spans="5:6" x14ac:dyDescent="0.3">
      <c r="E9399" s="4" t="s">
        <v>10259</v>
      </c>
      <c r="F9399" s="11">
        <v>0</v>
      </c>
    </row>
    <row r="9400" spans="5:6" x14ac:dyDescent="0.3">
      <c r="E9400" s="4" t="s">
        <v>10690</v>
      </c>
      <c r="F9400" s="11">
        <v>0</v>
      </c>
    </row>
    <row r="9401" spans="5:6" x14ac:dyDescent="0.3">
      <c r="E9401" s="4" t="s">
        <v>10260</v>
      </c>
      <c r="F9401" s="11">
        <v>0</v>
      </c>
    </row>
    <row r="9402" spans="5:6" x14ac:dyDescent="0.3">
      <c r="E9402" s="4" t="s">
        <v>9817</v>
      </c>
      <c r="F9402" s="11">
        <v>0</v>
      </c>
    </row>
    <row r="9403" spans="5:6" x14ac:dyDescent="0.3">
      <c r="E9403" s="4" t="s">
        <v>10261</v>
      </c>
      <c r="F9403" s="11">
        <v>0</v>
      </c>
    </row>
    <row r="9404" spans="5:6" x14ac:dyDescent="0.3">
      <c r="E9404" s="4" t="s">
        <v>10694</v>
      </c>
      <c r="F9404" s="11">
        <v>0</v>
      </c>
    </row>
    <row r="9405" spans="5:6" x14ac:dyDescent="0.3">
      <c r="E9405" s="4" t="s">
        <v>10262</v>
      </c>
      <c r="F9405" s="11">
        <v>0</v>
      </c>
    </row>
    <row r="9406" spans="5:6" x14ac:dyDescent="0.3">
      <c r="E9406" s="4" t="s">
        <v>10696</v>
      </c>
      <c r="F9406" s="11">
        <v>0</v>
      </c>
    </row>
    <row r="9407" spans="5:6" x14ac:dyDescent="0.3">
      <c r="E9407" s="4" t="s">
        <v>10263</v>
      </c>
      <c r="F9407" s="11">
        <v>0</v>
      </c>
    </row>
    <row r="9408" spans="5:6" x14ac:dyDescent="0.3">
      <c r="E9408" s="4" t="s">
        <v>10698</v>
      </c>
      <c r="F9408" s="11">
        <v>0</v>
      </c>
    </row>
    <row r="9409" spans="5:6" x14ac:dyDescent="0.3">
      <c r="E9409" s="4" t="s">
        <v>10264</v>
      </c>
      <c r="F9409" s="11">
        <v>0</v>
      </c>
    </row>
    <row r="9410" spans="5:6" x14ac:dyDescent="0.3">
      <c r="E9410" s="4" t="s">
        <v>10700</v>
      </c>
      <c r="F9410" s="11">
        <v>0</v>
      </c>
    </row>
    <row r="9411" spans="5:6" x14ac:dyDescent="0.3">
      <c r="E9411" s="4" t="s">
        <v>10265</v>
      </c>
      <c r="F9411" s="11">
        <v>0</v>
      </c>
    </row>
    <row r="9412" spans="5:6" x14ac:dyDescent="0.3">
      <c r="E9412" s="4" t="s">
        <v>10702</v>
      </c>
      <c r="F9412" s="11">
        <v>0</v>
      </c>
    </row>
    <row r="9413" spans="5:6" x14ac:dyDescent="0.3">
      <c r="E9413" s="4" t="s">
        <v>10266</v>
      </c>
      <c r="F9413" s="11">
        <v>0</v>
      </c>
    </row>
    <row r="9414" spans="5:6" x14ac:dyDescent="0.3">
      <c r="E9414" s="4" t="s">
        <v>10704</v>
      </c>
      <c r="F9414" s="11">
        <v>0</v>
      </c>
    </row>
    <row r="9415" spans="5:6" x14ac:dyDescent="0.3">
      <c r="E9415" s="4" t="s">
        <v>10267</v>
      </c>
      <c r="F9415" s="11">
        <v>0</v>
      </c>
    </row>
    <row r="9416" spans="5:6" x14ac:dyDescent="0.3">
      <c r="E9416" s="4" t="s">
        <v>10706</v>
      </c>
      <c r="F9416" s="11">
        <v>0</v>
      </c>
    </row>
    <row r="9417" spans="5:6" x14ac:dyDescent="0.3">
      <c r="E9417" s="4" t="s">
        <v>10268</v>
      </c>
      <c r="F9417" s="11">
        <v>0</v>
      </c>
    </row>
    <row r="9418" spans="5:6" x14ac:dyDescent="0.3">
      <c r="E9418" s="4" t="s">
        <v>10708</v>
      </c>
      <c r="F9418" s="11">
        <v>0</v>
      </c>
    </row>
    <row r="9419" spans="5:6" x14ac:dyDescent="0.3">
      <c r="E9419" s="4" t="s">
        <v>10269</v>
      </c>
      <c r="F9419" s="11">
        <v>0</v>
      </c>
    </row>
    <row r="9420" spans="5:6" x14ac:dyDescent="0.3">
      <c r="E9420" s="4" t="s">
        <v>10710</v>
      </c>
      <c r="F9420" s="11">
        <v>0</v>
      </c>
    </row>
    <row r="9421" spans="5:6" x14ac:dyDescent="0.3">
      <c r="E9421" s="4" t="s">
        <v>9791</v>
      </c>
      <c r="F9421" s="11">
        <v>0</v>
      </c>
    </row>
    <row r="9422" spans="5:6" x14ac:dyDescent="0.3">
      <c r="E9422" s="4" t="s">
        <v>10712</v>
      </c>
      <c r="F9422" s="11">
        <v>0</v>
      </c>
    </row>
    <row r="9423" spans="5:6" x14ac:dyDescent="0.3">
      <c r="E9423" s="4" t="s">
        <v>10271</v>
      </c>
      <c r="F9423" s="11">
        <v>0</v>
      </c>
    </row>
    <row r="9424" spans="5:6" x14ac:dyDescent="0.3">
      <c r="E9424" s="4" t="s">
        <v>10714</v>
      </c>
      <c r="F9424" s="11">
        <v>0</v>
      </c>
    </row>
    <row r="9425" spans="5:6" x14ac:dyDescent="0.3">
      <c r="E9425" s="4" t="s">
        <v>10272</v>
      </c>
      <c r="F9425" s="11">
        <v>0</v>
      </c>
    </row>
    <row r="9426" spans="5:6" x14ac:dyDescent="0.3">
      <c r="E9426" s="4" t="s">
        <v>10716</v>
      </c>
      <c r="F9426" s="11">
        <v>0</v>
      </c>
    </row>
    <row r="9427" spans="5:6" x14ac:dyDescent="0.3">
      <c r="E9427" s="4" t="s">
        <v>10273</v>
      </c>
      <c r="F9427" s="11">
        <v>0</v>
      </c>
    </row>
    <row r="9428" spans="5:6" x14ac:dyDescent="0.3">
      <c r="E9428" s="4" t="s">
        <v>10718</v>
      </c>
      <c r="F9428" s="11">
        <v>0</v>
      </c>
    </row>
    <row r="9429" spans="5:6" x14ac:dyDescent="0.3">
      <c r="E9429" s="4" t="s">
        <v>10274</v>
      </c>
      <c r="F9429" s="11">
        <v>0</v>
      </c>
    </row>
    <row r="9430" spans="5:6" x14ac:dyDescent="0.3">
      <c r="E9430" s="4" t="s">
        <v>10720</v>
      </c>
      <c r="F9430" s="11">
        <v>0</v>
      </c>
    </row>
    <row r="9431" spans="5:6" x14ac:dyDescent="0.3">
      <c r="E9431" s="4" t="s">
        <v>9810</v>
      </c>
      <c r="F9431" s="11">
        <v>0</v>
      </c>
    </row>
    <row r="9432" spans="5:6" x14ac:dyDescent="0.3">
      <c r="E9432" s="4" t="s">
        <v>9818</v>
      </c>
      <c r="F9432" s="11">
        <v>0</v>
      </c>
    </row>
    <row r="9433" spans="5:6" x14ac:dyDescent="0.3">
      <c r="E9433" s="4" t="s">
        <v>10276</v>
      </c>
      <c r="F9433" s="11">
        <v>0</v>
      </c>
    </row>
    <row r="9434" spans="5:6" x14ac:dyDescent="0.3">
      <c r="E9434" s="4" t="s">
        <v>10724</v>
      </c>
      <c r="F9434" s="11">
        <v>0</v>
      </c>
    </row>
    <row r="9435" spans="5:6" x14ac:dyDescent="0.3">
      <c r="E9435" s="4" t="s">
        <v>10277</v>
      </c>
      <c r="F9435" s="11">
        <v>0</v>
      </c>
    </row>
    <row r="9436" spans="5:6" x14ac:dyDescent="0.3">
      <c r="E9436" s="4" t="s">
        <v>10726</v>
      </c>
      <c r="F9436" s="11">
        <v>0</v>
      </c>
    </row>
    <row r="9437" spans="5:6" x14ac:dyDescent="0.3">
      <c r="E9437" s="4" t="s">
        <v>10278</v>
      </c>
      <c r="F9437" s="11">
        <v>0</v>
      </c>
    </row>
    <row r="9438" spans="5:6" x14ac:dyDescent="0.3">
      <c r="E9438" s="4" t="s">
        <v>10728</v>
      </c>
      <c r="F9438" s="11">
        <v>0</v>
      </c>
    </row>
    <row r="9439" spans="5:6" x14ac:dyDescent="0.3">
      <c r="E9439" s="4" t="s">
        <v>10279</v>
      </c>
      <c r="F9439" s="11">
        <v>0</v>
      </c>
    </row>
    <row r="9440" spans="5:6" x14ac:dyDescent="0.3">
      <c r="E9440" s="4" t="s">
        <v>10730</v>
      </c>
      <c r="F9440" s="11">
        <v>0</v>
      </c>
    </row>
    <row r="9441" spans="5:6" x14ac:dyDescent="0.3">
      <c r="E9441" s="4" t="s">
        <v>10280</v>
      </c>
      <c r="F9441" s="11">
        <v>0</v>
      </c>
    </row>
    <row r="9442" spans="5:6" x14ac:dyDescent="0.3">
      <c r="E9442" s="4" t="s">
        <v>10732</v>
      </c>
      <c r="F9442" s="11">
        <v>0</v>
      </c>
    </row>
    <row r="9443" spans="5:6" x14ac:dyDescent="0.3">
      <c r="E9443" s="4" t="s">
        <v>10281</v>
      </c>
      <c r="F9443" s="11">
        <v>0</v>
      </c>
    </row>
    <row r="9444" spans="5:6" x14ac:dyDescent="0.3">
      <c r="E9444" s="4" t="s">
        <v>10734</v>
      </c>
      <c r="F9444" s="11">
        <v>0</v>
      </c>
    </row>
    <row r="9445" spans="5:6" x14ac:dyDescent="0.3">
      <c r="E9445" s="4" t="s">
        <v>9811</v>
      </c>
      <c r="F9445" s="11">
        <v>0</v>
      </c>
    </row>
    <row r="9446" spans="5:6" x14ac:dyDescent="0.3">
      <c r="E9446" s="4" t="s">
        <v>10736</v>
      </c>
      <c r="F9446" s="11">
        <v>0</v>
      </c>
    </row>
    <row r="9447" spans="5:6" x14ac:dyDescent="0.3">
      <c r="E9447" s="4" t="s">
        <v>10283</v>
      </c>
      <c r="F9447" s="11">
        <v>0</v>
      </c>
    </row>
    <row r="9448" spans="5:6" x14ac:dyDescent="0.3">
      <c r="E9448" s="4" t="s">
        <v>10738</v>
      </c>
      <c r="F9448" s="11">
        <v>0</v>
      </c>
    </row>
    <row r="9449" spans="5:6" x14ac:dyDescent="0.3">
      <c r="E9449" s="4" t="s">
        <v>10284</v>
      </c>
      <c r="F9449" s="11">
        <v>0</v>
      </c>
    </row>
    <row r="9450" spans="5:6" x14ac:dyDescent="0.3">
      <c r="E9450" s="4" t="s">
        <v>10740</v>
      </c>
      <c r="F9450" s="11">
        <v>0</v>
      </c>
    </row>
    <row r="9451" spans="5:6" x14ac:dyDescent="0.3">
      <c r="E9451" s="4" t="s">
        <v>10285</v>
      </c>
      <c r="F9451" s="11">
        <v>0</v>
      </c>
    </row>
    <row r="9452" spans="5:6" x14ac:dyDescent="0.3">
      <c r="E9452" s="4" t="s">
        <v>10742</v>
      </c>
      <c r="F9452" s="11">
        <v>0</v>
      </c>
    </row>
    <row r="9453" spans="5:6" x14ac:dyDescent="0.3">
      <c r="E9453" s="4" t="s">
        <v>10286</v>
      </c>
      <c r="F9453" s="11">
        <v>0</v>
      </c>
    </row>
    <row r="9454" spans="5:6" x14ac:dyDescent="0.3">
      <c r="E9454" s="4" t="s">
        <v>10744</v>
      </c>
      <c r="F9454" s="11">
        <v>0</v>
      </c>
    </row>
    <row r="9455" spans="5:6" x14ac:dyDescent="0.3">
      <c r="E9455" s="4" t="s">
        <v>10287</v>
      </c>
      <c r="F9455" s="11">
        <v>0</v>
      </c>
    </row>
    <row r="9456" spans="5:6" x14ac:dyDescent="0.3">
      <c r="E9456" s="4" t="s">
        <v>10746</v>
      </c>
      <c r="F9456" s="11">
        <v>0</v>
      </c>
    </row>
    <row r="9457" spans="5:6" x14ac:dyDescent="0.3">
      <c r="E9457" s="4" t="s">
        <v>10288</v>
      </c>
      <c r="F9457" s="11">
        <v>0</v>
      </c>
    </row>
    <row r="9458" spans="5:6" x14ac:dyDescent="0.3">
      <c r="E9458" s="4" t="s">
        <v>10748</v>
      </c>
      <c r="F9458" s="11">
        <v>0</v>
      </c>
    </row>
    <row r="9459" spans="5:6" x14ac:dyDescent="0.3">
      <c r="E9459" s="4" t="s">
        <v>10289</v>
      </c>
      <c r="F9459" s="11">
        <v>0</v>
      </c>
    </row>
    <row r="9460" spans="5:6" x14ac:dyDescent="0.3">
      <c r="E9460" s="4" t="s">
        <v>10750</v>
      </c>
      <c r="F9460" s="11">
        <v>0</v>
      </c>
    </row>
    <row r="9461" spans="5:6" x14ac:dyDescent="0.3">
      <c r="E9461" s="4" t="s">
        <v>10290</v>
      </c>
      <c r="F9461" s="11">
        <v>0</v>
      </c>
    </row>
    <row r="9462" spans="5:6" x14ac:dyDescent="0.3">
      <c r="E9462" s="4" t="s">
        <v>10752</v>
      </c>
      <c r="F9462" s="11">
        <v>0</v>
      </c>
    </row>
    <row r="9463" spans="5:6" x14ac:dyDescent="0.3">
      <c r="E9463" s="4" t="s">
        <v>10291</v>
      </c>
      <c r="F9463" s="11">
        <v>0</v>
      </c>
    </row>
    <row r="9464" spans="5:6" x14ac:dyDescent="0.3">
      <c r="E9464" s="4" t="s">
        <v>10754</v>
      </c>
      <c r="F9464" s="11">
        <v>0</v>
      </c>
    </row>
    <row r="9465" spans="5:6" x14ac:dyDescent="0.3">
      <c r="E9465" s="4" t="s">
        <v>10292</v>
      </c>
      <c r="F9465" s="11">
        <v>0</v>
      </c>
    </row>
    <row r="9466" spans="5:6" x14ac:dyDescent="0.3">
      <c r="E9466" s="4" t="s">
        <v>10756</v>
      </c>
      <c r="F9466" s="11">
        <v>0</v>
      </c>
    </row>
    <row r="9467" spans="5:6" x14ac:dyDescent="0.3">
      <c r="E9467" s="4" t="s">
        <v>10293</v>
      </c>
      <c r="F9467" s="11">
        <v>0</v>
      </c>
    </row>
    <row r="9468" spans="5:6" x14ac:dyDescent="0.3">
      <c r="E9468" s="4" t="s">
        <v>10758</v>
      </c>
      <c r="F9468" s="11">
        <v>0</v>
      </c>
    </row>
    <row r="9469" spans="5:6" x14ac:dyDescent="0.3">
      <c r="E9469" s="4" t="s">
        <v>10294</v>
      </c>
      <c r="F9469" s="11">
        <v>0</v>
      </c>
    </row>
    <row r="9470" spans="5:6" x14ac:dyDescent="0.3">
      <c r="E9470" s="4" t="s">
        <v>10760</v>
      </c>
      <c r="F9470" s="11">
        <v>0</v>
      </c>
    </row>
    <row r="9471" spans="5:6" x14ac:dyDescent="0.3">
      <c r="E9471" s="4" t="s">
        <v>10295</v>
      </c>
      <c r="F9471" s="11">
        <v>0</v>
      </c>
    </row>
    <row r="9472" spans="5:6" x14ac:dyDescent="0.3">
      <c r="E9472" s="4" t="s">
        <v>10762</v>
      </c>
      <c r="F9472" s="11">
        <v>0</v>
      </c>
    </row>
    <row r="9473" spans="5:6" x14ac:dyDescent="0.3">
      <c r="E9473" s="4" t="s">
        <v>10296</v>
      </c>
      <c r="F9473" s="11">
        <v>0</v>
      </c>
    </row>
    <row r="9474" spans="5:6" x14ac:dyDescent="0.3">
      <c r="E9474" s="4" t="s">
        <v>10764</v>
      </c>
      <c r="F9474" s="11">
        <v>0</v>
      </c>
    </row>
    <row r="9475" spans="5:6" x14ac:dyDescent="0.3">
      <c r="E9475" s="4" t="s">
        <v>10297</v>
      </c>
      <c r="F9475" s="11">
        <v>0</v>
      </c>
    </row>
    <row r="9476" spans="5:6" x14ac:dyDescent="0.3">
      <c r="E9476" s="4" t="s">
        <v>10766</v>
      </c>
      <c r="F9476" s="11">
        <v>0</v>
      </c>
    </row>
    <row r="9477" spans="5:6" x14ac:dyDescent="0.3">
      <c r="E9477" s="4" t="s">
        <v>10298</v>
      </c>
      <c r="F9477" s="11">
        <v>0</v>
      </c>
    </row>
    <row r="9478" spans="5:6" x14ac:dyDescent="0.3">
      <c r="E9478" s="4" t="s">
        <v>10768</v>
      </c>
      <c r="F9478" s="11">
        <v>0</v>
      </c>
    </row>
    <row r="9479" spans="5:6" x14ac:dyDescent="0.3">
      <c r="E9479" s="4" t="s">
        <v>10299</v>
      </c>
      <c r="F9479" s="11">
        <v>0</v>
      </c>
    </row>
    <row r="9480" spans="5:6" x14ac:dyDescent="0.3">
      <c r="E9480" s="4" t="s">
        <v>10770</v>
      </c>
      <c r="F9480" s="11">
        <v>0</v>
      </c>
    </row>
    <row r="9481" spans="5:6" x14ac:dyDescent="0.3">
      <c r="E9481" s="4" t="s">
        <v>10300</v>
      </c>
      <c r="F9481" s="11">
        <v>0</v>
      </c>
    </row>
    <row r="9482" spans="5:6" x14ac:dyDescent="0.3">
      <c r="E9482" s="4" t="s">
        <v>10772</v>
      </c>
      <c r="F9482" s="11">
        <v>0</v>
      </c>
    </row>
    <row r="9483" spans="5:6" x14ac:dyDescent="0.3">
      <c r="E9483" s="4" t="s">
        <v>10301</v>
      </c>
      <c r="F9483" s="11">
        <v>0</v>
      </c>
    </row>
    <row r="9484" spans="5:6" x14ac:dyDescent="0.3">
      <c r="E9484" s="4" t="s">
        <v>10774</v>
      </c>
      <c r="F9484" s="11">
        <v>0</v>
      </c>
    </row>
    <row r="9485" spans="5:6" x14ac:dyDescent="0.3">
      <c r="E9485" s="4" t="s">
        <v>10302</v>
      </c>
      <c r="F9485" s="11">
        <v>0</v>
      </c>
    </row>
    <row r="9486" spans="5:6" x14ac:dyDescent="0.3">
      <c r="E9486" s="4" t="s">
        <v>10776</v>
      </c>
      <c r="F9486" s="11">
        <v>0</v>
      </c>
    </row>
    <row r="9487" spans="5:6" x14ac:dyDescent="0.3">
      <c r="E9487" s="4" t="s">
        <v>10303</v>
      </c>
      <c r="F9487" s="11">
        <v>0</v>
      </c>
    </row>
    <row r="9488" spans="5:6" x14ac:dyDescent="0.3">
      <c r="E9488" s="4" t="s">
        <v>10778</v>
      </c>
      <c r="F9488" s="11">
        <v>0</v>
      </c>
    </row>
    <row r="9489" spans="5:6" x14ac:dyDescent="0.3">
      <c r="E9489" s="4" t="s">
        <v>10304</v>
      </c>
      <c r="F9489" s="11">
        <v>0</v>
      </c>
    </row>
    <row r="9490" spans="5:6" x14ac:dyDescent="0.3">
      <c r="E9490" s="4" t="s">
        <v>10780</v>
      </c>
      <c r="F9490" s="11">
        <v>0</v>
      </c>
    </row>
    <row r="9491" spans="5:6" x14ac:dyDescent="0.3">
      <c r="E9491" s="4" t="s">
        <v>10305</v>
      </c>
      <c r="F9491" s="11">
        <v>0</v>
      </c>
    </row>
    <row r="9492" spans="5:6" x14ac:dyDescent="0.3">
      <c r="E9492" s="4" t="s">
        <v>10782</v>
      </c>
      <c r="F9492" s="11">
        <v>0</v>
      </c>
    </row>
    <row r="9493" spans="5:6" x14ac:dyDescent="0.3">
      <c r="E9493" s="4" t="s">
        <v>10306</v>
      </c>
      <c r="F9493" s="11">
        <v>0</v>
      </c>
    </row>
    <row r="9494" spans="5:6" x14ac:dyDescent="0.3">
      <c r="E9494" s="4" t="s">
        <v>10784</v>
      </c>
      <c r="F9494" s="11">
        <v>0</v>
      </c>
    </row>
    <row r="9495" spans="5:6" x14ac:dyDescent="0.3">
      <c r="E9495" s="4" t="s">
        <v>10307</v>
      </c>
      <c r="F9495" s="11">
        <v>0</v>
      </c>
    </row>
    <row r="9496" spans="5:6" x14ac:dyDescent="0.3">
      <c r="E9496" s="4" t="s">
        <v>10786</v>
      </c>
      <c r="F9496" s="11">
        <v>0</v>
      </c>
    </row>
    <row r="9497" spans="5:6" x14ac:dyDescent="0.3">
      <c r="E9497" s="4" t="s">
        <v>10308</v>
      </c>
      <c r="F9497" s="11">
        <v>0</v>
      </c>
    </row>
    <row r="9498" spans="5:6" x14ac:dyDescent="0.3">
      <c r="E9498" s="4" t="s">
        <v>10788</v>
      </c>
      <c r="F9498" s="11">
        <v>0</v>
      </c>
    </row>
    <row r="9499" spans="5:6" x14ac:dyDescent="0.3">
      <c r="E9499" s="4" t="s">
        <v>10309</v>
      </c>
      <c r="F9499" s="11">
        <v>0</v>
      </c>
    </row>
    <row r="9500" spans="5:6" x14ac:dyDescent="0.3">
      <c r="E9500" s="4" t="s">
        <v>10790</v>
      </c>
      <c r="F9500" s="11">
        <v>0</v>
      </c>
    </row>
    <row r="9501" spans="5:6" x14ac:dyDescent="0.3">
      <c r="E9501" s="4" t="s">
        <v>10310</v>
      </c>
      <c r="F9501" s="11">
        <v>0</v>
      </c>
    </row>
    <row r="9502" spans="5:6" x14ac:dyDescent="0.3">
      <c r="E9502" s="4" t="s">
        <v>10792</v>
      </c>
      <c r="F9502" s="11">
        <v>0</v>
      </c>
    </row>
    <row r="9503" spans="5:6" x14ac:dyDescent="0.3">
      <c r="E9503" s="4" t="s">
        <v>10311</v>
      </c>
      <c r="F9503" s="11">
        <v>0</v>
      </c>
    </row>
    <row r="9504" spans="5:6" x14ac:dyDescent="0.3">
      <c r="E9504" s="4" t="s">
        <v>10794</v>
      </c>
      <c r="F9504" s="11">
        <v>0</v>
      </c>
    </row>
    <row r="9505" spans="5:6" x14ac:dyDescent="0.3">
      <c r="E9505" s="4" t="s">
        <v>10312</v>
      </c>
      <c r="F9505" s="11">
        <v>0</v>
      </c>
    </row>
    <row r="9506" spans="5:6" x14ac:dyDescent="0.3">
      <c r="E9506" s="4" t="s">
        <v>10796</v>
      </c>
      <c r="F9506" s="11">
        <v>0</v>
      </c>
    </row>
    <row r="9507" spans="5:6" x14ac:dyDescent="0.3">
      <c r="E9507" s="4" t="s">
        <v>10313</v>
      </c>
      <c r="F9507" s="11">
        <v>0</v>
      </c>
    </row>
    <row r="9508" spans="5:6" x14ac:dyDescent="0.3">
      <c r="E9508" s="4" t="s">
        <v>10798</v>
      </c>
      <c r="F9508" s="11">
        <v>0</v>
      </c>
    </row>
    <row r="9509" spans="5:6" x14ac:dyDescent="0.3">
      <c r="E9509" s="4" t="s">
        <v>10314</v>
      </c>
      <c r="F9509" s="11">
        <v>0</v>
      </c>
    </row>
    <row r="9510" spans="5:6" x14ac:dyDescent="0.3">
      <c r="E9510" s="4" t="s">
        <v>10800</v>
      </c>
      <c r="F9510" s="11">
        <v>0</v>
      </c>
    </row>
    <row r="9511" spans="5:6" x14ac:dyDescent="0.3">
      <c r="E9511" s="4" t="s">
        <v>10315</v>
      </c>
      <c r="F9511" s="11">
        <v>0</v>
      </c>
    </row>
    <row r="9512" spans="5:6" x14ac:dyDescent="0.3">
      <c r="E9512" s="4" t="s">
        <v>10802</v>
      </c>
      <c r="F9512" s="11">
        <v>0</v>
      </c>
    </row>
    <row r="9513" spans="5:6" x14ac:dyDescent="0.3">
      <c r="E9513" s="4" t="s">
        <v>10316</v>
      </c>
      <c r="F9513" s="11">
        <v>0</v>
      </c>
    </row>
    <row r="9514" spans="5:6" x14ac:dyDescent="0.3">
      <c r="E9514" s="4" t="s">
        <v>10804</v>
      </c>
      <c r="F9514" s="11">
        <v>0</v>
      </c>
    </row>
    <row r="9515" spans="5:6" x14ac:dyDescent="0.3">
      <c r="E9515" s="4" t="s">
        <v>10317</v>
      </c>
      <c r="F9515" s="11">
        <v>0</v>
      </c>
    </row>
    <row r="9516" spans="5:6" x14ac:dyDescent="0.3">
      <c r="E9516" s="4" t="s">
        <v>9819</v>
      </c>
      <c r="F9516" s="11">
        <v>0</v>
      </c>
    </row>
    <row r="9517" spans="5:6" x14ac:dyDescent="0.3">
      <c r="E9517" s="4" t="s">
        <v>10318</v>
      </c>
      <c r="F9517" s="11">
        <v>0</v>
      </c>
    </row>
    <row r="9518" spans="5:6" x14ac:dyDescent="0.3">
      <c r="E9518" s="4" t="s">
        <v>10808</v>
      </c>
      <c r="F9518" s="11">
        <v>0</v>
      </c>
    </row>
    <row r="9519" spans="5:6" x14ac:dyDescent="0.3">
      <c r="E9519" s="4" t="s">
        <v>10319</v>
      </c>
      <c r="F9519" s="11">
        <v>0</v>
      </c>
    </row>
    <row r="9520" spans="5:6" x14ac:dyDescent="0.3">
      <c r="E9520" s="4" t="s">
        <v>10810</v>
      </c>
      <c r="F9520" s="11">
        <v>0</v>
      </c>
    </row>
    <row r="9521" spans="5:6" x14ac:dyDescent="0.3">
      <c r="E9521" s="4" t="s">
        <v>10320</v>
      </c>
      <c r="F9521" s="11">
        <v>0</v>
      </c>
    </row>
    <row r="9522" spans="5:6" x14ac:dyDescent="0.3">
      <c r="E9522" s="4" t="s">
        <v>10812</v>
      </c>
      <c r="F9522" s="11">
        <v>0</v>
      </c>
    </row>
    <row r="9523" spans="5:6" x14ac:dyDescent="0.3">
      <c r="E9523" s="4" t="s">
        <v>10321</v>
      </c>
      <c r="F9523" s="11">
        <v>0</v>
      </c>
    </row>
    <row r="9524" spans="5:6" x14ac:dyDescent="0.3">
      <c r="E9524" s="4" t="s">
        <v>10814</v>
      </c>
      <c r="F9524" s="11">
        <v>0</v>
      </c>
    </row>
    <row r="9525" spans="5:6" x14ac:dyDescent="0.3">
      <c r="E9525" s="4" t="s">
        <v>10322</v>
      </c>
      <c r="F9525" s="11">
        <v>0</v>
      </c>
    </row>
    <row r="9526" spans="5:6" x14ac:dyDescent="0.3">
      <c r="E9526" s="4" t="s">
        <v>10816</v>
      </c>
      <c r="F9526" s="11">
        <v>0</v>
      </c>
    </row>
    <row r="9527" spans="5:6" x14ac:dyDescent="0.3">
      <c r="E9527" s="4" t="s">
        <v>10323</v>
      </c>
      <c r="F9527" s="11">
        <v>0</v>
      </c>
    </row>
    <row r="9528" spans="5:6" x14ac:dyDescent="0.3">
      <c r="E9528" s="4" t="s">
        <v>10818</v>
      </c>
      <c r="F9528" s="11">
        <v>0</v>
      </c>
    </row>
    <row r="9529" spans="5:6" x14ac:dyDescent="0.3">
      <c r="E9529" s="4" t="s">
        <v>10324</v>
      </c>
      <c r="F9529" s="11">
        <v>0</v>
      </c>
    </row>
    <row r="9530" spans="5:6" x14ac:dyDescent="0.3">
      <c r="E9530" s="4" t="s">
        <v>10820</v>
      </c>
      <c r="F9530" s="11">
        <v>0</v>
      </c>
    </row>
    <row r="9531" spans="5:6" x14ac:dyDescent="0.3">
      <c r="E9531" s="4" t="s">
        <v>10325</v>
      </c>
      <c r="F9531" s="11">
        <v>0</v>
      </c>
    </row>
    <row r="9532" spans="5:6" x14ac:dyDescent="0.3">
      <c r="E9532" s="4" t="s">
        <v>10822</v>
      </c>
      <c r="F9532" s="11">
        <v>0</v>
      </c>
    </row>
    <row r="9533" spans="5:6" x14ac:dyDescent="0.3">
      <c r="E9533" s="4" t="s">
        <v>10326</v>
      </c>
      <c r="F9533" s="11">
        <v>0</v>
      </c>
    </row>
    <row r="9534" spans="5:6" x14ac:dyDescent="0.3">
      <c r="E9534" s="4" t="s">
        <v>10824</v>
      </c>
      <c r="F9534" s="11">
        <v>0</v>
      </c>
    </row>
    <row r="9535" spans="5:6" x14ac:dyDescent="0.3">
      <c r="E9535" s="4" t="s">
        <v>10327</v>
      </c>
      <c r="F9535" s="11">
        <v>0</v>
      </c>
    </row>
    <row r="9536" spans="5:6" x14ac:dyDescent="0.3">
      <c r="E9536" s="4" t="s">
        <v>10826</v>
      </c>
      <c r="F9536" s="11">
        <v>0</v>
      </c>
    </row>
    <row r="9537" spans="5:6" x14ac:dyDescent="0.3">
      <c r="E9537" s="4" t="s">
        <v>10328</v>
      </c>
      <c r="F9537" s="11">
        <v>0</v>
      </c>
    </row>
    <row r="9538" spans="5:6" x14ac:dyDescent="0.3">
      <c r="E9538" s="4" t="s">
        <v>10828</v>
      </c>
      <c r="F9538" s="11">
        <v>0</v>
      </c>
    </row>
    <row r="9539" spans="5:6" x14ac:dyDescent="0.3">
      <c r="E9539" s="4" t="s">
        <v>10329</v>
      </c>
      <c r="F9539" s="11">
        <v>0</v>
      </c>
    </row>
    <row r="9540" spans="5:6" x14ac:dyDescent="0.3">
      <c r="E9540" s="4" t="s">
        <v>10830</v>
      </c>
      <c r="F9540" s="11">
        <v>0</v>
      </c>
    </row>
    <row r="9541" spans="5:6" x14ac:dyDescent="0.3">
      <c r="E9541" s="4" t="s">
        <v>10330</v>
      </c>
      <c r="F9541" s="11">
        <v>0</v>
      </c>
    </row>
    <row r="9542" spans="5:6" x14ac:dyDescent="0.3">
      <c r="E9542" s="4" t="s">
        <v>10832</v>
      </c>
      <c r="F9542" s="11">
        <v>0</v>
      </c>
    </row>
    <row r="9543" spans="5:6" x14ac:dyDescent="0.3">
      <c r="E9543" s="4" t="s">
        <v>10331</v>
      </c>
      <c r="F9543" s="11">
        <v>0</v>
      </c>
    </row>
    <row r="9544" spans="5:6" x14ac:dyDescent="0.3">
      <c r="E9544" s="4" t="s">
        <v>10834</v>
      </c>
      <c r="F9544" s="11">
        <v>0</v>
      </c>
    </row>
    <row r="9545" spans="5:6" x14ac:dyDescent="0.3">
      <c r="E9545" s="4" t="s">
        <v>10332</v>
      </c>
      <c r="F9545" s="11">
        <v>0</v>
      </c>
    </row>
    <row r="9546" spans="5:6" x14ac:dyDescent="0.3">
      <c r="E9546" s="4" t="s">
        <v>10836</v>
      </c>
      <c r="F9546" s="11">
        <v>0</v>
      </c>
    </row>
    <row r="9547" spans="5:6" x14ac:dyDescent="0.3">
      <c r="E9547" s="4" t="s">
        <v>10333</v>
      </c>
      <c r="F9547" s="11">
        <v>0</v>
      </c>
    </row>
    <row r="9548" spans="5:6" x14ac:dyDescent="0.3">
      <c r="E9548" s="4" t="s">
        <v>10838</v>
      </c>
      <c r="F9548" s="11">
        <v>0</v>
      </c>
    </row>
    <row r="9549" spans="5:6" x14ac:dyDescent="0.3">
      <c r="E9549" s="4" t="s">
        <v>10841</v>
      </c>
      <c r="F9549" s="11">
        <v>0</v>
      </c>
    </row>
    <row r="9550" spans="5:6" x14ac:dyDescent="0.3">
      <c r="E9550" s="4" t="s">
        <v>10840</v>
      </c>
      <c r="F9550" s="11">
        <v>0</v>
      </c>
    </row>
    <row r="9551" spans="5:6" x14ac:dyDescent="0.3">
      <c r="E9551" s="4" t="s">
        <v>10843</v>
      </c>
      <c r="F9551" s="11">
        <v>0</v>
      </c>
    </row>
    <row r="9552" spans="5:6" x14ac:dyDescent="0.3">
      <c r="E9552" s="4" t="s">
        <v>10845</v>
      </c>
      <c r="F9552" s="11">
        <v>0</v>
      </c>
    </row>
    <row r="9553" spans="5:6" x14ac:dyDescent="0.3">
      <c r="E9553" s="4" t="s">
        <v>10334</v>
      </c>
      <c r="F9553" s="11">
        <v>0</v>
      </c>
    </row>
    <row r="9554" spans="5:6" x14ac:dyDescent="0.3">
      <c r="E9554" s="4" t="s">
        <v>10844</v>
      </c>
      <c r="F9554" s="11">
        <v>0</v>
      </c>
    </row>
    <row r="9555" spans="5:6" x14ac:dyDescent="0.3">
      <c r="E9555" s="4" t="s">
        <v>10335</v>
      </c>
      <c r="F9555" s="11">
        <v>0</v>
      </c>
    </row>
    <row r="9556" spans="5:6" x14ac:dyDescent="0.3">
      <c r="E9556" s="4" t="s">
        <v>10846</v>
      </c>
      <c r="F9556" s="11">
        <v>0</v>
      </c>
    </row>
    <row r="9557" spans="5:6" x14ac:dyDescent="0.3">
      <c r="E9557" s="4" t="s">
        <v>10336</v>
      </c>
      <c r="F9557" s="11">
        <v>0</v>
      </c>
    </row>
    <row r="9558" spans="5:6" x14ac:dyDescent="0.3">
      <c r="E9558" s="4" t="s">
        <v>10848</v>
      </c>
      <c r="F9558" s="11">
        <v>0</v>
      </c>
    </row>
    <row r="9559" spans="5:6" x14ac:dyDescent="0.3">
      <c r="E9559" s="4" t="s">
        <v>10337</v>
      </c>
      <c r="F9559" s="11">
        <v>0</v>
      </c>
    </row>
    <row r="9560" spans="5:6" x14ac:dyDescent="0.3">
      <c r="E9560" s="4" t="s">
        <v>10850</v>
      </c>
      <c r="F9560" s="11">
        <v>0</v>
      </c>
    </row>
    <row r="9561" spans="5:6" x14ac:dyDescent="0.3">
      <c r="E9561" s="4" t="s">
        <v>10338</v>
      </c>
      <c r="F9561" s="11">
        <v>0</v>
      </c>
    </row>
    <row r="9562" spans="5:6" x14ac:dyDescent="0.3">
      <c r="E9562" s="4" t="s">
        <v>10852</v>
      </c>
      <c r="F9562" s="11">
        <v>0</v>
      </c>
    </row>
    <row r="9563" spans="5:6" x14ac:dyDescent="0.3">
      <c r="E9563" s="4" t="s">
        <v>10339</v>
      </c>
      <c r="F9563" s="11">
        <v>0</v>
      </c>
    </row>
    <row r="9564" spans="5:6" x14ac:dyDescent="0.3">
      <c r="E9564" s="4" t="s">
        <v>10854</v>
      </c>
      <c r="F9564" s="11">
        <v>0</v>
      </c>
    </row>
    <row r="9565" spans="5:6" x14ac:dyDescent="0.3">
      <c r="E9565" s="4" t="s">
        <v>10340</v>
      </c>
      <c r="F9565" s="11">
        <v>0</v>
      </c>
    </row>
    <row r="9566" spans="5:6" x14ac:dyDescent="0.3">
      <c r="E9566" s="4" t="s">
        <v>10856</v>
      </c>
      <c r="F9566" s="11">
        <v>0</v>
      </c>
    </row>
    <row r="9567" spans="5:6" x14ac:dyDescent="0.3">
      <c r="E9567" s="4" t="s">
        <v>10341</v>
      </c>
      <c r="F9567" s="11">
        <v>0</v>
      </c>
    </row>
    <row r="9568" spans="5:6" x14ac:dyDescent="0.3">
      <c r="E9568" s="4" t="s">
        <v>10858</v>
      </c>
      <c r="F9568" s="11">
        <v>0</v>
      </c>
    </row>
    <row r="9569" spans="5:6" x14ac:dyDescent="0.3">
      <c r="E9569" s="4" t="s">
        <v>10342</v>
      </c>
      <c r="F9569" s="11">
        <v>0</v>
      </c>
    </row>
    <row r="9570" spans="5:6" x14ac:dyDescent="0.3">
      <c r="E9570" s="4" t="s">
        <v>10860</v>
      </c>
      <c r="F9570" s="11">
        <v>0</v>
      </c>
    </row>
    <row r="9571" spans="5:6" x14ac:dyDescent="0.3">
      <c r="E9571" s="4" t="s">
        <v>10343</v>
      </c>
      <c r="F9571" s="11">
        <v>0</v>
      </c>
    </row>
    <row r="9572" spans="5:6" x14ac:dyDescent="0.3">
      <c r="E9572" s="4" t="s">
        <v>10862</v>
      </c>
      <c r="F9572" s="11">
        <v>0</v>
      </c>
    </row>
    <row r="9573" spans="5:6" x14ac:dyDescent="0.3">
      <c r="E9573" s="4" t="s">
        <v>10344</v>
      </c>
      <c r="F9573" s="11">
        <v>0</v>
      </c>
    </row>
    <row r="9574" spans="5:6" x14ac:dyDescent="0.3">
      <c r="E9574" s="4" t="s">
        <v>10864</v>
      </c>
      <c r="F9574" s="11">
        <v>0</v>
      </c>
    </row>
    <row r="9575" spans="5:6" x14ac:dyDescent="0.3">
      <c r="E9575" s="4" t="s">
        <v>10345</v>
      </c>
      <c r="F9575" s="11">
        <v>0</v>
      </c>
    </row>
    <row r="9576" spans="5:6" x14ac:dyDescent="0.3">
      <c r="E9576" s="4" t="s">
        <v>10866</v>
      </c>
      <c r="F9576" s="11">
        <v>0</v>
      </c>
    </row>
    <row r="9577" spans="5:6" x14ac:dyDescent="0.3">
      <c r="E9577" s="4" t="s">
        <v>9792</v>
      </c>
      <c r="F9577" s="11">
        <v>0</v>
      </c>
    </row>
    <row r="9578" spans="5:6" x14ac:dyDescent="0.3">
      <c r="E9578" s="4" t="s">
        <v>10868</v>
      </c>
      <c r="F9578" s="11">
        <v>0</v>
      </c>
    </row>
    <row r="9579" spans="5:6" x14ac:dyDescent="0.3">
      <c r="E9579" s="4" t="s">
        <v>10347</v>
      </c>
      <c r="F9579" s="11">
        <v>0</v>
      </c>
    </row>
    <row r="9580" spans="5:6" x14ac:dyDescent="0.3">
      <c r="E9580" s="4" t="s">
        <v>10870</v>
      </c>
      <c r="F9580" s="11">
        <v>0</v>
      </c>
    </row>
    <row r="9581" spans="5:6" x14ac:dyDescent="0.3">
      <c r="E9581" s="4" t="s">
        <v>10917</v>
      </c>
      <c r="F9581" s="11">
        <v>0</v>
      </c>
    </row>
    <row r="9582" spans="5:6" x14ac:dyDescent="0.3">
      <c r="E9582" s="4" t="s">
        <v>10872</v>
      </c>
      <c r="F9582" s="11">
        <v>0</v>
      </c>
    </row>
    <row r="9583" spans="5:6" x14ac:dyDescent="0.3">
      <c r="E9583" s="4" t="s">
        <v>10918</v>
      </c>
      <c r="F9583" s="11">
        <v>0</v>
      </c>
    </row>
    <row r="9584" spans="5:6" x14ac:dyDescent="0.3">
      <c r="E9584" s="4" t="s">
        <v>10874</v>
      </c>
      <c r="F9584" s="11">
        <v>0</v>
      </c>
    </row>
    <row r="9585" spans="5:6" x14ac:dyDescent="0.3">
      <c r="E9585" s="4" t="s">
        <v>10920</v>
      </c>
      <c r="F9585" s="11">
        <v>0</v>
      </c>
    </row>
    <row r="9586" spans="5:6" x14ac:dyDescent="0.3">
      <c r="E9586" s="4" t="s">
        <v>10876</v>
      </c>
      <c r="F9586" s="11">
        <v>0</v>
      </c>
    </row>
    <row r="9587" spans="5:6" x14ac:dyDescent="0.3">
      <c r="E9587" s="4" t="s">
        <v>10922</v>
      </c>
      <c r="F9587" s="11">
        <v>0</v>
      </c>
    </row>
    <row r="9588" spans="5:6" x14ac:dyDescent="0.3">
      <c r="E9588" s="4" t="s">
        <v>10878</v>
      </c>
      <c r="F9588" s="11">
        <v>0</v>
      </c>
    </row>
    <row r="9589" spans="5:6" x14ac:dyDescent="0.3">
      <c r="E9589" s="4" t="s">
        <v>10924</v>
      </c>
      <c r="F9589" s="11">
        <v>0</v>
      </c>
    </row>
    <row r="9590" spans="5:6" x14ac:dyDescent="0.3">
      <c r="E9590" s="4" t="s">
        <v>10880</v>
      </c>
      <c r="F9590" s="11">
        <v>0</v>
      </c>
    </row>
    <row r="9591" spans="5:6" x14ac:dyDescent="0.3">
      <c r="E9591" s="4" t="s">
        <v>10926</v>
      </c>
      <c r="F9591" s="11">
        <v>0</v>
      </c>
    </row>
    <row r="9592" spans="5:6" x14ac:dyDescent="0.3">
      <c r="E9592" s="4" t="s">
        <v>10882</v>
      </c>
      <c r="F9592" s="11">
        <v>0</v>
      </c>
    </row>
    <row r="9593" spans="5:6" x14ac:dyDescent="0.3">
      <c r="E9593" s="4" t="s">
        <v>10928</v>
      </c>
      <c r="F9593" s="11">
        <v>0</v>
      </c>
    </row>
    <row r="9594" spans="5:6" x14ac:dyDescent="0.3">
      <c r="E9594" s="4" t="s">
        <v>10884</v>
      </c>
      <c r="F9594" s="11">
        <v>0</v>
      </c>
    </row>
    <row r="9595" spans="5:6" x14ac:dyDescent="0.3">
      <c r="E9595" s="4" t="s">
        <v>10930</v>
      </c>
      <c r="F9595" s="11">
        <v>0</v>
      </c>
    </row>
    <row r="9596" spans="5:6" x14ac:dyDescent="0.3">
      <c r="E9596" s="4" t="s">
        <v>10886</v>
      </c>
      <c r="F9596" s="11">
        <v>0</v>
      </c>
    </row>
    <row r="9597" spans="5:6" x14ac:dyDescent="0.3">
      <c r="E9597" s="4" t="s">
        <v>10356</v>
      </c>
      <c r="F9597" s="11">
        <v>0</v>
      </c>
    </row>
    <row r="9598" spans="5:6" x14ac:dyDescent="0.3">
      <c r="E9598" s="4" t="s">
        <v>10888</v>
      </c>
      <c r="F9598" s="11">
        <v>0</v>
      </c>
    </row>
    <row r="9599" spans="5:6" x14ac:dyDescent="0.3">
      <c r="E9599" s="4" t="s">
        <v>10915</v>
      </c>
      <c r="F9599" s="11">
        <v>0</v>
      </c>
    </row>
    <row r="9600" spans="5:6" x14ac:dyDescent="0.3">
      <c r="E9600" s="4" t="s">
        <v>10890</v>
      </c>
      <c r="F9600" s="11">
        <v>0</v>
      </c>
    </row>
    <row r="9601" spans="5:6" x14ac:dyDescent="0.3">
      <c r="E9601" s="4" t="s">
        <v>9800</v>
      </c>
      <c r="F9601" s="11">
        <v>0</v>
      </c>
    </row>
    <row r="9602" spans="5:6" x14ac:dyDescent="0.3">
      <c r="E9602" s="4" t="s">
        <v>10892</v>
      </c>
      <c r="F9602" s="11">
        <v>0</v>
      </c>
    </row>
    <row r="9603" spans="5:6" x14ac:dyDescent="0.3">
      <c r="E9603" s="4" t="s">
        <v>10359</v>
      </c>
      <c r="F9603" s="11">
        <v>0</v>
      </c>
    </row>
    <row r="9604" spans="5:6" x14ac:dyDescent="0.3">
      <c r="E9604" s="4" t="s">
        <v>10894</v>
      </c>
      <c r="F9604" s="11">
        <v>0</v>
      </c>
    </row>
    <row r="9605" spans="5:6" x14ac:dyDescent="0.3">
      <c r="E9605" s="4" t="s">
        <v>10360</v>
      </c>
      <c r="F9605" s="11">
        <v>0</v>
      </c>
    </row>
    <row r="9606" spans="5:6" x14ac:dyDescent="0.3">
      <c r="E9606" s="4" t="s">
        <v>10896</v>
      </c>
      <c r="F9606" s="11">
        <v>0</v>
      </c>
    </row>
    <row r="9607" spans="5:6" x14ac:dyDescent="0.3">
      <c r="E9607" s="4" t="s">
        <v>10361</v>
      </c>
      <c r="F9607" s="11">
        <v>0</v>
      </c>
    </row>
    <row r="9608" spans="5:6" x14ac:dyDescent="0.3">
      <c r="E9608" s="4" t="s">
        <v>10898</v>
      </c>
      <c r="F9608" s="11">
        <v>0</v>
      </c>
    </row>
    <row r="9609" spans="5:6" x14ac:dyDescent="0.3">
      <c r="E9609" s="4" t="s">
        <v>10362</v>
      </c>
      <c r="F9609" s="11">
        <v>0</v>
      </c>
    </row>
    <row r="9610" spans="5:6" x14ac:dyDescent="0.3">
      <c r="E9610" s="4" t="s">
        <v>10900</v>
      </c>
      <c r="F9610" s="11">
        <v>0</v>
      </c>
    </row>
    <row r="9611" spans="5:6" x14ac:dyDescent="0.3">
      <c r="E9611" s="4" t="s">
        <v>10363</v>
      </c>
      <c r="F9611" s="11">
        <v>0</v>
      </c>
    </row>
    <row r="9612" spans="5:6" x14ac:dyDescent="0.3">
      <c r="E9612" s="4" t="s">
        <v>10902</v>
      </c>
      <c r="F9612" s="11">
        <v>0</v>
      </c>
    </row>
    <row r="9613" spans="5:6" x14ac:dyDescent="0.3">
      <c r="E9613" s="4" t="s">
        <v>10364</v>
      </c>
      <c r="F9613" s="11">
        <v>0</v>
      </c>
    </row>
    <row r="9614" spans="5:6" x14ac:dyDescent="0.3">
      <c r="E9614" s="4" t="s">
        <v>10904</v>
      </c>
      <c r="F9614" s="11">
        <v>0</v>
      </c>
    </row>
    <row r="9615" spans="5:6" x14ac:dyDescent="0.3">
      <c r="E9615" s="4" t="s">
        <v>10365</v>
      </c>
      <c r="F9615" s="11">
        <v>0</v>
      </c>
    </row>
    <row r="9616" spans="5:6" x14ac:dyDescent="0.3">
      <c r="E9616" s="4" t="s">
        <v>10906</v>
      </c>
      <c r="F9616" s="11">
        <v>0</v>
      </c>
    </row>
    <row r="9617" spans="5:6" x14ac:dyDescent="0.3">
      <c r="E9617" s="4" t="s">
        <v>10366</v>
      </c>
      <c r="F9617" s="11">
        <v>0</v>
      </c>
    </row>
    <row r="9618" spans="5:6" x14ac:dyDescent="0.3">
      <c r="E9618" s="4" t="s">
        <v>10908</v>
      </c>
      <c r="F9618" s="11">
        <v>0</v>
      </c>
    </row>
    <row r="9619" spans="5:6" x14ac:dyDescent="0.3">
      <c r="E9619" s="4" t="s">
        <v>10367</v>
      </c>
      <c r="F9619" s="11">
        <v>0</v>
      </c>
    </row>
    <row r="9620" spans="5:6" x14ac:dyDescent="0.3">
      <c r="E9620" s="4" t="s">
        <v>10910</v>
      </c>
      <c r="F9620" s="11">
        <v>0</v>
      </c>
    </row>
    <row r="9621" spans="5:6" x14ac:dyDescent="0.3">
      <c r="E9621" s="4" t="s">
        <v>10368</v>
      </c>
      <c r="F9621" s="11">
        <v>0</v>
      </c>
    </row>
    <row r="9622" spans="5:6" x14ac:dyDescent="0.3">
      <c r="E9622" s="4" t="s">
        <v>10912</v>
      </c>
      <c r="F9622" s="11">
        <v>0</v>
      </c>
    </row>
    <row r="9623" spans="5:6" x14ac:dyDescent="0.3">
      <c r="E9623" s="4" t="s">
        <v>10369</v>
      </c>
      <c r="F9623" s="11">
        <v>0</v>
      </c>
    </row>
    <row r="9624" spans="5:6" x14ac:dyDescent="0.3">
      <c r="E9624" s="4" t="s">
        <v>10914</v>
      </c>
      <c r="F9624" s="11">
        <v>0</v>
      </c>
    </row>
    <row r="9625" spans="5:6" x14ac:dyDescent="0.3">
      <c r="E9625" s="4" t="s">
        <v>10370</v>
      </c>
      <c r="F9625" s="11">
        <v>0</v>
      </c>
    </row>
    <row r="9626" spans="5:6" x14ac:dyDescent="0.3">
      <c r="E9626" s="4" t="s">
        <v>10371</v>
      </c>
      <c r="F9626" s="11">
        <v>0</v>
      </c>
    </row>
    <row r="9627" spans="5:6" x14ac:dyDescent="0.3">
      <c r="E9627" s="4" t="s">
        <v>10357</v>
      </c>
      <c r="F9627" s="11">
        <v>0</v>
      </c>
    </row>
    <row r="9628" spans="5:6" x14ac:dyDescent="0.3">
      <c r="E9628" s="4" t="s">
        <v>10358</v>
      </c>
      <c r="F9628" s="11">
        <v>0</v>
      </c>
    </row>
    <row r="9629" spans="5:6" x14ac:dyDescent="0.3">
      <c r="E9629" s="4" t="s">
        <v>10919</v>
      </c>
      <c r="F9629" s="11">
        <v>0</v>
      </c>
    </row>
    <row r="9630" spans="5:6" x14ac:dyDescent="0.3">
      <c r="E9630" s="4" t="s">
        <v>10349</v>
      </c>
      <c r="F9630" s="11">
        <v>0</v>
      </c>
    </row>
    <row r="9631" spans="5:6" x14ac:dyDescent="0.3">
      <c r="E9631" s="4" t="s">
        <v>10921</v>
      </c>
      <c r="F9631" s="11">
        <v>0</v>
      </c>
    </row>
    <row r="9632" spans="5:6" x14ac:dyDescent="0.3">
      <c r="E9632" s="4" t="s">
        <v>10350</v>
      </c>
      <c r="F9632" s="11">
        <v>0</v>
      </c>
    </row>
    <row r="9633" spans="5:6" x14ac:dyDescent="0.3">
      <c r="E9633" s="4" t="s">
        <v>10923</v>
      </c>
      <c r="F9633" s="11">
        <v>0</v>
      </c>
    </row>
    <row r="9634" spans="5:6" x14ac:dyDescent="0.3">
      <c r="E9634" s="4" t="s">
        <v>10351</v>
      </c>
      <c r="F9634" s="11">
        <v>0</v>
      </c>
    </row>
    <row r="9635" spans="5:6" x14ac:dyDescent="0.3">
      <c r="E9635" s="4" t="s">
        <v>10925</v>
      </c>
      <c r="F9635" s="11">
        <v>0</v>
      </c>
    </row>
    <row r="9636" spans="5:6" x14ac:dyDescent="0.3">
      <c r="E9636" s="4" t="s">
        <v>10352</v>
      </c>
      <c r="F9636" s="11">
        <v>0</v>
      </c>
    </row>
    <row r="9637" spans="5:6" x14ac:dyDescent="0.3">
      <c r="E9637" s="4" t="s">
        <v>10927</v>
      </c>
      <c r="F9637" s="11">
        <v>0</v>
      </c>
    </row>
    <row r="9638" spans="5:6" x14ac:dyDescent="0.3">
      <c r="E9638" s="4" t="s">
        <v>10353</v>
      </c>
      <c r="F9638" s="11">
        <v>0</v>
      </c>
    </row>
    <row r="9639" spans="5:6" x14ac:dyDescent="0.3">
      <c r="E9639" s="4" t="s">
        <v>10929</v>
      </c>
      <c r="F9639" s="11">
        <v>0</v>
      </c>
    </row>
    <row r="9640" spans="5:6" x14ac:dyDescent="0.3">
      <c r="E9640" s="4" t="s">
        <v>10354</v>
      </c>
      <c r="F9640" s="11">
        <v>0</v>
      </c>
    </row>
    <row r="9641" spans="5:6" x14ac:dyDescent="0.3">
      <c r="E9641" s="4" t="s">
        <v>9781</v>
      </c>
      <c r="F9641" s="11">
        <v>0</v>
      </c>
    </row>
    <row r="9642" spans="5:6" x14ac:dyDescent="0.3">
      <c r="E9642" s="4" t="s">
        <v>10355</v>
      </c>
      <c r="F9642" s="11">
        <v>0</v>
      </c>
    </row>
    <row r="9643" spans="5:6" x14ac:dyDescent="0.3">
      <c r="E9643" s="4" t="s">
        <v>9715</v>
      </c>
      <c r="F9643" s="11">
        <v>0</v>
      </c>
    </row>
    <row r="9644" spans="5:6" x14ac:dyDescent="0.3">
      <c r="E9644" s="4" t="s">
        <v>9456</v>
      </c>
      <c r="F9644" s="11">
        <v>0</v>
      </c>
    </row>
    <row r="9645" spans="5:6" x14ac:dyDescent="0.3">
      <c r="E9645" s="4" t="s">
        <v>9326</v>
      </c>
      <c r="F9645" s="11">
        <v>0</v>
      </c>
    </row>
    <row r="9646" spans="5:6" x14ac:dyDescent="0.3">
      <c r="E9646" s="4" t="s">
        <v>8687</v>
      </c>
      <c r="F9646" s="11">
        <v>0</v>
      </c>
    </row>
    <row r="9647" spans="5:6" x14ac:dyDescent="0.3">
      <c r="E9647" s="4" t="s">
        <v>9586</v>
      </c>
      <c r="F9647" s="11">
        <v>0</v>
      </c>
    </row>
    <row r="9648" spans="5:6" x14ac:dyDescent="0.3">
      <c r="E9648" s="4" t="s">
        <v>8688</v>
      </c>
      <c r="F9648" s="11">
        <v>0</v>
      </c>
    </row>
    <row r="9649" spans="5:6" x14ac:dyDescent="0.3">
      <c r="E9649" s="4" t="s">
        <v>9262</v>
      </c>
      <c r="F9649" s="11">
        <v>0</v>
      </c>
    </row>
    <row r="9650" spans="5:6" x14ac:dyDescent="0.3">
      <c r="E9650" s="4" t="s">
        <v>8689</v>
      </c>
      <c r="F9650" s="11">
        <v>0</v>
      </c>
    </row>
    <row r="9651" spans="5:6" x14ac:dyDescent="0.3">
      <c r="E9651" s="4" t="s">
        <v>8655</v>
      </c>
      <c r="F9651" s="11">
        <v>0</v>
      </c>
    </row>
    <row r="9652" spans="5:6" x14ac:dyDescent="0.3">
      <c r="E9652" s="4" t="s">
        <v>8690</v>
      </c>
      <c r="F9652" s="11">
        <v>0</v>
      </c>
    </row>
    <row r="9653" spans="5:6" x14ac:dyDescent="0.3">
      <c r="E9653" s="4" t="s">
        <v>9520</v>
      </c>
      <c r="F9653" s="11">
        <v>0</v>
      </c>
    </row>
    <row r="9654" spans="5:6" x14ac:dyDescent="0.3">
      <c r="E9654" s="4" t="s">
        <v>8641</v>
      </c>
      <c r="F9654" s="11">
        <v>0</v>
      </c>
    </row>
    <row r="9655" spans="5:6" x14ac:dyDescent="0.3">
      <c r="E9655" s="4" t="s">
        <v>9650</v>
      </c>
      <c r="F9655" s="11">
        <v>0</v>
      </c>
    </row>
    <row r="9656" spans="5:6" x14ac:dyDescent="0.3">
      <c r="E9656" s="4" t="s">
        <v>8692</v>
      </c>
      <c r="F9656" s="11">
        <v>0</v>
      </c>
    </row>
    <row r="9657" spans="5:6" x14ac:dyDescent="0.3">
      <c r="E9657" s="4" t="s">
        <v>9230</v>
      </c>
      <c r="F9657" s="11">
        <v>0</v>
      </c>
    </row>
    <row r="9658" spans="5:6" x14ac:dyDescent="0.3">
      <c r="E9658" s="4" t="s">
        <v>8693</v>
      </c>
      <c r="F9658" s="11">
        <v>0</v>
      </c>
    </row>
    <row r="9659" spans="5:6" x14ac:dyDescent="0.3">
      <c r="E9659" s="4" t="s">
        <v>9294</v>
      </c>
      <c r="F9659" s="11">
        <v>0</v>
      </c>
    </row>
    <row r="9660" spans="5:6" x14ac:dyDescent="0.3">
      <c r="E9660" s="4" t="s">
        <v>8694</v>
      </c>
      <c r="F9660" s="11">
        <v>0</v>
      </c>
    </row>
    <row r="9661" spans="5:6" x14ac:dyDescent="0.3">
      <c r="E9661" s="4" t="s">
        <v>9358</v>
      </c>
      <c r="F9661" s="11">
        <v>0</v>
      </c>
    </row>
    <row r="9662" spans="5:6" x14ac:dyDescent="0.3">
      <c r="E9662" s="4" t="s">
        <v>8695</v>
      </c>
      <c r="F9662" s="11">
        <v>0</v>
      </c>
    </row>
    <row r="9663" spans="5:6" x14ac:dyDescent="0.3">
      <c r="E9663" s="4" t="s">
        <v>9424</v>
      </c>
      <c r="F9663" s="11">
        <v>0</v>
      </c>
    </row>
    <row r="9664" spans="5:6" x14ac:dyDescent="0.3">
      <c r="E9664" s="4" t="s">
        <v>8696</v>
      </c>
      <c r="F9664" s="11">
        <v>0</v>
      </c>
    </row>
    <row r="9665" spans="5:6" x14ac:dyDescent="0.3">
      <c r="E9665" s="4" t="s">
        <v>9488</v>
      </c>
      <c r="F9665" s="11">
        <v>0</v>
      </c>
    </row>
    <row r="9666" spans="5:6" x14ac:dyDescent="0.3">
      <c r="E9666" s="4" t="s">
        <v>8697</v>
      </c>
      <c r="F9666" s="11">
        <v>0</v>
      </c>
    </row>
    <row r="9667" spans="5:6" x14ac:dyDescent="0.3">
      <c r="E9667" s="4" t="s">
        <v>9552</v>
      </c>
      <c r="F9667" s="11">
        <v>0</v>
      </c>
    </row>
    <row r="9668" spans="5:6" x14ac:dyDescent="0.3">
      <c r="E9668" s="4" t="s">
        <v>8632</v>
      </c>
      <c r="F9668" s="11">
        <v>0</v>
      </c>
    </row>
    <row r="9669" spans="5:6" x14ac:dyDescent="0.3">
      <c r="E9669" s="4" t="s">
        <v>9618</v>
      </c>
      <c r="F9669" s="11">
        <v>0</v>
      </c>
    </row>
    <row r="9670" spans="5:6" x14ac:dyDescent="0.3">
      <c r="E9670" s="4" t="s">
        <v>8699</v>
      </c>
      <c r="F9670" s="11">
        <v>0</v>
      </c>
    </row>
    <row r="9671" spans="5:6" x14ac:dyDescent="0.3">
      <c r="E9671" s="4" t="s">
        <v>9682</v>
      </c>
      <c r="F9671" s="11">
        <v>0</v>
      </c>
    </row>
    <row r="9672" spans="5:6" x14ac:dyDescent="0.3">
      <c r="E9672" s="4" t="s">
        <v>8700</v>
      </c>
      <c r="F9672" s="11">
        <v>0</v>
      </c>
    </row>
    <row r="9673" spans="5:6" x14ac:dyDescent="0.3">
      <c r="E9673" s="4" t="s">
        <v>9214</v>
      </c>
      <c r="F9673" s="11">
        <v>0</v>
      </c>
    </row>
    <row r="9674" spans="5:6" x14ac:dyDescent="0.3">
      <c r="E9674" s="4" t="s">
        <v>8701</v>
      </c>
      <c r="F9674" s="11">
        <v>0</v>
      </c>
    </row>
    <row r="9675" spans="5:6" x14ac:dyDescent="0.3">
      <c r="E9675" s="4" t="s">
        <v>9246</v>
      </c>
      <c r="F9675" s="11">
        <v>0</v>
      </c>
    </row>
    <row r="9676" spans="5:6" x14ac:dyDescent="0.3">
      <c r="E9676" s="4" t="s">
        <v>8702</v>
      </c>
      <c r="F9676" s="11">
        <v>0</v>
      </c>
    </row>
    <row r="9677" spans="5:6" x14ac:dyDescent="0.3">
      <c r="E9677" s="4" t="s">
        <v>9278</v>
      </c>
      <c r="F9677" s="11">
        <v>0</v>
      </c>
    </row>
    <row r="9678" spans="5:6" x14ac:dyDescent="0.3">
      <c r="E9678" s="4" t="s">
        <v>8703</v>
      </c>
      <c r="F9678" s="11">
        <v>0</v>
      </c>
    </row>
    <row r="9679" spans="5:6" x14ac:dyDescent="0.3">
      <c r="E9679" s="4" t="s">
        <v>9310</v>
      </c>
      <c r="F9679" s="11">
        <v>0</v>
      </c>
    </row>
    <row r="9680" spans="5:6" x14ac:dyDescent="0.3">
      <c r="E9680" s="4" t="s">
        <v>8704</v>
      </c>
      <c r="F9680" s="11">
        <v>0</v>
      </c>
    </row>
    <row r="9681" spans="5:6" x14ac:dyDescent="0.3">
      <c r="E9681" s="4" t="s">
        <v>9342</v>
      </c>
      <c r="F9681" s="11">
        <v>0</v>
      </c>
    </row>
    <row r="9682" spans="5:6" x14ac:dyDescent="0.3">
      <c r="E9682" s="4" t="s">
        <v>8705</v>
      </c>
      <c r="F9682" s="11">
        <v>0</v>
      </c>
    </row>
    <row r="9683" spans="5:6" x14ac:dyDescent="0.3">
      <c r="E9683" s="4" t="s">
        <v>9374</v>
      </c>
      <c r="F9683" s="11">
        <v>0</v>
      </c>
    </row>
    <row r="9684" spans="5:6" x14ac:dyDescent="0.3">
      <c r="E9684" s="4" t="s">
        <v>8706</v>
      </c>
      <c r="F9684" s="11">
        <v>0</v>
      </c>
    </row>
    <row r="9685" spans="5:6" x14ac:dyDescent="0.3">
      <c r="E9685" s="4" t="s">
        <v>8675</v>
      </c>
      <c r="F9685" s="11">
        <v>0</v>
      </c>
    </row>
    <row r="9686" spans="5:6" x14ac:dyDescent="0.3">
      <c r="E9686" s="4" t="s">
        <v>8707</v>
      </c>
      <c r="F9686" s="11">
        <v>0</v>
      </c>
    </row>
    <row r="9687" spans="5:6" x14ac:dyDescent="0.3">
      <c r="E9687" s="4" t="s">
        <v>9440</v>
      </c>
      <c r="F9687" s="11">
        <v>0</v>
      </c>
    </row>
    <row r="9688" spans="5:6" x14ac:dyDescent="0.3">
      <c r="E9688" s="4" t="s">
        <v>8708</v>
      </c>
      <c r="F9688" s="11">
        <v>0</v>
      </c>
    </row>
    <row r="9689" spans="5:6" x14ac:dyDescent="0.3">
      <c r="E9689" s="4" t="s">
        <v>9472</v>
      </c>
      <c r="F9689" s="11">
        <v>0</v>
      </c>
    </row>
    <row r="9690" spans="5:6" x14ac:dyDescent="0.3">
      <c r="E9690" s="4" t="s">
        <v>8633</v>
      </c>
      <c r="F9690" s="11">
        <v>0</v>
      </c>
    </row>
    <row r="9691" spans="5:6" x14ac:dyDescent="0.3">
      <c r="E9691" s="4" t="s">
        <v>9504</v>
      </c>
      <c r="F9691" s="11">
        <v>0</v>
      </c>
    </row>
    <row r="9692" spans="5:6" x14ac:dyDescent="0.3">
      <c r="E9692" s="4" t="s">
        <v>8710</v>
      </c>
      <c r="F9692" s="11">
        <v>0</v>
      </c>
    </row>
    <row r="9693" spans="5:6" x14ac:dyDescent="0.3">
      <c r="E9693" s="4" t="s">
        <v>9536</v>
      </c>
      <c r="F9693" s="11">
        <v>0</v>
      </c>
    </row>
    <row r="9694" spans="5:6" x14ac:dyDescent="0.3">
      <c r="E9694" s="4" t="s">
        <v>8711</v>
      </c>
      <c r="F9694" s="11">
        <v>0</v>
      </c>
    </row>
    <row r="9695" spans="5:6" x14ac:dyDescent="0.3">
      <c r="E9695" s="4" t="s">
        <v>9570</v>
      </c>
      <c r="F9695" s="11">
        <v>0</v>
      </c>
    </row>
    <row r="9696" spans="5:6" x14ac:dyDescent="0.3">
      <c r="E9696" s="4" t="s">
        <v>8712</v>
      </c>
      <c r="F9696" s="11">
        <v>0</v>
      </c>
    </row>
    <row r="9697" spans="5:6" x14ac:dyDescent="0.3">
      <c r="E9697" s="4" t="s">
        <v>9602</v>
      </c>
      <c r="F9697" s="11">
        <v>0</v>
      </c>
    </row>
    <row r="9698" spans="5:6" x14ac:dyDescent="0.3">
      <c r="E9698" s="4" t="s">
        <v>8713</v>
      </c>
      <c r="F9698" s="11">
        <v>0</v>
      </c>
    </row>
    <row r="9699" spans="5:6" x14ac:dyDescent="0.3">
      <c r="E9699" s="4" t="s">
        <v>9634</v>
      </c>
      <c r="F9699" s="11">
        <v>0</v>
      </c>
    </row>
    <row r="9700" spans="5:6" x14ac:dyDescent="0.3">
      <c r="E9700" s="4" t="s">
        <v>8714</v>
      </c>
      <c r="F9700" s="11">
        <v>0</v>
      </c>
    </row>
    <row r="9701" spans="5:6" x14ac:dyDescent="0.3">
      <c r="E9701" s="4" t="s">
        <v>9666</v>
      </c>
      <c r="F9701" s="11">
        <v>0</v>
      </c>
    </row>
    <row r="9702" spans="5:6" x14ac:dyDescent="0.3">
      <c r="E9702" s="4" t="s">
        <v>8715</v>
      </c>
      <c r="F9702" s="11">
        <v>0</v>
      </c>
    </row>
    <row r="9703" spans="5:6" x14ac:dyDescent="0.3">
      <c r="E9703" s="4" t="s">
        <v>9698</v>
      </c>
      <c r="F9703" s="11">
        <v>0</v>
      </c>
    </row>
    <row r="9704" spans="5:6" x14ac:dyDescent="0.3">
      <c r="E9704" s="4" t="s">
        <v>8716</v>
      </c>
      <c r="F9704" s="11">
        <v>0</v>
      </c>
    </row>
    <row r="9705" spans="5:6" x14ac:dyDescent="0.3">
      <c r="E9705" s="4" t="s">
        <v>9753</v>
      </c>
      <c r="F9705" s="11">
        <v>0</v>
      </c>
    </row>
    <row r="9706" spans="5:6" x14ac:dyDescent="0.3">
      <c r="E9706" s="4" t="s">
        <v>8717</v>
      </c>
      <c r="F9706" s="11">
        <v>0</v>
      </c>
    </row>
    <row r="9707" spans="5:6" x14ac:dyDescent="0.3">
      <c r="E9707" s="4" t="s">
        <v>9222</v>
      </c>
      <c r="F9707" s="11">
        <v>0</v>
      </c>
    </row>
    <row r="9708" spans="5:6" x14ac:dyDescent="0.3">
      <c r="E9708" s="4" t="s">
        <v>8718</v>
      </c>
      <c r="F9708" s="11">
        <v>0</v>
      </c>
    </row>
    <row r="9709" spans="5:6" x14ac:dyDescent="0.3">
      <c r="E9709" s="4" t="s">
        <v>9238</v>
      </c>
      <c r="F9709" s="11">
        <v>0</v>
      </c>
    </row>
    <row r="9710" spans="5:6" x14ac:dyDescent="0.3">
      <c r="E9710" s="4" t="s">
        <v>8719</v>
      </c>
      <c r="F9710" s="11">
        <v>0</v>
      </c>
    </row>
    <row r="9711" spans="5:6" x14ac:dyDescent="0.3">
      <c r="E9711" s="4" t="s">
        <v>9254</v>
      </c>
      <c r="F9711" s="11">
        <v>0</v>
      </c>
    </row>
    <row r="9712" spans="5:6" x14ac:dyDescent="0.3">
      <c r="E9712" s="4" t="s">
        <v>8720</v>
      </c>
      <c r="F9712" s="11">
        <v>0</v>
      </c>
    </row>
    <row r="9713" spans="5:6" x14ac:dyDescent="0.3">
      <c r="E9713" s="4" t="s">
        <v>9270</v>
      </c>
      <c r="F9713" s="11">
        <v>0</v>
      </c>
    </row>
    <row r="9714" spans="5:6" x14ac:dyDescent="0.3">
      <c r="E9714" s="4" t="s">
        <v>8721</v>
      </c>
      <c r="F9714" s="11">
        <v>0</v>
      </c>
    </row>
    <row r="9715" spans="5:6" x14ac:dyDescent="0.3">
      <c r="E9715" s="4" t="s">
        <v>9286</v>
      </c>
      <c r="F9715" s="11">
        <v>0</v>
      </c>
    </row>
    <row r="9716" spans="5:6" x14ac:dyDescent="0.3">
      <c r="E9716" s="4" t="s">
        <v>8722</v>
      </c>
      <c r="F9716" s="11">
        <v>0</v>
      </c>
    </row>
    <row r="9717" spans="5:6" x14ac:dyDescent="0.3">
      <c r="E9717" s="4" t="s">
        <v>9302</v>
      </c>
      <c r="F9717" s="11">
        <v>0</v>
      </c>
    </row>
    <row r="9718" spans="5:6" x14ac:dyDescent="0.3">
      <c r="E9718" s="4" t="s">
        <v>8723</v>
      </c>
      <c r="F9718" s="11">
        <v>0</v>
      </c>
    </row>
    <row r="9719" spans="5:6" x14ac:dyDescent="0.3">
      <c r="E9719" s="4" t="s">
        <v>9318</v>
      </c>
      <c r="F9719" s="11">
        <v>0</v>
      </c>
    </row>
    <row r="9720" spans="5:6" x14ac:dyDescent="0.3">
      <c r="E9720" s="4" t="s">
        <v>8724</v>
      </c>
      <c r="F9720" s="11">
        <v>0</v>
      </c>
    </row>
    <row r="9721" spans="5:6" x14ac:dyDescent="0.3">
      <c r="E9721" s="4" t="s">
        <v>9334</v>
      </c>
      <c r="F9721" s="11">
        <v>0</v>
      </c>
    </row>
    <row r="9722" spans="5:6" x14ac:dyDescent="0.3">
      <c r="E9722" s="4" t="s">
        <v>8725</v>
      </c>
      <c r="F9722" s="11">
        <v>0</v>
      </c>
    </row>
    <row r="9723" spans="5:6" x14ac:dyDescent="0.3">
      <c r="E9723" s="4" t="s">
        <v>9350</v>
      </c>
      <c r="F9723" s="11">
        <v>0</v>
      </c>
    </row>
    <row r="9724" spans="5:6" x14ac:dyDescent="0.3">
      <c r="E9724" s="4" t="s">
        <v>8726</v>
      </c>
      <c r="F9724" s="11">
        <v>0</v>
      </c>
    </row>
    <row r="9725" spans="5:6" x14ac:dyDescent="0.3">
      <c r="E9725" s="4" t="s">
        <v>9366</v>
      </c>
      <c r="F9725" s="11">
        <v>0</v>
      </c>
    </row>
    <row r="9726" spans="5:6" x14ac:dyDescent="0.3">
      <c r="E9726" s="4" t="s">
        <v>8727</v>
      </c>
      <c r="F9726" s="11">
        <v>0</v>
      </c>
    </row>
    <row r="9727" spans="5:6" x14ac:dyDescent="0.3">
      <c r="E9727" s="4" t="s">
        <v>9384</v>
      </c>
      <c r="F9727" s="11">
        <v>0</v>
      </c>
    </row>
    <row r="9728" spans="5:6" x14ac:dyDescent="0.3">
      <c r="E9728" s="4" t="s">
        <v>8728</v>
      </c>
      <c r="F9728" s="11">
        <v>0</v>
      </c>
    </row>
    <row r="9729" spans="5:6" x14ac:dyDescent="0.3">
      <c r="E9729" s="4" t="s">
        <v>8674</v>
      </c>
      <c r="F9729" s="11">
        <v>0</v>
      </c>
    </row>
    <row r="9730" spans="5:6" x14ac:dyDescent="0.3">
      <c r="E9730" s="4" t="s">
        <v>8729</v>
      </c>
      <c r="F9730" s="11">
        <v>0</v>
      </c>
    </row>
    <row r="9731" spans="5:6" x14ac:dyDescent="0.3">
      <c r="E9731" s="4" t="s">
        <v>8656</v>
      </c>
      <c r="F9731" s="11">
        <v>0</v>
      </c>
    </row>
    <row r="9732" spans="5:6" x14ac:dyDescent="0.3">
      <c r="E9732" s="4" t="s">
        <v>8730</v>
      </c>
      <c r="F9732" s="11">
        <v>0</v>
      </c>
    </row>
    <row r="9733" spans="5:6" x14ac:dyDescent="0.3">
      <c r="E9733" s="4" t="s">
        <v>9432</v>
      </c>
      <c r="F9733" s="11">
        <v>0</v>
      </c>
    </row>
    <row r="9734" spans="5:6" x14ac:dyDescent="0.3">
      <c r="E9734" s="4" t="s">
        <v>8731</v>
      </c>
      <c r="F9734" s="11">
        <v>0</v>
      </c>
    </row>
    <row r="9735" spans="5:6" x14ac:dyDescent="0.3">
      <c r="E9735" s="4" t="s">
        <v>9448</v>
      </c>
      <c r="F9735" s="11">
        <v>0</v>
      </c>
    </row>
    <row r="9736" spans="5:6" x14ac:dyDescent="0.3">
      <c r="E9736" s="4" t="s">
        <v>8732</v>
      </c>
      <c r="F9736" s="11">
        <v>0</v>
      </c>
    </row>
    <row r="9737" spans="5:6" x14ac:dyDescent="0.3">
      <c r="E9737" s="4" t="s">
        <v>9464</v>
      </c>
      <c r="F9737" s="11">
        <v>0</v>
      </c>
    </row>
    <row r="9738" spans="5:6" x14ac:dyDescent="0.3">
      <c r="E9738" s="4" t="s">
        <v>8733</v>
      </c>
      <c r="F9738" s="11">
        <v>0</v>
      </c>
    </row>
    <row r="9739" spans="5:6" x14ac:dyDescent="0.3">
      <c r="E9739" s="4" t="s">
        <v>9480</v>
      </c>
      <c r="F9739" s="11">
        <v>0</v>
      </c>
    </row>
    <row r="9740" spans="5:6" x14ac:dyDescent="0.3">
      <c r="E9740" s="4" t="s">
        <v>8734</v>
      </c>
      <c r="F9740" s="11">
        <v>0</v>
      </c>
    </row>
    <row r="9741" spans="5:6" x14ac:dyDescent="0.3">
      <c r="E9741" s="4" t="s">
        <v>9496</v>
      </c>
      <c r="F9741" s="11">
        <v>0</v>
      </c>
    </row>
    <row r="9742" spans="5:6" x14ac:dyDescent="0.3">
      <c r="E9742" s="4" t="s">
        <v>8735</v>
      </c>
      <c r="F9742" s="11">
        <v>0</v>
      </c>
    </row>
    <row r="9743" spans="5:6" x14ac:dyDescent="0.3">
      <c r="E9743" s="4" t="s">
        <v>9512</v>
      </c>
      <c r="F9743" s="11">
        <v>0</v>
      </c>
    </row>
    <row r="9744" spans="5:6" x14ac:dyDescent="0.3">
      <c r="E9744" s="4" t="s">
        <v>8736</v>
      </c>
      <c r="F9744" s="11">
        <v>0</v>
      </c>
    </row>
    <row r="9745" spans="5:6" x14ac:dyDescent="0.3">
      <c r="E9745" s="4" t="s">
        <v>9528</v>
      </c>
      <c r="F9745" s="11">
        <v>0</v>
      </c>
    </row>
    <row r="9746" spans="5:6" x14ac:dyDescent="0.3">
      <c r="E9746" s="4" t="s">
        <v>8737</v>
      </c>
      <c r="F9746" s="11">
        <v>0</v>
      </c>
    </row>
    <row r="9747" spans="5:6" x14ac:dyDescent="0.3">
      <c r="E9747" s="4" t="s">
        <v>9544</v>
      </c>
      <c r="F9747" s="11">
        <v>0</v>
      </c>
    </row>
    <row r="9748" spans="5:6" x14ac:dyDescent="0.3">
      <c r="E9748" s="4" t="s">
        <v>8738</v>
      </c>
      <c r="F9748" s="11">
        <v>0</v>
      </c>
    </row>
    <row r="9749" spans="5:6" x14ac:dyDescent="0.3">
      <c r="E9749" s="4" t="s">
        <v>9560</v>
      </c>
      <c r="F9749" s="11">
        <v>0</v>
      </c>
    </row>
    <row r="9750" spans="5:6" x14ac:dyDescent="0.3">
      <c r="E9750" s="4" t="s">
        <v>8739</v>
      </c>
      <c r="F9750" s="11">
        <v>0</v>
      </c>
    </row>
    <row r="9751" spans="5:6" x14ac:dyDescent="0.3">
      <c r="E9751" s="4" t="s">
        <v>9578</v>
      </c>
      <c r="F9751" s="11">
        <v>0</v>
      </c>
    </row>
    <row r="9752" spans="5:6" x14ac:dyDescent="0.3">
      <c r="E9752" s="4" t="s">
        <v>8740</v>
      </c>
      <c r="F9752" s="11">
        <v>0</v>
      </c>
    </row>
    <row r="9753" spans="5:6" x14ac:dyDescent="0.3">
      <c r="E9753" s="4" t="s">
        <v>9594</v>
      </c>
      <c r="F9753" s="11">
        <v>0</v>
      </c>
    </row>
    <row r="9754" spans="5:6" x14ac:dyDescent="0.3">
      <c r="E9754" s="4" t="s">
        <v>8741</v>
      </c>
      <c r="F9754" s="11">
        <v>0</v>
      </c>
    </row>
    <row r="9755" spans="5:6" x14ac:dyDescent="0.3">
      <c r="E9755" s="4" t="s">
        <v>9610</v>
      </c>
      <c r="F9755" s="11">
        <v>0</v>
      </c>
    </row>
    <row r="9756" spans="5:6" x14ac:dyDescent="0.3">
      <c r="E9756" s="4" t="s">
        <v>8742</v>
      </c>
      <c r="F9756" s="11">
        <v>0</v>
      </c>
    </row>
    <row r="9757" spans="5:6" x14ac:dyDescent="0.3">
      <c r="E9757" s="4" t="s">
        <v>9626</v>
      </c>
      <c r="F9757" s="11">
        <v>0</v>
      </c>
    </row>
    <row r="9758" spans="5:6" x14ac:dyDescent="0.3">
      <c r="E9758" s="4" t="s">
        <v>8743</v>
      </c>
      <c r="F9758" s="11">
        <v>0</v>
      </c>
    </row>
    <row r="9759" spans="5:6" x14ac:dyDescent="0.3">
      <c r="E9759" s="4" t="s">
        <v>9642</v>
      </c>
      <c r="F9759" s="11">
        <v>0</v>
      </c>
    </row>
    <row r="9760" spans="5:6" x14ac:dyDescent="0.3">
      <c r="E9760" s="4" t="s">
        <v>8744</v>
      </c>
      <c r="F9760" s="11">
        <v>0</v>
      </c>
    </row>
    <row r="9761" spans="5:6" x14ac:dyDescent="0.3">
      <c r="E9761" s="4" t="s">
        <v>9658</v>
      </c>
      <c r="F9761" s="11">
        <v>0</v>
      </c>
    </row>
    <row r="9762" spans="5:6" x14ac:dyDescent="0.3">
      <c r="E9762" s="4" t="s">
        <v>8745</v>
      </c>
      <c r="F9762" s="11">
        <v>0</v>
      </c>
    </row>
    <row r="9763" spans="5:6" x14ac:dyDescent="0.3">
      <c r="E9763" s="4" t="s">
        <v>9674</v>
      </c>
      <c r="F9763" s="11">
        <v>0</v>
      </c>
    </row>
    <row r="9764" spans="5:6" x14ac:dyDescent="0.3">
      <c r="E9764" s="4" t="s">
        <v>8746</v>
      </c>
      <c r="F9764" s="11">
        <v>0</v>
      </c>
    </row>
    <row r="9765" spans="5:6" x14ac:dyDescent="0.3">
      <c r="E9765" s="4" t="s">
        <v>9690</v>
      </c>
      <c r="F9765" s="11">
        <v>0</v>
      </c>
    </row>
    <row r="9766" spans="5:6" x14ac:dyDescent="0.3">
      <c r="E9766" s="4" t="s">
        <v>8747</v>
      </c>
      <c r="F9766" s="11">
        <v>0</v>
      </c>
    </row>
    <row r="9767" spans="5:6" x14ac:dyDescent="0.3">
      <c r="E9767" s="4" t="s">
        <v>9707</v>
      </c>
      <c r="F9767" s="11">
        <v>0</v>
      </c>
    </row>
    <row r="9768" spans="5:6" x14ac:dyDescent="0.3">
      <c r="E9768" s="4" t="s">
        <v>8748</v>
      </c>
      <c r="F9768" s="11">
        <v>0</v>
      </c>
    </row>
    <row r="9769" spans="5:6" x14ac:dyDescent="0.3">
      <c r="E9769" s="4" t="s">
        <v>9723</v>
      </c>
      <c r="F9769" s="11">
        <v>0</v>
      </c>
    </row>
    <row r="9770" spans="5:6" x14ac:dyDescent="0.3">
      <c r="E9770" s="4" t="s">
        <v>8749</v>
      </c>
      <c r="F9770" s="11">
        <v>0</v>
      </c>
    </row>
    <row r="9771" spans="5:6" x14ac:dyDescent="0.3">
      <c r="E9771" s="4" t="s">
        <v>9210</v>
      </c>
      <c r="F9771" s="11">
        <v>0</v>
      </c>
    </row>
    <row r="9772" spans="5:6" x14ac:dyDescent="0.3">
      <c r="E9772" s="4" t="s">
        <v>8750</v>
      </c>
      <c r="F9772" s="11">
        <v>0</v>
      </c>
    </row>
    <row r="9773" spans="5:6" x14ac:dyDescent="0.3">
      <c r="E9773" s="4" t="s">
        <v>9218</v>
      </c>
      <c r="F9773" s="11">
        <v>0</v>
      </c>
    </row>
    <row r="9774" spans="5:6" x14ac:dyDescent="0.3">
      <c r="E9774" s="4" t="s">
        <v>8751</v>
      </c>
      <c r="F9774" s="11">
        <v>0</v>
      </c>
    </row>
    <row r="9775" spans="5:6" x14ac:dyDescent="0.3">
      <c r="E9775" s="4" t="s">
        <v>9226</v>
      </c>
      <c r="F9775" s="11">
        <v>0</v>
      </c>
    </row>
    <row r="9776" spans="5:6" x14ac:dyDescent="0.3">
      <c r="E9776" s="4" t="s">
        <v>8752</v>
      </c>
      <c r="F9776" s="11">
        <v>0</v>
      </c>
    </row>
    <row r="9777" spans="5:6" x14ac:dyDescent="0.3">
      <c r="E9777" s="4" t="s">
        <v>9234</v>
      </c>
      <c r="F9777" s="11">
        <v>0</v>
      </c>
    </row>
    <row r="9778" spans="5:6" x14ac:dyDescent="0.3">
      <c r="E9778" s="4" t="s">
        <v>8753</v>
      </c>
      <c r="F9778" s="11">
        <v>0</v>
      </c>
    </row>
    <row r="9779" spans="5:6" x14ac:dyDescent="0.3">
      <c r="E9779" s="4" t="s">
        <v>8636</v>
      </c>
      <c r="F9779" s="11">
        <v>0</v>
      </c>
    </row>
    <row r="9780" spans="5:6" x14ac:dyDescent="0.3">
      <c r="E9780" s="4" t="s">
        <v>8754</v>
      </c>
      <c r="F9780" s="11">
        <v>0</v>
      </c>
    </row>
    <row r="9781" spans="5:6" x14ac:dyDescent="0.3">
      <c r="E9781" s="4" t="s">
        <v>9250</v>
      </c>
      <c r="F9781" s="11">
        <v>0</v>
      </c>
    </row>
    <row r="9782" spans="5:6" x14ac:dyDescent="0.3">
      <c r="E9782" s="4" t="s">
        <v>8755</v>
      </c>
      <c r="F9782" s="11">
        <v>0</v>
      </c>
    </row>
    <row r="9783" spans="5:6" x14ac:dyDescent="0.3">
      <c r="E9783" s="4" t="s">
        <v>9258</v>
      </c>
      <c r="F9783" s="11">
        <v>0</v>
      </c>
    </row>
    <row r="9784" spans="5:6" x14ac:dyDescent="0.3">
      <c r="E9784" s="4" t="s">
        <v>8756</v>
      </c>
      <c r="F9784" s="11">
        <v>0</v>
      </c>
    </row>
    <row r="9785" spans="5:6" x14ac:dyDescent="0.3">
      <c r="E9785" s="4" t="s">
        <v>9266</v>
      </c>
      <c r="F9785" s="11">
        <v>0</v>
      </c>
    </row>
    <row r="9786" spans="5:6" x14ac:dyDescent="0.3">
      <c r="E9786" s="4" t="s">
        <v>8757</v>
      </c>
      <c r="F9786" s="11">
        <v>0</v>
      </c>
    </row>
    <row r="9787" spans="5:6" x14ac:dyDescent="0.3">
      <c r="E9787" s="4" t="s">
        <v>9274</v>
      </c>
      <c r="F9787" s="11">
        <v>0</v>
      </c>
    </row>
    <row r="9788" spans="5:6" x14ac:dyDescent="0.3">
      <c r="E9788" s="4" t="s">
        <v>8758</v>
      </c>
      <c r="F9788" s="11">
        <v>0</v>
      </c>
    </row>
    <row r="9789" spans="5:6" x14ac:dyDescent="0.3">
      <c r="E9789" s="4" t="s">
        <v>9282</v>
      </c>
      <c r="F9789" s="11">
        <v>0</v>
      </c>
    </row>
    <row r="9790" spans="5:6" x14ac:dyDescent="0.3">
      <c r="E9790" s="4" t="s">
        <v>8759</v>
      </c>
      <c r="F9790" s="11">
        <v>0</v>
      </c>
    </row>
    <row r="9791" spans="5:6" x14ac:dyDescent="0.3">
      <c r="E9791" s="4" t="s">
        <v>9290</v>
      </c>
      <c r="F9791" s="11">
        <v>0</v>
      </c>
    </row>
    <row r="9792" spans="5:6" x14ac:dyDescent="0.3">
      <c r="E9792" s="4" t="s">
        <v>8760</v>
      </c>
      <c r="F9792" s="11">
        <v>0</v>
      </c>
    </row>
    <row r="9793" spans="5:6" x14ac:dyDescent="0.3">
      <c r="E9793" s="4" t="s">
        <v>9298</v>
      </c>
      <c r="F9793" s="11">
        <v>0</v>
      </c>
    </row>
    <row r="9794" spans="5:6" x14ac:dyDescent="0.3">
      <c r="E9794" s="4" t="s">
        <v>8761</v>
      </c>
      <c r="F9794" s="11">
        <v>0</v>
      </c>
    </row>
    <row r="9795" spans="5:6" x14ac:dyDescent="0.3">
      <c r="E9795" s="4" t="s">
        <v>9306</v>
      </c>
      <c r="F9795" s="11">
        <v>0</v>
      </c>
    </row>
    <row r="9796" spans="5:6" x14ac:dyDescent="0.3">
      <c r="E9796" s="4" t="s">
        <v>8762</v>
      </c>
      <c r="F9796" s="11">
        <v>0</v>
      </c>
    </row>
    <row r="9797" spans="5:6" x14ac:dyDescent="0.3">
      <c r="E9797" s="4" t="s">
        <v>9314</v>
      </c>
      <c r="F9797" s="11">
        <v>0</v>
      </c>
    </row>
    <row r="9798" spans="5:6" x14ac:dyDescent="0.3">
      <c r="E9798" s="4" t="s">
        <v>8763</v>
      </c>
      <c r="F9798" s="11">
        <v>0</v>
      </c>
    </row>
    <row r="9799" spans="5:6" x14ac:dyDescent="0.3">
      <c r="E9799" s="4" t="s">
        <v>9322</v>
      </c>
      <c r="F9799" s="11">
        <v>0</v>
      </c>
    </row>
    <row r="9800" spans="5:6" x14ac:dyDescent="0.3">
      <c r="E9800" s="4" t="s">
        <v>8764</v>
      </c>
      <c r="F9800" s="11">
        <v>0</v>
      </c>
    </row>
    <row r="9801" spans="5:6" x14ac:dyDescent="0.3">
      <c r="E9801" s="4" t="s">
        <v>9330</v>
      </c>
      <c r="F9801" s="11">
        <v>0</v>
      </c>
    </row>
    <row r="9802" spans="5:6" x14ac:dyDescent="0.3">
      <c r="E9802" s="4" t="s">
        <v>8765</v>
      </c>
      <c r="F9802" s="11">
        <v>0</v>
      </c>
    </row>
    <row r="9803" spans="5:6" x14ac:dyDescent="0.3">
      <c r="E9803" s="4" t="s">
        <v>9338</v>
      </c>
      <c r="F9803" s="11">
        <v>0</v>
      </c>
    </row>
    <row r="9804" spans="5:6" x14ac:dyDescent="0.3">
      <c r="E9804" s="4" t="s">
        <v>8766</v>
      </c>
      <c r="F9804" s="11">
        <v>0</v>
      </c>
    </row>
    <row r="9805" spans="5:6" x14ac:dyDescent="0.3">
      <c r="E9805" s="4" t="s">
        <v>9346</v>
      </c>
      <c r="F9805" s="11">
        <v>0</v>
      </c>
    </row>
    <row r="9806" spans="5:6" x14ac:dyDescent="0.3">
      <c r="E9806" s="4" t="s">
        <v>8767</v>
      </c>
      <c r="F9806" s="11">
        <v>0</v>
      </c>
    </row>
    <row r="9807" spans="5:6" x14ac:dyDescent="0.3">
      <c r="E9807" s="4" t="s">
        <v>9354</v>
      </c>
      <c r="F9807" s="11">
        <v>0</v>
      </c>
    </row>
    <row r="9808" spans="5:6" x14ac:dyDescent="0.3">
      <c r="E9808" s="4" t="s">
        <v>8768</v>
      </c>
      <c r="F9808" s="11">
        <v>0</v>
      </c>
    </row>
    <row r="9809" spans="5:6" x14ac:dyDescent="0.3">
      <c r="E9809" s="4" t="s">
        <v>9362</v>
      </c>
      <c r="F9809" s="11">
        <v>0</v>
      </c>
    </row>
    <row r="9810" spans="5:6" x14ac:dyDescent="0.3">
      <c r="E9810" s="4" t="s">
        <v>8769</v>
      </c>
      <c r="F9810" s="11">
        <v>0</v>
      </c>
    </row>
    <row r="9811" spans="5:6" x14ac:dyDescent="0.3">
      <c r="E9811" s="4" t="s">
        <v>9370</v>
      </c>
      <c r="F9811" s="11">
        <v>0</v>
      </c>
    </row>
    <row r="9812" spans="5:6" x14ac:dyDescent="0.3">
      <c r="E9812" s="4" t="s">
        <v>8770</v>
      </c>
      <c r="F9812" s="11">
        <v>0</v>
      </c>
    </row>
    <row r="9813" spans="5:6" x14ac:dyDescent="0.3">
      <c r="E9813" s="4" t="s">
        <v>9378</v>
      </c>
      <c r="F9813" s="11">
        <v>0</v>
      </c>
    </row>
    <row r="9814" spans="5:6" x14ac:dyDescent="0.3">
      <c r="E9814" s="4" t="s">
        <v>8771</v>
      </c>
      <c r="F9814" s="11">
        <v>0</v>
      </c>
    </row>
    <row r="9815" spans="5:6" x14ac:dyDescent="0.3">
      <c r="E9815" s="4" t="s">
        <v>9388</v>
      </c>
      <c r="F9815" s="11">
        <v>0</v>
      </c>
    </row>
    <row r="9816" spans="5:6" x14ac:dyDescent="0.3">
      <c r="E9816" s="4" t="s">
        <v>8772</v>
      </c>
      <c r="F9816" s="11">
        <v>0</v>
      </c>
    </row>
    <row r="9817" spans="5:6" x14ac:dyDescent="0.3">
      <c r="E9817" s="4" t="s">
        <v>9396</v>
      </c>
      <c r="F9817" s="11">
        <v>0</v>
      </c>
    </row>
    <row r="9818" spans="5:6" x14ac:dyDescent="0.3">
      <c r="E9818" s="4" t="s">
        <v>8773</v>
      </c>
      <c r="F9818" s="11">
        <v>0</v>
      </c>
    </row>
    <row r="9819" spans="5:6" x14ac:dyDescent="0.3">
      <c r="E9819" s="4" t="s">
        <v>9404</v>
      </c>
      <c r="F9819" s="11">
        <v>0</v>
      </c>
    </row>
    <row r="9820" spans="5:6" x14ac:dyDescent="0.3">
      <c r="E9820" s="4" t="s">
        <v>8774</v>
      </c>
      <c r="F9820" s="11">
        <v>0</v>
      </c>
    </row>
    <row r="9821" spans="5:6" x14ac:dyDescent="0.3">
      <c r="E9821" s="4" t="s">
        <v>9412</v>
      </c>
      <c r="F9821" s="11">
        <v>0</v>
      </c>
    </row>
    <row r="9822" spans="5:6" x14ac:dyDescent="0.3">
      <c r="E9822" s="4" t="s">
        <v>8775</v>
      </c>
      <c r="F9822" s="11">
        <v>0</v>
      </c>
    </row>
    <row r="9823" spans="5:6" x14ac:dyDescent="0.3">
      <c r="E9823" s="4" t="s">
        <v>9420</v>
      </c>
      <c r="F9823" s="11">
        <v>0</v>
      </c>
    </row>
    <row r="9824" spans="5:6" x14ac:dyDescent="0.3">
      <c r="E9824" s="4" t="s">
        <v>8776</v>
      </c>
      <c r="F9824" s="11">
        <v>0</v>
      </c>
    </row>
    <row r="9825" spans="5:6" x14ac:dyDescent="0.3">
      <c r="E9825" s="4" t="s">
        <v>9428</v>
      </c>
      <c r="F9825" s="11">
        <v>0</v>
      </c>
    </row>
    <row r="9826" spans="5:6" x14ac:dyDescent="0.3">
      <c r="E9826" s="4" t="s">
        <v>8777</v>
      </c>
      <c r="F9826" s="11">
        <v>0</v>
      </c>
    </row>
    <row r="9827" spans="5:6" x14ac:dyDescent="0.3">
      <c r="E9827" s="4" t="s">
        <v>9436</v>
      </c>
      <c r="F9827" s="11">
        <v>0</v>
      </c>
    </row>
    <row r="9828" spans="5:6" x14ac:dyDescent="0.3">
      <c r="E9828" s="4" t="s">
        <v>8778</v>
      </c>
      <c r="F9828" s="11">
        <v>0</v>
      </c>
    </row>
    <row r="9829" spans="5:6" x14ac:dyDescent="0.3">
      <c r="E9829" s="4" t="s">
        <v>9444</v>
      </c>
      <c r="F9829" s="11">
        <v>0</v>
      </c>
    </row>
    <row r="9830" spans="5:6" x14ac:dyDescent="0.3">
      <c r="E9830" s="4" t="s">
        <v>8779</v>
      </c>
      <c r="F9830" s="11">
        <v>0</v>
      </c>
    </row>
    <row r="9831" spans="5:6" x14ac:dyDescent="0.3">
      <c r="E9831" s="4" t="s">
        <v>9452</v>
      </c>
      <c r="F9831" s="11">
        <v>0</v>
      </c>
    </row>
    <row r="9832" spans="5:6" x14ac:dyDescent="0.3">
      <c r="E9832" s="4" t="s">
        <v>8780</v>
      </c>
      <c r="F9832" s="11">
        <v>0</v>
      </c>
    </row>
    <row r="9833" spans="5:6" x14ac:dyDescent="0.3">
      <c r="E9833" s="4" t="s">
        <v>9460</v>
      </c>
      <c r="F9833" s="11">
        <v>0</v>
      </c>
    </row>
    <row r="9834" spans="5:6" x14ac:dyDescent="0.3">
      <c r="E9834" s="4" t="s">
        <v>8781</v>
      </c>
      <c r="F9834" s="11">
        <v>0</v>
      </c>
    </row>
    <row r="9835" spans="5:6" x14ac:dyDescent="0.3">
      <c r="E9835" s="4" t="s">
        <v>9468</v>
      </c>
      <c r="F9835" s="11">
        <v>0</v>
      </c>
    </row>
    <row r="9836" spans="5:6" x14ac:dyDescent="0.3">
      <c r="E9836" s="4" t="s">
        <v>8782</v>
      </c>
      <c r="F9836" s="11">
        <v>0</v>
      </c>
    </row>
    <row r="9837" spans="5:6" x14ac:dyDescent="0.3">
      <c r="E9837" s="4" t="s">
        <v>9476</v>
      </c>
      <c r="F9837" s="11">
        <v>0</v>
      </c>
    </row>
    <row r="9838" spans="5:6" x14ac:dyDescent="0.3">
      <c r="E9838" s="4" t="s">
        <v>8783</v>
      </c>
      <c r="F9838" s="11">
        <v>0</v>
      </c>
    </row>
    <row r="9839" spans="5:6" x14ac:dyDescent="0.3">
      <c r="E9839" s="4" t="s">
        <v>9484</v>
      </c>
      <c r="F9839" s="11">
        <v>0</v>
      </c>
    </row>
    <row r="9840" spans="5:6" x14ac:dyDescent="0.3">
      <c r="E9840" s="4" t="s">
        <v>8784</v>
      </c>
      <c r="F9840" s="11">
        <v>0</v>
      </c>
    </row>
    <row r="9841" spans="5:6" x14ac:dyDescent="0.3">
      <c r="E9841" s="4" t="s">
        <v>9492</v>
      </c>
      <c r="F9841" s="11">
        <v>0</v>
      </c>
    </row>
    <row r="9842" spans="5:6" x14ac:dyDescent="0.3">
      <c r="E9842" s="4" t="s">
        <v>8642</v>
      </c>
      <c r="F9842" s="11">
        <v>0</v>
      </c>
    </row>
    <row r="9843" spans="5:6" x14ac:dyDescent="0.3">
      <c r="E9843" s="4" t="s">
        <v>9500</v>
      </c>
      <c r="F9843" s="11">
        <v>0</v>
      </c>
    </row>
    <row r="9844" spans="5:6" x14ac:dyDescent="0.3">
      <c r="E9844" s="4" t="s">
        <v>8786</v>
      </c>
      <c r="F9844" s="11">
        <v>0</v>
      </c>
    </row>
    <row r="9845" spans="5:6" x14ac:dyDescent="0.3">
      <c r="E9845" s="4" t="s">
        <v>9508</v>
      </c>
      <c r="F9845" s="11">
        <v>0</v>
      </c>
    </row>
    <row r="9846" spans="5:6" x14ac:dyDescent="0.3">
      <c r="E9846" s="4" t="s">
        <v>8787</v>
      </c>
      <c r="F9846" s="11">
        <v>0</v>
      </c>
    </row>
    <row r="9847" spans="5:6" x14ac:dyDescent="0.3">
      <c r="E9847" s="4" t="s">
        <v>9516</v>
      </c>
      <c r="F9847" s="11">
        <v>0</v>
      </c>
    </row>
    <row r="9848" spans="5:6" x14ac:dyDescent="0.3">
      <c r="E9848" s="4" t="s">
        <v>8788</v>
      </c>
      <c r="F9848" s="11">
        <v>0</v>
      </c>
    </row>
    <row r="9849" spans="5:6" x14ac:dyDescent="0.3">
      <c r="E9849" s="4" t="s">
        <v>9524</v>
      </c>
      <c r="F9849" s="11">
        <v>0</v>
      </c>
    </row>
    <row r="9850" spans="5:6" x14ac:dyDescent="0.3">
      <c r="E9850" s="4" t="s">
        <v>8789</v>
      </c>
      <c r="F9850" s="11">
        <v>0</v>
      </c>
    </row>
    <row r="9851" spans="5:6" x14ac:dyDescent="0.3">
      <c r="E9851" s="4" t="s">
        <v>9532</v>
      </c>
      <c r="F9851" s="11">
        <v>0</v>
      </c>
    </row>
    <row r="9852" spans="5:6" x14ac:dyDescent="0.3">
      <c r="E9852" s="4" t="s">
        <v>8790</v>
      </c>
      <c r="F9852" s="11">
        <v>0</v>
      </c>
    </row>
    <row r="9853" spans="5:6" x14ac:dyDescent="0.3">
      <c r="E9853" s="4" t="s">
        <v>9540</v>
      </c>
      <c r="F9853" s="11">
        <v>0</v>
      </c>
    </row>
    <row r="9854" spans="5:6" x14ac:dyDescent="0.3">
      <c r="E9854" s="4" t="s">
        <v>8791</v>
      </c>
      <c r="F9854" s="11">
        <v>0</v>
      </c>
    </row>
    <row r="9855" spans="5:6" x14ac:dyDescent="0.3">
      <c r="E9855" s="4" t="s">
        <v>9548</v>
      </c>
      <c r="F9855" s="11">
        <v>0</v>
      </c>
    </row>
    <row r="9856" spans="5:6" x14ac:dyDescent="0.3">
      <c r="E9856" s="4" t="s">
        <v>8792</v>
      </c>
      <c r="F9856" s="11">
        <v>0</v>
      </c>
    </row>
    <row r="9857" spans="5:6" x14ac:dyDescent="0.3">
      <c r="E9857" s="4" t="s">
        <v>9556</v>
      </c>
      <c r="F9857" s="11">
        <v>0</v>
      </c>
    </row>
    <row r="9858" spans="5:6" x14ac:dyDescent="0.3">
      <c r="E9858" s="4" t="s">
        <v>8793</v>
      </c>
      <c r="F9858" s="11">
        <v>0</v>
      </c>
    </row>
    <row r="9859" spans="5:6" x14ac:dyDescent="0.3">
      <c r="E9859" s="4" t="s">
        <v>9564</v>
      </c>
      <c r="F9859" s="11">
        <v>0</v>
      </c>
    </row>
    <row r="9860" spans="5:6" x14ac:dyDescent="0.3">
      <c r="E9860" s="4" t="s">
        <v>8794</v>
      </c>
      <c r="F9860" s="11">
        <v>0</v>
      </c>
    </row>
    <row r="9861" spans="5:6" x14ac:dyDescent="0.3">
      <c r="E9861" s="4" t="s">
        <v>9574</v>
      </c>
      <c r="F9861" s="11">
        <v>0</v>
      </c>
    </row>
    <row r="9862" spans="5:6" x14ac:dyDescent="0.3">
      <c r="E9862" s="4" t="s">
        <v>8795</v>
      </c>
      <c r="F9862" s="11">
        <v>0</v>
      </c>
    </row>
    <row r="9863" spans="5:6" x14ac:dyDescent="0.3">
      <c r="E9863" s="4" t="s">
        <v>9582</v>
      </c>
      <c r="F9863" s="11">
        <v>0</v>
      </c>
    </row>
    <row r="9864" spans="5:6" x14ac:dyDescent="0.3">
      <c r="E9864" s="4" t="s">
        <v>8796</v>
      </c>
      <c r="F9864" s="11">
        <v>0</v>
      </c>
    </row>
    <row r="9865" spans="5:6" x14ac:dyDescent="0.3">
      <c r="E9865" s="4" t="s">
        <v>9590</v>
      </c>
      <c r="F9865" s="11">
        <v>0</v>
      </c>
    </row>
    <row r="9866" spans="5:6" x14ac:dyDescent="0.3">
      <c r="E9866" s="4" t="s">
        <v>8797</v>
      </c>
      <c r="F9866" s="11">
        <v>0</v>
      </c>
    </row>
    <row r="9867" spans="5:6" x14ac:dyDescent="0.3">
      <c r="E9867" s="4" t="s">
        <v>9598</v>
      </c>
      <c r="F9867" s="11">
        <v>0</v>
      </c>
    </row>
    <row r="9868" spans="5:6" x14ac:dyDescent="0.3">
      <c r="E9868" s="4" t="s">
        <v>8798</v>
      </c>
      <c r="F9868" s="11">
        <v>0</v>
      </c>
    </row>
    <row r="9869" spans="5:6" x14ac:dyDescent="0.3">
      <c r="E9869" s="4" t="s">
        <v>9606</v>
      </c>
      <c r="F9869" s="11">
        <v>0</v>
      </c>
    </row>
    <row r="9870" spans="5:6" x14ac:dyDescent="0.3">
      <c r="E9870" s="4" t="s">
        <v>8799</v>
      </c>
      <c r="F9870" s="11">
        <v>0</v>
      </c>
    </row>
    <row r="9871" spans="5:6" x14ac:dyDescent="0.3">
      <c r="E9871" s="4" t="s">
        <v>9614</v>
      </c>
      <c r="F9871" s="11">
        <v>0</v>
      </c>
    </row>
    <row r="9872" spans="5:6" x14ac:dyDescent="0.3">
      <c r="E9872" s="4" t="s">
        <v>8800</v>
      </c>
      <c r="F9872" s="11">
        <v>0</v>
      </c>
    </row>
    <row r="9873" spans="5:6" x14ac:dyDescent="0.3">
      <c r="E9873" s="4" t="s">
        <v>9622</v>
      </c>
      <c r="F9873" s="11">
        <v>0</v>
      </c>
    </row>
    <row r="9874" spans="5:6" x14ac:dyDescent="0.3">
      <c r="E9874" s="4" t="s">
        <v>8801</v>
      </c>
      <c r="F9874" s="11">
        <v>0</v>
      </c>
    </row>
    <row r="9875" spans="5:6" x14ac:dyDescent="0.3">
      <c r="E9875" s="4" t="s">
        <v>8680</v>
      </c>
      <c r="F9875" s="11">
        <v>0</v>
      </c>
    </row>
    <row r="9876" spans="5:6" x14ac:dyDescent="0.3">
      <c r="E9876" s="4" t="s">
        <v>8802</v>
      </c>
      <c r="F9876" s="11">
        <v>0</v>
      </c>
    </row>
    <row r="9877" spans="5:6" x14ac:dyDescent="0.3">
      <c r="E9877" s="4" t="s">
        <v>9638</v>
      </c>
      <c r="F9877" s="11">
        <v>0</v>
      </c>
    </row>
    <row r="9878" spans="5:6" x14ac:dyDescent="0.3">
      <c r="E9878" s="4" t="s">
        <v>8803</v>
      </c>
      <c r="F9878" s="11">
        <v>0</v>
      </c>
    </row>
    <row r="9879" spans="5:6" x14ac:dyDescent="0.3">
      <c r="E9879" s="4" t="s">
        <v>9646</v>
      </c>
      <c r="F9879" s="11">
        <v>0</v>
      </c>
    </row>
    <row r="9880" spans="5:6" x14ac:dyDescent="0.3">
      <c r="E9880" s="4" t="s">
        <v>8804</v>
      </c>
      <c r="F9880" s="11">
        <v>0</v>
      </c>
    </row>
    <row r="9881" spans="5:6" x14ac:dyDescent="0.3">
      <c r="E9881" s="4" t="s">
        <v>9654</v>
      </c>
      <c r="F9881" s="11">
        <v>0</v>
      </c>
    </row>
    <row r="9882" spans="5:6" x14ac:dyDescent="0.3">
      <c r="E9882" s="4" t="s">
        <v>8805</v>
      </c>
      <c r="F9882" s="11">
        <v>0</v>
      </c>
    </row>
    <row r="9883" spans="5:6" x14ac:dyDescent="0.3">
      <c r="E9883" s="4" t="s">
        <v>9662</v>
      </c>
      <c r="F9883" s="11">
        <v>0</v>
      </c>
    </row>
    <row r="9884" spans="5:6" x14ac:dyDescent="0.3">
      <c r="E9884" s="4" t="s">
        <v>8806</v>
      </c>
      <c r="F9884" s="11">
        <v>0</v>
      </c>
    </row>
    <row r="9885" spans="5:6" x14ac:dyDescent="0.3">
      <c r="E9885" s="4" t="s">
        <v>9670</v>
      </c>
      <c r="F9885" s="11">
        <v>0</v>
      </c>
    </row>
    <row r="9886" spans="5:6" x14ac:dyDescent="0.3">
      <c r="E9886" s="4" t="s">
        <v>8807</v>
      </c>
      <c r="F9886" s="11">
        <v>0</v>
      </c>
    </row>
    <row r="9887" spans="5:6" x14ac:dyDescent="0.3">
      <c r="E9887" s="4" t="s">
        <v>9678</v>
      </c>
      <c r="F9887" s="11">
        <v>0</v>
      </c>
    </row>
    <row r="9888" spans="5:6" x14ac:dyDescent="0.3">
      <c r="E9888" s="4" t="s">
        <v>8643</v>
      </c>
      <c r="F9888" s="11">
        <v>0</v>
      </c>
    </row>
    <row r="9889" spans="5:6" x14ac:dyDescent="0.3">
      <c r="E9889" s="4" t="s">
        <v>9686</v>
      </c>
      <c r="F9889" s="11">
        <v>0</v>
      </c>
    </row>
    <row r="9890" spans="5:6" x14ac:dyDescent="0.3">
      <c r="E9890" s="4" t="s">
        <v>8809</v>
      </c>
      <c r="F9890" s="11">
        <v>0</v>
      </c>
    </row>
    <row r="9891" spans="5:6" x14ac:dyDescent="0.3">
      <c r="E9891" s="4" t="s">
        <v>9694</v>
      </c>
      <c r="F9891" s="11">
        <v>0</v>
      </c>
    </row>
    <row r="9892" spans="5:6" x14ac:dyDescent="0.3">
      <c r="E9892" s="4" t="s">
        <v>8810</v>
      </c>
      <c r="F9892" s="11">
        <v>0</v>
      </c>
    </row>
    <row r="9893" spans="5:6" x14ac:dyDescent="0.3">
      <c r="E9893" s="4" t="s">
        <v>8683</v>
      </c>
      <c r="F9893" s="11">
        <v>0</v>
      </c>
    </row>
    <row r="9894" spans="5:6" x14ac:dyDescent="0.3">
      <c r="E9894" s="4" t="s">
        <v>8811</v>
      </c>
      <c r="F9894" s="11">
        <v>0</v>
      </c>
    </row>
    <row r="9895" spans="5:6" x14ac:dyDescent="0.3">
      <c r="E9895" s="4" t="s">
        <v>9711</v>
      </c>
      <c r="F9895" s="11">
        <v>0</v>
      </c>
    </row>
    <row r="9896" spans="5:6" x14ac:dyDescent="0.3">
      <c r="E9896" s="4" t="s">
        <v>8812</v>
      </c>
      <c r="F9896" s="11">
        <v>0</v>
      </c>
    </row>
    <row r="9897" spans="5:6" x14ac:dyDescent="0.3">
      <c r="E9897" s="4" t="s">
        <v>9719</v>
      </c>
      <c r="F9897" s="11">
        <v>0</v>
      </c>
    </row>
    <row r="9898" spans="5:6" x14ac:dyDescent="0.3">
      <c r="E9898" s="4" t="s">
        <v>8813</v>
      </c>
      <c r="F9898" s="11">
        <v>0</v>
      </c>
    </row>
    <row r="9899" spans="5:6" x14ac:dyDescent="0.3">
      <c r="E9899" s="4" t="s">
        <v>8682</v>
      </c>
      <c r="F9899" s="11">
        <v>0</v>
      </c>
    </row>
    <row r="9900" spans="5:6" x14ac:dyDescent="0.3">
      <c r="E9900" s="4" t="s">
        <v>8814</v>
      </c>
      <c r="F9900" s="11">
        <v>0</v>
      </c>
    </row>
    <row r="9901" spans="5:6" x14ac:dyDescent="0.3">
      <c r="E9901" s="4" t="s">
        <v>9208</v>
      </c>
      <c r="F9901" s="11">
        <v>0</v>
      </c>
    </row>
    <row r="9902" spans="5:6" x14ac:dyDescent="0.3">
      <c r="E9902" s="4" t="s">
        <v>8815</v>
      </c>
      <c r="F9902" s="11">
        <v>0</v>
      </c>
    </row>
    <row r="9903" spans="5:6" x14ac:dyDescent="0.3">
      <c r="E9903" s="4" t="s">
        <v>9212</v>
      </c>
      <c r="F9903" s="11">
        <v>0</v>
      </c>
    </row>
    <row r="9904" spans="5:6" x14ac:dyDescent="0.3">
      <c r="E9904" s="4" t="s">
        <v>8816</v>
      </c>
      <c r="F9904" s="11">
        <v>0</v>
      </c>
    </row>
    <row r="9905" spans="5:6" x14ac:dyDescent="0.3">
      <c r="E9905" s="4" t="s">
        <v>9216</v>
      </c>
      <c r="F9905" s="11">
        <v>0</v>
      </c>
    </row>
    <row r="9906" spans="5:6" x14ac:dyDescent="0.3">
      <c r="E9906" s="4" t="s">
        <v>8817</v>
      </c>
      <c r="F9906" s="11">
        <v>0</v>
      </c>
    </row>
    <row r="9907" spans="5:6" x14ac:dyDescent="0.3">
      <c r="E9907" s="4" t="s">
        <v>9220</v>
      </c>
      <c r="F9907" s="11">
        <v>0</v>
      </c>
    </row>
    <row r="9908" spans="5:6" x14ac:dyDescent="0.3">
      <c r="E9908" s="4" t="s">
        <v>8818</v>
      </c>
      <c r="F9908" s="11">
        <v>0</v>
      </c>
    </row>
    <row r="9909" spans="5:6" x14ac:dyDescent="0.3">
      <c r="E9909" s="4" t="s">
        <v>9224</v>
      </c>
      <c r="F9909" s="11">
        <v>0</v>
      </c>
    </row>
    <row r="9910" spans="5:6" x14ac:dyDescent="0.3">
      <c r="E9910" s="4" t="s">
        <v>8819</v>
      </c>
      <c r="F9910" s="11">
        <v>0</v>
      </c>
    </row>
    <row r="9911" spans="5:6" x14ac:dyDescent="0.3">
      <c r="E9911" s="4" t="s">
        <v>9228</v>
      </c>
      <c r="F9911" s="11">
        <v>0</v>
      </c>
    </row>
    <row r="9912" spans="5:6" x14ac:dyDescent="0.3">
      <c r="E9912" s="4" t="s">
        <v>8662</v>
      </c>
      <c r="F9912" s="11">
        <v>0</v>
      </c>
    </row>
    <row r="9913" spans="5:6" x14ac:dyDescent="0.3">
      <c r="E9913" s="4" t="s">
        <v>9232</v>
      </c>
      <c r="F9913" s="11">
        <v>0</v>
      </c>
    </row>
    <row r="9914" spans="5:6" x14ac:dyDescent="0.3">
      <c r="E9914" s="4" t="s">
        <v>8821</v>
      </c>
      <c r="F9914" s="11">
        <v>0</v>
      </c>
    </row>
    <row r="9915" spans="5:6" x14ac:dyDescent="0.3">
      <c r="E9915" s="4" t="s">
        <v>9236</v>
      </c>
      <c r="F9915" s="11">
        <v>0</v>
      </c>
    </row>
    <row r="9916" spans="5:6" x14ac:dyDescent="0.3">
      <c r="E9916" s="4" t="s">
        <v>8822</v>
      </c>
      <c r="F9916" s="11">
        <v>0</v>
      </c>
    </row>
    <row r="9917" spans="5:6" x14ac:dyDescent="0.3">
      <c r="E9917" s="4" t="s">
        <v>9240</v>
      </c>
      <c r="F9917" s="11">
        <v>0</v>
      </c>
    </row>
    <row r="9918" spans="5:6" x14ac:dyDescent="0.3">
      <c r="E9918" s="4" t="s">
        <v>8823</v>
      </c>
      <c r="F9918" s="11">
        <v>0</v>
      </c>
    </row>
    <row r="9919" spans="5:6" x14ac:dyDescent="0.3">
      <c r="E9919" s="4" t="s">
        <v>9244</v>
      </c>
      <c r="F9919" s="11">
        <v>0</v>
      </c>
    </row>
    <row r="9920" spans="5:6" x14ac:dyDescent="0.3">
      <c r="E9920" s="4" t="s">
        <v>8824</v>
      </c>
      <c r="F9920" s="11">
        <v>0</v>
      </c>
    </row>
    <row r="9921" spans="5:6" x14ac:dyDescent="0.3">
      <c r="E9921" s="4" t="s">
        <v>8673</v>
      </c>
      <c r="F9921" s="11">
        <v>0</v>
      </c>
    </row>
    <row r="9922" spans="5:6" x14ac:dyDescent="0.3">
      <c r="E9922" s="4" t="s">
        <v>8825</v>
      </c>
      <c r="F9922" s="11">
        <v>0</v>
      </c>
    </row>
    <row r="9923" spans="5:6" x14ac:dyDescent="0.3">
      <c r="E9923" s="4" t="s">
        <v>9252</v>
      </c>
      <c r="F9923" s="11">
        <v>0</v>
      </c>
    </row>
    <row r="9924" spans="5:6" x14ac:dyDescent="0.3">
      <c r="E9924" s="4" t="s">
        <v>8826</v>
      </c>
      <c r="F9924" s="11">
        <v>0</v>
      </c>
    </row>
    <row r="9925" spans="5:6" x14ac:dyDescent="0.3">
      <c r="E9925" s="4" t="s">
        <v>9256</v>
      </c>
      <c r="F9925" s="11">
        <v>0</v>
      </c>
    </row>
    <row r="9926" spans="5:6" x14ac:dyDescent="0.3">
      <c r="E9926" s="4" t="s">
        <v>8827</v>
      </c>
      <c r="F9926" s="11">
        <v>0</v>
      </c>
    </row>
    <row r="9927" spans="5:6" x14ac:dyDescent="0.3">
      <c r="E9927" s="4" t="s">
        <v>9260</v>
      </c>
      <c r="F9927" s="11">
        <v>0</v>
      </c>
    </row>
    <row r="9928" spans="5:6" x14ac:dyDescent="0.3">
      <c r="E9928" s="4" t="s">
        <v>8828</v>
      </c>
      <c r="F9928" s="11">
        <v>0</v>
      </c>
    </row>
    <row r="9929" spans="5:6" x14ac:dyDescent="0.3">
      <c r="E9929" s="4" t="s">
        <v>9264</v>
      </c>
      <c r="F9929" s="11">
        <v>0</v>
      </c>
    </row>
    <row r="9930" spans="5:6" x14ac:dyDescent="0.3">
      <c r="E9930" s="4" t="s">
        <v>8829</v>
      </c>
      <c r="F9930" s="11">
        <v>0</v>
      </c>
    </row>
    <row r="9931" spans="5:6" x14ac:dyDescent="0.3">
      <c r="E9931" s="4" t="s">
        <v>9268</v>
      </c>
      <c r="F9931" s="11">
        <v>0</v>
      </c>
    </row>
    <row r="9932" spans="5:6" x14ac:dyDescent="0.3">
      <c r="E9932" s="4" t="s">
        <v>8830</v>
      </c>
      <c r="F9932" s="11">
        <v>0</v>
      </c>
    </row>
    <row r="9933" spans="5:6" x14ac:dyDescent="0.3">
      <c r="E9933" s="4" t="s">
        <v>9272</v>
      </c>
      <c r="F9933" s="11">
        <v>0</v>
      </c>
    </row>
    <row r="9934" spans="5:6" x14ac:dyDescent="0.3">
      <c r="E9934" s="4" t="s">
        <v>8831</v>
      </c>
      <c r="F9934" s="11">
        <v>0</v>
      </c>
    </row>
    <row r="9935" spans="5:6" x14ac:dyDescent="0.3">
      <c r="E9935" s="4" t="s">
        <v>9276</v>
      </c>
      <c r="F9935" s="11">
        <v>0</v>
      </c>
    </row>
    <row r="9936" spans="5:6" x14ac:dyDescent="0.3">
      <c r="E9936" s="4" t="s">
        <v>8832</v>
      </c>
      <c r="F9936" s="11">
        <v>0</v>
      </c>
    </row>
    <row r="9937" spans="5:6" x14ac:dyDescent="0.3">
      <c r="E9937" s="4" t="s">
        <v>9280</v>
      </c>
      <c r="F9937" s="11">
        <v>0</v>
      </c>
    </row>
    <row r="9938" spans="5:6" x14ac:dyDescent="0.3">
      <c r="E9938" s="4" t="s">
        <v>8833</v>
      </c>
      <c r="F9938" s="11">
        <v>0</v>
      </c>
    </row>
    <row r="9939" spans="5:6" x14ac:dyDescent="0.3">
      <c r="E9939" s="4" t="s">
        <v>9284</v>
      </c>
      <c r="F9939" s="11">
        <v>0</v>
      </c>
    </row>
    <row r="9940" spans="5:6" x14ac:dyDescent="0.3">
      <c r="E9940" s="4" t="s">
        <v>8834</v>
      </c>
      <c r="F9940" s="11">
        <v>0</v>
      </c>
    </row>
    <row r="9941" spans="5:6" x14ac:dyDescent="0.3">
      <c r="E9941" s="4" t="s">
        <v>9288</v>
      </c>
      <c r="F9941" s="11">
        <v>0</v>
      </c>
    </row>
    <row r="9942" spans="5:6" x14ac:dyDescent="0.3">
      <c r="E9942" s="4" t="s">
        <v>8835</v>
      </c>
      <c r="F9942" s="11">
        <v>0</v>
      </c>
    </row>
    <row r="9943" spans="5:6" x14ac:dyDescent="0.3">
      <c r="E9943" s="4" t="s">
        <v>9292</v>
      </c>
      <c r="F9943" s="11">
        <v>0</v>
      </c>
    </row>
    <row r="9944" spans="5:6" x14ac:dyDescent="0.3">
      <c r="E9944" s="4" t="s">
        <v>8836</v>
      </c>
      <c r="F9944" s="11">
        <v>0</v>
      </c>
    </row>
    <row r="9945" spans="5:6" x14ac:dyDescent="0.3">
      <c r="E9945" s="4" t="s">
        <v>9296</v>
      </c>
      <c r="F9945" s="11">
        <v>0</v>
      </c>
    </row>
    <row r="9946" spans="5:6" x14ac:dyDescent="0.3">
      <c r="E9946" s="4" t="s">
        <v>8837</v>
      </c>
      <c r="F9946" s="11">
        <v>0</v>
      </c>
    </row>
    <row r="9947" spans="5:6" x14ac:dyDescent="0.3">
      <c r="E9947" s="4" t="s">
        <v>9300</v>
      </c>
      <c r="F9947" s="11">
        <v>0</v>
      </c>
    </row>
    <row r="9948" spans="5:6" x14ac:dyDescent="0.3">
      <c r="E9948" s="4" t="s">
        <v>8838</v>
      </c>
      <c r="F9948" s="11">
        <v>0</v>
      </c>
    </row>
    <row r="9949" spans="5:6" x14ac:dyDescent="0.3">
      <c r="E9949" s="4" t="s">
        <v>9304</v>
      </c>
      <c r="F9949" s="11">
        <v>0</v>
      </c>
    </row>
    <row r="9950" spans="5:6" x14ac:dyDescent="0.3">
      <c r="E9950" s="4" t="s">
        <v>8839</v>
      </c>
      <c r="F9950" s="11">
        <v>0</v>
      </c>
    </row>
    <row r="9951" spans="5:6" x14ac:dyDescent="0.3">
      <c r="E9951" s="4" t="s">
        <v>9308</v>
      </c>
      <c r="F9951" s="11">
        <v>0</v>
      </c>
    </row>
    <row r="9952" spans="5:6" x14ac:dyDescent="0.3">
      <c r="E9952" s="4" t="s">
        <v>8840</v>
      </c>
      <c r="F9952" s="11">
        <v>0</v>
      </c>
    </row>
    <row r="9953" spans="5:6" x14ac:dyDescent="0.3">
      <c r="E9953" s="4" t="s">
        <v>9312</v>
      </c>
      <c r="F9953" s="11">
        <v>0</v>
      </c>
    </row>
    <row r="9954" spans="5:6" x14ac:dyDescent="0.3">
      <c r="E9954" s="4" t="s">
        <v>8841</v>
      </c>
      <c r="F9954" s="11">
        <v>0</v>
      </c>
    </row>
    <row r="9955" spans="5:6" x14ac:dyDescent="0.3">
      <c r="E9955" s="4" t="s">
        <v>9316</v>
      </c>
      <c r="F9955" s="11">
        <v>0</v>
      </c>
    </row>
    <row r="9956" spans="5:6" x14ac:dyDescent="0.3">
      <c r="E9956" s="4" t="s">
        <v>8842</v>
      </c>
      <c r="F9956" s="11">
        <v>0</v>
      </c>
    </row>
    <row r="9957" spans="5:6" x14ac:dyDescent="0.3">
      <c r="E9957" s="4" t="s">
        <v>9320</v>
      </c>
      <c r="F9957" s="11">
        <v>0</v>
      </c>
    </row>
    <row r="9958" spans="5:6" x14ac:dyDescent="0.3">
      <c r="E9958" s="4" t="s">
        <v>8843</v>
      </c>
      <c r="F9958" s="11">
        <v>0</v>
      </c>
    </row>
    <row r="9959" spans="5:6" x14ac:dyDescent="0.3">
      <c r="E9959" s="4" t="s">
        <v>9324</v>
      </c>
      <c r="F9959" s="11">
        <v>0</v>
      </c>
    </row>
    <row r="9960" spans="5:6" x14ac:dyDescent="0.3">
      <c r="E9960" s="4" t="s">
        <v>8844</v>
      </c>
      <c r="F9960" s="11">
        <v>0</v>
      </c>
    </row>
    <row r="9961" spans="5:6" x14ac:dyDescent="0.3">
      <c r="E9961" s="4" t="s">
        <v>9328</v>
      </c>
      <c r="F9961" s="11">
        <v>0</v>
      </c>
    </row>
    <row r="9962" spans="5:6" x14ac:dyDescent="0.3">
      <c r="E9962" s="4" t="s">
        <v>8845</v>
      </c>
      <c r="F9962" s="11">
        <v>0</v>
      </c>
    </row>
    <row r="9963" spans="5:6" x14ac:dyDescent="0.3">
      <c r="E9963" s="4" t="s">
        <v>9332</v>
      </c>
      <c r="F9963" s="11">
        <v>0</v>
      </c>
    </row>
    <row r="9964" spans="5:6" x14ac:dyDescent="0.3">
      <c r="E9964" s="4" t="s">
        <v>8846</v>
      </c>
      <c r="F9964" s="11">
        <v>0</v>
      </c>
    </row>
    <row r="9965" spans="5:6" x14ac:dyDescent="0.3">
      <c r="E9965" s="4" t="s">
        <v>9336</v>
      </c>
      <c r="F9965" s="11">
        <v>0</v>
      </c>
    </row>
    <row r="9966" spans="5:6" x14ac:dyDescent="0.3">
      <c r="E9966" s="4" t="s">
        <v>8847</v>
      </c>
      <c r="F9966" s="11">
        <v>0</v>
      </c>
    </row>
    <row r="9967" spans="5:6" x14ac:dyDescent="0.3">
      <c r="E9967" s="4" t="s">
        <v>9340</v>
      </c>
      <c r="F9967" s="11">
        <v>0</v>
      </c>
    </row>
    <row r="9968" spans="5:6" x14ac:dyDescent="0.3">
      <c r="E9968" s="4" t="s">
        <v>8848</v>
      </c>
      <c r="F9968" s="11">
        <v>0</v>
      </c>
    </row>
    <row r="9969" spans="5:6" x14ac:dyDescent="0.3">
      <c r="E9969" s="4" t="s">
        <v>9344</v>
      </c>
      <c r="F9969" s="11">
        <v>0</v>
      </c>
    </row>
    <row r="9970" spans="5:6" x14ac:dyDescent="0.3">
      <c r="E9970" s="4" t="s">
        <v>8849</v>
      </c>
      <c r="F9970" s="11">
        <v>0</v>
      </c>
    </row>
    <row r="9971" spans="5:6" x14ac:dyDescent="0.3">
      <c r="E9971" s="4" t="s">
        <v>9348</v>
      </c>
      <c r="F9971" s="11">
        <v>0</v>
      </c>
    </row>
    <row r="9972" spans="5:6" x14ac:dyDescent="0.3">
      <c r="E9972" s="4" t="s">
        <v>8634</v>
      </c>
      <c r="F9972" s="11">
        <v>0</v>
      </c>
    </row>
    <row r="9973" spans="5:6" x14ac:dyDescent="0.3">
      <c r="E9973" s="4" t="s">
        <v>9352</v>
      </c>
      <c r="F9973" s="11">
        <v>0</v>
      </c>
    </row>
    <row r="9974" spans="5:6" x14ac:dyDescent="0.3">
      <c r="E9974" s="4" t="s">
        <v>8851</v>
      </c>
      <c r="F9974" s="11">
        <v>0</v>
      </c>
    </row>
    <row r="9975" spans="5:6" x14ac:dyDescent="0.3">
      <c r="E9975" s="4" t="s">
        <v>9356</v>
      </c>
      <c r="F9975" s="11">
        <v>0</v>
      </c>
    </row>
    <row r="9976" spans="5:6" x14ac:dyDescent="0.3">
      <c r="E9976" s="4" t="s">
        <v>8852</v>
      </c>
      <c r="F9976" s="11">
        <v>0</v>
      </c>
    </row>
    <row r="9977" spans="5:6" x14ac:dyDescent="0.3">
      <c r="E9977" s="4" t="s">
        <v>9360</v>
      </c>
      <c r="F9977" s="11">
        <v>0</v>
      </c>
    </row>
    <row r="9978" spans="5:6" x14ac:dyDescent="0.3">
      <c r="E9978" s="4" t="s">
        <v>8853</v>
      </c>
      <c r="F9978" s="11">
        <v>0</v>
      </c>
    </row>
    <row r="9979" spans="5:6" x14ac:dyDescent="0.3">
      <c r="E9979" s="4" t="s">
        <v>9364</v>
      </c>
      <c r="F9979" s="11">
        <v>0</v>
      </c>
    </row>
    <row r="9980" spans="5:6" x14ac:dyDescent="0.3">
      <c r="E9980" s="4" t="s">
        <v>8854</v>
      </c>
      <c r="F9980" s="11">
        <v>0</v>
      </c>
    </row>
    <row r="9981" spans="5:6" x14ac:dyDescent="0.3">
      <c r="E9981" s="4" t="s">
        <v>9368</v>
      </c>
      <c r="F9981" s="11">
        <v>0</v>
      </c>
    </row>
    <row r="9982" spans="5:6" x14ac:dyDescent="0.3">
      <c r="E9982" s="4" t="s">
        <v>8855</v>
      </c>
      <c r="F9982" s="11">
        <v>0</v>
      </c>
    </row>
    <row r="9983" spans="5:6" x14ac:dyDescent="0.3">
      <c r="E9983" s="4" t="s">
        <v>9372</v>
      </c>
      <c r="F9983" s="11">
        <v>0</v>
      </c>
    </row>
    <row r="9984" spans="5:6" x14ac:dyDescent="0.3">
      <c r="E9984" s="4" t="s">
        <v>8856</v>
      </c>
      <c r="F9984" s="11">
        <v>0</v>
      </c>
    </row>
    <row r="9985" spans="5:6" x14ac:dyDescent="0.3">
      <c r="E9985" s="4" t="s">
        <v>9376</v>
      </c>
      <c r="F9985" s="11">
        <v>0</v>
      </c>
    </row>
    <row r="9986" spans="5:6" x14ac:dyDescent="0.3">
      <c r="E9986" s="4" t="s">
        <v>8857</v>
      </c>
      <c r="F9986" s="11">
        <v>0</v>
      </c>
    </row>
    <row r="9987" spans="5:6" x14ac:dyDescent="0.3">
      <c r="E9987" s="4" t="s">
        <v>8686</v>
      </c>
      <c r="F9987" s="11">
        <v>0</v>
      </c>
    </row>
    <row r="9988" spans="5:6" x14ac:dyDescent="0.3">
      <c r="E9988" s="4" t="s">
        <v>9380</v>
      </c>
      <c r="F9988" s="11">
        <v>0</v>
      </c>
    </row>
    <row r="9989" spans="5:6" x14ac:dyDescent="0.3">
      <c r="E9989" s="4" t="s">
        <v>8858</v>
      </c>
      <c r="F9989" s="11">
        <v>0</v>
      </c>
    </row>
    <row r="9990" spans="5:6" x14ac:dyDescent="0.3">
      <c r="E9990" s="4" t="s">
        <v>9386</v>
      </c>
      <c r="F9990" s="11">
        <v>0</v>
      </c>
    </row>
    <row r="9991" spans="5:6" x14ac:dyDescent="0.3">
      <c r="E9991" s="4" t="s">
        <v>8859</v>
      </c>
      <c r="F9991" s="11">
        <v>0</v>
      </c>
    </row>
    <row r="9992" spans="5:6" x14ac:dyDescent="0.3">
      <c r="E9992" s="4" t="s">
        <v>9390</v>
      </c>
      <c r="F9992" s="11">
        <v>0</v>
      </c>
    </row>
    <row r="9993" spans="5:6" x14ac:dyDescent="0.3">
      <c r="E9993" s="4" t="s">
        <v>8860</v>
      </c>
      <c r="F9993" s="11">
        <v>0</v>
      </c>
    </row>
    <row r="9994" spans="5:6" x14ac:dyDescent="0.3">
      <c r="E9994" s="4" t="s">
        <v>9394</v>
      </c>
      <c r="F9994" s="11">
        <v>0</v>
      </c>
    </row>
    <row r="9995" spans="5:6" x14ac:dyDescent="0.3">
      <c r="E9995" s="4" t="s">
        <v>8861</v>
      </c>
      <c r="F9995" s="11">
        <v>0</v>
      </c>
    </row>
    <row r="9996" spans="5:6" x14ac:dyDescent="0.3">
      <c r="E9996" s="4" t="s">
        <v>9398</v>
      </c>
      <c r="F9996" s="11">
        <v>0</v>
      </c>
    </row>
    <row r="9997" spans="5:6" x14ac:dyDescent="0.3">
      <c r="E9997" s="4" t="s">
        <v>8862</v>
      </c>
      <c r="F9997" s="11">
        <v>0</v>
      </c>
    </row>
    <row r="9998" spans="5:6" x14ac:dyDescent="0.3">
      <c r="E9998" s="4" t="s">
        <v>9402</v>
      </c>
      <c r="F9998" s="11">
        <v>0</v>
      </c>
    </row>
    <row r="9999" spans="5:6" x14ac:dyDescent="0.3">
      <c r="E9999" s="4" t="s">
        <v>8863</v>
      </c>
      <c r="F9999" s="11">
        <v>0</v>
      </c>
    </row>
    <row r="10000" spans="5:6" x14ac:dyDescent="0.3">
      <c r="E10000" s="4" t="s">
        <v>9406</v>
      </c>
      <c r="F10000" s="11">
        <v>0</v>
      </c>
    </row>
    <row r="10001" spans="5:6" x14ac:dyDescent="0.3">
      <c r="E10001" s="4" t="s">
        <v>8864</v>
      </c>
      <c r="F10001" s="11">
        <v>0</v>
      </c>
    </row>
    <row r="10002" spans="5:6" x14ac:dyDescent="0.3">
      <c r="E10002" s="4" t="s">
        <v>9410</v>
      </c>
      <c r="F10002" s="11">
        <v>0</v>
      </c>
    </row>
    <row r="10003" spans="5:6" x14ac:dyDescent="0.3">
      <c r="E10003" s="4" t="s">
        <v>8865</v>
      </c>
      <c r="F10003" s="11">
        <v>0</v>
      </c>
    </row>
    <row r="10004" spans="5:6" x14ac:dyDescent="0.3">
      <c r="E10004" s="4" t="s">
        <v>9414</v>
      </c>
      <c r="F10004" s="11">
        <v>0</v>
      </c>
    </row>
    <row r="10005" spans="5:6" x14ac:dyDescent="0.3">
      <c r="E10005" s="4" t="s">
        <v>8866</v>
      </c>
      <c r="F10005" s="11">
        <v>0</v>
      </c>
    </row>
    <row r="10006" spans="5:6" x14ac:dyDescent="0.3">
      <c r="E10006" s="4" t="s">
        <v>9418</v>
      </c>
      <c r="F10006" s="11">
        <v>0</v>
      </c>
    </row>
    <row r="10007" spans="5:6" x14ac:dyDescent="0.3">
      <c r="E10007" s="4" t="s">
        <v>8867</v>
      </c>
      <c r="F10007" s="11">
        <v>0</v>
      </c>
    </row>
    <row r="10008" spans="5:6" x14ac:dyDescent="0.3">
      <c r="E10008" s="4" t="s">
        <v>9422</v>
      </c>
      <c r="F10008" s="11">
        <v>0</v>
      </c>
    </row>
    <row r="10009" spans="5:6" x14ac:dyDescent="0.3">
      <c r="E10009" s="4" t="s">
        <v>8868</v>
      </c>
      <c r="F10009" s="11">
        <v>0</v>
      </c>
    </row>
    <row r="10010" spans="5:6" x14ac:dyDescent="0.3">
      <c r="E10010" s="4" t="s">
        <v>9426</v>
      </c>
      <c r="F10010" s="11">
        <v>0</v>
      </c>
    </row>
    <row r="10011" spans="5:6" x14ac:dyDescent="0.3">
      <c r="E10011" s="4" t="s">
        <v>8869</v>
      </c>
      <c r="F10011" s="11">
        <v>0</v>
      </c>
    </row>
    <row r="10012" spans="5:6" x14ac:dyDescent="0.3">
      <c r="E10012" s="4" t="s">
        <v>9430</v>
      </c>
      <c r="F10012" s="11">
        <v>0</v>
      </c>
    </row>
    <row r="10013" spans="5:6" x14ac:dyDescent="0.3">
      <c r="E10013" s="4" t="s">
        <v>8870</v>
      </c>
      <c r="F10013" s="11">
        <v>0</v>
      </c>
    </row>
    <row r="10014" spans="5:6" x14ac:dyDescent="0.3">
      <c r="E10014" s="4" t="s">
        <v>9434</v>
      </c>
      <c r="F10014" s="11">
        <v>0</v>
      </c>
    </row>
    <row r="10015" spans="5:6" x14ac:dyDescent="0.3">
      <c r="E10015" s="4" t="s">
        <v>8871</v>
      </c>
      <c r="F10015" s="11">
        <v>0</v>
      </c>
    </row>
    <row r="10016" spans="5:6" x14ac:dyDescent="0.3">
      <c r="E10016" s="4" t="s">
        <v>9438</v>
      </c>
      <c r="F10016" s="11">
        <v>0</v>
      </c>
    </row>
    <row r="10017" spans="5:6" x14ac:dyDescent="0.3">
      <c r="E10017" s="4" t="s">
        <v>8872</v>
      </c>
      <c r="F10017" s="11">
        <v>0</v>
      </c>
    </row>
    <row r="10018" spans="5:6" x14ac:dyDescent="0.3">
      <c r="E10018" s="4" t="s">
        <v>9442</v>
      </c>
      <c r="F10018" s="11">
        <v>0</v>
      </c>
    </row>
    <row r="10019" spans="5:6" x14ac:dyDescent="0.3">
      <c r="E10019" s="4" t="s">
        <v>8873</v>
      </c>
      <c r="F10019" s="11">
        <v>0</v>
      </c>
    </row>
    <row r="10020" spans="5:6" x14ac:dyDescent="0.3">
      <c r="E10020" s="4" t="s">
        <v>9446</v>
      </c>
      <c r="F10020" s="11">
        <v>0</v>
      </c>
    </row>
    <row r="10021" spans="5:6" x14ac:dyDescent="0.3">
      <c r="E10021" s="4" t="s">
        <v>8874</v>
      </c>
      <c r="F10021" s="11">
        <v>0</v>
      </c>
    </row>
    <row r="10022" spans="5:6" x14ac:dyDescent="0.3">
      <c r="E10022" s="4" t="s">
        <v>9450</v>
      </c>
      <c r="F10022" s="11">
        <v>0</v>
      </c>
    </row>
    <row r="10023" spans="5:6" x14ac:dyDescent="0.3">
      <c r="E10023" s="4" t="s">
        <v>8875</v>
      </c>
      <c r="F10023" s="11">
        <v>0</v>
      </c>
    </row>
    <row r="10024" spans="5:6" x14ac:dyDescent="0.3">
      <c r="E10024" s="4" t="s">
        <v>9454</v>
      </c>
      <c r="F10024" s="11">
        <v>0</v>
      </c>
    </row>
    <row r="10025" spans="5:6" x14ac:dyDescent="0.3">
      <c r="E10025" s="4" t="s">
        <v>8876</v>
      </c>
      <c r="F10025" s="11">
        <v>0</v>
      </c>
    </row>
    <row r="10026" spans="5:6" x14ac:dyDescent="0.3">
      <c r="E10026" s="4" t="s">
        <v>9458</v>
      </c>
      <c r="F10026" s="11">
        <v>0</v>
      </c>
    </row>
    <row r="10027" spans="5:6" x14ac:dyDescent="0.3">
      <c r="E10027" s="4" t="s">
        <v>8877</v>
      </c>
      <c r="F10027" s="11">
        <v>0</v>
      </c>
    </row>
    <row r="10028" spans="5:6" x14ac:dyDescent="0.3">
      <c r="E10028" s="4" t="s">
        <v>9462</v>
      </c>
      <c r="F10028" s="11">
        <v>0</v>
      </c>
    </row>
    <row r="10029" spans="5:6" x14ac:dyDescent="0.3">
      <c r="E10029" s="4" t="s">
        <v>8878</v>
      </c>
      <c r="F10029" s="11">
        <v>0</v>
      </c>
    </row>
    <row r="10030" spans="5:6" x14ac:dyDescent="0.3">
      <c r="E10030" s="4" t="s">
        <v>9466</v>
      </c>
      <c r="F10030" s="11">
        <v>0</v>
      </c>
    </row>
    <row r="10031" spans="5:6" x14ac:dyDescent="0.3">
      <c r="E10031" s="4" t="s">
        <v>8879</v>
      </c>
      <c r="F10031" s="11">
        <v>0</v>
      </c>
    </row>
    <row r="10032" spans="5:6" x14ac:dyDescent="0.3">
      <c r="E10032" s="4" t="s">
        <v>9470</v>
      </c>
      <c r="F10032" s="11">
        <v>0</v>
      </c>
    </row>
    <row r="10033" spans="5:6" x14ac:dyDescent="0.3">
      <c r="E10033" s="4" t="s">
        <v>8880</v>
      </c>
      <c r="F10033" s="11">
        <v>0</v>
      </c>
    </row>
    <row r="10034" spans="5:6" x14ac:dyDescent="0.3">
      <c r="E10034" s="4" t="s">
        <v>9474</v>
      </c>
      <c r="F10034" s="11">
        <v>0</v>
      </c>
    </row>
    <row r="10035" spans="5:6" x14ac:dyDescent="0.3">
      <c r="E10035" s="4" t="s">
        <v>8881</v>
      </c>
      <c r="F10035" s="11">
        <v>0</v>
      </c>
    </row>
    <row r="10036" spans="5:6" x14ac:dyDescent="0.3">
      <c r="E10036" s="4" t="s">
        <v>9478</v>
      </c>
      <c r="F10036" s="11">
        <v>0</v>
      </c>
    </row>
    <row r="10037" spans="5:6" x14ac:dyDescent="0.3">
      <c r="E10037" s="4" t="s">
        <v>8882</v>
      </c>
      <c r="F10037" s="11">
        <v>0</v>
      </c>
    </row>
    <row r="10038" spans="5:6" x14ac:dyDescent="0.3">
      <c r="E10038" s="4" t="s">
        <v>9482</v>
      </c>
      <c r="F10038" s="11">
        <v>0</v>
      </c>
    </row>
    <row r="10039" spans="5:6" x14ac:dyDescent="0.3">
      <c r="E10039" s="4" t="s">
        <v>8883</v>
      </c>
      <c r="F10039" s="11">
        <v>0</v>
      </c>
    </row>
    <row r="10040" spans="5:6" x14ac:dyDescent="0.3">
      <c r="E10040" s="4" t="s">
        <v>9486</v>
      </c>
      <c r="F10040" s="11">
        <v>0</v>
      </c>
    </row>
    <row r="10041" spans="5:6" x14ac:dyDescent="0.3">
      <c r="E10041" s="4" t="s">
        <v>8884</v>
      </c>
      <c r="F10041" s="11">
        <v>0</v>
      </c>
    </row>
    <row r="10042" spans="5:6" x14ac:dyDescent="0.3">
      <c r="E10042" s="4" t="s">
        <v>9490</v>
      </c>
      <c r="F10042" s="11">
        <v>0</v>
      </c>
    </row>
    <row r="10043" spans="5:6" x14ac:dyDescent="0.3">
      <c r="E10043" s="4" t="s">
        <v>8885</v>
      </c>
      <c r="F10043" s="11">
        <v>0</v>
      </c>
    </row>
    <row r="10044" spans="5:6" x14ac:dyDescent="0.3">
      <c r="E10044" s="4" t="s">
        <v>9494</v>
      </c>
      <c r="F10044" s="11">
        <v>0</v>
      </c>
    </row>
    <row r="10045" spans="5:6" x14ac:dyDescent="0.3">
      <c r="E10045" s="4" t="s">
        <v>8886</v>
      </c>
      <c r="F10045" s="11">
        <v>0</v>
      </c>
    </row>
    <row r="10046" spans="5:6" x14ac:dyDescent="0.3">
      <c r="E10046" s="4" t="s">
        <v>9498</v>
      </c>
      <c r="F10046" s="11">
        <v>0</v>
      </c>
    </row>
    <row r="10047" spans="5:6" x14ac:dyDescent="0.3">
      <c r="E10047" s="4" t="s">
        <v>8887</v>
      </c>
      <c r="F10047" s="11">
        <v>0</v>
      </c>
    </row>
    <row r="10048" spans="5:6" x14ac:dyDescent="0.3">
      <c r="E10048" s="4" t="s">
        <v>9502</v>
      </c>
      <c r="F10048" s="11">
        <v>0</v>
      </c>
    </row>
    <row r="10049" spans="5:6" x14ac:dyDescent="0.3">
      <c r="E10049" s="4" t="s">
        <v>8664</v>
      </c>
      <c r="F10049" s="11">
        <v>0</v>
      </c>
    </row>
    <row r="10050" spans="5:6" x14ac:dyDescent="0.3">
      <c r="E10050" s="4" t="s">
        <v>9506</v>
      </c>
      <c r="F10050" s="11">
        <v>0</v>
      </c>
    </row>
    <row r="10051" spans="5:6" x14ac:dyDescent="0.3">
      <c r="E10051" s="4" t="s">
        <v>8889</v>
      </c>
      <c r="F10051" s="11">
        <v>0</v>
      </c>
    </row>
    <row r="10052" spans="5:6" x14ac:dyDescent="0.3">
      <c r="E10052" s="4" t="s">
        <v>9510</v>
      </c>
      <c r="F10052" s="11">
        <v>0</v>
      </c>
    </row>
    <row r="10053" spans="5:6" x14ac:dyDescent="0.3">
      <c r="E10053" s="4" t="s">
        <v>8890</v>
      </c>
      <c r="F10053" s="11">
        <v>0</v>
      </c>
    </row>
    <row r="10054" spans="5:6" x14ac:dyDescent="0.3">
      <c r="E10054" s="4" t="s">
        <v>9514</v>
      </c>
      <c r="F10054" s="11">
        <v>0</v>
      </c>
    </row>
    <row r="10055" spans="5:6" x14ac:dyDescent="0.3">
      <c r="E10055" s="4" t="s">
        <v>8891</v>
      </c>
      <c r="F10055" s="11">
        <v>0</v>
      </c>
    </row>
    <row r="10056" spans="5:6" x14ac:dyDescent="0.3">
      <c r="E10056" s="4" t="s">
        <v>9518</v>
      </c>
      <c r="F10056" s="11">
        <v>0</v>
      </c>
    </row>
    <row r="10057" spans="5:6" x14ac:dyDescent="0.3">
      <c r="E10057" s="4" t="s">
        <v>8892</v>
      </c>
      <c r="F10057" s="11">
        <v>0</v>
      </c>
    </row>
    <row r="10058" spans="5:6" x14ac:dyDescent="0.3">
      <c r="E10058" s="4" t="s">
        <v>8677</v>
      </c>
      <c r="F10058" s="11">
        <v>0</v>
      </c>
    </row>
    <row r="10059" spans="5:6" x14ac:dyDescent="0.3">
      <c r="E10059" s="4" t="s">
        <v>8893</v>
      </c>
      <c r="F10059" s="11">
        <v>0</v>
      </c>
    </row>
    <row r="10060" spans="5:6" x14ac:dyDescent="0.3">
      <c r="E10060" s="4" t="s">
        <v>9526</v>
      </c>
      <c r="F10060" s="11">
        <v>0</v>
      </c>
    </row>
    <row r="10061" spans="5:6" x14ac:dyDescent="0.3">
      <c r="E10061" s="4" t="s">
        <v>8894</v>
      </c>
      <c r="F10061" s="11">
        <v>0</v>
      </c>
    </row>
    <row r="10062" spans="5:6" x14ac:dyDescent="0.3">
      <c r="E10062" s="4" t="s">
        <v>9530</v>
      </c>
      <c r="F10062" s="11">
        <v>0</v>
      </c>
    </row>
    <row r="10063" spans="5:6" x14ac:dyDescent="0.3">
      <c r="E10063" s="4" t="s">
        <v>8895</v>
      </c>
      <c r="F10063" s="11">
        <v>0</v>
      </c>
    </row>
    <row r="10064" spans="5:6" x14ac:dyDescent="0.3">
      <c r="E10064" s="4" t="s">
        <v>9534</v>
      </c>
      <c r="F10064" s="11">
        <v>0</v>
      </c>
    </row>
    <row r="10065" spans="5:6" x14ac:dyDescent="0.3">
      <c r="E10065" s="4" t="s">
        <v>8896</v>
      </c>
      <c r="F10065" s="11">
        <v>0</v>
      </c>
    </row>
    <row r="10066" spans="5:6" x14ac:dyDescent="0.3">
      <c r="E10066" s="4" t="s">
        <v>9538</v>
      </c>
      <c r="F10066" s="11">
        <v>0</v>
      </c>
    </row>
    <row r="10067" spans="5:6" x14ac:dyDescent="0.3">
      <c r="E10067" s="4" t="s">
        <v>8897</v>
      </c>
      <c r="F10067" s="11">
        <v>0</v>
      </c>
    </row>
    <row r="10068" spans="5:6" x14ac:dyDescent="0.3">
      <c r="E10068" s="4" t="s">
        <v>9542</v>
      </c>
      <c r="F10068" s="11">
        <v>0</v>
      </c>
    </row>
    <row r="10069" spans="5:6" x14ac:dyDescent="0.3">
      <c r="E10069" s="4" t="s">
        <v>8898</v>
      </c>
      <c r="F10069" s="11">
        <v>0</v>
      </c>
    </row>
    <row r="10070" spans="5:6" x14ac:dyDescent="0.3">
      <c r="E10070" s="4" t="s">
        <v>9546</v>
      </c>
      <c r="F10070" s="11">
        <v>0</v>
      </c>
    </row>
    <row r="10071" spans="5:6" x14ac:dyDescent="0.3">
      <c r="E10071" s="4" t="s">
        <v>8899</v>
      </c>
      <c r="F10071" s="11">
        <v>0</v>
      </c>
    </row>
    <row r="10072" spans="5:6" x14ac:dyDescent="0.3">
      <c r="E10072" s="4" t="s">
        <v>9550</v>
      </c>
      <c r="F10072" s="11">
        <v>0</v>
      </c>
    </row>
    <row r="10073" spans="5:6" x14ac:dyDescent="0.3">
      <c r="E10073" s="4" t="s">
        <v>8900</v>
      </c>
      <c r="F10073" s="11">
        <v>0</v>
      </c>
    </row>
    <row r="10074" spans="5:6" x14ac:dyDescent="0.3">
      <c r="E10074" s="4" t="s">
        <v>9554</v>
      </c>
      <c r="F10074" s="11">
        <v>0</v>
      </c>
    </row>
    <row r="10075" spans="5:6" x14ac:dyDescent="0.3">
      <c r="E10075" s="4" t="s">
        <v>8901</v>
      </c>
      <c r="F10075" s="11">
        <v>0</v>
      </c>
    </row>
    <row r="10076" spans="5:6" x14ac:dyDescent="0.3">
      <c r="E10076" s="4" t="s">
        <v>9558</v>
      </c>
      <c r="F10076" s="11">
        <v>0</v>
      </c>
    </row>
    <row r="10077" spans="5:6" x14ac:dyDescent="0.3">
      <c r="E10077" s="4" t="s">
        <v>8902</v>
      </c>
      <c r="F10077" s="11">
        <v>0</v>
      </c>
    </row>
    <row r="10078" spans="5:6" x14ac:dyDescent="0.3">
      <c r="E10078" s="4" t="s">
        <v>9562</v>
      </c>
      <c r="F10078" s="11">
        <v>0</v>
      </c>
    </row>
    <row r="10079" spans="5:6" x14ac:dyDescent="0.3">
      <c r="E10079" s="4" t="s">
        <v>8903</v>
      </c>
      <c r="F10079" s="11">
        <v>0</v>
      </c>
    </row>
    <row r="10080" spans="5:6" x14ac:dyDescent="0.3">
      <c r="E10080" s="4" t="s">
        <v>8685</v>
      </c>
      <c r="F10080" s="11">
        <v>0</v>
      </c>
    </row>
    <row r="10081" spans="5:6" x14ac:dyDescent="0.3">
      <c r="E10081" s="4" t="s">
        <v>8904</v>
      </c>
      <c r="F10081" s="11">
        <v>0</v>
      </c>
    </row>
    <row r="10082" spans="5:6" x14ac:dyDescent="0.3">
      <c r="E10082" s="4" t="s">
        <v>9572</v>
      </c>
      <c r="F10082" s="11">
        <v>0</v>
      </c>
    </row>
    <row r="10083" spans="5:6" x14ac:dyDescent="0.3">
      <c r="E10083" s="4" t="s">
        <v>8905</v>
      </c>
      <c r="F10083" s="11">
        <v>0</v>
      </c>
    </row>
    <row r="10084" spans="5:6" x14ac:dyDescent="0.3">
      <c r="E10084" s="4" t="s">
        <v>8679</v>
      </c>
      <c r="F10084" s="11">
        <v>0</v>
      </c>
    </row>
    <row r="10085" spans="5:6" x14ac:dyDescent="0.3">
      <c r="E10085" s="4" t="s">
        <v>8906</v>
      </c>
      <c r="F10085" s="11">
        <v>0</v>
      </c>
    </row>
    <row r="10086" spans="5:6" x14ac:dyDescent="0.3">
      <c r="E10086" s="4" t="s">
        <v>9580</v>
      </c>
      <c r="F10086" s="11">
        <v>0</v>
      </c>
    </row>
    <row r="10087" spans="5:6" x14ac:dyDescent="0.3">
      <c r="E10087" s="4" t="s">
        <v>8907</v>
      </c>
      <c r="F10087" s="11">
        <v>0</v>
      </c>
    </row>
    <row r="10088" spans="5:6" x14ac:dyDescent="0.3">
      <c r="E10088" s="4" t="s">
        <v>9584</v>
      </c>
      <c r="F10088" s="11">
        <v>0</v>
      </c>
    </row>
    <row r="10089" spans="5:6" x14ac:dyDescent="0.3">
      <c r="E10089" s="4" t="s">
        <v>8908</v>
      </c>
      <c r="F10089" s="11">
        <v>0</v>
      </c>
    </row>
    <row r="10090" spans="5:6" x14ac:dyDescent="0.3">
      <c r="E10090" s="4" t="s">
        <v>9588</v>
      </c>
      <c r="F10090" s="11">
        <v>0</v>
      </c>
    </row>
    <row r="10091" spans="5:6" x14ac:dyDescent="0.3">
      <c r="E10091" s="4" t="s">
        <v>8909</v>
      </c>
      <c r="F10091" s="11">
        <v>0</v>
      </c>
    </row>
    <row r="10092" spans="5:6" x14ac:dyDescent="0.3">
      <c r="E10092" s="4" t="s">
        <v>9592</v>
      </c>
      <c r="F10092" s="11">
        <v>0</v>
      </c>
    </row>
    <row r="10093" spans="5:6" x14ac:dyDescent="0.3">
      <c r="E10093" s="4" t="s">
        <v>8910</v>
      </c>
      <c r="F10093" s="11">
        <v>0</v>
      </c>
    </row>
    <row r="10094" spans="5:6" x14ac:dyDescent="0.3">
      <c r="E10094" s="4" t="s">
        <v>9596</v>
      </c>
      <c r="F10094" s="11">
        <v>0</v>
      </c>
    </row>
    <row r="10095" spans="5:6" x14ac:dyDescent="0.3">
      <c r="E10095" s="4" t="s">
        <v>8640</v>
      </c>
      <c r="F10095" s="11">
        <v>0</v>
      </c>
    </row>
    <row r="10096" spans="5:6" x14ac:dyDescent="0.3">
      <c r="E10096" s="4" t="s">
        <v>9600</v>
      </c>
      <c r="F10096" s="11">
        <v>0</v>
      </c>
    </row>
    <row r="10097" spans="5:6" x14ac:dyDescent="0.3">
      <c r="E10097" s="4" t="s">
        <v>8912</v>
      </c>
      <c r="F10097" s="11">
        <v>0</v>
      </c>
    </row>
    <row r="10098" spans="5:6" x14ac:dyDescent="0.3">
      <c r="E10098" s="4" t="s">
        <v>9604</v>
      </c>
      <c r="F10098" s="11">
        <v>0</v>
      </c>
    </row>
    <row r="10099" spans="5:6" x14ac:dyDescent="0.3">
      <c r="E10099" s="4" t="s">
        <v>8913</v>
      </c>
      <c r="F10099" s="11">
        <v>0</v>
      </c>
    </row>
    <row r="10100" spans="5:6" x14ac:dyDescent="0.3">
      <c r="E10100" s="4" t="s">
        <v>9608</v>
      </c>
      <c r="F10100" s="11">
        <v>0</v>
      </c>
    </row>
    <row r="10101" spans="5:6" x14ac:dyDescent="0.3">
      <c r="E10101" s="4" t="s">
        <v>8914</v>
      </c>
      <c r="F10101" s="11">
        <v>0</v>
      </c>
    </row>
    <row r="10102" spans="5:6" x14ac:dyDescent="0.3">
      <c r="E10102" s="4" t="s">
        <v>9612</v>
      </c>
      <c r="F10102" s="11">
        <v>0</v>
      </c>
    </row>
    <row r="10103" spans="5:6" x14ac:dyDescent="0.3">
      <c r="E10103" s="4" t="s">
        <v>8915</v>
      </c>
      <c r="F10103" s="11">
        <v>0</v>
      </c>
    </row>
    <row r="10104" spans="5:6" x14ac:dyDescent="0.3">
      <c r="E10104" s="4" t="s">
        <v>9616</v>
      </c>
      <c r="F10104" s="11">
        <v>0</v>
      </c>
    </row>
    <row r="10105" spans="5:6" x14ac:dyDescent="0.3">
      <c r="E10105" s="4" t="s">
        <v>8916</v>
      </c>
      <c r="F10105" s="11">
        <v>0</v>
      </c>
    </row>
    <row r="10106" spans="5:6" x14ac:dyDescent="0.3">
      <c r="E10106" s="4" t="s">
        <v>9620</v>
      </c>
      <c r="F10106" s="11">
        <v>0</v>
      </c>
    </row>
    <row r="10107" spans="5:6" x14ac:dyDescent="0.3">
      <c r="E10107" s="4" t="s">
        <v>8917</v>
      </c>
      <c r="F10107" s="11">
        <v>0</v>
      </c>
    </row>
    <row r="10108" spans="5:6" x14ac:dyDescent="0.3">
      <c r="E10108" s="4" t="s">
        <v>9624</v>
      </c>
      <c r="F10108" s="11">
        <v>0</v>
      </c>
    </row>
    <row r="10109" spans="5:6" x14ac:dyDescent="0.3">
      <c r="E10109" s="4" t="s">
        <v>8918</v>
      </c>
      <c r="F10109" s="11">
        <v>0</v>
      </c>
    </row>
    <row r="10110" spans="5:6" x14ac:dyDescent="0.3">
      <c r="E10110" s="4" t="s">
        <v>9628</v>
      </c>
      <c r="F10110" s="11">
        <v>0</v>
      </c>
    </row>
    <row r="10111" spans="5:6" x14ac:dyDescent="0.3">
      <c r="E10111" s="4" t="s">
        <v>8919</v>
      </c>
      <c r="F10111" s="11">
        <v>0</v>
      </c>
    </row>
    <row r="10112" spans="5:6" x14ac:dyDescent="0.3">
      <c r="E10112" s="4" t="s">
        <v>9632</v>
      </c>
      <c r="F10112" s="11">
        <v>0</v>
      </c>
    </row>
    <row r="10113" spans="5:6" x14ac:dyDescent="0.3">
      <c r="E10113" s="4" t="s">
        <v>8920</v>
      </c>
      <c r="F10113" s="11">
        <v>0</v>
      </c>
    </row>
    <row r="10114" spans="5:6" x14ac:dyDescent="0.3">
      <c r="E10114" s="4" t="s">
        <v>9636</v>
      </c>
      <c r="F10114" s="11">
        <v>0</v>
      </c>
    </row>
    <row r="10115" spans="5:6" x14ac:dyDescent="0.3">
      <c r="E10115" s="4" t="s">
        <v>8921</v>
      </c>
      <c r="F10115" s="11">
        <v>0</v>
      </c>
    </row>
    <row r="10116" spans="5:6" x14ac:dyDescent="0.3">
      <c r="E10116" s="4" t="s">
        <v>9640</v>
      </c>
      <c r="F10116" s="11">
        <v>0</v>
      </c>
    </row>
    <row r="10117" spans="5:6" x14ac:dyDescent="0.3">
      <c r="E10117" s="4" t="s">
        <v>8922</v>
      </c>
      <c r="F10117" s="11">
        <v>0</v>
      </c>
    </row>
    <row r="10118" spans="5:6" x14ac:dyDescent="0.3">
      <c r="E10118" s="4" t="s">
        <v>9644</v>
      </c>
      <c r="F10118" s="11">
        <v>0</v>
      </c>
    </row>
    <row r="10119" spans="5:6" x14ac:dyDescent="0.3">
      <c r="E10119" s="4" t="s">
        <v>8923</v>
      </c>
      <c r="F10119" s="11">
        <v>0</v>
      </c>
    </row>
    <row r="10120" spans="5:6" x14ac:dyDescent="0.3">
      <c r="E10120" s="4" t="s">
        <v>9648</v>
      </c>
      <c r="F10120" s="11">
        <v>0</v>
      </c>
    </row>
    <row r="10121" spans="5:6" x14ac:dyDescent="0.3">
      <c r="E10121" s="4" t="s">
        <v>8644</v>
      </c>
      <c r="F10121" s="11">
        <v>0</v>
      </c>
    </row>
    <row r="10122" spans="5:6" x14ac:dyDescent="0.3">
      <c r="E10122" s="4" t="s">
        <v>9652</v>
      </c>
      <c r="F10122" s="11">
        <v>0</v>
      </c>
    </row>
    <row r="10123" spans="5:6" x14ac:dyDescent="0.3">
      <c r="E10123" s="4" t="s">
        <v>8925</v>
      </c>
      <c r="F10123" s="11">
        <v>0</v>
      </c>
    </row>
    <row r="10124" spans="5:6" x14ac:dyDescent="0.3">
      <c r="E10124" s="4" t="s">
        <v>9656</v>
      </c>
      <c r="F10124" s="11">
        <v>0</v>
      </c>
    </row>
    <row r="10125" spans="5:6" x14ac:dyDescent="0.3">
      <c r="E10125" s="4" t="s">
        <v>8926</v>
      </c>
      <c r="F10125" s="11">
        <v>0</v>
      </c>
    </row>
    <row r="10126" spans="5:6" x14ac:dyDescent="0.3">
      <c r="E10126" s="4" t="s">
        <v>9660</v>
      </c>
      <c r="F10126" s="11">
        <v>0</v>
      </c>
    </row>
    <row r="10127" spans="5:6" x14ac:dyDescent="0.3">
      <c r="E10127" s="4" t="s">
        <v>8927</v>
      </c>
      <c r="F10127" s="11">
        <v>0</v>
      </c>
    </row>
    <row r="10128" spans="5:6" x14ac:dyDescent="0.3">
      <c r="E10128" s="4" t="s">
        <v>9664</v>
      </c>
      <c r="F10128" s="11">
        <v>0</v>
      </c>
    </row>
    <row r="10129" spans="5:6" x14ac:dyDescent="0.3">
      <c r="E10129" s="4" t="s">
        <v>8928</v>
      </c>
      <c r="F10129" s="11">
        <v>0</v>
      </c>
    </row>
    <row r="10130" spans="5:6" x14ac:dyDescent="0.3">
      <c r="E10130" s="4" t="s">
        <v>9668</v>
      </c>
      <c r="F10130" s="11">
        <v>0</v>
      </c>
    </row>
    <row r="10131" spans="5:6" x14ac:dyDescent="0.3">
      <c r="E10131" s="4" t="s">
        <v>8929</v>
      </c>
      <c r="F10131" s="11">
        <v>0</v>
      </c>
    </row>
    <row r="10132" spans="5:6" x14ac:dyDescent="0.3">
      <c r="E10132" s="4" t="s">
        <v>9672</v>
      </c>
      <c r="F10132" s="11">
        <v>0</v>
      </c>
    </row>
    <row r="10133" spans="5:6" x14ac:dyDescent="0.3">
      <c r="E10133" s="4" t="s">
        <v>8930</v>
      </c>
      <c r="F10133" s="11">
        <v>0</v>
      </c>
    </row>
    <row r="10134" spans="5:6" x14ac:dyDescent="0.3">
      <c r="E10134" s="4" t="s">
        <v>9676</v>
      </c>
      <c r="F10134" s="11">
        <v>0</v>
      </c>
    </row>
    <row r="10135" spans="5:6" x14ac:dyDescent="0.3">
      <c r="E10135" s="4" t="s">
        <v>8931</v>
      </c>
      <c r="F10135" s="11">
        <v>0</v>
      </c>
    </row>
    <row r="10136" spans="5:6" x14ac:dyDescent="0.3">
      <c r="E10136" s="4" t="s">
        <v>9680</v>
      </c>
      <c r="F10136" s="11">
        <v>0</v>
      </c>
    </row>
    <row r="10137" spans="5:6" x14ac:dyDescent="0.3">
      <c r="E10137" s="4" t="s">
        <v>8932</v>
      </c>
      <c r="F10137" s="11">
        <v>0</v>
      </c>
    </row>
    <row r="10138" spans="5:6" x14ac:dyDescent="0.3">
      <c r="E10138" s="4" t="s">
        <v>9684</v>
      </c>
      <c r="F10138" s="11">
        <v>0</v>
      </c>
    </row>
    <row r="10139" spans="5:6" x14ac:dyDescent="0.3">
      <c r="E10139" s="4" t="s">
        <v>8645</v>
      </c>
      <c r="F10139" s="11">
        <v>0</v>
      </c>
    </row>
    <row r="10140" spans="5:6" x14ac:dyDescent="0.3">
      <c r="E10140" s="4" t="s">
        <v>9688</v>
      </c>
      <c r="F10140" s="11">
        <v>0</v>
      </c>
    </row>
    <row r="10141" spans="5:6" x14ac:dyDescent="0.3">
      <c r="E10141" s="4" t="s">
        <v>8934</v>
      </c>
      <c r="F10141" s="11">
        <v>0</v>
      </c>
    </row>
    <row r="10142" spans="5:6" x14ac:dyDescent="0.3">
      <c r="E10142" s="4" t="s">
        <v>9692</v>
      </c>
      <c r="F10142" s="11">
        <v>0</v>
      </c>
    </row>
    <row r="10143" spans="5:6" x14ac:dyDescent="0.3">
      <c r="E10143" s="4" t="s">
        <v>8935</v>
      </c>
      <c r="F10143" s="11">
        <v>0</v>
      </c>
    </row>
    <row r="10144" spans="5:6" x14ac:dyDescent="0.3">
      <c r="E10144" s="4" t="s">
        <v>9696</v>
      </c>
      <c r="F10144" s="11">
        <v>0</v>
      </c>
    </row>
    <row r="10145" spans="5:6" x14ac:dyDescent="0.3">
      <c r="E10145" s="4" t="s">
        <v>8936</v>
      </c>
      <c r="F10145" s="11">
        <v>0</v>
      </c>
    </row>
    <row r="10146" spans="5:6" x14ac:dyDescent="0.3">
      <c r="E10146" s="4" t="s">
        <v>9700</v>
      </c>
      <c r="F10146" s="11">
        <v>0</v>
      </c>
    </row>
    <row r="10147" spans="5:6" x14ac:dyDescent="0.3">
      <c r="E10147" s="4" t="s">
        <v>8937</v>
      </c>
      <c r="F10147" s="11">
        <v>0</v>
      </c>
    </row>
    <row r="10148" spans="5:6" x14ac:dyDescent="0.3">
      <c r="E10148" s="4" t="s">
        <v>9705</v>
      </c>
      <c r="F10148" s="11">
        <v>0</v>
      </c>
    </row>
    <row r="10149" spans="5:6" x14ac:dyDescent="0.3">
      <c r="E10149" s="4" t="s">
        <v>8646</v>
      </c>
      <c r="F10149" s="11">
        <v>0</v>
      </c>
    </row>
    <row r="10150" spans="5:6" x14ac:dyDescent="0.3">
      <c r="E10150" s="4" t="s">
        <v>9709</v>
      </c>
      <c r="F10150" s="11">
        <v>0</v>
      </c>
    </row>
    <row r="10151" spans="5:6" x14ac:dyDescent="0.3">
      <c r="E10151" s="4" t="s">
        <v>8939</v>
      </c>
      <c r="F10151" s="11">
        <v>0</v>
      </c>
    </row>
    <row r="10152" spans="5:6" x14ac:dyDescent="0.3">
      <c r="E10152" s="4" t="s">
        <v>9713</v>
      </c>
      <c r="F10152" s="11">
        <v>0</v>
      </c>
    </row>
    <row r="10153" spans="5:6" x14ac:dyDescent="0.3">
      <c r="E10153" s="4" t="s">
        <v>8940</v>
      </c>
      <c r="F10153" s="11">
        <v>0</v>
      </c>
    </row>
    <row r="10154" spans="5:6" x14ac:dyDescent="0.3">
      <c r="E10154" s="4" t="s">
        <v>9717</v>
      </c>
      <c r="F10154" s="11">
        <v>0</v>
      </c>
    </row>
    <row r="10155" spans="5:6" x14ac:dyDescent="0.3">
      <c r="E10155" s="4" t="s">
        <v>8941</v>
      </c>
      <c r="F10155" s="11">
        <v>0</v>
      </c>
    </row>
    <row r="10156" spans="5:6" x14ac:dyDescent="0.3">
      <c r="E10156" s="4" t="s">
        <v>9721</v>
      </c>
      <c r="F10156" s="11">
        <v>0</v>
      </c>
    </row>
    <row r="10157" spans="5:6" x14ac:dyDescent="0.3">
      <c r="E10157" s="4" t="s">
        <v>8942</v>
      </c>
      <c r="F10157" s="11">
        <v>0</v>
      </c>
    </row>
    <row r="10158" spans="5:6" x14ac:dyDescent="0.3">
      <c r="E10158" s="4" t="s">
        <v>8657</v>
      </c>
      <c r="F10158" s="11">
        <v>0</v>
      </c>
    </row>
    <row r="10159" spans="5:6" x14ac:dyDescent="0.3">
      <c r="E10159" s="4" t="s">
        <v>8943</v>
      </c>
      <c r="F10159" s="11">
        <v>0</v>
      </c>
    </row>
    <row r="10160" spans="5:6" x14ac:dyDescent="0.3">
      <c r="E10160" s="4" t="s">
        <v>9751</v>
      </c>
      <c r="F10160" s="11">
        <v>0</v>
      </c>
    </row>
    <row r="10161" spans="5:6" x14ac:dyDescent="0.3">
      <c r="E10161" s="4" t="s">
        <v>8647</v>
      </c>
      <c r="F10161" s="11">
        <v>0</v>
      </c>
    </row>
    <row r="10162" spans="5:6" x14ac:dyDescent="0.3">
      <c r="E10162" s="4" t="s">
        <v>8660</v>
      </c>
      <c r="F10162" s="11">
        <v>0</v>
      </c>
    </row>
    <row r="10163" spans="5:6" x14ac:dyDescent="0.3">
      <c r="E10163" s="4" t="s">
        <v>8945</v>
      </c>
      <c r="F10163" s="11">
        <v>0</v>
      </c>
    </row>
    <row r="10164" spans="5:6" x14ac:dyDescent="0.3">
      <c r="E10164" s="4" t="s">
        <v>9209</v>
      </c>
      <c r="F10164" s="11">
        <v>0</v>
      </c>
    </row>
    <row r="10165" spans="5:6" x14ac:dyDescent="0.3">
      <c r="E10165" s="4" t="s">
        <v>8946</v>
      </c>
      <c r="F10165" s="11">
        <v>0</v>
      </c>
    </row>
    <row r="10166" spans="5:6" x14ac:dyDescent="0.3">
      <c r="E10166" s="4" t="s">
        <v>9211</v>
      </c>
      <c r="F10166" s="11">
        <v>0</v>
      </c>
    </row>
    <row r="10167" spans="5:6" x14ac:dyDescent="0.3">
      <c r="E10167" s="4" t="s">
        <v>8947</v>
      </c>
      <c r="F10167" s="11">
        <v>0</v>
      </c>
    </row>
    <row r="10168" spans="5:6" x14ac:dyDescent="0.3">
      <c r="E10168" s="4" t="s">
        <v>9213</v>
      </c>
      <c r="F10168" s="11">
        <v>0</v>
      </c>
    </row>
    <row r="10169" spans="5:6" x14ac:dyDescent="0.3">
      <c r="E10169" s="4" t="s">
        <v>8948</v>
      </c>
      <c r="F10169" s="11">
        <v>0</v>
      </c>
    </row>
    <row r="10170" spans="5:6" x14ac:dyDescent="0.3">
      <c r="E10170" s="4" t="s">
        <v>8635</v>
      </c>
      <c r="F10170" s="11">
        <v>0</v>
      </c>
    </row>
    <row r="10171" spans="5:6" x14ac:dyDescent="0.3">
      <c r="E10171" s="4" t="s">
        <v>8949</v>
      </c>
      <c r="F10171" s="11">
        <v>0</v>
      </c>
    </row>
    <row r="10172" spans="5:6" x14ac:dyDescent="0.3">
      <c r="E10172" s="4" t="s">
        <v>9217</v>
      </c>
      <c r="F10172" s="11">
        <v>0</v>
      </c>
    </row>
    <row r="10173" spans="5:6" x14ac:dyDescent="0.3">
      <c r="E10173" s="4" t="s">
        <v>8950</v>
      </c>
      <c r="F10173" s="11">
        <v>0</v>
      </c>
    </row>
    <row r="10174" spans="5:6" x14ac:dyDescent="0.3">
      <c r="E10174" s="4" t="s">
        <v>9219</v>
      </c>
      <c r="F10174" s="11">
        <v>0</v>
      </c>
    </row>
    <row r="10175" spans="5:6" x14ac:dyDescent="0.3">
      <c r="E10175" s="4" t="s">
        <v>8951</v>
      </c>
      <c r="F10175" s="11">
        <v>0</v>
      </c>
    </row>
    <row r="10176" spans="5:6" x14ac:dyDescent="0.3">
      <c r="E10176" s="4" t="s">
        <v>9221</v>
      </c>
      <c r="F10176" s="11">
        <v>0</v>
      </c>
    </row>
    <row r="10177" spans="5:6" x14ac:dyDescent="0.3">
      <c r="E10177" s="4" t="s">
        <v>8952</v>
      </c>
      <c r="F10177" s="11">
        <v>0</v>
      </c>
    </row>
    <row r="10178" spans="5:6" x14ac:dyDescent="0.3">
      <c r="E10178" s="4" t="s">
        <v>9223</v>
      </c>
      <c r="F10178" s="11">
        <v>0</v>
      </c>
    </row>
    <row r="10179" spans="5:6" x14ac:dyDescent="0.3">
      <c r="E10179" s="4" t="s">
        <v>8953</v>
      </c>
      <c r="F10179" s="11">
        <v>0</v>
      </c>
    </row>
    <row r="10180" spans="5:6" x14ac:dyDescent="0.3">
      <c r="E10180" s="4" t="s">
        <v>9225</v>
      </c>
      <c r="F10180" s="11">
        <v>0</v>
      </c>
    </row>
    <row r="10181" spans="5:6" x14ac:dyDescent="0.3">
      <c r="E10181" s="4" t="s">
        <v>8954</v>
      </c>
      <c r="F10181" s="11">
        <v>0</v>
      </c>
    </row>
    <row r="10182" spans="5:6" x14ac:dyDescent="0.3">
      <c r="E10182" s="4" t="s">
        <v>9227</v>
      </c>
      <c r="F10182" s="11">
        <v>0</v>
      </c>
    </row>
    <row r="10183" spans="5:6" x14ac:dyDescent="0.3">
      <c r="E10183" s="4" t="s">
        <v>8955</v>
      </c>
      <c r="F10183" s="11">
        <v>0</v>
      </c>
    </row>
    <row r="10184" spans="5:6" x14ac:dyDescent="0.3">
      <c r="E10184" s="4" t="s">
        <v>9229</v>
      </c>
      <c r="F10184" s="11">
        <v>0</v>
      </c>
    </row>
    <row r="10185" spans="5:6" x14ac:dyDescent="0.3">
      <c r="E10185" s="4" t="s">
        <v>8956</v>
      </c>
      <c r="F10185" s="11">
        <v>0</v>
      </c>
    </row>
    <row r="10186" spans="5:6" x14ac:dyDescent="0.3">
      <c r="E10186" s="4" t="s">
        <v>8672</v>
      </c>
      <c r="F10186" s="11">
        <v>0</v>
      </c>
    </row>
    <row r="10187" spans="5:6" x14ac:dyDescent="0.3">
      <c r="E10187" s="4" t="s">
        <v>8957</v>
      </c>
      <c r="F10187" s="11">
        <v>0</v>
      </c>
    </row>
    <row r="10188" spans="5:6" x14ac:dyDescent="0.3">
      <c r="E10188" s="4" t="s">
        <v>8654</v>
      </c>
      <c r="F10188" s="11">
        <v>0</v>
      </c>
    </row>
    <row r="10189" spans="5:6" x14ac:dyDescent="0.3">
      <c r="E10189" s="4" t="s">
        <v>8958</v>
      </c>
      <c r="F10189" s="11">
        <v>0</v>
      </c>
    </row>
    <row r="10190" spans="5:6" x14ac:dyDescent="0.3">
      <c r="E10190" s="4" t="s">
        <v>9235</v>
      </c>
      <c r="F10190" s="11">
        <v>0</v>
      </c>
    </row>
    <row r="10191" spans="5:6" x14ac:dyDescent="0.3">
      <c r="E10191" s="4" t="s">
        <v>8959</v>
      </c>
      <c r="F10191" s="11">
        <v>0</v>
      </c>
    </row>
    <row r="10192" spans="5:6" x14ac:dyDescent="0.3">
      <c r="E10192" s="4" t="s">
        <v>9237</v>
      </c>
      <c r="F10192" s="11">
        <v>0</v>
      </c>
    </row>
    <row r="10193" spans="5:6" x14ac:dyDescent="0.3">
      <c r="E10193" s="4" t="s">
        <v>8960</v>
      </c>
      <c r="F10193" s="11">
        <v>0</v>
      </c>
    </row>
    <row r="10194" spans="5:6" x14ac:dyDescent="0.3">
      <c r="E10194" s="4" t="s">
        <v>9239</v>
      </c>
      <c r="F10194" s="11">
        <v>0</v>
      </c>
    </row>
    <row r="10195" spans="5:6" x14ac:dyDescent="0.3">
      <c r="E10195" s="4" t="s">
        <v>8961</v>
      </c>
      <c r="F10195" s="11">
        <v>0</v>
      </c>
    </row>
    <row r="10196" spans="5:6" x14ac:dyDescent="0.3">
      <c r="E10196" s="4" t="s">
        <v>9241</v>
      </c>
      <c r="F10196" s="11">
        <v>0</v>
      </c>
    </row>
    <row r="10197" spans="5:6" x14ac:dyDescent="0.3">
      <c r="E10197" s="4" t="s">
        <v>8962</v>
      </c>
      <c r="F10197" s="11">
        <v>0</v>
      </c>
    </row>
    <row r="10198" spans="5:6" x14ac:dyDescent="0.3">
      <c r="E10198" s="4" t="s">
        <v>9243</v>
      </c>
      <c r="F10198" s="11">
        <v>0</v>
      </c>
    </row>
    <row r="10199" spans="5:6" x14ac:dyDescent="0.3">
      <c r="E10199" s="4" t="s">
        <v>8963</v>
      </c>
      <c r="F10199" s="11">
        <v>0</v>
      </c>
    </row>
    <row r="10200" spans="5:6" x14ac:dyDescent="0.3">
      <c r="E10200" s="4" t="s">
        <v>9245</v>
      </c>
      <c r="F10200" s="11">
        <v>0</v>
      </c>
    </row>
    <row r="10201" spans="5:6" x14ac:dyDescent="0.3">
      <c r="E10201" s="4" t="s">
        <v>8964</v>
      </c>
      <c r="F10201" s="11">
        <v>0</v>
      </c>
    </row>
    <row r="10202" spans="5:6" x14ac:dyDescent="0.3">
      <c r="E10202" s="4" t="s">
        <v>9247</v>
      </c>
      <c r="F10202" s="11">
        <v>0</v>
      </c>
    </row>
    <row r="10203" spans="5:6" x14ac:dyDescent="0.3">
      <c r="E10203" s="4" t="s">
        <v>8965</v>
      </c>
      <c r="F10203" s="11">
        <v>0</v>
      </c>
    </row>
    <row r="10204" spans="5:6" x14ac:dyDescent="0.3">
      <c r="E10204" s="4" t="s">
        <v>9249</v>
      </c>
      <c r="F10204" s="11">
        <v>0</v>
      </c>
    </row>
    <row r="10205" spans="5:6" x14ac:dyDescent="0.3">
      <c r="E10205" s="4" t="s">
        <v>8966</v>
      </c>
      <c r="F10205" s="11">
        <v>0</v>
      </c>
    </row>
    <row r="10206" spans="5:6" x14ac:dyDescent="0.3">
      <c r="E10206" s="4" t="s">
        <v>9251</v>
      </c>
      <c r="F10206" s="11">
        <v>0</v>
      </c>
    </row>
    <row r="10207" spans="5:6" x14ac:dyDescent="0.3">
      <c r="E10207" s="4" t="s">
        <v>8967</v>
      </c>
      <c r="F10207" s="11">
        <v>0</v>
      </c>
    </row>
    <row r="10208" spans="5:6" x14ac:dyDescent="0.3">
      <c r="E10208" s="4" t="s">
        <v>9253</v>
      </c>
      <c r="F10208" s="11">
        <v>0</v>
      </c>
    </row>
    <row r="10209" spans="5:6" x14ac:dyDescent="0.3">
      <c r="E10209" s="4" t="s">
        <v>8968</v>
      </c>
      <c r="F10209" s="11">
        <v>0</v>
      </c>
    </row>
    <row r="10210" spans="5:6" x14ac:dyDescent="0.3">
      <c r="E10210" s="4" t="s">
        <v>9255</v>
      </c>
      <c r="F10210" s="11">
        <v>0</v>
      </c>
    </row>
    <row r="10211" spans="5:6" x14ac:dyDescent="0.3">
      <c r="E10211" s="4" t="s">
        <v>8969</v>
      </c>
      <c r="F10211" s="11">
        <v>0</v>
      </c>
    </row>
    <row r="10212" spans="5:6" x14ac:dyDescent="0.3">
      <c r="E10212" s="4" t="s">
        <v>9257</v>
      </c>
      <c r="F10212" s="11">
        <v>0</v>
      </c>
    </row>
    <row r="10213" spans="5:6" x14ac:dyDescent="0.3">
      <c r="E10213" s="4" t="s">
        <v>8970</v>
      </c>
      <c r="F10213" s="11">
        <v>0</v>
      </c>
    </row>
    <row r="10214" spans="5:6" x14ac:dyDescent="0.3">
      <c r="E10214" s="4" t="s">
        <v>9259</v>
      </c>
      <c r="F10214" s="11">
        <v>0</v>
      </c>
    </row>
    <row r="10215" spans="5:6" x14ac:dyDescent="0.3">
      <c r="E10215" s="4" t="s">
        <v>8971</v>
      </c>
      <c r="F10215" s="11">
        <v>0</v>
      </c>
    </row>
    <row r="10216" spans="5:6" x14ac:dyDescent="0.3">
      <c r="E10216" s="4" t="s">
        <v>9261</v>
      </c>
      <c r="F10216" s="11">
        <v>0</v>
      </c>
    </row>
    <row r="10217" spans="5:6" x14ac:dyDescent="0.3">
      <c r="E10217" s="4" t="s">
        <v>8666</v>
      </c>
      <c r="F10217" s="11">
        <v>0</v>
      </c>
    </row>
    <row r="10218" spans="5:6" x14ac:dyDescent="0.3">
      <c r="E10218" s="4" t="s">
        <v>9263</v>
      </c>
      <c r="F10218" s="11">
        <v>0</v>
      </c>
    </row>
    <row r="10219" spans="5:6" x14ac:dyDescent="0.3">
      <c r="E10219" s="4" t="s">
        <v>8973</v>
      </c>
      <c r="F10219" s="11">
        <v>0</v>
      </c>
    </row>
    <row r="10220" spans="5:6" x14ac:dyDescent="0.3">
      <c r="E10220" s="4" t="s">
        <v>9265</v>
      </c>
      <c r="F10220" s="11">
        <v>0</v>
      </c>
    </row>
    <row r="10221" spans="5:6" x14ac:dyDescent="0.3">
      <c r="E10221" s="4" t="s">
        <v>8974</v>
      </c>
      <c r="F10221" s="11">
        <v>0</v>
      </c>
    </row>
    <row r="10222" spans="5:6" x14ac:dyDescent="0.3">
      <c r="E10222" s="4" t="s">
        <v>9267</v>
      </c>
      <c r="F10222" s="11">
        <v>0</v>
      </c>
    </row>
    <row r="10223" spans="5:6" x14ac:dyDescent="0.3">
      <c r="E10223" s="4" t="s">
        <v>8975</v>
      </c>
      <c r="F10223" s="11">
        <v>0</v>
      </c>
    </row>
    <row r="10224" spans="5:6" x14ac:dyDescent="0.3">
      <c r="E10224" s="4" t="s">
        <v>9269</v>
      </c>
      <c r="F10224" s="11">
        <v>0</v>
      </c>
    </row>
    <row r="10225" spans="5:6" x14ac:dyDescent="0.3">
      <c r="E10225" s="4" t="s">
        <v>8976</v>
      </c>
      <c r="F10225" s="11">
        <v>0</v>
      </c>
    </row>
    <row r="10226" spans="5:6" x14ac:dyDescent="0.3">
      <c r="E10226" s="4" t="s">
        <v>9271</v>
      </c>
      <c r="F10226" s="11">
        <v>0</v>
      </c>
    </row>
    <row r="10227" spans="5:6" x14ac:dyDescent="0.3">
      <c r="E10227" s="4" t="s">
        <v>8977</v>
      </c>
      <c r="F10227" s="11">
        <v>0</v>
      </c>
    </row>
    <row r="10228" spans="5:6" x14ac:dyDescent="0.3">
      <c r="E10228" s="4" t="s">
        <v>9273</v>
      </c>
      <c r="F10228" s="11">
        <v>0</v>
      </c>
    </row>
    <row r="10229" spans="5:6" x14ac:dyDescent="0.3">
      <c r="E10229" s="4" t="s">
        <v>8978</v>
      </c>
      <c r="F10229" s="11">
        <v>0</v>
      </c>
    </row>
    <row r="10230" spans="5:6" x14ac:dyDescent="0.3">
      <c r="E10230" s="4" t="s">
        <v>9275</v>
      </c>
      <c r="F10230" s="11">
        <v>0</v>
      </c>
    </row>
    <row r="10231" spans="5:6" x14ac:dyDescent="0.3">
      <c r="E10231" s="4" t="s">
        <v>8979</v>
      </c>
      <c r="F10231" s="11">
        <v>0</v>
      </c>
    </row>
    <row r="10232" spans="5:6" x14ac:dyDescent="0.3">
      <c r="E10232" s="4" t="s">
        <v>9277</v>
      </c>
      <c r="F10232" s="11">
        <v>0</v>
      </c>
    </row>
    <row r="10233" spans="5:6" x14ac:dyDescent="0.3">
      <c r="E10233" s="4" t="s">
        <v>8980</v>
      </c>
      <c r="F10233" s="11">
        <v>0</v>
      </c>
    </row>
    <row r="10234" spans="5:6" x14ac:dyDescent="0.3">
      <c r="E10234" s="4" t="s">
        <v>9279</v>
      </c>
      <c r="F10234" s="11">
        <v>0</v>
      </c>
    </row>
    <row r="10235" spans="5:6" x14ac:dyDescent="0.3">
      <c r="E10235" s="4" t="s">
        <v>8981</v>
      </c>
      <c r="F10235" s="11">
        <v>0</v>
      </c>
    </row>
    <row r="10236" spans="5:6" x14ac:dyDescent="0.3">
      <c r="E10236" s="4" t="s">
        <v>9281</v>
      </c>
      <c r="F10236" s="11">
        <v>0</v>
      </c>
    </row>
    <row r="10237" spans="5:6" x14ac:dyDescent="0.3">
      <c r="E10237" s="4" t="s">
        <v>8982</v>
      </c>
      <c r="F10237" s="11">
        <v>0</v>
      </c>
    </row>
    <row r="10238" spans="5:6" x14ac:dyDescent="0.3">
      <c r="E10238" s="4" t="s">
        <v>9283</v>
      </c>
      <c r="F10238" s="11">
        <v>0</v>
      </c>
    </row>
    <row r="10239" spans="5:6" x14ac:dyDescent="0.3">
      <c r="E10239" s="4" t="s">
        <v>8983</v>
      </c>
      <c r="F10239" s="11">
        <v>0</v>
      </c>
    </row>
    <row r="10240" spans="5:6" x14ac:dyDescent="0.3">
      <c r="E10240" s="4" t="s">
        <v>9285</v>
      </c>
      <c r="F10240" s="11">
        <v>0</v>
      </c>
    </row>
    <row r="10241" spans="5:6" x14ac:dyDescent="0.3">
      <c r="E10241" s="4" t="s">
        <v>8984</v>
      </c>
      <c r="F10241" s="11">
        <v>0</v>
      </c>
    </row>
    <row r="10242" spans="5:6" x14ac:dyDescent="0.3">
      <c r="E10242" s="4" t="s">
        <v>9287</v>
      </c>
      <c r="F10242" s="11">
        <v>0</v>
      </c>
    </row>
    <row r="10243" spans="5:6" x14ac:dyDescent="0.3">
      <c r="E10243" s="4" t="s">
        <v>8985</v>
      </c>
      <c r="F10243" s="11">
        <v>0</v>
      </c>
    </row>
    <row r="10244" spans="5:6" x14ac:dyDescent="0.3">
      <c r="E10244" s="4" t="s">
        <v>9289</v>
      </c>
      <c r="F10244" s="11">
        <v>0</v>
      </c>
    </row>
    <row r="10245" spans="5:6" x14ac:dyDescent="0.3">
      <c r="E10245" s="4" t="s">
        <v>8986</v>
      </c>
      <c r="F10245" s="11">
        <v>0</v>
      </c>
    </row>
    <row r="10246" spans="5:6" x14ac:dyDescent="0.3">
      <c r="E10246" s="4" t="s">
        <v>9291</v>
      </c>
      <c r="F10246" s="11">
        <v>0</v>
      </c>
    </row>
    <row r="10247" spans="5:6" x14ac:dyDescent="0.3">
      <c r="E10247" s="4" t="s">
        <v>8987</v>
      </c>
      <c r="F10247" s="11">
        <v>0</v>
      </c>
    </row>
    <row r="10248" spans="5:6" x14ac:dyDescent="0.3">
      <c r="E10248" s="4" t="s">
        <v>9293</v>
      </c>
      <c r="F10248" s="11">
        <v>0</v>
      </c>
    </row>
    <row r="10249" spans="5:6" x14ac:dyDescent="0.3">
      <c r="E10249" s="4" t="s">
        <v>8988</v>
      </c>
      <c r="F10249" s="11">
        <v>0</v>
      </c>
    </row>
    <row r="10250" spans="5:6" x14ac:dyDescent="0.3">
      <c r="E10250" s="4" t="s">
        <v>9295</v>
      </c>
      <c r="F10250" s="11">
        <v>0</v>
      </c>
    </row>
    <row r="10251" spans="5:6" x14ac:dyDescent="0.3">
      <c r="E10251" s="4" t="s">
        <v>8989</v>
      </c>
      <c r="F10251" s="11">
        <v>0</v>
      </c>
    </row>
    <row r="10252" spans="5:6" x14ac:dyDescent="0.3">
      <c r="E10252" s="4" t="s">
        <v>9297</v>
      </c>
      <c r="F10252" s="11">
        <v>0</v>
      </c>
    </row>
    <row r="10253" spans="5:6" x14ac:dyDescent="0.3">
      <c r="E10253" s="4" t="s">
        <v>8990</v>
      </c>
      <c r="F10253" s="11">
        <v>0</v>
      </c>
    </row>
    <row r="10254" spans="5:6" x14ac:dyDescent="0.3">
      <c r="E10254" s="4" t="s">
        <v>9299</v>
      </c>
      <c r="F10254" s="11">
        <v>0</v>
      </c>
    </row>
    <row r="10255" spans="5:6" x14ac:dyDescent="0.3">
      <c r="E10255" s="4" t="s">
        <v>8991</v>
      </c>
      <c r="F10255" s="11">
        <v>0</v>
      </c>
    </row>
    <row r="10256" spans="5:6" x14ac:dyDescent="0.3">
      <c r="E10256" s="4" t="s">
        <v>9301</v>
      </c>
      <c r="F10256" s="11">
        <v>0</v>
      </c>
    </row>
    <row r="10257" spans="5:6" x14ac:dyDescent="0.3">
      <c r="E10257" s="4" t="s">
        <v>8992</v>
      </c>
      <c r="F10257" s="11">
        <v>0</v>
      </c>
    </row>
    <row r="10258" spans="5:6" x14ac:dyDescent="0.3">
      <c r="E10258" s="4" t="s">
        <v>9303</v>
      </c>
      <c r="F10258" s="11">
        <v>0</v>
      </c>
    </row>
    <row r="10259" spans="5:6" x14ac:dyDescent="0.3">
      <c r="E10259" s="4" t="s">
        <v>8667</v>
      </c>
      <c r="F10259" s="11">
        <v>0</v>
      </c>
    </row>
    <row r="10260" spans="5:6" x14ac:dyDescent="0.3">
      <c r="E10260" s="4" t="s">
        <v>9305</v>
      </c>
      <c r="F10260" s="11">
        <v>0</v>
      </c>
    </row>
    <row r="10261" spans="5:6" x14ac:dyDescent="0.3">
      <c r="E10261" s="4" t="s">
        <v>8994</v>
      </c>
      <c r="F10261" s="11">
        <v>0</v>
      </c>
    </row>
    <row r="10262" spans="5:6" x14ac:dyDescent="0.3">
      <c r="E10262" s="4" t="s">
        <v>9307</v>
      </c>
      <c r="F10262" s="11">
        <v>0</v>
      </c>
    </row>
    <row r="10263" spans="5:6" x14ac:dyDescent="0.3">
      <c r="E10263" s="4" t="s">
        <v>8995</v>
      </c>
      <c r="F10263" s="11">
        <v>0</v>
      </c>
    </row>
    <row r="10264" spans="5:6" x14ac:dyDescent="0.3">
      <c r="E10264" s="4" t="s">
        <v>9309</v>
      </c>
      <c r="F10264" s="11">
        <v>0</v>
      </c>
    </row>
    <row r="10265" spans="5:6" x14ac:dyDescent="0.3">
      <c r="E10265" s="4" t="s">
        <v>8996</v>
      </c>
      <c r="F10265" s="11">
        <v>0</v>
      </c>
    </row>
    <row r="10266" spans="5:6" x14ac:dyDescent="0.3">
      <c r="E10266" s="4" t="s">
        <v>9311</v>
      </c>
      <c r="F10266" s="11">
        <v>0</v>
      </c>
    </row>
    <row r="10267" spans="5:6" x14ac:dyDescent="0.3">
      <c r="E10267" s="4" t="s">
        <v>8997</v>
      </c>
      <c r="F10267" s="11">
        <v>0</v>
      </c>
    </row>
    <row r="10268" spans="5:6" x14ac:dyDescent="0.3">
      <c r="E10268" s="4" t="s">
        <v>9313</v>
      </c>
      <c r="F10268" s="11">
        <v>0</v>
      </c>
    </row>
    <row r="10269" spans="5:6" x14ac:dyDescent="0.3">
      <c r="E10269" s="4" t="s">
        <v>8998</v>
      </c>
      <c r="F10269" s="11">
        <v>0</v>
      </c>
    </row>
    <row r="10270" spans="5:6" x14ac:dyDescent="0.3">
      <c r="E10270" s="4" t="s">
        <v>9315</v>
      </c>
      <c r="F10270" s="11">
        <v>0</v>
      </c>
    </row>
    <row r="10271" spans="5:6" x14ac:dyDescent="0.3">
      <c r="E10271" s="4" t="s">
        <v>8999</v>
      </c>
      <c r="F10271" s="11">
        <v>0</v>
      </c>
    </row>
    <row r="10272" spans="5:6" x14ac:dyDescent="0.3">
      <c r="E10272" s="4" t="s">
        <v>9317</v>
      </c>
      <c r="F10272" s="11">
        <v>0</v>
      </c>
    </row>
    <row r="10273" spans="5:6" x14ac:dyDescent="0.3">
      <c r="E10273" s="4" t="s">
        <v>9000</v>
      </c>
      <c r="F10273" s="11">
        <v>0</v>
      </c>
    </row>
    <row r="10274" spans="5:6" x14ac:dyDescent="0.3">
      <c r="E10274" s="4" t="s">
        <v>9319</v>
      </c>
      <c r="F10274" s="11">
        <v>0</v>
      </c>
    </row>
    <row r="10275" spans="5:6" x14ac:dyDescent="0.3">
      <c r="E10275" s="4" t="s">
        <v>9001</v>
      </c>
      <c r="F10275" s="11">
        <v>0</v>
      </c>
    </row>
    <row r="10276" spans="5:6" x14ac:dyDescent="0.3">
      <c r="E10276" s="4" t="s">
        <v>9321</v>
      </c>
      <c r="F10276" s="11">
        <v>0</v>
      </c>
    </row>
    <row r="10277" spans="5:6" x14ac:dyDescent="0.3">
      <c r="E10277" s="4" t="s">
        <v>9002</v>
      </c>
      <c r="F10277" s="11">
        <v>0</v>
      </c>
    </row>
    <row r="10278" spans="5:6" x14ac:dyDescent="0.3">
      <c r="E10278" s="4" t="s">
        <v>9323</v>
      </c>
      <c r="F10278" s="11">
        <v>0</v>
      </c>
    </row>
    <row r="10279" spans="5:6" x14ac:dyDescent="0.3">
      <c r="E10279" s="4" t="s">
        <v>9003</v>
      </c>
      <c r="F10279" s="11">
        <v>0</v>
      </c>
    </row>
    <row r="10280" spans="5:6" x14ac:dyDescent="0.3">
      <c r="E10280" s="4" t="s">
        <v>9325</v>
      </c>
      <c r="F10280" s="11">
        <v>0</v>
      </c>
    </row>
    <row r="10281" spans="5:6" x14ac:dyDescent="0.3">
      <c r="E10281" s="4" t="s">
        <v>8648</v>
      </c>
      <c r="F10281" s="11">
        <v>0</v>
      </c>
    </row>
    <row r="10282" spans="5:6" x14ac:dyDescent="0.3">
      <c r="E10282" s="4" t="s">
        <v>9327</v>
      </c>
      <c r="F10282" s="11">
        <v>0</v>
      </c>
    </row>
    <row r="10283" spans="5:6" x14ac:dyDescent="0.3">
      <c r="E10283" s="4" t="s">
        <v>9005</v>
      </c>
      <c r="F10283" s="11">
        <v>0</v>
      </c>
    </row>
    <row r="10284" spans="5:6" x14ac:dyDescent="0.3">
      <c r="E10284" s="4" t="s">
        <v>9329</v>
      </c>
      <c r="F10284" s="11">
        <v>0</v>
      </c>
    </row>
    <row r="10285" spans="5:6" x14ac:dyDescent="0.3">
      <c r="E10285" s="4" t="s">
        <v>9006</v>
      </c>
      <c r="F10285" s="11">
        <v>0</v>
      </c>
    </row>
    <row r="10286" spans="5:6" x14ac:dyDescent="0.3">
      <c r="E10286" s="4" t="s">
        <v>9331</v>
      </c>
      <c r="F10286" s="11">
        <v>0</v>
      </c>
    </row>
    <row r="10287" spans="5:6" x14ac:dyDescent="0.3">
      <c r="E10287" s="4" t="s">
        <v>9007</v>
      </c>
      <c r="F10287" s="11">
        <v>0</v>
      </c>
    </row>
    <row r="10288" spans="5:6" x14ac:dyDescent="0.3">
      <c r="E10288" s="4" t="s">
        <v>9333</v>
      </c>
      <c r="F10288" s="11">
        <v>0</v>
      </c>
    </row>
    <row r="10289" spans="5:6" x14ac:dyDescent="0.3">
      <c r="E10289" s="4" t="s">
        <v>9008</v>
      </c>
      <c r="F10289" s="11">
        <v>0</v>
      </c>
    </row>
    <row r="10290" spans="5:6" x14ac:dyDescent="0.3">
      <c r="E10290" s="4" t="s">
        <v>9335</v>
      </c>
      <c r="F10290" s="11">
        <v>0</v>
      </c>
    </row>
    <row r="10291" spans="5:6" x14ac:dyDescent="0.3">
      <c r="E10291" s="4" t="s">
        <v>9009</v>
      </c>
      <c r="F10291" s="11">
        <v>0</v>
      </c>
    </row>
    <row r="10292" spans="5:6" x14ac:dyDescent="0.3">
      <c r="E10292" s="4" t="s">
        <v>9337</v>
      </c>
      <c r="F10292" s="11">
        <v>0</v>
      </c>
    </row>
    <row r="10293" spans="5:6" x14ac:dyDescent="0.3">
      <c r="E10293" s="4" t="s">
        <v>9010</v>
      </c>
      <c r="F10293" s="11">
        <v>0</v>
      </c>
    </row>
    <row r="10294" spans="5:6" x14ac:dyDescent="0.3">
      <c r="E10294" s="4" t="s">
        <v>9339</v>
      </c>
      <c r="F10294" s="11">
        <v>0</v>
      </c>
    </row>
    <row r="10295" spans="5:6" x14ac:dyDescent="0.3">
      <c r="E10295" s="4" t="s">
        <v>9011</v>
      </c>
      <c r="F10295" s="11">
        <v>0</v>
      </c>
    </row>
    <row r="10296" spans="5:6" x14ac:dyDescent="0.3">
      <c r="E10296" s="4" t="s">
        <v>9341</v>
      </c>
      <c r="F10296" s="11">
        <v>0</v>
      </c>
    </row>
    <row r="10297" spans="5:6" x14ac:dyDescent="0.3">
      <c r="E10297" s="4" t="s">
        <v>9012</v>
      </c>
      <c r="F10297" s="11">
        <v>0</v>
      </c>
    </row>
    <row r="10298" spans="5:6" x14ac:dyDescent="0.3">
      <c r="E10298" s="4" t="s">
        <v>9343</v>
      </c>
      <c r="F10298" s="11">
        <v>0</v>
      </c>
    </row>
    <row r="10299" spans="5:6" x14ac:dyDescent="0.3">
      <c r="E10299" s="4" t="s">
        <v>9013</v>
      </c>
      <c r="F10299" s="11">
        <v>0</v>
      </c>
    </row>
    <row r="10300" spans="5:6" x14ac:dyDescent="0.3">
      <c r="E10300" s="4" t="s">
        <v>9345</v>
      </c>
      <c r="F10300" s="11">
        <v>0</v>
      </c>
    </row>
    <row r="10301" spans="5:6" x14ac:dyDescent="0.3">
      <c r="E10301" s="4" t="s">
        <v>9014</v>
      </c>
      <c r="F10301" s="11">
        <v>0</v>
      </c>
    </row>
    <row r="10302" spans="5:6" x14ac:dyDescent="0.3">
      <c r="E10302" s="4" t="s">
        <v>9347</v>
      </c>
      <c r="F10302" s="11">
        <v>0</v>
      </c>
    </row>
    <row r="10303" spans="5:6" x14ac:dyDescent="0.3">
      <c r="E10303" s="4" t="s">
        <v>9015</v>
      </c>
      <c r="F10303" s="11">
        <v>0</v>
      </c>
    </row>
    <row r="10304" spans="5:6" x14ac:dyDescent="0.3">
      <c r="E10304" s="4" t="s">
        <v>9349</v>
      </c>
      <c r="F10304" s="11">
        <v>0</v>
      </c>
    </row>
    <row r="10305" spans="5:6" x14ac:dyDescent="0.3">
      <c r="E10305" s="4" t="s">
        <v>9016</v>
      </c>
      <c r="F10305" s="11">
        <v>0</v>
      </c>
    </row>
    <row r="10306" spans="5:6" x14ac:dyDescent="0.3">
      <c r="E10306" s="4" t="s">
        <v>9351</v>
      </c>
      <c r="F10306" s="11">
        <v>0</v>
      </c>
    </row>
    <row r="10307" spans="5:6" x14ac:dyDescent="0.3">
      <c r="E10307" s="4" t="s">
        <v>9017</v>
      </c>
      <c r="F10307" s="11">
        <v>0</v>
      </c>
    </row>
    <row r="10308" spans="5:6" x14ac:dyDescent="0.3">
      <c r="E10308" s="4" t="s">
        <v>9353</v>
      </c>
      <c r="F10308" s="11">
        <v>0</v>
      </c>
    </row>
    <row r="10309" spans="5:6" x14ac:dyDescent="0.3">
      <c r="E10309" s="4" t="s">
        <v>9018</v>
      </c>
      <c r="F10309" s="11">
        <v>0</v>
      </c>
    </row>
    <row r="10310" spans="5:6" x14ac:dyDescent="0.3">
      <c r="E10310" s="4" t="s">
        <v>9355</v>
      </c>
      <c r="F10310" s="11">
        <v>0</v>
      </c>
    </row>
    <row r="10311" spans="5:6" x14ac:dyDescent="0.3">
      <c r="E10311" s="4" t="s">
        <v>9019</v>
      </c>
      <c r="F10311" s="11">
        <v>0</v>
      </c>
    </row>
    <row r="10312" spans="5:6" x14ac:dyDescent="0.3">
      <c r="E10312" s="4" t="s">
        <v>9357</v>
      </c>
      <c r="F10312" s="11">
        <v>0</v>
      </c>
    </row>
    <row r="10313" spans="5:6" x14ac:dyDescent="0.3">
      <c r="E10313" s="4" t="s">
        <v>9020</v>
      </c>
      <c r="F10313" s="11">
        <v>0</v>
      </c>
    </row>
    <row r="10314" spans="5:6" x14ac:dyDescent="0.3">
      <c r="E10314" s="4" t="s">
        <v>9359</v>
      </c>
      <c r="F10314" s="11">
        <v>0</v>
      </c>
    </row>
    <row r="10315" spans="5:6" x14ac:dyDescent="0.3">
      <c r="E10315" s="4" t="s">
        <v>9021</v>
      </c>
      <c r="F10315" s="11">
        <v>0</v>
      </c>
    </row>
    <row r="10316" spans="5:6" x14ac:dyDescent="0.3">
      <c r="E10316" s="4" t="s">
        <v>9361</v>
      </c>
      <c r="F10316" s="11">
        <v>0</v>
      </c>
    </row>
    <row r="10317" spans="5:6" x14ac:dyDescent="0.3">
      <c r="E10317" s="4" t="s">
        <v>9022</v>
      </c>
      <c r="F10317" s="11">
        <v>0</v>
      </c>
    </row>
    <row r="10318" spans="5:6" x14ac:dyDescent="0.3">
      <c r="E10318" s="4" t="s">
        <v>9363</v>
      </c>
      <c r="F10318" s="11">
        <v>0</v>
      </c>
    </row>
    <row r="10319" spans="5:6" x14ac:dyDescent="0.3">
      <c r="E10319" s="4" t="s">
        <v>9023</v>
      </c>
      <c r="F10319" s="11">
        <v>0</v>
      </c>
    </row>
    <row r="10320" spans="5:6" x14ac:dyDescent="0.3">
      <c r="E10320" s="4" t="s">
        <v>9365</v>
      </c>
      <c r="F10320" s="11">
        <v>0</v>
      </c>
    </row>
    <row r="10321" spans="5:6" x14ac:dyDescent="0.3">
      <c r="E10321" s="4" t="s">
        <v>9024</v>
      </c>
      <c r="F10321" s="11">
        <v>0</v>
      </c>
    </row>
    <row r="10322" spans="5:6" x14ac:dyDescent="0.3">
      <c r="E10322" s="4" t="s">
        <v>9367</v>
      </c>
      <c r="F10322" s="11">
        <v>0</v>
      </c>
    </row>
    <row r="10323" spans="5:6" x14ac:dyDescent="0.3">
      <c r="E10323" s="4" t="s">
        <v>9025</v>
      </c>
      <c r="F10323" s="11">
        <v>0</v>
      </c>
    </row>
    <row r="10324" spans="5:6" x14ac:dyDescent="0.3">
      <c r="E10324" s="4" t="s">
        <v>9369</v>
      </c>
      <c r="F10324" s="11">
        <v>0</v>
      </c>
    </row>
    <row r="10325" spans="5:6" x14ac:dyDescent="0.3">
      <c r="E10325" s="4" t="s">
        <v>8649</v>
      </c>
      <c r="F10325" s="11">
        <v>0</v>
      </c>
    </row>
    <row r="10326" spans="5:6" x14ac:dyDescent="0.3">
      <c r="E10326" s="4" t="s">
        <v>9371</v>
      </c>
      <c r="F10326" s="11">
        <v>0</v>
      </c>
    </row>
    <row r="10327" spans="5:6" x14ac:dyDescent="0.3">
      <c r="E10327" s="4" t="s">
        <v>9027</v>
      </c>
      <c r="F10327" s="11">
        <v>0</v>
      </c>
    </row>
    <row r="10328" spans="5:6" x14ac:dyDescent="0.3">
      <c r="E10328" s="4" t="s">
        <v>9373</v>
      </c>
      <c r="F10328" s="11">
        <v>0</v>
      </c>
    </row>
    <row r="10329" spans="5:6" x14ac:dyDescent="0.3">
      <c r="E10329" s="4" t="s">
        <v>9028</v>
      </c>
      <c r="F10329" s="11">
        <v>0</v>
      </c>
    </row>
    <row r="10330" spans="5:6" x14ac:dyDescent="0.3">
      <c r="E10330" s="4" t="s">
        <v>9375</v>
      </c>
      <c r="F10330" s="11">
        <v>0</v>
      </c>
    </row>
    <row r="10331" spans="5:6" x14ac:dyDescent="0.3">
      <c r="E10331" s="4" t="s">
        <v>9029</v>
      </c>
      <c r="F10331" s="11">
        <v>0</v>
      </c>
    </row>
    <row r="10332" spans="5:6" x14ac:dyDescent="0.3">
      <c r="E10332" s="4" t="s">
        <v>9377</v>
      </c>
      <c r="F10332" s="11">
        <v>0</v>
      </c>
    </row>
    <row r="10333" spans="5:6" x14ac:dyDescent="0.3">
      <c r="E10333" s="4" t="s">
        <v>9030</v>
      </c>
      <c r="F10333" s="11">
        <v>0</v>
      </c>
    </row>
    <row r="10334" spans="5:6" x14ac:dyDescent="0.3">
      <c r="E10334" s="4" t="s">
        <v>9379</v>
      </c>
      <c r="F10334" s="11">
        <v>0</v>
      </c>
    </row>
    <row r="10335" spans="5:6" x14ac:dyDescent="0.3">
      <c r="E10335" s="4" t="s">
        <v>9031</v>
      </c>
      <c r="F10335" s="11">
        <v>0</v>
      </c>
    </row>
    <row r="10336" spans="5:6" x14ac:dyDescent="0.3">
      <c r="E10336" s="4" t="s">
        <v>9381</v>
      </c>
      <c r="F10336" s="11">
        <v>0</v>
      </c>
    </row>
    <row r="10337" spans="5:6" x14ac:dyDescent="0.3">
      <c r="E10337" s="4" t="s">
        <v>9032</v>
      </c>
      <c r="F10337" s="11">
        <v>0</v>
      </c>
    </row>
    <row r="10338" spans="5:6" x14ac:dyDescent="0.3">
      <c r="E10338" s="4" t="s">
        <v>9383</v>
      </c>
      <c r="F10338" s="11">
        <v>0</v>
      </c>
    </row>
    <row r="10339" spans="5:6" x14ac:dyDescent="0.3">
      <c r="E10339" s="4" t="s">
        <v>9033</v>
      </c>
      <c r="F10339" s="11">
        <v>0</v>
      </c>
    </row>
    <row r="10340" spans="5:6" x14ac:dyDescent="0.3">
      <c r="E10340" s="4" t="s">
        <v>9385</v>
      </c>
      <c r="F10340" s="11">
        <v>0</v>
      </c>
    </row>
    <row r="10341" spans="5:6" x14ac:dyDescent="0.3">
      <c r="E10341" s="4" t="s">
        <v>9034</v>
      </c>
      <c r="F10341" s="11">
        <v>0</v>
      </c>
    </row>
    <row r="10342" spans="5:6" x14ac:dyDescent="0.3">
      <c r="E10342" s="4" t="s">
        <v>9387</v>
      </c>
      <c r="F10342" s="11">
        <v>0</v>
      </c>
    </row>
    <row r="10343" spans="5:6" x14ac:dyDescent="0.3">
      <c r="E10343" s="4" t="s">
        <v>9035</v>
      </c>
      <c r="F10343" s="11">
        <v>0</v>
      </c>
    </row>
    <row r="10344" spans="5:6" x14ac:dyDescent="0.3">
      <c r="E10344" s="4" t="s">
        <v>9389</v>
      </c>
      <c r="F10344" s="11">
        <v>0</v>
      </c>
    </row>
    <row r="10345" spans="5:6" x14ac:dyDescent="0.3">
      <c r="E10345" s="4" t="s">
        <v>9036</v>
      </c>
      <c r="F10345" s="11">
        <v>0</v>
      </c>
    </row>
    <row r="10346" spans="5:6" x14ac:dyDescent="0.3">
      <c r="E10346" s="4" t="s">
        <v>9391</v>
      </c>
      <c r="F10346" s="11">
        <v>0</v>
      </c>
    </row>
    <row r="10347" spans="5:6" x14ac:dyDescent="0.3">
      <c r="E10347" s="4" t="s">
        <v>8684</v>
      </c>
      <c r="F10347" s="11">
        <v>0</v>
      </c>
    </row>
    <row r="10348" spans="5:6" x14ac:dyDescent="0.3">
      <c r="E10348" s="4" t="s">
        <v>9393</v>
      </c>
      <c r="F10348" s="11">
        <v>0</v>
      </c>
    </row>
    <row r="10349" spans="5:6" x14ac:dyDescent="0.3">
      <c r="E10349" s="4" t="s">
        <v>9038</v>
      </c>
      <c r="F10349" s="11">
        <v>0</v>
      </c>
    </row>
    <row r="10350" spans="5:6" x14ac:dyDescent="0.3">
      <c r="E10350" s="4" t="s">
        <v>9395</v>
      </c>
      <c r="F10350" s="11">
        <v>0</v>
      </c>
    </row>
    <row r="10351" spans="5:6" x14ac:dyDescent="0.3">
      <c r="E10351" s="4" t="s">
        <v>9039</v>
      </c>
      <c r="F10351" s="11">
        <v>0</v>
      </c>
    </row>
    <row r="10352" spans="5:6" x14ac:dyDescent="0.3">
      <c r="E10352" s="4" t="s">
        <v>9397</v>
      </c>
      <c r="F10352" s="11">
        <v>0</v>
      </c>
    </row>
    <row r="10353" spans="5:6" x14ac:dyDescent="0.3">
      <c r="E10353" s="4" t="s">
        <v>9040</v>
      </c>
      <c r="F10353" s="11">
        <v>0</v>
      </c>
    </row>
    <row r="10354" spans="5:6" x14ac:dyDescent="0.3">
      <c r="E10354" s="4" t="s">
        <v>9399</v>
      </c>
      <c r="F10354" s="11">
        <v>0</v>
      </c>
    </row>
    <row r="10355" spans="5:6" x14ac:dyDescent="0.3">
      <c r="E10355" s="4" t="s">
        <v>9041</v>
      </c>
      <c r="F10355" s="11">
        <v>0</v>
      </c>
    </row>
    <row r="10356" spans="5:6" x14ac:dyDescent="0.3">
      <c r="E10356" s="4" t="s">
        <v>9401</v>
      </c>
      <c r="F10356" s="11">
        <v>0</v>
      </c>
    </row>
    <row r="10357" spans="5:6" x14ac:dyDescent="0.3">
      <c r="E10357" s="4" t="s">
        <v>9042</v>
      </c>
      <c r="F10357" s="11">
        <v>0</v>
      </c>
    </row>
    <row r="10358" spans="5:6" x14ac:dyDescent="0.3">
      <c r="E10358" s="4" t="s">
        <v>9403</v>
      </c>
      <c r="F10358" s="11">
        <v>0</v>
      </c>
    </row>
    <row r="10359" spans="5:6" x14ac:dyDescent="0.3">
      <c r="E10359" s="4" t="s">
        <v>8650</v>
      </c>
      <c r="F10359" s="11">
        <v>0</v>
      </c>
    </row>
    <row r="10360" spans="5:6" x14ac:dyDescent="0.3">
      <c r="E10360" s="4" t="s">
        <v>9405</v>
      </c>
      <c r="F10360" s="11">
        <v>0</v>
      </c>
    </row>
    <row r="10361" spans="5:6" x14ac:dyDescent="0.3">
      <c r="E10361" s="4" t="s">
        <v>9044</v>
      </c>
      <c r="F10361" s="11">
        <v>0</v>
      </c>
    </row>
    <row r="10362" spans="5:6" x14ac:dyDescent="0.3">
      <c r="E10362" s="4" t="s">
        <v>9407</v>
      </c>
      <c r="F10362" s="11">
        <v>0</v>
      </c>
    </row>
    <row r="10363" spans="5:6" x14ac:dyDescent="0.3">
      <c r="E10363" s="4" t="s">
        <v>9045</v>
      </c>
      <c r="F10363" s="11">
        <v>0</v>
      </c>
    </row>
    <row r="10364" spans="5:6" x14ac:dyDescent="0.3">
      <c r="E10364" s="4" t="s">
        <v>9409</v>
      </c>
      <c r="F10364" s="11">
        <v>0</v>
      </c>
    </row>
    <row r="10365" spans="5:6" x14ac:dyDescent="0.3">
      <c r="E10365" s="4" t="s">
        <v>9046</v>
      </c>
      <c r="F10365" s="11">
        <v>0</v>
      </c>
    </row>
    <row r="10366" spans="5:6" x14ac:dyDescent="0.3">
      <c r="E10366" s="4" t="s">
        <v>9411</v>
      </c>
      <c r="F10366" s="11">
        <v>0</v>
      </c>
    </row>
    <row r="10367" spans="5:6" x14ac:dyDescent="0.3">
      <c r="E10367" s="4" t="s">
        <v>8668</v>
      </c>
      <c r="F10367" s="11">
        <v>0</v>
      </c>
    </row>
    <row r="10368" spans="5:6" x14ac:dyDescent="0.3">
      <c r="E10368" s="4" t="s">
        <v>9413</v>
      </c>
      <c r="F10368" s="11">
        <v>0</v>
      </c>
    </row>
    <row r="10369" spans="5:6" x14ac:dyDescent="0.3">
      <c r="E10369" s="4" t="s">
        <v>9048</v>
      </c>
      <c r="F10369" s="11">
        <v>0</v>
      </c>
    </row>
    <row r="10370" spans="5:6" x14ac:dyDescent="0.3">
      <c r="E10370" s="4" t="s">
        <v>9415</v>
      </c>
      <c r="F10370" s="11">
        <v>0</v>
      </c>
    </row>
    <row r="10371" spans="5:6" x14ac:dyDescent="0.3">
      <c r="E10371" s="4" t="s">
        <v>9049</v>
      </c>
      <c r="F10371" s="11">
        <v>0</v>
      </c>
    </row>
    <row r="10372" spans="5:6" x14ac:dyDescent="0.3">
      <c r="E10372" s="4" t="s">
        <v>9417</v>
      </c>
      <c r="F10372" s="11">
        <v>0</v>
      </c>
    </row>
    <row r="10373" spans="5:6" x14ac:dyDescent="0.3">
      <c r="E10373" s="4" t="s">
        <v>8651</v>
      </c>
      <c r="F10373" s="11">
        <v>0</v>
      </c>
    </row>
    <row r="10374" spans="5:6" x14ac:dyDescent="0.3">
      <c r="E10374" s="4" t="s">
        <v>9419</v>
      </c>
      <c r="F10374" s="11">
        <v>0</v>
      </c>
    </row>
    <row r="10375" spans="5:6" x14ac:dyDescent="0.3">
      <c r="E10375" s="4" t="s">
        <v>9051</v>
      </c>
      <c r="F10375" s="11">
        <v>0</v>
      </c>
    </row>
    <row r="10376" spans="5:6" x14ac:dyDescent="0.3">
      <c r="E10376" s="4" t="s">
        <v>9421</v>
      </c>
      <c r="F10376" s="11">
        <v>0</v>
      </c>
    </row>
    <row r="10377" spans="5:6" x14ac:dyDescent="0.3">
      <c r="E10377" s="4" t="s">
        <v>8652</v>
      </c>
      <c r="F10377" s="11">
        <v>0</v>
      </c>
    </row>
    <row r="10378" spans="5:6" x14ac:dyDescent="0.3">
      <c r="E10378" s="4" t="s">
        <v>9423</v>
      </c>
      <c r="F10378" s="11">
        <v>0</v>
      </c>
    </row>
    <row r="10379" spans="5:6" x14ac:dyDescent="0.3">
      <c r="E10379" s="4" t="s">
        <v>9053</v>
      </c>
      <c r="F10379" s="11">
        <v>0</v>
      </c>
    </row>
    <row r="10380" spans="5:6" x14ac:dyDescent="0.3">
      <c r="E10380" s="4" t="s">
        <v>9425</v>
      </c>
      <c r="F10380" s="11">
        <v>0</v>
      </c>
    </row>
    <row r="10381" spans="5:6" x14ac:dyDescent="0.3">
      <c r="E10381" s="4" t="s">
        <v>9054</v>
      </c>
      <c r="F10381" s="11">
        <v>0</v>
      </c>
    </row>
    <row r="10382" spans="5:6" x14ac:dyDescent="0.3">
      <c r="E10382" s="4" t="s">
        <v>9427</v>
      </c>
      <c r="F10382" s="11">
        <v>0</v>
      </c>
    </row>
    <row r="10383" spans="5:6" x14ac:dyDescent="0.3">
      <c r="E10383" s="4" t="s">
        <v>9055</v>
      </c>
      <c r="F10383" s="11">
        <v>0</v>
      </c>
    </row>
    <row r="10384" spans="5:6" x14ac:dyDescent="0.3">
      <c r="E10384" s="4" t="s">
        <v>9429</v>
      </c>
      <c r="F10384" s="11">
        <v>0</v>
      </c>
    </row>
    <row r="10385" spans="5:6" x14ac:dyDescent="0.3">
      <c r="E10385" s="4" t="s">
        <v>9056</v>
      </c>
      <c r="F10385" s="11">
        <v>0</v>
      </c>
    </row>
    <row r="10386" spans="5:6" x14ac:dyDescent="0.3">
      <c r="E10386" s="4" t="s">
        <v>9431</v>
      </c>
      <c r="F10386" s="11">
        <v>0</v>
      </c>
    </row>
    <row r="10387" spans="5:6" x14ac:dyDescent="0.3">
      <c r="E10387" s="4" t="s">
        <v>9057</v>
      </c>
      <c r="F10387" s="11">
        <v>0</v>
      </c>
    </row>
    <row r="10388" spans="5:6" x14ac:dyDescent="0.3">
      <c r="E10388" s="4" t="s">
        <v>9433</v>
      </c>
      <c r="F10388" s="11">
        <v>0</v>
      </c>
    </row>
    <row r="10389" spans="5:6" x14ac:dyDescent="0.3">
      <c r="E10389" s="4" t="s">
        <v>9058</v>
      </c>
      <c r="F10389" s="11">
        <v>0</v>
      </c>
    </row>
    <row r="10390" spans="5:6" x14ac:dyDescent="0.3">
      <c r="E10390" s="4" t="s">
        <v>9435</v>
      </c>
      <c r="F10390" s="11">
        <v>0</v>
      </c>
    </row>
    <row r="10391" spans="5:6" x14ac:dyDescent="0.3">
      <c r="E10391" s="4" t="s">
        <v>9059</v>
      </c>
      <c r="F10391" s="11">
        <v>0</v>
      </c>
    </row>
    <row r="10392" spans="5:6" x14ac:dyDescent="0.3">
      <c r="E10392" s="4" t="s">
        <v>9437</v>
      </c>
      <c r="F10392" s="11">
        <v>0</v>
      </c>
    </row>
    <row r="10393" spans="5:6" x14ac:dyDescent="0.3">
      <c r="E10393" s="4" t="s">
        <v>9060</v>
      </c>
      <c r="F10393" s="11">
        <v>0</v>
      </c>
    </row>
    <row r="10394" spans="5:6" x14ac:dyDescent="0.3">
      <c r="E10394" s="4" t="s">
        <v>9439</v>
      </c>
      <c r="F10394" s="11">
        <v>0</v>
      </c>
    </row>
    <row r="10395" spans="5:6" x14ac:dyDescent="0.3">
      <c r="E10395" s="4" t="s">
        <v>9061</v>
      </c>
      <c r="F10395" s="11">
        <v>0</v>
      </c>
    </row>
    <row r="10396" spans="5:6" x14ac:dyDescent="0.3">
      <c r="E10396" s="4" t="s">
        <v>9441</v>
      </c>
      <c r="F10396" s="11">
        <v>0</v>
      </c>
    </row>
    <row r="10397" spans="5:6" x14ac:dyDescent="0.3">
      <c r="E10397" s="4" t="s">
        <v>8669</v>
      </c>
      <c r="F10397" s="11">
        <v>0</v>
      </c>
    </row>
    <row r="10398" spans="5:6" x14ac:dyDescent="0.3">
      <c r="E10398" s="4" t="s">
        <v>9443</v>
      </c>
      <c r="F10398" s="11">
        <v>0</v>
      </c>
    </row>
    <row r="10399" spans="5:6" x14ac:dyDescent="0.3">
      <c r="E10399" s="4" t="s">
        <v>9063</v>
      </c>
      <c r="F10399" s="11">
        <v>0</v>
      </c>
    </row>
    <row r="10400" spans="5:6" x14ac:dyDescent="0.3">
      <c r="E10400" s="4" t="s">
        <v>9445</v>
      </c>
      <c r="F10400" s="11">
        <v>0</v>
      </c>
    </row>
    <row r="10401" spans="5:6" x14ac:dyDescent="0.3">
      <c r="E10401" s="4" t="s">
        <v>9064</v>
      </c>
      <c r="F10401" s="11">
        <v>0</v>
      </c>
    </row>
    <row r="10402" spans="5:6" x14ac:dyDescent="0.3">
      <c r="E10402" s="4" t="s">
        <v>9447</v>
      </c>
      <c r="F10402" s="11">
        <v>0</v>
      </c>
    </row>
    <row r="10403" spans="5:6" x14ac:dyDescent="0.3">
      <c r="E10403" s="4" t="s">
        <v>9065</v>
      </c>
      <c r="F10403" s="11">
        <v>0</v>
      </c>
    </row>
    <row r="10404" spans="5:6" x14ac:dyDescent="0.3">
      <c r="E10404" s="4" t="s">
        <v>9449</v>
      </c>
      <c r="F10404" s="11">
        <v>0</v>
      </c>
    </row>
    <row r="10405" spans="5:6" x14ac:dyDescent="0.3">
      <c r="E10405" s="4" t="s">
        <v>9066</v>
      </c>
      <c r="F10405" s="11">
        <v>0</v>
      </c>
    </row>
    <row r="10406" spans="5:6" x14ac:dyDescent="0.3">
      <c r="E10406" s="4" t="s">
        <v>9451</v>
      </c>
      <c r="F10406" s="11">
        <v>0</v>
      </c>
    </row>
    <row r="10407" spans="5:6" x14ac:dyDescent="0.3">
      <c r="E10407" s="4" t="s">
        <v>9067</v>
      </c>
      <c r="F10407" s="11">
        <v>0</v>
      </c>
    </row>
    <row r="10408" spans="5:6" x14ac:dyDescent="0.3">
      <c r="E10408" s="4" t="s">
        <v>9453</v>
      </c>
      <c r="F10408" s="11">
        <v>0</v>
      </c>
    </row>
    <row r="10409" spans="5:6" x14ac:dyDescent="0.3">
      <c r="E10409" s="4" t="s">
        <v>9068</v>
      </c>
      <c r="F10409" s="11">
        <v>0</v>
      </c>
    </row>
    <row r="10410" spans="5:6" x14ac:dyDescent="0.3">
      <c r="E10410" s="4" t="s">
        <v>9455</v>
      </c>
      <c r="F10410" s="11">
        <v>0</v>
      </c>
    </row>
    <row r="10411" spans="5:6" x14ac:dyDescent="0.3">
      <c r="E10411" s="4" t="s">
        <v>9069</v>
      </c>
      <c r="F10411" s="11">
        <v>0</v>
      </c>
    </row>
    <row r="10412" spans="5:6" x14ac:dyDescent="0.3">
      <c r="E10412" s="4" t="s">
        <v>9457</v>
      </c>
      <c r="F10412" s="11">
        <v>0</v>
      </c>
    </row>
    <row r="10413" spans="5:6" x14ac:dyDescent="0.3">
      <c r="E10413" s="4" t="s">
        <v>9070</v>
      </c>
      <c r="F10413" s="11">
        <v>0</v>
      </c>
    </row>
    <row r="10414" spans="5:6" x14ac:dyDescent="0.3">
      <c r="E10414" s="4" t="s">
        <v>9459</v>
      </c>
      <c r="F10414" s="11">
        <v>0</v>
      </c>
    </row>
    <row r="10415" spans="5:6" x14ac:dyDescent="0.3">
      <c r="E10415" s="4" t="s">
        <v>9071</v>
      </c>
      <c r="F10415" s="11">
        <v>0</v>
      </c>
    </row>
    <row r="10416" spans="5:6" x14ac:dyDescent="0.3">
      <c r="E10416" s="4" t="s">
        <v>9461</v>
      </c>
      <c r="F10416" s="11">
        <v>0</v>
      </c>
    </row>
    <row r="10417" spans="5:6" x14ac:dyDescent="0.3">
      <c r="E10417" s="4" t="s">
        <v>9072</v>
      </c>
      <c r="F10417" s="11">
        <v>0</v>
      </c>
    </row>
    <row r="10418" spans="5:6" x14ac:dyDescent="0.3">
      <c r="E10418" s="4" t="s">
        <v>8676</v>
      </c>
      <c r="F10418" s="11">
        <v>0</v>
      </c>
    </row>
    <row r="10419" spans="5:6" x14ac:dyDescent="0.3">
      <c r="E10419" s="4" t="s">
        <v>9073</v>
      </c>
      <c r="F10419" s="11">
        <v>0</v>
      </c>
    </row>
    <row r="10420" spans="5:6" x14ac:dyDescent="0.3">
      <c r="E10420" s="4" t="s">
        <v>9465</v>
      </c>
      <c r="F10420" s="11">
        <v>0</v>
      </c>
    </row>
    <row r="10421" spans="5:6" x14ac:dyDescent="0.3">
      <c r="E10421" s="4" t="s">
        <v>9074</v>
      </c>
      <c r="F10421" s="11">
        <v>0</v>
      </c>
    </row>
    <row r="10422" spans="5:6" x14ac:dyDescent="0.3">
      <c r="E10422" s="4" t="s">
        <v>9467</v>
      </c>
      <c r="F10422" s="11">
        <v>0</v>
      </c>
    </row>
    <row r="10423" spans="5:6" x14ac:dyDescent="0.3">
      <c r="E10423" s="4" t="s">
        <v>9075</v>
      </c>
      <c r="F10423" s="11">
        <v>0</v>
      </c>
    </row>
    <row r="10424" spans="5:6" x14ac:dyDescent="0.3">
      <c r="E10424" s="4" t="s">
        <v>9469</v>
      </c>
      <c r="F10424" s="11">
        <v>0</v>
      </c>
    </row>
    <row r="10425" spans="5:6" x14ac:dyDescent="0.3">
      <c r="E10425" s="4" t="s">
        <v>9076</v>
      </c>
      <c r="F10425" s="11">
        <v>0</v>
      </c>
    </row>
    <row r="10426" spans="5:6" x14ac:dyDescent="0.3">
      <c r="E10426" s="4" t="s">
        <v>9471</v>
      </c>
      <c r="F10426" s="11">
        <v>0</v>
      </c>
    </row>
    <row r="10427" spans="5:6" x14ac:dyDescent="0.3">
      <c r="E10427" s="4" t="s">
        <v>9077</v>
      </c>
      <c r="F10427" s="11">
        <v>0</v>
      </c>
    </row>
    <row r="10428" spans="5:6" x14ac:dyDescent="0.3">
      <c r="E10428" s="4" t="s">
        <v>9473</v>
      </c>
      <c r="F10428" s="11">
        <v>0</v>
      </c>
    </row>
    <row r="10429" spans="5:6" x14ac:dyDescent="0.3">
      <c r="E10429" s="4" t="s">
        <v>9078</v>
      </c>
      <c r="F10429" s="11">
        <v>0</v>
      </c>
    </row>
    <row r="10430" spans="5:6" x14ac:dyDescent="0.3">
      <c r="E10430" s="4" t="s">
        <v>9475</v>
      </c>
      <c r="F10430" s="11">
        <v>0</v>
      </c>
    </row>
    <row r="10431" spans="5:6" x14ac:dyDescent="0.3">
      <c r="E10431" s="4" t="s">
        <v>9079</v>
      </c>
      <c r="F10431" s="11">
        <v>0</v>
      </c>
    </row>
    <row r="10432" spans="5:6" x14ac:dyDescent="0.3">
      <c r="E10432" s="4" t="s">
        <v>9477</v>
      </c>
      <c r="F10432" s="11">
        <v>0</v>
      </c>
    </row>
    <row r="10433" spans="5:6" x14ac:dyDescent="0.3">
      <c r="E10433" s="4" t="s">
        <v>9080</v>
      </c>
      <c r="F10433" s="11">
        <v>0</v>
      </c>
    </row>
    <row r="10434" spans="5:6" x14ac:dyDescent="0.3">
      <c r="E10434" s="4" t="s">
        <v>9479</v>
      </c>
      <c r="F10434" s="11">
        <v>0</v>
      </c>
    </row>
    <row r="10435" spans="5:6" x14ac:dyDescent="0.3">
      <c r="E10435" s="4" t="s">
        <v>9081</v>
      </c>
      <c r="F10435" s="11">
        <v>0</v>
      </c>
    </row>
    <row r="10436" spans="5:6" x14ac:dyDescent="0.3">
      <c r="E10436" s="4" t="s">
        <v>9481</v>
      </c>
      <c r="F10436" s="11">
        <v>0</v>
      </c>
    </row>
    <row r="10437" spans="5:6" x14ac:dyDescent="0.3">
      <c r="E10437" s="4" t="s">
        <v>9082</v>
      </c>
      <c r="F10437" s="11">
        <v>0</v>
      </c>
    </row>
    <row r="10438" spans="5:6" x14ac:dyDescent="0.3">
      <c r="E10438" s="4" t="s">
        <v>9483</v>
      </c>
      <c r="F10438" s="11">
        <v>0</v>
      </c>
    </row>
    <row r="10439" spans="5:6" x14ac:dyDescent="0.3">
      <c r="E10439" s="4" t="s">
        <v>9083</v>
      </c>
      <c r="F10439" s="11">
        <v>0</v>
      </c>
    </row>
    <row r="10440" spans="5:6" x14ac:dyDescent="0.3">
      <c r="E10440" s="4" t="s">
        <v>9485</v>
      </c>
      <c r="F10440" s="11">
        <v>0</v>
      </c>
    </row>
    <row r="10441" spans="5:6" x14ac:dyDescent="0.3">
      <c r="E10441" s="4" t="s">
        <v>9084</v>
      </c>
      <c r="F10441" s="11">
        <v>0</v>
      </c>
    </row>
    <row r="10442" spans="5:6" x14ac:dyDescent="0.3">
      <c r="E10442" s="4" t="s">
        <v>9487</v>
      </c>
      <c r="F10442" s="11">
        <v>0</v>
      </c>
    </row>
    <row r="10443" spans="5:6" x14ac:dyDescent="0.3">
      <c r="E10443" s="4" t="s">
        <v>9085</v>
      </c>
      <c r="F10443" s="11">
        <v>0</v>
      </c>
    </row>
    <row r="10444" spans="5:6" x14ac:dyDescent="0.3">
      <c r="E10444" s="4" t="s">
        <v>9489</v>
      </c>
      <c r="F10444" s="11">
        <v>0</v>
      </c>
    </row>
    <row r="10445" spans="5:6" x14ac:dyDescent="0.3">
      <c r="E10445" s="4" t="s">
        <v>9086</v>
      </c>
      <c r="F10445" s="11">
        <v>0</v>
      </c>
    </row>
    <row r="10446" spans="5:6" x14ac:dyDescent="0.3">
      <c r="E10446" s="4" t="s">
        <v>9491</v>
      </c>
      <c r="F10446" s="11">
        <v>0</v>
      </c>
    </row>
    <row r="10447" spans="5:6" x14ac:dyDescent="0.3">
      <c r="E10447" s="4" t="s">
        <v>9087</v>
      </c>
      <c r="F10447" s="11">
        <v>0</v>
      </c>
    </row>
    <row r="10448" spans="5:6" x14ac:dyDescent="0.3">
      <c r="E10448" s="4" t="s">
        <v>9493</v>
      </c>
      <c r="F10448" s="11">
        <v>0</v>
      </c>
    </row>
    <row r="10449" spans="5:6" x14ac:dyDescent="0.3">
      <c r="E10449" s="4" t="s">
        <v>9088</v>
      </c>
      <c r="F10449" s="11">
        <v>0</v>
      </c>
    </row>
    <row r="10450" spans="5:6" x14ac:dyDescent="0.3">
      <c r="E10450" s="4" t="s">
        <v>9495</v>
      </c>
      <c r="F10450" s="11">
        <v>0</v>
      </c>
    </row>
    <row r="10451" spans="5:6" x14ac:dyDescent="0.3">
      <c r="E10451" s="4" t="s">
        <v>9089</v>
      </c>
      <c r="F10451" s="11">
        <v>0</v>
      </c>
    </row>
    <row r="10452" spans="5:6" x14ac:dyDescent="0.3">
      <c r="E10452" s="4" t="s">
        <v>9497</v>
      </c>
      <c r="F10452" s="11">
        <v>0</v>
      </c>
    </row>
    <row r="10453" spans="5:6" x14ac:dyDescent="0.3">
      <c r="E10453" s="4" t="s">
        <v>9090</v>
      </c>
      <c r="F10453" s="11">
        <v>0</v>
      </c>
    </row>
    <row r="10454" spans="5:6" x14ac:dyDescent="0.3">
      <c r="E10454" s="4" t="s">
        <v>9499</v>
      </c>
      <c r="F10454" s="11">
        <v>0</v>
      </c>
    </row>
    <row r="10455" spans="5:6" x14ac:dyDescent="0.3">
      <c r="E10455" s="4" t="s">
        <v>9091</v>
      </c>
      <c r="F10455" s="11">
        <v>0</v>
      </c>
    </row>
    <row r="10456" spans="5:6" x14ac:dyDescent="0.3">
      <c r="E10456" s="4" t="s">
        <v>9501</v>
      </c>
      <c r="F10456" s="11">
        <v>0</v>
      </c>
    </row>
    <row r="10457" spans="5:6" x14ac:dyDescent="0.3">
      <c r="E10457" s="4" t="s">
        <v>9092</v>
      </c>
      <c r="F10457" s="11">
        <v>0</v>
      </c>
    </row>
    <row r="10458" spans="5:6" x14ac:dyDescent="0.3">
      <c r="E10458" s="4" t="s">
        <v>9503</v>
      </c>
      <c r="F10458" s="11">
        <v>0</v>
      </c>
    </row>
    <row r="10459" spans="5:6" x14ac:dyDescent="0.3">
      <c r="E10459" s="4" t="s">
        <v>9093</v>
      </c>
      <c r="F10459" s="11">
        <v>0</v>
      </c>
    </row>
    <row r="10460" spans="5:6" x14ac:dyDescent="0.3">
      <c r="E10460" s="4" t="s">
        <v>9505</v>
      </c>
      <c r="F10460" s="11">
        <v>0</v>
      </c>
    </row>
    <row r="10461" spans="5:6" x14ac:dyDescent="0.3">
      <c r="E10461" s="4" t="s">
        <v>9094</v>
      </c>
      <c r="F10461" s="11">
        <v>0</v>
      </c>
    </row>
    <row r="10462" spans="5:6" x14ac:dyDescent="0.3">
      <c r="E10462" s="4" t="s">
        <v>9507</v>
      </c>
      <c r="F10462" s="11">
        <v>0</v>
      </c>
    </row>
    <row r="10463" spans="5:6" x14ac:dyDescent="0.3">
      <c r="E10463" s="4" t="s">
        <v>9095</v>
      </c>
      <c r="F10463" s="11">
        <v>0</v>
      </c>
    </row>
    <row r="10464" spans="5:6" x14ac:dyDescent="0.3">
      <c r="E10464" s="4" t="s">
        <v>9509</v>
      </c>
      <c r="F10464" s="11">
        <v>0</v>
      </c>
    </row>
    <row r="10465" spans="5:6" x14ac:dyDescent="0.3">
      <c r="E10465" s="4" t="s">
        <v>9096</v>
      </c>
      <c r="F10465" s="11">
        <v>0</v>
      </c>
    </row>
    <row r="10466" spans="5:6" x14ac:dyDescent="0.3">
      <c r="E10466" s="4" t="s">
        <v>9511</v>
      </c>
      <c r="F10466" s="11">
        <v>0</v>
      </c>
    </row>
    <row r="10467" spans="5:6" x14ac:dyDescent="0.3">
      <c r="E10467" s="4" t="s">
        <v>9097</v>
      </c>
      <c r="F10467" s="11">
        <v>0</v>
      </c>
    </row>
    <row r="10468" spans="5:6" x14ac:dyDescent="0.3">
      <c r="E10468" s="4" t="s">
        <v>9513</v>
      </c>
      <c r="F10468" s="11">
        <v>0</v>
      </c>
    </row>
    <row r="10469" spans="5:6" x14ac:dyDescent="0.3">
      <c r="E10469" s="4" t="s">
        <v>9098</v>
      </c>
      <c r="F10469" s="11">
        <v>0</v>
      </c>
    </row>
    <row r="10470" spans="5:6" x14ac:dyDescent="0.3">
      <c r="E10470" s="4" t="s">
        <v>9515</v>
      </c>
      <c r="F10470" s="11">
        <v>0</v>
      </c>
    </row>
    <row r="10471" spans="5:6" x14ac:dyDescent="0.3">
      <c r="E10471" s="4" t="s">
        <v>9099</v>
      </c>
      <c r="F10471" s="11">
        <v>0</v>
      </c>
    </row>
    <row r="10472" spans="5:6" x14ac:dyDescent="0.3">
      <c r="E10472" s="4" t="s">
        <v>9517</v>
      </c>
      <c r="F10472" s="11">
        <v>0</v>
      </c>
    </row>
    <row r="10473" spans="5:6" x14ac:dyDescent="0.3">
      <c r="E10473" s="4" t="s">
        <v>9100</v>
      </c>
      <c r="F10473" s="11">
        <v>0</v>
      </c>
    </row>
    <row r="10474" spans="5:6" x14ac:dyDescent="0.3">
      <c r="E10474" s="4" t="s">
        <v>9519</v>
      </c>
      <c r="F10474" s="11">
        <v>0</v>
      </c>
    </row>
    <row r="10475" spans="5:6" x14ac:dyDescent="0.3">
      <c r="E10475" s="4" t="s">
        <v>8670</v>
      </c>
      <c r="F10475" s="11">
        <v>0</v>
      </c>
    </row>
    <row r="10476" spans="5:6" x14ac:dyDescent="0.3">
      <c r="E10476" s="4" t="s">
        <v>9521</v>
      </c>
      <c r="F10476" s="11">
        <v>0</v>
      </c>
    </row>
    <row r="10477" spans="5:6" x14ac:dyDescent="0.3">
      <c r="E10477" s="4" t="s">
        <v>9102</v>
      </c>
      <c r="F10477" s="11">
        <v>0</v>
      </c>
    </row>
    <row r="10478" spans="5:6" x14ac:dyDescent="0.3">
      <c r="E10478" s="4" t="s">
        <v>9523</v>
      </c>
      <c r="F10478" s="11">
        <v>0</v>
      </c>
    </row>
    <row r="10479" spans="5:6" x14ac:dyDescent="0.3">
      <c r="E10479" s="4" t="s">
        <v>9103</v>
      </c>
      <c r="F10479" s="11">
        <v>0</v>
      </c>
    </row>
    <row r="10480" spans="5:6" x14ac:dyDescent="0.3">
      <c r="E10480" s="4" t="s">
        <v>9525</v>
      </c>
      <c r="F10480" s="11">
        <v>0</v>
      </c>
    </row>
    <row r="10481" spans="5:6" x14ac:dyDescent="0.3">
      <c r="E10481" s="4" t="s">
        <v>9104</v>
      </c>
      <c r="F10481" s="11">
        <v>0</v>
      </c>
    </row>
    <row r="10482" spans="5:6" x14ac:dyDescent="0.3">
      <c r="E10482" s="4" t="s">
        <v>9527</v>
      </c>
      <c r="F10482" s="11">
        <v>0</v>
      </c>
    </row>
    <row r="10483" spans="5:6" x14ac:dyDescent="0.3">
      <c r="E10483" s="4" t="s">
        <v>9105</v>
      </c>
      <c r="F10483" s="11">
        <v>0</v>
      </c>
    </row>
    <row r="10484" spans="5:6" x14ac:dyDescent="0.3">
      <c r="E10484" s="4" t="s">
        <v>9529</v>
      </c>
      <c r="F10484" s="11">
        <v>0</v>
      </c>
    </row>
    <row r="10485" spans="5:6" x14ac:dyDescent="0.3">
      <c r="E10485" s="4" t="s">
        <v>9106</v>
      </c>
      <c r="F10485" s="11">
        <v>0</v>
      </c>
    </row>
    <row r="10486" spans="5:6" x14ac:dyDescent="0.3">
      <c r="E10486" s="4" t="s">
        <v>9531</v>
      </c>
      <c r="F10486" s="11">
        <v>0</v>
      </c>
    </row>
    <row r="10487" spans="5:6" x14ac:dyDescent="0.3">
      <c r="E10487" s="4" t="s">
        <v>9107</v>
      </c>
      <c r="F10487" s="11">
        <v>0</v>
      </c>
    </row>
    <row r="10488" spans="5:6" x14ac:dyDescent="0.3">
      <c r="E10488" s="4" t="s">
        <v>9533</v>
      </c>
      <c r="F10488" s="11">
        <v>0</v>
      </c>
    </row>
    <row r="10489" spans="5:6" x14ac:dyDescent="0.3">
      <c r="E10489" s="4" t="s">
        <v>9108</v>
      </c>
      <c r="F10489" s="11">
        <v>0</v>
      </c>
    </row>
    <row r="10490" spans="5:6" x14ac:dyDescent="0.3">
      <c r="E10490" s="4" t="s">
        <v>9535</v>
      </c>
      <c r="F10490" s="11">
        <v>0</v>
      </c>
    </row>
    <row r="10491" spans="5:6" x14ac:dyDescent="0.3">
      <c r="E10491" s="4" t="s">
        <v>9109</v>
      </c>
      <c r="F10491" s="11">
        <v>0</v>
      </c>
    </row>
    <row r="10492" spans="5:6" x14ac:dyDescent="0.3">
      <c r="E10492" s="4" t="s">
        <v>9537</v>
      </c>
      <c r="F10492" s="11">
        <v>0</v>
      </c>
    </row>
    <row r="10493" spans="5:6" x14ac:dyDescent="0.3">
      <c r="E10493" s="4" t="s">
        <v>9110</v>
      </c>
      <c r="F10493" s="11">
        <v>0</v>
      </c>
    </row>
    <row r="10494" spans="5:6" x14ac:dyDescent="0.3">
      <c r="E10494" s="4" t="s">
        <v>9539</v>
      </c>
      <c r="F10494" s="11">
        <v>0</v>
      </c>
    </row>
    <row r="10495" spans="5:6" x14ac:dyDescent="0.3">
      <c r="E10495" s="4" t="s">
        <v>9111</v>
      </c>
      <c r="F10495" s="11">
        <v>0</v>
      </c>
    </row>
    <row r="10496" spans="5:6" x14ac:dyDescent="0.3">
      <c r="E10496" s="4" t="s">
        <v>9541</v>
      </c>
      <c r="F10496" s="11">
        <v>0</v>
      </c>
    </row>
    <row r="10497" spans="5:6" x14ac:dyDescent="0.3">
      <c r="E10497" s="4" t="s">
        <v>9112</v>
      </c>
      <c r="F10497" s="11">
        <v>0</v>
      </c>
    </row>
    <row r="10498" spans="5:6" x14ac:dyDescent="0.3">
      <c r="E10498" s="4" t="s">
        <v>9543</v>
      </c>
      <c r="F10498" s="11">
        <v>0</v>
      </c>
    </row>
    <row r="10499" spans="5:6" x14ac:dyDescent="0.3">
      <c r="E10499" s="4" t="s">
        <v>9113</v>
      </c>
      <c r="F10499" s="11">
        <v>0</v>
      </c>
    </row>
    <row r="10500" spans="5:6" x14ac:dyDescent="0.3">
      <c r="E10500" s="4" t="s">
        <v>9545</v>
      </c>
      <c r="F10500" s="11">
        <v>0</v>
      </c>
    </row>
    <row r="10501" spans="5:6" x14ac:dyDescent="0.3">
      <c r="E10501" s="4" t="s">
        <v>8653</v>
      </c>
      <c r="F10501" s="11">
        <v>0</v>
      </c>
    </row>
    <row r="10502" spans="5:6" x14ac:dyDescent="0.3">
      <c r="E10502" s="4" t="s">
        <v>9547</v>
      </c>
      <c r="F10502" s="11">
        <v>0</v>
      </c>
    </row>
    <row r="10503" spans="5:6" x14ac:dyDescent="0.3">
      <c r="E10503" s="4" t="s">
        <v>9115</v>
      </c>
      <c r="F10503" s="11">
        <v>0</v>
      </c>
    </row>
    <row r="10504" spans="5:6" x14ac:dyDescent="0.3">
      <c r="E10504" s="4" t="s">
        <v>9549</v>
      </c>
      <c r="F10504" s="11">
        <v>0</v>
      </c>
    </row>
    <row r="10505" spans="5:6" x14ac:dyDescent="0.3">
      <c r="E10505" s="4" t="s">
        <v>9116</v>
      </c>
      <c r="F10505" s="11">
        <v>0</v>
      </c>
    </row>
    <row r="10506" spans="5:6" x14ac:dyDescent="0.3">
      <c r="E10506" s="4" t="s">
        <v>8678</v>
      </c>
      <c r="F10506" s="11">
        <v>0</v>
      </c>
    </row>
    <row r="10507" spans="5:6" x14ac:dyDescent="0.3">
      <c r="E10507" s="4" t="s">
        <v>9117</v>
      </c>
      <c r="F10507" s="11">
        <v>0</v>
      </c>
    </row>
    <row r="10508" spans="5:6" x14ac:dyDescent="0.3">
      <c r="E10508" s="4" t="s">
        <v>8637</v>
      </c>
      <c r="F10508" s="11">
        <v>0</v>
      </c>
    </row>
    <row r="10509" spans="5:6" x14ac:dyDescent="0.3">
      <c r="E10509" s="4" t="s">
        <v>9118</v>
      </c>
      <c r="F10509" s="11">
        <v>0</v>
      </c>
    </row>
    <row r="10510" spans="5:6" x14ac:dyDescent="0.3">
      <c r="E10510" s="4" t="s">
        <v>9555</v>
      </c>
      <c r="F10510" s="11">
        <v>0</v>
      </c>
    </row>
    <row r="10511" spans="5:6" x14ac:dyDescent="0.3">
      <c r="E10511" s="4" t="s">
        <v>9119</v>
      </c>
      <c r="F10511" s="11">
        <v>0</v>
      </c>
    </row>
    <row r="10512" spans="5:6" x14ac:dyDescent="0.3">
      <c r="E10512" s="4" t="s">
        <v>9557</v>
      </c>
      <c r="F10512" s="11">
        <v>0</v>
      </c>
    </row>
    <row r="10513" spans="5:6" x14ac:dyDescent="0.3">
      <c r="E10513" s="4" t="s">
        <v>9120</v>
      </c>
      <c r="F10513" s="11">
        <v>0</v>
      </c>
    </row>
    <row r="10514" spans="5:6" x14ac:dyDescent="0.3">
      <c r="E10514" s="4" t="s">
        <v>9559</v>
      </c>
      <c r="F10514" s="11">
        <v>0</v>
      </c>
    </row>
    <row r="10515" spans="5:6" x14ac:dyDescent="0.3">
      <c r="E10515" s="4" t="s">
        <v>9121</v>
      </c>
      <c r="F10515" s="11">
        <v>0</v>
      </c>
    </row>
    <row r="10516" spans="5:6" x14ac:dyDescent="0.3">
      <c r="E10516" s="4" t="s">
        <v>9561</v>
      </c>
      <c r="F10516" s="11">
        <v>0</v>
      </c>
    </row>
    <row r="10517" spans="5:6" x14ac:dyDescent="0.3">
      <c r="E10517" s="4" t="s">
        <v>9122</v>
      </c>
      <c r="F10517" s="11">
        <v>0</v>
      </c>
    </row>
    <row r="10518" spans="5:6" x14ac:dyDescent="0.3">
      <c r="E10518" s="4" t="s">
        <v>9563</v>
      </c>
      <c r="F10518" s="11">
        <v>0</v>
      </c>
    </row>
    <row r="10519" spans="5:6" x14ac:dyDescent="0.3">
      <c r="E10519" s="4" t="s">
        <v>9123</v>
      </c>
      <c r="F10519" s="11">
        <v>0</v>
      </c>
    </row>
    <row r="10520" spans="5:6" x14ac:dyDescent="0.3">
      <c r="E10520" s="4" t="s">
        <v>9565</v>
      </c>
      <c r="F10520" s="11">
        <v>0</v>
      </c>
    </row>
    <row r="10521" spans="5:6" x14ac:dyDescent="0.3">
      <c r="E10521" s="4" t="s">
        <v>9566</v>
      </c>
      <c r="F10521" s="11">
        <v>0</v>
      </c>
    </row>
    <row r="10522" spans="5:6" x14ac:dyDescent="0.3">
      <c r="E10522" s="4" t="s">
        <v>9568</v>
      </c>
      <c r="F10522" s="11">
        <v>0</v>
      </c>
    </row>
    <row r="10523" spans="5:6" x14ac:dyDescent="0.3">
      <c r="E10523" s="4" t="s">
        <v>9124</v>
      </c>
      <c r="F10523" s="11">
        <v>0</v>
      </c>
    </row>
    <row r="10524" spans="5:6" x14ac:dyDescent="0.3">
      <c r="E10524" s="4" t="s">
        <v>9569</v>
      </c>
      <c r="F10524" s="11">
        <v>0</v>
      </c>
    </row>
    <row r="10525" spans="5:6" x14ac:dyDescent="0.3">
      <c r="E10525" s="4" t="s">
        <v>9125</v>
      </c>
      <c r="F10525" s="11">
        <v>0</v>
      </c>
    </row>
    <row r="10526" spans="5:6" x14ac:dyDescent="0.3">
      <c r="E10526" s="4" t="s">
        <v>9571</v>
      </c>
      <c r="F10526" s="11">
        <v>0</v>
      </c>
    </row>
    <row r="10527" spans="5:6" x14ac:dyDescent="0.3">
      <c r="E10527" s="4" t="s">
        <v>9126</v>
      </c>
      <c r="F10527" s="11">
        <v>0</v>
      </c>
    </row>
    <row r="10528" spans="5:6" x14ac:dyDescent="0.3">
      <c r="E10528" s="4" t="s">
        <v>9573</v>
      </c>
      <c r="F10528" s="11">
        <v>0</v>
      </c>
    </row>
    <row r="10529" spans="5:6" x14ac:dyDescent="0.3">
      <c r="E10529" s="4" t="s">
        <v>9127</v>
      </c>
      <c r="F10529" s="11">
        <v>0</v>
      </c>
    </row>
    <row r="10530" spans="5:6" x14ac:dyDescent="0.3">
      <c r="E10530" s="4" t="s">
        <v>9575</v>
      </c>
      <c r="F10530" s="11">
        <v>0</v>
      </c>
    </row>
    <row r="10531" spans="5:6" x14ac:dyDescent="0.3">
      <c r="E10531" s="4" t="s">
        <v>9128</v>
      </c>
      <c r="F10531" s="11">
        <v>0</v>
      </c>
    </row>
    <row r="10532" spans="5:6" x14ac:dyDescent="0.3">
      <c r="E10532" s="4" t="s">
        <v>9577</v>
      </c>
      <c r="F10532" s="11">
        <v>0</v>
      </c>
    </row>
    <row r="10533" spans="5:6" x14ac:dyDescent="0.3">
      <c r="E10533" s="4" t="s">
        <v>9129</v>
      </c>
      <c r="F10533" s="11">
        <v>0</v>
      </c>
    </row>
    <row r="10534" spans="5:6" x14ac:dyDescent="0.3">
      <c r="E10534" s="4" t="s">
        <v>9579</v>
      </c>
      <c r="F10534" s="11">
        <v>0</v>
      </c>
    </row>
    <row r="10535" spans="5:6" x14ac:dyDescent="0.3">
      <c r="E10535" s="4" t="s">
        <v>9130</v>
      </c>
      <c r="F10535" s="11">
        <v>0</v>
      </c>
    </row>
    <row r="10536" spans="5:6" x14ac:dyDescent="0.3">
      <c r="E10536" s="4" t="s">
        <v>9581</v>
      </c>
      <c r="F10536" s="11">
        <v>0</v>
      </c>
    </row>
    <row r="10537" spans="5:6" x14ac:dyDescent="0.3">
      <c r="E10537" s="4" t="s">
        <v>9131</v>
      </c>
      <c r="F10537" s="11">
        <v>0</v>
      </c>
    </row>
    <row r="10538" spans="5:6" x14ac:dyDescent="0.3">
      <c r="E10538" s="4" t="s">
        <v>9583</v>
      </c>
      <c r="F10538" s="11">
        <v>0</v>
      </c>
    </row>
    <row r="10539" spans="5:6" x14ac:dyDescent="0.3">
      <c r="E10539" s="4" t="s">
        <v>9132</v>
      </c>
      <c r="F10539" s="11">
        <v>0</v>
      </c>
    </row>
    <row r="10540" spans="5:6" x14ac:dyDescent="0.3">
      <c r="E10540" s="4" t="s">
        <v>9585</v>
      </c>
      <c r="F10540" s="11">
        <v>0</v>
      </c>
    </row>
    <row r="10541" spans="5:6" x14ac:dyDescent="0.3">
      <c r="E10541" s="4" t="s">
        <v>9133</v>
      </c>
      <c r="F10541" s="11">
        <v>0</v>
      </c>
    </row>
    <row r="10542" spans="5:6" x14ac:dyDescent="0.3">
      <c r="E10542" s="4" t="s">
        <v>9587</v>
      </c>
      <c r="F10542" s="11">
        <v>0</v>
      </c>
    </row>
    <row r="10543" spans="5:6" x14ac:dyDescent="0.3">
      <c r="E10543" s="4" t="s">
        <v>9134</v>
      </c>
      <c r="F10543" s="11">
        <v>0</v>
      </c>
    </row>
    <row r="10544" spans="5:6" x14ac:dyDescent="0.3">
      <c r="E10544" s="4" t="s">
        <v>9589</v>
      </c>
      <c r="F10544" s="11">
        <v>0</v>
      </c>
    </row>
    <row r="10545" spans="5:6" x14ac:dyDescent="0.3">
      <c r="E10545" s="4" t="s">
        <v>9135</v>
      </c>
      <c r="F10545" s="11">
        <v>0</v>
      </c>
    </row>
    <row r="10546" spans="5:6" x14ac:dyDescent="0.3">
      <c r="E10546" s="4" t="s">
        <v>9591</v>
      </c>
      <c r="F10546" s="11">
        <v>0</v>
      </c>
    </row>
    <row r="10547" spans="5:6" x14ac:dyDescent="0.3">
      <c r="E10547" s="4" t="s">
        <v>9136</v>
      </c>
      <c r="F10547" s="11">
        <v>0</v>
      </c>
    </row>
    <row r="10548" spans="5:6" x14ac:dyDescent="0.3">
      <c r="E10548" s="4" t="s">
        <v>9593</v>
      </c>
      <c r="F10548" s="11">
        <v>0</v>
      </c>
    </row>
    <row r="10549" spans="5:6" x14ac:dyDescent="0.3">
      <c r="E10549" s="4" t="s">
        <v>9137</v>
      </c>
      <c r="F10549" s="11">
        <v>0</v>
      </c>
    </row>
    <row r="10550" spans="5:6" x14ac:dyDescent="0.3">
      <c r="E10550" s="4" t="s">
        <v>9595</v>
      </c>
      <c r="F10550" s="11">
        <v>0</v>
      </c>
    </row>
    <row r="10551" spans="5:6" x14ac:dyDescent="0.3">
      <c r="E10551" s="4" t="s">
        <v>9138</v>
      </c>
      <c r="F10551" s="11">
        <v>0</v>
      </c>
    </row>
    <row r="10552" spans="5:6" x14ac:dyDescent="0.3">
      <c r="E10552" s="4" t="s">
        <v>9597</v>
      </c>
      <c r="F10552" s="11">
        <v>0</v>
      </c>
    </row>
    <row r="10553" spans="5:6" x14ac:dyDescent="0.3">
      <c r="E10553" s="4" t="s">
        <v>9139</v>
      </c>
      <c r="F10553" s="11">
        <v>0</v>
      </c>
    </row>
    <row r="10554" spans="5:6" x14ac:dyDescent="0.3">
      <c r="E10554" s="4" t="s">
        <v>9599</v>
      </c>
      <c r="F10554" s="11">
        <v>0</v>
      </c>
    </row>
    <row r="10555" spans="5:6" x14ac:dyDescent="0.3">
      <c r="E10555" s="4" t="s">
        <v>9140</v>
      </c>
      <c r="F10555" s="11">
        <v>0</v>
      </c>
    </row>
    <row r="10556" spans="5:6" x14ac:dyDescent="0.3">
      <c r="E10556" s="4" t="s">
        <v>9601</v>
      </c>
      <c r="F10556" s="11">
        <v>0</v>
      </c>
    </row>
    <row r="10557" spans="5:6" x14ac:dyDescent="0.3">
      <c r="E10557" s="4" t="s">
        <v>9141</v>
      </c>
      <c r="F10557" s="11">
        <v>0</v>
      </c>
    </row>
    <row r="10558" spans="5:6" x14ac:dyDescent="0.3">
      <c r="E10558" s="4" t="s">
        <v>9603</v>
      </c>
      <c r="F10558" s="11">
        <v>0</v>
      </c>
    </row>
    <row r="10559" spans="5:6" x14ac:dyDescent="0.3">
      <c r="E10559" s="4" t="s">
        <v>9142</v>
      </c>
      <c r="F10559" s="11">
        <v>0</v>
      </c>
    </row>
    <row r="10560" spans="5:6" x14ac:dyDescent="0.3">
      <c r="E10560" s="4" t="s">
        <v>9605</v>
      </c>
      <c r="F10560" s="11">
        <v>0</v>
      </c>
    </row>
    <row r="10561" spans="5:6" x14ac:dyDescent="0.3">
      <c r="E10561" s="4" t="s">
        <v>9143</v>
      </c>
      <c r="F10561" s="11">
        <v>0</v>
      </c>
    </row>
    <row r="10562" spans="5:6" x14ac:dyDescent="0.3">
      <c r="E10562" s="4" t="s">
        <v>9607</v>
      </c>
      <c r="F10562" s="11">
        <v>0</v>
      </c>
    </row>
    <row r="10563" spans="5:6" x14ac:dyDescent="0.3">
      <c r="E10563" s="4" t="s">
        <v>9144</v>
      </c>
      <c r="F10563" s="11">
        <v>0</v>
      </c>
    </row>
    <row r="10564" spans="5:6" x14ac:dyDescent="0.3">
      <c r="E10564" s="4" t="s">
        <v>9609</v>
      </c>
      <c r="F10564" s="11">
        <v>0</v>
      </c>
    </row>
    <row r="10565" spans="5:6" x14ac:dyDescent="0.3">
      <c r="E10565" s="4" t="s">
        <v>9145</v>
      </c>
      <c r="F10565" s="11">
        <v>0</v>
      </c>
    </row>
    <row r="10566" spans="5:6" x14ac:dyDescent="0.3">
      <c r="E10566" s="4" t="s">
        <v>9611</v>
      </c>
      <c r="F10566" s="11">
        <v>0</v>
      </c>
    </row>
    <row r="10567" spans="5:6" x14ac:dyDescent="0.3">
      <c r="E10567" s="4" t="s">
        <v>9146</v>
      </c>
      <c r="F10567" s="11">
        <v>0</v>
      </c>
    </row>
    <row r="10568" spans="5:6" x14ac:dyDescent="0.3">
      <c r="E10568" s="4" t="s">
        <v>9613</v>
      </c>
      <c r="F10568" s="11">
        <v>0</v>
      </c>
    </row>
    <row r="10569" spans="5:6" x14ac:dyDescent="0.3">
      <c r="E10569" s="4" t="s">
        <v>9147</v>
      </c>
      <c r="F10569" s="11">
        <v>0</v>
      </c>
    </row>
    <row r="10570" spans="5:6" x14ac:dyDescent="0.3">
      <c r="E10570" s="4" t="s">
        <v>9615</v>
      </c>
      <c r="F10570" s="11">
        <v>0</v>
      </c>
    </row>
    <row r="10571" spans="5:6" x14ac:dyDescent="0.3">
      <c r="E10571" s="4" t="s">
        <v>9148</v>
      </c>
      <c r="F10571" s="11">
        <v>0</v>
      </c>
    </row>
    <row r="10572" spans="5:6" x14ac:dyDescent="0.3">
      <c r="E10572" s="4" t="s">
        <v>9617</v>
      </c>
      <c r="F10572" s="11">
        <v>0</v>
      </c>
    </row>
    <row r="10573" spans="5:6" x14ac:dyDescent="0.3">
      <c r="E10573" s="4" t="s">
        <v>9149</v>
      </c>
      <c r="F10573" s="11">
        <v>0</v>
      </c>
    </row>
    <row r="10574" spans="5:6" x14ac:dyDescent="0.3">
      <c r="E10574" s="4" t="s">
        <v>9619</v>
      </c>
      <c r="F10574" s="11">
        <v>0</v>
      </c>
    </row>
    <row r="10575" spans="5:6" x14ac:dyDescent="0.3">
      <c r="E10575" s="4" t="s">
        <v>9150</v>
      </c>
      <c r="F10575" s="11">
        <v>0</v>
      </c>
    </row>
    <row r="10576" spans="5:6" x14ac:dyDescent="0.3">
      <c r="E10576" s="4" t="s">
        <v>9621</v>
      </c>
      <c r="F10576" s="11">
        <v>0</v>
      </c>
    </row>
    <row r="10577" spans="5:6" x14ac:dyDescent="0.3">
      <c r="E10577" s="4" t="s">
        <v>9151</v>
      </c>
      <c r="F10577" s="11">
        <v>0</v>
      </c>
    </row>
    <row r="10578" spans="5:6" x14ac:dyDescent="0.3">
      <c r="E10578" s="4" t="s">
        <v>9623</v>
      </c>
      <c r="F10578" s="11">
        <v>0</v>
      </c>
    </row>
    <row r="10579" spans="5:6" x14ac:dyDescent="0.3">
      <c r="E10579" s="4" t="s">
        <v>9152</v>
      </c>
      <c r="F10579" s="11">
        <v>0</v>
      </c>
    </row>
    <row r="10580" spans="5:6" x14ac:dyDescent="0.3">
      <c r="E10580" s="4" t="s">
        <v>9625</v>
      </c>
      <c r="F10580" s="11">
        <v>0</v>
      </c>
    </row>
    <row r="10581" spans="5:6" x14ac:dyDescent="0.3">
      <c r="E10581" s="4" t="s">
        <v>9153</v>
      </c>
      <c r="F10581" s="11">
        <v>0</v>
      </c>
    </row>
    <row r="10582" spans="5:6" x14ac:dyDescent="0.3">
      <c r="E10582" s="4" t="s">
        <v>9627</v>
      </c>
      <c r="F10582" s="11">
        <v>0</v>
      </c>
    </row>
    <row r="10583" spans="5:6" x14ac:dyDescent="0.3">
      <c r="E10583" s="4" t="s">
        <v>9154</v>
      </c>
      <c r="F10583" s="11">
        <v>0</v>
      </c>
    </row>
    <row r="10584" spans="5:6" x14ac:dyDescent="0.3">
      <c r="E10584" s="4" t="s">
        <v>9629</v>
      </c>
      <c r="F10584" s="11">
        <v>0</v>
      </c>
    </row>
    <row r="10585" spans="5:6" x14ac:dyDescent="0.3">
      <c r="E10585" s="4" t="s">
        <v>9155</v>
      </c>
      <c r="F10585" s="11">
        <v>0</v>
      </c>
    </row>
    <row r="10586" spans="5:6" x14ac:dyDescent="0.3">
      <c r="E10586" s="4" t="s">
        <v>9631</v>
      </c>
      <c r="F10586" s="11">
        <v>0</v>
      </c>
    </row>
    <row r="10587" spans="5:6" x14ac:dyDescent="0.3">
      <c r="E10587" s="4" t="s">
        <v>9156</v>
      </c>
      <c r="F10587" s="11">
        <v>0</v>
      </c>
    </row>
    <row r="10588" spans="5:6" x14ac:dyDescent="0.3">
      <c r="E10588" s="4" t="s">
        <v>9633</v>
      </c>
      <c r="F10588" s="11">
        <v>0</v>
      </c>
    </row>
    <row r="10589" spans="5:6" x14ac:dyDescent="0.3">
      <c r="E10589" s="4" t="s">
        <v>9157</v>
      </c>
      <c r="F10589" s="11">
        <v>0</v>
      </c>
    </row>
    <row r="10590" spans="5:6" x14ac:dyDescent="0.3">
      <c r="E10590" s="4" t="s">
        <v>9635</v>
      </c>
      <c r="F10590" s="11">
        <v>0</v>
      </c>
    </row>
    <row r="10591" spans="5:6" x14ac:dyDescent="0.3">
      <c r="E10591" s="4" t="s">
        <v>9158</v>
      </c>
      <c r="F10591" s="11">
        <v>0</v>
      </c>
    </row>
    <row r="10592" spans="5:6" x14ac:dyDescent="0.3">
      <c r="E10592" s="4" t="s">
        <v>9637</v>
      </c>
      <c r="F10592" s="11">
        <v>0</v>
      </c>
    </row>
    <row r="10593" spans="5:6" x14ac:dyDescent="0.3">
      <c r="E10593" s="4" t="s">
        <v>9159</v>
      </c>
      <c r="F10593" s="11">
        <v>0</v>
      </c>
    </row>
    <row r="10594" spans="5:6" x14ac:dyDescent="0.3">
      <c r="E10594" s="4" t="s">
        <v>9639</v>
      </c>
      <c r="F10594" s="11">
        <v>0</v>
      </c>
    </row>
    <row r="10595" spans="5:6" x14ac:dyDescent="0.3">
      <c r="E10595" s="4" t="s">
        <v>9160</v>
      </c>
      <c r="F10595" s="11">
        <v>0</v>
      </c>
    </row>
    <row r="10596" spans="5:6" x14ac:dyDescent="0.3">
      <c r="E10596" s="4" t="s">
        <v>9641</v>
      </c>
      <c r="F10596" s="11">
        <v>0</v>
      </c>
    </row>
    <row r="10597" spans="5:6" x14ac:dyDescent="0.3">
      <c r="E10597" s="4" t="s">
        <v>9161</v>
      </c>
      <c r="F10597" s="11">
        <v>0</v>
      </c>
    </row>
    <row r="10598" spans="5:6" x14ac:dyDescent="0.3">
      <c r="E10598" s="4" t="s">
        <v>9643</v>
      </c>
      <c r="F10598" s="11">
        <v>0</v>
      </c>
    </row>
    <row r="10599" spans="5:6" x14ac:dyDescent="0.3">
      <c r="E10599" s="4" t="s">
        <v>9162</v>
      </c>
      <c r="F10599" s="11">
        <v>0</v>
      </c>
    </row>
    <row r="10600" spans="5:6" x14ac:dyDescent="0.3">
      <c r="E10600" s="4" t="s">
        <v>9645</v>
      </c>
      <c r="F10600" s="11">
        <v>0</v>
      </c>
    </row>
    <row r="10601" spans="5:6" x14ac:dyDescent="0.3">
      <c r="E10601" s="4" t="s">
        <v>9163</v>
      </c>
      <c r="F10601" s="11">
        <v>0</v>
      </c>
    </row>
    <row r="10602" spans="5:6" x14ac:dyDescent="0.3">
      <c r="E10602" s="4" t="s">
        <v>9647</v>
      </c>
      <c r="F10602" s="11">
        <v>0</v>
      </c>
    </row>
    <row r="10603" spans="5:6" x14ac:dyDescent="0.3">
      <c r="E10603" s="4" t="s">
        <v>9164</v>
      </c>
      <c r="F10603" s="11">
        <v>0</v>
      </c>
    </row>
    <row r="10604" spans="5:6" x14ac:dyDescent="0.3">
      <c r="E10604" s="4" t="s">
        <v>9649</v>
      </c>
      <c r="F10604" s="11">
        <v>0</v>
      </c>
    </row>
    <row r="10605" spans="5:6" x14ac:dyDescent="0.3">
      <c r="E10605" s="4" t="s">
        <v>9165</v>
      </c>
      <c r="F10605" s="11">
        <v>0</v>
      </c>
    </row>
    <row r="10606" spans="5:6" x14ac:dyDescent="0.3">
      <c r="E10606" s="4" t="s">
        <v>9651</v>
      </c>
      <c r="F10606" s="11">
        <v>0</v>
      </c>
    </row>
    <row r="10607" spans="5:6" x14ac:dyDescent="0.3">
      <c r="E10607" s="4" t="s">
        <v>9166</v>
      </c>
      <c r="F10607" s="11">
        <v>0</v>
      </c>
    </row>
    <row r="10608" spans="5:6" x14ac:dyDescent="0.3">
      <c r="E10608" s="4" t="s">
        <v>9653</v>
      </c>
      <c r="F10608" s="11">
        <v>0</v>
      </c>
    </row>
    <row r="10609" spans="5:6" x14ac:dyDescent="0.3">
      <c r="E10609" s="4" t="s">
        <v>9167</v>
      </c>
      <c r="F10609" s="11">
        <v>0</v>
      </c>
    </row>
    <row r="10610" spans="5:6" x14ac:dyDescent="0.3">
      <c r="E10610" s="4" t="s">
        <v>9655</v>
      </c>
      <c r="F10610" s="11">
        <v>0</v>
      </c>
    </row>
    <row r="10611" spans="5:6" x14ac:dyDescent="0.3">
      <c r="E10611" s="4" t="s">
        <v>9168</v>
      </c>
      <c r="F10611" s="11">
        <v>0</v>
      </c>
    </row>
    <row r="10612" spans="5:6" x14ac:dyDescent="0.3">
      <c r="E10612" s="4" t="s">
        <v>9657</v>
      </c>
      <c r="F10612" s="11">
        <v>0</v>
      </c>
    </row>
    <row r="10613" spans="5:6" x14ac:dyDescent="0.3">
      <c r="E10613" s="4" t="s">
        <v>9169</v>
      </c>
      <c r="F10613" s="11">
        <v>0</v>
      </c>
    </row>
    <row r="10614" spans="5:6" x14ac:dyDescent="0.3">
      <c r="E10614" s="4" t="s">
        <v>9659</v>
      </c>
      <c r="F10614" s="11">
        <v>0</v>
      </c>
    </row>
    <row r="10615" spans="5:6" x14ac:dyDescent="0.3">
      <c r="E10615" s="4" t="s">
        <v>9170</v>
      </c>
      <c r="F10615" s="11">
        <v>0</v>
      </c>
    </row>
    <row r="10616" spans="5:6" x14ac:dyDescent="0.3">
      <c r="E10616" s="4" t="s">
        <v>9661</v>
      </c>
      <c r="F10616" s="11">
        <v>0</v>
      </c>
    </row>
    <row r="10617" spans="5:6" x14ac:dyDescent="0.3">
      <c r="E10617" s="4" t="s">
        <v>9171</v>
      </c>
      <c r="F10617" s="11">
        <v>0</v>
      </c>
    </row>
    <row r="10618" spans="5:6" x14ac:dyDescent="0.3">
      <c r="E10618" s="4" t="s">
        <v>9663</v>
      </c>
      <c r="F10618" s="11">
        <v>0</v>
      </c>
    </row>
    <row r="10619" spans="5:6" x14ac:dyDescent="0.3">
      <c r="E10619" s="4" t="s">
        <v>9172</v>
      </c>
      <c r="F10619" s="11">
        <v>0</v>
      </c>
    </row>
    <row r="10620" spans="5:6" x14ac:dyDescent="0.3">
      <c r="E10620" s="4" t="s">
        <v>9665</v>
      </c>
      <c r="F10620" s="11">
        <v>0</v>
      </c>
    </row>
    <row r="10621" spans="5:6" x14ac:dyDescent="0.3">
      <c r="E10621" s="4" t="s">
        <v>9173</v>
      </c>
      <c r="F10621" s="11">
        <v>0</v>
      </c>
    </row>
    <row r="10622" spans="5:6" x14ac:dyDescent="0.3">
      <c r="E10622" s="4" t="s">
        <v>9667</v>
      </c>
      <c r="F10622" s="11">
        <v>0</v>
      </c>
    </row>
    <row r="10623" spans="5:6" x14ac:dyDescent="0.3">
      <c r="E10623" s="4" t="s">
        <v>8671</v>
      </c>
      <c r="F10623" s="11">
        <v>0</v>
      </c>
    </row>
    <row r="10624" spans="5:6" x14ac:dyDescent="0.3">
      <c r="E10624" s="4" t="s">
        <v>9669</v>
      </c>
      <c r="F10624" s="11">
        <v>0</v>
      </c>
    </row>
    <row r="10625" spans="5:6" x14ac:dyDescent="0.3">
      <c r="E10625" s="4" t="s">
        <v>9175</v>
      </c>
      <c r="F10625" s="11">
        <v>0</v>
      </c>
    </row>
    <row r="10626" spans="5:6" x14ac:dyDescent="0.3">
      <c r="E10626" s="4" t="s">
        <v>9671</v>
      </c>
      <c r="F10626" s="11">
        <v>0</v>
      </c>
    </row>
    <row r="10627" spans="5:6" x14ac:dyDescent="0.3">
      <c r="E10627" s="4" t="s">
        <v>9176</v>
      </c>
      <c r="F10627" s="11">
        <v>0</v>
      </c>
    </row>
    <row r="10628" spans="5:6" x14ac:dyDescent="0.3">
      <c r="E10628" s="4" t="s">
        <v>9673</v>
      </c>
      <c r="F10628" s="11">
        <v>0</v>
      </c>
    </row>
    <row r="10629" spans="5:6" x14ac:dyDescent="0.3">
      <c r="E10629" s="4" t="s">
        <v>9177</v>
      </c>
      <c r="F10629" s="11">
        <v>0</v>
      </c>
    </row>
    <row r="10630" spans="5:6" x14ac:dyDescent="0.3">
      <c r="E10630" s="4" t="s">
        <v>9675</v>
      </c>
      <c r="F10630" s="11">
        <v>0</v>
      </c>
    </row>
    <row r="10631" spans="5:6" x14ac:dyDescent="0.3">
      <c r="E10631" s="4" t="s">
        <v>9178</v>
      </c>
      <c r="F10631" s="11">
        <v>0</v>
      </c>
    </row>
    <row r="10632" spans="5:6" x14ac:dyDescent="0.3">
      <c r="E10632" s="4" t="s">
        <v>9677</v>
      </c>
      <c r="F10632" s="11">
        <v>0</v>
      </c>
    </row>
    <row r="10633" spans="5:6" x14ac:dyDescent="0.3">
      <c r="E10633" s="4" t="s">
        <v>9179</v>
      </c>
      <c r="F10633" s="11">
        <v>0</v>
      </c>
    </row>
    <row r="10634" spans="5:6" x14ac:dyDescent="0.3">
      <c r="E10634" s="4" t="s">
        <v>9679</v>
      </c>
      <c r="F10634" s="11">
        <v>0</v>
      </c>
    </row>
    <row r="10635" spans="5:6" x14ac:dyDescent="0.3">
      <c r="E10635" s="4" t="s">
        <v>9180</v>
      </c>
      <c r="F10635" s="11">
        <v>0</v>
      </c>
    </row>
    <row r="10636" spans="5:6" x14ac:dyDescent="0.3">
      <c r="E10636" s="4" t="s">
        <v>9681</v>
      </c>
      <c r="F10636" s="11">
        <v>0</v>
      </c>
    </row>
    <row r="10637" spans="5:6" x14ac:dyDescent="0.3">
      <c r="E10637" s="4" t="s">
        <v>9181</v>
      </c>
      <c r="F10637" s="11">
        <v>0</v>
      </c>
    </row>
    <row r="10638" spans="5:6" x14ac:dyDescent="0.3">
      <c r="E10638" s="4" t="s">
        <v>9683</v>
      </c>
      <c r="F10638" s="11">
        <v>0</v>
      </c>
    </row>
    <row r="10639" spans="5:6" x14ac:dyDescent="0.3">
      <c r="E10639" s="4" t="s">
        <v>9182</v>
      </c>
      <c r="F10639" s="11">
        <v>0</v>
      </c>
    </row>
    <row r="10640" spans="5:6" x14ac:dyDescent="0.3">
      <c r="E10640" s="4" t="s">
        <v>9685</v>
      </c>
      <c r="F10640" s="11">
        <v>0</v>
      </c>
    </row>
    <row r="10641" spans="5:6" x14ac:dyDescent="0.3">
      <c r="E10641" s="4" t="s">
        <v>9183</v>
      </c>
      <c r="F10641" s="11">
        <v>0</v>
      </c>
    </row>
    <row r="10642" spans="5:6" x14ac:dyDescent="0.3">
      <c r="E10642" s="4" t="s">
        <v>9687</v>
      </c>
      <c r="F10642" s="11">
        <v>0</v>
      </c>
    </row>
    <row r="10643" spans="5:6" x14ac:dyDescent="0.3">
      <c r="E10643" s="4" t="s">
        <v>9184</v>
      </c>
      <c r="F10643" s="11">
        <v>0</v>
      </c>
    </row>
    <row r="10644" spans="5:6" x14ac:dyDescent="0.3">
      <c r="E10644" s="4" t="s">
        <v>9689</v>
      </c>
      <c r="F10644" s="11">
        <v>0</v>
      </c>
    </row>
    <row r="10645" spans="5:6" x14ac:dyDescent="0.3">
      <c r="E10645" s="4" t="s">
        <v>9185</v>
      </c>
      <c r="F10645" s="11">
        <v>0</v>
      </c>
    </row>
    <row r="10646" spans="5:6" x14ac:dyDescent="0.3">
      <c r="E10646" s="4" t="s">
        <v>9691</v>
      </c>
      <c r="F10646" s="11">
        <v>0</v>
      </c>
    </row>
    <row r="10647" spans="5:6" x14ac:dyDescent="0.3">
      <c r="E10647" s="4" t="s">
        <v>9186</v>
      </c>
      <c r="F10647" s="11">
        <v>0</v>
      </c>
    </row>
    <row r="10648" spans="5:6" x14ac:dyDescent="0.3">
      <c r="E10648" s="4" t="s">
        <v>9693</v>
      </c>
      <c r="F10648" s="11">
        <v>0</v>
      </c>
    </row>
    <row r="10649" spans="5:6" x14ac:dyDescent="0.3">
      <c r="E10649" s="4" t="s">
        <v>9187</v>
      </c>
      <c r="F10649" s="11">
        <v>0</v>
      </c>
    </row>
    <row r="10650" spans="5:6" x14ac:dyDescent="0.3">
      <c r="E10650" s="4" t="s">
        <v>9695</v>
      </c>
      <c r="F10650" s="11">
        <v>0</v>
      </c>
    </row>
    <row r="10651" spans="5:6" x14ac:dyDescent="0.3">
      <c r="E10651" s="4" t="s">
        <v>9188</v>
      </c>
      <c r="F10651" s="11">
        <v>0</v>
      </c>
    </row>
    <row r="10652" spans="5:6" x14ac:dyDescent="0.3">
      <c r="E10652" s="4" t="s">
        <v>9697</v>
      </c>
      <c r="F10652" s="11">
        <v>0</v>
      </c>
    </row>
    <row r="10653" spans="5:6" x14ac:dyDescent="0.3">
      <c r="E10653" s="4" t="s">
        <v>9189</v>
      </c>
      <c r="F10653" s="11">
        <v>0</v>
      </c>
    </row>
    <row r="10654" spans="5:6" x14ac:dyDescent="0.3">
      <c r="E10654" s="4" t="s">
        <v>9699</v>
      </c>
      <c r="F10654" s="11">
        <v>0</v>
      </c>
    </row>
    <row r="10655" spans="5:6" x14ac:dyDescent="0.3">
      <c r="E10655" s="4" t="s">
        <v>9190</v>
      </c>
      <c r="F10655" s="11">
        <v>0</v>
      </c>
    </row>
    <row r="10656" spans="5:6" x14ac:dyDescent="0.3">
      <c r="E10656" s="4" t="s">
        <v>9701</v>
      </c>
      <c r="F10656" s="11">
        <v>0</v>
      </c>
    </row>
    <row r="10657" spans="5:6" x14ac:dyDescent="0.3">
      <c r="E10657" s="4" t="s">
        <v>9702</v>
      </c>
      <c r="F10657" s="11">
        <v>0</v>
      </c>
    </row>
    <row r="10658" spans="5:6" x14ac:dyDescent="0.3">
      <c r="E10658" s="4" t="s">
        <v>9703</v>
      </c>
      <c r="F10658" s="11">
        <v>0</v>
      </c>
    </row>
    <row r="10659" spans="5:6" x14ac:dyDescent="0.3">
      <c r="E10659" s="4" t="s">
        <v>8681</v>
      </c>
      <c r="F10659" s="11">
        <v>0</v>
      </c>
    </row>
    <row r="10660" spans="5:6" x14ac:dyDescent="0.3">
      <c r="E10660" s="4" t="s">
        <v>9755</v>
      </c>
      <c r="F10660" s="11">
        <v>0</v>
      </c>
    </row>
    <row r="10661" spans="5:6" x14ac:dyDescent="0.3">
      <c r="E10661" s="4" t="s">
        <v>9706</v>
      </c>
      <c r="F10661" s="11">
        <v>0</v>
      </c>
    </row>
    <row r="10662" spans="5:6" x14ac:dyDescent="0.3">
      <c r="E10662" s="4" t="s">
        <v>9727</v>
      </c>
      <c r="F10662" s="11">
        <v>0</v>
      </c>
    </row>
    <row r="10663" spans="5:6" x14ac:dyDescent="0.3">
      <c r="E10663" s="4" t="s">
        <v>9708</v>
      </c>
      <c r="F10663" s="11">
        <v>0</v>
      </c>
    </row>
    <row r="10664" spans="5:6" x14ac:dyDescent="0.3">
      <c r="E10664" s="4" t="s">
        <v>9728</v>
      </c>
      <c r="F10664" s="11">
        <v>0</v>
      </c>
    </row>
    <row r="10665" spans="5:6" x14ac:dyDescent="0.3">
      <c r="E10665" s="4" t="s">
        <v>9710</v>
      </c>
      <c r="F10665" s="11">
        <v>0</v>
      </c>
    </row>
    <row r="10666" spans="5:6" x14ac:dyDescent="0.3">
      <c r="E10666" s="4" t="s">
        <v>9730</v>
      </c>
      <c r="F10666" s="11">
        <v>0</v>
      </c>
    </row>
    <row r="10667" spans="5:6" x14ac:dyDescent="0.3">
      <c r="E10667" s="4" t="s">
        <v>9712</v>
      </c>
      <c r="F10667" s="11">
        <v>0</v>
      </c>
    </row>
    <row r="10668" spans="5:6" x14ac:dyDescent="0.3">
      <c r="E10668" s="4" t="s">
        <v>9732</v>
      </c>
      <c r="F10668" s="11">
        <v>0</v>
      </c>
    </row>
    <row r="10669" spans="5:6" x14ac:dyDescent="0.3">
      <c r="E10669" s="4" t="s">
        <v>9714</v>
      </c>
      <c r="F10669" s="11">
        <v>0</v>
      </c>
    </row>
    <row r="10670" spans="5:6" x14ac:dyDescent="0.3">
      <c r="E10670" s="4" t="s">
        <v>9734</v>
      </c>
      <c r="F10670" s="11">
        <v>0</v>
      </c>
    </row>
    <row r="10671" spans="5:6" x14ac:dyDescent="0.3">
      <c r="E10671" s="4" t="s">
        <v>9716</v>
      </c>
      <c r="F10671" s="11">
        <v>0</v>
      </c>
    </row>
    <row r="10672" spans="5:6" x14ac:dyDescent="0.3">
      <c r="E10672" s="4" t="s">
        <v>9736</v>
      </c>
      <c r="F10672" s="11">
        <v>0</v>
      </c>
    </row>
    <row r="10673" spans="5:6" x14ac:dyDescent="0.3">
      <c r="E10673" s="4" t="s">
        <v>9718</v>
      </c>
      <c r="F10673" s="11">
        <v>0</v>
      </c>
    </row>
    <row r="10674" spans="5:6" x14ac:dyDescent="0.3">
      <c r="E10674" s="4" t="s">
        <v>9738</v>
      </c>
      <c r="F10674" s="11">
        <v>0</v>
      </c>
    </row>
    <row r="10675" spans="5:6" x14ac:dyDescent="0.3">
      <c r="E10675" s="4" t="s">
        <v>9720</v>
      </c>
      <c r="F10675" s="11">
        <v>0</v>
      </c>
    </row>
    <row r="10676" spans="5:6" x14ac:dyDescent="0.3">
      <c r="E10676" s="4" t="s">
        <v>9740</v>
      </c>
      <c r="F10676" s="11">
        <v>0</v>
      </c>
    </row>
    <row r="10677" spans="5:6" x14ac:dyDescent="0.3">
      <c r="E10677" s="4" t="s">
        <v>9722</v>
      </c>
      <c r="F10677" s="11">
        <v>0</v>
      </c>
    </row>
    <row r="10678" spans="5:6" x14ac:dyDescent="0.3">
      <c r="E10678" s="4" t="s">
        <v>9742</v>
      </c>
      <c r="F10678" s="11">
        <v>0</v>
      </c>
    </row>
    <row r="10679" spans="5:6" x14ac:dyDescent="0.3">
      <c r="E10679" s="4" t="s">
        <v>9724</v>
      </c>
      <c r="F10679" s="11">
        <v>0</v>
      </c>
    </row>
    <row r="10680" spans="5:6" x14ac:dyDescent="0.3">
      <c r="E10680" s="4" t="s">
        <v>8659</v>
      </c>
      <c r="F10680" s="11">
        <v>0</v>
      </c>
    </row>
    <row r="10681" spans="5:6" x14ac:dyDescent="0.3">
      <c r="E10681" s="4" t="s">
        <v>9726</v>
      </c>
      <c r="F10681" s="11">
        <v>0</v>
      </c>
    </row>
    <row r="10682" spans="5:6" x14ac:dyDescent="0.3">
      <c r="E10682" s="4" t="s">
        <v>9747</v>
      </c>
      <c r="F10682" s="11">
        <v>0</v>
      </c>
    </row>
    <row r="10683" spans="5:6" x14ac:dyDescent="0.3">
      <c r="E10683" s="4" t="s">
        <v>9749</v>
      </c>
      <c r="F10683" s="11">
        <v>0</v>
      </c>
    </row>
    <row r="10684" spans="5:6" x14ac:dyDescent="0.3">
      <c r="E10684" s="4" t="s">
        <v>9729</v>
      </c>
      <c r="F10684" s="11">
        <v>0</v>
      </c>
    </row>
    <row r="10685" spans="5:6" x14ac:dyDescent="0.3">
      <c r="E10685" s="4" t="s">
        <v>9758</v>
      </c>
      <c r="F10685" s="11">
        <v>0</v>
      </c>
    </row>
    <row r="10686" spans="5:6" x14ac:dyDescent="0.3">
      <c r="E10686" s="4" t="s">
        <v>9731</v>
      </c>
      <c r="F10686" s="11">
        <v>0</v>
      </c>
    </row>
    <row r="10687" spans="5:6" x14ac:dyDescent="0.3">
      <c r="E10687" s="4" t="s">
        <v>9760</v>
      </c>
      <c r="F10687" s="11">
        <v>0</v>
      </c>
    </row>
    <row r="10688" spans="5:6" x14ac:dyDescent="0.3">
      <c r="E10688" s="4" t="s">
        <v>9733</v>
      </c>
      <c r="F10688" s="11">
        <v>0</v>
      </c>
    </row>
    <row r="10689" spans="5:6" x14ac:dyDescent="0.3">
      <c r="E10689" s="4" t="s">
        <v>8639</v>
      </c>
      <c r="F10689" s="11">
        <v>0</v>
      </c>
    </row>
    <row r="10690" spans="5:6" x14ac:dyDescent="0.3">
      <c r="E10690" s="4" t="s">
        <v>9735</v>
      </c>
      <c r="F10690" s="11">
        <v>0</v>
      </c>
    </row>
    <row r="10691" spans="5:6" x14ac:dyDescent="0.3">
      <c r="E10691" s="4" t="s">
        <v>9764</v>
      </c>
      <c r="F10691" s="11">
        <v>0</v>
      </c>
    </row>
    <row r="10692" spans="5:6" x14ac:dyDescent="0.3">
      <c r="E10692" s="4" t="s">
        <v>9737</v>
      </c>
      <c r="F10692" s="11">
        <v>0</v>
      </c>
    </row>
    <row r="10693" spans="5:6" x14ac:dyDescent="0.3">
      <c r="E10693" s="4" t="s">
        <v>9766</v>
      </c>
      <c r="F10693" s="11">
        <v>0</v>
      </c>
    </row>
    <row r="10694" spans="5:6" x14ac:dyDescent="0.3">
      <c r="E10694" s="4" t="s">
        <v>9739</v>
      </c>
      <c r="F10694" s="11">
        <v>0</v>
      </c>
    </row>
    <row r="10695" spans="5:6" x14ac:dyDescent="0.3">
      <c r="E10695" s="4" t="s">
        <v>9768</v>
      </c>
      <c r="F10695" s="11">
        <v>0</v>
      </c>
    </row>
    <row r="10696" spans="5:6" x14ac:dyDescent="0.3">
      <c r="E10696" s="4" t="s">
        <v>8658</v>
      </c>
      <c r="F10696" s="11">
        <v>0</v>
      </c>
    </row>
    <row r="10697" spans="5:6" x14ac:dyDescent="0.3">
      <c r="E10697" s="4" t="s">
        <v>9770</v>
      </c>
      <c r="F10697" s="11">
        <v>0</v>
      </c>
    </row>
    <row r="10698" spans="5:6" x14ac:dyDescent="0.3">
      <c r="E10698" s="4" t="s">
        <v>8661</v>
      </c>
      <c r="F10698" s="11">
        <v>0</v>
      </c>
    </row>
    <row r="10699" spans="5:6" x14ac:dyDescent="0.3">
      <c r="E10699" s="4" t="s">
        <v>9743</v>
      </c>
      <c r="F10699" s="11">
        <v>0</v>
      </c>
    </row>
    <row r="10700" spans="5:6" x14ac:dyDescent="0.3">
      <c r="E10700" s="4" t="s">
        <v>9772</v>
      </c>
      <c r="F10700" s="11">
        <v>0</v>
      </c>
    </row>
    <row r="10701" spans="5:6" x14ac:dyDescent="0.3">
      <c r="E10701" s="4" t="s">
        <v>9746</v>
      </c>
      <c r="F10701" s="11">
        <v>0</v>
      </c>
    </row>
    <row r="10702" spans="5:6" x14ac:dyDescent="0.3">
      <c r="E10702" s="4" t="s">
        <v>9774</v>
      </c>
      <c r="F10702" s="11">
        <v>0</v>
      </c>
    </row>
    <row r="10703" spans="5:6" x14ac:dyDescent="0.3">
      <c r="E10703" s="4" t="s">
        <v>9748</v>
      </c>
      <c r="F10703" s="11">
        <v>0</v>
      </c>
    </row>
    <row r="10704" spans="5:6" x14ac:dyDescent="0.3">
      <c r="E10704" s="4" t="s">
        <v>9776</v>
      </c>
      <c r="F10704" s="11">
        <v>0</v>
      </c>
    </row>
    <row r="10705" spans="5:6" x14ac:dyDescent="0.3">
      <c r="E10705" s="4" t="s">
        <v>9750</v>
      </c>
      <c r="F10705" s="11">
        <v>0</v>
      </c>
    </row>
    <row r="10706" spans="5:6" x14ac:dyDescent="0.3">
      <c r="E10706" s="4" t="s">
        <v>9778</v>
      </c>
      <c r="F10706" s="11">
        <v>0</v>
      </c>
    </row>
    <row r="10707" spans="5:6" x14ac:dyDescent="0.3">
      <c r="E10707" s="4" t="s">
        <v>8638</v>
      </c>
      <c r="F10707" s="11">
        <v>0</v>
      </c>
    </row>
    <row r="10708" spans="5:6" x14ac:dyDescent="0.3">
      <c r="E10708" s="4" t="s">
        <v>9780</v>
      </c>
      <c r="F10708" s="11">
        <v>0</v>
      </c>
    </row>
    <row r="10709" spans="5:6" x14ac:dyDescent="0.3">
      <c r="E10709" s="4" t="s">
        <v>9754</v>
      </c>
      <c r="F10709" s="11">
        <v>0</v>
      </c>
    </row>
    <row r="10710" spans="5:6" x14ac:dyDescent="0.3">
      <c r="E10710" s="4" t="s">
        <v>9206</v>
      </c>
      <c r="F10710" s="11">
        <v>0</v>
      </c>
    </row>
    <row r="10711" spans="5:6" x14ac:dyDescent="0.3">
      <c r="E10711" s="4" t="s">
        <v>9207</v>
      </c>
      <c r="F10711" s="11">
        <v>0</v>
      </c>
    </row>
    <row r="10712" spans="5:6" x14ac:dyDescent="0.3">
      <c r="E10712" s="4" t="s">
        <v>9757</v>
      </c>
      <c r="F10712" s="11">
        <v>0</v>
      </c>
    </row>
    <row r="10713" spans="5:6" x14ac:dyDescent="0.3">
      <c r="E10713" s="4" t="s">
        <v>9193</v>
      </c>
      <c r="F10713" s="11">
        <v>0</v>
      </c>
    </row>
    <row r="10714" spans="5:6" x14ac:dyDescent="0.3">
      <c r="E10714" s="4" t="s">
        <v>9759</v>
      </c>
      <c r="F10714" s="11">
        <v>0</v>
      </c>
    </row>
    <row r="10715" spans="5:6" x14ac:dyDescent="0.3">
      <c r="E10715" s="4" t="s">
        <v>9194</v>
      </c>
      <c r="F10715" s="11">
        <v>0</v>
      </c>
    </row>
    <row r="10716" spans="5:6" x14ac:dyDescent="0.3">
      <c r="E10716" s="4" t="s">
        <v>9761</v>
      </c>
      <c r="F10716" s="11">
        <v>0</v>
      </c>
    </row>
    <row r="10717" spans="5:6" x14ac:dyDescent="0.3">
      <c r="E10717" s="4" t="s">
        <v>9195</v>
      </c>
      <c r="F10717" s="11">
        <v>0</v>
      </c>
    </row>
    <row r="10718" spans="5:6" x14ac:dyDescent="0.3">
      <c r="E10718" s="4" t="s">
        <v>9763</v>
      </c>
      <c r="F10718" s="11">
        <v>0</v>
      </c>
    </row>
    <row r="10719" spans="5:6" x14ac:dyDescent="0.3">
      <c r="E10719" s="4" t="s">
        <v>9196</v>
      </c>
      <c r="F10719" s="11">
        <v>0</v>
      </c>
    </row>
    <row r="10720" spans="5:6" x14ac:dyDescent="0.3">
      <c r="E10720" s="4" t="s">
        <v>9765</v>
      </c>
      <c r="F10720" s="11">
        <v>0</v>
      </c>
    </row>
    <row r="10721" spans="5:6" x14ac:dyDescent="0.3">
      <c r="E10721" s="4" t="s">
        <v>9197</v>
      </c>
      <c r="F10721" s="11">
        <v>0</v>
      </c>
    </row>
    <row r="10722" spans="5:6" x14ac:dyDescent="0.3">
      <c r="E10722" s="4" t="s">
        <v>9767</v>
      </c>
      <c r="F10722" s="11">
        <v>0</v>
      </c>
    </row>
    <row r="10723" spans="5:6" x14ac:dyDescent="0.3">
      <c r="E10723" s="4" t="s">
        <v>9198</v>
      </c>
      <c r="F10723" s="11">
        <v>0</v>
      </c>
    </row>
    <row r="10724" spans="5:6" x14ac:dyDescent="0.3">
      <c r="E10724" s="4" t="s">
        <v>9769</v>
      </c>
      <c r="F10724" s="11">
        <v>0</v>
      </c>
    </row>
    <row r="10725" spans="5:6" x14ac:dyDescent="0.3">
      <c r="E10725" s="4" t="s">
        <v>9199</v>
      </c>
      <c r="F10725" s="11">
        <v>0</v>
      </c>
    </row>
    <row r="10726" spans="5:6" x14ac:dyDescent="0.3">
      <c r="E10726" s="4" t="s">
        <v>9771</v>
      </c>
      <c r="F10726" s="11">
        <v>0</v>
      </c>
    </row>
    <row r="10727" spans="5:6" x14ac:dyDescent="0.3">
      <c r="E10727" s="4" t="s">
        <v>9200</v>
      </c>
      <c r="F10727" s="11">
        <v>0</v>
      </c>
    </row>
    <row r="10728" spans="5:6" x14ac:dyDescent="0.3">
      <c r="E10728" s="4" t="s">
        <v>9773</v>
      </c>
      <c r="F10728" s="11">
        <v>0</v>
      </c>
    </row>
    <row r="10729" spans="5:6" x14ac:dyDescent="0.3">
      <c r="E10729" s="4" t="s">
        <v>9201</v>
      </c>
      <c r="F10729" s="11">
        <v>0</v>
      </c>
    </row>
    <row r="10730" spans="5:6" x14ac:dyDescent="0.3">
      <c r="E10730" s="4" t="s">
        <v>9775</v>
      </c>
      <c r="F10730" s="11">
        <v>0</v>
      </c>
    </row>
    <row r="10731" spans="5:6" x14ac:dyDescent="0.3">
      <c r="E10731" s="4" t="s">
        <v>9202</v>
      </c>
      <c r="F10731" s="11">
        <v>0</v>
      </c>
    </row>
    <row r="10732" spans="5:6" x14ac:dyDescent="0.3">
      <c r="E10732" s="4" t="s">
        <v>9777</v>
      </c>
      <c r="F10732" s="11">
        <v>0</v>
      </c>
    </row>
    <row r="10733" spans="5:6" x14ac:dyDescent="0.3">
      <c r="E10733" s="4" t="s">
        <v>9203</v>
      </c>
      <c r="F10733" s="11">
        <v>0</v>
      </c>
    </row>
    <row r="10734" spans="5:6" x14ac:dyDescent="0.3">
      <c r="E10734" s="4" t="s">
        <v>9779</v>
      </c>
      <c r="F10734" s="11">
        <v>0</v>
      </c>
    </row>
    <row r="10735" spans="5:6" x14ac:dyDescent="0.3">
      <c r="E10735" s="4" t="s">
        <v>9204</v>
      </c>
      <c r="F10735" s="11">
        <v>0</v>
      </c>
    </row>
    <row r="10736" spans="5:6" x14ac:dyDescent="0.3">
      <c r="E10736" s="4" t="s">
        <v>8631</v>
      </c>
      <c r="F10736" s="11">
        <v>0</v>
      </c>
    </row>
    <row r="10737" spans="5:6" x14ac:dyDescent="0.3">
      <c r="E10737" s="4" t="s">
        <v>9205</v>
      </c>
      <c r="F10737" s="11">
        <v>0</v>
      </c>
    </row>
    <row r="10738" spans="5:6" x14ac:dyDescent="0.3">
      <c r="E10738" s="4" t="s">
        <v>8100</v>
      </c>
      <c r="F10738" s="11">
        <v>0</v>
      </c>
    </row>
    <row r="10739" spans="5:6" x14ac:dyDescent="0.3">
      <c r="E10739" s="4" t="s">
        <v>8426</v>
      </c>
      <c r="F10739" s="11">
        <v>0</v>
      </c>
    </row>
    <row r="10740" spans="5:6" x14ac:dyDescent="0.3">
      <c r="E10740" s="4" t="s">
        <v>7526</v>
      </c>
      <c r="F10740" s="11">
        <v>0</v>
      </c>
    </row>
    <row r="10741" spans="5:6" x14ac:dyDescent="0.3">
      <c r="E10741" s="4" t="s">
        <v>7527</v>
      </c>
      <c r="F10741" s="11">
        <v>0</v>
      </c>
    </row>
    <row r="10742" spans="5:6" x14ac:dyDescent="0.3">
      <c r="E10742" s="4" t="s">
        <v>8562</v>
      </c>
      <c r="F10742" s="11">
        <v>0</v>
      </c>
    </row>
    <row r="10743" spans="5:6" x14ac:dyDescent="0.3">
      <c r="E10743" s="4" t="s">
        <v>7484</v>
      </c>
      <c r="F10743" s="11">
        <v>0</v>
      </c>
    </row>
    <row r="10744" spans="5:6" x14ac:dyDescent="0.3">
      <c r="E10744" s="4" t="s">
        <v>8170</v>
      </c>
      <c r="F10744" s="11">
        <v>0</v>
      </c>
    </row>
    <row r="10745" spans="5:6" x14ac:dyDescent="0.3">
      <c r="E10745" s="4" t="s">
        <v>8234</v>
      </c>
      <c r="F10745" s="11">
        <v>0</v>
      </c>
    </row>
    <row r="10746" spans="5:6" x14ac:dyDescent="0.3">
      <c r="E10746" s="4" t="s">
        <v>8298</v>
      </c>
      <c r="F10746" s="11">
        <v>0</v>
      </c>
    </row>
    <row r="10747" spans="5:6" x14ac:dyDescent="0.3">
      <c r="E10747" s="4" t="s">
        <v>8362</v>
      </c>
      <c r="F10747" s="11">
        <v>0</v>
      </c>
    </row>
    <row r="10748" spans="5:6" x14ac:dyDescent="0.3">
      <c r="E10748" s="4" t="s">
        <v>7530</v>
      </c>
      <c r="F10748" s="11">
        <v>0</v>
      </c>
    </row>
    <row r="10749" spans="5:6" x14ac:dyDescent="0.3">
      <c r="E10749" s="4" t="s">
        <v>8498</v>
      </c>
      <c r="F10749" s="11">
        <v>0</v>
      </c>
    </row>
    <row r="10750" spans="5:6" x14ac:dyDescent="0.3">
      <c r="E10750" s="4" t="s">
        <v>7531</v>
      </c>
      <c r="F10750" s="11">
        <v>0</v>
      </c>
    </row>
    <row r="10751" spans="5:6" x14ac:dyDescent="0.3">
      <c r="E10751" s="4" t="s">
        <v>8068</v>
      </c>
      <c r="F10751" s="11">
        <v>0</v>
      </c>
    </row>
    <row r="10752" spans="5:6" x14ac:dyDescent="0.3">
      <c r="E10752" s="4" t="s">
        <v>7532</v>
      </c>
      <c r="F10752" s="11">
        <v>0</v>
      </c>
    </row>
    <row r="10753" spans="5:6" x14ac:dyDescent="0.3">
      <c r="E10753" s="4" t="s">
        <v>8132</v>
      </c>
      <c r="F10753" s="11">
        <v>0</v>
      </c>
    </row>
    <row r="10754" spans="5:6" x14ac:dyDescent="0.3">
      <c r="E10754" s="4" t="s">
        <v>7533</v>
      </c>
      <c r="F10754" s="11">
        <v>0</v>
      </c>
    </row>
    <row r="10755" spans="5:6" x14ac:dyDescent="0.3">
      <c r="E10755" s="4" t="s">
        <v>8202</v>
      </c>
      <c r="F10755" s="11">
        <v>0</v>
      </c>
    </row>
    <row r="10756" spans="5:6" x14ac:dyDescent="0.3">
      <c r="E10756" s="4" t="s">
        <v>7534</v>
      </c>
      <c r="F10756" s="11">
        <v>0</v>
      </c>
    </row>
    <row r="10757" spans="5:6" x14ac:dyDescent="0.3">
      <c r="E10757" s="4" t="s">
        <v>8266</v>
      </c>
      <c r="F10757" s="11">
        <v>0</v>
      </c>
    </row>
    <row r="10758" spans="5:6" x14ac:dyDescent="0.3">
      <c r="E10758" s="4" t="s">
        <v>7535</v>
      </c>
      <c r="F10758" s="11">
        <v>0</v>
      </c>
    </row>
    <row r="10759" spans="5:6" x14ac:dyDescent="0.3">
      <c r="E10759" s="4" t="s">
        <v>8330</v>
      </c>
      <c r="F10759" s="11">
        <v>0</v>
      </c>
    </row>
    <row r="10760" spans="5:6" x14ac:dyDescent="0.3">
      <c r="E10760" s="4" t="s">
        <v>7536</v>
      </c>
      <c r="F10760" s="11">
        <v>0</v>
      </c>
    </row>
    <row r="10761" spans="5:6" x14ac:dyDescent="0.3">
      <c r="E10761" s="4" t="s">
        <v>8394</v>
      </c>
      <c r="F10761" s="11">
        <v>0</v>
      </c>
    </row>
    <row r="10762" spans="5:6" x14ac:dyDescent="0.3">
      <c r="E10762" s="4" t="s">
        <v>7537</v>
      </c>
      <c r="F10762" s="11">
        <v>0</v>
      </c>
    </row>
    <row r="10763" spans="5:6" x14ac:dyDescent="0.3">
      <c r="E10763" s="4" t="s">
        <v>8458</v>
      </c>
      <c r="F10763" s="11">
        <v>0</v>
      </c>
    </row>
    <row r="10764" spans="5:6" x14ac:dyDescent="0.3">
      <c r="E10764" s="4" t="s">
        <v>7513</v>
      </c>
      <c r="F10764" s="11">
        <v>0</v>
      </c>
    </row>
    <row r="10765" spans="5:6" x14ac:dyDescent="0.3">
      <c r="E10765" s="4" t="s">
        <v>8530</v>
      </c>
      <c r="F10765" s="11">
        <v>0</v>
      </c>
    </row>
    <row r="10766" spans="5:6" x14ac:dyDescent="0.3">
      <c r="E10766" s="4" t="s">
        <v>7539</v>
      </c>
      <c r="F10766" s="11">
        <v>0</v>
      </c>
    </row>
    <row r="10767" spans="5:6" x14ac:dyDescent="0.3">
      <c r="E10767" s="4" t="s">
        <v>8594</v>
      </c>
      <c r="F10767" s="11">
        <v>0</v>
      </c>
    </row>
    <row r="10768" spans="5:6" x14ac:dyDescent="0.3">
      <c r="E10768" s="4" t="s">
        <v>7540</v>
      </c>
      <c r="F10768" s="11">
        <v>0</v>
      </c>
    </row>
    <row r="10769" spans="5:6" x14ac:dyDescent="0.3">
      <c r="E10769" s="4" t="s">
        <v>8084</v>
      </c>
      <c r="F10769" s="11">
        <v>0</v>
      </c>
    </row>
    <row r="10770" spans="5:6" x14ac:dyDescent="0.3">
      <c r="E10770" s="4" t="s">
        <v>7541</v>
      </c>
      <c r="F10770" s="11">
        <v>0</v>
      </c>
    </row>
    <row r="10771" spans="5:6" x14ac:dyDescent="0.3">
      <c r="E10771" s="4" t="s">
        <v>8116</v>
      </c>
      <c r="F10771" s="11">
        <v>0</v>
      </c>
    </row>
    <row r="10772" spans="5:6" x14ac:dyDescent="0.3">
      <c r="E10772" s="4" t="s">
        <v>7542</v>
      </c>
      <c r="F10772" s="11">
        <v>0</v>
      </c>
    </row>
    <row r="10773" spans="5:6" x14ac:dyDescent="0.3">
      <c r="E10773" s="4" t="s">
        <v>8151</v>
      </c>
      <c r="F10773" s="11">
        <v>0</v>
      </c>
    </row>
    <row r="10774" spans="5:6" x14ac:dyDescent="0.3">
      <c r="E10774" s="4" t="s">
        <v>7543</v>
      </c>
      <c r="F10774" s="11">
        <v>0</v>
      </c>
    </row>
    <row r="10775" spans="5:6" x14ac:dyDescent="0.3">
      <c r="E10775" s="4" t="s">
        <v>8186</v>
      </c>
      <c r="F10775" s="11">
        <v>0</v>
      </c>
    </row>
    <row r="10776" spans="5:6" x14ac:dyDescent="0.3">
      <c r="E10776" s="4" t="s">
        <v>7544</v>
      </c>
      <c r="F10776" s="11">
        <v>0</v>
      </c>
    </row>
    <row r="10777" spans="5:6" x14ac:dyDescent="0.3">
      <c r="E10777" s="4" t="s">
        <v>8218</v>
      </c>
      <c r="F10777" s="11">
        <v>0</v>
      </c>
    </row>
    <row r="10778" spans="5:6" x14ac:dyDescent="0.3">
      <c r="E10778" s="4" t="s">
        <v>7545</v>
      </c>
      <c r="F10778" s="11">
        <v>0</v>
      </c>
    </row>
    <row r="10779" spans="5:6" x14ac:dyDescent="0.3">
      <c r="E10779" s="4" t="s">
        <v>8250</v>
      </c>
      <c r="F10779" s="11">
        <v>0</v>
      </c>
    </row>
    <row r="10780" spans="5:6" x14ac:dyDescent="0.3">
      <c r="E10780" s="4" t="s">
        <v>7546</v>
      </c>
      <c r="F10780" s="11">
        <v>0</v>
      </c>
    </row>
    <row r="10781" spans="5:6" x14ac:dyDescent="0.3">
      <c r="E10781" s="4" t="s">
        <v>8282</v>
      </c>
      <c r="F10781" s="11">
        <v>0</v>
      </c>
    </row>
    <row r="10782" spans="5:6" x14ac:dyDescent="0.3">
      <c r="E10782" s="4" t="s">
        <v>7547</v>
      </c>
      <c r="F10782" s="11">
        <v>0</v>
      </c>
    </row>
    <row r="10783" spans="5:6" x14ac:dyDescent="0.3">
      <c r="E10783" s="4" t="s">
        <v>8314</v>
      </c>
      <c r="F10783" s="11">
        <v>0</v>
      </c>
    </row>
    <row r="10784" spans="5:6" x14ac:dyDescent="0.3">
      <c r="E10784" s="4" t="s">
        <v>7548</v>
      </c>
      <c r="F10784" s="11">
        <v>0</v>
      </c>
    </row>
    <row r="10785" spans="5:6" x14ac:dyDescent="0.3">
      <c r="E10785" s="4" t="s">
        <v>8346</v>
      </c>
      <c r="F10785" s="11">
        <v>0</v>
      </c>
    </row>
    <row r="10786" spans="5:6" x14ac:dyDescent="0.3">
      <c r="E10786" s="4" t="s">
        <v>7549</v>
      </c>
      <c r="F10786" s="11">
        <v>0</v>
      </c>
    </row>
    <row r="10787" spans="5:6" x14ac:dyDescent="0.3">
      <c r="E10787" s="4" t="s">
        <v>8378</v>
      </c>
      <c r="F10787" s="11">
        <v>0</v>
      </c>
    </row>
    <row r="10788" spans="5:6" x14ac:dyDescent="0.3">
      <c r="E10788" s="4" t="s">
        <v>7486</v>
      </c>
      <c r="F10788" s="11">
        <v>0</v>
      </c>
    </row>
    <row r="10789" spans="5:6" x14ac:dyDescent="0.3">
      <c r="E10789" s="4" t="s">
        <v>8410</v>
      </c>
      <c r="F10789" s="11">
        <v>0</v>
      </c>
    </row>
    <row r="10790" spans="5:6" x14ac:dyDescent="0.3">
      <c r="E10790" s="4" t="s">
        <v>7551</v>
      </c>
      <c r="F10790" s="11">
        <v>0</v>
      </c>
    </row>
    <row r="10791" spans="5:6" x14ac:dyDescent="0.3">
      <c r="E10791" s="4" t="s">
        <v>8442</v>
      </c>
      <c r="F10791" s="11">
        <v>0</v>
      </c>
    </row>
    <row r="10792" spans="5:6" x14ac:dyDescent="0.3">
      <c r="E10792" s="4" t="s">
        <v>7552</v>
      </c>
      <c r="F10792" s="11">
        <v>0</v>
      </c>
    </row>
    <row r="10793" spans="5:6" x14ac:dyDescent="0.3">
      <c r="E10793" s="4" t="s">
        <v>8474</v>
      </c>
      <c r="F10793" s="11">
        <v>0</v>
      </c>
    </row>
    <row r="10794" spans="5:6" x14ac:dyDescent="0.3">
      <c r="E10794" s="4" t="s">
        <v>7487</v>
      </c>
      <c r="F10794" s="11">
        <v>0</v>
      </c>
    </row>
    <row r="10795" spans="5:6" x14ac:dyDescent="0.3">
      <c r="E10795" s="4" t="s">
        <v>8514</v>
      </c>
      <c r="F10795" s="11">
        <v>0</v>
      </c>
    </row>
    <row r="10796" spans="5:6" x14ac:dyDescent="0.3">
      <c r="E10796" s="4" t="s">
        <v>7554</v>
      </c>
      <c r="F10796" s="11">
        <v>0</v>
      </c>
    </row>
    <row r="10797" spans="5:6" x14ac:dyDescent="0.3">
      <c r="E10797" s="4" t="s">
        <v>8546</v>
      </c>
      <c r="F10797" s="11">
        <v>0</v>
      </c>
    </row>
    <row r="10798" spans="5:6" x14ac:dyDescent="0.3">
      <c r="E10798" s="4" t="s">
        <v>7555</v>
      </c>
      <c r="F10798" s="11">
        <v>0</v>
      </c>
    </row>
    <row r="10799" spans="5:6" x14ac:dyDescent="0.3">
      <c r="E10799" s="4" t="s">
        <v>8578</v>
      </c>
      <c r="F10799" s="11">
        <v>0</v>
      </c>
    </row>
    <row r="10800" spans="5:6" x14ac:dyDescent="0.3">
      <c r="E10800" s="4" t="s">
        <v>7556</v>
      </c>
      <c r="F10800" s="11">
        <v>0</v>
      </c>
    </row>
    <row r="10801" spans="5:6" x14ac:dyDescent="0.3">
      <c r="E10801" s="4" t="s">
        <v>8060</v>
      </c>
      <c r="F10801" s="11">
        <v>0</v>
      </c>
    </row>
    <row r="10802" spans="5:6" x14ac:dyDescent="0.3">
      <c r="E10802" s="4" t="s">
        <v>7557</v>
      </c>
      <c r="F10802" s="11">
        <v>0</v>
      </c>
    </row>
    <row r="10803" spans="5:6" x14ac:dyDescent="0.3">
      <c r="E10803" s="4" t="s">
        <v>8076</v>
      </c>
      <c r="F10803" s="11">
        <v>0</v>
      </c>
    </row>
    <row r="10804" spans="5:6" x14ac:dyDescent="0.3">
      <c r="E10804" s="4" t="s">
        <v>7558</v>
      </c>
      <c r="F10804" s="11">
        <v>0</v>
      </c>
    </row>
    <row r="10805" spans="5:6" x14ac:dyDescent="0.3">
      <c r="E10805" s="4" t="s">
        <v>8092</v>
      </c>
      <c r="F10805" s="11">
        <v>0</v>
      </c>
    </row>
    <row r="10806" spans="5:6" x14ac:dyDescent="0.3">
      <c r="E10806" s="4" t="s">
        <v>7559</v>
      </c>
      <c r="F10806" s="11">
        <v>0</v>
      </c>
    </row>
    <row r="10807" spans="5:6" x14ac:dyDescent="0.3">
      <c r="E10807" s="4" t="s">
        <v>8108</v>
      </c>
      <c r="F10807" s="11">
        <v>0</v>
      </c>
    </row>
    <row r="10808" spans="5:6" x14ac:dyDescent="0.3">
      <c r="E10808" s="4" t="s">
        <v>7560</v>
      </c>
      <c r="F10808" s="11">
        <v>0</v>
      </c>
    </row>
    <row r="10809" spans="5:6" x14ac:dyDescent="0.3">
      <c r="E10809" s="4" t="s">
        <v>8124</v>
      </c>
      <c r="F10809" s="11">
        <v>0</v>
      </c>
    </row>
    <row r="10810" spans="5:6" x14ac:dyDescent="0.3">
      <c r="E10810" s="4" t="s">
        <v>7561</v>
      </c>
      <c r="F10810" s="11">
        <v>0</v>
      </c>
    </row>
    <row r="10811" spans="5:6" x14ac:dyDescent="0.3">
      <c r="E10811" s="4" t="s">
        <v>8140</v>
      </c>
      <c r="F10811" s="11">
        <v>0</v>
      </c>
    </row>
    <row r="10812" spans="5:6" x14ac:dyDescent="0.3">
      <c r="E10812" s="4" t="s">
        <v>7562</v>
      </c>
      <c r="F10812" s="11">
        <v>0</v>
      </c>
    </row>
    <row r="10813" spans="5:6" x14ac:dyDescent="0.3">
      <c r="E10813" s="4" t="s">
        <v>7522</v>
      </c>
      <c r="F10813" s="11">
        <v>0</v>
      </c>
    </row>
    <row r="10814" spans="5:6" x14ac:dyDescent="0.3">
      <c r="E10814" s="4" t="s">
        <v>7514</v>
      </c>
      <c r="F10814" s="11">
        <v>0</v>
      </c>
    </row>
    <row r="10815" spans="5:6" x14ac:dyDescent="0.3">
      <c r="E10815" s="4" t="s">
        <v>7483</v>
      </c>
      <c r="F10815" s="11">
        <v>0</v>
      </c>
    </row>
    <row r="10816" spans="5:6" x14ac:dyDescent="0.3">
      <c r="E10816" s="4" t="s">
        <v>7564</v>
      </c>
      <c r="F10816" s="11">
        <v>0</v>
      </c>
    </row>
    <row r="10817" spans="5:6" x14ac:dyDescent="0.3">
      <c r="E10817" s="4" t="s">
        <v>8194</v>
      </c>
      <c r="F10817" s="11">
        <v>0</v>
      </c>
    </row>
    <row r="10818" spans="5:6" x14ac:dyDescent="0.3">
      <c r="E10818" s="4" t="s">
        <v>7565</v>
      </c>
      <c r="F10818" s="11">
        <v>0</v>
      </c>
    </row>
    <row r="10819" spans="5:6" x14ac:dyDescent="0.3">
      <c r="E10819" s="4" t="s">
        <v>8210</v>
      </c>
      <c r="F10819" s="11">
        <v>0</v>
      </c>
    </row>
    <row r="10820" spans="5:6" x14ac:dyDescent="0.3">
      <c r="E10820" s="4" t="s">
        <v>7566</v>
      </c>
      <c r="F10820" s="11">
        <v>0</v>
      </c>
    </row>
    <row r="10821" spans="5:6" x14ac:dyDescent="0.3">
      <c r="E10821" s="4" t="s">
        <v>8226</v>
      </c>
      <c r="F10821" s="11">
        <v>0</v>
      </c>
    </row>
    <row r="10822" spans="5:6" x14ac:dyDescent="0.3">
      <c r="E10822" s="4" t="s">
        <v>7567</v>
      </c>
      <c r="F10822" s="11">
        <v>0</v>
      </c>
    </row>
    <row r="10823" spans="5:6" x14ac:dyDescent="0.3">
      <c r="E10823" s="4" t="s">
        <v>8242</v>
      </c>
      <c r="F10823" s="11">
        <v>0</v>
      </c>
    </row>
    <row r="10824" spans="5:6" x14ac:dyDescent="0.3">
      <c r="E10824" s="4" t="s">
        <v>7488</v>
      </c>
      <c r="F10824" s="11">
        <v>0</v>
      </c>
    </row>
    <row r="10825" spans="5:6" x14ac:dyDescent="0.3">
      <c r="E10825" s="4" t="s">
        <v>8258</v>
      </c>
      <c r="F10825" s="11">
        <v>0</v>
      </c>
    </row>
    <row r="10826" spans="5:6" x14ac:dyDescent="0.3">
      <c r="E10826" s="4" t="s">
        <v>7569</v>
      </c>
      <c r="F10826" s="11">
        <v>0</v>
      </c>
    </row>
    <row r="10827" spans="5:6" x14ac:dyDescent="0.3">
      <c r="E10827" s="4" t="s">
        <v>8274</v>
      </c>
      <c r="F10827" s="11">
        <v>0</v>
      </c>
    </row>
    <row r="10828" spans="5:6" x14ac:dyDescent="0.3">
      <c r="E10828" s="4" t="s">
        <v>7570</v>
      </c>
      <c r="F10828" s="11">
        <v>0</v>
      </c>
    </row>
    <row r="10829" spans="5:6" x14ac:dyDescent="0.3">
      <c r="E10829" s="4" t="s">
        <v>8290</v>
      </c>
      <c r="F10829" s="11">
        <v>0</v>
      </c>
    </row>
    <row r="10830" spans="5:6" x14ac:dyDescent="0.3">
      <c r="E10830" s="4" t="s">
        <v>7571</v>
      </c>
      <c r="F10830" s="11">
        <v>0</v>
      </c>
    </row>
    <row r="10831" spans="5:6" x14ac:dyDescent="0.3">
      <c r="E10831" s="4" t="s">
        <v>8306</v>
      </c>
      <c r="F10831" s="11">
        <v>0</v>
      </c>
    </row>
    <row r="10832" spans="5:6" x14ac:dyDescent="0.3">
      <c r="E10832" s="4" t="s">
        <v>7572</v>
      </c>
      <c r="F10832" s="11">
        <v>0</v>
      </c>
    </row>
    <row r="10833" spans="5:6" x14ac:dyDescent="0.3">
      <c r="E10833" s="4" t="s">
        <v>8322</v>
      </c>
      <c r="F10833" s="11">
        <v>0</v>
      </c>
    </row>
    <row r="10834" spans="5:6" x14ac:dyDescent="0.3">
      <c r="E10834" s="4" t="s">
        <v>7573</v>
      </c>
      <c r="F10834" s="11">
        <v>0</v>
      </c>
    </row>
    <row r="10835" spans="5:6" x14ac:dyDescent="0.3">
      <c r="E10835" s="4" t="s">
        <v>8338</v>
      </c>
      <c r="F10835" s="11">
        <v>0</v>
      </c>
    </row>
    <row r="10836" spans="5:6" x14ac:dyDescent="0.3">
      <c r="E10836" s="4" t="s">
        <v>7574</v>
      </c>
      <c r="F10836" s="11">
        <v>0</v>
      </c>
    </row>
    <row r="10837" spans="5:6" x14ac:dyDescent="0.3">
      <c r="E10837" s="4" t="s">
        <v>8354</v>
      </c>
      <c r="F10837" s="11">
        <v>0</v>
      </c>
    </row>
    <row r="10838" spans="5:6" x14ac:dyDescent="0.3">
      <c r="E10838" s="4" t="s">
        <v>7575</v>
      </c>
      <c r="F10838" s="11">
        <v>0</v>
      </c>
    </row>
    <row r="10839" spans="5:6" x14ac:dyDescent="0.3">
      <c r="E10839" s="4" t="s">
        <v>8370</v>
      </c>
      <c r="F10839" s="11">
        <v>0</v>
      </c>
    </row>
    <row r="10840" spans="5:6" x14ac:dyDescent="0.3">
      <c r="E10840" s="4" t="s">
        <v>7576</v>
      </c>
      <c r="F10840" s="11">
        <v>0</v>
      </c>
    </row>
    <row r="10841" spans="5:6" x14ac:dyDescent="0.3">
      <c r="E10841" s="4" t="s">
        <v>8386</v>
      </c>
      <c r="F10841" s="11">
        <v>0</v>
      </c>
    </row>
    <row r="10842" spans="5:6" x14ac:dyDescent="0.3">
      <c r="E10842" s="4" t="s">
        <v>7577</v>
      </c>
      <c r="F10842" s="11">
        <v>0</v>
      </c>
    </row>
    <row r="10843" spans="5:6" x14ac:dyDescent="0.3">
      <c r="E10843" s="4" t="s">
        <v>8402</v>
      </c>
      <c r="F10843" s="11">
        <v>0</v>
      </c>
    </row>
    <row r="10844" spans="5:6" x14ac:dyDescent="0.3">
      <c r="E10844" s="4" t="s">
        <v>7489</v>
      </c>
      <c r="F10844" s="11">
        <v>0</v>
      </c>
    </row>
    <row r="10845" spans="5:6" x14ac:dyDescent="0.3">
      <c r="E10845" s="4" t="s">
        <v>8418</v>
      </c>
      <c r="F10845" s="11">
        <v>0</v>
      </c>
    </row>
    <row r="10846" spans="5:6" x14ac:dyDescent="0.3">
      <c r="E10846" s="4" t="s">
        <v>7523</v>
      </c>
      <c r="F10846" s="11">
        <v>0</v>
      </c>
    </row>
    <row r="10847" spans="5:6" x14ac:dyDescent="0.3">
      <c r="E10847" s="4" t="s">
        <v>8434</v>
      </c>
      <c r="F10847" s="11">
        <v>0</v>
      </c>
    </row>
    <row r="10848" spans="5:6" x14ac:dyDescent="0.3">
      <c r="E10848" s="4" t="s">
        <v>7580</v>
      </c>
      <c r="F10848" s="11">
        <v>0</v>
      </c>
    </row>
    <row r="10849" spans="5:6" x14ac:dyDescent="0.3">
      <c r="E10849" s="4" t="s">
        <v>8450</v>
      </c>
      <c r="F10849" s="11">
        <v>0</v>
      </c>
    </row>
    <row r="10850" spans="5:6" x14ac:dyDescent="0.3">
      <c r="E10850" s="4" t="s">
        <v>7581</v>
      </c>
      <c r="F10850" s="11">
        <v>0</v>
      </c>
    </row>
    <row r="10851" spans="5:6" x14ac:dyDescent="0.3">
      <c r="E10851" s="4" t="s">
        <v>8466</v>
      </c>
      <c r="F10851" s="11">
        <v>0</v>
      </c>
    </row>
    <row r="10852" spans="5:6" x14ac:dyDescent="0.3">
      <c r="E10852" s="4" t="s">
        <v>7582</v>
      </c>
      <c r="F10852" s="11">
        <v>0</v>
      </c>
    </row>
    <row r="10853" spans="5:6" x14ac:dyDescent="0.3">
      <c r="E10853" s="4" t="s">
        <v>8490</v>
      </c>
      <c r="F10853" s="11">
        <v>0</v>
      </c>
    </row>
    <row r="10854" spans="5:6" x14ac:dyDescent="0.3">
      <c r="E10854" s="4" t="s">
        <v>7583</v>
      </c>
      <c r="F10854" s="11">
        <v>0</v>
      </c>
    </row>
    <row r="10855" spans="5:6" x14ac:dyDescent="0.3">
      <c r="E10855" s="4" t="s">
        <v>8506</v>
      </c>
      <c r="F10855" s="11">
        <v>0</v>
      </c>
    </row>
    <row r="10856" spans="5:6" x14ac:dyDescent="0.3">
      <c r="E10856" s="4" t="s">
        <v>7490</v>
      </c>
      <c r="F10856" s="11">
        <v>0</v>
      </c>
    </row>
    <row r="10857" spans="5:6" x14ac:dyDescent="0.3">
      <c r="E10857" s="4" t="s">
        <v>8522</v>
      </c>
      <c r="F10857" s="11">
        <v>0</v>
      </c>
    </row>
    <row r="10858" spans="5:6" x14ac:dyDescent="0.3">
      <c r="E10858" s="4" t="s">
        <v>7585</v>
      </c>
      <c r="F10858" s="11">
        <v>0</v>
      </c>
    </row>
    <row r="10859" spans="5:6" x14ac:dyDescent="0.3">
      <c r="E10859" s="4" t="s">
        <v>8538</v>
      </c>
      <c r="F10859" s="11">
        <v>0</v>
      </c>
    </row>
    <row r="10860" spans="5:6" x14ac:dyDescent="0.3">
      <c r="E10860" s="4" t="s">
        <v>7586</v>
      </c>
      <c r="F10860" s="11">
        <v>0</v>
      </c>
    </row>
    <row r="10861" spans="5:6" x14ac:dyDescent="0.3">
      <c r="E10861" s="4" t="s">
        <v>8554</v>
      </c>
      <c r="F10861" s="11">
        <v>0</v>
      </c>
    </row>
    <row r="10862" spans="5:6" x14ac:dyDescent="0.3">
      <c r="E10862" s="4" t="s">
        <v>7587</v>
      </c>
      <c r="F10862" s="11">
        <v>0</v>
      </c>
    </row>
    <row r="10863" spans="5:6" x14ac:dyDescent="0.3">
      <c r="E10863" s="4" t="s">
        <v>8570</v>
      </c>
      <c r="F10863" s="11">
        <v>0</v>
      </c>
    </row>
    <row r="10864" spans="5:6" x14ac:dyDescent="0.3">
      <c r="E10864" s="4" t="s">
        <v>7588</v>
      </c>
      <c r="F10864" s="11">
        <v>0</v>
      </c>
    </row>
    <row r="10865" spans="5:6" x14ac:dyDescent="0.3">
      <c r="E10865" s="4" t="s">
        <v>8586</v>
      </c>
      <c r="F10865" s="11">
        <v>0</v>
      </c>
    </row>
    <row r="10866" spans="5:6" x14ac:dyDescent="0.3">
      <c r="E10866" s="4" t="s">
        <v>7589</v>
      </c>
      <c r="F10866" s="11">
        <v>0</v>
      </c>
    </row>
    <row r="10867" spans="5:6" x14ac:dyDescent="0.3">
      <c r="E10867" s="4" t="s">
        <v>8056</v>
      </c>
      <c r="F10867" s="11">
        <v>0</v>
      </c>
    </row>
    <row r="10868" spans="5:6" x14ac:dyDescent="0.3">
      <c r="E10868" s="4" t="s">
        <v>7590</v>
      </c>
      <c r="F10868" s="11">
        <v>0</v>
      </c>
    </row>
    <row r="10869" spans="5:6" x14ac:dyDescent="0.3">
      <c r="E10869" s="4" t="s">
        <v>8064</v>
      </c>
      <c r="F10869" s="11">
        <v>0</v>
      </c>
    </row>
    <row r="10870" spans="5:6" x14ac:dyDescent="0.3">
      <c r="E10870" s="4" t="s">
        <v>7591</v>
      </c>
      <c r="F10870" s="11">
        <v>0</v>
      </c>
    </row>
    <row r="10871" spans="5:6" x14ac:dyDescent="0.3">
      <c r="E10871" s="4" t="s">
        <v>8072</v>
      </c>
      <c r="F10871" s="11">
        <v>0</v>
      </c>
    </row>
    <row r="10872" spans="5:6" x14ac:dyDescent="0.3">
      <c r="E10872" s="4" t="s">
        <v>7592</v>
      </c>
      <c r="F10872" s="11">
        <v>0</v>
      </c>
    </row>
    <row r="10873" spans="5:6" x14ac:dyDescent="0.3">
      <c r="E10873" s="4" t="s">
        <v>8080</v>
      </c>
      <c r="F10873" s="11">
        <v>0</v>
      </c>
    </row>
    <row r="10874" spans="5:6" x14ac:dyDescent="0.3">
      <c r="E10874" s="4" t="s">
        <v>7593</v>
      </c>
      <c r="F10874" s="11">
        <v>0</v>
      </c>
    </row>
    <row r="10875" spans="5:6" x14ac:dyDescent="0.3">
      <c r="E10875" s="4" t="s">
        <v>8088</v>
      </c>
      <c r="F10875" s="11">
        <v>0</v>
      </c>
    </row>
    <row r="10876" spans="5:6" x14ac:dyDescent="0.3">
      <c r="E10876" s="4" t="s">
        <v>7594</v>
      </c>
      <c r="F10876" s="11">
        <v>0</v>
      </c>
    </row>
    <row r="10877" spans="5:6" x14ac:dyDescent="0.3">
      <c r="E10877" s="4" t="s">
        <v>8096</v>
      </c>
      <c r="F10877" s="11">
        <v>0</v>
      </c>
    </row>
    <row r="10878" spans="5:6" x14ac:dyDescent="0.3">
      <c r="E10878" s="4" t="s">
        <v>7595</v>
      </c>
      <c r="F10878" s="11">
        <v>0</v>
      </c>
    </row>
    <row r="10879" spans="5:6" x14ac:dyDescent="0.3">
      <c r="E10879" s="4" t="s">
        <v>8104</v>
      </c>
      <c r="F10879" s="11">
        <v>0</v>
      </c>
    </row>
    <row r="10880" spans="5:6" x14ac:dyDescent="0.3">
      <c r="E10880" s="4" t="s">
        <v>7596</v>
      </c>
      <c r="F10880" s="11">
        <v>0</v>
      </c>
    </row>
    <row r="10881" spans="5:6" x14ac:dyDescent="0.3">
      <c r="E10881" s="4" t="s">
        <v>8112</v>
      </c>
      <c r="F10881" s="11">
        <v>0</v>
      </c>
    </row>
    <row r="10882" spans="5:6" x14ac:dyDescent="0.3">
      <c r="E10882" s="4" t="s">
        <v>7597</v>
      </c>
      <c r="F10882" s="11">
        <v>0</v>
      </c>
    </row>
    <row r="10883" spans="5:6" x14ac:dyDescent="0.3">
      <c r="E10883" s="4" t="s">
        <v>8120</v>
      </c>
      <c r="F10883" s="11">
        <v>0</v>
      </c>
    </row>
    <row r="10884" spans="5:6" x14ac:dyDescent="0.3">
      <c r="E10884" s="4" t="s">
        <v>7598</v>
      </c>
      <c r="F10884" s="11">
        <v>0</v>
      </c>
    </row>
    <row r="10885" spans="5:6" x14ac:dyDescent="0.3">
      <c r="E10885" s="4" t="s">
        <v>8128</v>
      </c>
      <c r="F10885" s="11">
        <v>0</v>
      </c>
    </row>
    <row r="10886" spans="5:6" x14ac:dyDescent="0.3">
      <c r="E10886" s="4" t="s">
        <v>7599</v>
      </c>
      <c r="F10886" s="11">
        <v>0</v>
      </c>
    </row>
    <row r="10887" spans="5:6" x14ac:dyDescent="0.3">
      <c r="E10887" s="4" t="s">
        <v>8136</v>
      </c>
      <c r="F10887" s="11">
        <v>0</v>
      </c>
    </row>
    <row r="10888" spans="5:6" x14ac:dyDescent="0.3">
      <c r="E10888" s="4" t="s">
        <v>7600</v>
      </c>
      <c r="F10888" s="11">
        <v>0</v>
      </c>
    </row>
    <row r="10889" spans="5:6" x14ac:dyDescent="0.3">
      <c r="E10889" s="4" t="s">
        <v>8144</v>
      </c>
      <c r="F10889" s="11">
        <v>0</v>
      </c>
    </row>
    <row r="10890" spans="5:6" x14ac:dyDescent="0.3">
      <c r="E10890" s="4" t="s">
        <v>7601</v>
      </c>
      <c r="F10890" s="11">
        <v>0</v>
      </c>
    </row>
    <row r="10891" spans="5:6" x14ac:dyDescent="0.3">
      <c r="E10891" s="4" t="s">
        <v>8155</v>
      </c>
      <c r="F10891" s="11">
        <v>0</v>
      </c>
    </row>
    <row r="10892" spans="5:6" x14ac:dyDescent="0.3">
      <c r="E10892" s="4" t="s">
        <v>7602</v>
      </c>
      <c r="F10892" s="11">
        <v>0</v>
      </c>
    </row>
    <row r="10893" spans="5:6" x14ac:dyDescent="0.3">
      <c r="E10893" s="4" t="s">
        <v>8166</v>
      </c>
      <c r="F10893" s="11">
        <v>0</v>
      </c>
    </row>
    <row r="10894" spans="5:6" x14ac:dyDescent="0.3">
      <c r="E10894" s="4" t="s">
        <v>7603</v>
      </c>
      <c r="F10894" s="11">
        <v>0</v>
      </c>
    </row>
    <row r="10895" spans="5:6" x14ac:dyDescent="0.3">
      <c r="E10895" s="4" t="s">
        <v>8174</v>
      </c>
      <c r="F10895" s="11">
        <v>0</v>
      </c>
    </row>
    <row r="10896" spans="5:6" x14ac:dyDescent="0.3">
      <c r="E10896" s="4" t="s">
        <v>7604</v>
      </c>
      <c r="F10896" s="11">
        <v>0</v>
      </c>
    </row>
    <row r="10897" spans="5:6" x14ac:dyDescent="0.3">
      <c r="E10897" s="4" t="s">
        <v>8182</v>
      </c>
      <c r="F10897" s="11">
        <v>0</v>
      </c>
    </row>
    <row r="10898" spans="5:6" x14ac:dyDescent="0.3">
      <c r="E10898" s="4" t="s">
        <v>7605</v>
      </c>
      <c r="F10898" s="11">
        <v>0</v>
      </c>
    </row>
    <row r="10899" spans="5:6" x14ac:dyDescent="0.3">
      <c r="E10899" s="4" t="s">
        <v>8190</v>
      </c>
      <c r="F10899" s="11">
        <v>0</v>
      </c>
    </row>
    <row r="10900" spans="5:6" x14ac:dyDescent="0.3">
      <c r="E10900" s="4" t="s">
        <v>7491</v>
      </c>
      <c r="F10900" s="11">
        <v>0</v>
      </c>
    </row>
    <row r="10901" spans="5:6" x14ac:dyDescent="0.3">
      <c r="E10901" s="4" t="s">
        <v>8198</v>
      </c>
      <c r="F10901" s="11">
        <v>0</v>
      </c>
    </row>
    <row r="10902" spans="5:6" x14ac:dyDescent="0.3">
      <c r="E10902" s="4" t="s">
        <v>7607</v>
      </c>
      <c r="F10902" s="11">
        <v>0</v>
      </c>
    </row>
    <row r="10903" spans="5:6" x14ac:dyDescent="0.3">
      <c r="E10903" s="4" t="s">
        <v>8206</v>
      </c>
      <c r="F10903" s="11">
        <v>0</v>
      </c>
    </row>
    <row r="10904" spans="5:6" x14ac:dyDescent="0.3">
      <c r="E10904" s="4" t="s">
        <v>7608</v>
      </c>
      <c r="F10904" s="11">
        <v>0</v>
      </c>
    </row>
    <row r="10905" spans="5:6" x14ac:dyDescent="0.3">
      <c r="E10905" s="4" t="s">
        <v>8214</v>
      </c>
      <c r="F10905" s="11">
        <v>0</v>
      </c>
    </row>
    <row r="10906" spans="5:6" x14ac:dyDescent="0.3">
      <c r="E10906" s="4" t="s">
        <v>7609</v>
      </c>
      <c r="F10906" s="11">
        <v>0</v>
      </c>
    </row>
    <row r="10907" spans="5:6" x14ac:dyDescent="0.3">
      <c r="E10907" s="4" t="s">
        <v>8222</v>
      </c>
      <c r="F10907" s="11">
        <v>0</v>
      </c>
    </row>
    <row r="10908" spans="5:6" x14ac:dyDescent="0.3">
      <c r="E10908" s="4" t="s">
        <v>7610</v>
      </c>
      <c r="F10908" s="11">
        <v>0</v>
      </c>
    </row>
    <row r="10909" spans="5:6" x14ac:dyDescent="0.3">
      <c r="E10909" s="4" t="s">
        <v>8230</v>
      </c>
      <c r="F10909" s="11">
        <v>0</v>
      </c>
    </row>
    <row r="10910" spans="5:6" x14ac:dyDescent="0.3">
      <c r="E10910" s="4" t="s">
        <v>7611</v>
      </c>
      <c r="F10910" s="11">
        <v>0</v>
      </c>
    </row>
    <row r="10911" spans="5:6" x14ac:dyDescent="0.3">
      <c r="E10911" s="4" t="s">
        <v>8238</v>
      </c>
      <c r="F10911" s="11">
        <v>0</v>
      </c>
    </row>
    <row r="10912" spans="5:6" x14ac:dyDescent="0.3">
      <c r="E10912" s="4" t="s">
        <v>7612</v>
      </c>
      <c r="F10912" s="11">
        <v>0</v>
      </c>
    </row>
    <row r="10913" spans="5:6" x14ac:dyDescent="0.3">
      <c r="E10913" s="4" t="s">
        <v>8246</v>
      </c>
      <c r="F10913" s="11">
        <v>0</v>
      </c>
    </row>
    <row r="10914" spans="5:6" x14ac:dyDescent="0.3">
      <c r="E10914" s="4" t="s">
        <v>7613</v>
      </c>
      <c r="F10914" s="11">
        <v>0</v>
      </c>
    </row>
    <row r="10915" spans="5:6" x14ac:dyDescent="0.3">
      <c r="E10915" s="4" t="s">
        <v>8254</v>
      </c>
      <c r="F10915" s="11">
        <v>0</v>
      </c>
    </row>
    <row r="10916" spans="5:6" x14ac:dyDescent="0.3">
      <c r="E10916" s="4" t="s">
        <v>7614</v>
      </c>
      <c r="F10916" s="11">
        <v>0</v>
      </c>
    </row>
    <row r="10917" spans="5:6" x14ac:dyDescent="0.3">
      <c r="E10917" s="4" t="s">
        <v>8262</v>
      </c>
      <c r="F10917" s="11">
        <v>0</v>
      </c>
    </row>
    <row r="10918" spans="5:6" x14ac:dyDescent="0.3">
      <c r="E10918" s="4" t="s">
        <v>7615</v>
      </c>
      <c r="F10918" s="11">
        <v>0</v>
      </c>
    </row>
    <row r="10919" spans="5:6" x14ac:dyDescent="0.3">
      <c r="E10919" s="4" t="s">
        <v>8270</v>
      </c>
      <c r="F10919" s="11">
        <v>0</v>
      </c>
    </row>
    <row r="10920" spans="5:6" x14ac:dyDescent="0.3">
      <c r="E10920" s="4" t="s">
        <v>7616</v>
      </c>
      <c r="F10920" s="11">
        <v>0</v>
      </c>
    </row>
    <row r="10921" spans="5:6" x14ac:dyDescent="0.3">
      <c r="E10921" s="4" t="s">
        <v>8278</v>
      </c>
      <c r="F10921" s="11">
        <v>0</v>
      </c>
    </row>
    <row r="10922" spans="5:6" x14ac:dyDescent="0.3">
      <c r="E10922" s="4" t="s">
        <v>7617</v>
      </c>
      <c r="F10922" s="11">
        <v>0</v>
      </c>
    </row>
    <row r="10923" spans="5:6" x14ac:dyDescent="0.3">
      <c r="E10923" s="4" t="s">
        <v>8286</v>
      </c>
      <c r="F10923" s="11">
        <v>0</v>
      </c>
    </row>
    <row r="10924" spans="5:6" x14ac:dyDescent="0.3">
      <c r="E10924" s="4" t="s">
        <v>7618</v>
      </c>
      <c r="F10924" s="11">
        <v>0</v>
      </c>
    </row>
    <row r="10925" spans="5:6" x14ac:dyDescent="0.3">
      <c r="E10925" s="4" t="s">
        <v>8294</v>
      </c>
      <c r="F10925" s="11">
        <v>0</v>
      </c>
    </row>
    <row r="10926" spans="5:6" x14ac:dyDescent="0.3">
      <c r="E10926" s="4" t="s">
        <v>7619</v>
      </c>
      <c r="F10926" s="11">
        <v>0</v>
      </c>
    </row>
    <row r="10927" spans="5:6" x14ac:dyDescent="0.3">
      <c r="E10927" s="4" t="s">
        <v>8302</v>
      </c>
      <c r="F10927" s="11">
        <v>0</v>
      </c>
    </row>
    <row r="10928" spans="5:6" x14ac:dyDescent="0.3">
      <c r="E10928" s="4" t="s">
        <v>7492</v>
      </c>
      <c r="F10928" s="11">
        <v>0</v>
      </c>
    </row>
    <row r="10929" spans="5:6" x14ac:dyDescent="0.3">
      <c r="E10929" s="4" t="s">
        <v>8310</v>
      </c>
      <c r="F10929" s="11">
        <v>0</v>
      </c>
    </row>
    <row r="10930" spans="5:6" x14ac:dyDescent="0.3">
      <c r="E10930" s="4" t="s">
        <v>7621</v>
      </c>
      <c r="F10930" s="11">
        <v>0</v>
      </c>
    </row>
    <row r="10931" spans="5:6" x14ac:dyDescent="0.3">
      <c r="E10931" s="4" t="s">
        <v>8318</v>
      </c>
      <c r="F10931" s="11">
        <v>0</v>
      </c>
    </row>
    <row r="10932" spans="5:6" x14ac:dyDescent="0.3">
      <c r="E10932" s="4" t="s">
        <v>7622</v>
      </c>
      <c r="F10932" s="11">
        <v>0</v>
      </c>
    </row>
    <row r="10933" spans="5:6" x14ac:dyDescent="0.3">
      <c r="E10933" s="4" t="s">
        <v>8326</v>
      </c>
      <c r="F10933" s="11">
        <v>0</v>
      </c>
    </row>
    <row r="10934" spans="5:6" x14ac:dyDescent="0.3">
      <c r="E10934" s="4" t="s">
        <v>7623</v>
      </c>
      <c r="F10934" s="11">
        <v>0</v>
      </c>
    </row>
    <row r="10935" spans="5:6" x14ac:dyDescent="0.3">
      <c r="E10935" s="4" t="s">
        <v>8334</v>
      </c>
      <c r="F10935" s="11">
        <v>0</v>
      </c>
    </row>
    <row r="10936" spans="5:6" x14ac:dyDescent="0.3">
      <c r="E10936" s="4" t="s">
        <v>7493</v>
      </c>
      <c r="F10936" s="11">
        <v>0</v>
      </c>
    </row>
    <row r="10937" spans="5:6" x14ac:dyDescent="0.3">
      <c r="E10937" s="4" t="s">
        <v>8342</v>
      </c>
      <c r="F10937" s="11">
        <v>0</v>
      </c>
    </row>
    <row r="10938" spans="5:6" x14ac:dyDescent="0.3">
      <c r="E10938" s="4" t="s">
        <v>7625</v>
      </c>
      <c r="F10938" s="11">
        <v>0</v>
      </c>
    </row>
    <row r="10939" spans="5:6" x14ac:dyDescent="0.3">
      <c r="E10939" s="4" t="s">
        <v>8350</v>
      </c>
      <c r="F10939" s="11">
        <v>0</v>
      </c>
    </row>
    <row r="10940" spans="5:6" x14ac:dyDescent="0.3">
      <c r="E10940" s="4" t="s">
        <v>7626</v>
      </c>
      <c r="F10940" s="11">
        <v>0</v>
      </c>
    </row>
    <row r="10941" spans="5:6" x14ac:dyDescent="0.3">
      <c r="E10941" s="4" t="s">
        <v>7503</v>
      </c>
      <c r="F10941" s="11">
        <v>0</v>
      </c>
    </row>
    <row r="10942" spans="5:6" x14ac:dyDescent="0.3">
      <c r="E10942" s="4" t="s">
        <v>7627</v>
      </c>
      <c r="F10942" s="11">
        <v>0</v>
      </c>
    </row>
    <row r="10943" spans="5:6" x14ac:dyDescent="0.3">
      <c r="E10943" s="4" t="s">
        <v>8366</v>
      </c>
      <c r="F10943" s="11">
        <v>0</v>
      </c>
    </row>
    <row r="10944" spans="5:6" x14ac:dyDescent="0.3">
      <c r="E10944" s="4" t="s">
        <v>7628</v>
      </c>
      <c r="F10944" s="11">
        <v>0</v>
      </c>
    </row>
    <row r="10945" spans="5:6" x14ac:dyDescent="0.3">
      <c r="E10945" s="4" t="s">
        <v>8374</v>
      </c>
      <c r="F10945" s="11">
        <v>0</v>
      </c>
    </row>
    <row r="10946" spans="5:6" x14ac:dyDescent="0.3">
      <c r="E10946" s="4" t="s">
        <v>7629</v>
      </c>
      <c r="F10946" s="11">
        <v>0</v>
      </c>
    </row>
    <row r="10947" spans="5:6" x14ac:dyDescent="0.3">
      <c r="E10947" s="4" t="s">
        <v>8382</v>
      </c>
      <c r="F10947" s="11">
        <v>0</v>
      </c>
    </row>
    <row r="10948" spans="5:6" x14ac:dyDescent="0.3">
      <c r="E10948" s="4" t="s">
        <v>7630</v>
      </c>
      <c r="F10948" s="11">
        <v>0</v>
      </c>
    </row>
    <row r="10949" spans="5:6" x14ac:dyDescent="0.3">
      <c r="E10949" s="4" t="s">
        <v>8390</v>
      </c>
      <c r="F10949" s="11">
        <v>0</v>
      </c>
    </row>
    <row r="10950" spans="5:6" x14ac:dyDescent="0.3">
      <c r="E10950" s="4" t="s">
        <v>7631</v>
      </c>
      <c r="F10950" s="11">
        <v>0</v>
      </c>
    </row>
    <row r="10951" spans="5:6" x14ac:dyDescent="0.3">
      <c r="E10951" s="4" t="s">
        <v>8398</v>
      </c>
      <c r="F10951" s="11">
        <v>0</v>
      </c>
    </row>
    <row r="10952" spans="5:6" x14ac:dyDescent="0.3">
      <c r="E10952" s="4" t="s">
        <v>7632</v>
      </c>
      <c r="F10952" s="11">
        <v>0</v>
      </c>
    </row>
    <row r="10953" spans="5:6" x14ac:dyDescent="0.3">
      <c r="E10953" s="4" t="s">
        <v>8406</v>
      </c>
      <c r="F10953" s="11">
        <v>0</v>
      </c>
    </row>
    <row r="10954" spans="5:6" x14ac:dyDescent="0.3">
      <c r="E10954" s="4" t="s">
        <v>7633</v>
      </c>
      <c r="F10954" s="11">
        <v>0</v>
      </c>
    </row>
    <row r="10955" spans="5:6" x14ac:dyDescent="0.3">
      <c r="E10955" s="4" t="s">
        <v>8414</v>
      </c>
      <c r="F10955" s="11">
        <v>0</v>
      </c>
    </row>
    <row r="10956" spans="5:6" x14ac:dyDescent="0.3">
      <c r="E10956" s="4" t="s">
        <v>7634</v>
      </c>
      <c r="F10956" s="11">
        <v>0</v>
      </c>
    </row>
    <row r="10957" spans="5:6" x14ac:dyDescent="0.3">
      <c r="E10957" s="4" t="s">
        <v>8422</v>
      </c>
      <c r="F10957" s="11">
        <v>0</v>
      </c>
    </row>
    <row r="10958" spans="5:6" x14ac:dyDescent="0.3">
      <c r="E10958" s="4" t="s">
        <v>7635</v>
      </c>
      <c r="F10958" s="11">
        <v>0</v>
      </c>
    </row>
    <row r="10959" spans="5:6" x14ac:dyDescent="0.3">
      <c r="E10959" s="4" t="s">
        <v>8430</v>
      </c>
      <c r="F10959" s="11">
        <v>0</v>
      </c>
    </row>
    <row r="10960" spans="5:6" x14ac:dyDescent="0.3">
      <c r="E10960" s="4" t="s">
        <v>7636</v>
      </c>
      <c r="F10960" s="11">
        <v>0</v>
      </c>
    </row>
    <row r="10961" spans="5:6" x14ac:dyDescent="0.3">
      <c r="E10961" s="4" t="s">
        <v>8438</v>
      </c>
      <c r="F10961" s="11">
        <v>0</v>
      </c>
    </row>
    <row r="10962" spans="5:6" x14ac:dyDescent="0.3">
      <c r="E10962" s="4" t="s">
        <v>7637</v>
      </c>
      <c r="F10962" s="11">
        <v>0</v>
      </c>
    </row>
    <row r="10963" spans="5:6" x14ac:dyDescent="0.3">
      <c r="E10963" s="4" t="s">
        <v>8446</v>
      </c>
      <c r="F10963" s="11">
        <v>0</v>
      </c>
    </row>
    <row r="10964" spans="5:6" x14ac:dyDescent="0.3">
      <c r="E10964" s="4" t="s">
        <v>7638</v>
      </c>
      <c r="F10964" s="11">
        <v>0</v>
      </c>
    </row>
    <row r="10965" spans="5:6" x14ac:dyDescent="0.3">
      <c r="E10965" s="4" t="s">
        <v>8454</v>
      </c>
      <c r="F10965" s="11">
        <v>0</v>
      </c>
    </row>
    <row r="10966" spans="5:6" x14ac:dyDescent="0.3">
      <c r="E10966" s="4" t="s">
        <v>7639</v>
      </c>
      <c r="F10966" s="11">
        <v>0</v>
      </c>
    </row>
    <row r="10967" spans="5:6" x14ac:dyDescent="0.3">
      <c r="E10967" s="4" t="s">
        <v>8462</v>
      </c>
      <c r="F10967" s="11">
        <v>0</v>
      </c>
    </row>
    <row r="10968" spans="5:6" x14ac:dyDescent="0.3">
      <c r="E10968" s="4" t="s">
        <v>7640</v>
      </c>
      <c r="F10968" s="11">
        <v>0</v>
      </c>
    </row>
    <row r="10969" spans="5:6" x14ac:dyDescent="0.3">
      <c r="E10969" s="4" t="s">
        <v>8470</v>
      </c>
      <c r="F10969" s="11">
        <v>0</v>
      </c>
    </row>
    <row r="10970" spans="5:6" x14ac:dyDescent="0.3">
      <c r="E10970" s="4" t="s">
        <v>7641</v>
      </c>
      <c r="F10970" s="11">
        <v>0</v>
      </c>
    </row>
    <row r="10971" spans="5:6" x14ac:dyDescent="0.3">
      <c r="E10971" s="4" t="s">
        <v>8478</v>
      </c>
      <c r="F10971" s="11">
        <v>0</v>
      </c>
    </row>
    <row r="10972" spans="5:6" x14ac:dyDescent="0.3">
      <c r="E10972" s="4" t="s">
        <v>7642</v>
      </c>
      <c r="F10972" s="11">
        <v>0</v>
      </c>
    </row>
    <row r="10973" spans="5:6" x14ac:dyDescent="0.3">
      <c r="E10973" s="4" t="s">
        <v>8494</v>
      </c>
      <c r="F10973" s="11">
        <v>0</v>
      </c>
    </row>
    <row r="10974" spans="5:6" x14ac:dyDescent="0.3">
      <c r="E10974" s="4" t="s">
        <v>7643</v>
      </c>
      <c r="F10974" s="11">
        <v>0</v>
      </c>
    </row>
    <row r="10975" spans="5:6" x14ac:dyDescent="0.3">
      <c r="E10975" s="4" t="s">
        <v>8502</v>
      </c>
      <c r="F10975" s="11">
        <v>0</v>
      </c>
    </row>
    <row r="10976" spans="5:6" x14ac:dyDescent="0.3">
      <c r="E10976" s="4" t="s">
        <v>7644</v>
      </c>
      <c r="F10976" s="11">
        <v>0</v>
      </c>
    </row>
    <row r="10977" spans="5:6" x14ac:dyDescent="0.3">
      <c r="E10977" s="4" t="s">
        <v>8510</v>
      </c>
      <c r="F10977" s="11">
        <v>0</v>
      </c>
    </row>
    <row r="10978" spans="5:6" x14ac:dyDescent="0.3">
      <c r="E10978" s="4" t="s">
        <v>7645</v>
      </c>
      <c r="F10978" s="11">
        <v>0</v>
      </c>
    </row>
    <row r="10979" spans="5:6" x14ac:dyDescent="0.3">
      <c r="E10979" s="4" t="s">
        <v>8518</v>
      </c>
      <c r="F10979" s="11">
        <v>0</v>
      </c>
    </row>
    <row r="10980" spans="5:6" x14ac:dyDescent="0.3">
      <c r="E10980" s="4" t="s">
        <v>7646</v>
      </c>
      <c r="F10980" s="11">
        <v>0</v>
      </c>
    </row>
    <row r="10981" spans="5:6" x14ac:dyDescent="0.3">
      <c r="E10981" s="4" t="s">
        <v>8526</v>
      </c>
      <c r="F10981" s="11">
        <v>0</v>
      </c>
    </row>
    <row r="10982" spans="5:6" x14ac:dyDescent="0.3">
      <c r="E10982" s="4" t="s">
        <v>7647</v>
      </c>
      <c r="F10982" s="11">
        <v>0</v>
      </c>
    </row>
    <row r="10983" spans="5:6" x14ac:dyDescent="0.3">
      <c r="E10983" s="4" t="s">
        <v>8534</v>
      </c>
      <c r="F10983" s="11">
        <v>0</v>
      </c>
    </row>
    <row r="10984" spans="5:6" x14ac:dyDescent="0.3">
      <c r="E10984" s="4" t="s">
        <v>7648</v>
      </c>
      <c r="F10984" s="11">
        <v>0</v>
      </c>
    </row>
    <row r="10985" spans="5:6" x14ac:dyDescent="0.3">
      <c r="E10985" s="4" t="s">
        <v>8542</v>
      </c>
      <c r="F10985" s="11">
        <v>0</v>
      </c>
    </row>
    <row r="10986" spans="5:6" x14ac:dyDescent="0.3">
      <c r="E10986" s="4" t="s">
        <v>7649</v>
      </c>
      <c r="F10986" s="11">
        <v>0</v>
      </c>
    </row>
    <row r="10987" spans="5:6" x14ac:dyDescent="0.3">
      <c r="E10987" s="4" t="s">
        <v>8550</v>
      </c>
      <c r="F10987" s="11">
        <v>0</v>
      </c>
    </row>
    <row r="10988" spans="5:6" x14ac:dyDescent="0.3">
      <c r="E10988" s="4" t="s">
        <v>7650</v>
      </c>
      <c r="F10988" s="11">
        <v>0</v>
      </c>
    </row>
    <row r="10989" spans="5:6" x14ac:dyDescent="0.3">
      <c r="E10989" s="4" t="s">
        <v>8558</v>
      </c>
      <c r="F10989" s="11">
        <v>0</v>
      </c>
    </row>
    <row r="10990" spans="5:6" x14ac:dyDescent="0.3">
      <c r="E10990" s="4" t="s">
        <v>7651</v>
      </c>
      <c r="F10990" s="11">
        <v>0</v>
      </c>
    </row>
    <row r="10991" spans="5:6" x14ac:dyDescent="0.3">
      <c r="E10991" s="4" t="s">
        <v>8566</v>
      </c>
      <c r="F10991" s="11">
        <v>0</v>
      </c>
    </row>
    <row r="10992" spans="5:6" x14ac:dyDescent="0.3">
      <c r="E10992" s="4" t="s">
        <v>7652</v>
      </c>
      <c r="F10992" s="11">
        <v>0</v>
      </c>
    </row>
    <row r="10993" spans="5:6" x14ac:dyDescent="0.3">
      <c r="E10993" s="4" t="s">
        <v>8574</v>
      </c>
      <c r="F10993" s="11">
        <v>0</v>
      </c>
    </row>
    <row r="10994" spans="5:6" x14ac:dyDescent="0.3">
      <c r="E10994" s="4" t="s">
        <v>7653</v>
      </c>
      <c r="F10994" s="11">
        <v>0</v>
      </c>
    </row>
    <row r="10995" spans="5:6" x14ac:dyDescent="0.3">
      <c r="E10995" s="4" t="s">
        <v>8582</v>
      </c>
      <c r="F10995" s="11">
        <v>0</v>
      </c>
    </row>
    <row r="10996" spans="5:6" x14ac:dyDescent="0.3">
      <c r="E10996" s="4" t="s">
        <v>7654</v>
      </c>
      <c r="F10996" s="11">
        <v>0</v>
      </c>
    </row>
    <row r="10997" spans="5:6" x14ac:dyDescent="0.3">
      <c r="E10997" s="4" t="s">
        <v>7510</v>
      </c>
      <c r="F10997" s="11">
        <v>0</v>
      </c>
    </row>
    <row r="10998" spans="5:6" x14ac:dyDescent="0.3">
      <c r="E10998" s="4" t="s">
        <v>7655</v>
      </c>
      <c r="F10998" s="11">
        <v>0</v>
      </c>
    </row>
    <row r="10999" spans="5:6" x14ac:dyDescent="0.3">
      <c r="E10999" s="4" t="s">
        <v>8598</v>
      </c>
      <c r="F10999" s="11">
        <v>0</v>
      </c>
    </row>
    <row r="11000" spans="5:6" x14ac:dyDescent="0.3">
      <c r="E11000" s="4" t="s">
        <v>7656</v>
      </c>
      <c r="F11000" s="11">
        <v>0</v>
      </c>
    </row>
    <row r="11001" spans="5:6" x14ac:dyDescent="0.3">
      <c r="E11001" s="4" t="s">
        <v>8058</v>
      </c>
      <c r="F11001" s="11">
        <v>0</v>
      </c>
    </row>
    <row r="11002" spans="5:6" x14ac:dyDescent="0.3">
      <c r="E11002" s="4" t="s">
        <v>7657</v>
      </c>
      <c r="F11002" s="11">
        <v>0</v>
      </c>
    </row>
    <row r="11003" spans="5:6" x14ac:dyDescent="0.3">
      <c r="E11003" s="4" t="s">
        <v>8062</v>
      </c>
      <c r="F11003" s="11">
        <v>0</v>
      </c>
    </row>
    <row r="11004" spans="5:6" x14ac:dyDescent="0.3">
      <c r="E11004" s="4" t="s">
        <v>7658</v>
      </c>
      <c r="F11004" s="11">
        <v>0</v>
      </c>
    </row>
    <row r="11005" spans="5:6" x14ac:dyDescent="0.3">
      <c r="E11005" s="4" t="s">
        <v>8066</v>
      </c>
      <c r="F11005" s="11">
        <v>0</v>
      </c>
    </row>
    <row r="11006" spans="5:6" x14ac:dyDescent="0.3">
      <c r="E11006" s="4" t="s">
        <v>7659</v>
      </c>
      <c r="F11006" s="11">
        <v>0</v>
      </c>
    </row>
    <row r="11007" spans="5:6" x14ac:dyDescent="0.3">
      <c r="E11007" s="4" t="s">
        <v>8070</v>
      </c>
      <c r="F11007" s="11">
        <v>0</v>
      </c>
    </row>
    <row r="11008" spans="5:6" x14ac:dyDescent="0.3">
      <c r="E11008" s="4" t="s">
        <v>7660</v>
      </c>
      <c r="F11008" s="11">
        <v>0</v>
      </c>
    </row>
    <row r="11009" spans="5:6" x14ac:dyDescent="0.3">
      <c r="E11009" s="4" t="s">
        <v>8074</v>
      </c>
      <c r="F11009" s="11">
        <v>0</v>
      </c>
    </row>
    <row r="11010" spans="5:6" x14ac:dyDescent="0.3">
      <c r="E11010" s="4" t="s">
        <v>7661</v>
      </c>
      <c r="F11010" s="11">
        <v>0</v>
      </c>
    </row>
    <row r="11011" spans="5:6" x14ac:dyDescent="0.3">
      <c r="E11011" s="4" t="s">
        <v>8078</v>
      </c>
      <c r="F11011" s="11">
        <v>0</v>
      </c>
    </row>
    <row r="11012" spans="5:6" x14ac:dyDescent="0.3">
      <c r="E11012" s="4" t="s">
        <v>7662</v>
      </c>
      <c r="F11012" s="11">
        <v>0</v>
      </c>
    </row>
    <row r="11013" spans="5:6" x14ac:dyDescent="0.3">
      <c r="E11013" s="4" t="s">
        <v>8082</v>
      </c>
      <c r="F11013" s="11">
        <v>0</v>
      </c>
    </row>
    <row r="11014" spans="5:6" x14ac:dyDescent="0.3">
      <c r="E11014" s="4" t="s">
        <v>7663</v>
      </c>
      <c r="F11014" s="11">
        <v>0</v>
      </c>
    </row>
    <row r="11015" spans="5:6" x14ac:dyDescent="0.3">
      <c r="E11015" s="4" t="s">
        <v>8086</v>
      </c>
      <c r="F11015" s="11">
        <v>0</v>
      </c>
    </row>
    <row r="11016" spans="5:6" x14ac:dyDescent="0.3">
      <c r="E11016" s="4" t="s">
        <v>7664</v>
      </c>
      <c r="F11016" s="11">
        <v>0</v>
      </c>
    </row>
    <row r="11017" spans="5:6" x14ac:dyDescent="0.3">
      <c r="E11017" s="4" t="s">
        <v>8090</v>
      </c>
      <c r="F11017" s="11">
        <v>0</v>
      </c>
    </row>
    <row r="11018" spans="5:6" x14ac:dyDescent="0.3">
      <c r="E11018" s="4" t="s">
        <v>7665</v>
      </c>
      <c r="F11018" s="11">
        <v>0</v>
      </c>
    </row>
    <row r="11019" spans="5:6" x14ac:dyDescent="0.3">
      <c r="E11019" s="4" t="s">
        <v>8094</v>
      </c>
      <c r="F11019" s="11">
        <v>0</v>
      </c>
    </row>
    <row r="11020" spans="5:6" x14ac:dyDescent="0.3">
      <c r="E11020" s="4" t="s">
        <v>7666</v>
      </c>
      <c r="F11020" s="11">
        <v>0</v>
      </c>
    </row>
    <row r="11021" spans="5:6" x14ac:dyDescent="0.3">
      <c r="E11021" s="4" t="s">
        <v>8098</v>
      </c>
      <c r="F11021" s="11">
        <v>0</v>
      </c>
    </row>
    <row r="11022" spans="5:6" x14ac:dyDescent="0.3">
      <c r="E11022" s="4" t="s">
        <v>7667</v>
      </c>
      <c r="F11022" s="11">
        <v>0</v>
      </c>
    </row>
    <row r="11023" spans="5:6" x14ac:dyDescent="0.3">
      <c r="E11023" s="4" t="s">
        <v>8102</v>
      </c>
      <c r="F11023" s="11">
        <v>0</v>
      </c>
    </row>
    <row r="11024" spans="5:6" x14ac:dyDescent="0.3">
      <c r="E11024" s="4" t="s">
        <v>7668</v>
      </c>
      <c r="F11024" s="11">
        <v>0</v>
      </c>
    </row>
    <row r="11025" spans="5:6" x14ac:dyDescent="0.3">
      <c r="E11025" s="4" t="s">
        <v>8106</v>
      </c>
      <c r="F11025" s="11">
        <v>0</v>
      </c>
    </row>
    <row r="11026" spans="5:6" x14ac:dyDescent="0.3">
      <c r="E11026" s="4" t="s">
        <v>7669</v>
      </c>
      <c r="F11026" s="11">
        <v>0</v>
      </c>
    </row>
    <row r="11027" spans="5:6" x14ac:dyDescent="0.3">
      <c r="E11027" s="4" t="s">
        <v>8110</v>
      </c>
      <c r="F11027" s="11">
        <v>0</v>
      </c>
    </row>
    <row r="11028" spans="5:6" x14ac:dyDescent="0.3">
      <c r="E11028" s="4" t="s">
        <v>7670</v>
      </c>
      <c r="F11028" s="11">
        <v>0</v>
      </c>
    </row>
    <row r="11029" spans="5:6" x14ac:dyDescent="0.3">
      <c r="E11029" s="4" t="s">
        <v>8114</v>
      </c>
      <c r="F11029" s="11">
        <v>0</v>
      </c>
    </row>
    <row r="11030" spans="5:6" x14ac:dyDescent="0.3">
      <c r="E11030" s="4" t="s">
        <v>7671</v>
      </c>
      <c r="F11030" s="11">
        <v>0</v>
      </c>
    </row>
    <row r="11031" spans="5:6" x14ac:dyDescent="0.3">
      <c r="E11031" s="4" t="s">
        <v>8118</v>
      </c>
      <c r="F11031" s="11">
        <v>0</v>
      </c>
    </row>
    <row r="11032" spans="5:6" x14ac:dyDescent="0.3">
      <c r="E11032" s="4" t="s">
        <v>7672</v>
      </c>
      <c r="F11032" s="11">
        <v>0</v>
      </c>
    </row>
    <row r="11033" spans="5:6" x14ac:dyDescent="0.3">
      <c r="E11033" s="4" t="s">
        <v>8122</v>
      </c>
      <c r="F11033" s="11">
        <v>0</v>
      </c>
    </row>
    <row r="11034" spans="5:6" x14ac:dyDescent="0.3">
      <c r="E11034" s="4" t="s">
        <v>7673</v>
      </c>
      <c r="F11034" s="11">
        <v>0</v>
      </c>
    </row>
    <row r="11035" spans="5:6" x14ac:dyDescent="0.3">
      <c r="E11035" s="4" t="s">
        <v>8126</v>
      </c>
      <c r="F11035" s="11">
        <v>0</v>
      </c>
    </row>
    <row r="11036" spans="5:6" x14ac:dyDescent="0.3">
      <c r="E11036" s="4" t="s">
        <v>7674</v>
      </c>
      <c r="F11036" s="11">
        <v>0</v>
      </c>
    </row>
    <row r="11037" spans="5:6" x14ac:dyDescent="0.3">
      <c r="E11037" s="4" t="s">
        <v>8130</v>
      </c>
      <c r="F11037" s="11">
        <v>0</v>
      </c>
    </row>
    <row r="11038" spans="5:6" x14ac:dyDescent="0.3">
      <c r="E11038" s="4" t="s">
        <v>7675</v>
      </c>
      <c r="F11038" s="11">
        <v>0</v>
      </c>
    </row>
    <row r="11039" spans="5:6" x14ac:dyDescent="0.3">
      <c r="E11039" s="4" t="s">
        <v>8134</v>
      </c>
      <c r="F11039" s="11">
        <v>0</v>
      </c>
    </row>
    <row r="11040" spans="5:6" x14ac:dyDescent="0.3">
      <c r="E11040" s="4" t="s">
        <v>7676</v>
      </c>
      <c r="F11040" s="11">
        <v>0</v>
      </c>
    </row>
    <row r="11041" spans="5:6" x14ac:dyDescent="0.3">
      <c r="E11041" s="4" t="s">
        <v>8138</v>
      </c>
      <c r="F11041" s="11">
        <v>0</v>
      </c>
    </row>
    <row r="11042" spans="5:6" x14ac:dyDescent="0.3">
      <c r="E11042" s="4" t="s">
        <v>7677</v>
      </c>
      <c r="F11042" s="11">
        <v>0</v>
      </c>
    </row>
    <row r="11043" spans="5:6" x14ac:dyDescent="0.3">
      <c r="E11043" s="4" t="s">
        <v>8142</v>
      </c>
      <c r="F11043" s="11">
        <v>0</v>
      </c>
    </row>
    <row r="11044" spans="5:6" x14ac:dyDescent="0.3">
      <c r="E11044" s="4" t="s">
        <v>7678</v>
      </c>
      <c r="F11044" s="11">
        <v>0</v>
      </c>
    </row>
    <row r="11045" spans="5:6" x14ac:dyDescent="0.3">
      <c r="E11045" s="4" t="s">
        <v>8149</v>
      </c>
      <c r="F11045" s="11">
        <v>0</v>
      </c>
    </row>
    <row r="11046" spans="5:6" x14ac:dyDescent="0.3">
      <c r="E11046" s="4" t="s">
        <v>7679</v>
      </c>
      <c r="F11046" s="11">
        <v>0</v>
      </c>
    </row>
    <row r="11047" spans="5:6" x14ac:dyDescent="0.3">
      <c r="E11047" s="4" t="s">
        <v>8153</v>
      </c>
      <c r="F11047" s="11">
        <v>0</v>
      </c>
    </row>
    <row r="11048" spans="5:6" x14ac:dyDescent="0.3">
      <c r="E11048" s="4" t="s">
        <v>7680</v>
      </c>
      <c r="F11048" s="11">
        <v>0</v>
      </c>
    </row>
    <row r="11049" spans="5:6" x14ac:dyDescent="0.3">
      <c r="E11049" s="4" t="s">
        <v>8157</v>
      </c>
      <c r="F11049" s="11">
        <v>0</v>
      </c>
    </row>
    <row r="11050" spans="5:6" x14ac:dyDescent="0.3">
      <c r="E11050" s="4" t="s">
        <v>7681</v>
      </c>
      <c r="F11050" s="11">
        <v>0</v>
      </c>
    </row>
    <row r="11051" spans="5:6" x14ac:dyDescent="0.3">
      <c r="E11051" s="4" t="s">
        <v>8164</v>
      </c>
      <c r="F11051" s="11">
        <v>0</v>
      </c>
    </row>
    <row r="11052" spans="5:6" x14ac:dyDescent="0.3">
      <c r="E11052" s="4" t="s">
        <v>7682</v>
      </c>
      <c r="F11052" s="11">
        <v>0</v>
      </c>
    </row>
    <row r="11053" spans="5:6" x14ac:dyDescent="0.3">
      <c r="E11053" s="4" t="s">
        <v>8168</v>
      </c>
      <c r="F11053" s="11">
        <v>0</v>
      </c>
    </row>
    <row r="11054" spans="5:6" x14ac:dyDescent="0.3">
      <c r="E11054" s="4" t="s">
        <v>7683</v>
      </c>
      <c r="F11054" s="11">
        <v>0</v>
      </c>
    </row>
    <row r="11055" spans="5:6" x14ac:dyDescent="0.3">
      <c r="E11055" s="4" t="s">
        <v>8172</v>
      </c>
      <c r="F11055" s="11">
        <v>0</v>
      </c>
    </row>
    <row r="11056" spans="5:6" x14ac:dyDescent="0.3">
      <c r="E11056" s="4" t="s">
        <v>7684</v>
      </c>
      <c r="F11056" s="11">
        <v>0</v>
      </c>
    </row>
    <row r="11057" spans="5:6" x14ac:dyDescent="0.3">
      <c r="E11057" s="4" t="s">
        <v>8176</v>
      </c>
      <c r="F11057" s="11">
        <v>0</v>
      </c>
    </row>
    <row r="11058" spans="5:6" x14ac:dyDescent="0.3">
      <c r="E11058" s="4" t="s">
        <v>7685</v>
      </c>
      <c r="F11058" s="11">
        <v>0</v>
      </c>
    </row>
    <row r="11059" spans="5:6" x14ac:dyDescent="0.3">
      <c r="E11059" s="4" t="s">
        <v>8180</v>
      </c>
      <c r="F11059" s="11">
        <v>0</v>
      </c>
    </row>
    <row r="11060" spans="5:6" x14ac:dyDescent="0.3">
      <c r="E11060" s="4" t="s">
        <v>7686</v>
      </c>
      <c r="F11060" s="11">
        <v>0</v>
      </c>
    </row>
    <row r="11061" spans="5:6" x14ac:dyDescent="0.3">
      <c r="E11061" s="4" t="s">
        <v>8184</v>
      </c>
      <c r="F11061" s="11">
        <v>0</v>
      </c>
    </row>
    <row r="11062" spans="5:6" x14ac:dyDescent="0.3">
      <c r="E11062" s="4" t="s">
        <v>7687</v>
      </c>
      <c r="F11062" s="11">
        <v>0</v>
      </c>
    </row>
    <row r="11063" spans="5:6" x14ac:dyDescent="0.3">
      <c r="E11063" s="4" t="s">
        <v>8188</v>
      </c>
      <c r="F11063" s="11">
        <v>0</v>
      </c>
    </row>
    <row r="11064" spans="5:6" x14ac:dyDescent="0.3">
      <c r="E11064" s="4" t="s">
        <v>7688</v>
      </c>
      <c r="F11064" s="11">
        <v>0</v>
      </c>
    </row>
    <row r="11065" spans="5:6" x14ac:dyDescent="0.3">
      <c r="E11065" s="4" t="s">
        <v>8192</v>
      </c>
      <c r="F11065" s="11">
        <v>0</v>
      </c>
    </row>
    <row r="11066" spans="5:6" x14ac:dyDescent="0.3">
      <c r="E11066" s="4" t="s">
        <v>7689</v>
      </c>
      <c r="F11066" s="11">
        <v>0</v>
      </c>
    </row>
    <row r="11067" spans="5:6" x14ac:dyDescent="0.3">
      <c r="E11067" s="4" t="s">
        <v>8196</v>
      </c>
      <c r="F11067" s="11">
        <v>0</v>
      </c>
    </row>
    <row r="11068" spans="5:6" x14ac:dyDescent="0.3">
      <c r="E11068" s="4" t="s">
        <v>7690</v>
      </c>
      <c r="F11068" s="11">
        <v>0</v>
      </c>
    </row>
    <row r="11069" spans="5:6" x14ac:dyDescent="0.3">
      <c r="E11069" s="4" t="s">
        <v>8200</v>
      </c>
      <c r="F11069" s="11">
        <v>0</v>
      </c>
    </row>
    <row r="11070" spans="5:6" x14ac:dyDescent="0.3">
      <c r="E11070" s="4" t="s">
        <v>7691</v>
      </c>
      <c r="F11070" s="11">
        <v>0</v>
      </c>
    </row>
    <row r="11071" spans="5:6" x14ac:dyDescent="0.3">
      <c r="E11071" s="4" t="s">
        <v>8204</v>
      </c>
      <c r="F11071" s="11">
        <v>0</v>
      </c>
    </row>
    <row r="11072" spans="5:6" x14ac:dyDescent="0.3">
      <c r="E11072" s="4" t="s">
        <v>7692</v>
      </c>
      <c r="F11072" s="11">
        <v>0</v>
      </c>
    </row>
    <row r="11073" spans="5:6" x14ac:dyDescent="0.3">
      <c r="E11073" s="4" t="s">
        <v>8208</v>
      </c>
      <c r="F11073" s="11">
        <v>0</v>
      </c>
    </row>
    <row r="11074" spans="5:6" x14ac:dyDescent="0.3">
      <c r="E11074" s="4" t="s">
        <v>7693</v>
      </c>
      <c r="F11074" s="11">
        <v>0</v>
      </c>
    </row>
    <row r="11075" spans="5:6" x14ac:dyDescent="0.3">
      <c r="E11075" s="4" t="s">
        <v>8212</v>
      </c>
      <c r="F11075" s="11">
        <v>0</v>
      </c>
    </row>
    <row r="11076" spans="5:6" x14ac:dyDescent="0.3">
      <c r="E11076" s="4" t="s">
        <v>7694</v>
      </c>
      <c r="F11076" s="11">
        <v>0</v>
      </c>
    </row>
    <row r="11077" spans="5:6" x14ac:dyDescent="0.3">
      <c r="E11077" s="4" t="s">
        <v>8216</v>
      </c>
      <c r="F11077" s="11">
        <v>0</v>
      </c>
    </row>
    <row r="11078" spans="5:6" x14ac:dyDescent="0.3">
      <c r="E11078" s="4" t="s">
        <v>7695</v>
      </c>
      <c r="F11078" s="11">
        <v>0</v>
      </c>
    </row>
    <row r="11079" spans="5:6" x14ac:dyDescent="0.3">
      <c r="E11079" s="4" t="s">
        <v>8220</v>
      </c>
      <c r="F11079" s="11">
        <v>0</v>
      </c>
    </row>
    <row r="11080" spans="5:6" x14ac:dyDescent="0.3">
      <c r="E11080" s="4" t="s">
        <v>7696</v>
      </c>
      <c r="F11080" s="11">
        <v>0</v>
      </c>
    </row>
    <row r="11081" spans="5:6" x14ac:dyDescent="0.3">
      <c r="E11081" s="4" t="s">
        <v>8224</v>
      </c>
      <c r="F11081" s="11">
        <v>0</v>
      </c>
    </row>
    <row r="11082" spans="5:6" x14ac:dyDescent="0.3">
      <c r="E11082" s="4" t="s">
        <v>7697</v>
      </c>
      <c r="F11082" s="11">
        <v>0</v>
      </c>
    </row>
    <row r="11083" spans="5:6" x14ac:dyDescent="0.3">
      <c r="E11083" s="4" t="s">
        <v>8228</v>
      </c>
      <c r="F11083" s="11">
        <v>0</v>
      </c>
    </row>
    <row r="11084" spans="5:6" x14ac:dyDescent="0.3">
      <c r="E11084" s="4" t="s">
        <v>7698</v>
      </c>
      <c r="F11084" s="11">
        <v>0</v>
      </c>
    </row>
    <row r="11085" spans="5:6" x14ac:dyDescent="0.3">
      <c r="E11085" s="4" t="s">
        <v>8232</v>
      </c>
      <c r="F11085" s="11">
        <v>0</v>
      </c>
    </row>
    <row r="11086" spans="5:6" x14ac:dyDescent="0.3">
      <c r="E11086" s="4" t="s">
        <v>7699</v>
      </c>
      <c r="F11086" s="11">
        <v>0</v>
      </c>
    </row>
    <row r="11087" spans="5:6" x14ac:dyDescent="0.3">
      <c r="E11087" s="4" t="s">
        <v>8236</v>
      </c>
      <c r="F11087" s="11">
        <v>0</v>
      </c>
    </row>
    <row r="11088" spans="5:6" x14ac:dyDescent="0.3">
      <c r="E11088" s="4" t="s">
        <v>7700</v>
      </c>
      <c r="F11088" s="11">
        <v>0</v>
      </c>
    </row>
    <row r="11089" spans="5:6" x14ac:dyDescent="0.3">
      <c r="E11089" s="4" t="s">
        <v>8240</v>
      </c>
      <c r="F11089" s="11">
        <v>0</v>
      </c>
    </row>
    <row r="11090" spans="5:6" x14ac:dyDescent="0.3">
      <c r="E11090" s="4" t="s">
        <v>7701</v>
      </c>
      <c r="F11090" s="11">
        <v>0</v>
      </c>
    </row>
    <row r="11091" spans="5:6" x14ac:dyDescent="0.3">
      <c r="E11091" s="4" t="s">
        <v>8244</v>
      </c>
      <c r="F11091" s="11">
        <v>0</v>
      </c>
    </row>
    <row r="11092" spans="5:6" x14ac:dyDescent="0.3">
      <c r="E11092" s="4" t="s">
        <v>7702</v>
      </c>
      <c r="F11092" s="11">
        <v>0</v>
      </c>
    </row>
    <row r="11093" spans="5:6" x14ac:dyDescent="0.3">
      <c r="E11093" s="4" t="s">
        <v>8248</v>
      </c>
      <c r="F11093" s="11">
        <v>0</v>
      </c>
    </row>
    <row r="11094" spans="5:6" x14ac:dyDescent="0.3">
      <c r="E11094" s="4" t="s">
        <v>7703</v>
      </c>
      <c r="F11094" s="11">
        <v>0</v>
      </c>
    </row>
    <row r="11095" spans="5:6" x14ac:dyDescent="0.3">
      <c r="E11095" s="4" t="s">
        <v>8252</v>
      </c>
      <c r="F11095" s="11">
        <v>0</v>
      </c>
    </row>
    <row r="11096" spans="5:6" x14ac:dyDescent="0.3">
      <c r="E11096" s="4" t="s">
        <v>7704</v>
      </c>
      <c r="F11096" s="11">
        <v>0</v>
      </c>
    </row>
    <row r="11097" spans="5:6" x14ac:dyDescent="0.3">
      <c r="E11097" s="4" t="s">
        <v>8256</v>
      </c>
      <c r="F11097" s="11">
        <v>0</v>
      </c>
    </row>
    <row r="11098" spans="5:6" x14ac:dyDescent="0.3">
      <c r="E11098" s="4" t="s">
        <v>7705</v>
      </c>
      <c r="F11098" s="11">
        <v>0</v>
      </c>
    </row>
    <row r="11099" spans="5:6" x14ac:dyDescent="0.3">
      <c r="E11099" s="4" t="s">
        <v>8260</v>
      </c>
      <c r="F11099" s="11">
        <v>0</v>
      </c>
    </row>
    <row r="11100" spans="5:6" x14ac:dyDescent="0.3">
      <c r="E11100" s="4" t="s">
        <v>7706</v>
      </c>
      <c r="F11100" s="11">
        <v>0</v>
      </c>
    </row>
    <row r="11101" spans="5:6" x14ac:dyDescent="0.3">
      <c r="E11101" s="4" t="s">
        <v>8264</v>
      </c>
      <c r="F11101" s="11">
        <v>0</v>
      </c>
    </row>
    <row r="11102" spans="5:6" x14ac:dyDescent="0.3">
      <c r="E11102" s="4" t="s">
        <v>7707</v>
      </c>
      <c r="F11102" s="11">
        <v>0</v>
      </c>
    </row>
    <row r="11103" spans="5:6" x14ac:dyDescent="0.3">
      <c r="E11103" s="4" t="s">
        <v>8268</v>
      </c>
      <c r="F11103" s="11">
        <v>0</v>
      </c>
    </row>
    <row r="11104" spans="5:6" x14ac:dyDescent="0.3">
      <c r="E11104" s="4" t="s">
        <v>7708</v>
      </c>
      <c r="F11104" s="11">
        <v>0</v>
      </c>
    </row>
    <row r="11105" spans="5:6" x14ac:dyDescent="0.3">
      <c r="E11105" s="4" t="s">
        <v>8272</v>
      </c>
      <c r="F11105" s="11">
        <v>0</v>
      </c>
    </row>
    <row r="11106" spans="5:6" x14ac:dyDescent="0.3">
      <c r="E11106" s="4" t="s">
        <v>7709</v>
      </c>
      <c r="F11106" s="11">
        <v>0</v>
      </c>
    </row>
    <row r="11107" spans="5:6" x14ac:dyDescent="0.3">
      <c r="E11107" s="4" t="s">
        <v>8276</v>
      </c>
      <c r="F11107" s="11">
        <v>0</v>
      </c>
    </row>
    <row r="11108" spans="5:6" x14ac:dyDescent="0.3">
      <c r="E11108" s="4" t="s">
        <v>7710</v>
      </c>
      <c r="F11108" s="11">
        <v>0</v>
      </c>
    </row>
    <row r="11109" spans="5:6" x14ac:dyDescent="0.3">
      <c r="E11109" s="4" t="s">
        <v>8280</v>
      </c>
      <c r="F11109" s="11">
        <v>0</v>
      </c>
    </row>
    <row r="11110" spans="5:6" x14ac:dyDescent="0.3">
      <c r="E11110" s="4" t="s">
        <v>7711</v>
      </c>
      <c r="F11110" s="11">
        <v>0</v>
      </c>
    </row>
    <row r="11111" spans="5:6" x14ac:dyDescent="0.3">
      <c r="E11111" s="4" t="s">
        <v>8284</v>
      </c>
      <c r="F11111" s="11">
        <v>0</v>
      </c>
    </row>
    <row r="11112" spans="5:6" x14ac:dyDescent="0.3">
      <c r="E11112" s="4" t="s">
        <v>7712</v>
      </c>
      <c r="F11112" s="11">
        <v>0</v>
      </c>
    </row>
    <row r="11113" spans="5:6" x14ac:dyDescent="0.3">
      <c r="E11113" s="4" t="s">
        <v>8288</v>
      </c>
      <c r="F11113" s="11">
        <v>0</v>
      </c>
    </row>
    <row r="11114" spans="5:6" x14ac:dyDescent="0.3">
      <c r="E11114" s="4" t="s">
        <v>7713</v>
      </c>
      <c r="F11114" s="11">
        <v>0</v>
      </c>
    </row>
    <row r="11115" spans="5:6" x14ac:dyDescent="0.3">
      <c r="E11115" s="4" t="s">
        <v>8292</v>
      </c>
      <c r="F11115" s="11">
        <v>0</v>
      </c>
    </row>
    <row r="11116" spans="5:6" x14ac:dyDescent="0.3">
      <c r="E11116" s="4" t="s">
        <v>7714</v>
      </c>
      <c r="F11116" s="11">
        <v>0</v>
      </c>
    </row>
    <row r="11117" spans="5:6" x14ac:dyDescent="0.3">
      <c r="E11117" s="4" t="s">
        <v>8296</v>
      </c>
      <c r="F11117" s="11">
        <v>0</v>
      </c>
    </row>
    <row r="11118" spans="5:6" x14ac:dyDescent="0.3">
      <c r="E11118" s="4" t="s">
        <v>7715</v>
      </c>
      <c r="F11118" s="11">
        <v>0</v>
      </c>
    </row>
    <row r="11119" spans="5:6" x14ac:dyDescent="0.3">
      <c r="E11119" s="4" t="s">
        <v>8300</v>
      </c>
      <c r="F11119" s="11">
        <v>0</v>
      </c>
    </row>
    <row r="11120" spans="5:6" x14ac:dyDescent="0.3">
      <c r="E11120" s="4" t="s">
        <v>7716</v>
      </c>
      <c r="F11120" s="11">
        <v>0</v>
      </c>
    </row>
    <row r="11121" spans="5:6" x14ac:dyDescent="0.3">
      <c r="E11121" s="4" t="s">
        <v>8304</v>
      </c>
      <c r="F11121" s="11">
        <v>0</v>
      </c>
    </row>
    <row r="11122" spans="5:6" x14ac:dyDescent="0.3">
      <c r="E11122" s="4" t="s">
        <v>7717</v>
      </c>
      <c r="F11122" s="11">
        <v>0</v>
      </c>
    </row>
    <row r="11123" spans="5:6" x14ac:dyDescent="0.3">
      <c r="E11123" s="4" t="s">
        <v>8308</v>
      </c>
      <c r="F11123" s="11">
        <v>0</v>
      </c>
    </row>
    <row r="11124" spans="5:6" x14ac:dyDescent="0.3">
      <c r="E11124" s="4" t="s">
        <v>7718</v>
      </c>
      <c r="F11124" s="11">
        <v>0</v>
      </c>
    </row>
    <row r="11125" spans="5:6" x14ac:dyDescent="0.3">
      <c r="E11125" s="4" t="s">
        <v>8312</v>
      </c>
      <c r="F11125" s="11">
        <v>0</v>
      </c>
    </row>
    <row r="11126" spans="5:6" x14ac:dyDescent="0.3">
      <c r="E11126" s="4" t="s">
        <v>7719</v>
      </c>
      <c r="F11126" s="11">
        <v>0</v>
      </c>
    </row>
    <row r="11127" spans="5:6" x14ac:dyDescent="0.3">
      <c r="E11127" s="4" t="s">
        <v>8316</v>
      </c>
      <c r="F11127" s="11">
        <v>0</v>
      </c>
    </row>
    <row r="11128" spans="5:6" x14ac:dyDescent="0.3">
      <c r="E11128" s="4" t="s">
        <v>7720</v>
      </c>
      <c r="F11128" s="11">
        <v>0</v>
      </c>
    </row>
    <row r="11129" spans="5:6" x14ac:dyDescent="0.3">
      <c r="E11129" s="4" t="s">
        <v>8320</v>
      </c>
      <c r="F11129" s="11">
        <v>0</v>
      </c>
    </row>
    <row r="11130" spans="5:6" x14ac:dyDescent="0.3">
      <c r="E11130" s="4" t="s">
        <v>7721</v>
      </c>
      <c r="F11130" s="11">
        <v>0</v>
      </c>
    </row>
    <row r="11131" spans="5:6" x14ac:dyDescent="0.3">
      <c r="E11131" s="4" t="s">
        <v>8324</v>
      </c>
      <c r="F11131" s="11">
        <v>0</v>
      </c>
    </row>
    <row r="11132" spans="5:6" x14ac:dyDescent="0.3">
      <c r="E11132" s="4" t="s">
        <v>7722</v>
      </c>
      <c r="F11132" s="11">
        <v>0</v>
      </c>
    </row>
    <row r="11133" spans="5:6" x14ac:dyDescent="0.3">
      <c r="E11133" s="4" t="s">
        <v>8328</v>
      </c>
      <c r="F11133" s="11">
        <v>0</v>
      </c>
    </row>
    <row r="11134" spans="5:6" x14ac:dyDescent="0.3">
      <c r="E11134" s="4" t="s">
        <v>7723</v>
      </c>
      <c r="F11134" s="11">
        <v>0</v>
      </c>
    </row>
    <row r="11135" spans="5:6" x14ac:dyDescent="0.3">
      <c r="E11135" s="4" t="s">
        <v>8332</v>
      </c>
      <c r="F11135" s="11">
        <v>0</v>
      </c>
    </row>
    <row r="11136" spans="5:6" x14ac:dyDescent="0.3">
      <c r="E11136" s="4" t="s">
        <v>7724</v>
      </c>
      <c r="F11136" s="11">
        <v>0</v>
      </c>
    </row>
    <row r="11137" spans="5:6" x14ac:dyDescent="0.3">
      <c r="E11137" s="4" t="s">
        <v>8336</v>
      </c>
      <c r="F11137" s="11">
        <v>0</v>
      </c>
    </row>
    <row r="11138" spans="5:6" x14ac:dyDescent="0.3">
      <c r="E11138" s="4" t="s">
        <v>7725</v>
      </c>
      <c r="F11138" s="11">
        <v>0</v>
      </c>
    </row>
    <row r="11139" spans="5:6" x14ac:dyDescent="0.3">
      <c r="E11139" s="4" t="s">
        <v>8340</v>
      </c>
      <c r="F11139" s="11">
        <v>0</v>
      </c>
    </row>
    <row r="11140" spans="5:6" x14ac:dyDescent="0.3">
      <c r="E11140" s="4" t="s">
        <v>7726</v>
      </c>
      <c r="F11140" s="11">
        <v>0</v>
      </c>
    </row>
    <row r="11141" spans="5:6" x14ac:dyDescent="0.3">
      <c r="E11141" s="4" t="s">
        <v>8344</v>
      </c>
      <c r="F11141" s="11">
        <v>0</v>
      </c>
    </row>
    <row r="11142" spans="5:6" x14ac:dyDescent="0.3">
      <c r="E11142" s="4" t="s">
        <v>7727</v>
      </c>
      <c r="F11142" s="11">
        <v>0</v>
      </c>
    </row>
    <row r="11143" spans="5:6" x14ac:dyDescent="0.3">
      <c r="E11143" s="4" t="s">
        <v>8348</v>
      </c>
      <c r="F11143" s="11">
        <v>0</v>
      </c>
    </row>
    <row r="11144" spans="5:6" x14ac:dyDescent="0.3">
      <c r="E11144" s="4" t="s">
        <v>7728</v>
      </c>
      <c r="F11144" s="11">
        <v>0</v>
      </c>
    </row>
    <row r="11145" spans="5:6" x14ac:dyDescent="0.3">
      <c r="E11145" s="4" t="s">
        <v>8352</v>
      </c>
      <c r="F11145" s="11">
        <v>0</v>
      </c>
    </row>
    <row r="11146" spans="5:6" x14ac:dyDescent="0.3">
      <c r="E11146" s="4" t="s">
        <v>7729</v>
      </c>
      <c r="F11146" s="11">
        <v>0</v>
      </c>
    </row>
    <row r="11147" spans="5:6" x14ac:dyDescent="0.3">
      <c r="E11147" s="4" t="s">
        <v>8356</v>
      </c>
      <c r="F11147" s="11">
        <v>0</v>
      </c>
    </row>
    <row r="11148" spans="5:6" x14ac:dyDescent="0.3">
      <c r="E11148" s="4" t="s">
        <v>7730</v>
      </c>
      <c r="F11148" s="11">
        <v>0</v>
      </c>
    </row>
    <row r="11149" spans="5:6" x14ac:dyDescent="0.3">
      <c r="E11149" s="4" t="s">
        <v>8360</v>
      </c>
      <c r="F11149" s="11">
        <v>0</v>
      </c>
    </row>
    <row r="11150" spans="5:6" x14ac:dyDescent="0.3">
      <c r="E11150" s="4" t="s">
        <v>7731</v>
      </c>
      <c r="F11150" s="11">
        <v>0</v>
      </c>
    </row>
    <row r="11151" spans="5:6" x14ac:dyDescent="0.3">
      <c r="E11151" s="4" t="s">
        <v>8364</v>
      </c>
      <c r="F11151" s="11">
        <v>0</v>
      </c>
    </row>
    <row r="11152" spans="5:6" x14ac:dyDescent="0.3">
      <c r="E11152" s="4" t="s">
        <v>7732</v>
      </c>
      <c r="F11152" s="11">
        <v>0</v>
      </c>
    </row>
    <row r="11153" spans="5:6" x14ac:dyDescent="0.3">
      <c r="E11153" s="4" t="s">
        <v>8368</v>
      </c>
      <c r="F11153" s="11">
        <v>0</v>
      </c>
    </row>
    <row r="11154" spans="5:6" x14ac:dyDescent="0.3">
      <c r="E11154" s="4" t="s">
        <v>7733</v>
      </c>
      <c r="F11154" s="11">
        <v>0</v>
      </c>
    </row>
    <row r="11155" spans="5:6" x14ac:dyDescent="0.3">
      <c r="E11155" s="4" t="s">
        <v>8372</v>
      </c>
      <c r="F11155" s="11">
        <v>0</v>
      </c>
    </row>
    <row r="11156" spans="5:6" x14ac:dyDescent="0.3">
      <c r="E11156" s="4" t="s">
        <v>7734</v>
      </c>
      <c r="F11156" s="11">
        <v>0</v>
      </c>
    </row>
    <row r="11157" spans="5:6" x14ac:dyDescent="0.3">
      <c r="E11157" s="4" t="s">
        <v>8376</v>
      </c>
      <c r="F11157" s="11">
        <v>0</v>
      </c>
    </row>
    <row r="11158" spans="5:6" x14ac:dyDescent="0.3">
      <c r="E11158" s="4" t="s">
        <v>7735</v>
      </c>
      <c r="F11158" s="11">
        <v>0</v>
      </c>
    </row>
    <row r="11159" spans="5:6" x14ac:dyDescent="0.3">
      <c r="E11159" s="4" t="s">
        <v>8380</v>
      </c>
      <c r="F11159" s="11">
        <v>0</v>
      </c>
    </row>
    <row r="11160" spans="5:6" x14ac:dyDescent="0.3">
      <c r="E11160" s="4" t="s">
        <v>7736</v>
      </c>
      <c r="F11160" s="11">
        <v>0</v>
      </c>
    </row>
    <row r="11161" spans="5:6" x14ac:dyDescent="0.3">
      <c r="E11161" s="4" t="s">
        <v>8384</v>
      </c>
      <c r="F11161" s="11">
        <v>0</v>
      </c>
    </row>
    <row r="11162" spans="5:6" x14ac:dyDescent="0.3">
      <c r="E11162" s="4" t="s">
        <v>7737</v>
      </c>
      <c r="F11162" s="11">
        <v>0</v>
      </c>
    </row>
    <row r="11163" spans="5:6" x14ac:dyDescent="0.3">
      <c r="E11163" s="4" t="s">
        <v>8388</v>
      </c>
      <c r="F11163" s="11">
        <v>0</v>
      </c>
    </row>
    <row r="11164" spans="5:6" x14ac:dyDescent="0.3">
      <c r="E11164" s="4" t="s">
        <v>7738</v>
      </c>
      <c r="F11164" s="11">
        <v>0</v>
      </c>
    </row>
    <row r="11165" spans="5:6" x14ac:dyDescent="0.3">
      <c r="E11165" s="4" t="s">
        <v>8392</v>
      </c>
      <c r="F11165" s="11">
        <v>0</v>
      </c>
    </row>
    <row r="11166" spans="5:6" x14ac:dyDescent="0.3">
      <c r="E11166" s="4" t="s">
        <v>7739</v>
      </c>
      <c r="F11166" s="11">
        <v>0</v>
      </c>
    </row>
    <row r="11167" spans="5:6" x14ac:dyDescent="0.3">
      <c r="E11167" s="4" t="s">
        <v>8396</v>
      </c>
      <c r="F11167" s="11">
        <v>0</v>
      </c>
    </row>
    <row r="11168" spans="5:6" x14ac:dyDescent="0.3">
      <c r="E11168" s="4" t="s">
        <v>7740</v>
      </c>
      <c r="F11168" s="11">
        <v>0</v>
      </c>
    </row>
    <row r="11169" spans="5:6" x14ac:dyDescent="0.3">
      <c r="E11169" s="4" t="s">
        <v>7505</v>
      </c>
      <c r="F11169" s="11">
        <v>0</v>
      </c>
    </row>
    <row r="11170" spans="5:6" x14ac:dyDescent="0.3">
      <c r="E11170" s="4" t="s">
        <v>7741</v>
      </c>
      <c r="F11170" s="11">
        <v>0</v>
      </c>
    </row>
    <row r="11171" spans="5:6" x14ac:dyDescent="0.3">
      <c r="E11171" s="4" t="s">
        <v>8404</v>
      </c>
      <c r="F11171" s="11">
        <v>0</v>
      </c>
    </row>
    <row r="11172" spans="5:6" x14ac:dyDescent="0.3">
      <c r="E11172" s="4" t="s">
        <v>7742</v>
      </c>
      <c r="F11172" s="11">
        <v>0</v>
      </c>
    </row>
    <row r="11173" spans="5:6" x14ac:dyDescent="0.3">
      <c r="E11173" s="4" t="s">
        <v>8408</v>
      </c>
      <c r="F11173" s="11">
        <v>0</v>
      </c>
    </row>
    <row r="11174" spans="5:6" x14ac:dyDescent="0.3">
      <c r="E11174" s="4" t="s">
        <v>7743</v>
      </c>
      <c r="F11174" s="11">
        <v>0</v>
      </c>
    </row>
    <row r="11175" spans="5:6" x14ac:dyDescent="0.3">
      <c r="E11175" s="4" t="s">
        <v>8412</v>
      </c>
      <c r="F11175" s="11">
        <v>0</v>
      </c>
    </row>
    <row r="11176" spans="5:6" x14ac:dyDescent="0.3">
      <c r="E11176" s="4" t="s">
        <v>7744</v>
      </c>
      <c r="F11176" s="11">
        <v>0</v>
      </c>
    </row>
    <row r="11177" spans="5:6" x14ac:dyDescent="0.3">
      <c r="E11177" s="4" t="s">
        <v>8416</v>
      </c>
      <c r="F11177" s="11">
        <v>0</v>
      </c>
    </row>
    <row r="11178" spans="5:6" x14ac:dyDescent="0.3">
      <c r="E11178" s="4" t="s">
        <v>7745</v>
      </c>
      <c r="F11178" s="11">
        <v>0</v>
      </c>
    </row>
    <row r="11179" spans="5:6" x14ac:dyDescent="0.3">
      <c r="E11179" s="4" t="s">
        <v>8420</v>
      </c>
      <c r="F11179" s="11">
        <v>0</v>
      </c>
    </row>
    <row r="11180" spans="5:6" x14ac:dyDescent="0.3">
      <c r="E11180" s="4" t="s">
        <v>7746</v>
      </c>
      <c r="F11180" s="11">
        <v>0</v>
      </c>
    </row>
    <row r="11181" spans="5:6" x14ac:dyDescent="0.3">
      <c r="E11181" s="4" t="s">
        <v>8424</v>
      </c>
      <c r="F11181" s="11">
        <v>0</v>
      </c>
    </row>
    <row r="11182" spans="5:6" x14ac:dyDescent="0.3">
      <c r="E11182" s="4" t="s">
        <v>7747</v>
      </c>
      <c r="F11182" s="11">
        <v>0</v>
      </c>
    </row>
    <row r="11183" spans="5:6" x14ac:dyDescent="0.3">
      <c r="E11183" s="4" t="s">
        <v>8428</v>
      </c>
      <c r="F11183" s="11">
        <v>0</v>
      </c>
    </row>
    <row r="11184" spans="5:6" x14ac:dyDescent="0.3">
      <c r="E11184" s="4" t="s">
        <v>7748</v>
      </c>
      <c r="F11184" s="11">
        <v>0</v>
      </c>
    </row>
    <row r="11185" spans="5:6" x14ac:dyDescent="0.3">
      <c r="E11185" s="4" t="s">
        <v>8432</v>
      </c>
      <c r="F11185" s="11">
        <v>0</v>
      </c>
    </row>
    <row r="11186" spans="5:6" x14ac:dyDescent="0.3">
      <c r="E11186" s="4" t="s">
        <v>7749</v>
      </c>
      <c r="F11186" s="11">
        <v>0</v>
      </c>
    </row>
    <row r="11187" spans="5:6" x14ac:dyDescent="0.3">
      <c r="E11187" s="4" t="s">
        <v>8436</v>
      </c>
      <c r="F11187" s="11">
        <v>0</v>
      </c>
    </row>
    <row r="11188" spans="5:6" x14ac:dyDescent="0.3">
      <c r="E11188" s="4" t="s">
        <v>7750</v>
      </c>
      <c r="F11188" s="11">
        <v>0</v>
      </c>
    </row>
    <row r="11189" spans="5:6" x14ac:dyDescent="0.3">
      <c r="E11189" s="4" t="s">
        <v>8440</v>
      </c>
      <c r="F11189" s="11">
        <v>0</v>
      </c>
    </row>
    <row r="11190" spans="5:6" x14ac:dyDescent="0.3">
      <c r="E11190" s="4" t="s">
        <v>7751</v>
      </c>
      <c r="F11190" s="11">
        <v>0</v>
      </c>
    </row>
    <row r="11191" spans="5:6" x14ac:dyDescent="0.3">
      <c r="E11191" s="4" t="s">
        <v>8444</v>
      </c>
      <c r="F11191" s="11">
        <v>0</v>
      </c>
    </row>
    <row r="11192" spans="5:6" x14ac:dyDescent="0.3">
      <c r="E11192" s="4" t="s">
        <v>7752</v>
      </c>
      <c r="F11192" s="11">
        <v>0</v>
      </c>
    </row>
    <row r="11193" spans="5:6" x14ac:dyDescent="0.3">
      <c r="E11193" s="4" t="s">
        <v>8448</v>
      </c>
      <c r="F11193" s="11">
        <v>0</v>
      </c>
    </row>
    <row r="11194" spans="5:6" x14ac:dyDescent="0.3">
      <c r="E11194" s="4" t="s">
        <v>7753</v>
      </c>
      <c r="F11194" s="11">
        <v>0</v>
      </c>
    </row>
    <row r="11195" spans="5:6" x14ac:dyDescent="0.3">
      <c r="E11195" s="4" t="s">
        <v>8452</v>
      </c>
      <c r="F11195" s="11">
        <v>0</v>
      </c>
    </row>
    <row r="11196" spans="5:6" x14ac:dyDescent="0.3">
      <c r="E11196" s="4" t="s">
        <v>7754</v>
      </c>
      <c r="F11196" s="11">
        <v>0</v>
      </c>
    </row>
    <row r="11197" spans="5:6" x14ac:dyDescent="0.3">
      <c r="E11197" s="4" t="s">
        <v>8456</v>
      </c>
      <c r="F11197" s="11">
        <v>0</v>
      </c>
    </row>
    <row r="11198" spans="5:6" x14ac:dyDescent="0.3">
      <c r="E11198" s="4" t="s">
        <v>7755</v>
      </c>
      <c r="F11198" s="11">
        <v>0</v>
      </c>
    </row>
    <row r="11199" spans="5:6" x14ac:dyDescent="0.3">
      <c r="E11199" s="4" t="s">
        <v>8460</v>
      </c>
      <c r="F11199" s="11">
        <v>0</v>
      </c>
    </row>
    <row r="11200" spans="5:6" x14ac:dyDescent="0.3">
      <c r="E11200" s="4" t="s">
        <v>7756</v>
      </c>
      <c r="F11200" s="11">
        <v>0</v>
      </c>
    </row>
    <row r="11201" spans="5:6" x14ac:dyDescent="0.3">
      <c r="E11201" s="4" t="s">
        <v>8464</v>
      </c>
      <c r="F11201" s="11">
        <v>0</v>
      </c>
    </row>
    <row r="11202" spans="5:6" x14ac:dyDescent="0.3">
      <c r="E11202" s="4" t="s">
        <v>7757</v>
      </c>
      <c r="F11202" s="11">
        <v>0</v>
      </c>
    </row>
    <row r="11203" spans="5:6" x14ac:dyDescent="0.3">
      <c r="E11203" s="4" t="s">
        <v>8468</v>
      </c>
      <c r="F11203" s="11">
        <v>0</v>
      </c>
    </row>
    <row r="11204" spans="5:6" x14ac:dyDescent="0.3">
      <c r="E11204" s="4" t="s">
        <v>7758</v>
      </c>
      <c r="F11204" s="11">
        <v>0</v>
      </c>
    </row>
    <row r="11205" spans="5:6" x14ac:dyDescent="0.3">
      <c r="E11205" s="4" t="s">
        <v>8472</v>
      </c>
      <c r="F11205" s="11">
        <v>0</v>
      </c>
    </row>
    <row r="11206" spans="5:6" x14ac:dyDescent="0.3">
      <c r="E11206" s="4" t="s">
        <v>7759</v>
      </c>
      <c r="F11206" s="11">
        <v>0</v>
      </c>
    </row>
    <row r="11207" spans="5:6" x14ac:dyDescent="0.3">
      <c r="E11207" s="4" t="s">
        <v>8476</v>
      </c>
      <c r="F11207" s="11">
        <v>0</v>
      </c>
    </row>
    <row r="11208" spans="5:6" x14ac:dyDescent="0.3">
      <c r="E11208" s="4" t="s">
        <v>7760</v>
      </c>
      <c r="F11208" s="11">
        <v>0</v>
      </c>
    </row>
    <row r="11209" spans="5:6" x14ac:dyDescent="0.3">
      <c r="E11209" s="4" t="s">
        <v>8488</v>
      </c>
      <c r="F11209" s="11">
        <v>0</v>
      </c>
    </row>
    <row r="11210" spans="5:6" x14ac:dyDescent="0.3">
      <c r="E11210" s="4" t="s">
        <v>7761</v>
      </c>
      <c r="F11210" s="11">
        <v>0</v>
      </c>
    </row>
    <row r="11211" spans="5:6" x14ac:dyDescent="0.3">
      <c r="E11211" s="4" t="s">
        <v>8492</v>
      </c>
      <c r="F11211" s="11">
        <v>0</v>
      </c>
    </row>
    <row r="11212" spans="5:6" x14ac:dyDescent="0.3">
      <c r="E11212" s="4" t="s">
        <v>7494</v>
      </c>
      <c r="F11212" s="11">
        <v>0</v>
      </c>
    </row>
    <row r="11213" spans="5:6" x14ac:dyDescent="0.3">
      <c r="E11213" s="4" t="s">
        <v>8496</v>
      </c>
      <c r="F11213" s="11">
        <v>0</v>
      </c>
    </row>
    <row r="11214" spans="5:6" x14ac:dyDescent="0.3">
      <c r="E11214" s="4" t="s">
        <v>7763</v>
      </c>
      <c r="F11214" s="11">
        <v>0</v>
      </c>
    </row>
    <row r="11215" spans="5:6" x14ac:dyDescent="0.3">
      <c r="E11215" s="4" t="s">
        <v>8500</v>
      </c>
      <c r="F11215" s="11">
        <v>0</v>
      </c>
    </row>
    <row r="11216" spans="5:6" x14ac:dyDescent="0.3">
      <c r="E11216" s="4" t="s">
        <v>7764</v>
      </c>
      <c r="F11216" s="11">
        <v>0</v>
      </c>
    </row>
    <row r="11217" spans="5:6" x14ac:dyDescent="0.3">
      <c r="E11217" s="4" t="s">
        <v>8504</v>
      </c>
      <c r="F11217" s="11">
        <v>0</v>
      </c>
    </row>
    <row r="11218" spans="5:6" x14ac:dyDescent="0.3">
      <c r="E11218" s="4" t="s">
        <v>7765</v>
      </c>
      <c r="F11218" s="11">
        <v>0</v>
      </c>
    </row>
    <row r="11219" spans="5:6" x14ac:dyDescent="0.3">
      <c r="E11219" s="4" t="s">
        <v>8508</v>
      </c>
      <c r="F11219" s="11">
        <v>0</v>
      </c>
    </row>
    <row r="11220" spans="5:6" x14ac:dyDescent="0.3">
      <c r="E11220" s="4" t="s">
        <v>7766</v>
      </c>
      <c r="F11220" s="11">
        <v>0</v>
      </c>
    </row>
    <row r="11221" spans="5:6" x14ac:dyDescent="0.3">
      <c r="E11221" s="4" t="s">
        <v>8512</v>
      </c>
      <c r="F11221" s="11">
        <v>0</v>
      </c>
    </row>
    <row r="11222" spans="5:6" x14ac:dyDescent="0.3">
      <c r="E11222" s="4" t="s">
        <v>7767</v>
      </c>
      <c r="F11222" s="11">
        <v>0</v>
      </c>
    </row>
    <row r="11223" spans="5:6" x14ac:dyDescent="0.3">
      <c r="E11223" s="4" t="s">
        <v>8516</v>
      </c>
      <c r="F11223" s="11">
        <v>0</v>
      </c>
    </row>
    <row r="11224" spans="5:6" x14ac:dyDescent="0.3">
      <c r="E11224" s="4" t="s">
        <v>7768</v>
      </c>
      <c r="F11224" s="11">
        <v>0</v>
      </c>
    </row>
    <row r="11225" spans="5:6" x14ac:dyDescent="0.3">
      <c r="E11225" s="4" t="s">
        <v>8520</v>
      </c>
      <c r="F11225" s="11">
        <v>0</v>
      </c>
    </row>
    <row r="11226" spans="5:6" x14ac:dyDescent="0.3">
      <c r="E11226" s="4" t="s">
        <v>7520</v>
      </c>
      <c r="F11226" s="11">
        <v>0</v>
      </c>
    </row>
    <row r="11227" spans="5:6" x14ac:dyDescent="0.3">
      <c r="E11227" s="4" t="s">
        <v>8524</v>
      </c>
      <c r="F11227" s="11">
        <v>0</v>
      </c>
    </row>
    <row r="11228" spans="5:6" x14ac:dyDescent="0.3">
      <c r="E11228" s="4" t="s">
        <v>7770</v>
      </c>
      <c r="F11228" s="11">
        <v>0</v>
      </c>
    </row>
    <row r="11229" spans="5:6" x14ac:dyDescent="0.3">
      <c r="E11229" s="4" t="s">
        <v>8528</v>
      </c>
      <c r="F11229" s="11">
        <v>0</v>
      </c>
    </row>
    <row r="11230" spans="5:6" x14ac:dyDescent="0.3">
      <c r="E11230" s="4" t="s">
        <v>7771</v>
      </c>
      <c r="F11230" s="11">
        <v>0</v>
      </c>
    </row>
    <row r="11231" spans="5:6" x14ac:dyDescent="0.3">
      <c r="E11231" s="4" t="s">
        <v>8532</v>
      </c>
      <c r="F11231" s="11">
        <v>0</v>
      </c>
    </row>
    <row r="11232" spans="5:6" x14ac:dyDescent="0.3">
      <c r="E11232" s="4" t="s">
        <v>7772</v>
      </c>
      <c r="F11232" s="11">
        <v>0</v>
      </c>
    </row>
    <row r="11233" spans="5:6" x14ac:dyDescent="0.3">
      <c r="E11233" s="4" t="s">
        <v>8536</v>
      </c>
      <c r="F11233" s="11">
        <v>0</v>
      </c>
    </row>
    <row r="11234" spans="5:6" x14ac:dyDescent="0.3">
      <c r="E11234" s="4" t="s">
        <v>7773</v>
      </c>
      <c r="F11234" s="11">
        <v>0</v>
      </c>
    </row>
    <row r="11235" spans="5:6" x14ac:dyDescent="0.3">
      <c r="E11235" s="4" t="s">
        <v>8540</v>
      </c>
      <c r="F11235" s="11">
        <v>0</v>
      </c>
    </row>
    <row r="11236" spans="5:6" x14ac:dyDescent="0.3">
      <c r="E11236" s="4" t="s">
        <v>7774</v>
      </c>
      <c r="F11236" s="11">
        <v>0</v>
      </c>
    </row>
    <row r="11237" spans="5:6" x14ac:dyDescent="0.3">
      <c r="E11237" s="4" t="s">
        <v>8544</v>
      </c>
      <c r="F11237" s="11">
        <v>0</v>
      </c>
    </row>
    <row r="11238" spans="5:6" x14ac:dyDescent="0.3">
      <c r="E11238" s="4" t="s">
        <v>7775</v>
      </c>
      <c r="F11238" s="11">
        <v>0</v>
      </c>
    </row>
    <row r="11239" spans="5:6" x14ac:dyDescent="0.3">
      <c r="E11239" s="4" t="s">
        <v>8548</v>
      </c>
      <c r="F11239" s="11">
        <v>0</v>
      </c>
    </row>
    <row r="11240" spans="5:6" x14ac:dyDescent="0.3">
      <c r="E11240" s="4" t="s">
        <v>7776</v>
      </c>
      <c r="F11240" s="11">
        <v>0</v>
      </c>
    </row>
    <row r="11241" spans="5:6" x14ac:dyDescent="0.3">
      <c r="E11241" s="4" t="s">
        <v>8552</v>
      </c>
      <c r="F11241" s="11">
        <v>0</v>
      </c>
    </row>
    <row r="11242" spans="5:6" x14ac:dyDescent="0.3">
      <c r="E11242" s="4" t="s">
        <v>7777</v>
      </c>
      <c r="F11242" s="11">
        <v>0</v>
      </c>
    </row>
    <row r="11243" spans="5:6" x14ac:dyDescent="0.3">
      <c r="E11243" s="4" t="s">
        <v>8556</v>
      </c>
      <c r="F11243" s="11">
        <v>0</v>
      </c>
    </row>
    <row r="11244" spans="5:6" x14ac:dyDescent="0.3">
      <c r="E11244" s="4" t="s">
        <v>7778</v>
      </c>
      <c r="F11244" s="11">
        <v>0</v>
      </c>
    </row>
    <row r="11245" spans="5:6" x14ac:dyDescent="0.3">
      <c r="E11245" s="4" t="s">
        <v>8560</v>
      </c>
      <c r="F11245" s="11">
        <v>0</v>
      </c>
    </row>
    <row r="11246" spans="5:6" x14ac:dyDescent="0.3">
      <c r="E11246" s="4" t="s">
        <v>7779</v>
      </c>
      <c r="F11246" s="11">
        <v>0</v>
      </c>
    </row>
    <row r="11247" spans="5:6" x14ac:dyDescent="0.3">
      <c r="E11247" s="4" t="s">
        <v>8564</v>
      </c>
      <c r="F11247" s="11">
        <v>0</v>
      </c>
    </row>
    <row r="11248" spans="5:6" x14ac:dyDescent="0.3">
      <c r="E11248" s="4" t="s">
        <v>7780</v>
      </c>
      <c r="F11248" s="11">
        <v>0</v>
      </c>
    </row>
    <row r="11249" spans="5:6" x14ac:dyDescent="0.3">
      <c r="E11249" s="4" t="s">
        <v>8568</v>
      </c>
      <c r="F11249" s="11">
        <v>0</v>
      </c>
    </row>
    <row r="11250" spans="5:6" x14ac:dyDescent="0.3">
      <c r="E11250" s="4" t="s">
        <v>7781</v>
      </c>
      <c r="F11250" s="11">
        <v>0</v>
      </c>
    </row>
    <row r="11251" spans="5:6" x14ac:dyDescent="0.3">
      <c r="E11251" s="4" t="s">
        <v>8572</v>
      </c>
      <c r="F11251" s="11">
        <v>0</v>
      </c>
    </row>
    <row r="11252" spans="5:6" x14ac:dyDescent="0.3">
      <c r="E11252" s="4" t="s">
        <v>7782</v>
      </c>
      <c r="F11252" s="11">
        <v>0</v>
      </c>
    </row>
    <row r="11253" spans="5:6" x14ac:dyDescent="0.3">
      <c r="E11253" s="4" t="s">
        <v>8576</v>
      </c>
      <c r="F11253" s="11">
        <v>0</v>
      </c>
    </row>
    <row r="11254" spans="5:6" x14ac:dyDescent="0.3">
      <c r="E11254" s="4" t="s">
        <v>7783</v>
      </c>
      <c r="F11254" s="11">
        <v>0</v>
      </c>
    </row>
    <row r="11255" spans="5:6" x14ac:dyDescent="0.3">
      <c r="E11255" s="4" t="s">
        <v>8580</v>
      </c>
      <c r="F11255" s="11">
        <v>0</v>
      </c>
    </row>
    <row r="11256" spans="5:6" x14ac:dyDescent="0.3">
      <c r="E11256" s="4" t="s">
        <v>7784</v>
      </c>
      <c r="F11256" s="11">
        <v>0</v>
      </c>
    </row>
    <row r="11257" spans="5:6" x14ac:dyDescent="0.3">
      <c r="E11257" s="4" t="s">
        <v>8584</v>
      </c>
      <c r="F11257" s="11">
        <v>0</v>
      </c>
    </row>
    <row r="11258" spans="5:6" x14ac:dyDescent="0.3">
      <c r="E11258" s="4" t="s">
        <v>7785</v>
      </c>
      <c r="F11258" s="11">
        <v>0</v>
      </c>
    </row>
    <row r="11259" spans="5:6" x14ac:dyDescent="0.3">
      <c r="E11259" s="4" t="s">
        <v>7516</v>
      </c>
      <c r="F11259" s="11">
        <v>0</v>
      </c>
    </row>
    <row r="11260" spans="5:6" x14ac:dyDescent="0.3">
      <c r="E11260" s="4" t="s">
        <v>7786</v>
      </c>
      <c r="F11260" s="11">
        <v>0</v>
      </c>
    </row>
    <row r="11261" spans="5:6" x14ac:dyDescent="0.3">
      <c r="E11261" s="4" t="s">
        <v>8592</v>
      </c>
      <c r="F11261" s="11">
        <v>0</v>
      </c>
    </row>
    <row r="11262" spans="5:6" x14ac:dyDescent="0.3">
      <c r="E11262" s="4" t="s">
        <v>7787</v>
      </c>
      <c r="F11262" s="11">
        <v>0</v>
      </c>
    </row>
    <row r="11263" spans="5:6" x14ac:dyDescent="0.3">
      <c r="E11263" s="4" t="s">
        <v>8596</v>
      </c>
      <c r="F11263" s="11">
        <v>0</v>
      </c>
    </row>
    <row r="11264" spans="5:6" x14ac:dyDescent="0.3">
      <c r="E11264" s="4" t="s">
        <v>7788</v>
      </c>
      <c r="F11264" s="11">
        <v>0</v>
      </c>
    </row>
    <row r="11265" spans="5:6" x14ac:dyDescent="0.3">
      <c r="E11265" s="4" t="s">
        <v>8630</v>
      </c>
      <c r="F11265" s="11">
        <v>0</v>
      </c>
    </row>
    <row r="11266" spans="5:6" x14ac:dyDescent="0.3">
      <c r="E11266" s="4" t="s">
        <v>7789</v>
      </c>
      <c r="F11266" s="11">
        <v>0</v>
      </c>
    </row>
    <row r="11267" spans="5:6" x14ac:dyDescent="0.3">
      <c r="E11267" s="4" t="s">
        <v>8057</v>
      </c>
      <c r="F11267" s="11">
        <v>0</v>
      </c>
    </row>
    <row r="11268" spans="5:6" x14ac:dyDescent="0.3">
      <c r="E11268" s="4" t="s">
        <v>7790</v>
      </c>
      <c r="F11268" s="11">
        <v>0</v>
      </c>
    </row>
    <row r="11269" spans="5:6" x14ac:dyDescent="0.3">
      <c r="E11269" s="4" t="s">
        <v>8059</v>
      </c>
      <c r="F11269" s="11">
        <v>0</v>
      </c>
    </row>
    <row r="11270" spans="5:6" x14ac:dyDescent="0.3">
      <c r="E11270" s="4" t="s">
        <v>7791</v>
      </c>
      <c r="F11270" s="11">
        <v>0</v>
      </c>
    </row>
    <row r="11271" spans="5:6" x14ac:dyDescent="0.3">
      <c r="E11271" s="4" t="s">
        <v>8061</v>
      </c>
      <c r="F11271" s="11">
        <v>0</v>
      </c>
    </row>
    <row r="11272" spans="5:6" x14ac:dyDescent="0.3">
      <c r="E11272" s="4" t="s">
        <v>7792</v>
      </c>
      <c r="F11272" s="11">
        <v>0</v>
      </c>
    </row>
    <row r="11273" spans="5:6" x14ac:dyDescent="0.3">
      <c r="E11273" s="4" t="s">
        <v>8063</v>
      </c>
      <c r="F11273" s="11">
        <v>0</v>
      </c>
    </row>
    <row r="11274" spans="5:6" x14ac:dyDescent="0.3">
      <c r="E11274" s="4" t="s">
        <v>7793</v>
      </c>
      <c r="F11274" s="11">
        <v>0</v>
      </c>
    </row>
    <row r="11275" spans="5:6" x14ac:dyDescent="0.3">
      <c r="E11275" s="4" t="s">
        <v>7501</v>
      </c>
      <c r="F11275" s="11">
        <v>0</v>
      </c>
    </row>
    <row r="11276" spans="5:6" x14ac:dyDescent="0.3">
      <c r="E11276" s="4" t="s">
        <v>7794</v>
      </c>
      <c r="F11276" s="11">
        <v>0</v>
      </c>
    </row>
    <row r="11277" spans="5:6" x14ac:dyDescent="0.3">
      <c r="E11277" s="4" t="s">
        <v>8067</v>
      </c>
      <c r="F11277" s="11">
        <v>0</v>
      </c>
    </row>
    <row r="11278" spans="5:6" x14ac:dyDescent="0.3">
      <c r="E11278" s="4" t="s">
        <v>7795</v>
      </c>
      <c r="F11278" s="11">
        <v>0</v>
      </c>
    </row>
    <row r="11279" spans="5:6" x14ac:dyDescent="0.3">
      <c r="E11279" s="4" t="s">
        <v>8069</v>
      </c>
      <c r="F11279" s="11">
        <v>0</v>
      </c>
    </row>
    <row r="11280" spans="5:6" x14ac:dyDescent="0.3">
      <c r="E11280" s="4" t="s">
        <v>7796</v>
      </c>
      <c r="F11280" s="11">
        <v>0</v>
      </c>
    </row>
    <row r="11281" spans="5:6" x14ac:dyDescent="0.3">
      <c r="E11281" s="4" t="s">
        <v>8071</v>
      </c>
      <c r="F11281" s="11">
        <v>0</v>
      </c>
    </row>
    <row r="11282" spans="5:6" x14ac:dyDescent="0.3">
      <c r="E11282" s="4" t="s">
        <v>7797</v>
      </c>
      <c r="F11282" s="11">
        <v>0</v>
      </c>
    </row>
    <row r="11283" spans="5:6" x14ac:dyDescent="0.3">
      <c r="E11283" s="4" t="s">
        <v>8073</v>
      </c>
      <c r="F11283" s="11">
        <v>0</v>
      </c>
    </row>
    <row r="11284" spans="5:6" x14ac:dyDescent="0.3">
      <c r="E11284" s="4" t="s">
        <v>7798</v>
      </c>
      <c r="F11284" s="11">
        <v>0</v>
      </c>
    </row>
    <row r="11285" spans="5:6" x14ac:dyDescent="0.3">
      <c r="E11285" s="4" t="s">
        <v>8075</v>
      </c>
      <c r="F11285" s="11">
        <v>0</v>
      </c>
    </row>
    <row r="11286" spans="5:6" x14ac:dyDescent="0.3">
      <c r="E11286" s="4" t="s">
        <v>7799</v>
      </c>
      <c r="F11286" s="11">
        <v>0</v>
      </c>
    </row>
    <row r="11287" spans="5:6" x14ac:dyDescent="0.3">
      <c r="E11287" s="4" t="s">
        <v>8077</v>
      </c>
      <c r="F11287" s="11">
        <v>0</v>
      </c>
    </row>
    <row r="11288" spans="5:6" x14ac:dyDescent="0.3">
      <c r="E11288" s="4" t="s">
        <v>7800</v>
      </c>
      <c r="F11288" s="11">
        <v>0</v>
      </c>
    </row>
    <row r="11289" spans="5:6" x14ac:dyDescent="0.3">
      <c r="E11289" s="4" t="s">
        <v>8079</v>
      </c>
      <c r="F11289" s="11">
        <v>0</v>
      </c>
    </row>
    <row r="11290" spans="5:6" x14ac:dyDescent="0.3">
      <c r="E11290" s="4" t="s">
        <v>7801</v>
      </c>
      <c r="F11290" s="11">
        <v>0</v>
      </c>
    </row>
    <row r="11291" spans="5:6" x14ac:dyDescent="0.3">
      <c r="E11291" s="4" t="s">
        <v>8081</v>
      </c>
      <c r="F11291" s="11">
        <v>0</v>
      </c>
    </row>
    <row r="11292" spans="5:6" x14ac:dyDescent="0.3">
      <c r="E11292" s="4" t="s">
        <v>7802</v>
      </c>
      <c r="F11292" s="11">
        <v>0</v>
      </c>
    </row>
    <row r="11293" spans="5:6" x14ac:dyDescent="0.3">
      <c r="E11293" s="4" t="s">
        <v>8083</v>
      </c>
      <c r="F11293" s="11">
        <v>0</v>
      </c>
    </row>
    <row r="11294" spans="5:6" x14ac:dyDescent="0.3">
      <c r="E11294" s="4" t="s">
        <v>7803</v>
      </c>
      <c r="F11294" s="11">
        <v>0</v>
      </c>
    </row>
    <row r="11295" spans="5:6" x14ac:dyDescent="0.3">
      <c r="E11295" s="4" t="s">
        <v>8085</v>
      </c>
      <c r="F11295" s="11">
        <v>0</v>
      </c>
    </row>
    <row r="11296" spans="5:6" x14ac:dyDescent="0.3">
      <c r="E11296" s="4" t="s">
        <v>7804</v>
      </c>
      <c r="F11296" s="11">
        <v>0</v>
      </c>
    </row>
    <row r="11297" spans="5:6" x14ac:dyDescent="0.3">
      <c r="E11297" s="4" t="s">
        <v>8087</v>
      </c>
      <c r="F11297" s="11">
        <v>0</v>
      </c>
    </row>
    <row r="11298" spans="5:6" x14ac:dyDescent="0.3">
      <c r="E11298" s="4" t="s">
        <v>7805</v>
      </c>
      <c r="F11298" s="11">
        <v>0</v>
      </c>
    </row>
    <row r="11299" spans="5:6" x14ac:dyDescent="0.3">
      <c r="E11299" s="4" t="s">
        <v>8089</v>
      </c>
      <c r="F11299" s="11">
        <v>0</v>
      </c>
    </row>
    <row r="11300" spans="5:6" x14ac:dyDescent="0.3">
      <c r="E11300" s="4" t="s">
        <v>7806</v>
      </c>
      <c r="F11300" s="11">
        <v>0</v>
      </c>
    </row>
    <row r="11301" spans="5:6" x14ac:dyDescent="0.3">
      <c r="E11301" s="4" t="s">
        <v>8091</v>
      </c>
      <c r="F11301" s="11">
        <v>0</v>
      </c>
    </row>
    <row r="11302" spans="5:6" x14ac:dyDescent="0.3">
      <c r="E11302" s="4" t="s">
        <v>7807</v>
      </c>
      <c r="F11302" s="11">
        <v>0</v>
      </c>
    </row>
    <row r="11303" spans="5:6" x14ac:dyDescent="0.3">
      <c r="E11303" s="4" t="s">
        <v>8093</v>
      </c>
      <c r="F11303" s="11">
        <v>0</v>
      </c>
    </row>
    <row r="11304" spans="5:6" x14ac:dyDescent="0.3">
      <c r="E11304" s="4" t="s">
        <v>7808</v>
      </c>
      <c r="F11304" s="11">
        <v>0</v>
      </c>
    </row>
    <row r="11305" spans="5:6" x14ac:dyDescent="0.3">
      <c r="E11305" s="4" t="s">
        <v>8095</v>
      </c>
      <c r="F11305" s="11">
        <v>0</v>
      </c>
    </row>
    <row r="11306" spans="5:6" x14ac:dyDescent="0.3">
      <c r="E11306" s="4" t="s">
        <v>7809</v>
      </c>
      <c r="F11306" s="11">
        <v>0</v>
      </c>
    </row>
    <row r="11307" spans="5:6" x14ac:dyDescent="0.3">
      <c r="E11307" s="4" t="s">
        <v>8097</v>
      </c>
      <c r="F11307" s="11">
        <v>0</v>
      </c>
    </row>
    <row r="11308" spans="5:6" x14ac:dyDescent="0.3">
      <c r="E11308" s="4" t="s">
        <v>7810</v>
      </c>
      <c r="F11308" s="11">
        <v>0</v>
      </c>
    </row>
    <row r="11309" spans="5:6" x14ac:dyDescent="0.3">
      <c r="E11309" s="4" t="s">
        <v>8099</v>
      </c>
      <c r="F11309" s="11">
        <v>0</v>
      </c>
    </row>
    <row r="11310" spans="5:6" x14ac:dyDescent="0.3">
      <c r="E11310" s="4" t="s">
        <v>7811</v>
      </c>
      <c r="F11310" s="11">
        <v>0</v>
      </c>
    </row>
    <row r="11311" spans="5:6" x14ac:dyDescent="0.3">
      <c r="E11311" s="4" t="s">
        <v>8101</v>
      </c>
      <c r="F11311" s="11">
        <v>0</v>
      </c>
    </row>
    <row r="11312" spans="5:6" x14ac:dyDescent="0.3">
      <c r="E11312" s="4" t="s">
        <v>7812</v>
      </c>
      <c r="F11312" s="11">
        <v>0</v>
      </c>
    </row>
    <row r="11313" spans="5:6" x14ac:dyDescent="0.3">
      <c r="E11313" s="4" t="s">
        <v>8103</v>
      </c>
      <c r="F11313" s="11">
        <v>0</v>
      </c>
    </row>
    <row r="11314" spans="5:6" x14ac:dyDescent="0.3">
      <c r="E11314" s="4" t="s">
        <v>7813</v>
      </c>
      <c r="F11314" s="11">
        <v>0</v>
      </c>
    </row>
    <row r="11315" spans="5:6" x14ac:dyDescent="0.3">
      <c r="E11315" s="4" t="s">
        <v>8105</v>
      </c>
      <c r="F11315" s="11">
        <v>0</v>
      </c>
    </row>
    <row r="11316" spans="5:6" x14ac:dyDescent="0.3">
      <c r="E11316" s="4" t="s">
        <v>7814</v>
      </c>
      <c r="F11316" s="11">
        <v>0</v>
      </c>
    </row>
    <row r="11317" spans="5:6" x14ac:dyDescent="0.3">
      <c r="E11317" s="4" t="s">
        <v>8107</v>
      </c>
      <c r="F11317" s="11">
        <v>0</v>
      </c>
    </row>
    <row r="11318" spans="5:6" x14ac:dyDescent="0.3">
      <c r="E11318" s="4" t="s">
        <v>7512</v>
      </c>
      <c r="F11318" s="11">
        <v>0</v>
      </c>
    </row>
    <row r="11319" spans="5:6" x14ac:dyDescent="0.3">
      <c r="E11319" s="4" t="s">
        <v>8109</v>
      </c>
      <c r="F11319" s="11">
        <v>0</v>
      </c>
    </row>
    <row r="11320" spans="5:6" x14ac:dyDescent="0.3">
      <c r="E11320" s="4" t="s">
        <v>7816</v>
      </c>
      <c r="F11320" s="11">
        <v>0</v>
      </c>
    </row>
    <row r="11321" spans="5:6" x14ac:dyDescent="0.3">
      <c r="E11321" s="4" t="s">
        <v>8111</v>
      </c>
      <c r="F11321" s="11">
        <v>0</v>
      </c>
    </row>
    <row r="11322" spans="5:6" x14ac:dyDescent="0.3">
      <c r="E11322" s="4" t="s">
        <v>7817</v>
      </c>
      <c r="F11322" s="11">
        <v>0</v>
      </c>
    </row>
    <row r="11323" spans="5:6" x14ac:dyDescent="0.3">
      <c r="E11323" s="4" t="s">
        <v>8113</v>
      </c>
      <c r="F11323" s="11">
        <v>0</v>
      </c>
    </row>
    <row r="11324" spans="5:6" x14ac:dyDescent="0.3">
      <c r="E11324" s="4" t="s">
        <v>7818</v>
      </c>
      <c r="F11324" s="11">
        <v>0</v>
      </c>
    </row>
    <row r="11325" spans="5:6" x14ac:dyDescent="0.3">
      <c r="E11325" s="4" t="s">
        <v>7521</v>
      </c>
      <c r="F11325" s="11">
        <v>0</v>
      </c>
    </row>
    <row r="11326" spans="5:6" x14ac:dyDescent="0.3">
      <c r="E11326" s="4" t="s">
        <v>7819</v>
      </c>
      <c r="F11326" s="11">
        <v>0</v>
      </c>
    </row>
    <row r="11327" spans="5:6" x14ac:dyDescent="0.3">
      <c r="E11327" s="4" t="s">
        <v>8117</v>
      </c>
      <c r="F11327" s="11">
        <v>0</v>
      </c>
    </row>
    <row r="11328" spans="5:6" x14ac:dyDescent="0.3">
      <c r="E11328" s="4" t="s">
        <v>7820</v>
      </c>
      <c r="F11328" s="11">
        <v>0</v>
      </c>
    </row>
    <row r="11329" spans="5:6" x14ac:dyDescent="0.3">
      <c r="E11329" s="4" t="s">
        <v>8119</v>
      </c>
      <c r="F11329" s="11">
        <v>0</v>
      </c>
    </row>
    <row r="11330" spans="5:6" x14ac:dyDescent="0.3">
      <c r="E11330" s="4" t="s">
        <v>7821</v>
      </c>
      <c r="F11330" s="11">
        <v>0</v>
      </c>
    </row>
    <row r="11331" spans="5:6" x14ac:dyDescent="0.3">
      <c r="E11331" s="4" t="s">
        <v>8121</v>
      </c>
      <c r="F11331" s="11">
        <v>0</v>
      </c>
    </row>
    <row r="11332" spans="5:6" x14ac:dyDescent="0.3">
      <c r="E11332" s="4" t="s">
        <v>7822</v>
      </c>
      <c r="F11332" s="11">
        <v>0</v>
      </c>
    </row>
    <row r="11333" spans="5:6" x14ac:dyDescent="0.3">
      <c r="E11333" s="4" t="s">
        <v>8123</v>
      </c>
      <c r="F11333" s="11">
        <v>0</v>
      </c>
    </row>
    <row r="11334" spans="5:6" x14ac:dyDescent="0.3">
      <c r="E11334" s="4" t="s">
        <v>7823</v>
      </c>
      <c r="F11334" s="11">
        <v>0</v>
      </c>
    </row>
    <row r="11335" spans="5:6" x14ac:dyDescent="0.3">
      <c r="E11335" s="4" t="s">
        <v>8125</v>
      </c>
      <c r="F11335" s="11">
        <v>0</v>
      </c>
    </row>
    <row r="11336" spans="5:6" x14ac:dyDescent="0.3">
      <c r="E11336" s="4" t="s">
        <v>7824</v>
      </c>
      <c r="F11336" s="11">
        <v>0</v>
      </c>
    </row>
    <row r="11337" spans="5:6" x14ac:dyDescent="0.3">
      <c r="E11337" s="4" t="s">
        <v>8127</v>
      </c>
      <c r="F11337" s="11">
        <v>0</v>
      </c>
    </row>
    <row r="11338" spans="5:6" x14ac:dyDescent="0.3">
      <c r="E11338" s="4" t="s">
        <v>7495</v>
      </c>
      <c r="F11338" s="11">
        <v>0</v>
      </c>
    </row>
    <row r="11339" spans="5:6" x14ac:dyDescent="0.3">
      <c r="E11339" s="4" t="s">
        <v>8129</v>
      </c>
      <c r="F11339" s="11">
        <v>0</v>
      </c>
    </row>
    <row r="11340" spans="5:6" x14ac:dyDescent="0.3">
      <c r="E11340" s="4" t="s">
        <v>7826</v>
      </c>
      <c r="F11340" s="11">
        <v>0</v>
      </c>
    </row>
    <row r="11341" spans="5:6" x14ac:dyDescent="0.3">
      <c r="E11341" s="4" t="s">
        <v>8131</v>
      </c>
      <c r="F11341" s="11">
        <v>0</v>
      </c>
    </row>
    <row r="11342" spans="5:6" x14ac:dyDescent="0.3">
      <c r="E11342" s="4" t="s">
        <v>7827</v>
      </c>
      <c r="F11342" s="11">
        <v>0</v>
      </c>
    </row>
    <row r="11343" spans="5:6" x14ac:dyDescent="0.3">
      <c r="E11343" s="4" t="s">
        <v>8133</v>
      </c>
      <c r="F11343" s="11">
        <v>0</v>
      </c>
    </row>
    <row r="11344" spans="5:6" x14ac:dyDescent="0.3">
      <c r="E11344" s="4" t="s">
        <v>7828</v>
      </c>
      <c r="F11344" s="11">
        <v>0</v>
      </c>
    </row>
    <row r="11345" spans="5:6" x14ac:dyDescent="0.3">
      <c r="E11345" s="4" t="s">
        <v>8135</v>
      </c>
      <c r="F11345" s="11">
        <v>0</v>
      </c>
    </row>
    <row r="11346" spans="5:6" x14ac:dyDescent="0.3">
      <c r="E11346" s="4" t="s">
        <v>7829</v>
      </c>
      <c r="F11346" s="11">
        <v>0</v>
      </c>
    </row>
    <row r="11347" spans="5:6" x14ac:dyDescent="0.3">
      <c r="E11347" s="4" t="s">
        <v>8137</v>
      </c>
      <c r="F11347" s="11">
        <v>0</v>
      </c>
    </row>
    <row r="11348" spans="5:6" x14ac:dyDescent="0.3">
      <c r="E11348" s="4" t="s">
        <v>7830</v>
      </c>
      <c r="F11348" s="11">
        <v>0</v>
      </c>
    </row>
    <row r="11349" spans="5:6" x14ac:dyDescent="0.3">
      <c r="E11349" s="4" t="s">
        <v>8139</v>
      </c>
      <c r="F11349" s="11">
        <v>0</v>
      </c>
    </row>
    <row r="11350" spans="5:6" x14ac:dyDescent="0.3">
      <c r="E11350" s="4" t="s">
        <v>7831</v>
      </c>
      <c r="F11350" s="11">
        <v>0</v>
      </c>
    </row>
    <row r="11351" spans="5:6" x14ac:dyDescent="0.3">
      <c r="E11351" s="4" t="s">
        <v>8141</v>
      </c>
      <c r="F11351" s="11">
        <v>0</v>
      </c>
    </row>
    <row r="11352" spans="5:6" x14ac:dyDescent="0.3">
      <c r="E11352" s="4" t="s">
        <v>7832</v>
      </c>
      <c r="F11352" s="11">
        <v>0</v>
      </c>
    </row>
    <row r="11353" spans="5:6" x14ac:dyDescent="0.3">
      <c r="E11353" s="4" t="s">
        <v>8143</v>
      </c>
      <c r="F11353" s="11">
        <v>0</v>
      </c>
    </row>
    <row r="11354" spans="5:6" x14ac:dyDescent="0.3">
      <c r="E11354" s="4" t="s">
        <v>8145</v>
      </c>
      <c r="F11354" s="11">
        <v>0</v>
      </c>
    </row>
    <row r="11355" spans="5:6" x14ac:dyDescent="0.3">
      <c r="E11355" s="4" t="s">
        <v>7525</v>
      </c>
      <c r="F11355" s="11">
        <v>0</v>
      </c>
    </row>
    <row r="11356" spans="5:6" x14ac:dyDescent="0.3">
      <c r="E11356" s="4" t="s">
        <v>8147</v>
      </c>
      <c r="F11356" s="11">
        <v>0</v>
      </c>
    </row>
    <row r="11357" spans="5:6" x14ac:dyDescent="0.3">
      <c r="E11357" s="4" t="s">
        <v>7833</v>
      </c>
      <c r="F11357" s="11">
        <v>0</v>
      </c>
    </row>
    <row r="11358" spans="5:6" x14ac:dyDescent="0.3">
      <c r="E11358" s="4" t="s">
        <v>8148</v>
      </c>
      <c r="F11358" s="11">
        <v>0</v>
      </c>
    </row>
    <row r="11359" spans="5:6" x14ac:dyDescent="0.3">
      <c r="E11359" s="4" t="s">
        <v>7834</v>
      </c>
      <c r="F11359" s="11">
        <v>0</v>
      </c>
    </row>
    <row r="11360" spans="5:6" x14ac:dyDescent="0.3">
      <c r="E11360" s="4" t="s">
        <v>8150</v>
      </c>
      <c r="F11360" s="11">
        <v>0</v>
      </c>
    </row>
    <row r="11361" spans="5:6" x14ac:dyDescent="0.3">
      <c r="E11361" s="4" t="s">
        <v>7835</v>
      </c>
      <c r="F11361" s="11">
        <v>0</v>
      </c>
    </row>
    <row r="11362" spans="5:6" x14ac:dyDescent="0.3">
      <c r="E11362" s="4" t="s">
        <v>8152</v>
      </c>
      <c r="F11362" s="11">
        <v>0</v>
      </c>
    </row>
    <row r="11363" spans="5:6" x14ac:dyDescent="0.3">
      <c r="E11363" s="4" t="s">
        <v>7836</v>
      </c>
      <c r="F11363" s="11">
        <v>0</v>
      </c>
    </row>
    <row r="11364" spans="5:6" x14ac:dyDescent="0.3">
      <c r="E11364" s="4" t="s">
        <v>8154</v>
      </c>
      <c r="F11364" s="11">
        <v>0</v>
      </c>
    </row>
    <row r="11365" spans="5:6" x14ac:dyDescent="0.3">
      <c r="E11365" s="4" t="s">
        <v>7837</v>
      </c>
      <c r="F11365" s="11">
        <v>0</v>
      </c>
    </row>
    <row r="11366" spans="5:6" x14ac:dyDescent="0.3">
      <c r="E11366" s="4" t="s">
        <v>8156</v>
      </c>
      <c r="F11366" s="11">
        <v>0</v>
      </c>
    </row>
    <row r="11367" spans="5:6" x14ac:dyDescent="0.3">
      <c r="E11367" s="4" t="s">
        <v>8159</v>
      </c>
      <c r="F11367" s="11">
        <v>0</v>
      </c>
    </row>
    <row r="11368" spans="5:6" x14ac:dyDescent="0.3">
      <c r="E11368" s="4" t="s">
        <v>8158</v>
      </c>
      <c r="F11368" s="11">
        <v>0</v>
      </c>
    </row>
    <row r="11369" spans="5:6" x14ac:dyDescent="0.3">
      <c r="E11369" s="4" t="s">
        <v>8160</v>
      </c>
      <c r="F11369" s="11">
        <v>0</v>
      </c>
    </row>
    <row r="11370" spans="5:6" x14ac:dyDescent="0.3">
      <c r="E11370" s="4" t="s">
        <v>8162</v>
      </c>
      <c r="F11370" s="11">
        <v>0</v>
      </c>
    </row>
    <row r="11371" spans="5:6" x14ac:dyDescent="0.3">
      <c r="E11371" s="4" t="s">
        <v>8161</v>
      </c>
      <c r="F11371" s="11">
        <v>0</v>
      </c>
    </row>
    <row r="11372" spans="5:6" x14ac:dyDescent="0.3">
      <c r="E11372" s="4" t="s">
        <v>7839</v>
      </c>
      <c r="F11372" s="11">
        <v>0</v>
      </c>
    </row>
    <row r="11373" spans="5:6" x14ac:dyDescent="0.3">
      <c r="E11373" s="4" t="s">
        <v>8163</v>
      </c>
      <c r="F11373" s="11">
        <v>0</v>
      </c>
    </row>
    <row r="11374" spans="5:6" x14ac:dyDescent="0.3">
      <c r="E11374" s="4" t="s">
        <v>7840</v>
      </c>
      <c r="F11374" s="11">
        <v>0</v>
      </c>
    </row>
    <row r="11375" spans="5:6" x14ac:dyDescent="0.3">
      <c r="E11375" s="4" t="s">
        <v>8165</v>
      </c>
      <c r="F11375" s="11">
        <v>0</v>
      </c>
    </row>
    <row r="11376" spans="5:6" x14ac:dyDescent="0.3">
      <c r="E11376" s="4" t="s">
        <v>7841</v>
      </c>
      <c r="F11376" s="11">
        <v>0</v>
      </c>
    </row>
    <row r="11377" spans="5:6" x14ac:dyDescent="0.3">
      <c r="E11377" s="4" t="s">
        <v>8167</v>
      </c>
      <c r="F11377" s="11">
        <v>0</v>
      </c>
    </row>
    <row r="11378" spans="5:6" x14ac:dyDescent="0.3">
      <c r="E11378" s="4" t="s">
        <v>7842</v>
      </c>
      <c r="F11378" s="11">
        <v>0</v>
      </c>
    </row>
    <row r="11379" spans="5:6" x14ac:dyDescent="0.3">
      <c r="E11379" s="4" t="s">
        <v>8169</v>
      </c>
      <c r="F11379" s="11">
        <v>0</v>
      </c>
    </row>
    <row r="11380" spans="5:6" x14ac:dyDescent="0.3">
      <c r="E11380" s="4" t="s">
        <v>7843</v>
      </c>
      <c r="F11380" s="11">
        <v>0</v>
      </c>
    </row>
    <row r="11381" spans="5:6" x14ac:dyDescent="0.3">
      <c r="E11381" s="4" t="s">
        <v>8171</v>
      </c>
      <c r="F11381" s="11">
        <v>0</v>
      </c>
    </row>
    <row r="11382" spans="5:6" x14ac:dyDescent="0.3">
      <c r="E11382" s="4" t="s">
        <v>7844</v>
      </c>
      <c r="F11382" s="11">
        <v>0</v>
      </c>
    </row>
    <row r="11383" spans="5:6" x14ac:dyDescent="0.3">
      <c r="E11383" s="4" t="s">
        <v>8173</v>
      </c>
      <c r="F11383" s="11">
        <v>0</v>
      </c>
    </row>
    <row r="11384" spans="5:6" x14ac:dyDescent="0.3">
      <c r="E11384" s="4" t="s">
        <v>7845</v>
      </c>
      <c r="F11384" s="11">
        <v>0</v>
      </c>
    </row>
    <row r="11385" spans="5:6" x14ac:dyDescent="0.3">
      <c r="E11385" s="4" t="s">
        <v>8175</v>
      </c>
      <c r="F11385" s="11">
        <v>0</v>
      </c>
    </row>
    <row r="11386" spans="5:6" x14ac:dyDescent="0.3">
      <c r="E11386" s="4" t="s">
        <v>7846</v>
      </c>
      <c r="F11386" s="11">
        <v>0</v>
      </c>
    </row>
    <row r="11387" spans="5:6" x14ac:dyDescent="0.3">
      <c r="E11387" s="4" t="s">
        <v>8177</v>
      </c>
      <c r="F11387" s="11">
        <v>0</v>
      </c>
    </row>
    <row r="11388" spans="5:6" x14ac:dyDescent="0.3">
      <c r="E11388" s="4" t="s">
        <v>7847</v>
      </c>
      <c r="F11388" s="11">
        <v>0</v>
      </c>
    </row>
    <row r="11389" spans="5:6" x14ac:dyDescent="0.3">
      <c r="E11389" s="4" t="s">
        <v>8179</v>
      </c>
      <c r="F11389" s="11">
        <v>0</v>
      </c>
    </row>
    <row r="11390" spans="5:6" x14ac:dyDescent="0.3">
      <c r="E11390" s="4" t="s">
        <v>7848</v>
      </c>
      <c r="F11390" s="11">
        <v>0</v>
      </c>
    </row>
    <row r="11391" spans="5:6" x14ac:dyDescent="0.3">
      <c r="E11391" s="4" t="s">
        <v>8181</v>
      </c>
      <c r="F11391" s="11">
        <v>0</v>
      </c>
    </row>
    <row r="11392" spans="5:6" x14ac:dyDescent="0.3">
      <c r="E11392" s="4" t="s">
        <v>7849</v>
      </c>
      <c r="F11392" s="11">
        <v>0</v>
      </c>
    </row>
    <row r="11393" spans="5:6" x14ac:dyDescent="0.3">
      <c r="E11393" s="4" t="s">
        <v>8183</v>
      </c>
      <c r="F11393" s="11">
        <v>0</v>
      </c>
    </row>
    <row r="11394" spans="5:6" x14ac:dyDescent="0.3">
      <c r="E11394" s="4" t="s">
        <v>7850</v>
      </c>
      <c r="F11394" s="11">
        <v>0</v>
      </c>
    </row>
    <row r="11395" spans="5:6" x14ac:dyDescent="0.3">
      <c r="E11395" s="4" t="s">
        <v>8185</v>
      </c>
      <c r="F11395" s="11">
        <v>0</v>
      </c>
    </row>
    <row r="11396" spans="5:6" x14ac:dyDescent="0.3">
      <c r="E11396" s="4" t="s">
        <v>7851</v>
      </c>
      <c r="F11396" s="11">
        <v>0</v>
      </c>
    </row>
    <row r="11397" spans="5:6" x14ac:dyDescent="0.3">
      <c r="E11397" s="4" t="s">
        <v>8187</v>
      </c>
      <c r="F11397" s="11">
        <v>0</v>
      </c>
    </row>
    <row r="11398" spans="5:6" x14ac:dyDescent="0.3">
      <c r="E11398" s="4" t="s">
        <v>7852</v>
      </c>
      <c r="F11398" s="11">
        <v>0</v>
      </c>
    </row>
    <row r="11399" spans="5:6" x14ac:dyDescent="0.3">
      <c r="E11399" s="4" t="s">
        <v>8189</v>
      </c>
      <c r="F11399" s="11">
        <v>0</v>
      </c>
    </row>
    <row r="11400" spans="5:6" x14ac:dyDescent="0.3">
      <c r="E11400" s="4" t="s">
        <v>7853</v>
      </c>
      <c r="F11400" s="11">
        <v>0</v>
      </c>
    </row>
    <row r="11401" spans="5:6" x14ac:dyDescent="0.3">
      <c r="E11401" s="4" t="s">
        <v>8191</v>
      </c>
      <c r="F11401" s="11">
        <v>0</v>
      </c>
    </row>
    <row r="11402" spans="5:6" x14ac:dyDescent="0.3">
      <c r="E11402" s="4" t="s">
        <v>7854</v>
      </c>
      <c r="F11402" s="11">
        <v>0</v>
      </c>
    </row>
    <row r="11403" spans="5:6" x14ac:dyDescent="0.3">
      <c r="E11403" s="4" t="s">
        <v>8193</v>
      </c>
      <c r="F11403" s="11">
        <v>0</v>
      </c>
    </row>
    <row r="11404" spans="5:6" x14ac:dyDescent="0.3">
      <c r="E11404" s="4" t="s">
        <v>7855</v>
      </c>
      <c r="F11404" s="11">
        <v>0</v>
      </c>
    </row>
    <row r="11405" spans="5:6" x14ac:dyDescent="0.3">
      <c r="E11405" s="4" t="s">
        <v>8195</v>
      </c>
      <c r="F11405" s="11">
        <v>0</v>
      </c>
    </row>
    <row r="11406" spans="5:6" x14ac:dyDescent="0.3">
      <c r="E11406" s="4" t="s">
        <v>7856</v>
      </c>
      <c r="F11406" s="11">
        <v>0</v>
      </c>
    </row>
    <row r="11407" spans="5:6" x14ac:dyDescent="0.3">
      <c r="E11407" s="4" t="s">
        <v>8197</v>
      </c>
      <c r="F11407" s="11">
        <v>0</v>
      </c>
    </row>
    <row r="11408" spans="5:6" x14ac:dyDescent="0.3">
      <c r="E11408" s="4" t="s">
        <v>7857</v>
      </c>
      <c r="F11408" s="11">
        <v>0</v>
      </c>
    </row>
    <row r="11409" spans="5:6" x14ac:dyDescent="0.3">
      <c r="E11409" s="4" t="s">
        <v>8199</v>
      </c>
      <c r="F11409" s="11">
        <v>0</v>
      </c>
    </row>
    <row r="11410" spans="5:6" x14ac:dyDescent="0.3">
      <c r="E11410" s="4" t="s">
        <v>7858</v>
      </c>
      <c r="F11410" s="11">
        <v>0</v>
      </c>
    </row>
    <row r="11411" spans="5:6" x14ac:dyDescent="0.3">
      <c r="E11411" s="4" t="s">
        <v>8201</v>
      </c>
      <c r="F11411" s="11">
        <v>0</v>
      </c>
    </row>
    <row r="11412" spans="5:6" x14ac:dyDescent="0.3">
      <c r="E11412" s="4" t="s">
        <v>7859</v>
      </c>
      <c r="F11412" s="11">
        <v>0</v>
      </c>
    </row>
    <row r="11413" spans="5:6" x14ac:dyDescent="0.3">
      <c r="E11413" s="4" t="s">
        <v>8203</v>
      </c>
      <c r="F11413" s="11">
        <v>0</v>
      </c>
    </row>
    <row r="11414" spans="5:6" x14ac:dyDescent="0.3">
      <c r="E11414" s="4" t="s">
        <v>7860</v>
      </c>
      <c r="F11414" s="11">
        <v>0</v>
      </c>
    </row>
    <row r="11415" spans="5:6" x14ac:dyDescent="0.3">
      <c r="E11415" s="4" t="s">
        <v>8205</v>
      </c>
      <c r="F11415" s="11">
        <v>0</v>
      </c>
    </row>
    <row r="11416" spans="5:6" x14ac:dyDescent="0.3">
      <c r="E11416" s="4" t="s">
        <v>7861</v>
      </c>
      <c r="F11416" s="11">
        <v>0</v>
      </c>
    </row>
    <row r="11417" spans="5:6" x14ac:dyDescent="0.3">
      <c r="E11417" s="4" t="s">
        <v>8207</v>
      </c>
      <c r="F11417" s="11">
        <v>0</v>
      </c>
    </row>
    <row r="11418" spans="5:6" x14ac:dyDescent="0.3">
      <c r="E11418" s="4" t="s">
        <v>7862</v>
      </c>
      <c r="F11418" s="11">
        <v>0</v>
      </c>
    </row>
    <row r="11419" spans="5:6" x14ac:dyDescent="0.3">
      <c r="E11419" s="4" t="s">
        <v>8209</v>
      </c>
      <c r="F11419" s="11">
        <v>0</v>
      </c>
    </row>
    <row r="11420" spans="5:6" x14ac:dyDescent="0.3">
      <c r="E11420" s="4" t="s">
        <v>7863</v>
      </c>
      <c r="F11420" s="11">
        <v>0</v>
      </c>
    </row>
    <row r="11421" spans="5:6" x14ac:dyDescent="0.3">
      <c r="E11421" s="4" t="s">
        <v>8211</v>
      </c>
      <c r="F11421" s="11">
        <v>0</v>
      </c>
    </row>
    <row r="11422" spans="5:6" x14ac:dyDescent="0.3">
      <c r="E11422" s="4" t="s">
        <v>7864</v>
      </c>
      <c r="F11422" s="11">
        <v>0</v>
      </c>
    </row>
    <row r="11423" spans="5:6" x14ac:dyDescent="0.3">
      <c r="E11423" s="4" t="s">
        <v>8213</v>
      </c>
      <c r="F11423" s="11">
        <v>0</v>
      </c>
    </row>
    <row r="11424" spans="5:6" x14ac:dyDescent="0.3">
      <c r="E11424" s="4" t="s">
        <v>7865</v>
      </c>
      <c r="F11424" s="11">
        <v>0</v>
      </c>
    </row>
    <row r="11425" spans="5:6" x14ac:dyDescent="0.3">
      <c r="E11425" s="4" t="s">
        <v>8215</v>
      </c>
      <c r="F11425" s="11">
        <v>0</v>
      </c>
    </row>
    <row r="11426" spans="5:6" x14ac:dyDescent="0.3">
      <c r="E11426" s="4" t="s">
        <v>7866</v>
      </c>
      <c r="F11426" s="11">
        <v>0</v>
      </c>
    </row>
    <row r="11427" spans="5:6" x14ac:dyDescent="0.3">
      <c r="E11427" s="4" t="s">
        <v>8217</v>
      </c>
      <c r="F11427" s="11">
        <v>0</v>
      </c>
    </row>
    <row r="11428" spans="5:6" x14ac:dyDescent="0.3">
      <c r="E11428" s="4" t="s">
        <v>7867</v>
      </c>
      <c r="F11428" s="11">
        <v>0</v>
      </c>
    </row>
    <row r="11429" spans="5:6" x14ac:dyDescent="0.3">
      <c r="E11429" s="4" t="s">
        <v>8219</v>
      </c>
      <c r="F11429" s="11">
        <v>0</v>
      </c>
    </row>
    <row r="11430" spans="5:6" x14ac:dyDescent="0.3">
      <c r="E11430" s="4" t="s">
        <v>7868</v>
      </c>
      <c r="F11430" s="11">
        <v>0</v>
      </c>
    </row>
    <row r="11431" spans="5:6" x14ac:dyDescent="0.3">
      <c r="E11431" s="4" t="s">
        <v>8221</v>
      </c>
      <c r="F11431" s="11">
        <v>0</v>
      </c>
    </row>
    <row r="11432" spans="5:6" x14ac:dyDescent="0.3">
      <c r="E11432" s="4" t="s">
        <v>7869</v>
      </c>
      <c r="F11432" s="11">
        <v>0</v>
      </c>
    </row>
    <row r="11433" spans="5:6" x14ac:dyDescent="0.3">
      <c r="E11433" s="4" t="s">
        <v>8223</v>
      </c>
      <c r="F11433" s="11">
        <v>0</v>
      </c>
    </row>
    <row r="11434" spans="5:6" x14ac:dyDescent="0.3">
      <c r="E11434" s="4" t="s">
        <v>7870</v>
      </c>
      <c r="F11434" s="11">
        <v>0</v>
      </c>
    </row>
    <row r="11435" spans="5:6" x14ac:dyDescent="0.3">
      <c r="E11435" s="4" t="s">
        <v>8225</v>
      </c>
      <c r="F11435" s="11">
        <v>0</v>
      </c>
    </row>
    <row r="11436" spans="5:6" x14ac:dyDescent="0.3">
      <c r="E11436" s="4" t="s">
        <v>7871</v>
      </c>
      <c r="F11436" s="11">
        <v>0</v>
      </c>
    </row>
    <row r="11437" spans="5:6" x14ac:dyDescent="0.3">
      <c r="E11437" s="4" t="s">
        <v>8227</v>
      </c>
      <c r="F11437" s="11">
        <v>0</v>
      </c>
    </row>
    <row r="11438" spans="5:6" x14ac:dyDescent="0.3">
      <c r="E11438" s="4" t="s">
        <v>7872</v>
      </c>
      <c r="F11438" s="11">
        <v>0</v>
      </c>
    </row>
    <row r="11439" spans="5:6" x14ac:dyDescent="0.3">
      <c r="E11439" s="4" t="s">
        <v>8229</v>
      </c>
      <c r="F11439" s="11">
        <v>0</v>
      </c>
    </row>
    <row r="11440" spans="5:6" x14ac:dyDescent="0.3">
      <c r="E11440" s="4" t="s">
        <v>7873</v>
      </c>
      <c r="F11440" s="11">
        <v>0</v>
      </c>
    </row>
    <row r="11441" spans="5:6" x14ac:dyDescent="0.3">
      <c r="E11441" s="4" t="s">
        <v>8231</v>
      </c>
      <c r="F11441" s="11">
        <v>0</v>
      </c>
    </row>
    <row r="11442" spans="5:6" x14ac:dyDescent="0.3">
      <c r="E11442" s="4" t="s">
        <v>7874</v>
      </c>
      <c r="F11442" s="11">
        <v>0</v>
      </c>
    </row>
    <row r="11443" spans="5:6" x14ac:dyDescent="0.3">
      <c r="E11443" s="4" t="s">
        <v>8233</v>
      </c>
      <c r="F11443" s="11">
        <v>0</v>
      </c>
    </row>
    <row r="11444" spans="5:6" x14ac:dyDescent="0.3">
      <c r="E11444" s="4" t="s">
        <v>7875</v>
      </c>
      <c r="F11444" s="11">
        <v>0</v>
      </c>
    </row>
    <row r="11445" spans="5:6" x14ac:dyDescent="0.3">
      <c r="E11445" s="4" t="s">
        <v>8235</v>
      </c>
      <c r="F11445" s="11">
        <v>0</v>
      </c>
    </row>
    <row r="11446" spans="5:6" x14ac:dyDescent="0.3">
      <c r="E11446" s="4" t="s">
        <v>7876</v>
      </c>
      <c r="F11446" s="11">
        <v>0</v>
      </c>
    </row>
    <row r="11447" spans="5:6" x14ac:dyDescent="0.3">
      <c r="E11447" s="4" t="s">
        <v>8237</v>
      </c>
      <c r="F11447" s="11">
        <v>0</v>
      </c>
    </row>
    <row r="11448" spans="5:6" x14ac:dyDescent="0.3">
      <c r="E11448" s="4" t="s">
        <v>7877</v>
      </c>
      <c r="F11448" s="11">
        <v>0</v>
      </c>
    </row>
    <row r="11449" spans="5:6" x14ac:dyDescent="0.3">
      <c r="E11449" s="4" t="s">
        <v>8239</v>
      </c>
      <c r="F11449" s="11">
        <v>0</v>
      </c>
    </row>
    <row r="11450" spans="5:6" x14ac:dyDescent="0.3">
      <c r="E11450" s="4" t="s">
        <v>7878</v>
      </c>
      <c r="F11450" s="11">
        <v>0</v>
      </c>
    </row>
    <row r="11451" spans="5:6" x14ac:dyDescent="0.3">
      <c r="E11451" s="4" t="s">
        <v>8241</v>
      </c>
      <c r="F11451" s="11">
        <v>0</v>
      </c>
    </row>
    <row r="11452" spans="5:6" x14ac:dyDescent="0.3">
      <c r="E11452" s="4" t="s">
        <v>7879</v>
      </c>
      <c r="F11452" s="11">
        <v>0</v>
      </c>
    </row>
    <row r="11453" spans="5:6" x14ac:dyDescent="0.3">
      <c r="E11453" s="4" t="s">
        <v>8243</v>
      </c>
      <c r="F11453" s="11">
        <v>0</v>
      </c>
    </row>
    <row r="11454" spans="5:6" x14ac:dyDescent="0.3">
      <c r="E11454" s="4" t="s">
        <v>7880</v>
      </c>
      <c r="F11454" s="11">
        <v>0</v>
      </c>
    </row>
    <row r="11455" spans="5:6" x14ac:dyDescent="0.3">
      <c r="E11455" s="4" t="s">
        <v>8245</v>
      </c>
      <c r="F11455" s="11">
        <v>0</v>
      </c>
    </row>
    <row r="11456" spans="5:6" x14ac:dyDescent="0.3">
      <c r="E11456" s="4" t="s">
        <v>7881</v>
      </c>
      <c r="F11456" s="11">
        <v>0</v>
      </c>
    </row>
    <row r="11457" spans="5:6" x14ac:dyDescent="0.3">
      <c r="E11457" s="4" t="s">
        <v>8247</v>
      </c>
      <c r="F11457" s="11">
        <v>0</v>
      </c>
    </row>
    <row r="11458" spans="5:6" x14ac:dyDescent="0.3">
      <c r="E11458" s="4" t="s">
        <v>7882</v>
      </c>
      <c r="F11458" s="11">
        <v>0</v>
      </c>
    </row>
    <row r="11459" spans="5:6" x14ac:dyDescent="0.3">
      <c r="E11459" s="4" t="s">
        <v>8249</v>
      </c>
      <c r="F11459" s="11">
        <v>0</v>
      </c>
    </row>
    <row r="11460" spans="5:6" x14ac:dyDescent="0.3">
      <c r="E11460" s="4" t="s">
        <v>7883</v>
      </c>
      <c r="F11460" s="11">
        <v>0</v>
      </c>
    </row>
    <row r="11461" spans="5:6" x14ac:dyDescent="0.3">
      <c r="E11461" s="4" t="s">
        <v>8251</v>
      </c>
      <c r="F11461" s="11">
        <v>0</v>
      </c>
    </row>
    <row r="11462" spans="5:6" x14ac:dyDescent="0.3">
      <c r="E11462" s="4" t="s">
        <v>7884</v>
      </c>
      <c r="F11462" s="11">
        <v>0</v>
      </c>
    </row>
    <row r="11463" spans="5:6" x14ac:dyDescent="0.3">
      <c r="E11463" s="4" t="s">
        <v>8253</v>
      </c>
      <c r="F11463" s="11">
        <v>0</v>
      </c>
    </row>
    <row r="11464" spans="5:6" x14ac:dyDescent="0.3">
      <c r="E11464" s="4" t="s">
        <v>7885</v>
      </c>
      <c r="F11464" s="11">
        <v>0</v>
      </c>
    </row>
    <row r="11465" spans="5:6" x14ac:dyDescent="0.3">
      <c r="E11465" s="4" t="s">
        <v>8255</v>
      </c>
      <c r="F11465" s="11">
        <v>0</v>
      </c>
    </row>
    <row r="11466" spans="5:6" x14ac:dyDescent="0.3">
      <c r="E11466" s="4" t="s">
        <v>7886</v>
      </c>
      <c r="F11466" s="11">
        <v>0</v>
      </c>
    </row>
    <row r="11467" spans="5:6" x14ac:dyDescent="0.3">
      <c r="E11467" s="4" t="s">
        <v>8257</v>
      </c>
      <c r="F11467" s="11">
        <v>0</v>
      </c>
    </row>
    <row r="11468" spans="5:6" x14ac:dyDescent="0.3">
      <c r="E11468" s="4" t="s">
        <v>7887</v>
      </c>
      <c r="F11468" s="11">
        <v>0</v>
      </c>
    </row>
    <row r="11469" spans="5:6" x14ac:dyDescent="0.3">
      <c r="E11469" s="4" t="s">
        <v>8259</v>
      </c>
      <c r="F11469" s="11">
        <v>0</v>
      </c>
    </row>
    <row r="11470" spans="5:6" x14ac:dyDescent="0.3">
      <c r="E11470" s="4" t="s">
        <v>7888</v>
      </c>
      <c r="F11470" s="11">
        <v>0</v>
      </c>
    </row>
    <row r="11471" spans="5:6" x14ac:dyDescent="0.3">
      <c r="E11471" s="4" t="s">
        <v>8261</v>
      </c>
      <c r="F11471" s="11">
        <v>0</v>
      </c>
    </row>
    <row r="11472" spans="5:6" x14ac:dyDescent="0.3">
      <c r="E11472" s="4" t="s">
        <v>7889</v>
      </c>
      <c r="F11472" s="11">
        <v>0</v>
      </c>
    </row>
    <row r="11473" spans="5:6" x14ac:dyDescent="0.3">
      <c r="E11473" s="4" t="s">
        <v>8263</v>
      </c>
      <c r="F11473" s="11">
        <v>0</v>
      </c>
    </row>
    <row r="11474" spans="5:6" x14ac:dyDescent="0.3">
      <c r="E11474" s="4" t="s">
        <v>7890</v>
      </c>
      <c r="F11474" s="11">
        <v>0</v>
      </c>
    </row>
    <row r="11475" spans="5:6" x14ac:dyDescent="0.3">
      <c r="E11475" s="4" t="s">
        <v>8265</v>
      </c>
      <c r="F11475" s="11">
        <v>0</v>
      </c>
    </row>
    <row r="11476" spans="5:6" x14ac:dyDescent="0.3">
      <c r="E11476" s="4" t="s">
        <v>7891</v>
      </c>
      <c r="F11476" s="11">
        <v>0</v>
      </c>
    </row>
    <row r="11477" spans="5:6" x14ac:dyDescent="0.3">
      <c r="E11477" s="4" t="s">
        <v>8267</v>
      </c>
      <c r="F11477" s="11">
        <v>0</v>
      </c>
    </row>
    <row r="11478" spans="5:6" x14ac:dyDescent="0.3">
      <c r="E11478" s="4" t="s">
        <v>7892</v>
      </c>
      <c r="F11478" s="11">
        <v>0</v>
      </c>
    </row>
    <row r="11479" spans="5:6" x14ac:dyDescent="0.3">
      <c r="E11479" s="4" t="s">
        <v>8269</v>
      </c>
      <c r="F11479" s="11">
        <v>0</v>
      </c>
    </row>
    <row r="11480" spans="5:6" x14ac:dyDescent="0.3">
      <c r="E11480" s="4" t="s">
        <v>7893</v>
      </c>
      <c r="F11480" s="11">
        <v>0</v>
      </c>
    </row>
    <row r="11481" spans="5:6" x14ac:dyDescent="0.3">
      <c r="E11481" s="4" t="s">
        <v>8271</v>
      </c>
      <c r="F11481" s="11">
        <v>0</v>
      </c>
    </row>
    <row r="11482" spans="5:6" x14ac:dyDescent="0.3">
      <c r="E11482" s="4" t="s">
        <v>7894</v>
      </c>
      <c r="F11482" s="11">
        <v>0</v>
      </c>
    </row>
    <row r="11483" spans="5:6" x14ac:dyDescent="0.3">
      <c r="E11483" s="4" t="s">
        <v>8273</v>
      </c>
      <c r="F11483" s="11">
        <v>0</v>
      </c>
    </row>
    <row r="11484" spans="5:6" x14ac:dyDescent="0.3">
      <c r="E11484" s="4" t="s">
        <v>7895</v>
      </c>
      <c r="F11484" s="11">
        <v>0</v>
      </c>
    </row>
    <row r="11485" spans="5:6" x14ac:dyDescent="0.3">
      <c r="E11485" s="4" t="s">
        <v>7502</v>
      </c>
      <c r="F11485" s="11">
        <v>0</v>
      </c>
    </row>
    <row r="11486" spans="5:6" x14ac:dyDescent="0.3">
      <c r="E11486" s="4" t="s">
        <v>7896</v>
      </c>
      <c r="F11486" s="11">
        <v>0</v>
      </c>
    </row>
    <row r="11487" spans="5:6" x14ac:dyDescent="0.3">
      <c r="E11487" s="4" t="s">
        <v>8277</v>
      </c>
      <c r="F11487" s="11">
        <v>0</v>
      </c>
    </row>
    <row r="11488" spans="5:6" x14ac:dyDescent="0.3">
      <c r="E11488" s="4" t="s">
        <v>7897</v>
      </c>
      <c r="F11488" s="11">
        <v>0</v>
      </c>
    </row>
    <row r="11489" spans="5:6" x14ac:dyDescent="0.3">
      <c r="E11489" s="4" t="s">
        <v>8279</v>
      </c>
      <c r="F11489" s="11">
        <v>0</v>
      </c>
    </row>
    <row r="11490" spans="5:6" x14ac:dyDescent="0.3">
      <c r="E11490" s="4" t="s">
        <v>7898</v>
      </c>
      <c r="F11490" s="11">
        <v>0</v>
      </c>
    </row>
    <row r="11491" spans="5:6" x14ac:dyDescent="0.3">
      <c r="E11491" s="4" t="s">
        <v>8281</v>
      </c>
      <c r="F11491" s="11">
        <v>0</v>
      </c>
    </row>
    <row r="11492" spans="5:6" x14ac:dyDescent="0.3">
      <c r="E11492" s="4" t="s">
        <v>7899</v>
      </c>
      <c r="F11492" s="11">
        <v>0</v>
      </c>
    </row>
    <row r="11493" spans="5:6" x14ac:dyDescent="0.3">
      <c r="E11493" s="4" t="s">
        <v>8283</v>
      </c>
      <c r="F11493" s="11">
        <v>0</v>
      </c>
    </row>
    <row r="11494" spans="5:6" x14ac:dyDescent="0.3">
      <c r="E11494" s="4" t="s">
        <v>7900</v>
      </c>
      <c r="F11494" s="11">
        <v>0</v>
      </c>
    </row>
    <row r="11495" spans="5:6" x14ac:dyDescent="0.3">
      <c r="E11495" s="4" t="s">
        <v>8285</v>
      </c>
      <c r="F11495" s="11">
        <v>0</v>
      </c>
    </row>
    <row r="11496" spans="5:6" x14ac:dyDescent="0.3">
      <c r="E11496" s="4" t="s">
        <v>7901</v>
      </c>
      <c r="F11496" s="11">
        <v>0</v>
      </c>
    </row>
    <row r="11497" spans="5:6" x14ac:dyDescent="0.3">
      <c r="E11497" s="4" t="s">
        <v>8287</v>
      </c>
      <c r="F11497" s="11">
        <v>0</v>
      </c>
    </row>
    <row r="11498" spans="5:6" x14ac:dyDescent="0.3">
      <c r="E11498" s="4" t="s">
        <v>7902</v>
      </c>
      <c r="F11498" s="11">
        <v>0</v>
      </c>
    </row>
    <row r="11499" spans="5:6" x14ac:dyDescent="0.3">
      <c r="E11499" s="4" t="s">
        <v>8289</v>
      </c>
      <c r="F11499" s="11">
        <v>0</v>
      </c>
    </row>
    <row r="11500" spans="5:6" x14ac:dyDescent="0.3">
      <c r="E11500" s="4" t="s">
        <v>7903</v>
      </c>
      <c r="F11500" s="11">
        <v>0</v>
      </c>
    </row>
    <row r="11501" spans="5:6" x14ac:dyDescent="0.3">
      <c r="E11501" s="4" t="s">
        <v>8291</v>
      </c>
      <c r="F11501" s="11">
        <v>0</v>
      </c>
    </row>
    <row r="11502" spans="5:6" x14ac:dyDescent="0.3">
      <c r="E11502" s="4" t="s">
        <v>7904</v>
      </c>
      <c r="F11502" s="11">
        <v>0</v>
      </c>
    </row>
    <row r="11503" spans="5:6" x14ac:dyDescent="0.3">
      <c r="E11503" s="4" t="s">
        <v>8293</v>
      </c>
      <c r="F11503" s="11">
        <v>0</v>
      </c>
    </row>
    <row r="11504" spans="5:6" x14ac:dyDescent="0.3">
      <c r="E11504" s="4" t="s">
        <v>7905</v>
      </c>
      <c r="F11504" s="11">
        <v>0</v>
      </c>
    </row>
    <row r="11505" spans="5:6" x14ac:dyDescent="0.3">
      <c r="E11505" s="4" t="s">
        <v>8295</v>
      </c>
      <c r="F11505" s="11">
        <v>0</v>
      </c>
    </row>
    <row r="11506" spans="5:6" x14ac:dyDescent="0.3">
      <c r="E11506" s="4" t="s">
        <v>7906</v>
      </c>
      <c r="F11506" s="11">
        <v>0</v>
      </c>
    </row>
    <row r="11507" spans="5:6" x14ac:dyDescent="0.3">
      <c r="E11507" s="4" t="s">
        <v>8297</v>
      </c>
      <c r="F11507" s="11">
        <v>0</v>
      </c>
    </row>
    <row r="11508" spans="5:6" x14ac:dyDescent="0.3">
      <c r="E11508" s="4" t="s">
        <v>7907</v>
      </c>
      <c r="F11508" s="11">
        <v>0</v>
      </c>
    </row>
    <row r="11509" spans="5:6" x14ac:dyDescent="0.3">
      <c r="E11509" s="4" t="s">
        <v>8299</v>
      </c>
      <c r="F11509" s="11">
        <v>0</v>
      </c>
    </row>
    <row r="11510" spans="5:6" x14ac:dyDescent="0.3">
      <c r="E11510" s="4" t="s">
        <v>7908</v>
      </c>
      <c r="F11510" s="11">
        <v>0</v>
      </c>
    </row>
    <row r="11511" spans="5:6" x14ac:dyDescent="0.3">
      <c r="E11511" s="4" t="s">
        <v>8301</v>
      </c>
      <c r="F11511" s="11">
        <v>0</v>
      </c>
    </row>
    <row r="11512" spans="5:6" x14ac:dyDescent="0.3">
      <c r="E11512" s="4" t="s">
        <v>7909</v>
      </c>
      <c r="F11512" s="11">
        <v>0</v>
      </c>
    </row>
    <row r="11513" spans="5:6" x14ac:dyDescent="0.3">
      <c r="E11513" s="4" t="s">
        <v>8303</v>
      </c>
      <c r="F11513" s="11">
        <v>0</v>
      </c>
    </row>
    <row r="11514" spans="5:6" x14ac:dyDescent="0.3">
      <c r="E11514" s="4" t="s">
        <v>7910</v>
      </c>
      <c r="F11514" s="11">
        <v>0</v>
      </c>
    </row>
    <row r="11515" spans="5:6" x14ac:dyDescent="0.3">
      <c r="E11515" s="4" t="s">
        <v>8305</v>
      </c>
      <c r="F11515" s="11">
        <v>0</v>
      </c>
    </row>
    <row r="11516" spans="5:6" x14ac:dyDescent="0.3">
      <c r="E11516" s="4" t="s">
        <v>7911</v>
      </c>
      <c r="F11516" s="11">
        <v>0</v>
      </c>
    </row>
    <row r="11517" spans="5:6" x14ac:dyDescent="0.3">
      <c r="E11517" s="4" t="s">
        <v>8307</v>
      </c>
      <c r="F11517" s="11">
        <v>0</v>
      </c>
    </row>
    <row r="11518" spans="5:6" x14ac:dyDescent="0.3">
      <c r="E11518" s="4" t="s">
        <v>7912</v>
      </c>
      <c r="F11518" s="11">
        <v>0</v>
      </c>
    </row>
    <row r="11519" spans="5:6" x14ac:dyDescent="0.3">
      <c r="E11519" s="4" t="s">
        <v>8309</v>
      </c>
      <c r="F11519" s="11">
        <v>0</v>
      </c>
    </row>
    <row r="11520" spans="5:6" x14ac:dyDescent="0.3">
      <c r="E11520" s="4" t="s">
        <v>7913</v>
      </c>
      <c r="F11520" s="11">
        <v>0</v>
      </c>
    </row>
    <row r="11521" spans="5:6" x14ac:dyDescent="0.3">
      <c r="E11521" s="4" t="s">
        <v>8311</v>
      </c>
      <c r="F11521" s="11">
        <v>0</v>
      </c>
    </row>
    <row r="11522" spans="5:6" x14ac:dyDescent="0.3">
      <c r="E11522" s="4" t="s">
        <v>7914</v>
      </c>
      <c r="F11522" s="11">
        <v>0</v>
      </c>
    </row>
    <row r="11523" spans="5:6" x14ac:dyDescent="0.3">
      <c r="E11523" s="4" t="s">
        <v>8313</v>
      </c>
      <c r="F11523" s="11">
        <v>0</v>
      </c>
    </row>
    <row r="11524" spans="5:6" x14ac:dyDescent="0.3">
      <c r="E11524" s="4" t="s">
        <v>7915</v>
      </c>
      <c r="F11524" s="11">
        <v>0</v>
      </c>
    </row>
    <row r="11525" spans="5:6" x14ac:dyDescent="0.3">
      <c r="E11525" s="4" t="s">
        <v>8315</v>
      </c>
      <c r="F11525" s="11">
        <v>0</v>
      </c>
    </row>
    <row r="11526" spans="5:6" x14ac:dyDescent="0.3">
      <c r="E11526" s="4" t="s">
        <v>7916</v>
      </c>
      <c r="F11526" s="11">
        <v>0</v>
      </c>
    </row>
    <row r="11527" spans="5:6" x14ac:dyDescent="0.3">
      <c r="E11527" s="4" t="s">
        <v>8317</v>
      </c>
      <c r="F11527" s="11">
        <v>0</v>
      </c>
    </row>
    <row r="11528" spans="5:6" x14ac:dyDescent="0.3">
      <c r="E11528" s="4" t="s">
        <v>7917</v>
      </c>
      <c r="F11528" s="11">
        <v>0</v>
      </c>
    </row>
    <row r="11529" spans="5:6" x14ac:dyDescent="0.3">
      <c r="E11529" s="4" t="s">
        <v>8319</v>
      </c>
      <c r="F11529" s="11">
        <v>0</v>
      </c>
    </row>
    <row r="11530" spans="5:6" x14ac:dyDescent="0.3">
      <c r="E11530" s="4" t="s">
        <v>7918</v>
      </c>
      <c r="F11530" s="11">
        <v>0</v>
      </c>
    </row>
    <row r="11531" spans="5:6" x14ac:dyDescent="0.3">
      <c r="E11531" s="4" t="s">
        <v>8321</v>
      </c>
      <c r="F11531" s="11">
        <v>0</v>
      </c>
    </row>
    <row r="11532" spans="5:6" x14ac:dyDescent="0.3">
      <c r="E11532" s="4" t="s">
        <v>7919</v>
      </c>
      <c r="F11532" s="11">
        <v>0</v>
      </c>
    </row>
    <row r="11533" spans="5:6" x14ac:dyDescent="0.3">
      <c r="E11533" s="4" t="s">
        <v>8323</v>
      </c>
      <c r="F11533" s="11">
        <v>0</v>
      </c>
    </row>
    <row r="11534" spans="5:6" x14ac:dyDescent="0.3">
      <c r="E11534" s="4" t="s">
        <v>7920</v>
      </c>
      <c r="F11534" s="11">
        <v>0</v>
      </c>
    </row>
    <row r="11535" spans="5:6" x14ac:dyDescent="0.3">
      <c r="E11535" s="4" t="s">
        <v>8325</v>
      </c>
      <c r="F11535" s="11">
        <v>0</v>
      </c>
    </row>
    <row r="11536" spans="5:6" x14ac:dyDescent="0.3">
      <c r="E11536" s="4" t="s">
        <v>7921</v>
      </c>
      <c r="F11536" s="11">
        <v>0</v>
      </c>
    </row>
    <row r="11537" spans="5:6" x14ac:dyDescent="0.3">
      <c r="E11537" s="4" t="s">
        <v>8327</v>
      </c>
      <c r="F11537" s="11">
        <v>0</v>
      </c>
    </row>
    <row r="11538" spans="5:6" x14ac:dyDescent="0.3">
      <c r="E11538" s="4" t="s">
        <v>7922</v>
      </c>
      <c r="F11538" s="11">
        <v>0</v>
      </c>
    </row>
    <row r="11539" spans="5:6" x14ac:dyDescent="0.3">
      <c r="E11539" s="4" t="s">
        <v>8329</v>
      </c>
      <c r="F11539" s="11">
        <v>0</v>
      </c>
    </row>
    <row r="11540" spans="5:6" x14ac:dyDescent="0.3">
      <c r="E11540" s="4" t="s">
        <v>7923</v>
      </c>
      <c r="F11540" s="11">
        <v>0</v>
      </c>
    </row>
    <row r="11541" spans="5:6" x14ac:dyDescent="0.3">
      <c r="E11541" s="4" t="s">
        <v>8331</v>
      </c>
      <c r="F11541" s="11">
        <v>0</v>
      </c>
    </row>
    <row r="11542" spans="5:6" x14ac:dyDescent="0.3">
      <c r="E11542" s="4" t="s">
        <v>7924</v>
      </c>
      <c r="F11542" s="11">
        <v>0</v>
      </c>
    </row>
    <row r="11543" spans="5:6" x14ac:dyDescent="0.3">
      <c r="E11543" s="4" t="s">
        <v>8333</v>
      </c>
      <c r="F11543" s="11">
        <v>0</v>
      </c>
    </row>
    <row r="11544" spans="5:6" x14ac:dyDescent="0.3">
      <c r="E11544" s="4" t="s">
        <v>7925</v>
      </c>
      <c r="F11544" s="11">
        <v>0</v>
      </c>
    </row>
    <row r="11545" spans="5:6" x14ac:dyDescent="0.3">
      <c r="E11545" s="4" t="s">
        <v>8335</v>
      </c>
      <c r="F11545" s="11">
        <v>0</v>
      </c>
    </row>
    <row r="11546" spans="5:6" x14ac:dyDescent="0.3">
      <c r="E11546" s="4" t="s">
        <v>7926</v>
      </c>
      <c r="F11546" s="11">
        <v>0</v>
      </c>
    </row>
    <row r="11547" spans="5:6" x14ac:dyDescent="0.3">
      <c r="E11547" s="4" t="s">
        <v>8337</v>
      </c>
      <c r="F11547" s="11">
        <v>0</v>
      </c>
    </row>
    <row r="11548" spans="5:6" x14ac:dyDescent="0.3">
      <c r="E11548" s="4" t="s">
        <v>7927</v>
      </c>
      <c r="F11548" s="11">
        <v>0</v>
      </c>
    </row>
    <row r="11549" spans="5:6" x14ac:dyDescent="0.3">
      <c r="E11549" s="4" t="s">
        <v>8339</v>
      </c>
      <c r="F11549" s="11">
        <v>0</v>
      </c>
    </row>
    <row r="11550" spans="5:6" x14ac:dyDescent="0.3">
      <c r="E11550" s="4" t="s">
        <v>7928</v>
      </c>
      <c r="F11550" s="11">
        <v>0</v>
      </c>
    </row>
    <row r="11551" spans="5:6" x14ac:dyDescent="0.3">
      <c r="E11551" s="4" t="s">
        <v>8341</v>
      </c>
      <c r="F11551" s="11">
        <v>0</v>
      </c>
    </row>
    <row r="11552" spans="5:6" x14ac:dyDescent="0.3">
      <c r="E11552" s="4" t="s">
        <v>7929</v>
      </c>
      <c r="F11552" s="11">
        <v>0</v>
      </c>
    </row>
    <row r="11553" spans="5:6" x14ac:dyDescent="0.3">
      <c r="E11553" s="4" t="s">
        <v>8343</v>
      </c>
      <c r="F11553" s="11">
        <v>0</v>
      </c>
    </row>
    <row r="11554" spans="5:6" x14ac:dyDescent="0.3">
      <c r="E11554" s="4" t="s">
        <v>7930</v>
      </c>
      <c r="F11554" s="11">
        <v>0</v>
      </c>
    </row>
    <row r="11555" spans="5:6" x14ac:dyDescent="0.3">
      <c r="E11555" s="4" t="s">
        <v>8345</v>
      </c>
      <c r="F11555" s="11">
        <v>0</v>
      </c>
    </row>
    <row r="11556" spans="5:6" x14ac:dyDescent="0.3">
      <c r="E11556" s="4" t="s">
        <v>7931</v>
      </c>
      <c r="F11556" s="11">
        <v>0</v>
      </c>
    </row>
    <row r="11557" spans="5:6" x14ac:dyDescent="0.3">
      <c r="E11557" s="4" t="s">
        <v>8347</v>
      </c>
      <c r="F11557" s="11">
        <v>0</v>
      </c>
    </row>
    <row r="11558" spans="5:6" x14ac:dyDescent="0.3">
      <c r="E11558" s="4" t="s">
        <v>7932</v>
      </c>
      <c r="F11558" s="11">
        <v>0</v>
      </c>
    </row>
    <row r="11559" spans="5:6" x14ac:dyDescent="0.3">
      <c r="E11559" s="4" t="s">
        <v>8349</v>
      </c>
      <c r="F11559" s="11">
        <v>0</v>
      </c>
    </row>
    <row r="11560" spans="5:6" x14ac:dyDescent="0.3">
      <c r="E11560" s="4" t="s">
        <v>7933</v>
      </c>
      <c r="F11560" s="11">
        <v>0</v>
      </c>
    </row>
    <row r="11561" spans="5:6" x14ac:dyDescent="0.3">
      <c r="E11561" s="4" t="s">
        <v>8351</v>
      </c>
      <c r="F11561" s="11">
        <v>0</v>
      </c>
    </row>
    <row r="11562" spans="5:6" x14ac:dyDescent="0.3">
      <c r="E11562" s="4" t="s">
        <v>7934</v>
      </c>
      <c r="F11562" s="11">
        <v>0</v>
      </c>
    </row>
    <row r="11563" spans="5:6" x14ac:dyDescent="0.3">
      <c r="E11563" s="4" t="s">
        <v>8353</v>
      </c>
      <c r="F11563" s="11">
        <v>0</v>
      </c>
    </row>
    <row r="11564" spans="5:6" x14ac:dyDescent="0.3">
      <c r="E11564" s="4" t="s">
        <v>7935</v>
      </c>
      <c r="F11564" s="11">
        <v>0</v>
      </c>
    </row>
    <row r="11565" spans="5:6" x14ac:dyDescent="0.3">
      <c r="E11565" s="4" t="s">
        <v>8355</v>
      </c>
      <c r="F11565" s="11">
        <v>0</v>
      </c>
    </row>
    <row r="11566" spans="5:6" x14ac:dyDescent="0.3">
      <c r="E11566" s="4" t="s">
        <v>7936</v>
      </c>
      <c r="F11566" s="11">
        <v>0</v>
      </c>
    </row>
    <row r="11567" spans="5:6" x14ac:dyDescent="0.3">
      <c r="E11567" s="4" t="s">
        <v>8357</v>
      </c>
      <c r="F11567" s="11">
        <v>0</v>
      </c>
    </row>
    <row r="11568" spans="5:6" x14ac:dyDescent="0.3">
      <c r="E11568" s="4" t="s">
        <v>7937</v>
      </c>
      <c r="F11568" s="11">
        <v>0</v>
      </c>
    </row>
    <row r="11569" spans="5:6" x14ac:dyDescent="0.3">
      <c r="E11569" s="4" t="s">
        <v>8359</v>
      </c>
      <c r="F11569" s="11">
        <v>0</v>
      </c>
    </row>
    <row r="11570" spans="5:6" x14ac:dyDescent="0.3">
      <c r="E11570" s="4" t="s">
        <v>7938</v>
      </c>
      <c r="F11570" s="11">
        <v>0</v>
      </c>
    </row>
    <row r="11571" spans="5:6" x14ac:dyDescent="0.3">
      <c r="E11571" s="4" t="s">
        <v>8361</v>
      </c>
      <c r="F11571" s="11">
        <v>0</v>
      </c>
    </row>
    <row r="11572" spans="5:6" x14ac:dyDescent="0.3">
      <c r="E11572" s="4" t="s">
        <v>7939</v>
      </c>
      <c r="F11572" s="11">
        <v>0</v>
      </c>
    </row>
    <row r="11573" spans="5:6" x14ac:dyDescent="0.3">
      <c r="E11573" s="4" t="s">
        <v>8363</v>
      </c>
      <c r="F11573" s="11">
        <v>0</v>
      </c>
    </row>
    <row r="11574" spans="5:6" x14ac:dyDescent="0.3">
      <c r="E11574" s="4" t="s">
        <v>7940</v>
      </c>
      <c r="F11574" s="11">
        <v>0</v>
      </c>
    </row>
    <row r="11575" spans="5:6" x14ac:dyDescent="0.3">
      <c r="E11575" s="4" t="s">
        <v>8365</v>
      </c>
      <c r="F11575" s="11">
        <v>0</v>
      </c>
    </row>
    <row r="11576" spans="5:6" x14ac:dyDescent="0.3">
      <c r="E11576" s="4" t="s">
        <v>7941</v>
      </c>
      <c r="F11576" s="11">
        <v>0</v>
      </c>
    </row>
    <row r="11577" spans="5:6" x14ac:dyDescent="0.3">
      <c r="E11577" s="4" t="s">
        <v>8367</v>
      </c>
      <c r="F11577" s="11">
        <v>0</v>
      </c>
    </row>
    <row r="11578" spans="5:6" x14ac:dyDescent="0.3">
      <c r="E11578" s="4" t="s">
        <v>7942</v>
      </c>
      <c r="F11578" s="11">
        <v>0</v>
      </c>
    </row>
    <row r="11579" spans="5:6" x14ac:dyDescent="0.3">
      <c r="E11579" s="4" t="s">
        <v>8369</v>
      </c>
      <c r="F11579" s="11">
        <v>0</v>
      </c>
    </row>
    <row r="11580" spans="5:6" x14ac:dyDescent="0.3">
      <c r="E11580" s="4" t="s">
        <v>7943</v>
      </c>
      <c r="F11580" s="11">
        <v>0</v>
      </c>
    </row>
    <row r="11581" spans="5:6" x14ac:dyDescent="0.3">
      <c r="E11581" s="4" t="s">
        <v>8371</v>
      </c>
      <c r="F11581" s="11">
        <v>0</v>
      </c>
    </row>
    <row r="11582" spans="5:6" x14ac:dyDescent="0.3">
      <c r="E11582" s="4" t="s">
        <v>7944</v>
      </c>
      <c r="F11582" s="11">
        <v>0</v>
      </c>
    </row>
    <row r="11583" spans="5:6" x14ac:dyDescent="0.3">
      <c r="E11583" s="4" t="s">
        <v>8373</v>
      </c>
      <c r="F11583" s="11">
        <v>0</v>
      </c>
    </row>
    <row r="11584" spans="5:6" x14ac:dyDescent="0.3">
      <c r="E11584" s="4" t="s">
        <v>7945</v>
      </c>
      <c r="F11584" s="11">
        <v>0</v>
      </c>
    </row>
    <row r="11585" spans="5:6" x14ac:dyDescent="0.3">
      <c r="E11585" s="4" t="s">
        <v>8375</v>
      </c>
      <c r="F11585" s="11">
        <v>0</v>
      </c>
    </row>
    <row r="11586" spans="5:6" x14ac:dyDescent="0.3">
      <c r="E11586" s="4" t="s">
        <v>7946</v>
      </c>
      <c r="F11586" s="11">
        <v>0</v>
      </c>
    </row>
    <row r="11587" spans="5:6" x14ac:dyDescent="0.3">
      <c r="E11587" s="4" t="s">
        <v>8377</v>
      </c>
      <c r="F11587" s="11">
        <v>0</v>
      </c>
    </row>
    <row r="11588" spans="5:6" x14ac:dyDescent="0.3">
      <c r="E11588" s="4" t="s">
        <v>7947</v>
      </c>
      <c r="F11588" s="11">
        <v>0</v>
      </c>
    </row>
    <row r="11589" spans="5:6" x14ac:dyDescent="0.3">
      <c r="E11589" s="4" t="s">
        <v>7504</v>
      </c>
      <c r="F11589" s="11">
        <v>0</v>
      </c>
    </row>
    <row r="11590" spans="5:6" x14ac:dyDescent="0.3">
      <c r="E11590" s="4" t="s">
        <v>7948</v>
      </c>
      <c r="F11590" s="11">
        <v>0</v>
      </c>
    </row>
    <row r="11591" spans="5:6" x14ac:dyDescent="0.3">
      <c r="E11591" s="4" t="s">
        <v>8381</v>
      </c>
      <c r="F11591" s="11">
        <v>0</v>
      </c>
    </row>
    <row r="11592" spans="5:6" x14ac:dyDescent="0.3">
      <c r="E11592" s="4" t="s">
        <v>7949</v>
      </c>
      <c r="F11592" s="11">
        <v>0</v>
      </c>
    </row>
    <row r="11593" spans="5:6" x14ac:dyDescent="0.3">
      <c r="E11593" s="4" t="s">
        <v>8383</v>
      </c>
      <c r="F11593" s="11">
        <v>0</v>
      </c>
    </row>
    <row r="11594" spans="5:6" x14ac:dyDescent="0.3">
      <c r="E11594" s="4" t="s">
        <v>7950</v>
      </c>
      <c r="F11594" s="11">
        <v>0</v>
      </c>
    </row>
    <row r="11595" spans="5:6" x14ac:dyDescent="0.3">
      <c r="E11595" s="4" t="s">
        <v>8385</v>
      </c>
      <c r="F11595" s="11">
        <v>0</v>
      </c>
    </row>
    <row r="11596" spans="5:6" x14ac:dyDescent="0.3">
      <c r="E11596" s="4" t="s">
        <v>7951</v>
      </c>
      <c r="F11596" s="11">
        <v>0</v>
      </c>
    </row>
    <row r="11597" spans="5:6" x14ac:dyDescent="0.3">
      <c r="E11597" s="4" t="s">
        <v>8387</v>
      </c>
      <c r="F11597" s="11">
        <v>0</v>
      </c>
    </row>
    <row r="11598" spans="5:6" x14ac:dyDescent="0.3">
      <c r="E11598" s="4" t="s">
        <v>7952</v>
      </c>
      <c r="F11598" s="11">
        <v>0</v>
      </c>
    </row>
    <row r="11599" spans="5:6" x14ac:dyDescent="0.3">
      <c r="E11599" s="4" t="s">
        <v>8389</v>
      </c>
      <c r="F11599" s="11">
        <v>0</v>
      </c>
    </row>
    <row r="11600" spans="5:6" x14ac:dyDescent="0.3">
      <c r="E11600" s="4" t="s">
        <v>7953</v>
      </c>
      <c r="F11600" s="11">
        <v>0</v>
      </c>
    </row>
    <row r="11601" spans="5:6" x14ac:dyDescent="0.3">
      <c r="E11601" s="4" t="s">
        <v>8391</v>
      </c>
      <c r="F11601" s="11">
        <v>0</v>
      </c>
    </row>
    <row r="11602" spans="5:6" x14ac:dyDescent="0.3">
      <c r="E11602" s="4" t="s">
        <v>7954</v>
      </c>
      <c r="F11602" s="11">
        <v>0</v>
      </c>
    </row>
    <row r="11603" spans="5:6" x14ac:dyDescent="0.3">
      <c r="E11603" s="4" t="s">
        <v>8393</v>
      </c>
      <c r="F11603" s="11">
        <v>0</v>
      </c>
    </row>
    <row r="11604" spans="5:6" x14ac:dyDescent="0.3">
      <c r="E11604" s="4" t="s">
        <v>7955</v>
      </c>
      <c r="F11604" s="11">
        <v>0</v>
      </c>
    </row>
    <row r="11605" spans="5:6" x14ac:dyDescent="0.3">
      <c r="E11605" s="4" t="s">
        <v>8395</v>
      </c>
      <c r="F11605" s="11">
        <v>0</v>
      </c>
    </row>
    <row r="11606" spans="5:6" x14ac:dyDescent="0.3">
      <c r="E11606" s="4" t="s">
        <v>7956</v>
      </c>
      <c r="F11606" s="11">
        <v>0</v>
      </c>
    </row>
    <row r="11607" spans="5:6" x14ac:dyDescent="0.3">
      <c r="E11607" s="4" t="s">
        <v>8397</v>
      </c>
      <c r="F11607" s="11">
        <v>0</v>
      </c>
    </row>
    <row r="11608" spans="5:6" x14ac:dyDescent="0.3">
      <c r="E11608" s="4" t="s">
        <v>7957</v>
      </c>
      <c r="F11608" s="11">
        <v>0</v>
      </c>
    </row>
    <row r="11609" spans="5:6" x14ac:dyDescent="0.3">
      <c r="E11609" s="4" t="s">
        <v>8399</v>
      </c>
      <c r="F11609" s="11">
        <v>0</v>
      </c>
    </row>
    <row r="11610" spans="5:6" x14ac:dyDescent="0.3">
      <c r="E11610" s="4" t="s">
        <v>7958</v>
      </c>
      <c r="F11610" s="11">
        <v>0</v>
      </c>
    </row>
    <row r="11611" spans="5:6" x14ac:dyDescent="0.3">
      <c r="E11611" s="4" t="s">
        <v>8401</v>
      </c>
      <c r="F11611" s="11">
        <v>0</v>
      </c>
    </row>
    <row r="11612" spans="5:6" x14ac:dyDescent="0.3">
      <c r="E11612" s="4" t="s">
        <v>7959</v>
      </c>
      <c r="F11612" s="11">
        <v>0</v>
      </c>
    </row>
    <row r="11613" spans="5:6" x14ac:dyDescent="0.3">
      <c r="E11613" s="4" t="s">
        <v>8403</v>
      </c>
      <c r="F11613" s="11">
        <v>0</v>
      </c>
    </row>
    <row r="11614" spans="5:6" x14ac:dyDescent="0.3">
      <c r="E11614" s="4" t="s">
        <v>7960</v>
      </c>
      <c r="F11614" s="11">
        <v>0</v>
      </c>
    </row>
    <row r="11615" spans="5:6" x14ac:dyDescent="0.3">
      <c r="E11615" s="4" t="s">
        <v>7518</v>
      </c>
      <c r="F11615" s="11">
        <v>0</v>
      </c>
    </row>
    <row r="11616" spans="5:6" x14ac:dyDescent="0.3">
      <c r="E11616" s="4" t="s">
        <v>7961</v>
      </c>
      <c r="F11616" s="11">
        <v>0</v>
      </c>
    </row>
    <row r="11617" spans="5:6" x14ac:dyDescent="0.3">
      <c r="E11617" s="4" t="s">
        <v>8407</v>
      </c>
      <c r="F11617" s="11">
        <v>0</v>
      </c>
    </row>
    <row r="11618" spans="5:6" x14ac:dyDescent="0.3">
      <c r="E11618" s="4" t="s">
        <v>7962</v>
      </c>
      <c r="F11618" s="11">
        <v>0</v>
      </c>
    </row>
    <row r="11619" spans="5:6" x14ac:dyDescent="0.3">
      <c r="E11619" s="4" t="s">
        <v>8409</v>
      </c>
      <c r="F11619" s="11">
        <v>0</v>
      </c>
    </row>
    <row r="11620" spans="5:6" x14ac:dyDescent="0.3">
      <c r="E11620" s="4" t="s">
        <v>7963</v>
      </c>
      <c r="F11620" s="11">
        <v>0</v>
      </c>
    </row>
    <row r="11621" spans="5:6" x14ac:dyDescent="0.3">
      <c r="E11621" s="4" t="s">
        <v>8411</v>
      </c>
      <c r="F11621" s="11">
        <v>0</v>
      </c>
    </row>
    <row r="11622" spans="5:6" x14ac:dyDescent="0.3">
      <c r="E11622" s="4" t="s">
        <v>7964</v>
      </c>
      <c r="F11622" s="11">
        <v>0</v>
      </c>
    </row>
    <row r="11623" spans="5:6" x14ac:dyDescent="0.3">
      <c r="E11623" s="4" t="s">
        <v>8413</v>
      </c>
      <c r="F11623" s="11">
        <v>0</v>
      </c>
    </row>
    <row r="11624" spans="5:6" x14ac:dyDescent="0.3">
      <c r="E11624" s="4" t="s">
        <v>7965</v>
      </c>
      <c r="F11624" s="11">
        <v>0</v>
      </c>
    </row>
    <row r="11625" spans="5:6" x14ac:dyDescent="0.3">
      <c r="E11625" s="4" t="s">
        <v>8415</v>
      </c>
      <c r="F11625" s="11">
        <v>0</v>
      </c>
    </row>
    <row r="11626" spans="5:6" x14ac:dyDescent="0.3">
      <c r="E11626" s="4" t="s">
        <v>7966</v>
      </c>
      <c r="F11626" s="11">
        <v>0</v>
      </c>
    </row>
    <row r="11627" spans="5:6" x14ac:dyDescent="0.3">
      <c r="E11627" s="4" t="s">
        <v>8417</v>
      </c>
      <c r="F11627" s="11">
        <v>0</v>
      </c>
    </row>
    <row r="11628" spans="5:6" x14ac:dyDescent="0.3">
      <c r="E11628" s="4" t="s">
        <v>7967</v>
      </c>
      <c r="F11628" s="11">
        <v>0</v>
      </c>
    </row>
    <row r="11629" spans="5:6" x14ac:dyDescent="0.3">
      <c r="E11629" s="4" t="s">
        <v>8419</v>
      </c>
      <c r="F11629" s="11">
        <v>0</v>
      </c>
    </row>
    <row r="11630" spans="5:6" x14ac:dyDescent="0.3">
      <c r="E11630" s="4" t="s">
        <v>7968</v>
      </c>
      <c r="F11630" s="11">
        <v>0</v>
      </c>
    </row>
    <row r="11631" spans="5:6" x14ac:dyDescent="0.3">
      <c r="E11631" s="4" t="s">
        <v>8421</v>
      </c>
      <c r="F11631" s="11">
        <v>0</v>
      </c>
    </row>
    <row r="11632" spans="5:6" x14ac:dyDescent="0.3">
      <c r="E11632" s="4" t="s">
        <v>7969</v>
      </c>
      <c r="F11632" s="11">
        <v>0</v>
      </c>
    </row>
    <row r="11633" spans="5:6" x14ac:dyDescent="0.3">
      <c r="E11633" s="4" t="s">
        <v>8423</v>
      </c>
      <c r="F11633" s="11">
        <v>0</v>
      </c>
    </row>
    <row r="11634" spans="5:6" x14ac:dyDescent="0.3">
      <c r="E11634" s="4" t="s">
        <v>7970</v>
      </c>
      <c r="F11634" s="11">
        <v>0</v>
      </c>
    </row>
    <row r="11635" spans="5:6" x14ac:dyDescent="0.3">
      <c r="E11635" s="4" t="s">
        <v>8425</v>
      </c>
      <c r="F11635" s="11">
        <v>0</v>
      </c>
    </row>
    <row r="11636" spans="5:6" x14ac:dyDescent="0.3">
      <c r="E11636" s="4" t="s">
        <v>7971</v>
      </c>
      <c r="F11636" s="11">
        <v>0</v>
      </c>
    </row>
    <row r="11637" spans="5:6" x14ac:dyDescent="0.3">
      <c r="E11637" s="4" t="s">
        <v>8427</v>
      </c>
      <c r="F11637" s="11">
        <v>0</v>
      </c>
    </row>
    <row r="11638" spans="5:6" x14ac:dyDescent="0.3">
      <c r="E11638" s="4" t="s">
        <v>7972</v>
      </c>
      <c r="F11638" s="11">
        <v>0</v>
      </c>
    </row>
    <row r="11639" spans="5:6" x14ac:dyDescent="0.3">
      <c r="E11639" s="4" t="s">
        <v>8429</v>
      </c>
      <c r="F11639" s="11">
        <v>0</v>
      </c>
    </row>
    <row r="11640" spans="5:6" x14ac:dyDescent="0.3">
      <c r="E11640" s="4" t="s">
        <v>7515</v>
      </c>
      <c r="F11640" s="11">
        <v>0</v>
      </c>
    </row>
    <row r="11641" spans="5:6" x14ac:dyDescent="0.3">
      <c r="E11641" s="4" t="s">
        <v>8431</v>
      </c>
      <c r="F11641" s="11">
        <v>0</v>
      </c>
    </row>
    <row r="11642" spans="5:6" x14ac:dyDescent="0.3">
      <c r="E11642" s="4" t="s">
        <v>7974</v>
      </c>
      <c r="F11642" s="11">
        <v>0</v>
      </c>
    </row>
    <row r="11643" spans="5:6" x14ac:dyDescent="0.3">
      <c r="E11643" s="4" t="s">
        <v>8433</v>
      </c>
      <c r="F11643" s="11">
        <v>0</v>
      </c>
    </row>
    <row r="11644" spans="5:6" x14ac:dyDescent="0.3">
      <c r="E11644" s="4" t="s">
        <v>7975</v>
      </c>
      <c r="F11644" s="11">
        <v>0</v>
      </c>
    </row>
    <row r="11645" spans="5:6" x14ac:dyDescent="0.3">
      <c r="E11645" s="4" t="s">
        <v>8435</v>
      </c>
      <c r="F11645" s="11">
        <v>0</v>
      </c>
    </row>
    <row r="11646" spans="5:6" x14ac:dyDescent="0.3">
      <c r="E11646" s="4" t="s">
        <v>7976</v>
      </c>
      <c r="F11646" s="11">
        <v>0</v>
      </c>
    </row>
    <row r="11647" spans="5:6" x14ac:dyDescent="0.3">
      <c r="E11647" s="4" t="s">
        <v>8437</v>
      </c>
      <c r="F11647" s="11">
        <v>0</v>
      </c>
    </row>
    <row r="11648" spans="5:6" x14ac:dyDescent="0.3">
      <c r="E11648" s="4" t="s">
        <v>7977</v>
      </c>
      <c r="F11648" s="11">
        <v>0</v>
      </c>
    </row>
    <row r="11649" spans="5:6" x14ac:dyDescent="0.3">
      <c r="E11649" s="4" t="s">
        <v>8439</v>
      </c>
      <c r="F11649" s="11">
        <v>0</v>
      </c>
    </row>
    <row r="11650" spans="5:6" x14ac:dyDescent="0.3">
      <c r="E11650" s="4" t="s">
        <v>7978</v>
      </c>
      <c r="F11650" s="11">
        <v>0</v>
      </c>
    </row>
    <row r="11651" spans="5:6" x14ac:dyDescent="0.3">
      <c r="E11651" s="4" t="s">
        <v>7507</v>
      </c>
      <c r="F11651" s="11">
        <v>0</v>
      </c>
    </row>
    <row r="11652" spans="5:6" x14ac:dyDescent="0.3">
      <c r="E11652" s="4" t="s">
        <v>7979</v>
      </c>
      <c r="F11652" s="11">
        <v>0</v>
      </c>
    </row>
    <row r="11653" spans="5:6" x14ac:dyDescent="0.3">
      <c r="E11653" s="4" t="s">
        <v>8443</v>
      </c>
      <c r="F11653" s="11">
        <v>0</v>
      </c>
    </row>
    <row r="11654" spans="5:6" x14ac:dyDescent="0.3">
      <c r="E11654" s="4" t="s">
        <v>7980</v>
      </c>
      <c r="F11654" s="11">
        <v>0</v>
      </c>
    </row>
    <row r="11655" spans="5:6" x14ac:dyDescent="0.3">
      <c r="E11655" s="4" t="s">
        <v>8445</v>
      </c>
      <c r="F11655" s="11">
        <v>0</v>
      </c>
    </row>
    <row r="11656" spans="5:6" x14ac:dyDescent="0.3">
      <c r="E11656" s="4" t="s">
        <v>7981</v>
      </c>
      <c r="F11656" s="11">
        <v>0</v>
      </c>
    </row>
    <row r="11657" spans="5:6" x14ac:dyDescent="0.3">
      <c r="E11657" s="4" t="s">
        <v>8447</v>
      </c>
      <c r="F11657" s="11">
        <v>0</v>
      </c>
    </row>
    <row r="11658" spans="5:6" x14ac:dyDescent="0.3">
      <c r="E11658" s="4" t="s">
        <v>7982</v>
      </c>
      <c r="F11658" s="11">
        <v>0</v>
      </c>
    </row>
    <row r="11659" spans="5:6" x14ac:dyDescent="0.3">
      <c r="E11659" s="4" t="s">
        <v>8449</v>
      </c>
      <c r="F11659" s="11">
        <v>0</v>
      </c>
    </row>
    <row r="11660" spans="5:6" x14ac:dyDescent="0.3">
      <c r="E11660" s="4" t="s">
        <v>7983</v>
      </c>
      <c r="F11660" s="11">
        <v>0</v>
      </c>
    </row>
    <row r="11661" spans="5:6" x14ac:dyDescent="0.3">
      <c r="E11661" s="4" t="s">
        <v>8451</v>
      </c>
      <c r="F11661" s="11">
        <v>0</v>
      </c>
    </row>
    <row r="11662" spans="5:6" x14ac:dyDescent="0.3">
      <c r="E11662" s="4" t="s">
        <v>7984</v>
      </c>
      <c r="F11662" s="11">
        <v>0</v>
      </c>
    </row>
    <row r="11663" spans="5:6" x14ac:dyDescent="0.3">
      <c r="E11663" s="4" t="s">
        <v>8453</v>
      </c>
      <c r="F11663" s="11">
        <v>0</v>
      </c>
    </row>
    <row r="11664" spans="5:6" x14ac:dyDescent="0.3">
      <c r="E11664" s="4" t="s">
        <v>7985</v>
      </c>
      <c r="F11664" s="11">
        <v>0</v>
      </c>
    </row>
    <row r="11665" spans="5:6" x14ac:dyDescent="0.3">
      <c r="E11665" s="4" t="s">
        <v>8455</v>
      </c>
      <c r="F11665" s="11">
        <v>0</v>
      </c>
    </row>
    <row r="11666" spans="5:6" x14ac:dyDescent="0.3">
      <c r="E11666" s="4" t="s">
        <v>7986</v>
      </c>
      <c r="F11666" s="11">
        <v>0</v>
      </c>
    </row>
    <row r="11667" spans="5:6" x14ac:dyDescent="0.3">
      <c r="E11667" s="4" t="s">
        <v>8457</v>
      </c>
      <c r="F11667" s="11">
        <v>0</v>
      </c>
    </row>
    <row r="11668" spans="5:6" x14ac:dyDescent="0.3">
      <c r="E11668" s="4" t="s">
        <v>7987</v>
      </c>
      <c r="F11668" s="11">
        <v>0</v>
      </c>
    </row>
    <row r="11669" spans="5:6" x14ac:dyDescent="0.3">
      <c r="E11669" s="4" t="s">
        <v>8459</v>
      </c>
      <c r="F11669" s="11">
        <v>0</v>
      </c>
    </row>
    <row r="11670" spans="5:6" x14ac:dyDescent="0.3">
      <c r="E11670" s="4" t="s">
        <v>7988</v>
      </c>
      <c r="F11670" s="11">
        <v>0</v>
      </c>
    </row>
    <row r="11671" spans="5:6" x14ac:dyDescent="0.3">
      <c r="E11671" s="4" t="s">
        <v>8461</v>
      </c>
      <c r="F11671" s="11">
        <v>0</v>
      </c>
    </row>
    <row r="11672" spans="5:6" x14ac:dyDescent="0.3">
      <c r="E11672" s="4" t="s">
        <v>7989</v>
      </c>
      <c r="F11672" s="11">
        <v>0</v>
      </c>
    </row>
    <row r="11673" spans="5:6" x14ac:dyDescent="0.3">
      <c r="E11673" s="4" t="s">
        <v>8463</v>
      </c>
      <c r="F11673" s="11">
        <v>0</v>
      </c>
    </row>
    <row r="11674" spans="5:6" x14ac:dyDescent="0.3">
      <c r="E11674" s="4" t="s">
        <v>7990</v>
      </c>
      <c r="F11674" s="11">
        <v>0</v>
      </c>
    </row>
    <row r="11675" spans="5:6" x14ac:dyDescent="0.3">
      <c r="E11675" s="4" t="s">
        <v>8465</v>
      </c>
      <c r="F11675" s="11">
        <v>0</v>
      </c>
    </row>
    <row r="11676" spans="5:6" x14ac:dyDescent="0.3">
      <c r="E11676" s="4" t="s">
        <v>7991</v>
      </c>
      <c r="F11676" s="11">
        <v>0</v>
      </c>
    </row>
    <row r="11677" spans="5:6" x14ac:dyDescent="0.3">
      <c r="E11677" s="4" t="s">
        <v>7508</v>
      </c>
      <c r="F11677" s="11">
        <v>0</v>
      </c>
    </row>
    <row r="11678" spans="5:6" x14ac:dyDescent="0.3">
      <c r="E11678" s="4" t="s">
        <v>7992</v>
      </c>
      <c r="F11678" s="11">
        <v>0</v>
      </c>
    </row>
    <row r="11679" spans="5:6" x14ac:dyDescent="0.3">
      <c r="E11679" s="4" t="s">
        <v>8469</v>
      </c>
      <c r="F11679" s="11">
        <v>0</v>
      </c>
    </row>
    <row r="11680" spans="5:6" x14ac:dyDescent="0.3">
      <c r="E11680" s="4" t="s">
        <v>7993</v>
      </c>
      <c r="F11680" s="11">
        <v>0</v>
      </c>
    </row>
    <row r="11681" spans="5:6" x14ac:dyDescent="0.3">
      <c r="E11681" s="4" t="s">
        <v>8471</v>
      </c>
      <c r="F11681" s="11">
        <v>0</v>
      </c>
    </row>
    <row r="11682" spans="5:6" x14ac:dyDescent="0.3">
      <c r="E11682" s="4" t="s">
        <v>8479</v>
      </c>
      <c r="F11682" s="11">
        <v>0</v>
      </c>
    </row>
    <row r="11683" spans="5:6" x14ac:dyDescent="0.3">
      <c r="E11683" s="4" t="s">
        <v>8473</v>
      </c>
      <c r="F11683" s="11">
        <v>0</v>
      </c>
    </row>
    <row r="11684" spans="5:6" x14ac:dyDescent="0.3">
      <c r="E11684" s="4" t="s">
        <v>8480</v>
      </c>
      <c r="F11684" s="11">
        <v>0</v>
      </c>
    </row>
    <row r="11685" spans="5:6" x14ac:dyDescent="0.3">
      <c r="E11685" s="4" t="s">
        <v>8475</v>
      </c>
      <c r="F11685" s="11">
        <v>0</v>
      </c>
    </row>
    <row r="11686" spans="5:6" x14ac:dyDescent="0.3">
      <c r="E11686" s="4" t="s">
        <v>8482</v>
      </c>
      <c r="F11686" s="11">
        <v>0</v>
      </c>
    </row>
    <row r="11687" spans="5:6" x14ac:dyDescent="0.3">
      <c r="E11687" s="4" t="s">
        <v>8477</v>
      </c>
      <c r="F11687" s="11">
        <v>0</v>
      </c>
    </row>
    <row r="11688" spans="5:6" x14ac:dyDescent="0.3">
      <c r="E11688" s="4" t="s">
        <v>8484</v>
      </c>
      <c r="F11688" s="11">
        <v>0</v>
      </c>
    </row>
    <row r="11689" spans="5:6" x14ac:dyDescent="0.3">
      <c r="E11689" s="4" t="s">
        <v>7519</v>
      </c>
      <c r="F11689" s="11">
        <v>0</v>
      </c>
    </row>
    <row r="11690" spans="5:6" x14ac:dyDescent="0.3">
      <c r="E11690" s="4" t="s">
        <v>8486</v>
      </c>
      <c r="F11690" s="11">
        <v>0</v>
      </c>
    </row>
    <row r="11691" spans="5:6" x14ac:dyDescent="0.3">
      <c r="E11691" s="4" t="s">
        <v>8481</v>
      </c>
      <c r="F11691" s="11">
        <v>0</v>
      </c>
    </row>
    <row r="11692" spans="5:6" x14ac:dyDescent="0.3">
      <c r="E11692" s="4" t="s">
        <v>7995</v>
      </c>
      <c r="F11692" s="11">
        <v>0</v>
      </c>
    </row>
    <row r="11693" spans="5:6" x14ac:dyDescent="0.3">
      <c r="E11693" s="4" t="s">
        <v>8483</v>
      </c>
      <c r="F11693" s="11">
        <v>0</v>
      </c>
    </row>
    <row r="11694" spans="5:6" x14ac:dyDescent="0.3">
      <c r="E11694" s="4" t="s">
        <v>7996</v>
      </c>
      <c r="F11694" s="11">
        <v>0</v>
      </c>
    </row>
    <row r="11695" spans="5:6" x14ac:dyDescent="0.3">
      <c r="E11695" s="4" t="s">
        <v>8485</v>
      </c>
      <c r="F11695" s="11">
        <v>0</v>
      </c>
    </row>
    <row r="11696" spans="5:6" x14ac:dyDescent="0.3">
      <c r="E11696" s="4" t="s">
        <v>7997</v>
      </c>
      <c r="F11696" s="11">
        <v>0</v>
      </c>
    </row>
    <row r="11697" spans="5:6" x14ac:dyDescent="0.3">
      <c r="E11697" s="4" t="s">
        <v>8487</v>
      </c>
      <c r="F11697" s="11">
        <v>0</v>
      </c>
    </row>
    <row r="11698" spans="5:6" x14ac:dyDescent="0.3">
      <c r="E11698" s="4" t="s">
        <v>7998</v>
      </c>
      <c r="F11698" s="11">
        <v>0</v>
      </c>
    </row>
    <row r="11699" spans="5:6" x14ac:dyDescent="0.3">
      <c r="E11699" s="4" t="s">
        <v>8489</v>
      </c>
      <c r="F11699" s="11">
        <v>0</v>
      </c>
    </row>
    <row r="11700" spans="5:6" x14ac:dyDescent="0.3">
      <c r="E11700" s="4" t="s">
        <v>7999</v>
      </c>
      <c r="F11700" s="11">
        <v>0</v>
      </c>
    </row>
    <row r="11701" spans="5:6" x14ac:dyDescent="0.3">
      <c r="E11701" s="4" t="s">
        <v>8491</v>
      </c>
      <c r="F11701" s="11">
        <v>0</v>
      </c>
    </row>
    <row r="11702" spans="5:6" x14ac:dyDescent="0.3">
      <c r="E11702" s="4" t="s">
        <v>8000</v>
      </c>
      <c r="F11702" s="11">
        <v>0</v>
      </c>
    </row>
    <row r="11703" spans="5:6" x14ac:dyDescent="0.3">
      <c r="E11703" s="4" t="s">
        <v>8493</v>
      </c>
      <c r="F11703" s="11">
        <v>0</v>
      </c>
    </row>
    <row r="11704" spans="5:6" x14ac:dyDescent="0.3">
      <c r="E11704" s="4" t="s">
        <v>8001</v>
      </c>
      <c r="F11704" s="11">
        <v>0</v>
      </c>
    </row>
    <row r="11705" spans="5:6" x14ac:dyDescent="0.3">
      <c r="E11705" s="4" t="s">
        <v>8495</v>
      </c>
      <c r="F11705" s="11">
        <v>0</v>
      </c>
    </row>
    <row r="11706" spans="5:6" x14ac:dyDescent="0.3">
      <c r="E11706" s="4" t="s">
        <v>8002</v>
      </c>
      <c r="F11706" s="11">
        <v>0</v>
      </c>
    </row>
    <row r="11707" spans="5:6" x14ac:dyDescent="0.3">
      <c r="E11707" s="4" t="s">
        <v>8497</v>
      </c>
      <c r="F11707" s="11">
        <v>0</v>
      </c>
    </row>
    <row r="11708" spans="5:6" x14ac:dyDescent="0.3">
      <c r="E11708" s="4" t="s">
        <v>8003</v>
      </c>
      <c r="F11708" s="11">
        <v>0</v>
      </c>
    </row>
    <row r="11709" spans="5:6" x14ac:dyDescent="0.3">
      <c r="E11709" s="4" t="s">
        <v>8499</v>
      </c>
      <c r="F11709" s="11">
        <v>0</v>
      </c>
    </row>
    <row r="11710" spans="5:6" x14ac:dyDescent="0.3">
      <c r="E11710" s="4" t="s">
        <v>8004</v>
      </c>
      <c r="F11710" s="11">
        <v>0</v>
      </c>
    </row>
    <row r="11711" spans="5:6" x14ac:dyDescent="0.3">
      <c r="E11711" s="4" t="s">
        <v>8501</v>
      </c>
      <c r="F11711" s="11">
        <v>0</v>
      </c>
    </row>
    <row r="11712" spans="5:6" x14ac:dyDescent="0.3">
      <c r="E11712" s="4" t="s">
        <v>8005</v>
      </c>
      <c r="F11712" s="11">
        <v>0</v>
      </c>
    </row>
    <row r="11713" spans="5:6" x14ac:dyDescent="0.3">
      <c r="E11713" s="4" t="s">
        <v>8503</v>
      </c>
      <c r="F11713" s="11">
        <v>0</v>
      </c>
    </row>
    <row r="11714" spans="5:6" x14ac:dyDescent="0.3">
      <c r="E11714" s="4" t="s">
        <v>8006</v>
      </c>
      <c r="F11714" s="11">
        <v>0</v>
      </c>
    </row>
    <row r="11715" spans="5:6" x14ac:dyDescent="0.3">
      <c r="E11715" s="4" t="s">
        <v>8505</v>
      </c>
      <c r="F11715" s="11">
        <v>0</v>
      </c>
    </row>
    <row r="11716" spans="5:6" x14ac:dyDescent="0.3">
      <c r="E11716" s="4" t="s">
        <v>8007</v>
      </c>
      <c r="F11716" s="11">
        <v>0</v>
      </c>
    </row>
    <row r="11717" spans="5:6" x14ac:dyDescent="0.3">
      <c r="E11717" s="4" t="s">
        <v>8507</v>
      </c>
      <c r="F11717" s="11">
        <v>0</v>
      </c>
    </row>
    <row r="11718" spans="5:6" x14ac:dyDescent="0.3">
      <c r="E11718" s="4" t="s">
        <v>8008</v>
      </c>
      <c r="F11718" s="11">
        <v>0</v>
      </c>
    </row>
    <row r="11719" spans="5:6" x14ac:dyDescent="0.3">
      <c r="E11719" s="4" t="s">
        <v>8509</v>
      </c>
      <c r="F11719" s="11">
        <v>0</v>
      </c>
    </row>
    <row r="11720" spans="5:6" x14ac:dyDescent="0.3">
      <c r="E11720" s="4" t="s">
        <v>8009</v>
      </c>
      <c r="F11720" s="11">
        <v>0</v>
      </c>
    </row>
    <row r="11721" spans="5:6" x14ac:dyDescent="0.3">
      <c r="E11721" s="4" t="s">
        <v>8511</v>
      </c>
      <c r="F11721" s="11">
        <v>0</v>
      </c>
    </row>
    <row r="11722" spans="5:6" x14ac:dyDescent="0.3">
      <c r="E11722" s="4" t="s">
        <v>8010</v>
      </c>
      <c r="F11722" s="11">
        <v>0</v>
      </c>
    </row>
    <row r="11723" spans="5:6" x14ac:dyDescent="0.3">
      <c r="E11723" s="4" t="s">
        <v>8513</v>
      </c>
      <c r="F11723" s="11">
        <v>0</v>
      </c>
    </row>
    <row r="11724" spans="5:6" x14ac:dyDescent="0.3">
      <c r="E11724" s="4" t="s">
        <v>8011</v>
      </c>
      <c r="F11724" s="11">
        <v>0</v>
      </c>
    </row>
    <row r="11725" spans="5:6" x14ac:dyDescent="0.3">
      <c r="E11725" s="4" t="s">
        <v>8515</v>
      </c>
      <c r="F11725" s="11">
        <v>0</v>
      </c>
    </row>
    <row r="11726" spans="5:6" x14ac:dyDescent="0.3">
      <c r="E11726" s="4" t="s">
        <v>8012</v>
      </c>
      <c r="F11726" s="11">
        <v>0</v>
      </c>
    </row>
    <row r="11727" spans="5:6" x14ac:dyDescent="0.3">
      <c r="E11727" s="4" t="s">
        <v>8517</v>
      </c>
      <c r="F11727" s="11">
        <v>0</v>
      </c>
    </row>
    <row r="11728" spans="5:6" x14ac:dyDescent="0.3">
      <c r="E11728" s="4" t="s">
        <v>8013</v>
      </c>
      <c r="F11728" s="11">
        <v>0</v>
      </c>
    </row>
    <row r="11729" spans="5:6" x14ac:dyDescent="0.3">
      <c r="E11729" s="4" t="s">
        <v>8519</v>
      </c>
      <c r="F11729" s="11">
        <v>0</v>
      </c>
    </row>
    <row r="11730" spans="5:6" x14ac:dyDescent="0.3">
      <c r="E11730" s="4" t="s">
        <v>8014</v>
      </c>
      <c r="F11730" s="11">
        <v>0</v>
      </c>
    </row>
    <row r="11731" spans="5:6" x14ac:dyDescent="0.3">
      <c r="E11731" s="4" t="s">
        <v>8521</v>
      </c>
      <c r="F11731" s="11">
        <v>0</v>
      </c>
    </row>
    <row r="11732" spans="5:6" x14ac:dyDescent="0.3">
      <c r="E11732" s="4" t="s">
        <v>8015</v>
      </c>
      <c r="F11732" s="11">
        <v>0</v>
      </c>
    </row>
    <row r="11733" spans="5:6" x14ac:dyDescent="0.3">
      <c r="E11733" s="4" t="s">
        <v>8523</v>
      </c>
      <c r="F11733" s="11">
        <v>0</v>
      </c>
    </row>
    <row r="11734" spans="5:6" x14ac:dyDescent="0.3">
      <c r="E11734" s="4" t="s">
        <v>8016</v>
      </c>
      <c r="F11734" s="11">
        <v>0</v>
      </c>
    </row>
    <row r="11735" spans="5:6" x14ac:dyDescent="0.3">
      <c r="E11735" s="4" t="s">
        <v>8525</v>
      </c>
      <c r="F11735" s="11">
        <v>0</v>
      </c>
    </row>
    <row r="11736" spans="5:6" x14ac:dyDescent="0.3">
      <c r="E11736" s="4" t="s">
        <v>8017</v>
      </c>
      <c r="F11736" s="11">
        <v>0</v>
      </c>
    </row>
    <row r="11737" spans="5:6" x14ac:dyDescent="0.3">
      <c r="E11737" s="4" t="s">
        <v>8527</v>
      </c>
      <c r="F11737" s="11">
        <v>0</v>
      </c>
    </row>
    <row r="11738" spans="5:6" x14ac:dyDescent="0.3">
      <c r="E11738" s="4" t="s">
        <v>8018</v>
      </c>
      <c r="F11738" s="11">
        <v>0</v>
      </c>
    </row>
    <row r="11739" spans="5:6" x14ac:dyDescent="0.3">
      <c r="E11739" s="4" t="s">
        <v>7509</v>
      </c>
      <c r="F11739" s="11">
        <v>0</v>
      </c>
    </row>
    <row r="11740" spans="5:6" x14ac:dyDescent="0.3">
      <c r="E11740" s="4" t="s">
        <v>8019</v>
      </c>
      <c r="F11740" s="11">
        <v>0</v>
      </c>
    </row>
    <row r="11741" spans="5:6" x14ac:dyDescent="0.3">
      <c r="E11741" s="4" t="s">
        <v>8531</v>
      </c>
      <c r="F11741" s="11">
        <v>0</v>
      </c>
    </row>
    <row r="11742" spans="5:6" x14ac:dyDescent="0.3">
      <c r="E11742" s="4" t="s">
        <v>8020</v>
      </c>
      <c r="F11742" s="11">
        <v>0</v>
      </c>
    </row>
    <row r="11743" spans="5:6" x14ac:dyDescent="0.3">
      <c r="E11743" s="4" t="s">
        <v>8533</v>
      </c>
      <c r="F11743" s="11">
        <v>0</v>
      </c>
    </row>
    <row r="11744" spans="5:6" x14ac:dyDescent="0.3">
      <c r="E11744" s="4" t="s">
        <v>8021</v>
      </c>
      <c r="F11744" s="11">
        <v>0</v>
      </c>
    </row>
    <row r="11745" spans="5:6" x14ac:dyDescent="0.3">
      <c r="E11745" s="4" t="s">
        <v>8535</v>
      </c>
      <c r="F11745" s="11">
        <v>0</v>
      </c>
    </row>
    <row r="11746" spans="5:6" x14ac:dyDescent="0.3">
      <c r="E11746" s="4" t="s">
        <v>8022</v>
      </c>
      <c r="F11746" s="11">
        <v>0</v>
      </c>
    </row>
    <row r="11747" spans="5:6" x14ac:dyDescent="0.3">
      <c r="E11747" s="4" t="s">
        <v>8537</v>
      </c>
      <c r="F11747" s="11">
        <v>0</v>
      </c>
    </row>
    <row r="11748" spans="5:6" x14ac:dyDescent="0.3">
      <c r="E11748" s="4" t="s">
        <v>7497</v>
      </c>
      <c r="F11748" s="11">
        <v>0</v>
      </c>
    </row>
    <row r="11749" spans="5:6" x14ac:dyDescent="0.3">
      <c r="E11749" s="4" t="s">
        <v>8539</v>
      </c>
      <c r="F11749" s="11">
        <v>0</v>
      </c>
    </row>
    <row r="11750" spans="5:6" x14ac:dyDescent="0.3">
      <c r="E11750" s="4" t="s">
        <v>8024</v>
      </c>
      <c r="F11750" s="11">
        <v>0</v>
      </c>
    </row>
    <row r="11751" spans="5:6" x14ac:dyDescent="0.3">
      <c r="E11751" s="4" t="s">
        <v>8541</v>
      </c>
      <c r="F11751" s="11">
        <v>0</v>
      </c>
    </row>
    <row r="11752" spans="5:6" x14ac:dyDescent="0.3">
      <c r="E11752" s="4" t="s">
        <v>7482</v>
      </c>
      <c r="F11752" s="11">
        <v>0</v>
      </c>
    </row>
    <row r="11753" spans="5:6" x14ac:dyDescent="0.3">
      <c r="E11753" s="4" t="s">
        <v>8543</v>
      </c>
      <c r="F11753" s="11">
        <v>0</v>
      </c>
    </row>
    <row r="11754" spans="5:6" x14ac:dyDescent="0.3">
      <c r="E11754" s="4" t="s">
        <v>8026</v>
      </c>
      <c r="F11754" s="11">
        <v>0</v>
      </c>
    </row>
    <row r="11755" spans="5:6" x14ac:dyDescent="0.3">
      <c r="E11755" s="4" t="s">
        <v>8545</v>
      </c>
      <c r="F11755" s="11">
        <v>0</v>
      </c>
    </row>
    <row r="11756" spans="5:6" x14ac:dyDescent="0.3">
      <c r="E11756" s="4" t="s">
        <v>8027</v>
      </c>
      <c r="F11756" s="11">
        <v>0</v>
      </c>
    </row>
    <row r="11757" spans="5:6" x14ac:dyDescent="0.3">
      <c r="E11757" s="4" t="s">
        <v>8547</v>
      </c>
      <c r="F11757" s="11">
        <v>0</v>
      </c>
    </row>
    <row r="11758" spans="5:6" x14ac:dyDescent="0.3">
      <c r="E11758" s="4" t="s">
        <v>8028</v>
      </c>
      <c r="F11758" s="11">
        <v>0</v>
      </c>
    </row>
    <row r="11759" spans="5:6" x14ac:dyDescent="0.3">
      <c r="E11759" s="4" t="s">
        <v>8549</v>
      </c>
      <c r="F11759" s="11">
        <v>0</v>
      </c>
    </row>
    <row r="11760" spans="5:6" x14ac:dyDescent="0.3">
      <c r="E11760" s="4" t="s">
        <v>8029</v>
      </c>
      <c r="F11760" s="11">
        <v>0</v>
      </c>
    </row>
    <row r="11761" spans="5:6" x14ac:dyDescent="0.3">
      <c r="E11761" s="4" t="s">
        <v>8551</v>
      </c>
      <c r="F11761" s="11">
        <v>0</v>
      </c>
    </row>
    <row r="11762" spans="5:6" x14ac:dyDescent="0.3">
      <c r="E11762" s="4" t="s">
        <v>8030</v>
      </c>
      <c r="F11762" s="11">
        <v>0</v>
      </c>
    </row>
    <row r="11763" spans="5:6" x14ac:dyDescent="0.3">
      <c r="E11763" s="4" t="s">
        <v>8553</v>
      </c>
      <c r="F11763" s="11">
        <v>0</v>
      </c>
    </row>
    <row r="11764" spans="5:6" x14ac:dyDescent="0.3">
      <c r="E11764" s="4" t="s">
        <v>8031</v>
      </c>
      <c r="F11764" s="11">
        <v>0</v>
      </c>
    </row>
    <row r="11765" spans="5:6" x14ac:dyDescent="0.3">
      <c r="E11765" s="4" t="s">
        <v>8555</v>
      </c>
      <c r="F11765" s="11">
        <v>0</v>
      </c>
    </row>
    <row r="11766" spans="5:6" x14ac:dyDescent="0.3">
      <c r="E11766" s="4" t="s">
        <v>8032</v>
      </c>
      <c r="F11766" s="11">
        <v>0</v>
      </c>
    </row>
    <row r="11767" spans="5:6" x14ac:dyDescent="0.3">
      <c r="E11767" s="4" t="s">
        <v>8557</v>
      </c>
      <c r="F11767" s="11">
        <v>0</v>
      </c>
    </row>
    <row r="11768" spans="5:6" x14ac:dyDescent="0.3">
      <c r="E11768" s="4" t="s">
        <v>8033</v>
      </c>
      <c r="F11768" s="11">
        <v>0</v>
      </c>
    </row>
    <row r="11769" spans="5:6" x14ac:dyDescent="0.3">
      <c r="E11769" s="4" t="s">
        <v>8559</v>
      </c>
      <c r="F11769" s="11">
        <v>0</v>
      </c>
    </row>
    <row r="11770" spans="5:6" x14ac:dyDescent="0.3">
      <c r="E11770" s="4" t="s">
        <v>8034</v>
      </c>
      <c r="F11770" s="11">
        <v>0</v>
      </c>
    </row>
    <row r="11771" spans="5:6" x14ac:dyDescent="0.3">
      <c r="E11771" s="4" t="s">
        <v>8561</v>
      </c>
      <c r="F11771" s="11">
        <v>0</v>
      </c>
    </row>
    <row r="11772" spans="5:6" x14ac:dyDescent="0.3">
      <c r="E11772" s="4" t="s">
        <v>8035</v>
      </c>
      <c r="F11772" s="11">
        <v>0</v>
      </c>
    </row>
    <row r="11773" spans="5:6" x14ac:dyDescent="0.3">
      <c r="E11773" s="4" t="s">
        <v>8563</v>
      </c>
      <c r="F11773" s="11">
        <v>0</v>
      </c>
    </row>
    <row r="11774" spans="5:6" x14ac:dyDescent="0.3">
      <c r="E11774" s="4" t="s">
        <v>8036</v>
      </c>
      <c r="F11774" s="11">
        <v>0</v>
      </c>
    </row>
    <row r="11775" spans="5:6" x14ac:dyDescent="0.3">
      <c r="E11775" s="4" t="s">
        <v>8565</v>
      </c>
      <c r="F11775" s="11">
        <v>0</v>
      </c>
    </row>
    <row r="11776" spans="5:6" x14ac:dyDescent="0.3">
      <c r="E11776" s="4" t="s">
        <v>8037</v>
      </c>
      <c r="F11776" s="11">
        <v>0</v>
      </c>
    </row>
    <row r="11777" spans="5:6" x14ac:dyDescent="0.3">
      <c r="E11777" s="4" t="s">
        <v>8567</v>
      </c>
      <c r="F11777" s="11">
        <v>0</v>
      </c>
    </row>
    <row r="11778" spans="5:6" x14ac:dyDescent="0.3">
      <c r="E11778" s="4" t="s">
        <v>8038</v>
      </c>
      <c r="F11778" s="11">
        <v>0</v>
      </c>
    </row>
    <row r="11779" spans="5:6" x14ac:dyDescent="0.3">
      <c r="E11779" s="4" t="s">
        <v>8569</v>
      </c>
      <c r="F11779" s="11">
        <v>0</v>
      </c>
    </row>
    <row r="11780" spans="5:6" x14ac:dyDescent="0.3">
      <c r="E11780" s="4" t="s">
        <v>8599</v>
      </c>
      <c r="F11780" s="11">
        <v>0</v>
      </c>
    </row>
    <row r="11781" spans="5:6" x14ac:dyDescent="0.3">
      <c r="E11781" s="4" t="s">
        <v>8571</v>
      </c>
      <c r="F11781" s="11">
        <v>0</v>
      </c>
    </row>
    <row r="11782" spans="5:6" x14ac:dyDescent="0.3">
      <c r="E11782" s="4" t="s">
        <v>8600</v>
      </c>
      <c r="F11782" s="11">
        <v>0</v>
      </c>
    </row>
    <row r="11783" spans="5:6" x14ac:dyDescent="0.3">
      <c r="E11783" s="4" t="s">
        <v>8573</v>
      </c>
      <c r="F11783" s="11">
        <v>0</v>
      </c>
    </row>
    <row r="11784" spans="5:6" x14ac:dyDescent="0.3">
      <c r="E11784" s="4" t="s">
        <v>8602</v>
      </c>
      <c r="F11784" s="11">
        <v>0</v>
      </c>
    </row>
    <row r="11785" spans="5:6" x14ac:dyDescent="0.3">
      <c r="E11785" s="4" t="s">
        <v>8575</v>
      </c>
      <c r="F11785" s="11">
        <v>0</v>
      </c>
    </row>
    <row r="11786" spans="5:6" x14ac:dyDescent="0.3">
      <c r="E11786" s="4" t="s">
        <v>8604</v>
      </c>
      <c r="F11786" s="11">
        <v>0</v>
      </c>
    </row>
    <row r="11787" spans="5:6" x14ac:dyDescent="0.3">
      <c r="E11787" s="4" t="s">
        <v>8577</v>
      </c>
      <c r="F11787" s="11">
        <v>0</v>
      </c>
    </row>
    <row r="11788" spans="5:6" x14ac:dyDescent="0.3">
      <c r="E11788" s="4" t="s">
        <v>7499</v>
      </c>
      <c r="F11788" s="11">
        <v>0</v>
      </c>
    </row>
    <row r="11789" spans="5:6" x14ac:dyDescent="0.3">
      <c r="E11789" s="4" t="s">
        <v>8579</v>
      </c>
      <c r="F11789" s="11">
        <v>0</v>
      </c>
    </row>
    <row r="11790" spans="5:6" x14ac:dyDescent="0.3">
      <c r="E11790" s="4" t="s">
        <v>8608</v>
      </c>
      <c r="F11790" s="11">
        <v>0</v>
      </c>
    </row>
    <row r="11791" spans="5:6" x14ac:dyDescent="0.3">
      <c r="E11791" s="4" t="s">
        <v>8581</v>
      </c>
      <c r="F11791" s="11">
        <v>0</v>
      </c>
    </row>
    <row r="11792" spans="5:6" x14ac:dyDescent="0.3">
      <c r="E11792" s="4" t="s">
        <v>8610</v>
      </c>
      <c r="F11792" s="11">
        <v>0</v>
      </c>
    </row>
    <row r="11793" spans="5:6" x14ac:dyDescent="0.3">
      <c r="E11793" s="4" t="s">
        <v>8583</v>
      </c>
      <c r="F11793" s="11">
        <v>0</v>
      </c>
    </row>
    <row r="11794" spans="5:6" x14ac:dyDescent="0.3">
      <c r="E11794" s="4" t="s">
        <v>8612</v>
      </c>
      <c r="F11794" s="11">
        <v>0</v>
      </c>
    </row>
    <row r="11795" spans="5:6" x14ac:dyDescent="0.3">
      <c r="E11795" s="4" t="s">
        <v>8585</v>
      </c>
      <c r="F11795" s="11">
        <v>0</v>
      </c>
    </row>
    <row r="11796" spans="5:6" x14ac:dyDescent="0.3">
      <c r="E11796" s="4" t="s">
        <v>8614</v>
      </c>
      <c r="F11796" s="11">
        <v>0</v>
      </c>
    </row>
    <row r="11797" spans="5:6" x14ac:dyDescent="0.3">
      <c r="E11797" s="4" t="s">
        <v>8587</v>
      </c>
      <c r="F11797" s="11">
        <v>0</v>
      </c>
    </row>
    <row r="11798" spans="5:6" x14ac:dyDescent="0.3">
      <c r="E11798" s="4" t="s">
        <v>7500</v>
      </c>
      <c r="F11798" s="11">
        <v>0</v>
      </c>
    </row>
    <row r="11799" spans="5:6" x14ac:dyDescent="0.3">
      <c r="E11799" s="4" t="s">
        <v>8589</v>
      </c>
      <c r="F11799" s="11">
        <v>0</v>
      </c>
    </row>
    <row r="11800" spans="5:6" x14ac:dyDescent="0.3">
      <c r="E11800" s="4" t="s">
        <v>8618</v>
      </c>
      <c r="F11800" s="11">
        <v>0</v>
      </c>
    </row>
    <row r="11801" spans="5:6" x14ac:dyDescent="0.3">
      <c r="E11801" s="4" t="s">
        <v>8591</v>
      </c>
      <c r="F11801" s="11">
        <v>0</v>
      </c>
    </row>
    <row r="11802" spans="5:6" x14ac:dyDescent="0.3">
      <c r="E11802" s="4" t="s">
        <v>8620</v>
      </c>
      <c r="F11802" s="11">
        <v>0</v>
      </c>
    </row>
    <row r="11803" spans="5:6" x14ac:dyDescent="0.3">
      <c r="E11803" s="4" t="s">
        <v>8593</v>
      </c>
      <c r="F11803" s="11">
        <v>0</v>
      </c>
    </row>
    <row r="11804" spans="5:6" x14ac:dyDescent="0.3">
      <c r="E11804" s="4" t="s">
        <v>8622</v>
      </c>
      <c r="F11804" s="11">
        <v>0</v>
      </c>
    </row>
    <row r="11805" spans="5:6" x14ac:dyDescent="0.3">
      <c r="E11805" s="4" t="s">
        <v>8595</v>
      </c>
      <c r="F11805" s="11">
        <v>0</v>
      </c>
    </row>
    <row r="11806" spans="5:6" x14ac:dyDescent="0.3">
      <c r="E11806" s="4" t="s">
        <v>8624</v>
      </c>
      <c r="F11806" s="11">
        <v>0</v>
      </c>
    </row>
    <row r="11807" spans="5:6" x14ac:dyDescent="0.3">
      <c r="E11807" s="4" t="s">
        <v>8597</v>
      </c>
      <c r="F11807" s="11">
        <v>0</v>
      </c>
    </row>
    <row r="11808" spans="5:6" x14ac:dyDescent="0.3">
      <c r="E11808" s="4" t="s">
        <v>8626</v>
      </c>
      <c r="F11808" s="11">
        <v>0</v>
      </c>
    </row>
    <row r="11809" spans="5:6" x14ac:dyDescent="0.3">
      <c r="E11809" s="4" t="s">
        <v>7511</v>
      </c>
      <c r="F11809" s="11">
        <v>0</v>
      </c>
    </row>
    <row r="11810" spans="5:6" x14ac:dyDescent="0.3">
      <c r="E11810" s="4" t="s">
        <v>8628</v>
      </c>
      <c r="F11810" s="11">
        <v>0</v>
      </c>
    </row>
    <row r="11811" spans="5:6" x14ac:dyDescent="0.3">
      <c r="E11811" s="4" t="s">
        <v>8601</v>
      </c>
      <c r="F11811" s="11">
        <v>0</v>
      </c>
    </row>
    <row r="11812" spans="5:6" x14ac:dyDescent="0.3">
      <c r="E11812" s="4" t="s">
        <v>8040</v>
      </c>
      <c r="F11812" s="11">
        <v>0</v>
      </c>
    </row>
    <row r="11813" spans="5:6" x14ac:dyDescent="0.3">
      <c r="E11813" s="4" t="s">
        <v>8603</v>
      </c>
      <c r="F11813" s="11">
        <v>0</v>
      </c>
    </row>
    <row r="11814" spans="5:6" x14ac:dyDescent="0.3">
      <c r="E11814" s="4" t="s">
        <v>8041</v>
      </c>
      <c r="F11814" s="11">
        <v>0</v>
      </c>
    </row>
    <row r="11815" spans="5:6" x14ac:dyDescent="0.3">
      <c r="E11815" s="4" t="s">
        <v>8605</v>
      </c>
      <c r="F11815" s="11">
        <v>0</v>
      </c>
    </row>
    <row r="11816" spans="5:6" x14ac:dyDescent="0.3">
      <c r="E11816" s="4" t="s">
        <v>8042</v>
      </c>
      <c r="F11816" s="11">
        <v>0</v>
      </c>
    </row>
    <row r="11817" spans="5:6" x14ac:dyDescent="0.3">
      <c r="E11817" s="4" t="s">
        <v>8607</v>
      </c>
      <c r="F11817" s="11">
        <v>0</v>
      </c>
    </row>
    <row r="11818" spans="5:6" x14ac:dyDescent="0.3">
      <c r="E11818" s="4" t="s">
        <v>8043</v>
      </c>
      <c r="F11818" s="11">
        <v>0</v>
      </c>
    </row>
    <row r="11819" spans="5:6" x14ac:dyDescent="0.3">
      <c r="E11819" s="4" t="s">
        <v>8609</v>
      </c>
      <c r="F11819" s="11">
        <v>0</v>
      </c>
    </row>
    <row r="11820" spans="5:6" x14ac:dyDescent="0.3">
      <c r="E11820" s="4" t="s">
        <v>8044</v>
      </c>
      <c r="F11820" s="11">
        <v>0</v>
      </c>
    </row>
    <row r="11821" spans="5:6" x14ac:dyDescent="0.3">
      <c r="E11821" s="4" t="s">
        <v>8611</v>
      </c>
      <c r="F11821" s="11">
        <v>0</v>
      </c>
    </row>
    <row r="11822" spans="5:6" x14ac:dyDescent="0.3">
      <c r="E11822" s="4" t="s">
        <v>8045</v>
      </c>
      <c r="F11822" s="11">
        <v>0</v>
      </c>
    </row>
    <row r="11823" spans="5:6" x14ac:dyDescent="0.3">
      <c r="E11823" s="4" t="s">
        <v>8613</v>
      </c>
      <c r="F11823" s="11">
        <v>0</v>
      </c>
    </row>
    <row r="11824" spans="5:6" x14ac:dyDescent="0.3">
      <c r="E11824" s="4" t="s">
        <v>8046</v>
      </c>
      <c r="F11824" s="11">
        <v>0</v>
      </c>
    </row>
    <row r="11825" spans="5:6" x14ac:dyDescent="0.3">
      <c r="E11825" s="4" t="s">
        <v>8615</v>
      </c>
      <c r="F11825" s="11">
        <v>0</v>
      </c>
    </row>
    <row r="11826" spans="5:6" x14ac:dyDescent="0.3">
      <c r="E11826" s="4" t="s">
        <v>8047</v>
      </c>
      <c r="F11826" s="11">
        <v>0</v>
      </c>
    </row>
    <row r="11827" spans="5:6" x14ac:dyDescent="0.3">
      <c r="E11827" s="4" t="s">
        <v>8617</v>
      </c>
      <c r="F11827" s="11">
        <v>0</v>
      </c>
    </row>
    <row r="11828" spans="5:6" x14ac:dyDescent="0.3">
      <c r="E11828" s="4" t="s">
        <v>8048</v>
      </c>
      <c r="F11828" s="11">
        <v>0</v>
      </c>
    </row>
    <row r="11829" spans="5:6" x14ac:dyDescent="0.3">
      <c r="E11829" s="4" t="s">
        <v>8619</v>
      </c>
      <c r="F11829" s="11">
        <v>0</v>
      </c>
    </row>
    <row r="11830" spans="5:6" x14ac:dyDescent="0.3">
      <c r="E11830" s="4" t="s">
        <v>8049</v>
      </c>
      <c r="F11830" s="11">
        <v>0</v>
      </c>
    </row>
    <row r="11831" spans="5:6" x14ac:dyDescent="0.3">
      <c r="E11831" s="4" t="s">
        <v>8621</v>
      </c>
      <c r="F11831" s="11">
        <v>0</v>
      </c>
    </row>
    <row r="11832" spans="5:6" x14ac:dyDescent="0.3">
      <c r="E11832" s="4" t="s">
        <v>8050</v>
      </c>
      <c r="F11832" s="11">
        <v>0</v>
      </c>
    </row>
    <row r="11833" spans="5:6" x14ac:dyDescent="0.3">
      <c r="E11833" s="4" t="s">
        <v>8623</v>
      </c>
      <c r="F11833" s="11">
        <v>0</v>
      </c>
    </row>
    <row r="11834" spans="5:6" x14ac:dyDescent="0.3">
      <c r="E11834" s="4" t="s">
        <v>8051</v>
      </c>
      <c r="F11834" s="11">
        <v>0</v>
      </c>
    </row>
    <row r="11835" spans="5:6" x14ac:dyDescent="0.3">
      <c r="E11835" s="4" t="s">
        <v>8625</v>
      </c>
      <c r="F11835" s="11">
        <v>0</v>
      </c>
    </row>
    <row r="11836" spans="5:6" x14ac:dyDescent="0.3">
      <c r="E11836" s="4" t="s">
        <v>8052</v>
      </c>
      <c r="F11836" s="11">
        <v>0</v>
      </c>
    </row>
    <row r="11837" spans="5:6" x14ac:dyDescent="0.3">
      <c r="E11837" s="4" t="s">
        <v>8627</v>
      </c>
      <c r="F11837" s="11">
        <v>0</v>
      </c>
    </row>
    <row r="11838" spans="5:6" x14ac:dyDescent="0.3">
      <c r="E11838" s="4" t="s">
        <v>8053</v>
      </c>
      <c r="F11838" s="11">
        <v>0</v>
      </c>
    </row>
    <row r="11839" spans="5:6" x14ac:dyDescent="0.3">
      <c r="E11839" s="4" t="s">
        <v>8629</v>
      </c>
      <c r="F11839" s="11">
        <v>0</v>
      </c>
    </row>
    <row r="11840" spans="5:6" x14ac:dyDescent="0.3">
      <c r="E11840" s="4" t="s">
        <v>8054</v>
      </c>
      <c r="F11840" s="11">
        <v>0</v>
      </c>
    </row>
    <row r="11841" spans="5:6" x14ac:dyDescent="0.3">
      <c r="E11841" s="4" t="s">
        <v>7481</v>
      </c>
      <c r="F11841" s="11">
        <v>0</v>
      </c>
    </row>
    <row r="11842" spans="5:6" x14ac:dyDescent="0.3">
      <c r="E11842" s="4" t="s">
        <v>8055</v>
      </c>
      <c r="F11842" s="11">
        <v>0</v>
      </c>
    </row>
    <row r="11843" spans="5:6" x14ac:dyDescent="0.3">
      <c r="E11843" s="4" t="s">
        <v>7421</v>
      </c>
      <c r="F11843" s="11">
        <v>0</v>
      </c>
    </row>
    <row r="11844" spans="5:6" x14ac:dyDescent="0.3">
      <c r="E11844" s="4" t="s">
        <v>6371</v>
      </c>
      <c r="F11844" s="11">
        <v>0</v>
      </c>
    </row>
    <row r="11845" spans="5:6" x14ac:dyDescent="0.3">
      <c r="E11845" s="4" t="s">
        <v>7018</v>
      </c>
      <c r="F11845" s="11">
        <v>0</v>
      </c>
    </row>
    <row r="11846" spans="5:6" x14ac:dyDescent="0.3">
      <c r="E11846" s="4" t="s">
        <v>6378</v>
      </c>
      <c r="F11846" s="11">
        <v>0</v>
      </c>
    </row>
    <row r="11847" spans="5:6" x14ac:dyDescent="0.3">
      <c r="E11847" s="4" t="s">
        <v>7293</v>
      </c>
      <c r="F11847" s="11">
        <v>0</v>
      </c>
    </row>
    <row r="11848" spans="5:6" x14ac:dyDescent="0.3">
      <c r="E11848" s="4" t="s">
        <v>6379</v>
      </c>
      <c r="F11848" s="11">
        <v>0</v>
      </c>
    </row>
    <row r="11849" spans="5:6" x14ac:dyDescent="0.3">
      <c r="E11849" s="4" t="s">
        <v>6954</v>
      </c>
      <c r="F11849" s="11">
        <v>0</v>
      </c>
    </row>
    <row r="11850" spans="5:6" x14ac:dyDescent="0.3">
      <c r="E11850" s="4" t="s">
        <v>6362</v>
      </c>
      <c r="F11850" s="11">
        <v>0</v>
      </c>
    </row>
    <row r="11851" spans="5:6" x14ac:dyDescent="0.3">
      <c r="E11851" s="4" t="s">
        <v>7084</v>
      </c>
      <c r="F11851" s="11">
        <v>0</v>
      </c>
    </row>
    <row r="11852" spans="5:6" x14ac:dyDescent="0.3">
      <c r="E11852" s="4" t="s">
        <v>6381</v>
      </c>
      <c r="F11852" s="11">
        <v>0</v>
      </c>
    </row>
    <row r="11853" spans="5:6" x14ac:dyDescent="0.3">
      <c r="E11853" s="4" t="s">
        <v>7229</v>
      </c>
      <c r="F11853" s="11">
        <v>0</v>
      </c>
    </row>
    <row r="11854" spans="5:6" x14ac:dyDescent="0.3">
      <c r="E11854" s="4" t="s">
        <v>6382</v>
      </c>
      <c r="F11854" s="11">
        <v>0</v>
      </c>
    </row>
    <row r="11855" spans="5:6" x14ac:dyDescent="0.3">
      <c r="E11855" s="4" t="s">
        <v>7357</v>
      </c>
      <c r="F11855" s="11">
        <v>0</v>
      </c>
    </row>
    <row r="11856" spans="5:6" x14ac:dyDescent="0.3">
      <c r="E11856" s="4" t="s">
        <v>6383</v>
      </c>
      <c r="F11856" s="11">
        <v>0</v>
      </c>
    </row>
    <row r="11857" spans="5:6" x14ac:dyDescent="0.3">
      <c r="E11857" s="4" t="s">
        <v>6922</v>
      </c>
      <c r="F11857" s="11">
        <v>0</v>
      </c>
    </row>
    <row r="11858" spans="5:6" x14ac:dyDescent="0.3">
      <c r="E11858" s="4" t="s">
        <v>6384</v>
      </c>
      <c r="F11858" s="11">
        <v>0</v>
      </c>
    </row>
    <row r="11859" spans="5:6" x14ac:dyDescent="0.3">
      <c r="E11859" s="4" t="s">
        <v>6986</v>
      </c>
      <c r="F11859" s="11">
        <v>0</v>
      </c>
    </row>
    <row r="11860" spans="5:6" x14ac:dyDescent="0.3">
      <c r="E11860" s="4" t="s">
        <v>6385</v>
      </c>
      <c r="F11860" s="11">
        <v>0</v>
      </c>
    </row>
    <row r="11861" spans="5:6" x14ac:dyDescent="0.3">
      <c r="E11861" s="4" t="s">
        <v>7052</v>
      </c>
      <c r="F11861" s="11">
        <v>0</v>
      </c>
    </row>
    <row r="11862" spans="5:6" x14ac:dyDescent="0.3">
      <c r="E11862" s="4" t="s">
        <v>6386</v>
      </c>
      <c r="F11862" s="11">
        <v>0</v>
      </c>
    </row>
    <row r="11863" spans="5:6" x14ac:dyDescent="0.3">
      <c r="E11863" s="4" t="s">
        <v>7121</v>
      </c>
      <c r="F11863" s="11">
        <v>0</v>
      </c>
    </row>
    <row r="11864" spans="5:6" x14ac:dyDescent="0.3">
      <c r="E11864" s="4" t="s">
        <v>6387</v>
      </c>
      <c r="F11864" s="11">
        <v>0</v>
      </c>
    </row>
    <row r="11865" spans="5:6" x14ac:dyDescent="0.3">
      <c r="E11865" s="4" t="s">
        <v>6356</v>
      </c>
      <c r="F11865" s="11">
        <v>0</v>
      </c>
    </row>
    <row r="11866" spans="5:6" x14ac:dyDescent="0.3">
      <c r="E11866" s="4" t="s">
        <v>6388</v>
      </c>
      <c r="F11866" s="11">
        <v>0</v>
      </c>
    </row>
    <row r="11867" spans="5:6" x14ac:dyDescent="0.3">
      <c r="E11867" s="4" t="s">
        <v>7261</v>
      </c>
      <c r="F11867" s="11">
        <v>0</v>
      </c>
    </row>
    <row r="11868" spans="5:6" x14ac:dyDescent="0.3">
      <c r="E11868" s="4" t="s">
        <v>6389</v>
      </c>
      <c r="F11868" s="11">
        <v>0</v>
      </c>
    </row>
    <row r="11869" spans="5:6" x14ac:dyDescent="0.3">
      <c r="E11869" s="4" t="s">
        <v>7325</v>
      </c>
      <c r="F11869" s="11">
        <v>0</v>
      </c>
    </row>
    <row r="11870" spans="5:6" x14ac:dyDescent="0.3">
      <c r="E11870" s="4" t="s">
        <v>6390</v>
      </c>
      <c r="F11870" s="11">
        <v>0</v>
      </c>
    </row>
    <row r="11871" spans="5:6" x14ac:dyDescent="0.3">
      <c r="E11871" s="4" t="s">
        <v>7389</v>
      </c>
      <c r="F11871" s="11">
        <v>0</v>
      </c>
    </row>
    <row r="11872" spans="5:6" x14ac:dyDescent="0.3">
      <c r="E11872" s="4" t="s">
        <v>6391</v>
      </c>
      <c r="F11872" s="11">
        <v>0</v>
      </c>
    </row>
    <row r="11873" spans="5:6" x14ac:dyDescent="0.3">
      <c r="E11873" s="4" t="s">
        <v>7453</v>
      </c>
      <c r="F11873" s="11">
        <v>0</v>
      </c>
    </row>
    <row r="11874" spans="5:6" x14ac:dyDescent="0.3">
      <c r="E11874" s="4" t="s">
        <v>6392</v>
      </c>
      <c r="F11874" s="11">
        <v>0</v>
      </c>
    </row>
    <row r="11875" spans="5:6" x14ac:dyDescent="0.3">
      <c r="E11875" s="4" t="s">
        <v>6938</v>
      </c>
      <c r="F11875" s="11">
        <v>0</v>
      </c>
    </row>
    <row r="11876" spans="5:6" x14ac:dyDescent="0.3">
      <c r="E11876" s="4" t="s">
        <v>6393</v>
      </c>
      <c r="F11876" s="11">
        <v>0</v>
      </c>
    </row>
    <row r="11877" spans="5:6" x14ac:dyDescent="0.3">
      <c r="E11877" s="4" t="s">
        <v>6970</v>
      </c>
      <c r="F11877" s="11">
        <v>0</v>
      </c>
    </row>
    <row r="11878" spans="5:6" x14ac:dyDescent="0.3">
      <c r="E11878" s="4" t="s">
        <v>6394</v>
      </c>
      <c r="F11878" s="11">
        <v>0</v>
      </c>
    </row>
    <row r="11879" spans="5:6" x14ac:dyDescent="0.3">
      <c r="E11879" s="4" t="s">
        <v>6350</v>
      </c>
      <c r="F11879" s="11">
        <v>0</v>
      </c>
    </row>
    <row r="11880" spans="5:6" x14ac:dyDescent="0.3">
      <c r="E11880" s="4" t="s">
        <v>6395</v>
      </c>
      <c r="F11880" s="11">
        <v>0</v>
      </c>
    </row>
    <row r="11881" spans="5:6" x14ac:dyDescent="0.3">
      <c r="E11881" s="4" t="s">
        <v>7034</v>
      </c>
      <c r="F11881" s="11">
        <v>0</v>
      </c>
    </row>
    <row r="11882" spans="5:6" x14ac:dyDescent="0.3">
      <c r="E11882" s="4" t="s">
        <v>6396</v>
      </c>
      <c r="F11882" s="11">
        <v>0</v>
      </c>
    </row>
    <row r="11883" spans="5:6" x14ac:dyDescent="0.3">
      <c r="E11883" s="4" t="s">
        <v>7068</v>
      </c>
      <c r="F11883" s="11">
        <v>0</v>
      </c>
    </row>
    <row r="11884" spans="5:6" x14ac:dyDescent="0.3">
      <c r="E11884" s="4" t="s">
        <v>6397</v>
      </c>
      <c r="F11884" s="11">
        <v>0</v>
      </c>
    </row>
    <row r="11885" spans="5:6" x14ac:dyDescent="0.3">
      <c r="E11885" s="4" t="s">
        <v>7103</v>
      </c>
      <c r="F11885" s="11">
        <v>0</v>
      </c>
    </row>
    <row r="11886" spans="5:6" x14ac:dyDescent="0.3">
      <c r="E11886" s="4" t="s">
        <v>6398</v>
      </c>
      <c r="F11886" s="11">
        <v>0</v>
      </c>
    </row>
    <row r="11887" spans="5:6" x14ac:dyDescent="0.3">
      <c r="E11887" s="4" t="s">
        <v>7137</v>
      </c>
      <c r="F11887" s="11">
        <v>0</v>
      </c>
    </row>
    <row r="11888" spans="5:6" x14ac:dyDescent="0.3">
      <c r="E11888" s="4" t="s">
        <v>6399</v>
      </c>
      <c r="F11888" s="11">
        <v>0</v>
      </c>
    </row>
    <row r="11889" spans="5:6" x14ac:dyDescent="0.3">
      <c r="E11889" s="4" t="s">
        <v>7169</v>
      </c>
      <c r="F11889" s="11">
        <v>0</v>
      </c>
    </row>
    <row r="11890" spans="5:6" x14ac:dyDescent="0.3">
      <c r="E11890" s="4" t="s">
        <v>6400</v>
      </c>
      <c r="F11890" s="11">
        <v>0</v>
      </c>
    </row>
    <row r="11891" spans="5:6" x14ac:dyDescent="0.3">
      <c r="E11891" s="4" t="s">
        <v>7213</v>
      </c>
      <c r="F11891" s="11">
        <v>0</v>
      </c>
    </row>
    <row r="11892" spans="5:6" x14ac:dyDescent="0.3">
      <c r="E11892" s="4" t="s">
        <v>6401</v>
      </c>
      <c r="F11892" s="11">
        <v>0</v>
      </c>
    </row>
    <row r="11893" spans="5:6" x14ac:dyDescent="0.3">
      <c r="E11893" s="4" t="s">
        <v>7245</v>
      </c>
      <c r="F11893" s="11">
        <v>0</v>
      </c>
    </row>
    <row r="11894" spans="5:6" x14ac:dyDescent="0.3">
      <c r="E11894" s="4" t="s">
        <v>6402</v>
      </c>
      <c r="F11894" s="11">
        <v>0</v>
      </c>
    </row>
    <row r="11895" spans="5:6" x14ac:dyDescent="0.3">
      <c r="E11895" s="4" t="s">
        <v>7277</v>
      </c>
      <c r="F11895" s="11">
        <v>0</v>
      </c>
    </row>
    <row r="11896" spans="5:6" x14ac:dyDescent="0.3">
      <c r="E11896" s="4" t="s">
        <v>6403</v>
      </c>
      <c r="F11896" s="11">
        <v>0</v>
      </c>
    </row>
    <row r="11897" spans="5:6" x14ac:dyDescent="0.3">
      <c r="E11897" s="4" t="s">
        <v>7309</v>
      </c>
      <c r="F11897" s="11">
        <v>0</v>
      </c>
    </row>
    <row r="11898" spans="5:6" x14ac:dyDescent="0.3">
      <c r="E11898" s="4" t="s">
        <v>6404</v>
      </c>
      <c r="F11898" s="11">
        <v>0</v>
      </c>
    </row>
    <row r="11899" spans="5:6" x14ac:dyDescent="0.3">
      <c r="E11899" s="4" t="s">
        <v>7341</v>
      </c>
      <c r="F11899" s="11">
        <v>0</v>
      </c>
    </row>
    <row r="11900" spans="5:6" x14ac:dyDescent="0.3">
      <c r="E11900" s="4" t="s">
        <v>6405</v>
      </c>
      <c r="F11900" s="11">
        <v>0</v>
      </c>
    </row>
    <row r="11901" spans="5:6" x14ac:dyDescent="0.3">
      <c r="E11901" s="4" t="s">
        <v>7373</v>
      </c>
      <c r="F11901" s="11">
        <v>0</v>
      </c>
    </row>
    <row r="11902" spans="5:6" x14ac:dyDescent="0.3">
      <c r="E11902" s="4" t="s">
        <v>6406</v>
      </c>
      <c r="F11902" s="11">
        <v>0</v>
      </c>
    </row>
    <row r="11903" spans="5:6" x14ac:dyDescent="0.3">
      <c r="E11903" s="4" t="s">
        <v>7405</v>
      </c>
      <c r="F11903" s="11">
        <v>0</v>
      </c>
    </row>
    <row r="11904" spans="5:6" x14ac:dyDescent="0.3">
      <c r="E11904" s="4" t="s">
        <v>6407</v>
      </c>
      <c r="F11904" s="11">
        <v>0</v>
      </c>
    </row>
    <row r="11905" spans="5:6" x14ac:dyDescent="0.3">
      <c r="E11905" s="4" t="s">
        <v>7437</v>
      </c>
      <c r="F11905" s="11">
        <v>0</v>
      </c>
    </row>
    <row r="11906" spans="5:6" x14ac:dyDescent="0.3">
      <c r="E11906" s="4" t="s">
        <v>6408</v>
      </c>
      <c r="F11906" s="11">
        <v>0</v>
      </c>
    </row>
    <row r="11907" spans="5:6" x14ac:dyDescent="0.3">
      <c r="E11907" s="4" t="s">
        <v>7469</v>
      </c>
      <c r="F11907" s="11">
        <v>0</v>
      </c>
    </row>
    <row r="11908" spans="5:6" x14ac:dyDescent="0.3">
      <c r="E11908" s="4" t="s">
        <v>6409</v>
      </c>
      <c r="F11908" s="11">
        <v>0</v>
      </c>
    </row>
    <row r="11909" spans="5:6" x14ac:dyDescent="0.3">
      <c r="E11909" s="4" t="s">
        <v>6930</v>
      </c>
      <c r="F11909" s="11">
        <v>0</v>
      </c>
    </row>
    <row r="11910" spans="5:6" x14ac:dyDescent="0.3">
      <c r="E11910" s="4" t="s">
        <v>6410</v>
      </c>
      <c r="F11910" s="11">
        <v>0</v>
      </c>
    </row>
    <row r="11911" spans="5:6" x14ac:dyDescent="0.3">
      <c r="E11911" s="4" t="s">
        <v>6348</v>
      </c>
      <c r="F11911" s="11">
        <v>0</v>
      </c>
    </row>
    <row r="11912" spans="5:6" x14ac:dyDescent="0.3">
      <c r="E11912" s="4" t="s">
        <v>6411</v>
      </c>
      <c r="F11912" s="11">
        <v>0</v>
      </c>
    </row>
    <row r="11913" spans="5:6" x14ac:dyDescent="0.3">
      <c r="E11913" s="4" t="s">
        <v>6962</v>
      </c>
      <c r="F11913" s="11">
        <v>0</v>
      </c>
    </row>
    <row r="11914" spans="5:6" x14ac:dyDescent="0.3">
      <c r="E11914" s="4" t="s">
        <v>6412</v>
      </c>
      <c r="F11914" s="11">
        <v>0</v>
      </c>
    </row>
    <row r="11915" spans="5:6" x14ac:dyDescent="0.3">
      <c r="E11915" s="4" t="s">
        <v>6978</v>
      </c>
      <c r="F11915" s="11">
        <v>0</v>
      </c>
    </row>
    <row r="11916" spans="5:6" x14ac:dyDescent="0.3">
      <c r="E11916" s="4" t="s">
        <v>6413</v>
      </c>
      <c r="F11916" s="11">
        <v>0</v>
      </c>
    </row>
    <row r="11917" spans="5:6" x14ac:dyDescent="0.3">
      <c r="E11917" s="4" t="s">
        <v>6994</v>
      </c>
      <c r="F11917" s="11">
        <v>0</v>
      </c>
    </row>
    <row r="11918" spans="5:6" x14ac:dyDescent="0.3">
      <c r="E11918" s="4" t="s">
        <v>6414</v>
      </c>
      <c r="F11918" s="11">
        <v>0</v>
      </c>
    </row>
    <row r="11919" spans="5:6" x14ac:dyDescent="0.3">
      <c r="E11919" s="4" t="s">
        <v>7010</v>
      </c>
      <c r="F11919" s="11">
        <v>0</v>
      </c>
    </row>
    <row r="11920" spans="5:6" x14ac:dyDescent="0.3">
      <c r="E11920" s="4" t="s">
        <v>6415</v>
      </c>
      <c r="F11920" s="11">
        <v>0</v>
      </c>
    </row>
    <row r="11921" spans="5:6" x14ac:dyDescent="0.3">
      <c r="E11921" s="4" t="s">
        <v>7026</v>
      </c>
      <c r="F11921" s="11">
        <v>0</v>
      </c>
    </row>
    <row r="11922" spans="5:6" x14ac:dyDescent="0.3">
      <c r="E11922" s="4" t="s">
        <v>6416</v>
      </c>
      <c r="F11922" s="11">
        <v>0</v>
      </c>
    </row>
    <row r="11923" spans="5:6" x14ac:dyDescent="0.3">
      <c r="E11923" s="4" t="s">
        <v>7042</v>
      </c>
      <c r="F11923" s="11">
        <v>0</v>
      </c>
    </row>
    <row r="11924" spans="5:6" x14ac:dyDescent="0.3">
      <c r="E11924" s="4" t="s">
        <v>6417</v>
      </c>
      <c r="F11924" s="11">
        <v>0</v>
      </c>
    </row>
    <row r="11925" spans="5:6" x14ac:dyDescent="0.3">
      <c r="E11925" s="4" t="s">
        <v>7060</v>
      </c>
      <c r="F11925" s="11">
        <v>0</v>
      </c>
    </row>
    <row r="11926" spans="5:6" x14ac:dyDescent="0.3">
      <c r="E11926" s="4" t="s">
        <v>6418</v>
      </c>
      <c r="F11926" s="11">
        <v>0</v>
      </c>
    </row>
    <row r="11927" spans="5:6" x14ac:dyDescent="0.3">
      <c r="E11927" s="4" t="s">
        <v>7076</v>
      </c>
      <c r="F11927" s="11">
        <v>0</v>
      </c>
    </row>
    <row r="11928" spans="5:6" x14ac:dyDescent="0.3">
      <c r="E11928" s="4" t="s">
        <v>6419</v>
      </c>
      <c r="F11928" s="11">
        <v>0</v>
      </c>
    </row>
    <row r="11929" spans="5:6" x14ac:dyDescent="0.3">
      <c r="E11929" s="4" t="s">
        <v>7092</v>
      </c>
      <c r="F11929" s="11">
        <v>0</v>
      </c>
    </row>
    <row r="11930" spans="5:6" x14ac:dyDescent="0.3">
      <c r="E11930" s="4" t="s">
        <v>6420</v>
      </c>
      <c r="F11930" s="11">
        <v>0</v>
      </c>
    </row>
    <row r="11931" spans="5:6" x14ac:dyDescent="0.3">
      <c r="E11931" s="4" t="s">
        <v>7111</v>
      </c>
      <c r="F11931" s="11">
        <v>0</v>
      </c>
    </row>
    <row r="11932" spans="5:6" x14ac:dyDescent="0.3">
      <c r="E11932" s="4" t="s">
        <v>6421</v>
      </c>
      <c r="F11932" s="11">
        <v>0</v>
      </c>
    </row>
    <row r="11933" spans="5:6" x14ac:dyDescent="0.3">
      <c r="E11933" s="4" t="s">
        <v>7129</v>
      </c>
      <c r="F11933" s="11">
        <v>0</v>
      </c>
    </row>
    <row r="11934" spans="5:6" x14ac:dyDescent="0.3">
      <c r="E11934" s="4" t="s">
        <v>6422</v>
      </c>
      <c r="F11934" s="11">
        <v>0</v>
      </c>
    </row>
    <row r="11935" spans="5:6" x14ac:dyDescent="0.3">
      <c r="E11935" s="4" t="s">
        <v>6351</v>
      </c>
      <c r="F11935" s="11">
        <v>0</v>
      </c>
    </row>
    <row r="11936" spans="5:6" x14ac:dyDescent="0.3">
      <c r="E11936" s="4" t="s">
        <v>6423</v>
      </c>
      <c r="F11936" s="11">
        <v>0</v>
      </c>
    </row>
    <row r="11937" spans="5:6" x14ac:dyDescent="0.3">
      <c r="E11937" s="4" t="s">
        <v>7161</v>
      </c>
      <c r="F11937" s="11">
        <v>0</v>
      </c>
    </row>
    <row r="11938" spans="5:6" x14ac:dyDescent="0.3">
      <c r="E11938" s="4" t="s">
        <v>6424</v>
      </c>
      <c r="F11938" s="11">
        <v>0</v>
      </c>
    </row>
    <row r="11939" spans="5:6" x14ac:dyDescent="0.3">
      <c r="E11939" s="4" t="s">
        <v>7177</v>
      </c>
      <c r="F11939" s="11">
        <v>0</v>
      </c>
    </row>
    <row r="11940" spans="5:6" x14ac:dyDescent="0.3">
      <c r="E11940" s="4" t="s">
        <v>6425</v>
      </c>
      <c r="F11940" s="11">
        <v>0</v>
      </c>
    </row>
    <row r="11941" spans="5:6" x14ac:dyDescent="0.3">
      <c r="E11941" s="4" t="s">
        <v>7193</v>
      </c>
      <c r="F11941" s="11">
        <v>0</v>
      </c>
    </row>
    <row r="11942" spans="5:6" x14ac:dyDescent="0.3">
      <c r="E11942" s="4" t="s">
        <v>6426</v>
      </c>
      <c r="F11942" s="11">
        <v>0</v>
      </c>
    </row>
    <row r="11943" spans="5:6" x14ac:dyDescent="0.3">
      <c r="E11943" s="4" t="s">
        <v>7221</v>
      </c>
      <c r="F11943" s="11">
        <v>0</v>
      </c>
    </row>
    <row r="11944" spans="5:6" x14ac:dyDescent="0.3">
      <c r="E11944" s="4" t="s">
        <v>6427</v>
      </c>
      <c r="F11944" s="11">
        <v>0</v>
      </c>
    </row>
    <row r="11945" spans="5:6" x14ac:dyDescent="0.3">
      <c r="E11945" s="4" t="s">
        <v>7237</v>
      </c>
      <c r="F11945" s="11">
        <v>0</v>
      </c>
    </row>
    <row r="11946" spans="5:6" x14ac:dyDescent="0.3">
      <c r="E11946" s="4" t="s">
        <v>6428</v>
      </c>
      <c r="F11946" s="11">
        <v>0</v>
      </c>
    </row>
    <row r="11947" spans="5:6" x14ac:dyDescent="0.3">
      <c r="E11947" s="4" t="s">
        <v>7253</v>
      </c>
      <c r="F11947" s="11">
        <v>0</v>
      </c>
    </row>
    <row r="11948" spans="5:6" x14ac:dyDescent="0.3">
      <c r="E11948" s="4" t="s">
        <v>6429</v>
      </c>
      <c r="F11948" s="11">
        <v>0</v>
      </c>
    </row>
    <row r="11949" spans="5:6" x14ac:dyDescent="0.3">
      <c r="E11949" s="4" t="s">
        <v>7269</v>
      </c>
      <c r="F11949" s="11">
        <v>0</v>
      </c>
    </row>
    <row r="11950" spans="5:6" x14ac:dyDescent="0.3">
      <c r="E11950" s="4" t="s">
        <v>6430</v>
      </c>
      <c r="F11950" s="11">
        <v>0</v>
      </c>
    </row>
    <row r="11951" spans="5:6" x14ac:dyDescent="0.3">
      <c r="E11951" s="4" t="s">
        <v>7285</v>
      </c>
      <c r="F11951" s="11">
        <v>0</v>
      </c>
    </row>
    <row r="11952" spans="5:6" x14ac:dyDescent="0.3">
      <c r="E11952" s="4" t="s">
        <v>6431</v>
      </c>
      <c r="F11952" s="11">
        <v>0</v>
      </c>
    </row>
    <row r="11953" spans="5:6" x14ac:dyDescent="0.3">
      <c r="E11953" s="4" t="s">
        <v>7301</v>
      </c>
      <c r="F11953" s="11">
        <v>0</v>
      </c>
    </row>
    <row r="11954" spans="5:6" x14ac:dyDescent="0.3">
      <c r="E11954" s="4" t="s">
        <v>6432</v>
      </c>
      <c r="F11954" s="11">
        <v>0</v>
      </c>
    </row>
    <row r="11955" spans="5:6" x14ac:dyDescent="0.3">
      <c r="E11955" s="4" t="s">
        <v>7317</v>
      </c>
      <c r="F11955" s="11">
        <v>0</v>
      </c>
    </row>
    <row r="11956" spans="5:6" x14ac:dyDescent="0.3">
      <c r="E11956" s="4" t="s">
        <v>6433</v>
      </c>
      <c r="F11956" s="11">
        <v>0</v>
      </c>
    </row>
    <row r="11957" spans="5:6" x14ac:dyDescent="0.3">
      <c r="E11957" s="4" t="s">
        <v>7333</v>
      </c>
      <c r="F11957" s="11">
        <v>0</v>
      </c>
    </row>
    <row r="11958" spans="5:6" x14ac:dyDescent="0.3">
      <c r="E11958" s="4" t="s">
        <v>6434</v>
      </c>
      <c r="F11958" s="11">
        <v>0</v>
      </c>
    </row>
    <row r="11959" spans="5:6" x14ac:dyDescent="0.3">
      <c r="E11959" s="4" t="s">
        <v>7349</v>
      </c>
      <c r="F11959" s="11">
        <v>0</v>
      </c>
    </row>
    <row r="11960" spans="5:6" x14ac:dyDescent="0.3">
      <c r="E11960" s="4" t="s">
        <v>6435</v>
      </c>
      <c r="F11960" s="11">
        <v>0</v>
      </c>
    </row>
    <row r="11961" spans="5:6" x14ac:dyDescent="0.3">
      <c r="E11961" s="4" t="s">
        <v>7365</v>
      </c>
      <c r="F11961" s="11">
        <v>0</v>
      </c>
    </row>
    <row r="11962" spans="5:6" x14ac:dyDescent="0.3">
      <c r="E11962" s="4" t="s">
        <v>6436</v>
      </c>
      <c r="F11962" s="11">
        <v>0</v>
      </c>
    </row>
    <row r="11963" spans="5:6" x14ac:dyDescent="0.3">
      <c r="E11963" s="4" t="s">
        <v>7381</v>
      </c>
      <c r="F11963" s="11">
        <v>0</v>
      </c>
    </row>
    <row r="11964" spans="5:6" x14ac:dyDescent="0.3">
      <c r="E11964" s="4" t="s">
        <v>6437</v>
      </c>
      <c r="F11964" s="11">
        <v>0</v>
      </c>
    </row>
    <row r="11965" spans="5:6" x14ac:dyDescent="0.3">
      <c r="E11965" s="4" t="s">
        <v>7397</v>
      </c>
      <c r="F11965" s="11">
        <v>0</v>
      </c>
    </row>
    <row r="11966" spans="5:6" x14ac:dyDescent="0.3">
      <c r="E11966" s="4" t="s">
        <v>6438</v>
      </c>
      <c r="F11966" s="11">
        <v>0</v>
      </c>
    </row>
    <row r="11967" spans="5:6" x14ac:dyDescent="0.3">
      <c r="E11967" s="4" t="s">
        <v>7413</v>
      </c>
      <c r="F11967" s="11">
        <v>0</v>
      </c>
    </row>
    <row r="11968" spans="5:6" x14ac:dyDescent="0.3">
      <c r="E11968" s="4" t="s">
        <v>6439</v>
      </c>
      <c r="F11968" s="11">
        <v>0</v>
      </c>
    </row>
    <row r="11969" spans="5:6" x14ac:dyDescent="0.3">
      <c r="E11969" s="4" t="s">
        <v>7429</v>
      </c>
      <c r="F11969" s="11">
        <v>0</v>
      </c>
    </row>
    <row r="11970" spans="5:6" x14ac:dyDescent="0.3">
      <c r="E11970" s="4" t="s">
        <v>6440</v>
      </c>
      <c r="F11970" s="11">
        <v>0</v>
      </c>
    </row>
    <row r="11971" spans="5:6" x14ac:dyDescent="0.3">
      <c r="E11971" s="4" t="s">
        <v>7445</v>
      </c>
      <c r="F11971" s="11">
        <v>0</v>
      </c>
    </row>
    <row r="11972" spans="5:6" x14ac:dyDescent="0.3">
      <c r="E11972" s="4" t="s">
        <v>6441</v>
      </c>
      <c r="F11972" s="11">
        <v>0</v>
      </c>
    </row>
    <row r="11973" spans="5:6" x14ac:dyDescent="0.3">
      <c r="E11973" s="4" t="s">
        <v>7461</v>
      </c>
      <c r="F11973" s="11">
        <v>0</v>
      </c>
    </row>
    <row r="11974" spans="5:6" x14ac:dyDescent="0.3">
      <c r="E11974" s="4" t="s">
        <v>6442</v>
      </c>
      <c r="F11974" s="11">
        <v>0</v>
      </c>
    </row>
    <row r="11975" spans="5:6" x14ac:dyDescent="0.3">
      <c r="E11975" s="4" t="s">
        <v>6918</v>
      </c>
      <c r="F11975" s="11">
        <v>0</v>
      </c>
    </row>
    <row r="11976" spans="5:6" x14ac:dyDescent="0.3">
      <c r="E11976" s="4" t="s">
        <v>6443</v>
      </c>
      <c r="F11976" s="11">
        <v>0</v>
      </c>
    </row>
    <row r="11977" spans="5:6" x14ac:dyDescent="0.3">
      <c r="E11977" s="4" t="s">
        <v>6926</v>
      </c>
      <c r="F11977" s="11">
        <v>0</v>
      </c>
    </row>
    <row r="11978" spans="5:6" x14ac:dyDescent="0.3">
      <c r="E11978" s="4" t="s">
        <v>6444</v>
      </c>
      <c r="F11978" s="11">
        <v>0</v>
      </c>
    </row>
    <row r="11979" spans="5:6" x14ac:dyDescent="0.3">
      <c r="E11979" s="4" t="s">
        <v>6934</v>
      </c>
      <c r="F11979" s="11">
        <v>0</v>
      </c>
    </row>
    <row r="11980" spans="5:6" x14ac:dyDescent="0.3">
      <c r="E11980" s="4" t="s">
        <v>6445</v>
      </c>
      <c r="F11980" s="11">
        <v>0</v>
      </c>
    </row>
    <row r="11981" spans="5:6" x14ac:dyDescent="0.3">
      <c r="E11981" s="4" t="s">
        <v>6347</v>
      </c>
      <c r="F11981" s="11">
        <v>0</v>
      </c>
    </row>
    <row r="11982" spans="5:6" x14ac:dyDescent="0.3">
      <c r="E11982" s="4" t="s">
        <v>6446</v>
      </c>
      <c r="F11982" s="11">
        <v>0</v>
      </c>
    </row>
    <row r="11983" spans="5:6" x14ac:dyDescent="0.3">
      <c r="E11983" s="4" t="s">
        <v>6950</v>
      </c>
      <c r="F11983" s="11">
        <v>0</v>
      </c>
    </row>
    <row r="11984" spans="5:6" x14ac:dyDescent="0.3">
      <c r="E11984" s="4" t="s">
        <v>6447</v>
      </c>
      <c r="F11984" s="11">
        <v>0</v>
      </c>
    </row>
    <row r="11985" spans="5:6" x14ac:dyDescent="0.3">
      <c r="E11985" s="4" t="s">
        <v>6958</v>
      </c>
      <c r="F11985" s="11">
        <v>0</v>
      </c>
    </row>
    <row r="11986" spans="5:6" x14ac:dyDescent="0.3">
      <c r="E11986" s="4" t="s">
        <v>6448</v>
      </c>
      <c r="F11986" s="11">
        <v>0</v>
      </c>
    </row>
    <row r="11987" spans="5:6" x14ac:dyDescent="0.3">
      <c r="E11987" s="4" t="s">
        <v>6966</v>
      </c>
      <c r="F11987" s="11">
        <v>0</v>
      </c>
    </row>
    <row r="11988" spans="5:6" x14ac:dyDescent="0.3">
      <c r="E11988" s="4" t="s">
        <v>6449</v>
      </c>
      <c r="F11988" s="11">
        <v>0</v>
      </c>
    </row>
    <row r="11989" spans="5:6" x14ac:dyDescent="0.3">
      <c r="E11989" s="4" t="s">
        <v>6974</v>
      </c>
      <c r="F11989" s="11">
        <v>0</v>
      </c>
    </row>
    <row r="11990" spans="5:6" x14ac:dyDescent="0.3">
      <c r="E11990" s="4" t="s">
        <v>6450</v>
      </c>
      <c r="F11990" s="11">
        <v>0</v>
      </c>
    </row>
    <row r="11991" spans="5:6" x14ac:dyDescent="0.3">
      <c r="E11991" s="4" t="s">
        <v>6982</v>
      </c>
      <c r="F11991" s="11">
        <v>0</v>
      </c>
    </row>
    <row r="11992" spans="5:6" x14ac:dyDescent="0.3">
      <c r="E11992" s="4" t="s">
        <v>6451</v>
      </c>
      <c r="F11992" s="11">
        <v>0</v>
      </c>
    </row>
    <row r="11993" spans="5:6" x14ac:dyDescent="0.3">
      <c r="E11993" s="4" t="s">
        <v>6990</v>
      </c>
      <c r="F11993" s="11">
        <v>0</v>
      </c>
    </row>
    <row r="11994" spans="5:6" x14ac:dyDescent="0.3">
      <c r="E11994" s="4" t="s">
        <v>6452</v>
      </c>
      <c r="F11994" s="11">
        <v>0</v>
      </c>
    </row>
    <row r="11995" spans="5:6" x14ac:dyDescent="0.3">
      <c r="E11995" s="4" t="s">
        <v>6349</v>
      </c>
      <c r="F11995" s="11">
        <v>0</v>
      </c>
    </row>
    <row r="11996" spans="5:6" x14ac:dyDescent="0.3">
      <c r="E11996" s="4" t="s">
        <v>6453</v>
      </c>
      <c r="F11996" s="11">
        <v>0</v>
      </c>
    </row>
    <row r="11997" spans="5:6" x14ac:dyDescent="0.3">
      <c r="E11997" s="4" t="s">
        <v>7006</v>
      </c>
      <c r="F11997" s="11">
        <v>0</v>
      </c>
    </row>
    <row r="11998" spans="5:6" x14ac:dyDescent="0.3">
      <c r="E11998" s="4" t="s">
        <v>6454</v>
      </c>
      <c r="F11998" s="11">
        <v>0</v>
      </c>
    </row>
    <row r="11999" spans="5:6" x14ac:dyDescent="0.3">
      <c r="E11999" s="4" t="s">
        <v>7014</v>
      </c>
      <c r="F11999" s="11">
        <v>0</v>
      </c>
    </row>
    <row r="12000" spans="5:6" x14ac:dyDescent="0.3">
      <c r="E12000" s="4" t="s">
        <v>6455</v>
      </c>
      <c r="F12000" s="11">
        <v>0</v>
      </c>
    </row>
    <row r="12001" spans="5:6" x14ac:dyDescent="0.3">
      <c r="E12001" s="4" t="s">
        <v>7022</v>
      </c>
      <c r="F12001" s="11">
        <v>0</v>
      </c>
    </row>
    <row r="12002" spans="5:6" x14ac:dyDescent="0.3">
      <c r="E12002" s="4" t="s">
        <v>6456</v>
      </c>
      <c r="F12002" s="11">
        <v>0</v>
      </c>
    </row>
    <row r="12003" spans="5:6" x14ac:dyDescent="0.3">
      <c r="E12003" s="4" t="s">
        <v>7030</v>
      </c>
      <c r="F12003" s="11">
        <v>0</v>
      </c>
    </row>
    <row r="12004" spans="5:6" x14ac:dyDescent="0.3">
      <c r="E12004" s="4" t="s">
        <v>6457</v>
      </c>
      <c r="F12004" s="11">
        <v>0</v>
      </c>
    </row>
    <row r="12005" spans="5:6" x14ac:dyDescent="0.3">
      <c r="E12005" s="4" t="s">
        <v>7038</v>
      </c>
      <c r="F12005" s="11">
        <v>0</v>
      </c>
    </row>
    <row r="12006" spans="5:6" x14ac:dyDescent="0.3">
      <c r="E12006" s="4" t="s">
        <v>6458</v>
      </c>
      <c r="F12006" s="11">
        <v>0</v>
      </c>
    </row>
    <row r="12007" spans="5:6" x14ac:dyDescent="0.3">
      <c r="E12007" s="4" t="s">
        <v>7048</v>
      </c>
      <c r="F12007" s="11">
        <v>0</v>
      </c>
    </row>
    <row r="12008" spans="5:6" x14ac:dyDescent="0.3">
      <c r="E12008" s="4" t="s">
        <v>6459</v>
      </c>
      <c r="F12008" s="11">
        <v>0</v>
      </c>
    </row>
    <row r="12009" spans="5:6" x14ac:dyDescent="0.3">
      <c r="E12009" s="4" t="s">
        <v>7056</v>
      </c>
      <c r="F12009" s="11">
        <v>0</v>
      </c>
    </row>
    <row r="12010" spans="5:6" x14ac:dyDescent="0.3">
      <c r="E12010" s="4" t="s">
        <v>6460</v>
      </c>
      <c r="F12010" s="11">
        <v>0</v>
      </c>
    </row>
    <row r="12011" spans="5:6" x14ac:dyDescent="0.3">
      <c r="E12011" s="4" t="s">
        <v>7064</v>
      </c>
      <c r="F12011" s="11">
        <v>0</v>
      </c>
    </row>
    <row r="12012" spans="5:6" x14ac:dyDescent="0.3">
      <c r="E12012" s="4" t="s">
        <v>6461</v>
      </c>
      <c r="F12012" s="11">
        <v>0</v>
      </c>
    </row>
    <row r="12013" spans="5:6" x14ac:dyDescent="0.3">
      <c r="E12013" s="4" t="s">
        <v>7072</v>
      </c>
      <c r="F12013" s="11">
        <v>0</v>
      </c>
    </row>
    <row r="12014" spans="5:6" x14ac:dyDescent="0.3">
      <c r="E12014" s="4" t="s">
        <v>6462</v>
      </c>
      <c r="F12014" s="11">
        <v>0</v>
      </c>
    </row>
    <row r="12015" spans="5:6" x14ac:dyDescent="0.3">
      <c r="E12015" s="4" t="s">
        <v>7080</v>
      </c>
      <c r="F12015" s="11">
        <v>0</v>
      </c>
    </row>
    <row r="12016" spans="5:6" x14ac:dyDescent="0.3">
      <c r="E12016" s="4" t="s">
        <v>6463</v>
      </c>
      <c r="F12016" s="11">
        <v>0</v>
      </c>
    </row>
    <row r="12017" spans="5:6" x14ac:dyDescent="0.3">
      <c r="E12017" s="4" t="s">
        <v>7088</v>
      </c>
      <c r="F12017" s="11">
        <v>0</v>
      </c>
    </row>
    <row r="12018" spans="5:6" x14ac:dyDescent="0.3">
      <c r="E12018" s="4" t="s">
        <v>6464</v>
      </c>
      <c r="F12018" s="11">
        <v>0</v>
      </c>
    </row>
    <row r="12019" spans="5:6" x14ac:dyDescent="0.3">
      <c r="E12019" s="4" t="s">
        <v>6361</v>
      </c>
      <c r="F12019" s="11">
        <v>0</v>
      </c>
    </row>
    <row r="12020" spans="5:6" x14ac:dyDescent="0.3">
      <c r="E12020" s="4" t="s">
        <v>6465</v>
      </c>
      <c r="F12020" s="11">
        <v>0</v>
      </c>
    </row>
    <row r="12021" spans="5:6" x14ac:dyDescent="0.3">
      <c r="E12021" s="4" t="s">
        <v>7107</v>
      </c>
      <c r="F12021" s="11">
        <v>0</v>
      </c>
    </row>
    <row r="12022" spans="5:6" x14ac:dyDescent="0.3">
      <c r="E12022" s="4" t="s">
        <v>6466</v>
      </c>
      <c r="F12022" s="11">
        <v>0</v>
      </c>
    </row>
    <row r="12023" spans="5:6" x14ac:dyDescent="0.3">
      <c r="E12023" s="4" t="s">
        <v>7115</v>
      </c>
      <c r="F12023" s="11">
        <v>0</v>
      </c>
    </row>
    <row r="12024" spans="5:6" x14ac:dyDescent="0.3">
      <c r="E12024" s="4" t="s">
        <v>6467</v>
      </c>
      <c r="F12024" s="11">
        <v>0</v>
      </c>
    </row>
    <row r="12025" spans="5:6" x14ac:dyDescent="0.3">
      <c r="E12025" s="4" t="s">
        <v>7125</v>
      </c>
      <c r="F12025" s="11">
        <v>0</v>
      </c>
    </row>
    <row r="12026" spans="5:6" x14ac:dyDescent="0.3">
      <c r="E12026" s="4" t="s">
        <v>6468</v>
      </c>
      <c r="F12026" s="11">
        <v>0</v>
      </c>
    </row>
    <row r="12027" spans="5:6" x14ac:dyDescent="0.3">
      <c r="E12027" s="4" t="s">
        <v>7133</v>
      </c>
      <c r="F12027" s="11">
        <v>0</v>
      </c>
    </row>
    <row r="12028" spans="5:6" x14ac:dyDescent="0.3">
      <c r="E12028" s="4" t="s">
        <v>6469</v>
      </c>
      <c r="F12028" s="11">
        <v>0</v>
      </c>
    </row>
    <row r="12029" spans="5:6" x14ac:dyDescent="0.3">
      <c r="E12029" s="4" t="s">
        <v>7141</v>
      </c>
      <c r="F12029" s="11">
        <v>0</v>
      </c>
    </row>
    <row r="12030" spans="5:6" x14ac:dyDescent="0.3">
      <c r="E12030" s="4" t="s">
        <v>6470</v>
      </c>
      <c r="F12030" s="11">
        <v>0</v>
      </c>
    </row>
    <row r="12031" spans="5:6" x14ac:dyDescent="0.3">
      <c r="E12031" s="4" t="s">
        <v>7149</v>
      </c>
      <c r="F12031" s="11">
        <v>0</v>
      </c>
    </row>
    <row r="12032" spans="5:6" x14ac:dyDescent="0.3">
      <c r="E12032" s="4" t="s">
        <v>6471</v>
      </c>
      <c r="F12032" s="11">
        <v>0</v>
      </c>
    </row>
    <row r="12033" spans="5:6" x14ac:dyDescent="0.3">
      <c r="E12033" s="4" t="s">
        <v>6353</v>
      </c>
      <c r="F12033" s="11">
        <v>0</v>
      </c>
    </row>
    <row r="12034" spans="5:6" x14ac:dyDescent="0.3">
      <c r="E12034" s="4" t="s">
        <v>6472</v>
      </c>
      <c r="F12034" s="11">
        <v>0</v>
      </c>
    </row>
    <row r="12035" spans="5:6" x14ac:dyDescent="0.3">
      <c r="E12035" s="4" t="s">
        <v>7165</v>
      </c>
      <c r="F12035" s="11">
        <v>0</v>
      </c>
    </row>
    <row r="12036" spans="5:6" x14ac:dyDescent="0.3">
      <c r="E12036" s="4" t="s">
        <v>6473</v>
      </c>
      <c r="F12036" s="11">
        <v>0</v>
      </c>
    </row>
    <row r="12037" spans="5:6" x14ac:dyDescent="0.3">
      <c r="E12037" s="4" t="s">
        <v>7173</v>
      </c>
      <c r="F12037" s="11">
        <v>0</v>
      </c>
    </row>
    <row r="12038" spans="5:6" x14ac:dyDescent="0.3">
      <c r="E12038" s="4" t="s">
        <v>6474</v>
      </c>
      <c r="F12038" s="11">
        <v>0</v>
      </c>
    </row>
    <row r="12039" spans="5:6" x14ac:dyDescent="0.3">
      <c r="E12039" s="4" t="s">
        <v>7181</v>
      </c>
      <c r="F12039" s="11">
        <v>0</v>
      </c>
    </row>
    <row r="12040" spans="5:6" x14ac:dyDescent="0.3">
      <c r="E12040" s="4" t="s">
        <v>6475</v>
      </c>
      <c r="F12040" s="11">
        <v>0</v>
      </c>
    </row>
    <row r="12041" spans="5:6" x14ac:dyDescent="0.3">
      <c r="E12041" s="4" t="s">
        <v>7189</v>
      </c>
      <c r="F12041" s="11">
        <v>0</v>
      </c>
    </row>
    <row r="12042" spans="5:6" x14ac:dyDescent="0.3">
      <c r="E12042" s="4" t="s">
        <v>6476</v>
      </c>
      <c r="F12042" s="11">
        <v>0</v>
      </c>
    </row>
    <row r="12043" spans="5:6" x14ac:dyDescent="0.3">
      <c r="E12043" s="4" t="s">
        <v>7197</v>
      </c>
      <c r="F12043" s="11">
        <v>0</v>
      </c>
    </row>
    <row r="12044" spans="5:6" x14ac:dyDescent="0.3">
      <c r="E12044" s="4" t="s">
        <v>6477</v>
      </c>
      <c r="F12044" s="11">
        <v>0</v>
      </c>
    </row>
    <row r="12045" spans="5:6" x14ac:dyDescent="0.3">
      <c r="E12045" s="4" t="s">
        <v>7217</v>
      </c>
      <c r="F12045" s="11">
        <v>0</v>
      </c>
    </row>
    <row r="12046" spans="5:6" x14ac:dyDescent="0.3">
      <c r="E12046" s="4" t="s">
        <v>6478</v>
      </c>
      <c r="F12046" s="11">
        <v>0</v>
      </c>
    </row>
    <row r="12047" spans="5:6" x14ac:dyDescent="0.3">
      <c r="E12047" s="4" t="s">
        <v>7225</v>
      </c>
      <c r="F12047" s="11">
        <v>0</v>
      </c>
    </row>
    <row r="12048" spans="5:6" x14ac:dyDescent="0.3">
      <c r="E12048" s="4" t="s">
        <v>6479</v>
      </c>
      <c r="F12048" s="11">
        <v>0</v>
      </c>
    </row>
    <row r="12049" spans="5:6" x14ac:dyDescent="0.3">
      <c r="E12049" s="4" t="s">
        <v>7233</v>
      </c>
      <c r="F12049" s="11">
        <v>0</v>
      </c>
    </row>
    <row r="12050" spans="5:6" x14ac:dyDescent="0.3">
      <c r="E12050" s="4" t="s">
        <v>6480</v>
      </c>
      <c r="F12050" s="11">
        <v>0</v>
      </c>
    </row>
    <row r="12051" spans="5:6" x14ac:dyDescent="0.3">
      <c r="E12051" s="4" t="s">
        <v>7241</v>
      </c>
      <c r="F12051" s="11">
        <v>0</v>
      </c>
    </row>
    <row r="12052" spans="5:6" x14ac:dyDescent="0.3">
      <c r="E12052" s="4" t="s">
        <v>6481</v>
      </c>
      <c r="F12052" s="11">
        <v>0</v>
      </c>
    </row>
    <row r="12053" spans="5:6" x14ac:dyDescent="0.3">
      <c r="E12053" s="4" t="s">
        <v>6374</v>
      </c>
      <c r="F12053" s="11">
        <v>0</v>
      </c>
    </row>
    <row r="12054" spans="5:6" x14ac:dyDescent="0.3">
      <c r="E12054" s="4" t="s">
        <v>6482</v>
      </c>
      <c r="F12054" s="11">
        <v>0</v>
      </c>
    </row>
    <row r="12055" spans="5:6" x14ac:dyDescent="0.3">
      <c r="E12055" s="4" t="s">
        <v>6366</v>
      </c>
      <c r="F12055" s="11">
        <v>0</v>
      </c>
    </row>
    <row r="12056" spans="5:6" x14ac:dyDescent="0.3">
      <c r="E12056" s="4" t="s">
        <v>6483</v>
      </c>
      <c r="F12056" s="11">
        <v>0</v>
      </c>
    </row>
    <row r="12057" spans="5:6" x14ac:dyDescent="0.3">
      <c r="E12057" s="4" t="s">
        <v>7265</v>
      </c>
      <c r="F12057" s="11">
        <v>0</v>
      </c>
    </row>
    <row r="12058" spans="5:6" x14ac:dyDescent="0.3">
      <c r="E12058" s="4" t="s">
        <v>6484</v>
      </c>
      <c r="F12058" s="11">
        <v>0</v>
      </c>
    </row>
    <row r="12059" spans="5:6" x14ac:dyDescent="0.3">
      <c r="E12059" s="4" t="s">
        <v>7273</v>
      </c>
      <c r="F12059" s="11">
        <v>0</v>
      </c>
    </row>
    <row r="12060" spans="5:6" x14ac:dyDescent="0.3">
      <c r="E12060" s="4" t="s">
        <v>6485</v>
      </c>
      <c r="F12060" s="11">
        <v>0</v>
      </c>
    </row>
    <row r="12061" spans="5:6" x14ac:dyDescent="0.3">
      <c r="E12061" s="4" t="s">
        <v>7281</v>
      </c>
      <c r="F12061" s="11">
        <v>0</v>
      </c>
    </row>
    <row r="12062" spans="5:6" x14ac:dyDescent="0.3">
      <c r="E12062" s="4" t="s">
        <v>6486</v>
      </c>
      <c r="F12062" s="11">
        <v>0</v>
      </c>
    </row>
    <row r="12063" spans="5:6" x14ac:dyDescent="0.3">
      <c r="E12063" s="4" t="s">
        <v>7289</v>
      </c>
      <c r="F12063" s="11">
        <v>0</v>
      </c>
    </row>
    <row r="12064" spans="5:6" x14ac:dyDescent="0.3">
      <c r="E12064" s="4" t="s">
        <v>6487</v>
      </c>
      <c r="F12064" s="11">
        <v>0</v>
      </c>
    </row>
    <row r="12065" spans="5:6" x14ac:dyDescent="0.3">
      <c r="E12065" s="4" t="s">
        <v>7297</v>
      </c>
      <c r="F12065" s="11">
        <v>0</v>
      </c>
    </row>
    <row r="12066" spans="5:6" x14ac:dyDescent="0.3">
      <c r="E12066" s="4" t="s">
        <v>6488</v>
      </c>
      <c r="F12066" s="11">
        <v>0</v>
      </c>
    </row>
    <row r="12067" spans="5:6" x14ac:dyDescent="0.3">
      <c r="E12067" s="4" t="s">
        <v>7305</v>
      </c>
      <c r="F12067" s="11">
        <v>0</v>
      </c>
    </row>
    <row r="12068" spans="5:6" x14ac:dyDescent="0.3">
      <c r="E12068" s="4" t="s">
        <v>6489</v>
      </c>
      <c r="F12068" s="11">
        <v>0</v>
      </c>
    </row>
    <row r="12069" spans="5:6" x14ac:dyDescent="0.3">
      <c r="E12069" s="4" t="s">
        <v>7313</v>
      </c>
      <c r="F12069" s="11">
        <v>0</v>
      </c>
    </row>
    <row r="12070" spans="5:6" x14ac:dyDescent="0.3">
      <c r="E12070" s="4" t="s">
        <v>6490</v>
      </c>
      <c r="F12070" s="11">
        <v>0</v>
      </c>
    </row>
    <row r="12071" spans="5:6" x14ac:dyDescent="0.3">
      <c r="E12071" s="4" t="s">
        <v>7321</v>
      </c>
      <c r="F12071" s="11">
        <v>0</v>
      </c>
    </row>
    <row r="12072" spans="5:6" x14ac:dyDescent="0.3">
      <c r="E12072" s="4" t="s">
        <v>6491</v>
      </c>
      <c r="F12072" s="11">
        <v>0</v>
      </c>
    </row>
    <row r="12073" spans="5:6" x14ac:dyDescent="0.3">
      <c r="E12073" s="4" t="s">
        <v>7329</v>
      </c>
      <c r="F12073" s="11">
        <v>0</v>
      </c>
    </row>
    <row r="12074" spans="5:6" x14ac:dyDescent="0.3">
      <c r="E12074" s="4" t="s">
        <v>6492</v>
      </c>
      <c r="F12074" s="11">
        <v>0</v>
      </c>
    </row>
    <row r="12075" spans="5:6" x14ac:dyDescent="0.3">
      <c r="E12075" s="4" t="s">
        <v>7337</v>
      </c>
      <c r="F12075" s="11">
        <v>0</v>
      </c>
    </row>
    <row r="12076" spans="5:6" x14ac:dyDescent="0.3">
      <c r="E12076" s="4" t="s">
        <v>6493</v>
      </c>
      <c r="F12076" s="11">
        <v>0</v>
      </c>
    </row>
    <row r="12077" spans="5:6" x14ac:dyDescent="0.3">
      <c r="E12077" s="4" t="s">
        <v>7345</v>
      </c>
      <c r="F12077" s="11">
        <v>0</v>
      </c>
    </row>
    <row r="12078" spans="5:6" x14ac:dyDescent="0.3">
      <c r="E12078" s="4" t="s">
        <v>6494</v>
      </c>
      <c r="F12078" s="11">
        <v>0</v>
      </c>
    </row>
    <row r="12079" spans="5:6" x14ac:dyDescent="0.3">
      <c r="E12079" s="4" t="s">
        <v>7353</v>
      </c>
      <c r="F12079" s="11">
        <v>0</v>
      </c>
    </row>
    <row r="12080" spans="5:6" x14ac:dyDescent="0.3">
      <c r="E12080" s="4" t="s">
        <v>6495</v>
      </c>
      <c r="F12080" s="11">
        <v>0</v>
      </c>
    </row>
    <row r="12081" spans="5:6" x14ac:dyDescent="0.3">
      <c r="E12081" s="4" t="s">
        <v>7361</v>
      </c>
      <c r="F12081" s="11">
        <v>0</v>
      </c>
    </row>
    <row r="12082" spans="5:6" x14ac:dyDescent="0.3">
      <c r="E12082" s="4" t="s">
        <v>6496</v>
      </c>
      <c r="F12082" s="11">
        <v>0</v>
      </c>
    </row>
    <row r="12083" spans="5:6" x14ac:dyDescent="0.3">
      <c r="E12083" s="4" t="s">
        <v>7369</v>
      </c>
      <c r="F12083" s="11">
        <v>0</v>
      </c>
    </row>
    <row r="12084" spans="5:6" x14ac:dyDescent="0.3">
      <c r="E12084" s="4" t="s">
        <v>6497</v>
      </c>
      <c r="F12084" s="11">
        <v>0</v>
      </c>
    </row>
    <row r="12085" spans="5:6" x14ac:dyDescent="0.3">
      <c r="E12085" s="4" t="s">
        <v>7377</v>
      </c>
      <c r="F12085" s="11">
        <v>0</v>
      </c>
    </row>
    <row r="12086" spans="5:6" x14ac:dyDescent="0.3">
      <c r="E12086" s="4" t="s">
        <v>6498</v>
      </c>
      <c r="F12086" s="11">
        <v>0</v>
      </c>
    </row>
    <row r="12087" spans="5:6" x14ac:dyDescent="0.3">
      <c r="E12087" s="4" t="s">
        <v>7385</v>
      </c>
      <c r="F12087" s="11">
        <v>0</v>
      </c>
    </row>
    <row r="12088" spans="5:6" x14ac:dyDescent="0.3">
      <c r="E12088" s="4" t="s">
        <v>6499</v>
      </c>
      <c r="F12088" s="11">
        <v>0</v>
      </c>
    </row>
    <row r="12089" spans="5:6" x14ac:dyDescent="0.3">
      <c r="E12089" s="4" t="s">
        <v>7393</v>
      </c>
      <c r="F12089" s="11">
        <v>0</v>
      </c>
    </row>
    <row r="12090" spans="5:6" x14ac:dyDescent="0.3">
      <c r="E12090" s="4" t="s">
        <v>6333</v>
      </c>
      <c r="F12090" s="11">
        <v>0</v>
      </c>
    </row>
    <row r="12091" spans="5:6" x14ac:dyDescent="0.3">
      <c r="E12091" s="4" t="s">
        <v>7401</v>
      </c>
      <c r="F12091" s="11">
        <v>0</v>
      </c>
    </row>
    <row r="12092" spans="5:6" x14ac:dyDescent="0.3">
      <c r="E12092" s="4" t="s">
        <v>6501</v>
      </c>
      <c r="F12092" s="11">
        <v>0</v>
      </c>
    </row>
    <row r="12093" spans="5:6" x14ac:dyDescent="0.3">
      <c r="E12093" s="4" t="s">
        <v>7409</v>
      </c>
      <c r="F12093" s="11">
        <v>0</v>
      </c>
    </row>
    <row r="12094" spans="5:6" x14ac:dyDescent="0.3">
      <c r="E12094" s="4" t="s">
        <v>6502</v>
      </c>
      <c r="F12094" s="11">
        <v>0</v>
      </c>
    </row>
    <row r="12095" spans="5:6" x14ac:dyDescent="0.3">
      <c r="E12095" s="4" t="s">
        <v>7417</v>
      </c>
      <c r="F12095" s="11">
        <v>0</v>
      </c>
    </row>
    <row r="12096" spans="5:6" x14ac:dyDescent="0.3">
      <c r="E12096" s="4" t="s">
        <v>6503</v>
      </c>
      <c r="F12096" s="11">
        <v>0</v>
      </c>
    </row>
    <row r="12097" spans="5:6" x14ac:dyDescent="0.3">
      <c r="E12097" s="4" t="s">
        <v>7425</v>
      </c>
      <c r="F12097" s="11">
        <v>0</v>
      </c>
    </row>
    <row r="12098" spans="5:6" x14ac:dyDescent="0.3">
      <c r="E12098" s="4" t="s">
        <v>6504</v>
      </c>
      <c r="F12098" s="11">
        <v>0</v>
      </c>
    </row>
    <row r="12099" spans="5:6" x14ac:dyDescent="0.3">
      <c r="E12099" s="4" t="s">
        <v>7433</v>
      </c>
      <c r="F12099" s="11">
        <v>0</v>
      </c>
    </row>
    <row r="12100" spans="5:6" x14ac:dyDescent="0.3">
      <c r="E12100" s="4" t="s">
        <v>6505</v>
      </c>
      <c r="F12100" s="11">
        <v>0</v>
      </c>
    </row>
    <row r="12101" spans="5:6" x14ac:dyDescent="0.3">
      <c r="E12101" s="4" t="s">
        <v>7441</v>
      </c>
      <c r="F12101" s="11">
        <v>0</v>
      </c>
    </row>
    <row r="12102" spans="5:6" x14ac:dyDescent="0.3">
      <c r="E12102" s="4" t="s">
        <v>6506</v>
      </c>
      <c r="F12102" s="11">
        <v>0</v>
      </c>
    </row>
    <row r="12103" spans="5:6" x14ac:dyDescent="0.3">
      <c r="E12103" s="4" t="s">
        <v>7449</v>
      </c>
      <c r="F12103" s="11">
        <v>0</v>
      </c>
    </row>
    <row r="12104" spans="5:6" x14ac:dyDescent="0.3">
      <c r="E12104" s="4" t="s">
        <v>6507</v>
      </c>
      <c r="F12104" s="11">
        <v>0</v>
      </c>
    </row>
    <row r="12105" spans="5:6" x14ac:dyDescent="0.3">
      <c r="E12105" s="4" t="s">
        <v>6359</v>
      </c>
      <c r="F12105" s="11">
        <v>0</v>
      </c>
    </row>
    <row r="12106" spans="5:6" x14ac:dyDescent="0.3">
      <c r="E12106" s="4" t="s">
        <v>6508</v>
      </c>
      <c r="F12106" s="11">
        <v>0</v>
      </c>
    </row>
    <row r="12107" spans="5:6" x14ac:dyDescent="0.3">
      <c r="E12107" s="4" t="s">
        <v>7465</v>
      </c>
      <c r="F12107" s="11">
        <v>0</v>
      </c>
    </row>
    <row r="12108" spans="5:6" x14ac:dyDescent="0.3">
      <c r="E12108" s="4" t="s">
        <v>6509</v>
      </c>
      <c r="F12108" s="11">
        <v>0</v>
      </c>
    </row>
    <row r="12109" spans="5:6" x14ac:dyDescent="0.3">
      <c r="E12109" s="4" t="s">
        <v>6368</v>
      </c>
      <c r="F12109" s="11">
        <v>0</v>
      </c>
    </row>
    <row r="12110" spans="5:6" x14ac:dyDescent="0.3">
      <c r="E12110" s="4" t="s">
        <v>6510</v>
      </c>
      <c r="F12110" s="11">
        <v>0</v>
      </c>
    </row>
    <row r="12111" spans="5:6" x14ac:dyDescent="0.3">
      <c r="E12111" s="4" t="s">
        <v>6920</v>
      </c>
      <c r="F12111" s="11">
        <v>0</v>
      </c>
    </row>
    <row r="12112" spans="5:6" x14ac:dyDescent="0.3">
      <c r="E12112" s="4" t="s">
        <v>6511</v>
      </c>
      <c r="F12112" s="11">
        <v>0</v>
      </c>
    </row>
    <row r="12113" spans="5:6" x14ac:dyDescent="0.3">
      <c r="E12113" s="4" t="s">
        <v>6924</v>
      </c>
      <c r="F12113" s="11">
        <v>0</v>
      </c>
    </row>
    <row r="12114" spans="5:6" x14ac:dyDescent="0.3">
      <c r="E12114" s="4" t="s">
        <v>6363</v>
      </c>
      <c r="F12114" s="11">
        <v>0</v>
      </c>
    </row>
    <row r="12115" spans="5:6" x14ac:dyDescent="0.3">
      <c r="E12115" s="4" t="s">
        <v>6928</v>
      </c>
      <c r="F12115" s="11">
        <v>0</v>
      </c>
    </row>
    <row r="12116" spans="5:6" x14ac:dyDescent="0.3">
      <c r="E12116" s="4" t="s">
        <v>6513</v>
      </c>
      <c r="F12116" s="11">
        <v>0</v>
      </c>
    </row>
    <row r="12117" spans="5:6" x14ac:dyDescent="0.3">
      <c r="E12117" s="4" t="s">
        <v>6932</v>
      </c>
      <c r="F12117" s="11">
        <v>0</v>
      </c>
    </row>
    <row r="12118" spans="5:6" x14ac:dyDescent="0.3">
      <c r="E12118" s="4" t="s">
        <v>6514</v>
      </c>
      <c r="F12118" s="11">
        <v>0</v>
      </c>
    </row>
    <row r="12119" spans="5:6" x14ac:dyDescent="0.3">
      <c r="E12119" s="4" t="s">
        <v>6936</v>
      </c>
      <c r="F12119" s="11">
        <v>0</v>
      </c>
    </row>
    <row r="12120" spans="5:6" x14ac:dyDescent="0.3">
      <c r="E12120" s="4" t="s">
        <v>6515</v>
      </c>
      <c r="F12120" s="11">
        <v>0</v>
      </c>
    </row>
    <row r="12121" spans="5:6" x14ac:dyDescent="0.3">
      <c r="E12121" s="4" t="s">
        <v>6940</v>
      </c>
      <c r="F12121" s="11">
        <v>0</v>
      </c>
    </row>
    <row r="12122" spans="5:6" x14ac:dyDescent="0.3">
      <c r="E12122" s="4" t="s">
        <v>6516</v>
      </c>
      <c r="F12122" s="11">
        <v>0</v>
      </c>
    </row>
    <row r="12123" spans="5:6" x14ac:dyDescent="0.3">
      <c r="E12123" s="4" t="s">
        <v>6944</v>
      </c>
      <c r="F12123" s="11">
        <v>0</v>
      </c>
    </row>
    <row r="12124" spans="5:6" x14ac:dyDescent="0.3">
      <c r="E12124" s="4" t="s">
        <v>6517</v>
      </c>
      <c r="F12124" s="11">
        <v>0</v>
      </c>
    </row>
    <row r="12125" spans="5:6" x14ac:dyDescent="0.3">
      <c r="E12125" s="4" t="s">
        <v>6948</v>
      </c>
      <c r="F12125" s="11">
        <v>0</v>
      </c>
    </row>
    <row r="12126" spans="5:6" x14ac:dyDescent="0.3">
      <c r="E12126" s="4" t="s">
        <v>6518</v>
      </c>
      <c r="F12126" s="11">
        <v>0</v>
      </c>
    </row>
    <row r="12127" spans="5:6" x14ac:dyDescent="0.3">
      <c r="E12127" s="4" t="s">
        <v>6952</v>
      </c>
      <c r="F12127" s="11">
        <v>0</v>
      </c>
    </row>
    <row r="12128" spans="5:6" x14ac:dyDescent="0.3">
      <c r="E12128" s="4" t="s">
        <v>6519</v>
      </c>
      <c r="F12128" s="11">
        <v>0</v>
      </c>
    </row>
    <row r="12129" spans="5:6" x14ac:dyDescent="0.3">
      <c r="E12129" s="4" t="s">
        <v>6956</v>
      </c>
      <c r="F12129" s="11">
        <v>0</v>
      </c>
    </row>
    <row r="12130" spans="5:6" x14ac:dyDescent="0.3">
      <c r="E12130" s="4" t="s">
        <v>6520</v>
      </c>
      <c r="F12130" s="11">
        <v>0</v>
      </c>
    </row>
    <row r="12131" spans="5:6" x14ac:dyDescent="0.3">
      <c r="E12131" s="4" t="s">
        <v>6960</v>
      </c>
      <c r="F12131" s="11">
        <v>0</v>
      </c>
    </row>
    <row r="12132" spans="5:6" x14ac:dyDescent="0.3">
      <c r="E12132" s="4" t="s">
        <v>6521</v>
      </c>
      <c r="F12132" s="11">
        <v>0</v>
      </c>
    </row>
    <row r="12133" spans="5:6" x14ac:dyDescent="0.3">
      <c r="E12133" s="4" t="s">
        <v>6964</v>
      </c>
      <c r="F12133" s="11">
        <v>0</v>
      </c>
    </row>
    <row r="12134" spans="5:6" x14ac:dyDescent="0.3">
      <c r="E12134" s="4" t="s">
        <v>6522</v>
      </c>
      <c r="F12134" s="11">
        <v>0</v>
      </c>
    </row>
    <row r="12135" spans="5:6" x14ac:dyDescent="0.3">
      <c r="E12135" s="4" t="s">
        <v>6968</v>
      </c>
      <c r="F12135" s="11">
        <v>0</v>
      </c>
    </row>
    <row r="12136" spans="5:6" x14ac:dyDescent="0.3">
      <c r="E12136" s="4" t="s">
        <v>6523</v>
      </c>
      <c r="F12136" s="11">
        <v>0</v>
      </c>
    </row>
    <row r="12137" spans="5:6" x14ac:dyDescent="0.3">
      <c r="E12137" s="4" t="s">
        <v>6972</v>
      </c>
      <c r="F12137" s="11">
        <v>0</v>
      </c>
    </row>
    <row r="12138" spans="5:6" x14ac:dyDescent="0.3">
      <c r="E12138" s="4" t="s">
        <v>6524</v>
      </c>
      <c r="F12138" s="11">
        <v>0</v>
      </c>
    </row>
    <row r="12139" spans="5:6" x14ac:dyDescent="0.3">
      <c r="E12139" s="4" t="s">
        <v>6976</v>
      </c>
      <c r="F12139" s="11">
        <v>0</v>
      </c>
    </row>
    <row r="12140" spans="5:6" x14ac:dyDescent="0.3">
      <c r="E12140" s="4" t="s">
        <v>6525</v>
      </c>
      <c r="F12140" s="11">
        <v>0</v>
      </c>
    </row>
    <row r="12141" spans="5:6" x14ac:dyDescent="0.3">
      <c r="E12141" s="4" t="s">
        <v>6980</v>
      </c>
      <c r="F12141" s="11">
        <v>0</v>
      </c>
    </row>
    <row r="12142" spans="5:6" x14ac:dyDescent="0.3">
      <c r="E12142" s="4" t="s">
        <v>6526</v>
      </c>
      <c r="F12142" s="11">
        <v>0</v>
      </c>
    </row>
    <row r="12143" spans="5:6" x14ac:dyDescent="0.3">
      <c r="E12143" s="4" t="s">
        <v>6984</v>
      </c>
      <c r="F12143" s="11">
        <v>0</v>
      </c>
    </row>
    <row r="12144" spans="5:6" x14ac:dyDescent="0.3">
      <c r="E12144" s="4" t="s">
        <v>6527</v>
      </c>
      <c r="F12144" s="11">
        <v>0</v>
      </c>
    </row>
    <row r="12145" spans="5:6" x14ac:dyDescent="0.3">
      <c r="E12145" s="4" t="s">
        <v>6988</v>
      </c>
      <c r="F12145" s="11">
        <v>0</v>
      </c>
    </row>
    <row r="12146" spans="5:6" x14ac:dyDescent="0.3">
      <c r="E12146" s="4" t="s">
        <v>6528</v>
      </c>
      <c r="F12146" s="11">
        <v>0</v>
      </c>
    </row>
    <row r="12147" spans="5:6" x14ac:dyDescent="0.3">
      <c r="E12147" s="4" t="s">
        <v>6992</v>
      </c>
      <c r="F12147" s="11">
        <v>0</v>
      </c>
    </row>
    <row r="12148" spans="5:6" x14ac:dyDescent="0.3">
      <c r="E12148" s="4" t="s">
        <v>6529</v>
      </c>
      <c r="F12148" s="11">
        <v>0</v>
      </c>
    </row>
    <row r="12149" spans="5:6" x14ac:dyDescent="0.3">
      <c r="E12149" s="4" t="s">
        <v>6996</v>
      </c>
      <c r="F12149" s="11">
        <v>0</v>
      </c>
    </row>
    <row r="12150" spans="5:6" x14ac:dyDescent="0.3">
      <c r="E12150" s="4" t="s">
        <v>6530</v>
      </c>
      <c r="F12150" s="11">
        <v>0</v>
      </c>
    </row>
    <row r="12151" spans="5:6" x14ac:dyDescent="0.3">
      <c r="E12151" s="4" t="s">
        <v>7000</v>
      </c>
      <c r="F12151" s="11">
        <v>0</v>
      </c>
    </row>
    <row r="12152" spans="5:6" x14ac:dyDescent="0.3">
      <c r="E12152" s="4" t="s">
        <v>6531</v>
      </c>
      <c r="F12152" s="11">
        <v>0</v>
      </c>
    </row>
    <row r="12153" spans="5:6" x14ac:dyDescent="0.3">
      <c r="E12153" s="4" t="s">
        <v>7004</v>
      </c>
      <c r="F12153" s="11">
        <v>0</v>
      </c>
    </row>
    <row r="12154" spans="5:6" x14ac:dyDescent="0.3">
      <c r="E12154" s="4" t="s">
        <v>6532</v>
      </c>
      <c r="F12154" s="11">
        <v>0</v>
      </c>
    </row>
    <row r="12155" spans="5:6" x14ac:dyDescent="0.3">
      <c r="E12155" s="4" t="s">
        <v>7008</v>
      </c>
      <c r="F12155" s="11">
        <v>0</v>
      </c>
    </row>
    <row r="12156" spans="5:6" x14ac:dyDescent="0.3">
      <c r="E12156" s="4" t="s">
        <v>6533</v>
      </c>
      <c r="F12156" s="11">
        <v>0</v>
      </c>
    </row>
    <row r="12157" spans="5:6" x14ac:dyDescent="0.3">
      <c r="E12157" s="4" t="s">
        <v>7012</v>
      </c>
      <c r="F12157" s="11">
        <v>0</v>
      </c>
    </row>
    <row r="12158" spans="5:6" x14ac:dyDescent="0.3">
      <c r="E12158" s="4" t="s">
        <v>6534</v>
      </c>
      <c r="F12158" s="11">
        <v>0</v>
      </c>
    </row>
    <row r="12159" spans="5:6" x14ac:dyDescent="0.3">
      <c r="E12159" s="4" t="s">
        <v>7016</v>
      </c>
      <c r="F12159" s="11">
        <v>0</v>
      </c>
    </row>
    <row r="12160" spans="5:6" x14ac:dyDescent="0.3">
      <c r="E12160" s="4" t="s">
        <v>6535</v>
      </c>
      <c r="F12160" s="11">
        <v>0</v>
      </c>
    </row>
    <row r="12161" spans="5:6" x14ac:dyDescent="0.3">
      <c r="E12161" s="4" t="s">
        <v>7020</v>
      </c>
      <c r="F12161" s="11">
        <v>0</v>
      </c>
    </row>
    <row r="12162" spans="5:6" x14ac:dyDescent="0.3">
      <c r="E12162" s="4" t="s">
        <v>6536</v>
      </c>
      <c r="F12162" s="11">
        <v>0</v>
      </c>
    </row>
    <row r="12163" spans="5:6" x14ac:dyDescent="0.3">
      <c r="E12163" s="4" t="s">
        <v>7024</v>
      </c>
      <c r="F12163" s="11">
        <v>0</v>
      </c>
    </row>
    <row r="12164" spans="5:6" x14ac:dyDescent="0.3">
      <c r="E12164" s="4" t="s">
        <v>6537</v>
      </c>
      <c r="F12164" s="11">
        <v>0</v>
      </c>
    </row>
    <row r="12165" spans="5:6" x14ac:dyDescent="0.3">
      <c r="E12165" s="4" t="s">
        <v>7028</v>
      </c>
      <c r="F12165" s="11">
        <v>0</v>
      </c>
    </row>
    <row r="12166" spans="5:6" x14ac:dyDescent="0.3">
      <c r="E12166" s="4" t="s">
        <v>6538</v>
      </c>
      <c r="F12166" s="11">
        <v>0</v>
      </c>
    </row>
    <row r="12167" spans="5:6" x14ac:dyDescent="0.3">
      <c r="E12167" s="4" t="s">
        <v>7032</v>
      </c>
      <c r="F12167" s="11">
        <v>0</v>
      </c>
    </row>
    <row r="12168" spans="5:6" x14ac:dyDescent="0.3">
      <c r="E12168" s="4" t="s">
        <v>6539</v>
      </c>
      <c r="F12168" s="11">
        <v>0</v>
      </c>
    </row>
    <row r="12169" spans="5:6" x14ac:dyDescent="0.3">
      <c r="E12169" s="4" t="s">
        <v>7036</v>
      </c>
      <c r="F12169" s="11">
        <v>0</v>
      </c>
    </row>
    <row r="12170" spans="5:6" x14ac:dyDescent="0.3">
      <c r="E12170" s="4" t="s">
        <v>6540</v>
      </c>
      <c r="F12170" s="11">
        <v>0</v>
      </c>
    </row>
    <row r="12171" spans="5:6" x14ac:dyDescent="0.3">
      <c r="E12171" s="4" t="s">
        <v>7040</v>
      </c>
      <c r="F12171" s="11">
        <v>0</v>
      </c>
    </row>
    <row r="12172" spans="5:6" x14ac:dyDescent="0.3">
      <c r="E12172" s="4" t="s">
        <v>6541</v>
      </c>
      <c r="F12172" s="11">
        <v>0</v>
      </c>
    </row>
    <row r="12173" spans="5:6" x14ac:dyDescent="0.3">
      <c r="E12173" s="4" t="s">
        <v>6377</v>
      </c>
      <c r="F12173" s="11">
        <v>0</v>
      </c>
    </row>
    <row r="12174" spans="5:6" x14ac:dyDescent="0.3">
      <c r="E12174" s="4" t="s">
        <v>7044</v>
      </c>
      <c r="F12174" s="11">
        <v>0</v>
      </c>
    </row>
    <row r="12175" spans="5:6" x14ac:dyDescent="0.3">
      <c r="E12175" s="4" t="s">
        <v>6542</v>
      </c>
      <c r="F12175" s="11">
        <v>0</v>
      </c>
    </row>
    <row r="12176" spans="5:6" x14ac:dyDescent="0.3">
      <c r="E12176" s="4" t="s">
        <v>7050</v>
      </c>
      <c r="F12176" s="11">
        <v>0</v>
      </c>
    </row>
    <row r="12177" spans="5:6" x14ac:dyDescent="0.3">
      <c r="E12177" s="4" t="s">
        <v>6543</v>
      </c>
      <c r="F12177" s="11">
        <v>0</v>
      </c>
    </row>
    <row r="12178" spans="5:6" x14ac:dyDescent="0.3">
      <c r="E12178" s="4" t="s">
        <v>7054</v>
      </c>
      <c r="F12178" s="11">
        <v>0</v>
      </c>
    </row>
    <row r="12179" spans="5:6" x14ac:dyDescent="0.3">
      <c r="E12179" s="4" t="s">
        <v>6544</v>
      </c>
      <c r="F12179" s="11">
        <v>0</v>
      </c>
    </row>
    <row r="12180" spans="5:6" x14ac:dyDescent="0.3">
      <c r="E12180" s="4" t="s">
        <v>6370</v>
      </c>
      <c r="F12180" s="11">
        <v>0</v>
      </c>
    </row>
    <row r="12181" spans="5:6" x14ac:dyDescent="0.3">
      <c r="E12181" s="4" t="s">
        <v>6545</v>
      </c>
      <c r="F12181" s="11">
        <v>0</v>
      </c>
    </row>
    <row r="12182" spans="5:6" x14ac:dyDescent="0.3">
      <c r="E12182" s="4" t="s">
        <v>7062</v>
      </c>
      <c r="F12182" s="11">
        <v>0</v>
      </c>
    </row>
    <row r="12183" spans="5:6" x14ac:dyDescent="0.3">
      <c r="E12183" s="4" t="s">
        <v>6546</v>
      </c>
      <c r="F12183" s="11">
        <v>0</v>
      </c>
    </row>
    <row r="12184" spans="5:6" x14ac:dyDescent="0.3">
      <c r="E12184" s="4" t="s">
        <v>7066</v>
      </c>
      <c r="F12184" s="11">
        <v>0</v>
      </c>
    </row>
    <row r="12185" spans="5:6" x14ac:dyDescent="0.3">
      <c r="E12185" s="4" t="s">
        <v>6547</v>
      </c>
      <c r="F12185" s="11">
        <v>0</v>
      </c>
    </row>
    <row r="12186" spans="5:6" x14ac:dyDescent="0.3">
      <c r="E12186" s="4" t="s">
        <v>7070</v>
      </c>
      <c r="F12186" s="11">
        <v>0</v>
      </c>
    </row>
    <row r="12187" spans="5:6" x14ac:dyDescent="0.3">
      <c r="E12187" s="4" t="s">
        <v>6548</v>
      </c>
      <c r="F12187" s="11">
        <v>0</v>
      </c>
    </row>
    <row r="12188" spans="5:6" x14ac:dyDescent="0.3">
      <c r="E12188" s="4" t="s">
        <v>7074</v>
      </c>
      <c r="F12188" s="11">
        <v>0</v>
      </c>
    </row>
    <row r="12189" spans="5:6" x14ac:dyDescent="0.3">
      <c r="E12189" s="4" t="s">
        <v>6549</v>
      </c>
      <c r="F12189" s="11">
        <v>0</v>
      </c>
    </row>
    <row r="12190" spans="5:6" x14ac:dyDescent="0.3">
      <c r="E12190" s="4" t="s">
        <v>7078</v>
      </c>
      <c r="F12190" s="11">
        <v>0</v>
      </c>
    </row>
    <row r="12191" spans="5:6" x14ac:dyDescent="0.3">
      <c r="E12191" s="4" t="s">
        <v>6550</v>
      </c>
      <c r="F12191" s="11">
        <v>0</v>
      </c>
    </row>
    <row r="12192" spans="5:6" x14ac:dyDescent="0.3">
      <c r="E12192" s="4" t="s">
        <v>7082</v>
      </c>
      <c r="F12192" s="11">
        <v>0</v>
      </c>
    </row>
    <row r="12193" spans="5:6" x14ac:dyDescent="0.3">
      <c r="E12193" s="4" t="s">
        <v>6551</v>
      </c>
      <c r="F12193" s="11">
        <v>0</v>
      </c>
    </row>
    <row r="12194" spans="5:6" x14ac:dyDescent="0.3">
      <c r="E12194" s="4" t="s">
        <v>7086</v>
      </c>
      <c r="F12194" s="11">
        <v>0</v>
      </c>
    </row>
    <row r="12195" spans="5:6" x14ac:dyDescent="0.3">
      <c r="E12195" s="4" t="s">
        <v>6552</v>
      </c>
      <c r="F12195" s="11">
        <v>0</v>
      </c>
    </row>
    <row r="12196" spans="5:6" x14ac:dyDescent="0.3">
      <c r="E12196" s="4" t="s">
        <v>7090</v>
      </c>
      <c r="F12196" s="11">
        <v>0</v>
      </c>
    </row>
    <row r="12197" spans="5:6" x14ac:dyDescent="0.3">
      <c r="E12197" s="4" t="s">
        <v>6553</v>
      </c>
      <c r="F12197" s="11">
        <v>0</v>
      </c>
    </row>
    <row r="12198" spans="5:6" x14ac:dyDescent="0.3">
      <c r="E12198" s="4" t="s">
        <v>7094</v>
      </c>
      <c r="F12198" s="11">
        <v>0</v>
      </c>
    </row>
    <row r="12199" spans="5:6" x14ac:dyDescent="0.3">
      <c r="E12199" s="4" t="s">
        <v>6554</v>
      </c>
      <c r="F12199" s="11">
        <v>0</v>
      </c>
    </row>
    <row r="12200" spans="5:6" x14ac:dyDescent="0.3">
      <c r="E12200" s="4" t="s">
        <v>7101</v>
      </c>
      <c r="F12200" s="11">
        <v>0</v>
      </c>
    </row>
    <row r="12201" spans="5:6" x14ac:dyDescent="0.3">
      <c r="E12201" s="4" t="s">
        <v>6555</v>
      </c>
      <c r="F12201" s="11">
        <v>0</v>
      </c>
    </row>
    <row r="12202" spans="5:6" x14ac:dyDescent="0.3">
      <c r="E12202" s="4" t="s">
        <v>7105</v>
      </c>
      <c r="F12202" s="11">
        <v>0</v>
      </c>
    </row>
    <row r="12203" spans="5:6" x14ac:dyDescent="0.3">
      <c r="E12203" s="4" t="s">
        <v>6556</v>
      </c>
      <c r="F12203" s="11">
        <v>0</v>
      </c>
    </row>
    <row r="12204" spans="5:6" x14ac:dyDescent="0.3">
      <c r="E12204" s="4" t="s">
        <v>7109</v>
      </c>
      <c r="F12204" s="11">
        <v>0</v>
      </c>
    </row>
    <row r="12205" spans="5:6" x14ac:dyDescent="0.3">
      <c r="E12205" s="4" t="s">
        <v>6557</v>
      </c>
      <c r="F12205" s="11">
        <v>0</v>
      </c>
    </row>
    <row r="12206" spans="5:6" x14ac:dyDescent="0.3">
      <c r="E12206" s="4" t="s">
        <v>7113</v>
      </c>
      <c r="F12206" s="11">
        <v>0</v>
      </c>
    </row>
    <row r="12207" spans="5:6" x14ac:dyDescent="0.3">
      <c r="E12207" s="4" t="s">
        <v>6558</v>
      </c>
      <c r="F12207" s="11">
        <v>0</v>
      </c>
    </row>
    <row r="12208" spans="5:6" x14ac:dyDescent="0.3">
      <c r="E12208" s="4" t="s">
        <v>6376</v>
      </c>
      <c r="F12208" s="11">
        <v>0</v>
      </c>
    </row>
    <row r="12209" spans="5:6" x14ac:dyDescent="0.3">
      <c r="E12209" s="4" t="s">
        <v>7117</v>
      </c>
      <c r="F12209" s="11">
        <v>0</v>
      </c>
    </row>
    <row r="12210" spans="5:6" x14ac:dyDescent="0.3">
      <c r="E12210" s="4" t="s">
        <v>6559</v>
      </c>
      <c r="F12210" s="11">
        <v>0</v>
      </c>
    </row>
    <row r="12211" spans="5:6" x14ac:dyDescent="0.3">
      <c r="E12211" s="4" t="s">
        <v>7123</v>
      </c>
      <c r="F12211" s="11">
        <v>0</v>
      </c>
    </row>
    <row r="12212" spans="5:6" x14ac:dyDescent="0.3">
      <c r="E12212" s="4" t="s">
        <v>6560</v>
      </c>
      <c r="F12212" s="11">
        <v>0</v>
      </c>
    </row>
    <row r="12213" spans="5:6" x14ac:dyDescent="0.3">
      <c r="E12213" s="4" t="s">
        <v>7127</v>
      </c>
      <c r="F12213" s="11">
        <v>0</v>
      </c>
    </row>
    <row r="12214" spans="5:6" x14ac:dyDescent="0.3">
      <c r="E12214" s="4" t="s">
        <v>6561</v>
      </c>
      <c r="F12214" s="11">
        <v>0</v>
      </c>
    </row>
    <row r="12215" spans="5:6" x14ac:dyDescent="0.3">
      <c r="E12215" s="4" t="s">
        <v>7131</v>
      </c>
      <c r="F12215" s="11">
        <v>0</v>
      </c>
    </row>
    <row r="12216" spans="5:6" x14ac:dyDescent="0.3">
      <c r="E12216" s="4" t="s">
        <v>6562</v>
      </c>
      <c r="F12216" s="11">
        <v>0</v>
      </c>
    </row>
    <row r="12217" spans="5:6" x14ac:dyDescent="0.3">
      <c r="E12217" s="4" t="s">
        <v>7135</v>
      </c>
      <c r="F12217" s="11">
        <v>0</v>
      </c>
    </row>
    <row r="12218" spans="5:6" x14ac:dyDescent="0.3">
      <c r="E12218" s="4" t="s">
        <v>6563</v>
      </c>
      <c r="F12218" s="11">
        <v>0</v>
      </c>
    </row>
    <row r="12219" spans="5:6" x14ac:dyDescent="0.3">
      <c r="E12219" s="4" t="s">
        <v>7139</v>
      </c>
      <c r="F12219" s="11">
        <v>0</v>
      </c>
    </row>
    <row r="12220" spans="5:6" x14ac:dyDescent="0.3">
      <c r="E12220" s="4" t="s">
        <v>6564</v>
      </c>
      <c r="F12220" s="11">
        <v>0</v>
      </c>
    </row>
    <row r="12221" spans="5:6" x14ac:dyDescent="0.3">
      <c r="E12221" s="4" t="s">
        <v>7143</v>
      </c>
      <c r="F12221" s="11">
        <v>0</v>
      </c>
    </row>
    <row r="12222" spans="5:6" x14ac:dyDescent="0.3">
      <c r="E12222" s="4" t="s">
        <v>6565</v>
      </c>
      <c r="F12222" s="11">
        <v>0</v>
      </c>
    </row>
    <row r="12223" spans="5:6" x14ac:dyDescent="0.3">
      <c r="E12223" s="4" t="s">
        <v>7147</v>
      </c>
      <c r="F12223" s="11">
        <v>0</v>
      </c>
    </row>
    <row r="12224" spans="5:6" x14ac:dyDescent="0.3">
      <c r="E12224" s="4" t="s">
        <v>6566</v>
      </c>
      <c r="F12224" s="11">
        <v>0</v>
      </c>
    </row>
    <row r="12225" spans="5:6" x14ac:dyDescent="0.3">
      <c r="E12225" s="4" t="s">
        <v>7151</v>
      </c>
      <c r="F12225" s="11">
        <v>0</v>
      </c>
    </row>
    <row r="12226" spans="5:6" x14ac:dyDescent="0.3">
      <c r="E12226" s="4" t="s">
        <v>6567</v>
      </c>
      <c r="F12226" s="11">
        <v>0</v>
      </c>
    </row>
    <row r="12227" spans="5:6" x14ac:dyDescent="0.3">
      <c r="E12227" s="4" t="s">
        <v>6352</v>
      </c>
      <c r="F12227" s="11">
        <v>0</v>
      </c>
    </row>
    <row r="12228" spans="5:6" x14ac:dyDescent="0.3">
      <c r="E12228" s="4" t="s">
        <v>6568</v>
      </c>
      <c r="F12228" s="11">
        <v>0</v>
      </c>
    </row>
    <row r="12229" spans="5:6" x14ac:dyDescent="0.3">
      <c r="E12229" s="4" t="s">
        <v>7159</v>
      </c>
      <c r="F12229" s="11">
        <v>0</v>
      </c>
    </row>
    <row r="12230" spans="5:6" x14ac:dyDescent="0.3">
      <c r="E12230" s="4" t="s">
        <v>6569</v>
      </c>
      <c r="F12230" s="11">
        <v>0</v>
      </c>
    </row>
    <row r="12231" spans="5:6" x14ac:dyDescent="0.3">
      <c r="E12231" s="4" t="s">
        <v>6354</v>
      </c>
      <c r="F12231" s="11">
        <v>0</v>
      </c>
    </row>
    <row r="12232" spans="5:6" x14ac:dyDescent="0.3">
      <c r="E12232" s="4" t="s">
        <v>6570</v>
      </c>
      <c r="F12232" s="11">
        <v>0</v>
      </c>
    </row>
    <row r="12233" spans="5:6" x14ac:dyDescent="0.3">
      <c r="E12233" s="4" t="s">
        <v>7167</v>
      </c>
      <c r="F12233" s="11">
        <v>0</v>
      </c>
    </row>
    <row r="12234" spans="5:6" x14ac:dyDescent="0.3">
      <c r="E12234" s="4" t="s">
        <v>6571</v>
      </c>
      <c r="F12234" s="11">
        <v>0</v>
      </c>
    </row>
    <row r="12235" spans="5:6" x14ac:dyDescent="0.3">
      <c r="E12235" s="4" t="s">
        <v>7171</v>
      </c>
      <c r="F12235" s="11">
        <v>0</v>
      </c>
    </row>
    <row r="12236" spans="5:6" x14ac:dyDescent="0.3">
      <c r="E12236" s="4" t="s">
        <v>6572</v>
      </c>
      <c r="F12236" s="11">
        <v>0</v>
      </c>
    </row>
    <row r="12237" spans="5:6" x14ac:dyDescent="0.3">
      <c r="E12237" s="4" t="s">
        <v>7175</v>
      </c>
      <c r="F12237" s="11">
        <v>0</v>
      </c>
    </row>
    <row r="12238" spans="5:6" x14ac:dyDescent="0.3">
      <c r="E12238" s="4" t="s">
        <v>6573</v>
      </c>
      <c r="F12238" s="11">
        <v>0</v>
      </c>
    </row>
    <row r="12239" spans="5:6" x14ac:dyDescent="0.3">
      <c r="E12239" s="4" t="s">
        <v>7179</v>
      </c>
      <c r="F12239" s="11">
        <v>0</v>
      </c>
    </row>
    <row r="12240" spans="5:6" x14ac:dyDescent="0.3">
      <c r="E12240" s="4" t="s">
        <v>6574</v>
      </c>
      <c r="F12240" s="11">
        <v>0</v>
      </c>
    </row>
    <row r="12241" spans="5:6" x14ac:dyDescent="0.3">
      <c r="E12241" s="4" t="s">
        <v>7183</v>
      </c>
      <c r="F12241" s="11">
        <v>0</v>
      </c>
    </row>
    <row r="12242" spans="5:6" x14ac:dyDescent="0.3">
      <c r="E12242" s="4" t="s">
        <v>6575</v>
      </c>
      <c r="F12242" s="11">
        <v>0</v>
      </c>
    </row>
    <row r="12243" spans="5:6" x14ac:dyDescent="0.3">
      <c r="E12243" s="4" t="s">
        <v>7187</v>
      </c>
      <c r="F12243" s="11">
        <v>0</v>
      </c>
    </row>
    <row r="12244" spans="5:6" x14ac:dyDescent="0.3">
      <c r="E12244" s="4" t="s">
        <v>6576</v>
      </c>
      <c r="F12244" s="11">
        <v>0</v>
      </c>
    </row>
    <row r="12245" spans="5:6" x14ac:dyDescent="0.3">
      <c r="E12245" s="4" t="s">
        <v>7191</v>
      </c>
      <c r="F12245" s="11">
        <v>0</v>
      </c>
    </row>
    <row r="12246" spans="5:6" x14ac:dyDescent="0.3">
      <c r="E12246" s="4" t="s">
        <v>6577</v>
      </c>
      <c r="F12246" s="11">
        <v>0</v>
      </c>
    </row>
    <row r="12247" spans="5:6" x14ac:dyDescent="0.3">
      <c r="E12247" s="4" t="s">
        <v>7195</v>
      </c>
      <c r="F12247" s="11">
        <v>0</v>
      </c>
    </row>
    <row r="12248" spans="5:6" x14ac:dyDescent="0.3">
      <c r="E12248" s="4" t="s">
        <v>6578</v>
      </c>
      <c r="F12248" s="11">
        <v>0</v>
      </c>
    </row>
    <row r="12249" spans="5:6" x14ac:dyDescent="0.3">
      <c r="E12249" s="4" t="s">
        <v>6372</v>
      </c>
      <c r="F12249" s="11">
        <v>0</v>
      </c>
    </row>
    <row r="12250" spans="5:6" x14ac:dyDescent="0.3">
      <c r="E12250" s="4" t="s">
        <v>6579</v>
      </c>
      <c r="F12250" s="11">
        <v>0</v>
      </c>
    </row>
    <row r="12251" spans="5:6" x14ac:dyDescent="0.3">
      <c r="E12251" s="4" t="s">
        <v>7215</v>
      </c>
      <c r="F12251" s="11">
        <v>0</v>
      </c>
    </row>
    <row r="12252" spans="5:6" x14ac:dyDescent="0.3">
      <c r="E12252" s="4" t="s">
        <v>6580</v>
      </c>
      <c r="F12252" s="11">
        <v>0</v>
      </c>
    </row>
    <row r="12253" spans="5:6" x14ac:dyDescent="0.3">
      <c r="E12253" s="4" t="s">
        <v>7219</v>
      </c>
      <c r="F12253" s="11">
        <v>0</v>
      </c>
    </row>
    <row r="12254" spans="5:6" x14ac:dyDescent="0.3">
      <c r="E12254" s="4" t="s">
        <v>6581</v>
      </c>
      <c r="F12254" s="11">
        <v>0</v>
      </c>
    </row>
    <row r="12255" spans="5:6" x14ac:dyDescent="0.3">
      <c r="E12255" s="4" t="s">
        <v>7223</v>
      </c>
      <c r="F12255" s="11">
        <v>0</v>
      </c>
    </row>
    <row r="12256" spans="5:6" x14ac:dyDescent="0.3">
      <c r="E12256" s="4" t="s">
        <v>6582</v>
      </c>
      <c r="F12256" s="11">
        <v>0</v>
      </c>
    </row>
    <row r="12257" spans="5:6" x14ac:dyDescent="0.3">
      <c r="E12257" s="4" t="s">
        <v>7227</v>
      </c>
      <c r="F12257" s="11">
        <v>0</v>
      </c>
    </row>
    <row r="12258" spans="5:6" x14ac:dyDescent="0.3">
      <c r="E12258" s="4" t="s">
        <v>6583</v>
      </c>
      <c r="F12258" s="11">
        <v>0</v>
      </c>
    </row>
    <row r="12259" spans="5:6" x14ac:dyDescent="0.3">
      <c r="E12259" s="4" t="s">
        <v>7231</v>
      </c>
      <c r="F12259" s="11">
        <v>0</v>
      </c>
    </row>
    <row r="12260" spans="5:6" x14ac:dyDescent="0.3">
      <c r="E12260" s="4" t="s">
        <v>6584</v>
      </c>
      <c r="F12260" s="11">
        <v>0</v>
      </c>
    </row>
    <row r="12261" spans="5:6" x14ac:dyDescent="0.3">
      <c r="E12261" s="4" t="s">
        <v>7235</v>
      </c>
      <c r="F12261" s="11">
        <v>0</v>
      </c>
    </row>
    <row r="12262" spans="5:6" x14ac:dyDescent="0.3">
      <c r="E12262" s="4" t="s">
        <v>6585</v>
      </c>
      <c r="F12262" s="11">
        <v>0</v>
      </c>
    </row>
    <row r="12263" spans="5:6" x14ac:dyDescent="0.3">
      <c r="E12263" s="4" t="s">
        <v>7239</v>
      </c>
      <c r="F12263" s="11">
        <v>0</v>
      </c>
    </row>
    <row r="12264" spans="5:6" x14ac:dyDescent="0.3">
      <c r="E12264" s="4" t="s">
        <v>6586</v>
      </c>
      <c r="F12264" s="11">
        <v>0</v>
      </c>
    </row>
    <row r="12265" spans="5:6" x14ac:dyDescent="0.3">
      <c r="E12265" s="4" t="s">
        <v>7243</v>
      </c>
      <c r="F12265" s="11">
        <v>0</v>
      </c>
    </row>
    <row r="12266" spans="5:6" x14ac:dyDescent="0.3">
      <c r="E12266" s="4" t="s">
        <v>6587</v>
      </c>
      <c r="F12266" s="11">
        <v>0</v>
      </c>
    </row>
    <row r="12267" spans="5:6" x14ac:dyDescent="0.3">
      <c r="E12267" s="4" t="s">
        <v>7247</v>
      </c>
      <c r="F12267" s="11">
        <v>0</v>
      </c>
    </row>
    <row r="12268" spans="5:6" x14ac:dyDescent="0.3">
      <c r="E12268" s="4" t="s">
        <v>6588</v>
      </c>
      <c r="F12268" s="11">
        <v>0</v>
      </c>
    </row>
    <row r="12269" spans="5:6" x14ac:dyDescent="0.3">
      <c r="E12269" s="4" t="s">
        <v>7251</v>
      </c>
      <c r="F12269" s="11">
        <v>0</v>
      </c>
    </row>
    <row r="12270" spans="5:6" x14ac:dyDescent="0.3">
      <c r="E12270" s="4" t="s">
        <v>6589</v>
      </c>
      <c r="F12270" s="11">
        <v>0</v>
      </c>
    </row>
    <row r="12271" spans="5:6" x14ac:dyDescent="0.3">
      <c r="E12271" s="4" t="s">
        <v>7255</v>
      </c>
      <c r="F12271" s="11">
        <v>0</v>
      </c>
    </row>
    <row r="12272" spans="5:6" x14ac:dyDescent="0.3">
      <c r="E12272" s="4" t="s">
        <v>6590</v>
      </c>
      <c r="F12272" s="11">
        <v>0</v>
      </c>
    </row>
    <row r="12273" spans="5:6" x14ac:dyDescent="0.3">
      <c r="E12273" s="4" t="s">
        <v>7259</v>
      </c>
      <c r="F12273" s="11">
        <v>0</v>
      </c>
    </row>
    <row r="12274" spans="5:6" x14ac:dyDescent="0.3">
      <c r="E12274" s="4" t="s">
        <v>6591</v>
      </c>
      <c r="F12274" s="11">
        <v>0</v>
      </c>
    </row>
    <row r="12275" spans="5:6" x14ac:dyDescent="0.3">
      <c r="E12275" s="4" t="s">
        <v>7263</v>
      </c>
      <c r="F12275" s="11">
        <v>0</v>
      </c>
    </row>
    <row r="12276" spans="5:6" x14ac:dyDescent="0.3">
      <c r="E12276" s="4" t="s">
        <v>6592</v>
      </c>
      <c r="F12276" s="11">
        <v>0</v>
      </c>
    </row>
    <row r="12277" spans="5:6" x14ac:dyDescent="0.3">
      <c r="E12277" s="4" t="s">
        <v>7267</v>
      </c>
      <c r="F12277" s="11">
        <v>0</v>
      </c>
    </row>
    <row r="12278" spans="5:6" x14ac:dyDescent="0.3">
      <c r="E12278" s="4" t="s">
        <v>6593</v>
      </c>
      <c r="F12278" s="11">
        <v>0</v>
      </c>
    </row>
    <row r="12279" spans="5:6" x14ac:dyDescent="0.3">
      <c r="E12279" s="4" t="s">
        <v>7271</v>
      </c>
      <c r="F12279" s="11">
        <v>0</v>
      </c>
    </row>
    <row r="12280" spans="5:6" x14ac:dyDescent="0.3">
      <c r="E12280" s="4" t="s">
        <v>6594</v>
      </c>
      <c r="F12280" s="11">
        <v>0</v>
      </c>
    </row>
    <row r="12281" spans="5:6" x14ac:dyDescent="0.3">
      <c r="E12281" s="4" t="s">
        <v>7275</v>
      </c>
      <c r="F12281" s="11">
        <v>0</v>
      </c>
    </row>
    <row r="12282" spans="5:6" x14ac:dyDescent="0.3">
      <c r="E12282" s="4" t="s">
        <v>6595</v>
      </c>
      <c r="F12282" s="11">
        <v>0</v>
      </c>
    </row>
    <row r="12283" spans="5:6" x14ac:dyDescent="0.3">
      <c r="E12283" s="4" t="s">
        <v>7279</v>
      </c>
      <c r="F12283" s="11">
        <v>0</v>
      </c>
    </row>
    <row r="12284" spans="5:6" x14ac:dyDescent="0.3">
      <c r="E12284" s="4" t="s">
        <v>6596</v>
      </c>
      <c r="F12284" s="11">
        <v>0</v>
      </c>
    </row>
    <row r="12285" spans="5:6" x14ac:dyDescent="0.3">
      <c r="E12285" s="4" t="s">
        <v>7283</v>
      </c>
      <c r="F12285" s="11">
        <v>0</v>
      </c>
    </row>
    <row r="12286" spans="5:6" x14ac:dyDescent="0.3">
      <c r="E12286" s="4" t="s">
        <v>6597</v>
      </c>
      <c r="F12286" s="11">
        <v>0</v>
      </c>
    </row>
    <row r="12287" spans="5:6" x14ac:dyDescent="0.3">
      <c r="E12287" s="4" t="s">
        <v>7287</v>
      </c>
      <c r="F12287" s="11">
        <v>0</v>
      </c>
    </row>
    <row r="12288" spans="5:6" x14ac:dyDescent="0.3">
      <c r="E12288" s="4" t="s">
        <v>6598</v>
      </c>
      <c r="F12288" s="11">
        <v>0</v>
      </c>
    </row>
    <row r="12289" spans="5:6" x14ac:dyDescent="0.3">
      <c r="E12289" s="4" t="s">
        <v>7291</v>
      </c>
      <c r="F12289" s="11">
        <v>0</v>
      </c>
    </row>
    <row r="12290" spans="5:6" x14ac:dyDescent="0.3">
      <c r="E12290" s="4" t="s">
        <v>6599</v>
      </c>
      <c r="F12290" s="11">
        <v>0</v>
      </c>
    </row>
    <row r="12291" spans="5:6" x14ac:dyDescent="0.3">
      <c r="E12291" s="4" t="s">
        <v>7295</v>
      </c>
      <c r="F12291" s="11">
        <v>0</v>
      </c>
    </row>
    <row r="12292" spans="5:6" x14ac:dyDescent="0.3">
      <c r="E12292" s="4" t="s">
        <v>6600</v>
      </c>
      <c r="F12292" s="11">
        <v>0</v>
      </c>
    </row>
    <row r="12293" spans="5:6" x14ac:dyDescent="0.3">
      <c r="E12293" s="4" t="s">
        <v>7299</v>
      </c>
      <c r="F12293" s="11">
        <v>0</v>
      </c>
    </row>
    <row r="12294" spans="5:6" x14ac:dyDescent="0.3">
      <c r="E12294" s="4" t="s">
        <v>6601</v>
      </c>
      <c r="F12294" s="11">
        <v>0</v>
      </c>
    </row>
    <row r="12295" spans="5:6" x14ac:dyDescent="0.3">
      <c r="E12295" s="4" t="s">
        <v>7303</v>
      </c>
      <c r="F12295" s="11">
        <v>0</v>
      </c>
    </row>
    <row r="12296" spans="5:6" x14ac:dyDescent="0.3">
      <c r="E12296" s="4" t="s">
        <v>6602</v>
      </c>
      <c r="F12296" s="11">
        <v>0</v>
      </c>
    </row>
    <row r="12297" spans="5:6" x14ac:dyDescent="0.3">
      <c r="E12297" s="4" t="s">
        <v>7307</v>
      </c>
      <c r="F12297" s="11">
        <v>0</v>
      </c>
    </row>
    <row r="12298" spans="5:6" x14ac:dyDescent="0.3">
      <c r="E12298" s="4" t="s">
        <v>6603</v>
      </c>
      <c r="F12298" s="11">
        <v>0</v>
      </c>
    </row>
    <row r="12299" spans="5:6" x14ac:dyDescent="0.3">
      <c r="E12299" s="4" t="s">
        <v>7311</v>
      </c>
      <c r="F12299" s="11">
        <v>0</v>
      </c>
    </row>
    <row r="12300" spans="5:6" x14ac:dyDescent="0.3">
      <c r="E12300" s="4" t="s">
        <v>6604</v>
      </c>
      <c r="F12300" s="11">
        <v>0</v>
      </c>
    </row>
    <row r="12301" spans="5:6" x14ac:dyDescent="0.3">
      <c r="E12301" s="4" t="s">
        <v>7315</v>
      </c>
      <c r="F12301" s="11">
        <v>0</v>
      </c>
    </row>
    <row r="12302" spans="5:6" x14ac:dyDescent="0.3">
      <c r="E12302" s="4" t="s">
        <v>6605</v>
      </c>
      <c r="F12302" s="11">
        <v>0</v>
      </c>
    </row>
    <row r="12303" spans="5:6" x14ac:dyDescent="0.3">
      <c r="E12303" s="4" t="s">
        <v>7319</v>
      </c>
      <c r="F12303" s="11">
        <v>0</v>
      </c>
    </row>
    <row r="12304" spans="5:6" x14ac:dyDescent="0.3">
      <c r="E12304" s="4" t="s">
        <v>6606</v>
      </c>
      <c r="F12304" s="11">
        <v>0</v>
      </c>
    </row>
    <row r="12305" spans="5:6" x14ac:dyDescent="0.3">
      <c r="E12305" s="4" t="s">
        <v>7323</v>
      </c>
      <c r="F12305" s="11">
        <v>0</v>
      </c>
    </row>
    <row r="12306" spans="5:6" x14ac:dyDescent="0.3">
      <c r="E12306" s="4" t="s">
        <v>6607</v>
      </c>
      <c r="F12306" s="11">
        <v>0</v>
      </c>
    </row>
    <row r="12307" spans="5:6" x14ac:dyDescent="0.3">
      <c r="E12307" s="4" t="s">
        <v>7327</v>
      </c>
      <c r="F12307" s="11">
        <v>0</v>
      </c>
    </row>
    <row r="12308" spans="5:6" x14ac:dyDescent="0.3">
      <c r="E12308" s="4" t="s">
        <v>6608</v>
      </c>
      <c r="F12308" s="11">
        <v>0</v>
      </c>
    </row>
    <row r="12309" spans="5:6" x14ac:dyDescent="0.3">
      <c r="E12309" s="4" t="s">
        <v>7331</v>
      </c>
      <c r="F12309" s="11">
        <v>0</v>
      </c>
    </row>
    <row r="12310" spans="5:6" x14ac:dyDescent="0.3">
      <c r="E12310" s="4" t="s">
        <v>6609</v>
      </c>
      <c r="F12310" s="11">
        <v>0</v>
      </c>
    </row>
    <row r="12311" spans="5:6" x14ac:dyDescent="0.3">
      <c r="E12311" s="4" t="s">
        <v>7335</v>
      </c>
      <c r="F12311" s="11">
        <v>0</v>
      </c>
    </row>
    <row r="12312" spans="5:6" x14ac:dyDescent="0.3">
      <c r="E12312" s="4" t="s">
        <v>6610</v>
      </c>
      <c r="F12312" s="11">
        <v>0</v>
      </c>
    </row>
    <row r="12313" spans="5:6" x14ac:dyDescent="0.3">
      <c r="E12313" s="4" t="s">
        <v>7339</v>
      </c>
      <c r="F12313" s="11">
        <v>0</v>
      </c>
    </row>
    <row r="12314" spans="5:6" x14ac:dyDescent="0.3">
      <c r="E12314" s="4" t="s">
        <v>6611</v>
      </c>
      <c r="F12314" s="11">
        <v>0</v>
      </c>
    </row>
    <row r="12315" spans="5:6" x14ac:dyDescent="0.3">
      <c r="E12315" s="4" t="s">
        <v>7343</v>
      </c>
      <c r="F12315" s="11">
        <v>0</v>
      </c>
    </row>
    <row r="12316" spans="5:6" x14ac:dyDescent="0.3">
      <c r="E12316" s="4" t="s">
        <v>6612</v>
      </c>
      <c r="F12316" s="11">
        <v>0</v>
      </c>
    </row>
    <row r="12317" spans="5:6" x14ac:dyDescent="0.3">
      <c r="E12317" s="4" t="s">
        <v>7347</v>
      </c>
      <c r="F12317" s="11">
        <v>0</v>
      </c>
    </row>
    <row r="12318" spans="5:6" x14ac:dyDescent="0.3">
      <c r="E12318" s="4" t="s">
        <v>6613</v>
      </c>
      <c r="F12318" s="11">
        <v>0</v>
      </c>
    </row>
    <row r="12319" spans="5:6" x14ac:dyDescent="0.3">
      <c r="E12319" s="4" t="s">
        <v>7351</v>
      </c>
      <c r="F12319" s="11">
        <v>0</v>
      </c>
    </row>
    <row r="12320" spans="5:6" x14ac:dyDescent="0.3">
      <c r="E12320" s="4" t="s">
        <v>6614</v>
      </c>
      <c r="F12320" s="11">
        <v>0</v>
      </c>
    </row>
    <row r="12321" spans="5:6" x14ac:dyDescent="0.3">
      <c r="E12321" s="4" t="s">
        <v>7355</v>
      </c>
      <c r="F12321" s="11">
        <v>0</v>
      </c>
    </row>
    <row r="12322" spans="5:6" x14ac:dyDescent="0.3">
      <c r="E12322" s="4" t="s">
        <v>6615</v>
      </c>
      <c r="F12322" s="11">
        <v>0</v>
      </c>
    </row>
    <row r="12323" spans="5:6" x14ac:dyDescent="0.3">
      <c r="E12323" s="4" t="s">
        <v>7359</v>
      </c>
      <c r="F12323" s="11">
        <v>0</v>
      </c>
    </row>
    <row r="12324" spans="5:6" x14ac:dyDescent="0.3">
      <c r="E12324" s="4" t="s">
        <v>6616</v>
      </c>
      <c r="F12324" s="11">
        <v>0</v>
      </c>
    </row>
    <row r="12325" spans="5:6" x14ac:dyDescent="0.3">
      <c r="E12325" s="4" t="s">
        <v>7363</v>
      </c>
      <c r="F12325" s="11">
        <v>0</v>
      </c>
    </row>
    <row r="12326" spans="5:6" x14ac:dyDescent="0.3">
      <c r="E12326" s="4" t="s">
        <v>6617</v>
      </c>
      <c r="F12326" s="11">
        <v>0</v>
      </c>
    </row>
    <row r="12327" spans="5:6" x14ac:dyDescent="0.3">
      <c r="E12327" s="4" t="s">
        <v>7367</v>
      </c>
      <c r="F12327" s="11">
        <v>0</v>
      </c>
    </row>
    <row r="12328" spans="5:6" x14ac:dyDescent="0.3">
      <c r="E12328" s="4" t="s">
        <v>6618</v>
      </c>
      <c r="F12328" s="11">
        <v>0</v>
      </c>
    </row>
    <row r="12329" spans="5:6" x14ac:dyDescent="0.3">
      <c r="E12329" s="4" t="s">
        <v>7371</v>
      </c>
      <c r="F12329" s="11">
        <v>0</v>
      </c>
    </row>
    <row r="12330" spans="5:6" x14ac:dyDescent="0.3">
      <c r="E12330" s="4" t="s">
        <v>6619</v>
      </c>
      <c r="F12330" s="11">
        <v>0</v>
      </c>
    </row>
    <row r="12331" spans="5:6" x14ac:dyDescent="0.3">
      <c r="E12331" s="4" t="s">
        <v>7375</v>
      </c>
      <c r="F12331" s="11">
        <v>0</v>
      </c>
    </row>
    <row r="12332" spans="5:6" x14ac:dyDescent="0.3">
      <c r="E12332" s="4" t="s">
        <v>6620</v>
      </c>
      <c r="F12332" s="11">
        <v>0</v>
      </c>
    </row>
    <row r="12333" spans="5:6" x14ac:dyDescent="0.3">
      <c r="E12333" s="4" t="s">
        <v>7379</v>
      </c>
      <c r="F12333" s="11">
        <v>0</v>
      </c>
    </row>
    <row r="12334" spans="5:6" x14ac:dyDescent="0.3">
      <c r="E12334" s="4" t="s">
        <v>6621</v>
      </c>
      <c r="F12334" s="11">
        <v>0</v>
      </c>
    </row>
    <row r="12335" spans="5:6" x14ac:dyDescent="0.3">
      <c r="E12335" s="4" t="s">
        <v>7383</v>
      </c>
      <c r="F12335" s="11">
        <v>0</v>
      </c>
    </row>
    <row r="12336" spans="5:6" x14ac:dyDescent="0.3">
      <c r="E12336" s="4" t="s">
        <v>6622</v>
      </c>
      <c r="F12336" s="11">
        <v>0</v>
      </c>
    </row>
    <row r="12337" spans="5:6" x14ac:dyDescent="0.3">
      <c r="E12337" s="4" t="s">
        <v>7387</v>
      </c>
      <c r="F12337" s="11">
        <v>0</v>
      </c>
    </row>
    <row r="12338" spans="5:6" x14ac:dyDescent="0.3">
      <c r="E12338" s="4" t="s">
        <v>6623</v>
      </c>
      <c r="F12338" s="11">
        <v>0</v>
      </c>
    </row>
    <row r="12339" spans="5:6" x14ac:dyDescent="0.3">
      <c r="E12339" s="4" t="s">
        <v>7391</v>
      </c>
      <c r="F12339" s="11">
        <v>0</v>
      </c>
    </row>
    <row r="12340" spans="5:6" x14ac:dyDescent="0.3">
      <c r="E12340" s="4" t="s">
        <v>6624</v>
      </c>
      <c r="F12340" s="11">
        <v>0</v>
      </c>
    </row>
    <row r="12341" spans="5:6" x14ac:dyDescent="0.3">
      <c r="E12341" s="4" t="s">
        <v>7395</v>
      </c>
      <c r="F12341" s="11">
        <v>0</v>
      </c>
    </row>
    <row r="12342" spans="5:6" x14ac:dyDescent="0.3">
      <c r="E12342" s="4" t="s">
        <v>6625</v>
      </c>
      <c r="F12342" s="11">
        <v>0</v>
      </c>
    </row>
    <row r="12343" spans="5:6" x14ac:dyDescent="0.3">
      <c r="E12343" s="4" t="s">
        <v>7399</v>
      </c>
      <c r="F12343" s="11">
        <v>0</v>
      </c>
    </row>
    <row r="12344" spans="5:6" x14ac:dyDescent="0.3">
      <c r="E12344" s="4" t="s">
        <v>6626</v>
      </c>
      <c r="F12344" s="11">
        <v>0</v>
      </c>
    </row>
    <row r="12345" spans="5:6" x14ac:dyDescent="0.3">
      <c r="E12345" s="4" t="s">
        <v>7403</v>
      </c>
      <c r="F12345" s="11">
        <v>0</v>
      </c>
    </row>
    <row r="12346" spans="5:6" x14ac:dyDescent="0.3">
      <c r="E12346" s="4" t="s">
        <v>6627</v>
      </c>
      <c r="F12346" s="11">
        <v>0</v>
      </c>
    </row>
    <row r="12347" spans="5:6" x14ac:dyDescent="0.3">
      <c r="E12347" s="4" t="s">
        <v>7407</v>
      </c>
      <c r="F12347" s="11">
        <v>0</v>
      </c>
    </row>
    <row r="12348" spans="5:6" x14ac:dyDescent="0.3">
      <c r="E12348" s="4" t="s">
        <v>6628</v>
      </c>
      <c r="F12348" s="11">
        <v>0</v>
      </c>
    </row>
    <row r="12349" spans="5:6" x14ac:dyDescent="0.3">
      <c r="E12349" s="4" t="s">
        <v>7411</v>
      </c>
      <c r="F12349" s="11">
        <v>0</v>
      </c>
    </row>
    <row r="12350" spans="5:6" x14ac:dyDescent="0.3">
      <c r="E12350" s="4" t="s">
        <v>6629</v>
      </c>
      <c r="F12350" s="11">
        <v>0</v>
      </c>
    </row>
    <row r="12351" spans="5:6" x14ac:dyDescent="0.3">
      <c r="E12351" s="4" t="s">
        <v>7415</v>
      </c>
      <c r="F12351" s="11">
        <v>0</v>
      </c>
    </row>
    <row r="12352" spans="5:6" x14ac:dyDescent="0.3">
      <c r="E12352" s="4" t="s">
        <v>6630</v>
      </c>
      <c r="F12352" s="11">
        <v>0</v>
      </c>
    </row>
    <row r="12353" spans="5:6" x14ac:dyDescent="0.3">
      <c r="E12353" s="4" t="s">
        <v>7419</v>
      </c>
      <c r="F12353" s="11">
        <v>0</v>
      </c>
    </row>
    <row r="12354" spans="5:6" x14ac:dyDescent="0.3">
      <c r="E12354" s="4" t="s">
        <v>6631</v>
      </c>
      <c r="F12354" s="11">
        <v>0</v>
      </c>
    </row>
    <row r="12355" spans="5:6" x14ac:dyDescent="0.3">
      <c r="E12355" s="4" t="s">
        <v>7423</v>
      </c>
      <c r="F12355" s="11">
        <v>0</v>
      </c>
    </row>
    <row r="12356" spans="5:6" x14ac:dyDescent="0.3">
      <c r="E12356" s="4" t="s">
        <v>6632</v>
      </c>
      <c r="F12356" s="11">
        <v>0</v>
      </c>
    </row>
    <row r="12357" spans="5:6" x14ac:dyDescent="0.3">
      <c r="E12357" s="4" t="s">
        <v>7427</v>
      </c>
      <c r="F12357" s="11">
        <v>0</v>
      </c>
    </row>
    <row r="12358" spans="5:6" x14ac:dyDescent="0.3">
      <c r="E12358" s="4" t="s">
        <v>6633</v>
      </c>
      <c r="F12358" s="11">
        <v>0</v>
      </c>
    </row>
    <row r="12359" spans="5:6" x14ac:dyDescent="0.3">
      <c r="E12359" s="4" t="s">
        <v>7431</v>
      </c>
      <c r="F12359" s="11">
        <v>0</v>
      </c>
    </row>
    <row r="12360" spans="5:6" x14ac:dyDescent="0.3">
      <c r="E12360" s="4" t="s">
        <v>6634</v>
      </c>
      <c r="F12360" s="11">
        <v>0</v>
      </c>
    </row>
    <row r="12361" spans="5:6" x14ac:dyDescent="0.3">
      <c r="E12361" s="4" t="s">
        <v>7435</v>
      </c>
      <c r="F12361" s="11">
        <v>0</v>
      </c>
    </row>
    <row r="12362" spans="5:6" x14ac:dyDescent="0.3">
      <c r="E12362" s="4" t="s">
        <v>6635</v>
      </c>
      <c r="F12362" s="11">
        <v>0</v>
      </c>
    </row>
    <row r="12363" spans="5:6" x14ac:dyDescent="0.3">
      <c r="E12363" s="4" t="s">
        <v>7439</v>
      </c>
      <c r="F12363" s="11">
        <v>0</v>
      </c>
    </row>
    <row r="12364" spans="5:6" x14ac:dyDescent="0.3">
      <c r="E12364" s="4" t="s">
        <v>6636</v>
      </c>
      <c r="F12364" s="11">
        <v>0</v>
      </c>
    </row>
    <row r="12365" spans="5:6" x14ac:dyDescent="0.3">
      <c r="E12365" s="4" t="s">
        <v>7443</v>
      </c>
      <c r="F12365" s="11">
        <v>0</v>
      </c>
    </row>
    <row r="12366" spans="5:6" x14ac:dyDescent="0.3">
      <c r="E12366" s="4" t="s">
        <v>6637</v>
      </c>
      <c r="F12366" s="11">
        <v>0</v>
      </c>
    </row>
    <row r="12367" spans="5:6" x14ac:dyDescent="0.3">
      <c r="E12367" s="4" t="s">
        <v>7447</v>
      </c>
      <c r="F12367" s="11">
        <v>0</v>
      </c>
    </row>
    <row r="12368" spans="5:6" x14ac:dyDescent="0.3">
      <c r="E12368" s="4" t="s">
        <v>6638</v>
      </c>
      <c r="F12368" s="11">
        <v>0</v>
      </c>
    </row>
    <row r="12369" spans="5:6" x14ac:dyDescent="0.3">
      <c r="E12369" s="4" t="s">
        <v>7451</v>
      </c>
      <c r="F12369" s="11">
        <v>0</v>
      </c>
    </row>
    <row r="12370" spans="5:6" x14ac:dyDescent="0.3">
      <c r="E12370" s="4" t="s">
        <v>6639</v>
      </c>
      <c r="F12370" s="11">
        <v>0</v>
      </c>
    </row>
    <row r="12371" spans="5:6" x14ac:dyDescent="0.3">
      <c r="E12371" s="4" t="s">
        <v>6332</v>
      </c>
      <c r="F12371" s="11">
        <v>0</v>
      </c>
    </row>
    <row r="12372" spans="5:6" x14ac:dyDescent="0.3">
      <c r="E12372" s="4" t="s">
        <v>6640</v>
      </c>
      <c r="F12372" s="11">
        <v>0</v>
      </c>
    </row>
    <row r="12373" spans="5:6" x14ac:dyDescent="0.3">
      <c r="E12373" s="4" t="s">
        <v>7459</v>
      </c>
      <c r="F12373" s="11">
        <v>0</v>
      </c>
    </row>
    <row r="12374" spans="5:6" x14ac:dyDescent="0.3">
      <c r="E12374" s="4" t="s">
        <v>6641</v>
      </c>
      <c r="F12374" s="11">
        <v>0</v>
      </c>
    </row>
    <row r="12375" spans="5:6" x14ac:dyDescent="0.3">
      <c r="E12375" s="4" t="s">
        <v>7463</v>
      </c>
      <c r="F12375" s="11">
        <v>0</v>
      </c>
    </row>
    <row r="12376" spans="5:6" x14ac:dyDescent="0.3">
      <c r="E12376" s="4" t="s">
        <v>6642</v>
      </c>
      <c r="F12376" s="11">
        <v>0</v>
      </c>
    </row>
    <row r="12377" spans="5:6" x14ac:dyDescent="0.3">
      <c r="E12377" s="4" t="s">
        <v>7467</v>
      </c>
      <c r="F12377" s="11">
        <v>0</v>
      </c>
    </row>
    <row r="12378" spans="5:6" x14ac:dyDescent="0.3">
      <c r="E12378" s="4" t="s">
        <v>6643</v>
      </c>
      <c r="F12378" s="11">
        <v>0</v>
      </c>
    </row>
    <row r="12379" spans="5:6" x14ac:dyDescent="0.3">
      <c r="E12379" s="4" t="s">
        <v>7471</v>
      </c>
      <c r="F12379" s="11">
        <v>0</v>
      </c>
    </row>
    <row r="12380" spans="5:6" x14ac:dyDescent="0.3">
      <c r="E12380" s="4" t="s">
        <v>6644</v>
      </c>
      <c r="F12380" s="11">
        <v>0</v>
      </c>
    </row>
    <row r="12381" spans="5:6" x14ac:dyDescent="0.3">
      <c r="E12381" s="4" t="s">
        <v>6917</v>
      </c>
      <c r="F12381" s="11">
        <v>0</v>
      </c>
    </row>
    <row r="12382" spans="5:6" x14ac:dyDescent="0.3">
      <c r="E12382" s="4" t="s">
        <v>6645</v>
      </c>
      <c r="F12382" s="11">
        <v>0</v>
      </c>
    </row>
    <row r="12383" spans="5:6" x14ac:dyDescent="0.3">
      <c r="E12383" s="4" t="s">
        <v>6919</v>
      </c>
      <c r="F12383" s="11">
        <v>0</v>
      </c>
    </row>
    <row r="12384" spans="5:6" x14ac:dyDescent="0.3">
      <c r="E12384" s="4" t="s">
        <v>6646</v>
      </c>
      <c r="F12384" s="11">
        <v>0</v>
      </c>
    </row>
    <row r="12385" spans="5:6" x14ac:dyDescent="0.3">
      <c r="E12385" s="4" t="s">
        <v>6921</v>
      </c>
      <c r="F12385" s="11">
        <v>0</v>
      </c>
    </row>
    <row r="12386" spans="5:6" x14ac:dyDescent="0.3">
      <c r="E12386" s="4" t="s">
        <v>6647</v>
      </c>
      <c r="F12386" s="11">
        <v>0</v>
      </c>
    </row>
    <row r="12387" spans="5:6" x14ac:dyDescent="0.3">
      <c r="E12387" s="4" t="s">
        <v>6923</v>
      </c>
      <c r="F12387" s="11">
        <v>0</v>
      </c>
    </row>
    <row r="12388" spans="5:6" x14ac:dyDescent="0.3">
      <c r="E12388" s="4" t="s">
        <v>6648</v>
      </c>
      <c r="F12388" s="11">
        <v>0</v>
      </c>
    </row>
    <row r="12389" spans="5:6" x14ac:dyDescent="0.3">
      <c r="E12389" s="4" t="s">
        <v>6925</v>
      </c>
      <c r="F12389" s="11">
        <v>0</v>
      </c>
    </row>
    <row r="12390" spans="5:6" x14ac:dyDescent="0.3">
      <c r="E12390" s="4" t="s">
        <v>6649</v>
      </c>
      <c r="F12390" s="11">
        <v>0</v>
      </c>
    </row>
    <row r="12391" spans="5:6" x14ac:dyDescent="0.3">
      <c r="E12391" s="4" t="s">
        <v>6927</v>
      </c>
      <c r="F12391" s="11">
        <v>0</v>
      </c>
    </row>
    <row r="12392" spans="5:6" x14ac:dyDescent="0.3">
      <c r="E12392" s="4" t="s">
        <v>6650</v>
      </c>
      <c r="F12392" s="11">
        <v>0</v>
      </c>
    </row>
    <row r="12393" spans="5:6" x14ac:dyDescent="0.3">
      <c r="E12393" s="4" t="s">
        <v>6929</v>
      </c>
      <c r="F12393" s="11">
        <v>0</v>
      </c>
    </row>
    <row r="12394" spans="5:6" x14ac:dyDescent="0.3">
      <c r="E12394" s="4" t="s">
        <v>6651</v>
      </c>
      <c r="F12394" s="11">
        <v>0</v>
      </c>
    </row>
    <row r="12395" spans="5:6" x14ac:dyDescent="0.3">
      <c r="E12395" s="4" t="s">
        <v>6931</v>
      </c>
      <c r="F12395" s="11">
        <v>0</v>
      </c>
    </row>
    <row r="12396" spans="5:6" x14ac:dyDescent="0.3">
      <c r="E12396" s="4" t="s">
        <v>6652</v>
      </c>
      <c r="F12396" s="11">
        <v>0</v>
      </c>
    </row>
    <row r="12397" spans="5:6" x14ac:dyDescent="0.3">
      <c r="E12397" s="4" t="s">
        <v>6933</v>
      </c>
      <c r="F12397" s="11">
        <v>0</v>
      </c>
    </row>
    <row r="12398" spans="5:6" x14ac:dyDescent="0.3">
      <c r="E12398" s="4" t="s">
        <v>6653</v>
      </c>
      <c r="F12398" s="11">
        <v>0</v>
      </c>
    </row>
    <row r="12399" spans="5:6" x14ac:dyDescent="0.3">
      <c r="E12399" s="4" t="s">
        <v>6935</v>
      </c>
      <c r="F12399" s="11">
        <v>0</v>
      </c>
    </row>
    <row r="12400" spans="5:6" x14ac:dyDescent="0.3">
      <c r="E12400" s="4" t="s">
        <v>6654</v>
      </c>
      <c r="F12400" s="11">
        <v>0</v>
      </c>
    </row>
    <row r="12401" spans="5:6" x14ac:dyDescent="0.3">
      <c r="E12401" s="4" t="s">
        <v>6937</v>
      </c>
      <c r="F12401" s="11">
        <v>0</v>
      </c>
    </row>
    <row r="12402" spans="5:6" x14ac:dyDescent="0.3">
      <c r="E12402" s="4" t="s">
        <v>6655</v>
      </c>
      <c r="F12402" s="11">
        <v>0</v>
      </c>
    </row>
    <row r="12403" spans="5:6" x14ac:dyDescent="0.3">
      <c r="E12403" s="4" t="s">
        <v>6939</v>
      </c>
      <c r="F12403" s="11">
        <v>0</v>
      </c>
    </row>
    <row r="12404" spans="5:6" x14ac:dyDescent="0.3">
      <c r="E12404" s="4" t="s">
        <v>6656</v>
      </c>
      <c r="F12404" s="11">
        <v>0</v>
      </c>
    </row>
    <row r="12405" spans="5:6" x14ac:dyDescent="0.3">
      <c r="E12405" s="4" t="s">
        <v>6941</v>
      </c>
      <c r="F12405" s="11">
        <v>0</v>
      </c>
    </row>
    <row r="12406" spans="5:6" x14ac:dyDescent="0.3">
      <c r="E12406" s="4" t="s">
        <v>6657</v>
      </c>
      <c r="F12406" s="11">
        <v>0</v>
      </c>
    </row>
    <row r="12407" spans="5:6" x14ac:dyDescent="0.3">
      <c r="E12407" s="4" t="s">
        <v>6943</v>
      </c>
      <c r="F12407" s="11">
        <v>0</v>
      </c>
    </row>
    <row r="12408" spans="5:6" x14ac:dyDescent="0.3">
      <c r="E12408" s="4" t="s">
        <v>6658</v>
      </c>
      <c r="F12408" s="11">
        <v>0</v>
      </c>
    </row>
    <row r="12409" spans="5:6" x14ac:dyDescent="0.3">
      <c r="E12409" s="4" t="s">
        <v>6945</v>
      </c>
      <c r="F12409" s="11">
        <v>0</v>
      </c>
    </row>
    <row r="12410" spans="5:6" x14ac:dyDescent="0.3">
      <c r="E12410" s="4" t="s">
        <v>6659</v>
      </c>
      <c r="F12410" s="11">
        <v>0</v>
      </c>
    </row>
    <row r="12411" spans="5:6" x14ac:dyDescent="0.3">
      <c r="E12411" s="4" t="s">
        <v>6947</v>
      </c>
      <c r="F12411" s="11">
        <v>0</v>
      </c>
    </row>
    <row r="12412" spans="5:6" x14ac:dyDescent="0.3">
      <c r="E12412" s="4" t="s">
        <v>6660</v>
      </c>
      <c r="F12412" s="11">
        <v>0</v>
      </c>
    </row>
    <row r="12413" spans="5:6" x14ac:dyDescent="0.3">
      <c r="E12413" s="4" t="s">
        <v>6949</v>
      </c>
      <c r="F12413" s="11">
        <v>0</v>
      </c>
    </row>
    <row r="12414" spans="5:6" x14ac:dyDescent="0.3">
      <c r="E12414" s="4" t="s">
        <v>6661</v>
      </c>
      <c r="F12414" s="11">
        <v>0</v>
      </c>
    </row>
    <row r="12415" spans="5:6" x14ac:dyDescent="0.3">
      <c r="E12415" s="4" t="s">
        <v>6951</v>
      </c>
      <c r="F12415" s="11">
        <v>0</v>
      </c>
    </row>
    <row r="12416" spans="5:6" x14ac:dyDescent="0.3">
      <c r="E12416" s="4" t="s">
        <v>6662</v>
      </c>
      <c r="F12416" s="11">
        <v>0</v>
      </c>
    </row>
    <row r="12417" spans="5:6" x14ac:dyDescent="0.3">
      <c r="E12417" s="4" t="s">
        <v>6953</v>
      </c>
      <c r="F12417" s="11">
        <v>0</v>
      </c>
    </row>
    <row r="12418" spans="5:6" x14ac:dyDescent="0.3">
      <c r="E12418" s="4" t="s">
        <v>6663</v>
      </c>
      <c r="F12418" s="11">
        <v>0</v>
      </c>
    </row>
    <row r="12419" spans="5:6" x14ac:dyDescent="0.3">
      <c r="E12419" s="4" t="s">
        <v>6955</v>
      </c>
      <c r="F12419" s="11">
        <v>0</v>
      </c>
    </row>
    <row r="12420" spans="5:6" x14ac:dyDescent="0.3">
      <c r="E12420" s="4" t="s">
        <v>6664</v>
      </c>
      <c r="F12420" s="11">
        <v>0</v>
      </c>
    </row>
    <row r="12421" spans="5:6" x14ac:dyDescent="0.3">
      <c r="E12421" s="4" t="s">
        <v>6957</v>
      </c>
      <c r="F12421" s="11">
        <v>0</v>
      </c>
    </row>
    <row r="12422" spans="5:6" x14ac:dyDescent="0.3">
      <c r="E12422" s="4" t="s">
        <v>6665</v>
      </c>
      <c r="F12422" s="11">
        <v>0</v>
      </c>
    </row>
    <row r="12423" spans="5:6" x14ac:dyDescent="0.3">
      <c r="E12423" s="4" t="s">
        <v>6959</v>
      </c>
      <c r="F12423" s="11">
        <v>0</v>
      </c>
    </row>
    <row r="12424" spans="5:6" x14ac:dyDescent="0.3">
      <c r="E12424" s="4" t="s">
        <v>6666</v>
      </c>
      <c r="F12424" s="11">
        <v>0</v>
      </c>
    </row>
    <row r="12425" spans="5:6" x14ac:dyDescent="0.3">
      <c r="E12425" s="4" t="s">
        <v>6961</v>
      </c>
      <c r="F12425" s="11">
        <v>0</v>
      </c>
    </row>
    <row r="12426" spans="5:6" x14ac:dyDescent="0.3">
      <c r="E12426" s="4" t="s">
        <v>6667</v>
      </c>
      <c r="F12426" s="11">
        <v>0</v>
      </c>
    </row>
    <row r="12427" spans="5:6" x14ac:dyDescent="0.3">
      <c r="E12427" s="4" t="s">
        <v>6963</v>
      </c>
      <c r="F12427" s="11">
        <v>0</v>
      </c>
    </row>
    <row r="12428" spans="5:6" x14ac:dyDescent="0.3">
      <c r="E12428" s="4" t="s">
        <v>6668</v>
      </c>
      <c r="F12428" s="11">
        <v>0</v>
      </c>
    </row>
    <row r="12429" spans="5:6" x14ac:dyDescent="0.3">
      <c r="E12429" s="4" t="s">
        <v>6965</v>
      </c>
      <c r="F12429" s="11">
        <v>0</v>
      </c>
    </row>
    <row r="12430" spans="5:6" x14ac:dyDescent="0.3">
      <c r="E12430" s="4" t="s">
        <v>6669</v>
      </c>
      <c r="F12430" s="11">
        <v>0</v>
      </c>
    </row>
    <row r="12431" spans="5:6" x14ac:dyDescent="0.3">
      <c r="E12431" s="4" t="s">
        <v>6967</v>
      </c>
      <c r="F12431" s="11">
        <v>0</v>
      </c>
    </row>
    <row r="12432" spans="5:6" x14ac:dyDescent="0.3">
      <c r="E12432" s="4" t="s">
        <v>6670</v>
      </c>
      <c r="F12432" s="11">
        <v>0</v>
      </c>
    </row>
    <row r="12433" spans="5:6" x14ac:dyDescent="0.3">
      <c r="E12433" s="4" t="s">
        <v>6969</v>
      </c>
      <c r="F12433" s="11">
        <v>0</v>
      </c>
    </row>
    <row r="12434" spans="5:6" x14ac:dyDescent="0.3">
      <c r="E12434" s="4" t="s">
        <v>6671</v>
      </c>
      <c r="F12434" s="11">
        <v>0</v>
      </c>
    </row>
    <row r="12435" spans="5:6" x14ac:dyDescent="0.3">
      <c r="E12435" s="4" t="s">
        <v>6971</v>
      </c>
      <c r="F12435" s="11">
        <v>0</v>
      </c>
    </row>
    <row r="12436" spans="5:6" x14ac:dyDescent="0.3">
      <c r="E12436" s="4" t="s">
        <v>6672</v>
      </c>
      <c r="F12436" s="11">
        <v>0</v>
      </c>
    </row>
    <row r="12437" spans="5:6" x14ac:dyDescent="0.3">
      <c r="E12437" s="4" t="s">
        <v>6973</v>
      </c>
      <c r="F12437" s="11">
        <v>0</v>
      </c>
    </row>
    <row r="12438" spans="5:6" x14ac:dyDescent="0.3">
      <c r="E12438" s="4" t="s">
        <v>6673</v>
      </c>
      <c r="F12438" s="11">
        <v>0</v>
      </c>
    </row>
    <row r="12439" spans="5:6" x14ac:dyDescent="0.3">
      <c r="E12439" s="4" t="s">
        <v>6975</v>
      </c>
      <c r="F12439" s="11">
        <v>0</v>
      </c>
    </row>
    <row r="12440" spans="5:6" x14ac:dyDescent="0.3">
      <c r="E12440" s="4" t="s">
        <v>6674</v>
      </c>
      <c r="F12440" s="11">
        <v>0</v>
      </c>
    </row>
    <row r="12441" spans="5:6" x14ac:dyDescent="0.3">
      <c r="E12441" s="4" t="s">
        <v>6977</v>
      </c>
      <c r="F12441" s="11">
        <v>0</v>
      </c>
    </row>
    <row r="12442" spans="5:6" x14ac:dyDescent="0.3">
      <c r="E12442" s="4" t="s">
        <v>6675</v>
      </c>
      <c r="F12442" s="11">
        <v>0</v>
      </c>
    </row>
    <row r="12443" spans="5:6" x14ac:dyDescent="0.3">
      <c r="E12443" s="4" t="s">
        <v>6979</v>
      </c>
      <c r="F12443" s="11">
        <v>0</v>
      </c>
    </row>
    <row r="12444" spans="5:6" x14ac:dyDescent="0.3">
      <c r="E12444" s="4" t="s">
        <v>6676</v>
      </c>
      <c r="F12444" s="11">
        <v>0</v>
      </c>
    </row>
    <row r="12445" spans="5:6" x14ac:dyDescent="0.3">
      <c r="E12445" s="4" t="s">
        <v>6981</v>
      </c>
      <c r="F12445" s="11">
        <v>0</v>
      </c>
    </row>
    <row r="12446" spans="5:6" x14ac:dyDescent="0.3">
      <c r="E12446" s="4" t="s">
        <v>6677</v>
      </c>
      <c r="F12446" s="11">
        <v>0</v>
      </c>
    </row>
    <row r="12447" spans="5:6" x14ac:dyDescent="0.3">
      <c r="E12447" s="4" t="s">
        <v>6983</v>
      </c>
      <c r="F12447" s="11">
        <v>0</v>
      </c>
    </row>
    <row r="12448" spans="5:6" x14ac:dyDescent="0.3">
      <c r="E12448" s="4" t="s">
        <v>6334</v>
      </c>
      <c r="F12448" s="11">
        <v>0</v>
      </c>
    </row>
    <row r="12449" spans="5:6" x14ac:dyDescent="0.3">
      <c r="E12449" s="4" t="s">
        <v>6985</v>
      </c>
      <c r="F12449" s="11">
        <v>0</v>
      </c>
    </row>
    <row r="12450" spans="5:6" x14ac:dyDescent="0.3">
      <c r="E12450" s="4" t="s">
        <v>6679</v>
      </c>
      <c r="F12450" s="11">
        <v>0</v>
      </c>
    </row>
    <row r="12451" spans="5:6" x14ac:dyDescent="0.3">
      <c r="E12451" s="4" t="s">
        <v>6987</v>
      </c>
      <c r="F12451" s="11">
        <v>0</v>
      </c>
    </row>
    <row r="12452" spans="5:6" x14ac:dyDescent="0.3">
      <c r="E12452" s="4" t="s">
        <v>6680</v>
      </c>
      <c r="F12452" s="11">
        <v>0</v>
      </c>
    </row>
    <row r="12453" spans="5:6" x14ac:dyDescent="0.3">
      <c r="E12453" s="4" t="s">
        <v>6989</v>
      </c>
      <c r="F12453" s="11">
        <v>0</v>
      </c>
    </row>
    <row r="12454" spans="5:6" x14ac:dyDescent="0.3">
      <c r="E12454" s="4" t="s">
        <v>6681</v>
      </c>
      <c r="F12454" s="11">
        <v>0</v>
      </c>
    </row>
    <row r="12455" spans="5:6" x14ac:dyDescent="0.3">
      <c r="E12455" s="4" t="s">
        <v>6991</v>
      </c>
      <c r="F12455" s="11">
        <v>0</v>
      </c>
    </row>
    <row r="12456" spans="5:6" x14ac:dyDescent="0.3">
      <c r="E12456" s="4" t="s">
        <v>6682</v>
      </c>
      <c r="F12456" s="11">
        <v>0</v>
      </c>
    </row>
    <row r="12457" spans="5:6" x14ac:dyDescent="0.3">
      <c r="E12457" s="4" t="s">
        <v>6993</v>
      </c>
      <c r="F12457" s="11">
        <v>0</v>
      </c>
    </row>
    <row r="12458" spans="5:6" x14ac:dyDescent="0.3">
      <c r="E12458" s="4" t="s">
        <v>6683</v>
      </c>
      <c r="F12458" s="11">
        <v>0</v>
      </c>
    </row>
    <row r="12459" spans="5:6" x14ac:dyDescent="0.3">
      <c r="E12459" s="4" t="s">
        <v>6995</v>
      </c>
      <c r="F12459" s="11">
        <v>0</v>
      </c>
    </row>
    <row r="12460" spans="5:6" x14ac:dyDescent="0.3">
      <c r="E12460" s="4" t="s">
        <v>6684</v>
      </c>
      <c r="F12460" s="11">
        <v>0</v>
      </c>
    </row>
    <row r="12461" spans="5:6" x14ac:dyDescent="0.3">
      <c r="E12461" s="4" t="s">
        <v>6997</v>
      </c>
      <c r="F12461" s="11">
        <v>0</v>
      </c>
    </row>
    <row r="12462" spans="5:6" x14ac:dyDescent="0.3">
      <c r="E12462" s="4" t="s">
        <v>6685</v>
      </c>
      <c r="F12462" s="11">
        <v>0</v>
      </c>
    </row>
    <row r="12463" spans="5:6" x14ac:dyDescent="0.3">
      <c r="E12463" s="4" t="s">
        <v>6999</v>
      </c>
      <c r="F12463" s="11">
        <v>0</v>
      </c>
    </row>
    <row r="12464" spans="5:6" x14ac:dyDescent="0.3">
      <c r="E12464" s="4" t="s">
        <v>6686</v>
      </c>
      <c r="F12464" s="11">
        <v>0</v>
      </c>
    </row>
    <row r="12465" spans="5:6" x14ac:dyDescent="0.3">
      <c r="E12465" s="4" t="s">
        <v>7001</v>
      </c>
      <c r="F12465" s="11">
        <v>0</v>
      </c>
    </row>
    <row r="12466" spans="5:6" x14ac:dyDescent="0.3">
      <c r="E12466" s="4" t="s">
        <v>6687</v>
      </c>
      <c r="F12466" s="11">
        <v>0</v>
      </c>
    </row>
    <row r="12467" spans="5:6" x14ac:dyDescent="0.3">
      <c r="E12467" s="4" t="s">
        <v>7003</v>
      </c>
      <c r="F12467" s="11">
        <v>0</v>
      </c>
    </row>
    <row r="12468" spans="5:6" x14ac:dyDescent="0.3">
      <c r="E12468" s="4" t="s">
        <v>6373</v>
      </c>
      <c r="F12468" s="11">
        <v>0</v>
      </c>
    </row>
    <row r="12469" spans="5:6" x14ac:dyDescent="0.3">
      <c r="E12469" s="4" t="s">
        <v>7005</v>
      </c>
      <c r="F12469" s="11">
        <v>0</v>
      </c>
    </row>
    <row r="12470" spans="5:6" x14ac:dyDescent="0.3">
      <c r="E12470" s="4" t="s">
        <v>6335</v>
      </c>
      <c r="F12470" s="11">
        <v>0</v>
      </c>
    </row>
    <row r="12471" spans="5:6" x14ac:dyDescent="0.3">
      <c r="E12471" s="4" t="s">
        <v>7007</v>
      </c>
      <c r="F12471" s="11">
        <v>0</v>
      </c>
    </row>
    <row r="12472" spans="5:6" x14ac:dyDescent="0.3">
      <c r="E12472" s="4" t="s">
        <v>6690</v>
      </c>
      <c r="F12472" s="11">
        <v>0</v>
      </c>
    </row>
    <row r="12473" spans="5:6" x14ac:dyDescent="0.3">
      <c r="E12473" s="4" t="s">
        <v>7009</v>
      </c>
      <c r="F12473" s="11">
        <v>0</v>
      </c>
    </row>
    <row r="12474" spans="5:6" x14ac:dyDescent="0.3">
      <c r="E12474" s="4" t="s">
        <v>6691</v>
      </c>
      <c r="F12474" s="11">
        <v>0</v>
      </c>
    </row>
    <row r="12475" spans="5:6" x14ac:dyDescent="0.3">
      <c r="E12475" s="4" t="s">
        <v>7011</v>
      </c>
      <c r="F12475" s="11">
        <v>0</v>
      </c>
    </row>
    <row r="12476" spans="5:6" x14ac:dyDescent="0.3">
      <c r="E12476" s="4" t="s">
        <v>6692</v>
      </c>
      <c r="F12476" s="11">
        <v>0</v>
      </c>
    </row>
    <row r="12477" spans="5:6" x14ac:dyDescent="0.3">
      <c r="E12477" s="4" t="s">
        <v>7013</v>
      </c>
      <c r="F12477" s="11">
        <v>0</v>
      </c>
    </row>
    <row r="12478" spans="5:6" x14ac:dyDescent="0.3">
      <c r="E12478" s="4" t="s">
        <v>6693</v>
      </c>
      <c r="F12478" s="11">
        <v>0</v>
      </c>
    </row>
    <row r="12479" spans="5:6" x14ac:dyDescent="0.3">
      <c r="E12479" s="4" t="s">
        <v>7015</v>
      </c>
      <c r="F12479" s="11">
        <v>0</v>
      </c>
    </row>
    <row r="12480" spans="5:6" x14ac:dyDescent="0.3">
      <c r="E12480" s="4" t="s">
        <v>6694</v>
      </c>
      <c r="F12480" s="11">
        <v>0</v>
      </c>
    </row>
    <row r="12481" spans="5:6" x14ac:dyDescent="0.3">
      <c r="E12481" s="4" t="s">
        <v>7017</v>
      </c>
      <c r="F12481" s="11">
        <v>0</v>
      </c>
    </row>
    <row r="12482" spans="5:6" x14ac:dyDescent="0.3">
      <c r="E12482" s="4" t="s">
        <v>6695</v>
      </c>
      <c r="F12482" s="11">
        <v>0</v>
      </c>
    </row>
    <row r="12483" spans="5:6" x14ac:dyDescent="0.3">
      <c r="E12483" s="4" t="s">
        <v>7019</v>
      </c>
      <c r="F12483" s="11">
        <v>0</v>
      </c>
    </row>
    <row r="12484" spans="5:6" x14ac:dyDescent="0.3">
      <c r="E12484" s="4" t="s">
        <v>6696</v>
      </c>
      <c r="F12484" s="11">
        <v>0</v>
      </c>
    </row>
    <row r="12485" spans="5:6" x14ac:dyDescent="0.3">
      <c r="E12485" s="4" t="s">
        <v>7021</v>
      </c>
      <c r="F12485" s="11">
        <v>0</v>
      </c>
    </row>
    <row r="12486" spans="5:6" x14ac:dyDescent="0.3">
      <c r="E12486" s="4" t="s">
        <v>6697</v>
      </c>
      <c r="F12486" s="11">
        <v>0</v>
      </c>
    </row>
    <row r="12487" spans="5:6" x14ac:dyDescent="0.3">
      <c r="E12487" s="4" t="s">
        <v>7023</v>
      </c>
      <c r="F12487" s="11">
        <v>0</v>
      </c>
    </row>
    <row r="12488" spans="5:6" x14ac:dyDescent="0.3">
      <c r="E12488" s="4" t="s">
        <v>6698</v>
      </c>
      <c r="F12488" s="11">
        <v>0</v>
      </c>
    </row>
    <row r="12489" spans="5:6" x14ac:dyDescent="0.3">
      <c r="E12489" s="4" t="s">
        <v>7025</v>
      </c>
      <c r="F12489" s="11">
        <v>0</v>
      </c>
    </row>
    <row r="12490" spans="5:6" x14ac:dyDescent="0.3">
      <c r="E12490" s="4" t="s">
        <v>6699</v>
      </c>
      <c r="F12490" s="11">
        <v>0</v>
      </c>
    </row>
    <row r="12491" spans="5:6" x14ac:dyDescent="0.3">
      <c r="E12491" s="4" t="s">
        <v>7027</v>
      </c>
      <c r="F12491" s="11">
        <v>0</v>
      </c>
    </row>
    <row r="12492" spans="5:6" x14ac:dyDescent="0.3">
      <c r="E12492" s="4" t="s">
        <v>6700</v>
      </c>
      <c r="F12492" s="11">
        <v>0</v>
      </c>
    </row>
    <row r="12493" spans="5:6" x14ac:dyDescent="0.3">
      <c r="E12493" s="4" t="s">
        <v>7029</v>
      </c>
      <c r="F12493" s="11">
        <v>0</v>
      </c>
    </row>
    <row r="12494" spans="5:6" x14ac:dyDescent="0.3">
      <c r="E12494" s="4" t="s">
        <v>6701</v>
      </c>
      <c r="F12494" s="11">
        <v>0</v>
      </c>
    </row>
    <row r="12495" spans="5:6" x14ac:dyDescent="0.3">
      <c r="E12495" s="4" t="s">
        <v>7031</v>
      </c>
      <c r="F12495" s="11">
        <v>0</v>
      </c>
    </row>
    <row r="12496" spans="5:6" x14ac:dyDescent="0.3">
      <c r="E12496" s="4" t="s">
        <v>6702</v>
      </c>
      <c r="F12496" s="11">
        <v>0</v>
      </c>
    </row>
    <row r="12497" spans="5:6" x14ac:dyDescent="0.3">
      <c r="E12497" s="4" t="s">
        <v>7033</v>
      </c>
      <c r="F12497" s="11">
        <v>0</v>
      </c>
    </row>
    <row r="12498" spans="5:6" x14ac:dyDescent="0.3">
      <c r="E12498" s="4" t="s">
        <v>6703</v>
      </c>
      <c r="F12498" s="11">
        <v>0</v>
      </c>
    </row>
    <row r="12499" spans="5:6" x14ac:dyDescent="0.3">
      <c r="E12499" s="4" t="s">
        <v>7035</v>
      </c>
      <c r="F12499" s="11">
        <v>0</v>
      </c>
    </row>
    <row r="12500" spans="5:6" x14ac:dyDescent="0.3">
      <c r="E12500" s="4" t="s">
        <v>6704</v>
      </c>
      <c r="F12500" s="11">
        <v>0</v>
      </c>
    </row>
    <row r="12501" spans="5:6" x14ac:dyDescent="0.3">
      <c r="E12501" s="4" t="s">
        <v>7037</v>
      </c>
      <c r="F12501" s="11">
        <v>0</v>
      </c>
    </row>
    <row r="12502" spans="5:6" x14ac:dyDescent="0.3">
      <c r="E12502" s="4" t="s">
        <v>6705</v>
      </c>
      <c r="F12502" s="11">
        <v>0</v>
      </c>
    </row>
    <row r="12503" spans="5:6" x14ac:dyDescent="0.3">
      <c r="E12503" s="4" t="s">
        <v>7039</v>
      </c>
      <c r="F12503" s="11">
        <v>0</v>
      </c>
    </row>
    <row r="12504" spans="5:6" x14ac:dyDescent="0.3">
      <c r="E12504" s="4" t="s">
        <v>6706</v>
      </c>
      <c r="F12504" s="11">
        <v>0</v>
      </c>
    </row>
    <row r="12505" spans="5:6" x14ac:dyDescent="0.3">
      <c r="E12505" s="4" t="s">
        <v>7041</v>
      </c>
      <c r="F12505" s="11">
        <v>0</v>
      </c>
    </row>
    <row r="12506" spans="5:6" x14ac:dyDescent="0.3">
      <c r="E12506" s="4" t="s">
        <v>6336</v>
      </c>
      <c r="F12506" s="11">
        <v>0</v>
      </c>
    </row>
    <row r="12507" spans="5:6" x14ac:dyDescent="0.3">
      <c r="E12507" s="4" t="s">
        <v>7043</v>
      </c>
      <c r="F12507" s="11">
        <v>0</v>
      </c>
    </row>
    <row r="12508" spans="5:6" x14ac:dyDescent="0.3">
      <c r="E12508" s="4" t="s">
        <v>6708</v>
      </c>
      <c r="F12508" s="11">
        <v>0</v>
      </c>
    </row>
    <row r="12509" spans="5:6" x14ac:dyDescent="0.3">
      <c r="E12509" s="4" t="s">
        <v>7045</v>
      </c>
      <c r="F12509" s="11">
        <v>0</v>
      </c>
    </row>
    <row r="12510" spans="5:6" x14ac:dyDescent="0.3">
      <c r="E12510" s="4" t="s">
        <v>6709</v>
      </c>
      <c r="F12510" s="11">
        <v>0</v>
      </c>
    </row>
    <row r="12511" spans="5:6" x14ac:dyDescent="0.3">
      <c r="E12511" s="4" t="s">
        <v>7047</v>
      </c>
      <c r="F12511" s="11">
        <v>0</v>
      </c>
    </row>
    <row r="12512" spans="5:6" x14ac:dyDescent="0.3">
      <c r="E12512" s="4" t="s">
        <v>6337</v>
      </c>
      <c r="F12512" s="11">
        <v>0</v>
      </c>
    </row>
    <row r="12513" spans="5:6" x14ac:dyDescent="0.3">
      <c r="E12513" s="4" t="s">
        <v>7049</v>
      </c>
      <c r="F12513" s="11">
        <v>0</v>
      </c>
    </row>
    <row r="12514" spans="5:6" x14ac:dyDescent="0.3">
      <c r="E12514" s="4" t="s">
        <v>6711</v>
      </c>
      <c r="F12514" s="11">
        <v>0</v>
      </c>
    </row>
    <row r="12515" spans="5:6" x14ac:dyDescent="0.3">
      <c r="E12515" s="4" t="s">
        <v>7051</v>
      </c>
      <c r="F12515" s="11">
        <v>0</v>
      </c>
    </row>
    <row r="12516" spans="5:6" x14ac:dyDescent="0.3">
      <c r="E12516" s="4" t="s">
        <v>6338</v>
      </c>
      <c r="F12516" s="11">
        <v>0</v>
      </c>
    </row>
    <row r="12517" spans="5:6" x14ac:dyDescent="0.3">
      <c r="E12517" s="4" t="s">
        <v>7053</v>
      </c>
      <c r="F12517" s="11">
        <v>0</v>
      </c>
    </row>
    <row r="12518" spans="5:6" x14ac:dyDescent="0.3">
      <c r="E12518" s="4" t="s">
        <v>6713</v>
      </c>
      <c r="F12518" s="11">
        <v>0</v>
      </c>
    </row>
    <row r="12519" spans="5:6" x14ac:dyDescent="0.3">
      <c r="E12519" s="4" t="s">
        <v>7055</v>
      </c>
      <c r="F12519" s="11">
        <v>0</v>
      </c>
    </row>
    <row r="12520" spans="5:6" x14ac:dyDescent="0.3">
      <c r="E12520" s="4" t="s">
        <v>6714</v>
      </c>
      <c r="F12520" s="11">
        <v>0</v>
      </c>
    </row>
    <row r="12521" spans="5:6" x14ac:dyDescent="0.3">
      <c r="E12521" s="4" t="s">
        <v>7057</v>
      </c>
      <c r="F12521" s="11">
        <v>0</v>
      </c>
    </row>
    <row r="12522" spans="5:6" x14ac:dyDescent="0.3">
      <c r="E12522" s="4" t="s">
        <v>6364</v>
      </c>
      <c r="F12522" s="11">
        <v>0</v>
      </c>
    </row>
    <row r="12523" spans="5:6" x14ac:dyDescent="0.3">
      <c r="E12523" s="4" t="s">
        <v>7059</v>
      </c>
      <c r="F12523" s="11">
        <v>0</v>
      </c>
    </row>
    <row r="12524" spans="5:6" x14ac:dyDescent="0.3">
      <c r="E12524" s="4" t="s">
        <v>6716</v>
      </c>
      <c r="F12524" s="11">
        <v>0</v>
      </c>
    </row>
    <row r="12525" spans="5:6" x14ac:dyDescent="0.3">
      <c r="E12525" s="4" t="s">
        <v>7061</v>
      </c>
      <c r="F12525" s="11">
        <v>0</v>
      </c>
    </row>
    <row r="12526" spans="5:6" x14ac:dyDescent="0.3">
      <c r="E12526" s="4" t="s">
        <v>6717</v>
      </c>
      <c r="F12526" s="11">
        <v>0</v>
      </c>
    </row>
    <row r="12527" spans="5:6" x14ac:dyDescent="0.3">
      <c r="E12527" s="4" t="s">
        <v>7063</v>
      </c>
      <c r="F12527" s="11">
        <v>0</v>
      </c>
    </row>
    <row r="12528" spans="5:6" x14ac:dyDescent="0.3">
      <c r="E12528" s="4" t="s">
        <v>6718</v>
      </c>
      <c r="F12528" s="11">
        <v>0</v>
      </c>
    </row>
    <row r="12529" spans="5:6" x14ac:dyDescent="0.3">
      <c r="E12529" s="4" t="s">
        <v>7065</v>
      </c>
      <c r="F12529" s="11">
        <v>0</v>
      </c>
    </row>
    <row r="12530" spans="5:6" x14ac:dyDescent="0.3">
      <c r="E12530" s="4" t="s">
        <v>6719</v>
      </c>
      <c r="F12530" s="11">
        <v>0</v>
      </c>
    </row>
    <row r="12531" spans="5:6" x14ac:dyDescent="0.3">
      <c r="E12531" s="4" t="s">
        <v>7067</v>
      </c>
      <c r="F12531" s="11">
        <v>0</v>
      </c>
    </row>
    <row r="12532" spans="5:6" x14ac:dyDescent="0.3">
      <c r="E12532" s="4" t="s">
        <v>6720</v>
      </c>
      <c r="F12532" s="11">
        <v>0</v>
      </c>
    </row>
    <row r="12533" spans="5:6" x14ac:dyDescent="0.3">
      <c r="E12533" s="4" t="s">
        <v>7069</v>
      </c>
      <c r="F12533" s="11">
        <v>0</v>
      </c>
    </row>
    <row r="12534" spans="5:6" x14ac:dyDescent="0.3">
      <c r="E12534" s="4" t="s">
        <v>6721</v>
      </c>
      <c r="F12534" s="11">
        <v>0</v>
      </c>
    </row>
    <row r="12535" spans="5:6" x14ac:dyDescent="0.3">
      <c r="E12535" s="4" t="s">
        <v>7071</v>
      </c>
      <c r="F12535" s="11">
        <v>0</v>
      </c>
    </row>
    <row r="12536" spans="5:6" x14ac:dyDescent="0.3">
      <c r="E12536" s="4" t="s">
        <v>6339</v>
      </c>
      <c r="F12536" s="11">
        <v>0</v>
      </c>
    </row>
    <row r="12537" spans="5:6" x14ac:dyDescent="0.3">
      <c r="E12537" s="4" t="s">
        <v>7073</v>
      </c>
      <c r="F12537" s="11">
        <v>0</v>
      </c>
    </row>
    <row r="12538" spans="5:6" x14ac:dyDescent="0.3">
      <c r="E12538" s="4" t="s">
        <v>6723</v>
      </c>
      <c r="F12538" s="11">
        <v>0</v>
      </c>
    </row>
    <row r="12539" spans="5:6" x14ac:dyDescent="0.3">
      <c r="E12539" s="4" t="s">
        <v>7075</v>
      </c>
      <c r="F12539" s="11">
        <v>0</v>
      </c>
    </row>
    <row r="12540" spans="5:6" x14ac:dyDescent="0.3">
      <c r="E12540" s="4" t="s">
        <v>6724</v>
      </c>
      <c r="F12540" s="11">
        <v>0</v>
      </c>
    </row>
    <row r="12541" spans="5:6" x14ac:dyDescent="0.3">
      <c r="E12541" s="4" t="s">
        <v>7077</v>
      </c>
      <c r="F12541" s="11">
        <v>0</v>
      </c>
    </row>
    <row r="12542" spans="5:6" x14ac:dyDescent="0.3">
      <c r="E12542" s="4" t="s">
        <v>6340</v>
      </c>
      <c r="F12542" s="11">
        <v>0</v>
      </c>
    </row>
    <row r="12543" spans="5:6" x14ac:dyDescent="0.3">
      <c r="E12543" s="4" t="s">
        <v>7079</v>
      </c>
      <c r="F12543" s="11">
        <v>0</v>
      </c>
    </row>
    <row r="12544" spans="5:6" x14ac:dyDescent="0.3">
      <c r="E12544" s="4" t="s">
        <v>6726</v>
      </c>
      <c r="F12544" s="11">
        <v>0</v>
      </c>
    </row>
    <row r="12545" spans="5:6" x14ac:dyDescent="0.3">
      <c r="E12545" s="4" t="s">
        <v>7081</v>
      </c>
      <c r="F12545" s="11">
        <v>0</v>
      </c>
    </row>
    <row r="12546" spans="5:6" x14ac:dyDescent="0.3">
      <c r="E12546" s="4" t="s">
        <v>6727</v>
      </c>
      <c r="F12546" s="11">
        <v>0</v>
      </c>
    </row>
    <row r="12547" spans="5:6" x14ac:dyDescent="0.3">
      <c r="E12547" s="4" t="s">
        <v>7083</v>
      </c>
      <c r="F12547" s="11">
        <v>0</v>
      </c>
    </row>
    <row r="12548" spans="5:6" x14ac:dyDescent="0.3">
      <c r="E12548" s="4" t="s">
        <v>6728</v>
      </c>
      <c r="F12548" s="11">
        <v>0</v>
      </c>
    </row>
    <row r="12549" spans="5:6" x14ac:dyDescent="0.3">
      <c r="E12549" s="4" t="s">
        <v>7085</v>
      </c>
      <c r="F12549" s="11">
        <v>0</v>
      </c>
    </row>
    <row r="12550" spans="5:6" x14ac:dyDescent="0.3">
      <c r="E12550" s="4" t="s">
        <v>6729</v>
      </c>
      <c r="F12550" s="11">
        <v>0</v>
      </c>
    </row>
    <row r="12551" spans="5:6" x14ac:dyDescent="0.3">
      <c r="E12551" s="4" t="s">
        <v>7087</v>
      </c>
      <c r="F12551" s="11">
        <v>0</v>
      </c>
    </row>
    <row r="12552" spans="5:6" x14ac:dyDescent="0.3">
      <c r="E12552" s="4" t="s">
        <v>6730</v>
      </c>
      <c r="F12552" s="11">
        <v>0</v>
      </c>
    </row>
    <row r="12553" spans="5:6" x14ac:dyDescent="0.3">
      <c r="E12553" s="4" t="s">
        <v>7089</v>
      </c>
      <c r="F12553" s="11">
        <v>0</v>
      </c>
    </row>
    <row r="12554" spans="5:6" x14ac:dyDescent="0.3">
      <c r="E12554" s="4" t="s">
        <v>6731</v>
      </c>
      <c r="F12554" s="11">
        <v>0</v>
      </c>
    </row>
    <row r="12555" spans="5:6" x14ac:dyDescent="0.3">
      <c r="E12555" s="4" t="s">
        <v>7091</v>
      </c>
      <c r="F12555" s="11">
        <v>0</v>
      </c>
    </row>
    <row r="12556" spans="5:6" x14ac:dyDescent="0.3">
      <c r="E12556" s="4" t="s">
        <v>6732</v>
      </c>
      <c r="F12556" s="11">
        <v>0</v>
      </c>
    </row>
    <row r="12557" spans="5:6" x14ac:dyDescent="0.3">
      <c r="E12557" s="4" t="s">
        <v>7093</v>
      </c>
      <c r="F12557" s="11">
        <v>0</v>
      </c>
    </row>
    <row r="12558" spans="5:6" x14ac:dyDescent="0.3">
      <c r="E12558" s="4" t="s">
        <v>7096</v>
      </c>
      <c r="F12558" s="11">
        <v>0</v>
      </c>
    </row>
    <row r="12559" spans="5:6" x14ac:dyDescent="0.3">
      <c r="E12559" s="4" t="s">
        <v>7095</v>
      </c>
      <c r="F12559" s="11">
        <v>0</v>
      </c>
    </row>
    <row r="12560" spans="5:6" x14ac:dyDescent="0.3">
      <c r="E12560" s="4" t="s">
        <v>7097</v>
      </c>
      <c r="F12560" s="11">
        <v>0</v>
      </c>
    </row>
    <row r="12561" spans="5:6" x14ac:dyDescent="0.3">
      <c r="E12561" s="4" t="s">
        <v>7099</v>
      </c>
      <c r="F12561" s="11">
        <v>0</v>
      </c>
    </row>
    <row r="12562" spans="5:6" x14ac:dyDescent="0.3">
      <c r="E12562" s="4" t="s">
        <v>7098</v>
      </c>
      <c r="F12562" s="11">
        <v>0</v>
      </c>
    </row>
    <row r="12563" spans="5:6" x14ac:dyDescent="0.3">
      <c r="E12563" s="4" t="s">
        <v>6734</v>
      </c>
      <c r="F12563" s="11">
        <v>0</v>
      </c>
    </row>
    <row r="12564" spans="5:6" x14ac:dyDescent="0.3">
      <c r="E12564" s="4" t="s">
        <v>7100</v>
      </c>
      <c r="F12564" s="11">
        <v>0</v>
      </c>
    </row>
    <row r="12565" spans="5:6" x14ac:dyDescent="0.3">
      <c r="E12565" s="4" t="s">
        <v>6735</v>
      </c>
      <c r="F12565" s="11">
        <v>0</v>
      </c>
    </row>
    <row r="12566" spans="5:6" x14ac:dyDescent="0.3">
      <c r="E12566" s="4" t="s">
        <v>7102</v>
      </c>
      <c r="F12566" s="11">
        <v>0</v>
      </c>
    </row>
    <row r="12567" spans="5:6" x14ac:dyDescent="0.3">
      <c r="E12567" s="4" t="s">
        <v>6736</v>
      </c>
      <c r="F12567" s="11">
        <v>0</v>
      </c>
    </row>
    <row r="12568" spans="5:6" x14ac:dyDescent="0.3">
      <c r="E12568" s="4" t="s">
        <v>7104</v>
      </c>
      <c r="F12568" s="11">
        <v>0</v>
      </c>
    </row>
    <row r="12569" spans="5:6" x14ac:dyDescent="0.3">
      <c r="E12569" s="4" t="s">
        <v>6737</v>
      </c>
      <c r="F12569" s="11">
        <v>0</v>
      </c>
    </row>
    <row r="12570" spans="5:6" x14ac:dyDescent="0.3">
      <c r="E12570" s="4" t="s">
        <v>7106</v>
      </c>
      <c r="F12570" s="11">
        <v>0</v>
      </c>
    </row>
    <row r="12571" spans="5:6" x14ac:dyDescent="0.3">
      <c r="E12571" s="4" t="s">
        <v>6365</v>
      </c>
      <c r="F12571" s="11">
        <v>0</v>
      </c>
    </row>
    <row r="12572" spans="5:6" x14ac:dyDescent="0.3">
      <c r="E12572" s="4" t="s">
        <v>7108</v>
      </c>
      <c r="F12572" s="11">
        <v>0</v>
      </c>
    </row>
    <row r="12573" spans="5:6" x14ac:dyDescent="0.3">
      <c r="E12573" s="4" t="s">
        <v>6739</v>
      </c>
      <c r="F12573" s="11">
        <v>0</v>
      </c>
    </row>
    <row r="12574" spans="5:6" x14ac:dyDescent="0.3">
      <c r="E12574" s="4" t="s">
        <v>7110</v>
      </c>
      <c r="F12574" s="11">
        <v>0</v>
      </c>
    </row>
    <row r="12575" spans="5:6" x14ac:dyDescent="0.3">
      <c r="E12575" s="4" t="s">
        <v>6740</v>
      </c>
      <c r="F12575" s="11">
        <v>0</v>
      </c>
    </row>
    <row r="12576" spans="5:6" x14ac:dyDescent="0.3">
      <c r="E12576" s="4" t="s">
        <v>7112</v>
      </c>
      <c r="F12576" s="11">
        <v>0</v>
      </c>
    </row>
    <row r="12577" spans="5:6" x14ac:dyDescent="0.3">
      <c r="E12577" s="4" t="s">
        <v>6341</v>
      </c>
      <c r="F12577" s="11">
        <v>0</v>
      </c>
    </row>
    <row r="12578" spans="5:6" x14ac:dyDescent="0.3">
      <c r="E12578" s="4" t="s">
        <v>7114</v>
      </c>
      <c r="F12578" s="11">
        <v>0</v>
      </c>
    </row>
    <row r="12579" spans="5:6" x14ac:dyDescent="0.3">
      <c r="E12579" s="4" t="s">
        <v>6742</v>
      </c>
      <c r="F12579" s="11">
        <v>0</v>
      </c>
    </row>
    <row r="12580" spans="5:6" x14ac:dyDescent="0.3">
      <c r="E12580" s="4" t="s">
        <v>7116</v>
      </c>
      <c r="F12580" s="11">
        <v>0</v>
      </c>
    </row>
    <row r="12581" spans="5:6" x14ac:dyDescent="0.3">
      <c r="E12581" s="4" t="s">
        <v>6342</v>
      </c>
      <c r="F12581" s="11">
        <v>0</v>
      </c>
    </row>
    <row r="12582" spans="5:6" x14ac:dyDescent="0.3">
      <c r="E12582" s="4" t="s">
        <v>7118</v>
      </c>
      <c r="F12582" s="11">
        <v>0</v>
      </c>
    </row>
    <row r="12583" spans="5:6" x14ac:dyDescent="0.3">
      <c r="E12583" s="4" t="s">
        <v>6744</v>
      </c>
      <c r="F12583" s="11">
        <v>0</v>
      </c>
    </row>
    <row r="12584" spans="5:6" x14ac:dyDescent="0.3">
      <c r="E12584" s="4" t="s">
        <v>7120</v>
      </c>
      <c r="F12584" s="11">
        <v>0</v>
      </c>
    </row>
    <row r="12585" spans="5:6" x14ac:dyDescent="0.3">
      <c r="E12585" s="4" t="s">
        <v>6745</v>
      </c>
      <c r="F12585" s="11">
        <v>0</v>
      </c>
    </row>
    <row r="12586" spans="5:6" x14ac:dyDescent="0.3">
      <c r="E12586" s="4" t="s">
        <v>7122</v>
      </c>
      <c r="F12586" s="11">
        <v>0</v>
      </c>
    </row>
    <row r="12587" spans="5:6" x14ac:dyDescent="0.3">
      <c r="E12587" s="4" t="s">
        <v>6746</v>
      </c>
      <c r="F12587" s="11">
        <v>0</v>
      </c>
    </row>
    <row r="12588" spans="5:6" x14ac:dyDescent="0.3">
      <c r="E12588" s="4" t="s">
        <v>7124</v>
      </c>
      <c r="F12588" s="11">
        <v>0</v>
      </c>
    </row>
    <row r="12589" spans="5:6" x14ac:dyDescent="0.3">
      <c r="E12589" s="4" t="s">
        <v>6747</v>
      </c>
      <c r="F12589" s="11">
        <v>0</v>
      </c>
    </row>
    <row r="12590" spans="5:6" x14ac:dyDescent="0.3">
      <c r="E12590" s="4" t="s">
        <v>7126</v>
      </c>
      <c r="F12590" s="11">
        <v>0</v>
      </c>
    </row>
    <row r="12591" spans="5:6" x14ac:dyDescent="0.3">
      <c r="E12591" s="4" t="s">
        <v>6748</v>
      </c>
      <c r="F12591" s="11">
        <v>0</v>
      </c>
    </row>
    <row r="12592" spans="5:6" x14ac:dyDescent="0.3">
      <c r="E12592" s="4" t="s">
        <v>7128</v>
      </c>
      <c r="F12592" s="11">
        <v>0</v>
      </c>
    </row>
    <row r="12593" spans="5:6" x14ac:dyDescent="0.3">
      <c r="E12593" s="4" t="s">
        <v>6749</v>
      </c>
      <c r="F12593" s="11">
        <v>0</v>
      </c>
    </row>
    <row r="12594" spans="5:6" x14ac:dyDescent="0.3">
      <c r="E12594" s="4" t="s">
        <v>7130</v>
      </c>
      <c r="F12594" s="11">
        <v>0</v>
      </c>
    </row>
    <row r="12595" spans="5:6" x14ac:dyDescent="0.3">
      <c r="E12595" s="4" t="s">
        <v>6750</v>
      </c>
      <c r="F12595" s="11">
        <v>0</v>
      </c>
    </row>
    <row r="12596" spans="5:6" x14ac:dyDescent="0.3">
      <c r="E12596" s="4" t="s">
        <v>7132</v>
      </c>
      <c r="F12596" s="11">
        <v>0</v>
      </c>
    </row>
    <row r="12597" spans="5:6" x14ac:dyDescent="0.3">
      <c r="E12597" s="4" t="s">
        <v>6751</v>
      </c>
      <c r="F12597" s="11">
        <v>0</v>
      </c>
    </row>
    <row r="12598" spans="5:6" x14ac:dyDescent="0.3">
      <c r="E12598" s="4" t="s">
        <v>7134</v>
      </c>
      <c r="F12598" s="11">
        <v>0</v>
      </c>
    </row>
    <row r="12599" spans="5:6" x14ac:dyDescent="0.3">
      <c r="E12599" s="4" t="s">
        <v>6752</v>
      </c>
      <c r="F12599" s="11">
        <v>0</v>
      </c>
    </row>
    <row r="12600" spans="5:6" x14ac:dyDescent="0.3">
      <c r="E12600" s="4" t="s">
        <v>7136</v>
      </c>
      <c r="F12600" s="11">
        <v>0</v>
      </c>
    </row>
    <row r="12601" spans="5:6" x14ac:dyDescent="0.3">
      <c r="E12601" s="4" t="s">
        <v>6753</v>
      </c>
      <c r="F12601" s="11">
        <v>0</v>
      </c>
    </row>
    <row r="12602" spans="5:6" x14ac:dyDescent="0.3">
      <c r="E12602" s="4" t="s">
        <v>7138</v>
      </c>
      <c r="F12602" s="11">
        <v>0</v>
      </c>
    </row>
    <row r="12603" spans="5:6" x14ac:dyDescent="0.3">
      <c r="E12603" s="4" t="s">
        <v>6754</v>
      </c>
      <c r="F12603" s="11">
        <v>0</v>
      </c>
    </row>
    <row r="12604" spans="5:6" x14ac:dyDescent="0.3">
      <c r="E12604" s="4" t="s">
        <v>7140</v>
      </c>
      <c r="F12604" s="11">
        <v>0</v>
      </c>
    </row>
    <row r="12605" spans="5:6" x14ac:dyDescent="0.3">
      <c r="E12605" s="4" t="s">
        <v>6755</v>
      </c>
      <c r="F12605" s="11">
        <v>0</v>
      </c>
    </row>
    <row r="12606" spans="5:6" x14ac:dyDescent="0.3">
      <c r="E12606" s="4" t="s">
        <v>7142</v>
      </c>
      <c r="F12606" s="11">
        <v>0</v>
      </c>
    </row>
    <row r="12607" spans="5:6" x14ac:dyDescent="0.3">
      <c r="E12607" s="4" t="s">
        <v>6756</v>
      </c>
      <c r="F12607" s="11">
        <v>0</v>
      </c>
    </row>
    <row r="12608" spans="5:6" x14ac:dyDescent="0.3">
      <c r="E12608" s="4" t="s">
        <v>7144</v>
      </c>
      <c r="F12608" s="11">
        <v>0</v>
      </c>
    </row>
    <row r="12609" spans="5:6" x14ac:dyDescent="0.3">
      <c r="E12609" s="4" t="s">
        <v>6757</v>
      </c>
      <c r="F12609" s="11">
        <v>0</v>
      </c>
    </row>
    <row r="12610" spans="5:6" x14ac:dyDescent="0.3">
      <c r="E12610" s="4" t="s">
        <v>7146</v>
      </c>
      <c r="F12610" s="11">
        <v>0</v>
      </c>
    </row>
    <row r="12611" spans="5:6" x14ac:dyDescent="0.3">
      <c r="E12611" s="4" t="s">
        <v>6758</v>
      </c>
      <c r="F12611" s="11">
        <v>0</v>
      </c>
    </row>
    <row r="12612" spans="5:6" x14ac:dyDescent="0.3">
      <c r="E12612" s="4" t="s">
        <v>7148</v>
      </c>
      <c r="F12612" s="11">
        <v>0</v>
      </c>
    </row>
    <row r="12613" spans="5:6" x14ac:dyDescent="0.3">
      <c r="E12613" s="4" t="s">
        <v>6759</v>
      </c>
      <c r="F12613" s="11">
        <v>0</v>
      </c>
    </row>
    <row r="12614" spans="5:6" x14ac:dyDescent="0.3">
      <c r="E12614" s="4" t="s">
        <v>7150</v>
      </c>
      <c r="F12614" s="11">
        <v>0</v>
      </c>
    </row>
    <row r="12615" spans="5:6" x14ac:dyDescent="0.3">
      <c r="E12615" s="4" t="s">
        <v>6343</v>
      </c>
      <c r="F12615" s="11">
        <v>0</v>
      </c>
    </row>
    <row r="12616" spans="5:6" x14ac:dyDescent="0.3">
      <c r="E12616" s="4" t="s">
        <v>7152</v>
      </c>
      <c r="F12616" s="11">
        <v>0</v>
      </c>
    </row>
    <row r="12617" spans="5:6" x14ac:dyDescent="0.3">
      <c r="E12617" s="4" t="s">
        <v>6761</v>
      </c>
      <c r="F12617" s="11">
        <v>0</v>
      </c>
    </row>
    <row r="12618" spans="5:6" x14ac:dyDescent="0.3">
      <c r="E12618" s="4" t="s">
        <v>7154</v>
      </c>
      <c r="F12618" s="11">
        <v>0</v>
      </c>
    </row>
    <row r="12619" spans="5:6" x14ac:dyDescent="0.3">
      <c r="E12619" s="4" t="s">
        <v>6762</v>
      </c>
      <c r="F12619" s="11">
        <v>0</v>
      </c>
    </row>
    <row r="12620" spans="5:6" x14ac:dyDescent="0.3">
      <c r="E12620" s="4" t="s">
        <v>7156</v>
      </c>
      <c r="F12620" s="11">
        <v>0</v>
      </c>
    </row>
    <row r="12621" spans="5:6" x14ac:dyDescent="0.3">
      <c r="E12621" s="4" t="s">
        <v>6763</v>
      </c>
      <c r="F12621" s="11">
        <v>0</v>
      </c>
    </row>
    <row r="12622" spans="5:6" x14ac:dyDescent="0.3">
      <c r="E12622" s="4" t="s">
        <v>7158</v>
      </c>
      <c r="F12622" s="11">
        <v>0</v>
      </c>
    </row>
    <row r="12623" spans="5:6" x14ac:dyDescent="0.3">
      <c r="E12623" s="4" t="s">
        <v>6764</v>
      </c>
      <c r="F12623" s="11">
        <v>0</v>
      </c>
    </row>
    <row r="12624" spans="5:6" x14ac:dyDescent="0.3">
      <c r="E12624" s="4" t="s">
        <v>7160</v>
      </c>
      <c r="F12624" s="11">
        <v>0</v>
      </c>
    </row>
    <row r="12625" spans="5:6" x14ac:dyDescent="0.3">
      <c r="E12625" s="4" t="s">
        <v>6765</v>
      </c>
      <c r="F12625" s="11">
        <v>0</v>
      </c>
    </row>
    <row r="12626" spans="5:6" x14ac:dyDescent="0.3">
      <c r="E12626" s="4" t="s">
        <v>7162</v>
      </c>
      <c r="F12626" s="11">
        <v>0</v>
      </c>
    </row>
    <row r="12627" spans="5:6" x14ac:dyDescent="0.3">
      <c r="E12627" s="4" t="s">
        <v>6766</v>
      </c>
      <c r="F12627" s="11">
        <v>0</v>
      </c>
    </row>
    <row r="12628" spans="5:6" x14ac:dyDescent="0.3">
      <c r="E12628" s="4" t="s">
        <v>7164</v>
      </c>
      <c r="F12628" s="11">
        <v>0</v>
      </c>
    </row>
    <row r="12629" spans="5:6" x14ac:dyDescent="0.3">
      <c r="E12629" s="4" t="s">
        <v>6767</v>
      </c>
      <c r="F12629" s="11">
        <v>0</v>
      </c>
    </row>
    <row r="12630" spans="5:6" x14ac:dyDescent="0.3">
      <c r="E12630" s="4" t="s">
        <v>7166</v>
      </c>
      <c r="F12630" s="11">
        <v>0</v>
      </c>
    </row>
    <row r="12631" spans="5:6" x14ac:dyDescent="0.3">
      <c r="E12631" s="4" t="s">
        <v>6768</v>
      </c>
      <c r="F12631" s="11">
        <v>0</v>
      </c>
    </row>
    <row r="12632" spans="5:6" x14ac:dyDescent="0.3">
      <c r="E12632" s="4" t="s">
        <v>7168</v>
      </c>
      <c r="F12632" s="11">
        <v>0</v>
      </c>
    </row>
    <row r="12633" spans="5:6" x14ac:dyDescent="0.3">
      <c r="E12633" s="4" t="s">
        <v>6769</v>
      </c>
      <c r="F12633" s="11">
        <v>0</v>
      </c>
    </row>
    <row r="12634" spans="5:6" x14ac:dyDescent="0.3">
      <c r="E12634" s="4" t="s">
        <v>7170</v>
      </c>
      <c r="F12634" s="11">
        <v>0</v>
      </c>
    </row>
    <row r="12635" spans="5:6" x14ac:dyDescent="0.3">
      <c r="E12635" s="4" t="s">
        <v>6770</v>
      </c>
      <c r="F12635" s="11">
        <v>0</v>
      </c>
    </row>
    <row r="12636" spans="5:6" x14ac:dyDescent="0.3">
      <c r="E12636" s="4" t="s">
        <v>7172</v>
      </c>
      <c r="F12636" s="11">
        <v>0</v>
      </c>
    </row>
    <row r="12637" spans="5:6" x14ac:dyDescent="0.3">
      <c r="E12637" s="4" t="s">
        <v>6771</v>
      </c>
      <c r="F12637" s="11">
        <v>0</v>
      </c>
    </row>
    <row r="12638" spans="5:6" x14ac:dyDescent="0.3">
      <c r="E12638" s="4" t="s">
        <v>7174</v>
      </c>
      <c r="F12638" s="11">
        <v>0</v>
      </c>
    </row>
    <row r="12639" spans="5:6" x14ac:dyDescent="0.3">
      <c r="E12639" s="4" t="s">
        <v>6772</v>
      </c>
      <c r="F12639" s="11">
        <v>0</v>
      </c>
    </row>
    <row r="12640" spans="5:6" x14ac:dyDescent="0.3">
      <c r="E12640" s="4" t="s">
        <v>7176</v>
      </c>
      <c r="F12640" s="11">
        <v>0</v>
      </c>
    </row>
    <row r="12641" spans="5:6" x14ac:dyDescent="0.3">
      <c r="E12641" s="4" t="s">
        <v>6773</v>
      </c>
      <c r="F12641" s="11">
        <v>0</v>
      </c>
    </row>
    <row r="12642" spans="5:6" x14ac:dyDescent="0.3">
      <c r="E12642" s="4" t="s">
        <v>7178</v>
      </c>
      <c r="F12642" s="11">
        <v>0</v>
      </c>
    </row>
    <row r="12643" spans="5:6" x14ac:dyDescent="0.3">
      <c r="E12643" s="4" t="s">
        <v>6774</v>
      </c>
      <c r="F12643" s="11">
        <v>0</v>
      </c>
    </row>
    <row r="12644" spans="5:6" x14ac:dyDescent="0.3">
      <c r="E12644" s="4" t="s">
        <v>7180</v>
      </c>
      <c r="F12644" s="11">
        <v>0</v>
      </c>
    </row>
    <row r="12645" spans="5:6" x14ac:dyDescent="0.3">
      <c r="E12645" s="4" t="s">
        <v>6775</v>
      </c>
      <c r="F12645" s="11">
        <v>0</v>
      </c>
    </row>
    <row r="12646" spans="5:6" x14ac:dyDescent="0.3">
      <c r="E12646" s="4" t="s">
        <v>6355</v>
      </c>
      <c r="F12646" s="11">
        <v>0</v>
      </c>
    </row>
    <row r="12647" spans="5:6" x14ac:dyDescent="0.3">
      <c r="E12647" s="4" t="s">
        <v>6776</v>
      </c>
      <c r="F12647" s="11">
        <v>0</v>
      </c>
    </row>
    <row r="12648" spans="5:6" x14ac:dyDescent="0.3">
      <c r="E12648" s="4" t="s">
        <v>7184</v>
      </c>
      <c r="F12648" s="11">
        <v>0</v>
      </c>
    </row>
    <row r="12649" spans="5:6" x14ac:dyDescent="0.3">
      <c r="E12649" s="4" t="s">
        <v>6777</v>
      </c>
      <c r="F12649" s="11">
        <v>0</v>
      </c>
    </row>
    <row r="12650" spans="5:6" x14ac:dyDescent="0.3">
      <c r="E12650" s="4" t="s">
        <v>7186</v>
      </c>
      <c r="F12650" s="11">
        <v>0</v>
      </c>
    </row>
    <row r="12651" spans="5:6" x14ac:dyDescent="0.3">
      <c r="E12651" s="4" t="s">
        <v>6778</v>
      </c>
      <c r="F12651" s="11">
        <v>0</v>
      </c>
    </row>
    <row r="12652" spans="5:6" x14ac:dyDescent="0.3">
      <c r="E12652" s="4" t="s">
        <v>7188</v>
      </c>
      <c r="F12652" s="11">
        <v>0</v>
      </c>
    </row>
    <row r="12653" spans="5:6" x14ac:dyDescent="0.3">
      <c r="E12653" s="4" t="s">
        <v>7199</v>
      </c>
      <c r="F12653" s="11">
        <v>0</v>
      </c>
    </row>
    <row r="12654" spans="5:6" x14ac:dyDescent="0.3">
      <c r="E12654" s="4" t="s">
        <v>7190</v>
      </c>
      <c r="F12654" s="11">
        <v>0</v>
      </c>
    </row>
    <row r="12655" spans="5:6" x14ac:dyDescent="0.3">
      <c r="E12655" s="4" t="s">
        <v>7201</v>
      </c>
      <c r="F12655" s="11">
        <v>0</v>
      </c>
    </row>
    <row r="12656" spans="5:6" x14ac:dyDescent="0.3">
      <c r="E12656" s="4" t="s">
        <v>7192</v>
      </c>
      <c r="F12656" s="11">
        <v>0</v>
      </c>
    </row>
    <row r="12657" spans="5:6" x14ac:dyDescent="0.3">
      <c r="E12657" s="4" t="s">
        <v>7203</v>
      </c>
      <c r="F12657" s="11">
        <v>0</v>
      </c>
    </row>
    <row r="12658" spans="5:6" x14ac:dyDescent="0.3">
      <c r="E12658" s="4" t="s">
        <v>7194</v>
      </c>
      <c r="F12658" s="11">
        <v>0</v>
      </c>
    </row>
    <row r="12659" spans="5:6" x14ac:dyDescent="0.3">
      <c r="E12659" s="4" t="s">
        <v>7205</v>
      </c>
      <c r="F12659" s="11">
        <v>0</v>
      </c>
    </row>
    <row r="12660" spans="5:6" x14ac:dyDescent="0.3">
      <c r="E12660" s="4" t="s">
        <v>7196</v>
      </c>
      <c r="F12660" s="11">
        <v>0</v>
      </c>
    </row>
    <row r="12661" spans="5:6" x14ac:dyDescent="0.3">
      <c r="E12661" s="4" t="s">
        <v>7207</v>
      </c>
      <c r="F12661" s="11">
        <v>0</v>
      </c>
    </row>
    <row r="12662" spans="5:6" x14ac:dyDescent="0.3">
      <c r="E12662" s="4" t="s">
        <v>7198</v>
      </c>
      <c r="F12662" s="11">
        <v>0</v>
      </c>
    </row>
    <row r="12663" spans="5:6" x14ac:dyDescent="0.3">
      <c r="E12663" s="4" t="s">
        <v>7209</v>
      </c>
      <c r="F12663" s="11">
        <v>0</v>
      </c>
    </row>
    <row r="12664" spans="5:6" x14ac:dyDescent="0.3">
      <c r="E12664" s="4" t="s">
        <v>7211</v>
      </c>
      <c r="F12664" s="11">
        <v>0</v>
      </c>
    </row>
    <row r="12665" spans="5:6" x14ac:dyDescent="0.3">
      <c r="E12665" s="4" t="s">
        <v>6779</v>
      </c>
      <c r="F12665" s="11">
        <v>0</v>
      </c>
    </row>
    <row r="12666" spans="5:6" x14ac:dyDescent="0.3">
      <c r="E12666" s="4" t="s">
        <v>7202</v>
      </c>
      <c r="F12666" s="11">
        <v>0</v>
      </c>
    </row>
    <row r="12667" spans="5:6" x14ac:dyDescent="0.3">
      <c r="E12667" s="4" t="s">
        <v>6780</v>
      </c>
      <c r="F12667" s="11">
        <v>0</v>
      </c>
    </row>
    <row r="12668" spans="5:6" x14ac:dyDescent="0.3">
      <c r="E12668" s="4" t="s">
        <v>6357</v>
      </c>
      <c r="F12668" s="11">
        <v>0</v>
      </c>
    </row>
    <row r="12669" spans="5:6" x14ac:dyDescent="0.3">
      <c r="E12669" s="4" t="s">
        <v>6781</v>
      </c>
      <c r="F12669" s="11">
        <v>0</v>
      </c>
    </row>
    <row r="12670" spans="5:6" x14ac:dyDescent="0.3">
      <c r="E12670" s="4" t="s">
        <v>7206</v>
      </c>
      <c r="F12670" s="11">
        <v>0</v>
      </c>
    </row>
    <row r="12671" spans="5:6" x14ac:dyDescent="0.3">
      <c r="E12671" s="4" t="s">
        <v>6782</v>
      </c>
      <c r="F12671" s="11">
        <v>0</v>
      </c>
    </row>
    <row r="12672" spans="5:6" x14ac:dyDescent="0.3">
      <c r="E12672" s="4" t="s">
        <v>7208</v>
      </c>
      <c r="F12672" s="11">
        <v>0</v>
      </c>
    </row>
    <row r="12673" spans="5:6" x14ac:dyDescent="0.3">
      <c r="E12673" s="4" t="s">
        <v>6783</v>
      </c>
      <c r="F12673" s="11">
        <v>0</v>
      </c>
    </row>
    <row r="12674" spans="5:6" x14ac:dyDescent="0.3">
      <c r="E12674" s="4" t="s">
        <v>7210</v>
      </c>
      <c r="F12674" s="11">
        <v>0</v>
      </c>
    </row>
    <row r="12675" spans="5:6" x14ac:dyDescent="0.3">
      <c r="E12675" s="4" t="s">
        <v>6784</v>
      </c>
      <c r="F12675" s="11">
        <v>0</v>
      </c>
    </row>
    <row r="12676" spans="5:6" x14ac:dyDescent="0.3">
      <c r="E12676" s="4" t="s">
        <v>7212</v>
      </c>
      <c r="F12676" s="11">
        <v>0</v>
      </c>
    </row>
    <row r="12677" spans="5:6" x14ac:dyDescent="0.3">
      <c r="E12677" s="4" t="s">
        <v>6785</v>
      </c>
      <c r="F12677" s="11">
        <v>0</v>
      </c>
    </row>
    <row r="12678" spans="5:6" x14ac:dyDescent="0.3">
      <c r="E12678" s="4" t="s">
        <v>7214</v>
      </c>
      <c r="F12678" s="11">
        <v>0</v>
      </c>
    </row>
    <row r="12679" spans="5:6" x14ac:dyDescent="0.3">
      <c r="E12679" s="4" t="s">
        <v>6786</v>
      </c>
      <c r="F12679" s="11">
        <v>0</v>
      </c>
    </row>
    <row r="12680" spans="5:6" x14ac:dyDescent="0.3">
      <c r="E12680" s="4" t="s">
        <v>7216</v>
      </c>
      <c r="F12680" s="11">
        <v>0</v>
      </c>
    </row>
    <row r="12681" spans="5:6" x14ac:dyDescent="0.3">
      <c r="E12681" s="4" t="s">
        <v>6787</v>
      </c>
      <c r="F12681" s="11">
        <v>0</v>
      </c>
    </row>
    <row r="12682" spans="5:6" x14ac:dyDescent="0.3">
      <c r="E12682" s="4" t="s">
        <v>7218</v>
      </c>
      <c r="F12682" s="11">
        <v>0</v>
      </c>
    </row>
    <row r="12683" spans="5:6" x14ac:dyDescent="0.3">
      <c r="E12683" s="4" t="s">
        <v>6788</v>
      </c>
      <c r="F12683" s="11">
        <v>0</v>
      </c>
    </row>
    <row r="12684" spans="5:6" x14ac:dyDescent="0.3">
      <c r="E12684" s="4" t="s">
        <v>7220</v>
      </c>
      <c r="F12684" s="11">
        <v>0</v>
      </c>
    </row>
    <row r="12685" spans="5:6" x14ac:dyDescent="0.3">
      <c r="E12685" s="4" t="s">
        <v>6789</v>
      </c>
      <c r="F12685" s="11">
        <v>0</v>
      </c>
    </row>
    <row r="12686" spans="5:6" x14ac:dyDescent="0.3">
      <c r="E12686" s="4" t="s">
        <v>7222</v>
      </c>
      <c r="F12686" s="11">
        <v>0</v>
      </c>
    </row>
    <row r="12687" spans="5:6" x14ac:dyDescent="0.3">
      <c r="E12687" s="4" t="s">
        <v>6790</v>
      </c>
      <c r="F12687" s="11">
        <v>0</v>
      </c>
    </row>
    <row r="12688" spans="5:6" x14ac:dyDescent="0.3">
      <c r="E12688" s="4" t="s">
        <v>7224</v>
      </c>
      <c r="F12688" s="11">
        <v>0</v>
      </c>
    </row>
    <row r="12689" spans="5:6" x14ac:dyDescent="0.3">
      <c r="E12689" s="4" t="s">
        <v>6791</v>
      </c>
      <c r="F12689" s="11">
        <v>0</v>
      </c>
    </row>
    <row r="12690" spans="5:6" x14ac:dyDescent="0.3">
      <c r="E12690" s="4" t="s">
        <v>7226</v>
      </c>
      <c r="F12690" s="11">
        <v>0</v>
      </c>
    </row>
    <row r="12691" spans="5:6" x14ac:dyDescent="0.3">
      <c r="E12691" s="4" t="s">
        <v>6792</v>
      </c>
      <c r="F12691" s="11">
        <v>0</v>
      </c>
    </row>
    <row r="12692" spans="5:6" x14ac:dyDescent="0.3">
      <c r="E12692" s="4" t="s">
        <v>7228</v>
      </c>
      <c r="F12692" s="11">
        <v>0</v>
      </c>
    </row>
    <row r="12693" spans="5:6" x14ac:dyDescent="0.3">
      <c r="E12693" s="4" t="s">
        <v>6793</v>
      </c>
      <c r="F12693" s="11">
        <v>0</v>
      </c>
    </row>
    <row r="12694" spans="5:6" x14ac:dyDescent="0.3">
      <c r="E12694" s="4" t="s">
        <v>7230</v>
      </c>
      <c r="F12694" s="11">
        <v>0</v>
      </c>
    </row>
    <row r="12695" spans="5:6" x14ac:dyDescent="0.3">
      <c r="E12695" s="4" t="s">
        <v>6794</v>
      </c>
      <c r="F12695" s="11">
        <v>0</v>
      </c>
    </row>
    <row r="12696" spans="5:6" x14ac:dyDescent="0.3">
      <c r="E12696" s="4" t="s">
        <v>7232</v>
      </c>
      <c r="F12696" s="11">
        <v>0</v>
      </c>
    </row>
    <row r="12697" spans="5:6" x14ac:dyDescent="0.3">
      <c r="E12697" s="4" t="s">
        <v>6795</v>
      </c>
      <c r="F12697" s="11">
        <v>0</v>
      </c>
    </row>
    <row r="12698" spans="5:6" x14ac:dyDescent="0.3">
      <c r="E12698" s="4" t="s">
        <v>7234</v>
      </c>
      <c r="F12698" s="11">
        <v>0</v>
      </c>
    </row>
    <row r="12699" spans="5:6" x14ac:dyDescent="0.3">
      <c r="E12699" s="4" t="s">
        <v>6796</v>
      </c>
      <c r="F12699" s="11">
        <v>0</v>
      </c>
    </row>
    <row r="12700" spans="5:6" x14ac:dyDescent="0.3">
      <c r="E12700" s="4" t="s">
        <v>7236</v>
      </c>
      <c r="F12700" s="11">
        <v>0</v>
      </c>
    </row>
    <row r="12701" spans="5:6" x14ac:dyDescent="0.3">
      <c r="E12701" s="4" t="s">
        <v>6797</v>
      </c>
      <c r="F12701" s="11">
        <v>0</v>
      </c>
    </row>
    <row r="12702" spans="5:6" x14ac:dyDescent="0.3">
      <c r="E12702" s="4" t="s">
        <v>7238</v>
      </c>
      <c r="F12702" s="11">
        <v>0</v>
      </c>
    </row>
    <row r="12703" spans="5:6" x14ac:dyDescent="0.3">
      <c r="E12703" s="4" t="s">
        <v>6798</v>
      </c>
      <c r="F12703" s="11">
        <v>0</v>
      </c>
    </row>
    <row r="12704" spans="5:6" x14ac:dyDescent="0.3">
      <c r="E12704" s="4" t="s">
        <v>7240</v>
      </c>
      <c r="F12704" s="11">
        <v>0</v>
      </c>
    </row>
    <row r="12705" spans="5:6" x14ac:dyDescent="0.3">
      <c r="E12705" s="4" t="s">
        <v>6799</v>
      </c>
      <c r="F12705" s="11">
        <v>0</v>
      </c>
    </row>
    <row r="12706" spans="5:6" x14ac:dyDescent="0.3">
      <c r="E12706" s="4" t="s">
        <v>7242</v>
      </c>
      <c r="F12706" s="11">
        <v>0</v>
      </c>
    </row>
    <row r="12707" spans="5:6" x14ac:dyDescent="0.3">
      <c r="E12707" s="4" t="s">
        <v>6800</v>
      </c>
      <c r="F12707" s="11">
        <v>0</v>
      </c>
    </row>
    <row r="12708" spans="5:6" x14ac:dyDescent="0.3">
      <c r="E12708" s="4" t="s">
        <v>7244</v>
      </c>
      <c r="F12708" s="11">
        <v>0</v>
      </c>
    </row>
    <row r="12709" spans="5:6" x14ac:dyDescent="0.3">
      <c r="E12709" s="4" t="s">
        <v>6801</v>
      </c>
      <c r="F12709" s="11">
        <v>0</v>
      </c>
    </row>
    <row r="12710" spans="5:6" x14ac:dyDescent="0.3">
      <c r="E12710" s="4" t="s">
        <v>7246</v>
      </c>
      <c r="F12710" s="11">
        <v>0</v>
      </c>
    </row>
    <row r="12711" spans="5:6" x14ac:dyDescent="0.3">
      <c r="E12711" s="4" t="s">
        <v>6802</v>
      </c>
      <c r="F12711" s="11">
        <v>0</v>
      </c>
    </row>
    <row r="12712" spans="5:6" x14ac:dyDescent="0.3">
      <c r="E12712" s="4" t="s">
        <v>7248</v>
      </c>
      <c r="F12712" s="11">
        <v>0</v>
      </c>
    </row>
    <row r="12713" spans="5:6" x14ac:dyDescent="0.3">
      <c r="E12713" s="4" t="s">
        <v>6803</v>
      </c>
      <c r="F12713" s="11">
        <v>0</v>
      </c>
    </row>
    <row r="12714" spans="5:6" x14ac:dyDescent="0.3">
      <c r="E12714" s="4" t="s">
        <v>7250</v>
      </c>
      <c r="F12714" s="11">
        <v>0</v>
      </c>
    </row>
    <row r="12715" spans="5:6" x14ac:dyDescent="0.3">
      <c r="E12715" s="4" t="s">
        <v>6804</v>
      </c>
      <c r="F12715" s="11">
        <v>0</v>
      </c>
    </row>
    <row r="12716" spans="5:6" x14ac:dyDescent="0.3">
      <c r="E12716" s="4" t="s">
        <v>7252</v>
      </c>
      <c r="F12716" s="11">
        <v>0</v>
      </c>
    </row>
    <row r="12717" spans="5:6" x14ac:dyDescent="0.3">
      <c r="E12717" s="4" t="s">
        <v>6805</v>
      </c>
      <c r="F12717" s="11">
        <v>0</v>
      </c>
    </row>
    <row r="12718" spans="5:6" x14ac:dyDescent="0.3">
      <c r="E12718" s="4" t="s">
        <v>7254</v>
      </c>
      <c r="F12718" s="11">
        <v>0</v>
      </c>
    </row>
    <row r="12719" spans="5:6" x14ac:dyDescent="0.3">
      <c r="E12719" s="4" t="s">
        <v>6806</v>
      </c>
      <c r="F12719" s="11">
        <v>0</v>
      </c>
    </row>
    <row r="12720" spans="5:6" x14ac:dyDescent="0.3">
      <c r="E12720" s="4" t="s">
        <v>7256</v>
      </c>
      <c r="F12720" s="11">
        <v>0</v>
      </c>
    </row>
    <row r="12721" spans="5:6" x14ac:dyDescent="0.3">
      <c r="E12721" s="4" t="s">
        <v>6807</v>
      </c>
      <c r="F12721" s="11">
        <v>0</v>
      </c>
    </row>
    <row r="12722" spans="5:6" x14ac:dyDescent="0.3">
      <c r="E12722" s="4" t="s">
        <v>6358</v>
      </c>
      <c r="F12722" s="11">
        <v>0</v>
      </c>
    </row>
    <row r="12723" spans="5:6" x14ac:dyDescent="0.3">
      <c r="E12723" s="4" t="s">
        <v>6808</v>
      </c>
      <c r="F12723" s="11">
        <v>0</v>
      </c>
    </row>
    <row r="12724" spans="5:6" x14ac:dyDescent="0.3">
      <c r="E12724" s="4" t="s">
        <v>7260</v>
      </c>
      <c r="F12724" s="11">
        <v>0</v>
      </c>
    </row>
    <row r="12725" spans="5:6" x14ac:dyDescent="0.3">
      <c r="E12725" s="4" t="s">
        <v>6809</v>
      </c>
      <c r="F12725" s="11">
        <v>0</v>
      </c>
    </row>
    <row r="12726" spans="5:6" x14ac:dyDescent="0.3">
      <c r="E12726" s="4" t="s">
        <v>7262</v>
      </c>
      <c r="F12726" s="11">
        <v>0</v>
      </c>
    </row>
    <row r="12727" spans="5:6" x14ac:dyDescent="0.3">
      <c r="E12727" s="4" t="s">
        <v>6810</v>
      </c>
      <c r="F12727" s="11">
        <v>0</v>
      </c>
    </row>
    <row r="12728" spans="5:6" x14ac:dyDescent="0.3">
      <c r="E12728" s="4" t="s">
        <v>7264</v>
      </c>
      <c r="F12728" s="11">
        <v>0</v>
      </c>
    </row>
    <row r="12729" spans="5:6" x14ac:dyDescent="0.3">
      <c r="E12729" s="4" t="s">
        <v>6811</v>
      </c>
      <c r="F12729" s="11">
        <v>0</v>
      </c>
    </row>
    <row r="12730" spans="5:6" x14ac:dyDescent="0.3">
      <c r="E12730" s="4" t="s">
        <v>7266</v>
      </c>
      <c r="F12730" s="11">
        <v>0</v>
      </c>
    </row>
    <row r="12731" spans="5:6" x14ac:dyDescent="0.3">
      <c r="E12731" s="4" t="s">
        <v>6812</v>
      </c>
      <c r="F12731" s="11">
        <v>0</v>
      </c>
    </row>
    <row r="12732" spans="5:6" x14ac:dyDescent="0.3">
      <c r="E12732" s="4" t="s">
        <v>7268</v>
      </c>
      <c r="F12732" s="11">
        <v>0</v>
      </c>
    </row>
    <row r="12733" spans="5:6" x14ac:dyDescent="0.3">
      <c r="E12733" s="4" t="s">
        <v>6813</v>
      </c>
      <c r="F12733" s="11">
        <v>0</v>
      </c>
    </row>
    <row r="12734" spans="5:6" x14ac:dyDescent="0.3">
      <c r="E12734" s="4" t="s">
        <v>7270</v>
      </c>
      <c r="F12734" s="11">
        <v>0</v>
      </c>
    </row>
    <row r="12735" spans="5:6" x14ac:dyDescent="0.3">
      <c r="E12735" s="4" t="s">
        <v>6814</v>
      </c>
      <c r="F12735" s="11">
        <v>0</v>
      </c>
    </row>
    <row r="12736" spans="5:6" x14ac:dyDescent="0.3">
      <c r="E12736" s="4" t="s">
        <v>7272</v>
      </c>
      <c r="F12736" s="11">
        <v>0</v>
      </c>
    </row>
    <row r="12737" spans="5:6" x14ac:dyDescent="0.3">
      <c r="E12737" s="4" t="s">
        <v>6815</v>
      </c>
      <c r="F12737" s="11">
        <v>0</v>
      </c>
    </row>
    <row r="12738" spans="5:6" x14ac:dyDescent="0.3">
      <c r="E12738" s="4" t="s">
        <v>7274</v>
      </c>
      <c r="F12738" s="11">
        <v>0</v>
      </c>
    </row>
    <row r="12739" spans="5:6" x14ac:dyDescent="0.3">
      <c r="E12739" s="4" t="s">
        <v>6816</v>
      </c>
      <c r="F12739" s="11">
        <v>0</v>
      </c>
    </row>
    <row r="12740" spans="5:6" x14ac:dyDescent="0.3">
      <c r="E12740" s="4" t="s">
        <v>7276</v>
      </c>
      <c r="F12740" s="11">
        <v>0</v>
      </c>
    </row>
    <row r="12741" spans="5:6" x14ac:dyDescent="0.3">
      <c r="E12741" s="4" t="s">
        <v>6817</v>
      </c>
      <c r="F12741" s="11">
        <v>0</v>
      </c>
    </row>
    <row r="12742" spans="5:6" x14ac:dyDescent="0.3">
      <c r="E12742" s="4" t="s">
        <v>7278</v>
      </c>
      <c r="F12742" s="11">
        <v>0</v>
      </c>
    </row>
    <row r="12743" spans="5:6" x14ac:dyDescent="0.3">
      <c r="E12743" s="4" t="s">
        <v>6818</v>
      </c>
      <c r="F12743" s="11">
        <v>0</v>
      </c>
    </row>
    <row r="12744" spans="5:6" x14ac:dyDescent="0.3">
      <c r="E12744" s="4" t="s">
        <v>7280</v>
      </c>
      <c r="F12744" s="11">
        <v>0</v>
      </c>
    </row>
    <row r="12745" spans="5:6" x14ac:dyDescent="0.3">
      <c r="E12745" s="4" t="s">
        <v>6819</v>
      </c>
      <c r="F12745" s="11">
        <v>0</v>
      </c>
    </row>
    <row r="12746" spans="5:6" x14ac:dyDescent="0.3">
      <c r="E12746" s="4" t="s">
        <v>7282</v>
      </c>
      <c r="F12746" s="11">
        <v>0</v>
      </c>
    </row>
    <row r="12747" spans="5:6" x14ac:dyDescent="0.3">
      <c r="E12747" s="4" t="s">
        <v>6820</v>
      </c>
      <c r="F12747" s="11">
        <v>0</v>
      </c>
    </row>
    <row r="12748" spans="5:6" x14ac:dyDescent="0.3">
      <c r="E12748" s="4" t="s">
        <v>7284</v>
      </c>
      <c r="F12748" s="11">
        <v>0</v>
      </c>
    </row>
    <row r="12749" spans="5:6" x14ac:dyDescent="0.3">
      <c r="E12749" s="4" t="s">
        <v>6821</v>
      </c>
      <c r="F12749" s="11">
        <v>0</v>
      </c>
    </row>
    <row r="12750" spans="5:6" x14ac:dyDescent="0.3">
      <c r="E12750" s="4" t="s">
        <v>7286</v>
      </c>
      <c r="F12750" s="11">
        <v>0</v>
      </c>
    </row>
    <row r="12751" spans="5:6" x14ac:dyDescent="0.3">
      <c r="E12751" s="4" t="s">
        <v>6822</v>
      </c>
      <c r="F12751" s="11">
        <v>0</v>
      </c>
    </row>
    <row r="12752" spans="5:6" x14ac:dyDescent="0.3">
      <c r="E12752" s="4" t="s">
        <v>7288</v>
      </c>
      <c r="F12752" s="11">
        <v>0</v>
      </c>
    </row>
    <row r="12753" spans="5:6" x14ac:dyDescent="0.3">
      <c r="E12753" s="4" t="s">
        <v>6823</v>
      </c>
      <c r="F12753" s="11">
        <v>0</v>
      </c>
    </row>
    <row r="12754" spans="5:6" x14ac:dyDescent="0.3">
      <c r="E12754" s="4" t="s">
        <v>7290</v>
      </c>
      <c r="F12754" s="11">
        <v>0</v>
      </c>
    </row>
    <row r="12755" spans="5:6" x14ac:dyDescent="0.3">
      <c r="E12755" s="4" t="s">
        <v>6824</v>
      </c>
      <c r="F12755" s="11">
        <v>0</v>
      </c>
    </row>
    <row r="12756" spans="5:6" x14ac:dyDescent="0.3">
      <c r="E12756" s="4" t="s">
        <v>7292</v>
      </c>
      <c r="F12756" s="11">
        <v>0</v>
      </c>
    </row>
    <row r="12757" spans="5:6" x14ac:dyDescent="0.3">
      <c r="E12757" s="4" t="s">
        <v>6825</v>
      </c>
      <c r="F12757" s="11">
        <v>0</v>
      </c>
    </row>
    <row r="12758" spans="5:6" x14ac:dyDescent="0.3">
      <c r="E12758" s="4" t="s">
        <v>7294</v>
      </c>
      <c r="F12758" s="11">
        <v>0</v>
      </c>
    </row>
    <row r="12759" spans="5:6" x14ac:dyDescent="0.3">
      <c r="E12759" s="4" t="s">
        <v>6826</v>
      </c>
      <c r="F12759" s="11">
        <v>0</v>
      </c>
    </row>
    <row r="12760" spans="5:6" x14ac:dyDescent="0.3">
      <c r="E12760" s="4" t="s">
        <v>7296</v>
      </c>
      <c r="F12760" s="11">
        <v>0</v>
      </c>
    </row>
    <row r="12761" spans="5:6" x14ac:dyDescent="0.3">
      <c r="E12761" s="4" t="s">
        <v>6827</v>
      </c>
      <c r="F12761" s="11">
        <v>0</v>
      </c>
    </row>
    <row r="12762" spans="5:6" x14ac:dyDescent="0.3">
      <c r="E12762" s="4" t="s">
        <v>7298</v>
      </c>
      <c r="F12762" s="11">
        <v>0</v>
      </c>
    </row>
    <row r="12763" spans="5:6" x14ac:dyDescent="0.3">
      <c r="E12763" s="4" t="s">
        <v>6828</v>
      </c>
      <c r="F12763" s="11">
        <v>0</v>
      </c>
    </row>
    <row r="12764" spans="5:6" x14ac:dyDescent="0.3">
      <c r="E12764" s="4" t="s">
        <v>7300</v>
      </c>
      <c r="F12764" s="11">
        <v>0</v>
      </c>
    </row>
    <row r="12765" spans="5:6" x14ac:dyDescent="0.3">
      <c r="E12765" s="4" t="s">
        <v>6829</v>
      </c>
      <c r="F12765" s="11">
        <v>0</v>
      </c>
    </row>
    <row r="12766" spans="5:6" x14ac:dyDescent="0.3">
      <c r="E12766" s="4" t="s">
        <v>7302</v>
      </c>
      <c r="F12766" s="11">
        <v>0</v>
      </c>
    </row>
    <row r="12767" spans="5:6" x14ac:dyDescent="0.3">
      <c r="E12767" s="4" t="s">
        <v>6830</v>
      </c>
      <c r="F12767" s="11">
        <v>0</v>
      </c>
    </row>
    <row r="12768" spans="5:6" x14ac:dyDescent="0.3">
      <c r="E12768" s="4" t="s">
        <v>7304</v>
      </c>
      <c r="F12768" s="11">
        <v>0</v>
      </c>
    </row>
    <row r="12769" spans="5:6" x14ac:dyDescent="0.3">
      <c r="E12769" s="4" t="s">
        <v>6831</v>
      </c>
      <c r="F12769" s="11">
        <v>0</v>
      </c>
    </row>
    <row r="12770" spans="5:6" x14ac:dyDescent="0.3">
      <c r="E12770" s="4" t="s">
        <v>7306</v>
      </c>
      <c r="F12770" s="11">
        <v>0</v>
      </c>
    </row>
    <row r="12771" spans="5:6" x14ac:dyDescent="0.3">
      <c r="E12771" s="4" t="s">
        <v>6832</v>
      </c>
      <c r="F12771" s="11">
        <v>0</v>
      </c>
    </row>
    <row r="12772" spans="5:6" x14ac:dyDescent="0.3">
      <c r="E12772" s="4" t="s">
        <v>7308</v>
      </c>
      <c r="F12772" s="11">
        <v>0</v>
      </c>
    </row>
    <row r="12773" spans="5:6" x14ac:dyDescent="0.3">
      <c r="E12773" s="4" t="s">
        <v>6833</v>
      </c>
      <c r="F12773" s="11">
        <v>0</v>
      </c>
    </row>
    <row r="12774" spans="5:6" x14ac:dyDescent="0.3">
      <c r="E12774" s="4" t="s">
        <v>7310</v>
      </c>
      <c r="F12774" s="11">
        <v>0</v>
      </c>
    </row>
    <row r="12775" spans="5:6" x14ac:dyDescent="0.3">
      <c r="E12775" s="4" t="s">
        <v>6834</v>
      </c>
      <c r="F12775" s="11">
        <v>0</v>
      </c>
    </row>
    <row r="12776" spans="5:6" x14ac:dyDescent="0.3">
      <c r="E12776" s="4" t="s">
        <v>7312</v>
      </c>
      <c r="F12776" s="11">
        <v>0</v>
      </c>
    </row>
    <row r="12777" spans="5:6" x14ac:dyDescent="0.3">
      <c r="E12777" s="4" t="s">
        <v>6835</v>
      </c>
      <c r="F12777" s="11">
        <v>0</v>
      </c>
    </row>
    <row r="12778" spans="5:6" x14ac:dyDescent="0.3">
      <c r="E12778" s="4" t="s">
        <v>7314</v>
      </c>
      <c r="F12778" s="11">
        <v>0</v>
      </c>
    </row>
    <row r="12779" spans="5:6" x14ac:dyDescent="0.3">
      <c r="E12779" s="4" t="s">
        <v>6836</v>
      </c>
      <c r="F12779" s="11">
        <v>0</v>
      </c>
    </row>
    <row r="12780" spans="5:6" x14ac:dyDescent="0.3">
      <c r="E12780" s="4" t="s">
        <v>7316</v>
      </c>
      <c r="F12780" s="11">
        <v>0</v>
      </c>
    </row>
    <row r="12781" spans="5:6" x14ac:dyDescent="0.3">
      <c r="E12781" s="4" t="s">
        <v>6837</v>
      </c>
      <c r="F12781" s="11">
        <v>0</v>
      </c>
    </row>
    <row r="12782" spans="5:6" x14ac:dyDescent="0.3">
      <c r="E12782" s="4" t="s">
        <v>7318</v>
      </c>
      <c r="F12782" s="11">
        <v>0</v>
      </c>
    </row>
    <row r="12783" spans="5:6" x14ac:dyDescent="0.3">
      <c r="E12783" s="4" t="s">
        <v>6838</v>
      </c>
      <c r="F12783" s="11">
        <v>0</v>
      </c>
    </row>
    <row r="12784" spans="5:6" x14ac:dyDescent="0.3">
      <c r="E12784" s="4" t="s">
        <v>7320</v>
      </c>
      <c r="F12784" s="11">
        <v>0</v>
      </c>
    </row>
    <row r="12785" spans="5:6" x14ac:dyDescent="0.3">
      <c r="E12785" s="4" t="s">
        <v>6839</v>
      </c>
      <c r="F12785" s="11">
        <v>0</v>
      </c>
    </row>
    <row r="12786" spans="5:6" x14ac:dyDescent="0.3">
      <c r="E12786" s="4" t="s">
        <v>7322</v>
      </c>
      <c r="F12786" s="11">
        <v>0</v>
      </c>
    </row>
    <row r="12787" spans="5:6" x14ac:dyDescent="0.3">
      <c r="E12787" s="4" t="s">
        <v>6840</v>
      </c>
      <c r="F12787" s="11">
        <v>0</v>
      </c>
    </row>
    <row r="12788" spans="5:6" x14ac:dyDescent="0.3">
      <c r="E12788" s="4" t="s">
        <v>7324</v>
      </c>
      <c r="F12788" s="11">
        <v>0</v>
      </c>
    </row>
    <row r="12789" spans="5:6" x14ac:dyDescent="0.3">
      <c r="E12789" s="4" t="s">
        <v>6841</v>
      </c>
      <c r="F12789" s="11">
        <v>0</v>
      </c>
    </row>
    <row r="12790" spans="5:6" x14ac:dyDescent="0.3">
      <c r="E12790" s="4" t="s">
        <v>7326</v>
      </c>
      <c r="F12790" s="11">
        <v>0</v>
      </c>
    </row>
    <row r="12791" spans="5:6" x14ac:dyDescent="0.3">
      <c r="E12791" s="4" t="s">
        <v>6842</v>
      </c>
      <c r="F12791" s="11">
        <v>0</v>
      </c>
    </row>
    <row r="12792" spans="5:6" x14ac:dyDescent="0.3">
      <c r="E12792" s="4" t="s">
        <v>7328</v>
      </c>
      <c r="F12792" s="11">
        <v>0</v>
      </c>
    </row>
    <row r="12793" spans="5:6" x14ac:dyDescent="0.3">
      <c r="E12793" s="4" t="s">
        <v>6843</v>
      </c>
      <c r="F12793" s="11">
        <v>0</v>
      </c>
    </row>
    <row r="12794" spans="5:6" x14ac:dyDescent="0.3">
      <c r="E12794" s="4" t="s">
        <v>7330</v>
      </c>
      <c r="F12794" s="11">
        <v>0</v>
      </c>
    </row>
    <row r="12795" spans="5:6" x14ac:dyDescent="0.3">
      <c r="E12795" s="4" t="s">
        <v>6844</v>
      </c>
      <c r="F12795" s="11">
        <v>0</v>
      </c>
    </row>
    <row r="12796" spans="5:6" x14ac:dyDescent="0.3">
      <c r="E12796" s="4" t="s">
        <v>7332</v>
      </c>
      <c r="F12796" s="11">
        <v>0</v>
      </c>
    </row>
    <row r="12797" spans="5:6" x14ac:dyDescent="0.3">
      <c r="E12797" s="4" t="s">
        <v>6845</v>
      </c>
      <c r="F12797" s="11">
        <v>0</v>
      </c>
    </row>
    <row r="12798" spans="5:6" x14ac:dyDescent="0.3">
      <c r="E12798" s="4" t="s">
        <v>7334</v>
      </c>
      <c r="F12798" s="11">
        <v>0</v>
      </c>
    </row>
    <row r="12799" spans="5:6" x14ac:dyDescent="0.3">
      <c r="E12799" s="4" t="s">
        <v>6846</v>
      </c>
      <c r="F12799" s="11">
        <v>0</v>
      </c>
    </row>
    <row r="12800" spans="5:6" x14ac:dyDescent="0.3">
      <c r="E12800" s="4" t="s">
        <v>7336</v>
      </c>
      <c r="F12800" s="11">
        <v>0</v>
      </c>
    </row>
    <row r="12801" spans="5:6" x14ac:dyDescent="0.3">
      <c r="E12801" s="4" t="s">
        <v>6847</v>
      </c>
      <c r="F12801" s="11">
        <v>0</v>
      </c>
    </row>
    <row r="12802" spans="5:6" x14ac:dyDescent="0.3">
      <c r="E12802" s="4" t="s">
        <v>7338</v>
      </c>
      <c r="F12802" s="11">
        <v>0</v>
      </c>
    </row>
    <row r="12803" spans="5:6" x14ac:dyDescent="0.3">
      <c r="E12803" s="4" t="s">
        <v>6848</v>
      </c>
      <c r="F12803" s="11">
        <v>0</v>
      </c>
    </row>
    <row r="12804" spans="5:6" x14ac:dyDescent="0.3">
      <c r="E12804" s="4" t="s">
        <v>7340</v>
      </c>
      <c r="F12804" s="11">
        <v>0</v>
      </c>
    </row>
    <row r="12805" spans="5:6" x14ac:dyDescent="0.3">
      <c r="E12805" s="4" t="s">
        <v>6849</v>
      </c>
      <c r="F12805" s="11">
        <v>0</v>
      </c>
    </row>
    <row r="12806" spans="5:6" x14ac:dyDescent="0.3">
      <c r="E12806" s="4" t="s">
        <v>7342</v>
      </c>
      <c r="F12806" s="11">
        <v>0</v>
      </c>
    </row>
    <row r="12807" spans="5:6" x14ac:dyDescent="0.3">
      <c r="E12807" s="4" t="s">
        <v>6850</v>
      </c>
      <c r="F12807" s="11">
        <v>0</v>
      </c>
    </row>
    <row r="12808" spans="5:6" x14ac:dyDescent="0.3">
      <c r="E12808" s="4" t="s">
        <v>7344</v>
      </c>
      <c r="F12808" s="11">
        <v>0</v>
      </c>
    </row>
    <row r="12809" spans="5:6" x14ac:dyDescent="0.3">
      <c r="E12809" s="4" t="s">
        <v>6851</v>
      </c>
      <c r="F12809" s="11">
        <v>0</v>
      </c>
    </row>
    <row r="12810" spans="5:6" x14ac:dyDescent="0.3">
      <c r="E12810" s="4" t="s">
        <v>7346</v>
      </c>
      <c r="F12810" s="11">
        <v>0</v>
      </c>
    </row>
    <row r="12811" spans="5:6" x14ac:dyDescent="0.3">
      <c r="E12811" s="4" t="s">
        <v>6344</v>
      </c>
      <c r="F12811" s="11">
        <v>0</v>
      </c>
    </row>
    <row r="12812" spans="5:6" x14ac:dyDescent="0.3">
      <c r="E12812" s="4" t="s">
        <v>7348</v>
      </c>
      <c r="F12812" s="11">
        <v>0</v>
      </c>
    </row>
    <row r="12813" spans="5:6" x14ac:dyDescent="0.3">
      <c r="E12813" s="4" t="s">
        <v>6853</v>
      </c>
      <c r="F12813" s="11">
        <v>0</v>
      </c>
    </row>
    <row r="12814" spans="5:6" x14ac:dyDescent="0.3">
      <c r="E12814" s="4" t="s">
        <v>7350</v>
      </c>
      <c r="F12814" s="11">
        <v>0</v>
      </c>
    </row>
    <row r="12815" spans="5:6" x14ac:dyDescent="0.3">
      <c r="E12815" s="4" t="s">
        <v>6854</v>
      </c>
      <c r="F12815" s="11">
        <v>0</v>
      </c>
    </row>
    <row r="12816" spans="5:6" x14ac:dyDescent="0.3">
      <c r="E12816" s="4" t="s">
        <v>7352</v>
      </c>
      <c r="F12816" s="11">
        <v>0</v>
      </c>
    </row>
    <row r="12817" spans="5:6" x14ac:dyDescent="0.3">
      <c r="E12817" s="4" t="s">
        <v>6855</v>
      </c>
      <c r="F12817" s="11">
        <v>0</v>
      </c>
    </row>
    <row r="12818" spans="5:6" x14ac:dyDescent="0.3">
      <c r="E12818" s="4" t="s">
        <v>7354</v>
      </c>
      <c r="F12818" s="11">
        <v>0</v>
      </c>
    </row>
    <row r="12819" spans="5:6" x14ac:dyDescent="0.3">
      <c r="E12819" s="4" t="s">
        <v>6856</v>
      </c>
      <c r="F12819" s="11">
        <v>0</v>
      </c>
    </row>
    <row r="12820" spans="5:6" x14ac:dyDescent="0.3">
      <c r="E12820" s="4" t="s">
        <v>7356</v>
      </c>
      <c r="F12820" s="11">
        <v>0</v>
      </c>
    </row>
    <row r="12821" spans="5:6" x14ac:dyDescent="0.3">
      <c r="E12821" s="4" t="s">
        <v>6857</v>
      </c>
      <c r="F12821" s="11">
        <v>0</v>
      </c>
    </row>
    <row r="12822" spans="5:6" x14ac:dyDescent="0.3">
      <c r="E12822" s="4" t="s">
        <v>7358</v>
      </c>
      <c r="F12822" s="11">
        <v>0</v>
      </c>
    </row>
    <row r="12823" spans="5:6" x14ac:dyDescent="0.3">
      <c r="E12823" s="4" t="s">
        <v>6858</v>
      </c>
      <c r="F12823" s="11">
        <v>0</v>
      </c>
    </row>
    <row r="12824" spans="5:6" x14ac:dyDescent="0.3">
      <c r="E12824" s="4" t="s">
        <v>7360</v>
      </c>
      <c r="F12824" s="11">
        <v>0</v>
      </c>
    </row>
    <row r="12825" spans="5:6" x14ac:dyDescent="0.3">
      <c r="E12825" s="4" t="s">
        <v>6859</v>
      </c>
      <c r="F12825" s="11">
        <v>0</v>
      </c>
    </row>
    <row r="12826" spans="5:6" x14ac:dyDescent="0.3">
      <c r="E12826" s="4" t="s">
        <v>7362</v>
      </c>
      <c r="F12826" s="11">
        <v>0</v>
      </c>
    </row>
    <row r="12827" spans="5:6" x14ac:dyDescent="0.3">
      <c r="E12827" s="4" t="s">
        <v>6860</v>
      </c>
      <c r="F12827" s="11">
        <v>0</v>
      </c>
    </row>
    <row r="12828" spans="5:6" x14ac:dyDescent="0.3">
      <c r="E12828" s="4" t="s">
        <v>7364</v>
      </c>
      <c r="F12828" s="11">
        <v>0</v>
      </c>
    </row>
    <row r="12829" spans="5:6" x14ac:dyDescent="0.3">
      <c r="E12829" s="4" t="s">
        <v>6861</v>
      </c>
      <c r="F12829" s="11">
        <v>0</v>
      </c>
    </row>
    <row r="12830" spans="5:6" x14ac:dyDescent="0.3">
      <c r="E12830" s="4" t="s">
        <v>7366</v>
      </c>
      <c r="F12830" s="11">
        <v>0</v>
      </c>
    </row>
    <row r="12831" spans="5:6" x14ac:dyDescent="0.3">
      <c r="E12831" s="4" t="s">
        <v>6862</v>
      </c>
      <c r="F12831" s="11">
        <v>0</v>
      </c>
    </row>
    <row r="12832" spans="5:6" x14ac:dyDescent="0.3">
      <c r="E12832" s="4" t="s">
        <v>7368</v>
      </c>
      <c r="F12832" s="11">
        <v>0</v>
      </c>
    </row>
    <row r="12833" spans="5:6" x14ac:dyDescent="0.3">
      <c r="E12833" s="4" t="s">
        <v>6863</v>
      </c>
      <c r="F12833" s="11">
        <v>0</v>
      </c>
    </row>
    <row r="12834" spans="5:6" x14ac:dyDescent="0.3">
      <c r="E12834" s="4" t="s">
        <v>7370</v>
      </c>
      <c r="F12834" s="11">
        <v>0</v>
      </c>
    </row>
    <row r="12835" spans="5:6" x14ac:dyDescent="0.3">
      <c r="E12835" s="4" t="s">
        <v>6864</v>
      </c>
      <c r="F12835" s="11">
        <v>0</v>
      </c>
    </row>
    <row r="12836" spans="5:6" x14ac:dyDescent="0.3">
      <c r="E12836" s="4" t="s">
        <v>7372</v>
      </c>
      <c r="F12836" s="11">
        <v>0</v>
      </c>
    </row>
    <row r="12837" spans="5:6" x14ac:dyDescent="0.3">
      <c r="E12837" s="4" t="s">
        <v>6865</v>
      </c>
      <c r="F12837" s="11">
        <v>0</v>
      </c>
    </row>
    <row r="12838" spans="5:6" x14ac:dyDescent="0.3">
      <c r="E12838" s="4" t="s">
        <v>7374</v>
      </c>
      <c r="F12838" s="11">
        <v>0</v>
      </c>
    </row>
    <row r="12839" spans="5:6" x14ac:dyDescent="0.3">
      <c r="E12839" s="4" t="s">
        <v>6866</v>
      </c>
      <c r="F12839" s="11">
        <v>0</v>
      </c>
    </row>
    <row r="12840" spans="5:6" x14ac:dyDescent="0.3">
      <c r="E12840" s="4" t="s">
        <v>7376</v>
      </c>
      <c r="F12840" s="11">
        <v>0</v>
      </c>
    </row>
    <row r="12841" spans="5:6" x14ac:dyDescent="0.3">
      <c r="E12841" s="4" t="s">
        <v>6867</v>
      </c>
      <c r="F12841" s="11">
        <v>0</v>
      </c>
    </row>
    <row r="12842" spans="5:6" x14ac:dyDescent="0.3">
      <c r="E12842" s="4" t="s">
        <v>7378</v>
      </c>
      <c r="F12842" s="11">
        <v>0</v>
      </c>
    </row>
    <row r="12843" spans="5:6" x14ac:dyDescent="0.3">
      <c r="E12843" s="4" t="s">
        <v>6868</v>
      </c>
      <c r="F12843" s="11">
        <v>0</v>
      </c>
    </row>
    <row r="12844" spans="5:6" x14ac:dyDescent="0.3">
      <c r="E12844" s="4" t="s">
        <v>7380</v>
      </c>
      <c r="F12844" s="11">
        <v>0</v>
      </c>
    </row>
    <row r="12845" spans="5:6" x14ac:dyDescent="0.3">
      <c r="E12845" s="4" t="s">
        <v>6869</v>
      </c>
      <c r="F12845" s="11">
        <v>0</v>
      </c>
    </row>
    <row r="12846" spans="5:6" x14ac:dyDescent="0.3">
      <c r="E12846" s="4" t="s">
        <v>7382</v>
      </c>
      <c r="F12846" s="11">
        <v>0</v>
      </c>
    </row>
    <row r="12847" spans="5:6" x14ac:dyDescent="0.3">
      <c r="E12847" s="4" t="s">
        <v>6870</v>
      </c>
      <c r="F12847" s="11">
        <v>0</v>
      </c>
    </row>
    <row r="12848" spans="5:6" x14ac:dyDescent="0.3">
      <c r="E12848" s="4" t="s">
        <v>7384</v>
      </c>
      <c r="F12848" s="11">
        <v>0</v>
      </c>
    </row>
    <row r="12849" spans="5:6" x14ac:dyDescent="0.3">
      <c r="E12849" s="4" t="s">
        <v>6871</v>
      </c>
      <c r="F12849" s="11">
        <v>0</v>
      </c>
    </row>
    <row r="12850" spans="5:6" x14ac:dyDescent="0.3">
      <c r="E12850" s="4" t="s">
        <v>7386</v>
      </c>
      <c r="F12850" s="11">
        <v>0</v>
      </c>
    </row>
    <row r="12851" spans="5:6" x14ac:dyDescent="0.3">
      <c r="E12851" s="4" t="s">
        <v>6872</v>
      </c>
      <c r="F12851" s="11">
        <v>0</v>
      </c>
    </row>
    <row r="12852" spans="5:6" x14ac:dyDescent="0.3">
      <c r="E12852" s="4" t="s">
        <v>7388</v>
      </c>
      <c r="F12852" s="11">
        <v>0</v>
      </c>
    </row>
    <row r="12853" spans="5:6" x14ac:dyDescent="0.3">
      <c r="E12853" s="4" t="s">
        <v>6873</v>
      </c>
      <c r="F12853" s="11">
        <v>0</v>
      </c>
    </row>
    <row r="12854" spans="5:6" x14ac:dyDescent="0.3">
      <c r="E12854" s="4" t="s">
        <v>7390</v>
      </c>
      <c r="F12854" s="11">
        <v>0</v>
      </c>
    </row>
    <row r="12855" spans="5:6" x14ac:dyDescent="0.3">
      <c r="E12855" s="4" t="s">
        <v>6874</v>
      </c>
      <c r="F12855" s="11">
        <v>0</v>
      </c>
    </row>
    <row r="12856" spans="5:6" x14ac:dyDescent="0.3">
      <c r="E12856" s="4" t="s">
        <v>7392</v>
      </c>
      <c r="F12856" s="11">
        <v>0</v>
      </c>
    </row>
    <row r="12857" spans="5:6" x14ac:dyDescent="0.3">
      <c r="E12857" s="4" t="s">
        <v>6875</v>
      </c>
      <c r="F12857" s="11">
        <v>0</v>
      </c>
    </row>
    <row r="12858" spans="5:6" x14ac:dyDescent="0.3">
      <c r="E12858" s="4" t="s">
        <v>7394</v>
      </c>
      <c r="F12858" s="11">
        <v>0</v>
      </c>
    </row>
    <row r="12859" spans="5:6" x14ac:dyDescent="0.3">
      <c r="E12859" s="4" t="s">
        <v>6876</v>
      </c>
      <c r="F12859" s="11">
        <v>0</v>
      </c>
    </row>
    <row r="12860" spans="5:6" x14ac:dyDescent="0.3">
      <c r="E12860" s="4" t="s">
        <v>7396</v>
      </c>
      <c r="F12860" s="11">
        <v>0</v>
      </c>
    </row>
    <row r="12861" spans="5:6" x14ac:dyDescent="0.3">
      <c r="E12861" s="4" t="s">
        <v>6877</v>
      </c>
      <c r="F12861" s="11">
        <v>0</v>
      </c>
    </row>
    <row r="12862" spans="5:6" x14ac:dyDescent="0.3">
      <c r="E12862" s="4" t="s">
        <v>7398</v>
      </c>
      <c r="F12862" s="11">
        <v>0</v>
      </c>
    </row>
    <row r="12863" spans="5:6" x14ac:dyDescent="0.3">
      <c r="E12863" s="4" t="s">
        <v>6878</v>
      </c>
      <c r="F12863" s="11">
        <v>0</v>
      </c>
    </row>
    <row r="12864" spans="5:6" x14ac:dyDescent="0.3">
      <c r="E12864" s="4" t="s">
        <v>7400</v>
      </c>
      <c r="F12864" s="11">
        <v>0</v>
      </c>
    </row>
    <row r="12865" spans="5:6" x14ac:dyDescent="0.3">
      <c r="E12865" s="4" t="s">
        <v>6879</v>
      </c>
      <c r="F12865" s="11">
        <v>0</v>
      </c>
    </row>
    <row r="12866" spans="5:6" x14ac:dyDescent="0.3">
      <c r="E12866" s="4" t="s">
        <v>7402</v>
      </c>
      <c r="F12866" s="11">
        <v>0</v>
      </c>
    </row>
    <row r="12867" spans="5:6" x14ac:dyDescent="0.3">
      <c r="E12867" s="4" t="s">
        <v>6880</v>
      </c>
      <c r="F12867" s="11">
        <v>0</v>
      </c>
    </row>
    <row r="12868" spans="5:6" x14ac:dyDescent="0.3">
      <c r="E12868" s="4" t="s">
        <v>7404</v>
      </c>
      <c r="F12868" s="11">
        <v>0</v>
      </c>
    </row>
    <row r="12869" spans="5:6" x14ac:dyDescent="0.3">
      <c r="E12869" s="4" t="s">
        <v>6881</v>
      </c>
      <c r="F12869" s="11">
        <v>0</v>
      </c>
    </row>
    <row r="12870" spans="5:6" x14ac:dyDescent="0.3">
      <c r="E12870" s="4" t="s">
        <v>7406</v>
      </c>
      <c r="F12870" s="11">
        <v>0</v>
      </c>
    </row>
    <row r="12871" spans="5:6" x14ac:dyDescent="0.3">
      <c r="E12871" s="4" t="s">
        <v>6345</v>
      </c>
      <c r="F12871" s="11">
        <v>0</v>
      </c>
    </row>
    <row r="12872" spans="5:6" x14ac:dyDescent="0.3">
      <c r="E12872" s="4" t="s">
        <v>7408</v>
      </c>
      <c r="F12872" s="11">
        <v>0</v>
      </c>
    </row>
    <row r="12873" spans="5:6" x14ac:dyDescent="0.3">
      <c r="E12873" s="4" t="s">
        <v>6883</v>
      </c>
      <c r="F12873" s="11">
        <v>0</v>
      </c>
    </row>
    <row r="12874" spans="5:6" x14ac:dyDescent="0.3">
      <c r="E12874" s="4" t="s">
        <v>7410</v>
      </c>
      <c r="F12874" s="11">
        <v>0</v>
      </c>
    </row>
    <row r="12875" spans="5:6" x14ac:dyDescent="0.3">
      <c r="E12875" s="4" t="s">
        <v>6346</v>
      </c>
      <c r="F12875" s="11">
        <v>0</v>
      </c>
    </row>
    <row r="12876" spans="5:6" x14ac:dyDescent="0.3">
      <c r="E12876" s="4" t="s">
        <v>7412</v>
      </c>
      <c r="F12876" s="11">
        <v>0</v>
      </c>
    </row>
    <row r="12877" spans="5:6" x14ac:dyDescent="0.3">
      <c r="E12877" s="4" t="s">
        <v>6885</v>
      </c>
      <c r="F12877" s="11">
        <v>0</v>
      </c>
    </row>
    <row r="12878" spans="5:6" x14ac:dyDescent="0.3">
      <c r="E12878" s="4" t="s">
        <v>7414</v>
      </c>
      <c r="F12878" s="11">
        <v>0</v>
      </c>
    </row>
    <row r="12879" spans="5:6" x14ac:dyDescent="0.3">
      <c r="E12879" s="4" t="s">
        <v>6886</v>
      </c>
      <c r="F12879" s="11">
        <v>0</v>
      </c>
    </row>
    <row r="12880" spans="5:6" x14ac:dyDescent="0.3">
      <c r="E12880" s="4" t="s">
        <v>7416</v>
      </c>
      <c r="F12880" s="11">
        <v>0</v>
      </c>
    </row>
    <row r="12881" spans="5:6" x14ac:dyDescent="0.3">
      <c r="E12881" s="4" t="s">
        <v>6887</v>
      </c>
      <c r="F12881" s="11">
        <v>0</v>
      </c>
    </row>
    <row r="12882" spans="5:6" x14ac:dyDescent="0.3">
      <c r="E12882" s="4" t="s">
        <v>7418</v>
      </c>
      <c r="F12882" s="11">
        <v>0</v>
      </c>
    </row>
    <row r="12883" spans="5:6" x14ac:dyDescent="0.3">
      <c r="E12883" s="4" t="s">
        <v>6888</v>
      </c>
      <c r="F12883" s="11">
        <v>0</v>
      </c>
    </row>
    <row r="12884" spans="5:6" x14ac:dyDescent="0.3">
      <c r="E12884" s="4" t="s">
        <v>7420</v>
      </c>
      <c r="F12884" s="11">
        <v>0</v>
      </c>
    </row>
    <row r="12885" spans="5:6" x14ac:dyDescent="0.3">
      <c r="E12885" s="4" t="s">
        <v>6889</v>
      </c>
      <c r="F12885" s="11">
        <v>0</v>
      </c>
    </row>
    <row r="12886" spans="5:6" x14ac:dyDescent="0.3">
      <c r="E12886" s="4" t="s">
        <v>7422</v>
      </c>
      <c r="F12886" s="11">
        <v>0</v>
      </c>
    </row>
    <row r="12887" spans="5:6" x14ac:dyDescent="0.3">
      <c r="E12887" s="4" t="s">
        <v>6890</v>
      </c>
      <c r="F12887" s="11">
        <v>0</v>
      </c>
    </row>
    <row r="12888" spans="5:6" x14ac:dyDescent="0.3">
      <c r="E12888" s="4" t="s">
        <v>7424</v>
      </c>
      <c r="F12888" s="11">
        <v>0</v>
      </c>
    </row>
    <row r="12889" spans="5:6" x14ac:dyDescent="0.3">
      <c r="E12889" s="4" t="s">
        <v>6891</v>
      </c>
      <c r="F12889" s="11">
        <v>0</v>
      </c>
    </row>
    <row r="12890" spans="5:6" x14ac:dyDescent="0.3">
      <c r="E12890" s="4" t="s">
        <v>7426</v>
      </c>
      <c r="F12890" s="11">
        <v>0</v>
      </c>
    </row>
    <row r="12891" spans="5:6" x14ac:dyDescent="0.3">
      <c r="E12891" s="4" t="s">
        <v>6892</v>
      </c>
      <c r="F12891" s="11">
        <v>0</v>
      </c>
    </row>
    <row r="12892" spans="5:6" x14ac:dyDescent="0.3">
      <c r="E12892" s="4" t="s">
        <v>7428</v>
      </c>
      <c r="F12892" s="11">
        <v>0</v>
      </c>
    </row>
    <row r="12893" spans="5:6" x14ac:dyDescent="0.3">
      <c r="E12893" s="4" t="s">
        <v>6893</v>
      </c>
      <c r="F12893" s="11">
        <v>0</v>
      </c>
    </row>
    <row r="12894" spans="5:6" x14ac:dyDescent="0.3">
      <c r="E12894" s="4" t="s">
        <v>7430</v>
      </c>
      <c r="F12894" s="11">
        <v>0</v>
      </c>
    </row>
    <row r="12895" spans="5:6" x14ac:dyDescent="0.3">
      <c r="E12895" s="4" t="s">
        <v>6894</v>
      </c>
      <c r="F12895" s="11">
        <v>0</v>
      </c>
    </row>
    <row r="12896" spans="5:6" x14ac:dyDescent="0.3">
      <c r="E12896" s="4" t="s">
        <v>7432</v>
      </c>
      <c r="F12896" s="11">
        <v>0</v>
      </c>
    </row>
    <row r="12897" spans="5:6" x14ac:dyDescent="0.3">
      <c r="E12897" s="4" t="s">
        <v>6895</v>
      </c>
      <c r="F12897" s="11">
        <v>0</v>
      </c>
    </row>
    <row r="12898" spans="5:6" x14ac:dyDescent="0.3">
      <c r="E12898" s="4" t="s">
        <v>7434</v>
      </c>
      <c r="F12898" s="11">
        <v>0</v>
      </c>
    </row>
    <row r="12899" spans="5:6" x14ac:dyDescent="0.3">
      <c r="E12899" s="4" t="s">
        <v>6896</v>
      </c>
      <c r="F12899" s="11">
        <v>0</v>
      </c>
    </row>
    <row r="12900" spans="5:6" x14ac:dyDescent="0.3">
      <c r="E12900" s="4" t="s">
        <v>7436</v>
      </c>
      <c r="F12900" s="11">
        <v>0</v>
      </c>
    </row>
    <row r="12901" spans="5:6" x14ac:dyDescent="0.3">
      <c r="E12901" s="4" t="s">
        <v>6897</v>
      </c>
      <c r="F12901" s="11">
        <v>0</v>
      </c>
    </row>
    <row r="12902" spans="5:6" x14ac:dyDescent="0.3">
      <c r="E12902" s="4" t="s">
        <v>7438</v>
      </c>
      <c r="F12902" s="11">
        <v>0</v>
      </c>
    </row>
    <row r="12903" spans="5:6" x14ac:dyDescent="0.3">
      <c r="E12903" s="4" t="s">
        <v>6898</v>
      </c>
      <c r="F12903" s="11">
        <v>0</v>
      </c>
    </row>
    <row r="12904" spans="5:6" x14ac:dyDescent="0.3">
      <c r="E12904" s="4" t="s">
        <v>7440</v>
      </c>
      <c r="F12904" s="11">
        <v>0</v>
      </c>
    </row>
    <row r="12905" spans="5:6" x14ac:dyDescent="0.3">
      <c r="E12905" s="4" t="s">
        <v>6899</v>
      </c>
      <c r="F12905" s="11">
        <v>0</v>
      </c>
    </row>
    <row r="12906" spans="5:6" x14ac:dyDescent="0.3">
      <c r="E12906" s="4" t="s">
        <v>7442</v>
      </c>
      <c r="F12906" s="11">
        <v>0</v>
      </c>
    </row>
    <row r="12907" spans="5:6" x14ac:dyDescent="0.3">
      <c r="E12907" s="4" t="s">
        <v>6900</v>
      </c>
      <c r="F12907" s="11">
        <v>0</v>
      </c>
    </row>
    <row r="12908" spans="5:6" x14ac:dyDescent="0.3">
      <c r="E12908" s="4" t="s">
        <v>7444</v>
      </c>
      <c r="F12908" s="11">
        <v>0</v>
      </c>
    </row>
    <row r="12909" spans="5:6" x14ac:dyDescent="0.3">
      <c r="E12909" s="4" t="s">
        <v>6901</v>
      </c>
      <c r="F12909" s="11">
        <v>0</v>
      </c>
    </row>
    <row r="12910" spans="5:6" x14ac:dyDescent="0.3">
      <c r="E12910" s="4" t="s">
        <v>7446</v>
      </c>
      <c r="F12910" s="11">
        <v>0</v>
      </c>
    </row>
    <row r="12911" spans="5:6" x14ac:dyDescent="0.3">
      <c r="E12911" s="4" t="s">
        <v>7474</v>
      </c>
      <c r="F12911" s="11">
        <v>0</v>
      </c>
    </row>
    <row r="12912" spans="5:6" x14ac:dyDescent="0.3">
      <c r="E12912" s="4" t="s">
        <v>7448</v>
      </c>
      <c r="F12912" s="11">
        <v>0</v>
      </c>
    </row>
    <row r="12913" spans="5:6" x14ac:dyDescent="0.3">
      <c r="E12913" s="4" t="s">
        <v>7476</v>
      </c>
      <c r="F12913" s="11">
        <v>0</v>
      </c>
    </row>
    <row r="12914" spans="5:6" x14ac:dyDescent="0.3">
      <c r="E12914" s="4" t="s">
        <v>7450</v>
      </c>
      <c r="F12914" s="11">
        <v>0</v>
      </c>
    </row>
    <row r="12915" spans="5:6" x14ac:dyDescent="0.3">
      <c r="E12915" s="4" t="s">
        <v>7478</v>
      </c>
      <c r="F12915" s="11">
        <v>0</v>
      </c>
    </row>
    <row r="12916" spans="5:6" x14ac:dyDescent="0.3">
      <c r="E12916" s="4" t="s">
        <v>7452</v>
      </c>
      <c r="F12916" s="11">
        <v>0</v>
      </c>
    </row>
    <row r="12917" spans="5:6" x14ac:dyDescent="0.3">
      <c r="E12917" s="4" t="s">
        <v>7480</v>
      </c>
      <c r="F12917" s="11">
        <v>0</v>
      </c>
    </row>
    <row r="12918" spans="5:6" x14ac:dyDescent="0.3">
      <c r="E12918" s="4" t="s">
        <v>7454</v>
      </c>
      <c r="F12918" s="11">
        <v>0</v>
      </c>
    </row>
    <row r="12919" spans="5:6" x14ac:dyDescent="0.3">
      <c r="E12919" s="4" t="s">
        <v>6906</v>
      </c>
      <c r="F12919" s="11">
        <v>0</v>
      </c>
    </row>
    <row r="12920" spans="5:6" x14ac:dyDescent="0.3">
      <c r="E12920" s="4" t="s">
        <v>7456</v>
      </c>
      <c r="F12920" s="11">
        <v>0</v>
      </c>
    </row>
    <row r="12921" spans="5:6" x14ac:dyDescent="0.3">
      <c r="E12921" s="4" t="s">
        <v>6907</v>
      </c>
      <c r="F12921" s="11">
        <v>0</v>
      </c>
    </row>
    <row r="12922" spans="5:6" x14ac:dyDescent="0.3">
      <c r="E12922" s="4" t="s">
        <v>7458</v>
      </c>
      <c r="F12922" s="11">
        <v>0</v>
      </c>
    </row>
    <row r="12923" spans="5:6" x14ac:dyDescent="0.3">
      <c r="E12923" s="4" t="s">
        <v>6908</v>
      </c>
      <c r="F12923" s="11">
        <v>0</v>
      </c>
    </row>
    <row r="12924" spans="5:6" x14ac:dyDescent="0.3">
      <c r="E12924" s="4" t="s">
        <v>7460</v>
      </c>
      <c r="F12924" s="11">
        <v>0</v>
      </c>
    </row>
    <row r="12925" spans="5:6" x14ac:dyDescent="0.3">
      <c r="E12925" s="4" t="s">
        <v>6909</v>
      </c>
      <c r="F12925" s="11">
        <v>0</v>
      </c>
    </row>
    <row r="12926" spans="5:6" x14ac:dyDescent="0.3">
      <c r="E12926" s="4" t="s">
        <v>7462</v>
      </c>
      <c r="F12926" s="11">
        <v>0</v>
      </c>
    </row>
    <row r="12927" spans="5:6" x14ac:dyDescent="0.3">
      <c r="E12927" s="4" t="s">
        <v>6910</v>
      </c>
      <c r="F12927" s="11">
        <v>0</v>
      </c>
    </row>
    <row r="12928" spans="5:6" x14ac:dyDescent="0.3">
      <c r="E12928" s="4" t="s">
        <v>7464</v>
      </c>
      <c r="F12928" s="11">
        <v>0</v>
      </c>
    </row>
    <row r="12929" spans="5:6" x14ac:dyDescent="0.3">
      <c r="E12929" s="4" t="s">
        <v>6911</v>
      </c>
      <c r="F12929" s="11">
        <v>0</v>
      </c>
    </row>
    <row r="12930" spans="5:6" x14ac:dyDescent="0.3">
      <c r="E12930" s="4" t="s">
        <v>7466</v>
      </c>
      <c r="F12930" s="11">
        <v>0</v>
      </c>
    </row>
    <row r="12931" spans="5:6" x14ac:dyDescent="0.3">
      <c r="E12931" s="4" t="s">
        <v>6912</v>
      </c>
      <c r="F12931" s="11">
        <v>0</v>
      </c>
    </row>
    <row r="12932" spans="5:6" x14ac:dyDescent="0.3">
      <c r="E12932" s="4" t="s">
        <v>7468</v>
      </c>
      <c r="F12932" s="11">
        <v>0</v>
      </c>
    </row>
    <row r="12933" spans="5:6" x14ac:dyDescent="0.3">
      <c r="E12933" s="4" t="s">
        <v>6913</v>
      </c>
      <c r="F12933" s="11">
        <v>0</v>
      </c>
    </row>
    <row r="12934" spans="5:6" x14ac:dyDescent="0.3">
      <c r="E12934" s="4" t="s">
        <v>7470</v>
      </c>
      <c r="F12934" s="11">
        <v>0</v>
      </c>
    </row>
    <row r="12935" spans="5:6" x14ac:dyDescent="0.3">
      <c r="E12935" s="4" t="s">
        <v>6914</v>
      </c>
      <c r="F12935" s="11">
        <v>0</v>
      </c>
    </row>
    <row r="12936" spans="5:6" x14ac:dyDescent="0.3">
      <c r="E12936" s="4" t="s">
        <v>7472</v>
      </c>
      <c r="F12936" s="11">
        <v>0</v>
      </c>
    </row>
    <row r="12937" spans="5:6" x14ac:dyDescent="0.3">
      <c r="E12937" s="4" t="s">
        <v>6915</v>
      </c>
      <c r="F12937" s="11">
        <v>0</v>
      </c>
    </row>
    <row r="12938" spans="5:6" x14ac:dyDescent="0.3">
      <c r="E12938" s="4" t="s">
        <v>6360</v>
      </c>
      <c r="F12938" s="11">
        <v>0</v>
      </c>
    </row>
    <row r="12939" spans="5:6" x14ac:dyDescent="0.3">
      <c r="E12939" s="4" t="s">
        <v>6916</v>
      </c>
      <c r="F12939" s="11">
        <v>0</v>
      </c>
    </row>
    <row r="12940" spans="5:6" x14ac:dyDescent="0.3">
      <c r="E12940" s="4" t="s">
        <v>6902</v>
      </c>
      <c r="F12940" s="11">
        <v>0</v>
      </c>
    </row>
    <row r="12941" spans="5:6" x14ac:dyDescent="0.3">
      <c r="E12941" s="4" t="s">
        <v>7477</v>
      </c>
      <c r="F12941" s="11">
        <v>0</v>
      </c>
    </row>
    <row r="12942" spans="5:6" x14ac:dyDescent="0.3">
      <c r="E12942" s="4" t="s">
        <v>6903</v>
      </c>
      <c r="F12942" s="11">
        <v>0</v>
      </c>
    </row>
    <row r="12943" spans="5:6" x14ac:dyDescent="0.3">
      <c r="E12943" s="4" t="s">
        <v>7479</v>
      </c>
      <c r="F12943" s="11">
        <v>0</v>
      </c>
    </row>
    <row r="12944" spans="5:6" x14ac:dyDescent="0.3">
      <c r="E12944" s="4" t="s">
        <v>6904</v>
      </c>
      <c r="F12944" s="11">
        <v>0</v>
      </c>
    </row>
    <row r="12945" spans="5:6" x14ac:dyDescent="0.3">
      <c r="E12945" s="4" t="s">
        <v>6331</v>
      </c>
      <c r="F12945" s="11">
        <v>0</v>
      </c>
    </row>
    <row r="12946" spans="5:6" x14ac:dyDescent="0.3">
      <c r="E12946" s="4" t="s">
        <v>6905</v>
      </c>
      <c r="F12946" s="11">
        <v>0</v>
      </c>
    </row>
    <row r="12947" spans="5:6" x14ac:dyDescent="0.3">
      <c r="E12947" s="4" t="s">
        <v>5758</v>
      </c>
      <c r="F12947" s="11">
        <v>0</v>
      </c>
    </row>
    <row r="12948" spans="5:6" x14ac:dyDescent="0.3">
      <c r="E12948" s="4" t="s">
        <v>6016</v>
      </c>
      <c r="F12948" s="11">
        <v>0</v>
      </c>
    </row>
    <row r="12949" spans="5:6" x14ac:dyDescent="0.3">
      <c r="E12949" s="4" t="s">
        <v>5886</v>
      </c>
      <c r="F12949" s="11">
        <v>0</v>
      </c>
    </row>
    <row r="12950" spans="5:6" x14ac:dyDescent="0.3">
      <c r="E12950" s="4" t="s">
        <v>5248</v>
      </c>
      <c r="F12950" s="11">
        <v>0</v>
      </c>
    </row>
    <row r="12951" spans="5:6" x14ac:dyDescent="0.3">
      <c r="E12951" s="4" t="s">
        <v>6144</v>
      </c>
      <c r="F12951" s="11">
        <v>0</v>
      </c>
    </row>
    <row r="12952" spans="5:6" x14ac:dyDescent="0.3">
      <c r="E12952" s="4" t="s">
        <v>5249</v>
      </c>
      <c r="F12952" s="11">
        <v>0</v>
      </c>
    </row>
    <row r="12953" spans="5:6" x14ac:dyDescent="0.3">
      <c r="E12953" s="4" t="s">
        <v>5822</v>
      </c>
      <c r="F12953" s="11">
        <v>0</v>
      </c>
    </row>
    <row r="12954" spans="5:6" x14ac:dyDescent="0.3">
      <c r="E12954" s="4" t="s">
        <v>5250</v>
      </c>
      <c r="F12954" s="11">
        <v>0</v>
      </c>
    </row>
    <row r="12955" spans="5:6" x14ac:dyDescent="0.3">
      <c r="E12955" s="4" t="s">
        <v>5952</v>
      </c>
      <c r="F12955" s="11">
        <v>0</v>
      </c>
    </row>
    <row r="12956" spans="5:6" x14ac:dyDescent="0.3">
      <c r="E12956" s="4" t="s">
        <v>5251</v>
      </c>
      <c r="F12956" s="11">
        <v>0</v>
      </c>
    </row>
    <row r="12957" spans="5:6" x14ac:dyDescent="0.3">
      <c r="E12957" s="4" t="s">
        <v>5239</v>
      </c>
      <c r="F12957" s="11">
        <v>0</v>
      </c>
    </row>
    <row r="12958" spans="5:6" x14ac:dyDescent="0.3">
      <c r="E12958" s="4" t="s">
        <v>5252</v>
      </c>
      <c r="F12958" s="11">
        <v>0</v>
      </c>
    </row>
    <row r="12959" spans="5:6" x14ac:dyDescent="0.3">
      <c r="E12959" s="4" t="s">
        <v>6272</v>
      </c>
      <c r="F12959" s="11">
        <v>0</v>
      </c>
    </row>
    <row r="12960" spans="5:6" x14ac:dyDescent="0.3">
      <c r="E12960" s="4" t="s">
        <v>5253</v>
      </c>
      <c r="F12960" s="11">
        <v>0</v>
      </c>
    </row>
    <row r="12961" spans="5:6" x14ac:dyDescent="0.3">
      <c r="E12961" s="4" t="s">
        <v>5790</v>
      </c>
      <c r="F12961" s="11">
        <v>0</v>
      </c>
    </row>
    <row r="12962" spans="5:6" x14ac:dyDescent="0.3">
      <c r="E12962" s="4" t="s">
        <v>5254</v>
      </c>
      <c r="F12962" s="11">
        <v>0</v>
      </c>
    </row>
    <row r="12963" spans="5:6" x14ac:dyDescent="0.3">
      <c r="E12963" s="4" t="s">
        <v>5854</v>
      </c>
      <c r="F12963" s="11">
        <v>0</v>
      </c>
    </row>
    <row r="12964" spans="5:6" x14ac:dyDescent="0.3">
      <c r="E12964" s="4" t="s">
        <v>5255</v>
      </c>
      <c r="F12964" s="11">
        <v>0</v>
      </c>
    </row>
    <row r="12965" spans="5:6" x14ac:dyDescent="0.3">
      <c r="E12965" s="4" t="s">
        <v>5918</v>
      </c>
      <c r="F12965" s="11">
        <v>0</v>
      </c>
    </row>
    <row r="12966" spans="5:6" x14ac:dyDescent="0.3">
      <c r="E12966" s="4" t="s">
        <v>5256</v>
      </c>
      <c r="F12966" s="11">
        <v>0</v>
      </c>
    </row>
    <row r="12967" spans="5:6" x14ac:dyDescent="0.3">
      <c r="E12967" s="4" t="s">
        <v>5984</v>
      </c>
      <c r="F12967" s="11">
        <v>0</v>
      </c>
    </row>
    <row r="12968" spans="5:6" x14ac:dyDescent="0.3">
      <c r="E12968" s="4" t="s">
        <v>5257</v>
      </c>
      <c r="F12968" s="11">
        <v>0</v>
      </c>
    </row>
    <row r="12969" spans="5:6" x14ac:dyDescent="0.3">
      <c r="E12969" s="4" t="s">
        <v>6048</v>
      </c>
      <c r="F12969" s="11">
        <v>0</v>
      </c>
    </row>
    <row r="12970" spans="5:6" x14ac:dyDescent="0.3">
      <c r="E12970" s="4" t="s">
        <v>5258</v>
      </c>
      <c r="F12970" s="11">
        <v>0</v>
      </c>
    </row>
    <row r="12971" spans="5:6" x14ac:dyDescent="0.3">
      <c r="E12971" s="4" t="s">
        <v>5246</v>
      </c>
      <c r="F12971" s="11">
        <v>0</v>
      </c>
    </row>
    <row r="12972" spans="5:6" x14ac:dyDescent="0.3">
      <c r="E12972" s="4" t="s">
        <v>5259</v>
      </c>
      <c r="F12972" s="11">
        <v>0</v>
      </c>
    </row>
    <row r="12973" spans="5:6" x14ac:dyDescent="0.3">
      <c r="E12973" s="4" t="s">
        <v>6240</v>
      </c>
      <c r="F12973" s="11">
        <v>0</v>
      </c>
    </row>
    <row r="12974" spans="5:6" x14ac:dyDescent="0.3">
      <c r="E12974" s="4" t="s">
        <v>5260</v>
      </c>
      <c r="F12974" s="11">
        <v>0</v>
      </c>
    </row>
    <row r="12975" spans="5:6" x14ac:dyDescent="0.3">
      <c r="E12975" s="4" t="s">
        <v>6304</v>
      </c>
      <c r="F12975" s="11">
        <v>0</v>
      </c>
    </row>
    <row r="12976" spans="5:6" x14ac:dyDescent="0.3">
      <c r="E12976" s="4" t="s">
        <v>5261</v>
      </c>
      <c r="F12976" s="11">
        <v>0</v>
      </c>
    </row>
    <row r="12977" spans="5:6" x14ac:dyDescent="0.3">
      <c r="E12977" s="4" t="s">
        <v>5774</v>
      </c>
      <c r="F12977" s="11">
        <v>0</v>
      </c>
    </row>
    <row r="12978" spans="5:6" x14ac:dyDescent="0.3">
      <c r="E12978" s="4" t="s">
        <v>5262</v>
      </c>
      <c r="F12978" s="11">
        <v>0</v>
      </c>
    </row>
    <row r="12979" spans="5:6" x14ac:dyDescent="0.3">
      <c r="E12979" s="4" t="s">
        <v>5806</v>
      </c>
      <c r="F12979" s="11">
        <v>0</v>
      </c>
    </row>
    <row r="12980" spans="5:6" x14ac:dyDescent="0.3">
      <c r="E12980" s="4" t="s">
        <v>5263</v>
      </c>
      <c r="F12980" s="11">
        <v>0</v>
      </c>
    </row>
    <row r="12981" spans="5:6" x14ac:dyDescent="0.3">
      <c r="E12981" s="4" t="s">
        <v>5838</v>
      </c>
      <c r="F12981" s="11">
        <v>0</v>
      </c>
    </row>
    <row r="12982" spans="5:6" x14ac:dyDescent="0.3">
      <c r="E12982" s="4" t="s">
        <v>5264</v>
      </c>
      <c r="F12982" s="11">
        <v>0</v>
      </c>
    </row>
    <row r="12983" spans="5:6" x14ac:dyDescent="0.3">
      <c r="E12983" s="4" t="s">
        <v>5870</v>
      </c>
      <c r="F12983" s="11">
        <v>0</v>
      </c>
    </row>
    <row r="12984" spans="5:6" x14ac:dyDescent="0.3">
      <c r="E12984" s="4" t="s">
        <v>5265</v>
      </c>
      <c r="F12984" s="11">
        <v>0</v>
      </c>
    </row>
    <row r="12985" spans="5:6" x14ac:dyDescent="0.3">
      <c r="E12985" s="4" t="s">
        <v>5902</v>
      </c>
      <c r="F12985" s="11">
        <v>0</v>
      </c>
    </row>
    <row r="12986" spans="5:6" x14ac:dyDescent="0.3">
      <c r="E12986" s="4" t="s">
        <v>5266</v>
      </c>
      <c r="F12986" s="11">
        <v>0</v>
      </c>
    </row>
    <row r="12987" spans="5:6" x14ac:dyDescent="0.3">
      <c r="E12987" s="4" t="s">
        <v>5934</v>
      </c>
      <c r="F12987" s="11">
        <v>0</v>
      </c>
    </row>
    <row r="12988" spans="5:6" x14ac:dyDescent="0.3">
      <c r="E12988" s="4" t="s">
        <v>5267</v>
      </c>
      <c r="F12988" s="11">
        <v>0</v>
      </c>
    </row>
    <row r="12989" spans="5:6" x14ac:dyDescent="0.3">
      <c r="E12989" s="4" t="s">
        <v>5968</v>
      </c>
      <c r="F12989" s="11">
        <v>0</v>
      </c>
    </row>
    <row r="12990" spans="5:6" x14ac:dyDescent="0.3">
      <c r="E12990" s="4" t="s">
        <v>5268</v>
      </c>
      <c r="F12990" s="11">
        <v>0</v>
      </c>
    </row>
    <row r="12991" spans="5:6" x14ac:dyDescent="0.3">
      <c r="E12991" s="4" t="s">
        <v>6000</v>
      </c>
      <c r="F12991" s="11">
        <v>0</v>
      </c>
    </row>
    <row r="12992" spans="5:6" x14ac:dyDescent="0.3">
      <c r="E12992" s="4" t="s">
        <v>5269</v>
      </c>
      <c r="F12992" s="11">
        <v>0</v>
      </c>
    </row>
    <row r="12993" spans="5:6" x14ac:dyDescent="0.3">
      <c r="E12993" s="4" t="s">
        <v>6032</v>
      </c>
      <c r="F12993" s="11">
        <v>0</v>
      </c>
    </row>
    <row r="12994" spans="5:6" x14ac:dyDescent="0.3">
      <c r="E12994" s="4" t="s">
        <v>5270</v>
      </c>
      <c r="F12994" s="11">
        <v>0</v>
      </c>
    </row>
    <row r="12995" spans="5:6" x14ac:dyDescent="0.3">
      <c r="E12995" s="4" t="s">
        <v>6064</v>
      </c>
      <c r="F12995" s="11">
        <v>0</v>
      </c>
    </row>
    <row r="12996" spans="5:6" x14ac:dyDescent="0.3">
      <c r="E12996" s="4" t="s">
        <v>5188</v>
      </c>
      <c r="F12996" s="11">
        <v>0</v>
      </c>
    </row>
    <row r="12997" spans="5:6" x14ac:dyDescent="0.3">
      <c r="E12997" s="4" t="s">
        <v>6096</v>
      </c>
      <c r="F12997" s="11">
        <v>0</v>
      </c>
    </row>
    <row r="12998" spans="5:6" x14ac:dyDescent="0.3">
      <c r="E12998" s="4" t="s">
        <v>5189</v>
      </c>
      <c r="F12998" s="11">
        <v>0</v>
      </c>
    </row>
    <row r="12999" spans="5:6" x14ac:dyDescent="0.3">
      <c r="E12999" s="4" t="s">
        <v>5243</v>
      </c>
      <c r="F12999" s="11">
        <v>0</v>
      </c>
    </row>
    <row r="13000" spans="5:6" x14ac:dyDescent="0.3">
      <c r="E13000" s="4" t="s">
        <v>5273</v>
      </c>
      <c r="F13000" s="11">
        <v>0</v>
      </c>
    </row>
    <row r="13001" spans="5:6" x14ac:dyDescent="0.3">
      <c r="E13001" s="4" t="s">
        <v>6224</v>
      </c>
      <c r="F13001" s="11">
        <v>0</v>
      </c>
    </row>
    <row r="13002" spans="5:6" x14ac:dyDescent="0.3">
      <c r="E13002" s="4" t="s">
        <v>5274</v>
      </c>
      <c r="F13002" s="11">
        <v>0</v>
      </c>
    </row>
    <row r="13003" spans="5:6" x14ac:dyDescent="0.3">
      <c r="E13003" s="4" t="s">
        <v>6256</v>
      </c>
      <c r="F13003" s="11">
        <v>0</v>
      </c>
    </row>
    <row r="13004" spans="5:6" x14ac:dyDescent="0.3">
      <c r="E13004" s="4" t="s">
        <v>5275</v>
      </c>
      <c r="F13004" s="11">
        <v>0</v>
      </c>
    </row>
    <row r="13005" spans="5:6" x14ac:dyDescent="0.3">
      <c r="E13005" s="4" t="s">
        <v>6288</v>
      </c>
      <c r="F13005" s="11">
        <v>0</v>
      </c>
    </row>
    <row r="13006" spans="5:6" x14ac:dyDescent="0.3">
      <c r="E13006" s="4" t="s">
        <v>5276</v>
      </c>
      <c r="F13006" s="11">
        <v>0</v>
      </c>
    </row>
    <row r="13007" spans="5:6" x14ac:dyDescent="0.3">
      <c r="E13007" s="4" t="s">
        <v>6320</v>
      </c>
      <c r="F13007" s="11">
        <v>0</v>
      </c>
    </row>
    <row r="13008" spans="5:6" x14ac:dyDescent="0.3">
      <c r="E13008" s="4" t="s">
        <v>5277</v>
      </c>
      <c r="F13008" s="11">
        <v>0</v>
      </c>
    </row>
    <row r="13009" spans="5:6" x14ac:dyDescent="0.3">
      <c r="E13009" s="4" t="s">
        <v>5766</v>
      </c>
      <c r="F13009" s="11">
        <v>0</v>
      </c>
    </row>
    <row r="13010" spans="5:6" x14ac:dyDescent="0.3">
      <c r="E13010" s="4" t="s">
        <v>5278</v>
      </c>
      <c r="F13010" s="11">
        <v>0</v>
      </c>
    </row>
    <row r="13011" spans="5:6" x14ac:dyDescent="0.3">
      <c r="E13011" s="4" t="s">
        <v>5782</v>
      </c>
      <c r="F13011" s="11">
        <v>0</v>
      </c>
    </row>
    <row r="13012" spans="5:6" x14ac:dyDescent="0.3">
      <c r="E13012" s="4" t="s">
        <v>5279</v>
      </c>
      <c r="F13012" s="11">
        <v>0</v>
      </c>
    </row>
    <row r="13013" spans="5:6" x14ac:dyDescent="0.3">
      <c r="E13013" s="4" t="s">
        <v>5798</v>
      </c>
      <c r="F13013" s="11">
        <v>0</v>
      </c>
    </row>
    <row r="13014" spans="5:6" x14ac:dyDescent="0.3">
      <c r="E13014" s="4" t="s">
        <v>5280</v>
      </c>
      <c r="F13014" s="11">
        <v>0</v>
      </c>
    </row>
    <row r="13015" spans="5:6" x14ac:dyDescent="0.3">
      <c r="E13015" s="4" t="s">
        <v>5814</v>
      </c>
      <c r="F13015" s="11">
        <v>0</v>
      </c>
    </row>
    <row r="13016" spans="5:6" x14ac:dyDescent="0.3">
      <c r="E13016" s="4" t="s">
        <v>5281</v>
      </c>
      <c r="F13016" s="11">
        <v>0</v>
      </c>
    </row>
    <row r="13017" spans="5:6" x14ac:dyDescent="0.3">
      <c r="E13017" s="4" t="s">
        <v>5830</v>
      </c>
      <c r="F13017" s="11">
        <v>0</v>
      </c>
    </row>
    <row r="13018" spans="5:6" x14ac:dyDescent="0.3">
      <c r="E13018" s="4" t="s">
        <v>5282</v>
      </c>
      <c r="F13018" s="11">
        <v>0</v>
      </c>
    </row>
    <row r="13019" spans="5:6" x14ac:dyDescent="0.3">
      <c r="E13019" s="4" t="s">
        <v>5846</v>
      </c>
      <c r="F13019" s="11">
        <v>0</v>
      </c>
    </row>
    <row r="13020" spans="5:6" x14ac:dyDescent="0.3">
      <c r="E13020" s="4" t="s">
        <v>5283</v>
      </c>
      <c r="F13020" s="11">
        <v>0</v>
      </c>
    </row>
    <row r="13021" spans="5:6" x14ac:dyDescent="0.3">
      <c r="E13021" s="4" t="s">
        <v>5862</v>
      </c>
      <c r="F13021" s="11">
        <v>0</v>
      </c>
    </row>
    <row r="13022" spans="5:6" x14ac:dyDescent="0.3">
      <c r="E13022" s="4" t="s">
        <v>5284</v>
      </c>
      <c r="F13022" s="11">
        <v>0</v>
      </c>
    </row>
    <row r="13023" spans="5:6" x14ac:dyDescent="0.3">
      <c r="E13023" s="4" t="s">
        <v>5878</v>
      </c>
      <c r="F13023" s="11">
        <v>0</v>
      </c>
    </row>
    <row r="13024" spans="5:6" x14ac:dyDescent="0.3">
      <c r="E13024" s="4" t="s">
        <v>5285</v>
      </c>
      <c r="F13024" s="11">
        <v>0</v>
      </c>
    </row>
    <row r="13025" spans="5:6" x14ac:dyDescent="0.3">
      <c r="E13025" s="4" t="s">
        <v>5894</v>
      </c>
      <c r="F13025" s="11">
        <v>0</v>
      </c>
    </row>
    <row r="13026" spans="5:6" x14ac:dyDescent="0.3">
      <c r="E13026" s="4" t="s">
        <v>5286</v>
      </c>
      <c r="F13026" s="11">
        <v>0</v>
      </c>
    </row>
    <row r="13027" spans="5:6" x14ac:dyDescent="0.3">
      <c r="E13027" s="4" t="s">
        <v>5910</v>
      </c>
      <c r="F13027" s="11">
        <v>0</v>
      </c>
    </row>
    <row r="13028" spans="5:6" x14ac:dyDescent="0.3">
      <c r="E13028" s="4" t="s">
        <v>5287</v>
      </c>
      <c r="F13028" s="11">
        <v>0</v>
      </c>
    </row>
    <row r="13029" spans="5:6" x14ac:dyDescent="0.3">
      <c r="E13029" s="4" t="s">
        <v>5926</v>
      </c>
      <c r="F13029" s="11">
        <v>0</v>
      </c>
    </row>
    <row r="13030" spans="5:6" x14ac:dyDescent="0.3">
      <c r="E13030" s="4" t="s">
        <v>5288</v>
      </c>
      <c r="F13030" s="11">
        <v>0</v>
      </c>
    </row>
    <row r="13031" spans="5:6" x14ac:dyDescent="0.3">
      <c r="E13031" s="4" t="s">
        <v>5944</v>
      </c>
      <c r="F13031" s="11">
        <v>0</v>
      </c>
    </row>
    <row r="13032" spans="5:6" x14ac:dyDescent="0.3">
      <c r="E13032" s="4" t="s">
        <v>5289</v>
      </c>
      <c r="F13032" s="11">
        <v>0</v>
      </c>
    </row>
    <row r="13033" spans="5:6" x14ac:dyDescent="0.3">
      <c r="E13033" s="4" t="s">
        <v>5960</v>
      </c>
      <c r="F13033" s="11">
        <v>0</v>
      </c>
    </row>
    <row r="13034" spans="5:6" x14ac:dyDescent="0.3">
      <c r="E13034" s="4" t="s">
        <v>5290</v>
      </c>
      <c r="F13034" s="11">
        <v>0</v>
      </c>
    </row>
    <row r="13035" spans="5:6" x14ac:dyDescent="0.3">
      <c r="E13035" s="4" t="s">
        <v>5229</v>
      </c>
      <c r="F13035" s="11">
        <v>0</v>
      </c>
    </row>
    <row r="13036" spans="5:6" x14ac:dyDescent="0.3">
      <c r="E13036" s="4" t="s">
        <v>5291</v>
      </c>
      <c r="F13036" s="11">
        <v>0</v>
      </c>
    </row>
    <row r="13037" spans="5:6" x14ac:dyDescent="0.3">
      <c r="E13037" s="4" t="s">
        <v>5992</v>
      </c>
      <c r="F13037" s="11">
        <v>0</v>
      </c>
    </row>
    <row r="13038" spans="5:6" x14ac:dyDescent="0.3">
      <c r="E13038" s="4" t="s">
        <v>5292</v>
      </c>
      <c r="F13038" s="11">
        <v>0</v>
      </c>
    </row>
    <row r="13039" spans="5:6" x14ac:dyDescent="0.3">
      <c r="E13039" s="4" t="s">
        <v>6008</v>
      </c>
      <c r="F13039" s="11">
        <v>0</v>
      </c>
    </row>
    <row r="13040" spans="5:6" x14ac:dyDescent="0.3">
      <c r="E13040" s="4" t="s">
        <v>5293</v>
      </c>
      <c r="F13040" s="11">
        <v>0</v>
      </c>
    </row>
    <row r="13041" spans="5:6" x14ac:dyDescent="0.3">
      <c r="E13041" s="4" t="s">
        <v>6024</v>
      </c>
      <c r="F13041" s="11">
        <v>0</v>
      </c>
    </row>
    <row r="13042" spans="5:6" x14ac:dyDescent="0.3">
      <c r="E13042" s="4" t="s">
        <v>5294</v>
      </c>
      <c r="F13042" s="11">
        <v>0</v>
      </c>
    </row>
    <row r="13043" spans="5:6" x14ac:dyDescent="0.3">
      <c r="E13043" s="4" t="s">
        <v>6040</v>
      </c>
      <c r="F13043" s="11">
        <v>0</v>
      </c>
    </row>
    <row r="13044" spans="5:6" x14ac:dyDescent="0.3">
      <c r="E13044" s="4" t="s">
        <v>5295</v>
      </c>
      <c r="F13044" s="11">
        <v>0</v>
      </c>
    </row>
    <row r="13045" spans="5:6" x14ac:dyDescent="0.3">
      <c r="E13045" s="4" t="s">
        <v>6056</v>
      </c>
      <c r="F13045" s="11">
        <v>0</v>
      </c>
    </row>
    <row r="13046" spans="5:6" x14ac:dyDescent="0.3">
      <c r="E13046" s="4" t="s">
        <v>5296</v>
      </c>
      <c r="F13046" s="11">
        <v>0</v>
      </c>
    </row>
    <row r="13047" spans="5:6" x14ac:dyDescent="0.3">
      <c r="E13047" s="4" t="s">
        <v>6072</v>
      </c>
      <c r="F13047" s="11">
        <v>0</v>
      </c>
    </row>
    <row r="13048" spans="5:6" x14ac:dyDescent="0.3">
      <c r="E13048" s="4" t="s">
        <v>5297</v>
      </c>
      <c r="F13048" s="11">
        <v>0</v>
      </c>
    </row>
    <row r="13049" spans="5:6" x14ac:dyDescent="0.3">
      <c r="E13049" s="4" t="s">
        <v>6088</v>
      </c>
      <c r="F13049" s="11">
        <v>0</v>
      </c>
    </row>
    <row r="13050" spans="5:6" x14ac:dyDescent="0.3">
      <c r="E13050" s="4" t="s">
        <v>5298</v>
      </c>
      <c r="F13050" s="11">
        <v>0</v>
      </c>
    </row>
    <row r="13051" spans="5:6" x14ac:dyDescent="0.3">
      <c r="E13051" s="4" t="s">
        <v>6104</v>
      </c>
      <c r="F13051" s="11">
        <v>0</v>
      </c>
    </row>
    <row r="13052" spans="5:6" x14ac:dyDescent="0.3">
      <c r="E13052" s="4" t="s">
        <v>5299</v>
      </c>
      <c r="F13052" s="11">
        <v>0</v>
      </c>
    </row>
    <row r="13053" spans="5:6" x14ac:dyDescent="0.3">
      <c r="E13053" s="4" t="s">
        <v>6120</v>
      </c>
      <c r="F13053" s="11">
        <v>0</v>
      </c>
    </row>
    <row r="13054" spans="5:6" x14ac:dyDescent="0.3">
      <c r="E13054" s="4" t="s">
        <v>5300</v>
      </c>
      <c r="F13054" s="11">
        <v>0</v>
      </c>
    </row>
    <row r="13055" spans="5:6" x14ac:dyDescent="0.3">
      <c r="E13055" s="4" t="s">
        <v>6136</v>
      </c>
      <c r="F13055" s="11">
        <v>0</v>
      </c>
    </row>
    <row r="13056" spans="5:6" x14ac:dyDescent="0.3">
      <c r="E13056" s="4" t="s">
        <v>5301</v>
      </c>
      <c r="F13056" s="11">
        <v>0</v>
      </c>
    </row>
    <row r="13057" spans="5:6" x14ac:dyDescent="0.3">
      <c r="E13057" s="4" t="s">
        <v>6152</v>
      </c>
      <c r="F13057" s="11">
        <v>0</v>
      </c>
    </row>
    <row r="13058" spans="5:6" x14ac:dyDescent="0.3">
      <c r="E13058" s="4" t="s">
        <v>5302</v>
      </c>
      <c r="F13058" s="11">
        <v>0</v>
      </c>
    </row>
    <row r="13059" spans="5:6" x14ac:dyDescent="0.3">
      <c r="E13059" s="4" t="s">
        <v>6232</v>
      </c>
      <c r="F13059" s="11">
        <v>0</v>
      </c>
    </row>
    <row r="13060" spans="5:6" x14ac:dyDescent="0.3">
      <c r="E13060" s="4" t="s">
        <v>5303</v>
      </c>
      <c r="F13060" s="11">
        <v>0</v>
      </c>
    </row>
    <row r="13061" spans="5:6" x14ac:dyDescent="0.3">
      <c r="E13061" s="4" t="s">
        <v>6248</v>
      </c>
      <c r="F13061" s="11">
        <v>0</v>
      </c>
    </row>
    <row r="13062" spans="5:6" x14ac:dyDescent="0.3">
      <c r="E13062" s="4" t="s">
        <v>5304</v>
      </c>
      <c r="F13062" s="11">
        <v>0</v>
      </c>
    </row>
    <row r="13063" spans="5:6" x14ac:dyDescent="0.3">
      <c r="E13063" s="4" t="s">
        <v>6264</v>
      </c>
      <c r="F13063" s="11">
        <v>0</v>
      </c>
    </row>
    <row r="13064" spans="5:6" x14ac:dyDescent="0.3">
      <c r="E13064" s="4" t="s">
        <v>5305</v>
      </c>
      <c r="F13064" s="11">
        <v>0</v>
      </c>
    </row>
    <row r="13065" spans="5:6" x14ac:dyDescent="0.3">
      <c r="E13065" s="4" t="s">
        <v>6280</v>
      </c>
      <c r="F13065" s="11">
        <v>0</v>
      </c>
    </row>
    <row r="13066" spans="5:6" x14ac:dyDescent="0.3">
      <c r="E13066" s="4" t="s">
        <v>5306</v>
      </c>
      <c r="F13066" s="11">
        <v>0</v>
      </c>
    </row>
    <row r="13067" spans="5:6" x14ac:dyDescent="0.3">
      <c r="E13067" s="4" t="s">
        <v>6296</v>
      </c>
      <c r="F13067" s="11">
        <v>0</v>
      </c>
    </row>
    <row r="13068" spans="5:6" x14ac:dyDescent="0.3">
      <c r="E13068" s="4" t="s">
        <v>5307</v>
      </c>
      <c r="F13068" s="11">
        <v>0</v>
      </c>
    </row>
    <row r="13069" spans="5:6" x14ac:dyDescent="0.3">
      <c r="E13069" s="4" t="s">
        <v>6312</v>
      </c>
      <c r="F13069" s="11">
        <v>0</v>
      </c>
    </row>
    <row r="13070" spans="5:6" x14ac:dyDescent="0.3">
      <c r="E13070" s="4" t="s">
        <v>5308</v>
      </c>
      <c r="F13070" s="11">
        <v>0</v>
      </c>
    </row>
    <row r="13071" spans="5:6" x14ac:dyDescent="0.3">
      <c r="E13071" s="4" t="s">
        <v>6328</v>
      </c>
      <c r="F13071" s="11">
        <v>0</v>
      </c>
    </row>
    <row r="13072" spans="5:6" x14ac:dyDescent="0.3">
      <c r="E13072" s="4" t="s">
        <v>5182</v>
      </c>
      <c r="F13072" s="11">
        <v>0</v>
      </c>
    </row>
    <row r="13073" spans="5:6" x14ac:dyDescent="0.3">
      <c r="E13073" s="4" t="s">
        <v>5762</v>
      </c>
      <c r="F13073" s="11">
        <v>0</v>
      </c>
    </row>
    <row r="13074" spans="5:6" x14ac:dyDescent="0.3">
      <c r="E13074" s="4" t="s">
        <v>5310</v>
      </c>
      <c r="F13074" s="11">
        <v>0</v>
      </c>
    </row>
    <row r="13075" spans="5:6" x14ac:dyDescent="0.3">
      <c r="E13075" s="4" t="s">
        <v>5770</v>
      </c>
      <c r="F13075" s="11">
        <v>0</v>
      </c>
    </row>
    <row r="13076" spans="5:6" x14ac:dyDescent="0.3">
      <c r="E13076" s="4" t="s">
        <v>5311</v>
      </c>
      <c r="F13076" s="11">
        <v>0</v>
      </c>
    </row>
    <row r="13077" spans="5:6" x14ac:dyDescent="0.3">
      <c r="E13077" s="4" t="s">
        <v>5778</v>
      </c>
      <c r="F13077" s="11">
        <v>0</v>
      </c>
    </row>
    <row r="13078" spans="5:6" x14ac:dyDescent="0.3">
      <c r="E13078" s="4" t="s">
        <v>5312</v>
      </c>
      <c r="F13078" s="11">
        <v>0</v>
      </c>
    </row>
    <row r="13079" spans="5:6" x14ac:dyDescent="0.3">
      <c r="E13079" s="4" t="s">
        <v>5786</v>
      </c>
      <c r="F13079" s="11">
        <v>0</v>
      </c>
    </row>
    <row r="13080" spans="5:6" x14ac:dyDescent="0.3">
      <c r="E13080" s="4" t="s">
        <v>5313</v>
      </c>
      <c r="F13080" s="11">
        <v>0</v>
      </c>
    </row>
    <row r="13081" spans="5:6" x14ac:dyDescent="0.3">
      <c r="E13081" s="4" t="s">
        <v>5794</v>
      </c>
      <c r="F13081" s="11">
        <v>0</v>
      </c>
    </row>
    <row r="13082" spans="5:6" x14ac:dyDescent="0.3">
      <c r="E13082" s="4" t="s">
        <v>5314</v>
      </c>
      <c r="F13082" s="11">
        <v>0</v>
      </c>
    </row>
    <row r="13083" spans="5:6" x14ac:dyDescent="0.3">
      <c r="E13083" s="4" t="s">
        <v>5802</v>
      </c>
      <c r="F13083" s="11">
        <v>0</v>
      </c>
    </row>
    <row r="13084" spans="5:6" x14ac:dyDescent="0.3">
      <c r="E13084" s="4" t="s">
        <v>5315</v>
      </c>
      <c r="F13084" s="11">
        <v>0</v>
      </c>
    </row>
    <row r="13085" spans="5:6" x14ac:dyDescent="0.3">
      <c r="E13085" s="4" t="s">
        <v>5810</v>
      </c>
      <c r="F13085" s="11">
        <v>0</v>
      </c>
    </row>
    <row r="13086" spans="5:6" x14ac:dyDescent="0.3">
      <c r="E13086" s="4" t="s">
        <v>5316</v>
      </c>
      <c r="F13086" s="11">
        <v>0</v>
      </c>
    </row>
    <row r="13087" spans="5:6" x14ac:dyDescent="0.3">
      <c r="E13087" s="4" t="s">
        <v>5818</v>
      </c>
      <c r="F13087" s="11">
        <v>0</v>
      </c>
    </row>
    <row r="13088" spans="5:6" x14ac:dyDescent="0.3">
      <c r="E13088" s="4" t="s">
        <v>5317</v>
      </c>
      <c r="F13088" s="11">
        <v>0</v>
      </c>
    </row>
    <row r="13089" spans="5:6" x14ac:dyDescent="0.3">
      <c r="E13089" s="4" t="s">
        <v>5826</v>
      </c>
      <c r="F13089" s="11">
        <v>0</v>
      </c>
    </row>
    <row r="13090" spans="5:6" x14ac:dyDescent="0.3">
      <c r="E13090" s="4" t="s">
        <v>5191</v>
      </c>
      <c r="F13090" s="11">
        <v>0</v>
      </c>
    </row>
    <row r="13091" spans="5:6" x14ac:dyDescent="0.3">
      <c r="E13091" s="4" t="s">
        <v>5834</v>
      </c>
      <c r="F13091" s="11">
        <v>0</v>
      </c>
    </row>
    <row r="13092" spans="5:6" x14ac:dyDescent="0.3">
      <c r="E13092" s="4" t="s">
        <v>5319</v>
      </c>
      <c r="F13092" s="11">
        <v>0</v>
      </c>
    </row>
    <row r="13093" spans="5:6" x14ac:dyDescent="0.3">
      <c r="E13093" s="4" t="s">
        <v>5842</v>
      </c>
      <c r="F13093" s="11">
        <v>0</v>
      </c>
    </row>
    <row r="13094" spans="5:6" x14ac:dyDescent="0.3">
      <c r="E13094" s="4" t="s">
        <v>5320</v>
      </c>
      <c r="F13094" s="11">
        <v>0</v>
      </c>
    </row>
    <row r="13095" spans="5:6" x14ac:dyDescent="0.3">
      <c r="E13095" s="4" t="s">
        <v>5850</v>
      </c>
      <c r="F13095" s="11">
        <v>0</v>
      </c>
    </row>
    <row r="13096" spans="5:6" x14ac:dyDescent="0.3">
      <c r="E13096" s="4" t="s">
        <v>5321</v>
      </c>
      <c r="F13096" s="11">
        <v>0</v>
      </c>
    </row>
    <row r="13097" spans="5:6" x14ac:dyDescent="0.3">
      <c r="E13097" s="4" t="s">
        <v>5858</v>
      </c>
      <c r="F13097" s="11">
        <v>0</v>
      </c>
    </row>
    <row r="13098" spans="5:6" x14ac:dyDescent="0.3">
      <c r="E13098" s="4" t="s">
        <v>5322</v>
      </c>
      <c r="F13098" s="11">
        <v>0</v>
      </c>
    </row>
    <row r="13099" spans="5:6" x14ac:dyDescent="0.3">
      <c r="E13099" s="4" t="s">
        <v>5866</v>
      </c>
      <c r="F13099" s="11">
        <v>0</v>
      </c>
    </row>
    <row r="13100" spans="5:6" x14ac:dyDescent="0.3">
      <c r="E13100" s="4" t="s">
        <v>5323</v>
      </c>
      <c r="F13100" s="11">
        <v>0</v>
      </c>
    </row>
    <row r="13101" spans="5:6" x14ac:dyDescent="0.3">
      <c r="E13101" s="4" t="s">
        <v>5874</v>
      </c>
      <c r="F13101" s="11">
        <v>0</v>
      </c>
    </row>
    <row r="13102" spans="5:6" x14ac:dyDescent="0.3">
      <c r="E13102" s="4" t="s">
        <v>5324</v>
      </c>
      <c r="F13102" s="11">
        <v>0</v>
      </c>
    </row>
    <row r="13103" spans="5:6" x14ac:dyDescent="0.3">
      <c r="E13103" s="4" t="s">
        <v>5882</v>
      </c>
      <c r="F13103" s="11">
        <v>0</v>
      </c>
    </row>
    <row r="13104" spans="5:6" x14ac:dyDescent="0.3">
      <c r="E13104" s="4" t="s">
        <v>5325</v>
      </c>
      <c r="F13104" s="11">
        <v>0</v>
      </c>
    </row>
    <row r="13105" spans="5:6" x14ac:dyDescent="0.3">
      <c r="E13105" s="4" t="s">
        <v>5890</v>
      </c>
      <c r="F13105" s="11">
        <v>0</v>
      </c>
    </row>
    <row r="13106" spans="5:6" x14ac:dyDescent="0.3">
      <c r="E13106" s="4" t="s">
        <v>5326</v>
      </c>
      <c r="F13106" s="11">
        <v>0</v>
      </c>
    </row>
    <row r="13107" spans="5:6" x14ac:dyDescent="0.3">
      <c r="E13107" s="4" t="s">
        <v>5898</v>
      </c>
      <c r="F13107" s="11">
        <v>0</v>
      </c>
    </row>
    <row r="13108" spans="5:6" x14ac:dyDescent="0.3">
      <c r="E13108" s="4" t="s">
        <v>5327</v>
      </c>
      <c r="F13108" s="11">
        <v>0</v>
      </c>
    </row>
    <row r="13109" spans="5:6" x14ac:dyDescent="0.3">
      <c r="E13109" s="4" t="s">
        <v>5906</v>
      </c>
      <c r="F13109" s="11">
        <v>0</v>
      </c>
    </row>
    <row r="13110" spans="5:6" x14ac:dyDescent="0.3">
      <c r="E13110" s="4" t="s">
        <v>5328</v>
      </c>
      <c r="F13110" s="11">
        <v>0</v>
      </c>
    </row>
    <row r="13111" spans="5:6" x14ac:dyDescent="0.3">
      <c r="E13111" s="4" t="s">
        <v>5914</v>
      </c>
      <c r="F13111" s="11">
        <v>0</v>
      </c>
    </row>
    <row r="13112" spans="5:6" x14ac:dyDescent="0.3">
      <c r="E13112" s="4" t="s">
        <v>5329</v>
      </c>
      <c r="F13112" s="11">
        <v>0</v>
      </c>
    </row>
    <row r="13113" spans="5:6" x14ac:dyDescent="0.3">
      <c r="E13113" s="4" t="s">
        <v>5922</v>
      </c>
      <c r="F13113" s="11">
        <v>0</v>
      </c>
    </row>
    <row r="13114" spans="5:6" x14ac:dyDescent="0.3">
      <c r="E13114" s="4" t="s">
        <v>5330</v>
      </c>
      <c r="F13114" s="11">
        <v>0</v>
      </c>
    </row>
    <row r="13115" spans="5:6" x14ac:dyDescent="0.3">
      <c r="E13115" s="4" t="s">
        <v>5930</v>
      </c>
      <c r="F13115" s="11">
        <v>0</v>
      </c>
    </row>
    <row r="13116" spans="5:6" x14ac:dyDescent="0.3">
      <c r="E13116" s="4" t="s">
        <v>5331</v>
      </c>
      <c r="F13116" s="11">
        <v>0</v>
      </c>
    </row>
    <row r="13117" spans="5:6" x14ac:dyDescent="0.3">
      <c r="E13117" s="4" t="s">
        <v>5940</v>
      </c>
      <c r="F13117" s="11">
        <v>0</v>
      </c>
    </row>
    <row r="13118" spans="5:6" x14ac:dyDescent="0.3">
      <c r="E13118" s="4" t="s">
        <v>5192</v>
      </c>
      <c r="F13118" s="11">
        <v>0</v>
      </c>
    </row>
    <row r="13119" spans="5:6" x14ac:dyDescent="0.3">
      <c r="E13119" s="4" t="s">
        <v>5226</v>
      </c>
      <c r="F13119" s="11">
        <v>0</v>
      </c>
    </row>
    <row r="13120" spans="5:6" x14ac:dyDescent="0.3">
      <c r="E13120" s="4" t="s">
        <v>5333</v>
      </c>
      <c r="F13120" s="11">
        <v>0</v>
      </c>
    </row>
    <row r="13121" spans="5:6" x14ac:dyDescent="0.3">
      <c r="E13121" s="4" t="s">
        <v>5956</v>
      </c>
      <c r="F13121" s="11">
        <v>0</v>
      </c>
    </row>
    <row r="13122" spans="5:6" x14ac:dyDescent="0.3">
      <c r="E13122" s="4" t="s">
        <v>5334</v>
      </c>
      <c r="F13122" s="11">
        <v>0</v>
      </c>
    </row>
    <row r="13123" spans="5:6" x14ac:dyDescent="0.3">
      <c r="E13123" s="4" t="s">
        <v>5964</v>
      </c>
      <c r="F13123" s="11">
        <v>0</v>
      </c>
    </row>
    <row r="13124" spans="5:6" x14ac:dyDescent="0.3">
      <c r="E13124" s="4" t="s">
        <v>5193</v>
      </c>
      <c r="F13124" s="11">
        <v>0</v>
      </c>
    </row>
    <row r="13125" spans="5:6" x14ac:dyDescent="0.3">
      <c r="E13125" s="4" t="s">
        <v>5972</v>
      </c>
      <c r="F13125" s="11">
        <v>0</v>
      </c>
    </row>
    <row r="13126" spans="5:6" x14ac:dyDescent="0.3">
      <c r="E13126" s="4" t="s">
        <v>5336</v>
      </c>
      <c r="F13126" s="11">
        <v>0</v>
      </c>
    </row>
    <row r="13127" spans="5:6" x14ac:dyDescent="0.3">
      <c r="E13127" s="4" t="s">
        <v>5230</v>
      </c>
      <c r="F13127" s="11">
        <v>0</v>
      </c>
    </row>
    <row r="13128" spans="5:6" x14ac:dyDescent="0.3">
      <c r="E13128" s="4" t="s">
        <v>5337</v>
      </c>
      <c r="F13128" s="11">
        <v>0</v>
      </c>
    </row>
    <row r="13129" spans="5:6" x14ac:dyDescent="0.3">
      <c r="E13129" s="4" t="s">
        <v>5988</v>
      </c>
      <c r="F13129" s="11">
        <v>0</v>
      </c>
    </row>
    <row r="13130" spans="5:6" x14ac:dyDescent="0.3">
      <c r="E13130" s="4" t="s">
        <v>5338</v>
      </c>
      <c r="F13130" s="11">
        <v>0</v>
      </c>
    </row>
    <row r="13131" spans="5:6" x14ac:dyDescent="0.3">
      <c r="E13131" s="4" t="s">
        <v>5996</v>
      </c>
      <c r="F13131" s="11">
        <v>0</v>
      </c>
    </row>
    <row r="13132" spans="5:6" x14ac:dyDescent="0.3">
      <c r="E13132" s="4" t="s">
        <v>5339</v>
      </c>
      <c r="F13132" s="11">
        <v>0</v>
      </c>
    </row>
    <row r="13133" spans="5:6" x14ac:dyDescent="0.3">
      <c r="E13133" s="4" t="s">
        <v>5234</v>
      </c>
      <c r="F13133" s="11">
        <v>0</v>
      </c>
    </row>
    <row r="13134" spans="5:6" x14ac:dyDescent="0.3">
      <c r="E13134" s="4" t="s">
        <v>5340</v>
      </c>
      <c r="F13134" s="11">
        <v>0</v>
      </c>
    </row>
    <row r="13135" spans="5:6" x14ac:dyDescent="0.3">
      <c r="E13135" s="4" t="s">
        <v>6012</v>
      </c>
      <c r="F13135" s="11">
        <v>0</v>
      </c>
    </row>
    <row r="13136" spans="5:6" x14ac:dyDescent="0.3">
      <c r="E13136" s="4" t="s">
        <v>5341</v>
      </c>
      <c r="F13136" s="11">
        <v>0</v>
      </c>
    </row>
    <row r="13137" spans="5:6" x14ac:dyDescent="0.3">
      <c r="E13137" s="4" t="s">
        <v>6020</v>
      </c>
      <c r="F13137" s="11">
        <v>0</v>
      </c>
    </row>
    <row r="13138" spans="5:6" x14ac:dyDescent="0.3">
      <c r="E13138" s="4" t="s">
        <v>5342</v>
      </c>
      <c r="F13138" s="11">
        <v>0</v>
      </c>
    </row>
    <row r="13139" spans="5:6" x14ac:dyDescent="0.3">
      <c r="E13139" s="4" t="s">
        <v>6028</v>
      </c>
      <c r="F13139" s="11">
        <v>0</v>
      </c>
    </row>
    <row r="13140" spans="5:6" x14ac:dyDescent="0.3">
      <c r="E13140" s="4" t="s">
        <v>5343</v>
      </c>
      <c r="F13140" s="11">
        <v>0</v>
      </c>
    </row>
    <row r="13141" spans="5:6" x14ac:dyDescent="0.3">
      <c r="E13141" s="4" t="s">
        <v>6036</v>
      </c>
      <c r="F13141" s="11">
        <v>0</v>
      </c>
    </row>
    <row r="13142" spans="5:6" x14ac:dyDescent="0.3">
      <c r="E13142" s="4" t="s">
        <v>5344</v>
      </c>
      <c r="F13142" s="11">
        <v>0</v>
      </c>
    </row>
    <row r="13143" spans="5:6" x14ac:dyDescent="0.3">
      <c r="E13143" s="4" t="s">
        <v>6044</v>
      </c>
      <c r="F13143" s="11">
        <v>0</v>
      </c>
    </row>
    <row r="13144" spans="5:6" x14ac:dyDescent="0.3">
      <c r="E13144" s="4" t="s">
        <v>5345</v>
      </c>
      <c r="F13144" s="11">
        <v>0</v>
      </c>
    </row>
    <row r="13145" spans="5:6" x14ac:dyDescent="0.3">
      <c r="E13145" s="4" t="s">
        <v>6052</v>
      </c>
      <c r="F13145" s="11">
        <v>0</v>
      </c>
    </row>
    <row r="13146" spans="5:6" x14ac:dyDescent="0.3">
      <c r="E13146" s="4" t="s">
        <v>5346</v>
      </c>
      <c r="F13146" s="11">
        <v>0</v>
      </c>
    </row>
    <row r="13147" spans="5:6" x14ac:dyDescent="0.3">
      <c r="E13147" s="4" t="s">
        <v>6060</v>
      </c>
      <c r="F13147" s="11">
        <v>0</v>
      </c>
    </row>
    <row r="13148" spans="5:6" x14ac:dyDescent="0.3">
      <c r="E13148" s="4" t="s">
        <v>5347</v>
      </c>
      <c r="F13148" s="11">
        <v>0</v>
      </c>
    </row>
    <row r="13149" spans="5:6" x14ac:dyDescent="0.3">
      <c r="E13149" s="4" t="s">
        <v>6068</v>
      </c>
      <c r="F13149" s="11">
        <v>0</v>
      </c>
    </row>
    <row r="13150" spans="5:6" x14ac:dyDescent="0.3">
      <c r="E13150" s="4" t="s">
        <v>5348</v>
      </c>
      <c r="F13150" s="11">
        <v>0</v>
      </c>
    </row>
    <row r="13151" spans="5:6" x14ac:dyDescent="0.3">
      <c r="E13151" s="4" t="s">
        <v>6076</v>
      </c>
      <c r="F13151" s="11">
        <v>0</v>
      </c>
    </row>
    <row r="13152" spans="5:6" x14ac:dyDescent="0.3">
      <c r="E13152" s="4" t="s">
        <v>5349</v>
      </c>
      <c r="F13152" s="11">
        <v>0</v>
      </c>
    </row>
    <row r="13153" spans="5:6" x14ac:dyDescent="0.3">
      <c r="E13153" s="4" t="s">
        <v>6084</v>
      </c>
      <c r="F13153" s="11">
        <v>0</v>
      </c>
    </row>
    <row r="13154" spans="5:6" x14ac:dyDescent="0.3">
      <c r="E13154" s="4" t="s">
        <v>5350</v>
      </c>
      <c r="F13154" s="11">
        <v>0</v>
      </c>
    </row>
    <row r="13155" spans="5:6" x14ac:dyDescent="0.3">
      <c r="E13155" s="4" t="s">
        <v>6092</v>
      </c>
      <c r="F13155" s="11">
        <v>0</v>
      </c>
    </row>
    <row r="13156" spans="5:6" x14ac:dyDescent="0.3">
      <c r="E13156" s="4" t="s">
        <v>5194</v>
      </c>
      <c r="F13156" s="11">
        <v>0</v>
      </c>
    </row>
    <row r="13157" spans="5:6" x14ac:dyDescent="0.3">
      <c r="E13157" s="4" t="s">
        <v>6100</v>
      </c>
      <c r="F13157" s="11">
        <v>0</v>
      </c>
    </row>
    <row r="13158" spans="5:6" x14ac:dyDescent="0.3">
      <c r="E13158" s="4" t="s">
        <v>5352</v>
      </c>
      <c r="F13158" s="11">
        <v>0</v>
      </c>
    </row>
    <row r="13159" spans="5:6" x14ac:dyDescent="0.3">
      <c r="E13159" s="4" t="s">
        <v>6108</v>
      </c>
      <c r="F13159" s="11">
        <v>0</v>
      </c>
    </row>
    <row r="13160" spans="5:6" x14ac:dyDescent="0.3">
      <c r="E13160" s="4" t="s">
        <v>5353</v>
      </c>
      <c r="F13160" s="11">
        <v>0</v>
      </c>
    </row>
    <row r="13161" spans="5:6" x14ac:dyDescent="0.3">
      <c r="E13161" s="4" t="s">
        <v>6116</v>
      </c>
      <c r="F13161" s="11">
        <v>0</v>
      </c>
    </row>
    <row r="13162" spans="5:6" x14ac:dyDescent="0.3">
      <c r="E13162" s="4" t="s">
        <v>5354</v>
      </c>
      <c r="F13162" s="11">
        <v>0</v>
      </c>
    </row>
    <row r="13163" spans="5:6" x14ac:dyDescent="0.3">
      <c r="E13163" s="4" t="s">
        <v>6124</v>
      </c>
      <c r="F13163" s="11">
        <v>0</v>
      </c>
    </row>
    <row r="13164" spans="5:6" x14ac:dyDescent="0.3">
      <c r="E13164" s="4" t="s">
        <v>5355</v>
      </c>
      <c r="F13164" s="11">
        <v>0</v>
      </c>
    </row>
    <row r="13165" spans="5:6" x14ac:dyDescent="0.3">
      <c r="E13165" s="4" t="s">
        <v>6132</v>
      </c>
      <c r="F13165" s="11">
        <v>0</v>
      </c>
    </row>
    <row r="13166" spans="5:6" x14ac:dyDescent="0.3">
      <c r="E13166" s="4" t="s">
        <v>5356</v>
      </c>
      <c r="F13166" s="11">
        <v>0</v>
      </c>
    </row>
    <row r="13167" spans="5:6" x14ac:dyDescent="0.3">
      <c r="E13167" s="4" t="s">
        <v>6140</v>
      </c>
      <c r="F13167" s="11">
        <v>0</v>
      </c>
    </row>
    <row r="13168" spans="5:6" x14ac:dyDescent="0.3">
      <c r="E13168" s="4" t="s">
        <v>5357</v>
      </c>
      <c r="F13168" s="11">
        <v>0</v>
      </c>
    </row>
    <row r="13169" spans="5:6" x14ac:dyDescent="0.3">
      <c r="E13169" s="4" t="s">
        <v>6148</v>
      </c>
      <c r="F13169" s="11">
        <v>0</v>
      </c>
    </row>
    <row r="13170" spans="5:6" x14ac:dyDescent="0.3">
      <c r="E13170" s="4" t="s">
        <v>5358</v>
      </c>
      <c r="F13170" s="11">
        <v>0</v>
      </c>
    </row>
    <row r="13171" spans="5:6" x14ac:dyDescent="0.3">
      <c r="E13171" s="4" t="s">
        <v>5245</v>
      </c>
      <c r="F13171" s="11">
        <v>0</v>
      </c>
    </row>
    <row r="13172" spans="5:6" x14ac:dyDescent="0.3">
      <c r="E13172" s="4" t="s">
        <v>5359</v>
      </c>
      <c r="F13172" s="11">
        <v>0</v>
      </c>
    </row>
    <row r="13173" spans="5:6" x14ac:dyDescent="0.3">
      <c r="E13173" s="4" t="s">
        <v>6228</v>
      </c>
      <c r="F13173" s="11">
        <v>0</v>
      </c>
    </row>
    <row r="13174" spans="5:6" x14ac:dyDescent="0.3">
      <c r="E13174" s="4" t="s">
        <v>5360</v>
      </c>
      <c r="F13174" s="11">
        <v>0</v>
      </c>
    </row>
    <row r="13175" spans="5:6" x14ac:dyDescent="0.3">
      <c r="E13175" s="4" t="s">
        <v>6236</v>
      </c>
      <c r="F13175" s="11">
        <v>0</v>
      </c>
    </row>
    <row r="13176" spans="5:6" x14ac:dyDescent="0.3">
      <c r="E13176" s="4" t="s">
        <v>5361</v>
      </c>
      <c r="F13176" s="11">
        <v>0</v>
      </c>
    </row>
    <row r="13177" spans="5:6" x14ac:dyDescent="0.3">
      <c r="E13177" s="4" t="s">
        <v>6244</v>
      </c>
      <c r="F13177" s="11">
        <v>0</v>
      </c>
    </row>
    <row r="13178" spans="5:6" x14ac:dyDescent="0.3">
      <c r="E13178" s="4" t="s">
        <v>5362</v>
      </c>
      <c r="F13178" s="11">
        <v>0</v>
      </c>
    </row>
    <row r="13179" spans="5:6" x14ac:dyDescent="0.3">
      <c r="E13179" s="4" t="s">
        <v>6252</v>
      </c>
      <c r="F13179" s="11">
        <v>0</v>
      </c>
    </row>
    <row r="13180" spans="5:6" x14ac:dyDescent="0.3">
      <c r="E13180" s="4" t="s">
        <v>5363</v>
      </c>
      <c r="F13180" s="11">
        <v>0</v>
      </c>
    </row>
    <row r="13181" spans="5:6" x14ac:dyDescent="0.3">
      <c r="E13181" s="4" t="s">
        <v>6260</v>
      </c>
      <c r="F13181" s="11">
        <v>0</v>
      </c>
    </row>
    <row r="13182" spans="5:6" x14ac:dyDescent="0.3">
      <c r="E13182" s="4" t="s">
        <v>5364</v>
      </c>
      <c r="F13182" s="11">
        <v>0</v>
      </c>
    </row>
    <row r="13183" spans="5:6" x14ac:dyDescent="0.3">
      <c r="E13183" s="4" t="s">
        <v>6268</v>
      </c>
      <c r="F13183" s="11">
        <v>0</v>
      </c>
    </row>
    <row r="13184" spans="5:6" x14ac:dyDescent="0.3">
      <c r="E13184" s="4" t="s">
        <v>5365</v>
      </c>
      <c r="F13184" s="11">
        <v>0</v>
      </c>
    </row>
    <row r="13185" spans="5:6" x14ac:dyDescent="0.3">
      <c r="E13185" s="4" t="s">
        <v>6276</v>
      </c>
      <c r="F13185" s="11">
        <v>0</v>
      </c>
    </row>
    <row r="13186" spans="5:6" x14ac:dyDescent="0.3">
      <c r="E13186" s="4" t="s">
        <v>5366</v>
      </c>
      <c r="F13186" s="11">
        <v>0</v>
      </c>
    </row>
    <row r="13187" spans="5:6" x14ac:dyDescent="0.3">
      <c r="E13187" s="4" t="s">
        <v>6284</v>
      </c>
      <c r="F13187" s="11">
        <v>0</v>
      </c>
    </row>
    <row r="13188" spans="5:6" x14ac:dyDescent="0.3">
      <c r="E13188" s="4" t="s">
        <v>5367</v>
      </c>
      <c r="F13188" s="11">
        <v>0</v>
      </c>
    </row>
    <row r="13189" spans="5:6" x14ac:dyDescent="0.3">
      <c r="E13189" s="4" t="s">
        <v>6292</v>
      </c>
      <c r="F13189" s="11">
        <v>0</v>
      </c>
    </row>
    <row r="13190" spans="5:6" x14ac:dyDescent="0.3">
      <c r="E13190" s="4" t="s">
        <v>5368</v>
      </c>
      <c r="F13190" s="11">
        <v>0</v>
      </c>
    </row>
    <row r="13191" spans="5:6" x14ac:dyDescent="0.3">
      <c r="E13191" s="4" t="s">
        <v>6300</v>
      </c>
      <c r="F13191" s="11">
        <v>0</v>
      </c>
    </row>
    <row r="13192" spans="5:6" x14ac:dyDescent="0.3">
      <c r="E13192" s="4" t="s">
        <v>5369</v>
      </c>
      <c r="F13192" s="11">
        <v>0</v>
      </c>
    </row>
    <row r="13193" spans="5:6" x14ac:dyDescent="0.3">
      <c r="E13193" s="4" t="s">
        <v>6308</v>
      </c>
      <c r="F13193" s="11">
        <v>0</v>
      </c>
    </row>
    <row r="13194" spans="5:6" x14ac:dyDescent="0.3">
      <c r="E13194" s="4" t="s">
        <v>5370</v>
      </c>
      <c r="F13194" s="11">
        <v>0</v>
      </c>
    </row>
    <row r="13195" spans="5:6" x14ac:dyDescent="0.3">
      <c r="E13195" s="4" t="s">
        <v>6316</v>
      </c>
      <c r="F13195" s="11">
        <v>0</v>
      </c>
    </row>
    <row r="13196" spans="5:6" x14ac:dyDescent="0.3">
      <c r="E13196" s="4" t="s">
        <v>5371</v>
      </c>
      <c r="F13196" s="11">
        <v>0</v>
      </c>
    </row>
    <row r="13197" spans="5:6" x14ac:dyDescent="0.3">
      <c r="E13197" s="4" t="s">
        <v>6324</v>
      </c>
      <c r="F13197" s="11">
        <v>0</v>
      </c>
    </row>
    <row r="13198" spans="5:6" x14ac:dyDescent="0.3">
      <c r="E13198" s="4" t="s">
        <v>5372</v>
      </c>
      <c r="F13198" s="11">
        <v>0</v>
      </c>
    </row>
    <row r="13199" spans="5:6" x14ac:dyDescent="0.3">
      <c r="E13199" s="4" t="s">
        <v>5756</v>
      </c>
      <c r="F13199" s="11">
        <v>0</v>
      </c>
    </row>
    <row r="13200" spans="5:6" x14ac:dyDescent="0.3">
      <c r="E13200" s="4" t="s">
        <v>5195</v>
      </c>
      <c r="F13200" s="11">
        <v>0</v>
      </c>
    </row>
    <row r="13201" spans="5:6" x14ac:dyDescent="0.3">
      <c r="E13201" s="4" t="s">
        <v>5760</v>
      </c>
      <c r="F13201" s="11">
        <v>0</v>
      </c>
    </row>
    <row r="13202" spans="5:6" x14ac:dyDescent="0.3">
      <c r="E13202" s="4" t="s">
        <v>5374</v>
      </c>
      <c r="F13202" s="11">
        <v>0</v>
      </c>
    </row>
    <row r="13203" spans="5:6" x14ac:dyDescent="0.3">
      <c r="E13203" s="4" t="s">
        <v>5764</v>
      </c>
      <c r="F13203" s="11">
        <v>0</v>
      </c>
    </row>
    <row r="13204" spans="5:6" x14ac:dyDescent="0.3">
      <c r="E13204" s="4" t="s">
        <v>5375</v>
      </c>
      <c r="F13204" s="11">
        <v>0</v>
      </c>
    </row>
    <row r="13205" spans="5:6" x14ac:dyDescent="0.3">
      <c r="E13205" s="4" t="s">
        <v>5768</v>
      </c>
      <c r="F13205" s="11">
        <v>0</v>
      </c>
    </row>
    <row r="13206" spans="5:6" x14ac:dyDescent="0.3">
      <c r="E13206" s="4" t="s">
        <v>5376</v>
      </c>
      <c r="F13206" s="11">
        <v>0</v>
      </c>
    </row>
    <row r="13207" spans="5:6" x14ac:dyDescent="0.3">
      <c r="E13207" s="4" t="s">
        <v>5772</v>
      </c>
      <c r="F13207" s="11">
        <v>0</v>
      </c>
    </row>
    <row r="13208" spans="5:6" x14ac:dyDescent="0.3">
      <c r="E13208" s="4" t="s">
        <v>5377</v>
      </c>
      <c r="F13208" s="11">
        <v>0</v>
      </c>
    </row>
    <row r="13209" spans="5:6" x14ac:dyDescent="0.3">
      <c r="E13209" s="4" t="s">
        <v>5776</v>
      </c>
      <c r="F13209" s="11">
        <v>0</v>
      </c>
    </row>
    <row r="13210" spans="5:6" x14ac:dyDescent="0.3">
      <c r="E13210" s="4" t="s">
        <v>5378</v>
      </c>
      <c r="F13210" s="11">
        <v>0</v>
      </c>
    </row>
    <row r="13211" spans="5:6" x14ac:dyDescent="0.3">
      <c r="E13211" s="4" t="s">
        <v>5780</v>
      </c>
      <c r="F13211" s="11">
        <v>0</v>
      </c>
    </row>
    <row r="13212" spans="5:6" x14ac:dyDescent="0.3">
      <c r="E13212" s="4" t="s">
        <v>5379</v>
      </c>
      <c r="F13212" s="11">
        <v>0</v>
      </c>
    </row>
    <row r="13213" spans="5:6" x14ac:dyDescent="0.3">
      <c r="E13213" s="4" t="s">
        <v>5784</v>
      </c>
      <c r="F13213" s="11">
        <v>0</v>
      </c>
    </row>
    <row r="13214" spans="5:6" x14ac:dyDescent="0.3">
      <c r="E13214" s="4" t="s">
        <v>5380</v>
      </c>
      <c r="F13214" s="11">
        <v>0</v>
      </c>
    </row>
    <row r="13215" spans="5:6" x14ac:dyDescent="0.3">
      <c r="E13215" s="4" t="s">
        <v>5788</v>
      </c>
      <c r="F13215" s="11">
        <v>0</v>
      </c>
    </row>
    <row r="13216" spans="5:6" x14ac:dyDescent="0.3">
      <c r="E13216" s="4" t="s">
        <v>5381</v>
      </c>
      <c r="F13216" s="11">
        <v>0</v>
      </c>
    </row>
    <row r="13217" spans="5:6" x14ac:dyDescent="0.3">
      <c r="E13217" s="4" t="s">
        <v>5792</v>
      </c>
      <c r="F13217" s="11">
        <v>0</v>
      </c>
    </row>
    <row r="13218" spans="5:6" x14ac:dyDescent="0.3">
      <c r="E13218" s="4" t="s">
        <v>5382</v>
      </c>
      <c r="F13218" s="11">
        <v>0</v>
      </c>
    </row>
    <row r="13219" spans="5:6" x14ac:dyDescent="0.3">
      <c r="E13219" s="4" t="s">
        <v>5796</v>
      </c>
      <c r="F13219" s="11">
        <v>0</v>
      </c>
    </row>
    <row r="13220" spans="5:6" x14ac:dyDescent="0.3">
      <c r="E13220" s="4" t="s">
        <v>5383</v>
      </c>
      <c r="F13220" s="11">
        <v>0</v>
      </c>
    </row>
    <row r="13221" spans="5:6" x14ac:dyDescent="0.3">
      <c r="E13221" s="4" t="s">
        <v>5800</v>
      </c>
      <c r="F13221" s="11">
        <v>0</v>
      </c>
    </row>
    <row r="13222" spans="5:6" x14ac:dyDescent="0.3">
      <c r="E13222" s="4" t="s">
        <v>5384</v>
      </c>
      <c r="F13222" s="11">
        <v>0</v>
      </c>
    </row>
    <row r="13223" spans="5:6" x14ac:dyDescent="0.3">
      <c r="E13223" s="4" t="s">
        <v>5804</v>
      </c>
      <c r="F13223" s="11">
        <v>0</v>
      </c>
    </row>
    <row r="13224" spans="5:6" x14ac:dyDescent="0.3">
      <c r="E13224" s="4" t="s">
        <v>5385</v>
      </c>
      <c r="F13224" s="11">
        <v>0</v>
      </c>
    </row>
    <row r="13225" spans="5:6" x14ac:dyDescent="0.3">
      <c r="E13225" s="4" t="s">
        <v>5808</v>
      </c>
      <c r="F13225" s="11">
        <v>0</v>
      </c>
    </row>
    <row r="13226" spans="5:6" x14ac:dyDescent="0.3">
      <c r="E13226" s="4" t="s">
        <v>5386</v>
      </c>
      <c r="F13226" s="11">
        <v>0</v>
      </c>
    </row>
    <row r="13227" spans="5:6" x14ac:dyDescent="0.3">
      <c r="E13227" s="4" t="s">
        <v>5812</v>
      </c>
      <c r="F13227" s="11">
        <v>0</v>
      </c>
    </row>
    <row r="13228" spans="5:6" x14ac:dyDescent="0.3">
      <c r="E13228" s="4" t="s">
        <v>5387</v>
      </c>
      <c r="F13228" s="11">
        <v>0</v>
      </c>
    </row>
    <row r="13229" spans="5:6" x14ac:dyDescent="0.3">
      <c r="E13229" s="4" t="s">
        <v>5816</v>
      </c>
      <c r="F13229" s="11">
        <v>0</v>
      </c>
    </row>
    <row r="13230" spans="5:6" x14ac:dyDescent="0.3">
      <c r="E13230" s="4" t="s">
        <v>5388</v>
      </c>
      <c r="F13230" s="11">
        <v>0</v>
      </c>
    </row>
    <row r="13231" spans="5:6" x14ac:dyDescent="0.3">
      <c r="E13231" s="4" t="s">
        <v>5820</v>
      </c>
      <c r="F13231" s="11">
        <v>0</v>
      </c>
    </row>
    <row r="13232" spans="5:6" x14ac:dyDescent="0.3">
      <c r="E13232" s="4" t="s">
        <v>5389</v>
      </c>
      <c r="F13232" s="11">
        <v>0</v>
      </c>
    </row>
    <row r="13233" spans="5:6" x14ac:dyDescent="0.3">
      <c r="E13233" s="4" t="s">
        <v>5824</v>
      </c>
      <c r="F13233" s="11">
        <v>0</v>
      </c>
    </row>
    <row r="13234" spans="5:6" x14ac:dyDescent="0.3">
      <c r="E13234" s="4" t="s">
        <v>5390</v>
      </c>
      <c r="F13234" s="11">
        <v>0</v>
      </c>
    </row>
    <row r="13235" spans="5:6" x14ac:dyDescent="0.3">
      <c r="E13235" s="4" t="s">
        <v>5828</v>
      </c>
      <c r="F13235" s="11">
        <v>0</v>
      </c>
    </row>
    <row r="13236" spans="5:6" x14ac:dyDescent="0.3">
      <c r="E13236" s="4" t="s">
        <v>5391</v>
      </c>
      <c r="F13236" s="11">
        <v>0</v>
      </c>
    </row>
    <row r="13237" spans="5:6" x14ac:dyDescent="0.3">
      <c r="E13237" s="4" t="s">
        <v>5832</v>
      </c>
      <c r="F13237" s="11">
        <v>0</v>
      </c>
    </row>
    <row r="13238" spans="5:6" x14ac:dyDescent="0.3">
      <c r="E13238" s="4" t="s">
        <v>5392</v>
      </c>
      <c r="F13238" s="11">
        <v>0</v>
      </c>
    </row>
    <row r="13239" spans="5:6" x14ac:dyDescent="0.3">
      <c r="E13239" s="4" t="s">
        <v>5836</v>
      </c>
      <c r="F13239" s="11">
        <v>0</v>
      </c>
    </row>
    <row r="13240" spans="5:6" x14ac:dyDescent="0.3">
      <c r="E13240" s="4" t="s">
        <v>5393</v>
      </c>
      <c r="F13240" s="11">
        <v>0</v>
      </c>
    </row>
    <row r="13241" spans="5:6" x14ac:dyDescent="0.3">
      <c r="E13241" s="4" t="s">
        <v>5840</v>
      </c>
      <c r="F13241" s="11">
        <v>0</v>
      </c>
    </row>
    <row r="13242" spans="5:6" x14ac:dyDescent="0.3">
      <c r="E13242" s="4" t="s">
        <v>5394</v>
      </c>
      <c r="F13242" s="11">
        <v>0</v>
      </c>
    </row>
    <row r="13243" spans="5:6" x14ac:dyDescent="0.3">
      <c r="E13243" s="4" t="s">
        <v>5216</v>
      </c>
      <c r="F13243" s="11">
        <v>0</v>
      </c>
    </row>
    <row r="13244" spans="5:6" x14ac:dyDescent="0.3">
      <c r="E13244" s="4" t="s">
        <v>5395</v>
      </c>
      <c r="F13244" s="11">
        <v>0</v>
      </c>
    </row>
    <row r="13245" spans="5:6" x14ac:dyDescent="0.3">
      <c r="E13245" s="4" t="s">
        <v>5217</v>
      </c>
      <c r="F13245" s="11">
        <v>0</v>
      </c>
    </row>
    <row r="13246" spans="5:6" x14ac:dyDescent="0.3">
      <c r="E13246" s="4" t="s">
        <v>5396</v>
      </c>
      <c r="F13246" s="11">
        <v>0</v>
      </c>
    </row>
    <row r="13247" spans="5:6" x14ac:dyDescent="0.3">
      <c r="E13247" s="4" t="s">
        <v>5852</v>
      </c>
      <c r="F13247" s="11">
        <v>0</v>
      </c>
    </row>
    <row r="13248" spans="5:6" x14ac:dyDescent="0.3">
      <c r="E13248" s="4" t="s">
        <v>5397</v>
      </c>
      <c r="F13248" s="11">
        <v>0</v>
      </c>
    </row>
    <row r="13249" spans="5:6" x14ac:dyDescent="0.3">
      <c r="E13249" s="4" t="s">
        <v>5856</v>
      </c>
      <c r="F13249" s="11">
        <v>0</v>
      </c>
    </row>
    <row r="13250" spans="5:6" x14ac:dyDescent="0.3">
      <c r="E13250" s="4" t="s">
        <v>5398</v>
      </c>
      <c r="F13250" s="11">
        <v>0</v>
      </c>
    </row>
    <row r="13251" spans="5:6" x14ac:dyDescent="0.3">
      <c r="E13251" s="4" t="s">
        <v>5218</v>
      </c>
      <c r="F13251" s="11">
        <v>0</v>
      </c>
    </row>
    <row r="13252" spans="5:6" x14ac:dyDescent="0.3">
      <c r="E13252" s="4" t="s">
        <v>5196</v>
      </c>
      <c r="F13252" s="11">
        <v>0</v>
      </c>
    </row>
    <row r="13253" spans="5:6" x14ac:dyDescent="0.3">
      <c r="E13253" s="4" t="s">
        <v>5864</v>
      </c>
      <c r="F13253" s="11">
        <v>0</v>
      </c>
    </row>
    <row r="13254" spans="5:6" x14ac:dyDescent="0.3">
      <c r="E13254" s="4" t="s">
        <v>5400</v>
      </c>
      <c r="F13254" s="11">
        <v>0</v>
      </c>
    </row>
    <row r="13255" spans="5:6" x14ac:dyDescent="0.3">
      <c r="E13255" s="4" t="s">
        <v>5868</v>
      </c>
      <c r="F13255" s="11">
        <v>0</v>
      </c>
    </row>
    <row r="13256" spans="5:6" x14ac:dyDescent="0.3">
      <c r="E13256" s="4" t="s">
        <v>5401</v>
      </c>
      <c r="F13256" s="11">
        <v>0</v>
      </c>
    </row>
    <row r="13257" spans="5:6" x14ac:dyDescent="0.3">
      <c r="E13257" s="4" t="s">
        <v>5872</v>
      </c>
      <c r="F13257" s="11">
        <v>0</v>
      </c>
    </row>
    <row r="13258" spans="5:6" x14ac:dyDescent="0.3">
      <c r="E13258" s="4" t="s">
        <v>5402</v>
      </c>
      <c r="F13258" s="11">
        <v>0</v>
      </c>
    </row>
    <row r="13259" spans="5:6" x14ac:dyDescent="0.3">
      <c r="E13259" s="4" t="s">
        <v>5876</v>
      </c>
      <c r="F13259" s="11">
        <v>0</v>
      </c>
    </row>
    <row r="13260" spans="5:6" x14ac:dyDescent="0.3">
      <c r="E13260" s="4" t="s">
        <v>5403</v>
      </c>
      <c r="F13260" s="11">
        <v>0</v>
      </c>
    </row>
    <row r="13261" spans="5:6" x14ac:dyDescent="0.3">
      <c r="E13261" s="4" t="s">
        <v>5880</v>
      </c>
      <c r="F13261" s="11">
        <v>0</v>
      </c>
    </row>
    <row r="13262" spans="5:6" x14ac:dyDescent="0.3">
      <c r="E13262" s="4" t="s">
        <v>5404</v>
      </c>
      <c r="F13262" s="11">
        <v>0</v>
      </c>
    </row>
    <row r="13263" spans="5:6" x14ac:dyDescent="0.3">
      <c r="E13263" s="4" t="s">
        <v>5884</v>
      </c>
      <c r="F13263" s="11">
        <v>0</v>
      </c>
    </row>
    <row r="13264" spans="5:6" x14ac:dyDescent="0.3">
      <c r="E13264" s="4" t="s">
        <v>5405</v>
      </c>
      <c r="F13264" s="11">
        <v>0</v>
      </c>
    </row>
    <row r="13265" spans="5:6" x14ac:dyDescent="0.3">
      <c r="E13265" s="4" t="s">
        <v>5220</v>
      </c>
      <c r="F13265" s="11">
        <v>0</v>
      </c>
    </row>
    <row r="13266" spans="5:6" x14ac:dyDescent="0.3">
      <c r="E13266" s="4" t="s">
        <v>5406</v>
      </c>
      <c r="F13266" s="11">
        <v>0</v>
      </c>
    </row>
    <row r="13267" spans="5:6" x14ac:dyDescent="0.3">
      <c r="E13267" s="4" t="s">
        <v>5892</v>
      </c>
      <c r="F13267" s="11">
        <v>0</v>
      </c>
    </row>
    <row r="13268" spans="5:6" x14ac:dyDescent="0.3">
      <c r="E13268" s="4" t="s">
        <v>5407</v>
      </c>
      <c r="F13268" s="11">
        <v>0</v>
      </c>
    </row>
    <row r="13269" spans="5:6" x14ac:dyDescent="0.3">
      <c r="E13269" s="4" t="s">
        <v>5896</v>
      </c>
      <c r="F13269" s="11">
        <v>0</v>
      </c>
    </row>
    <row r="13270" spans="5:6" x14ac:dyDescent="0.3">
      <c r="E13270" s="4" t="s">
        <v>5408</v>
      </c>
      <c r="F13270" s="11">
        <v>0</v>
      </c>
    </row>
    <row r="13271" spans="5:6" x14ac:dyDescent="0.3">
      <c r="E13271" s="4" t="s">
        <v>5900</v>
      </c>
      <c r="F13271" s="11">
        <v>0</v>
      </c>
    </row>
    <row r="13272" spans="5:6" x14ac:dyDescent="0.3">
      <c r="E13272" s="4" t="s">
        <v>5409</v>
      </c>
      <c r="F13272" s="11">
        <v>0</v>
      </c>
    </row>
    <row r="13273" spans="5:6" x14ac:dyDescent="0.3">
      <c r="E13273" s="4" t="s">
        <v>5904</v>
      </c>
      <c r="F13273" s="11">
        <v>0</v>
      </c>
    </row>
    <row r="13274" spans="5:6" x14ac:dyDescent="0.3">
      <c r="E13274" s="4" t="s">
        <v>5410</v>
      </c>
      <c r="F13274" s="11">
        <v>0</v>
      </c>
    </row>
    <row r="13275" spans="5:6" x14ac:dyDescent="0.3">
      <c r="E13275" s="4" t="s">
        <v>5908</v>
      </c>
      <c r="F13275" s="11">
        <v>0</v>
      </c>
    </row>
    <row r="13276" spans="5:6" x14ac:dyDescent="0.3">
      <c r="E13276" s="4" t="s">
        <v>5411</v>
      </c>
      <c r="F13276" s="11">
        <v>0</v>
      </c>
    </row>
    <row r="13277" spans="5:6" x14ac:dyDescent="0.3">
      <c r="E13277" s="4" t="s">
        <v>5912</v>
      </c>
      <c r="F13277" s="11">
        <v>0</v>
      </c>
    </row>
    <row r="13278" spans="5:6" x14ac:dyDescent="0.3">
      <c r="E13278" s="4" t="s">
        <v>5412</v>
      </c>
      <c r="F13278" s="11">
        <v>0</v>
      </c>
    </row>
    <row r="13279" spans="5:6" x14ac:dyDescent="0.3">
      <c r="E13279" s="4" t="s">
        <v>5916</v>
      </c>
      <c r="F13279" s="11">
        <v>0</v>
      </c>
    </row>
    <row r="13280" spans="5:6" x14ac:dyDescent="0.3">
      <c r="E13280" s="4" t="s">
        <v>5413</v>
      </c>
      <c r="F13280" s="11">
        <v>0</v>
      </c>
    </row>
    <row r="13281" spans="5:6" x14ac:dyDescent="0.3">
      <c r="E13281" s="4" t="s">
        <v>5920</v>
      </c>
      <c r="F13281" s="11">
        <v>0</v>
      </c>
    </row>
    <row r="13282" spans="5:6" x14ac:dyDescent="0.3">
      <c r="E13282" s="4" t="s">
        <v>5414</v>
      </c>
      <c r="F13282" s="11">
        <v>0</v>
      </c>
    </row>
    <row r="13283" spans="5:6" x14ac:dyDescent="0.3">
      <c r="E13283" s="4" t="s">
        <v>5924</v>
      </c>
      <c r="F13283" s="11">
        <v>0</v>
      </c>
    </row>
    <row r="13284" spans="5:6" x14ac:dyDescent="0.3">
      <c r="E13284" s="4" t="s">
        <v>5197</v>
      </c>
      <c r="F13284" s="11">
        <v>0</v>
      </c>
    </row>
    <row r="13285" spans="5:6" x14ac:dyDescent="0.3">
      <c r="E13285" s="4" t="s">
        <v>5928</v>
      </c>
      <c r="F13285" s="11">
        <v>0</v>
      </c>
    </row>
    <row r="13286" spans="5:6" x14ac:dyDescent="0.3">
      <c r="E13286" s="4" t="s">
        <v>5416</v>
      </c>
      <c r="F13286" s="11">
        <v>0</v>
      </c>
    </row>
    <row r="13287" spans="5:6" x14ac:dyDescent="0.3">
      <c r="E13287" s="4" t="s">
        <v>5932</v>
      </c>
      <c r="F13287" s="11">
        <v>0</v>
      </c>
    </row>
    <row r="13288" spans="5:6" x14ac:dyDescent="0.3">
      <c r="E13288" s="4" t="s">
        <v>5417</v>
      </c>
      <c r="F13288" s="11">
        <v>0</v>
      </c>
    </row>
    <row r="13289" spans="5:6" x14ac:dyDescent="0.3">
      <c r="E13289" s="4" t="s">
        <v>5247</v>
      </c>
      <c r="F13289" s="11">
        <v>0</v>
      </c>
    </row>
    <row r="13290" spans="5:6" x14ac:dyDescent="0.3">
      <c r="E13290" s="4" t="s">
        <v>5418</v>
      </c>
      <c r="F13290" s="11">
        <v>0</v>
      </c>
    </row>
    <row r="13291" spans="5:6" x14ac:dyDescent="0.3">
      <c r="E13291" s="4" t="s">
        <v>5224</v>
      </c>
      <c r="F13291" s="11">
        <v>0</v>
      </c>
    </row>
    <row r="13292" spans="5:6" x14ac:dyDescent="0.3">
      <c r="E13292" s="4" t="s">
        <v>5419</v>
      </c>
      <c r="F13292" s="11">
        <v>0</v>
      </c>
    </row>
    <row r="13293" spans="5:6" x14ac:dyDescent="0.3">
      <c r="E13293" s="4" t="s">
        <v>5946</v>
      </c>
      <c r="F13293" s="11">
        <v>0</v>
      </c>
    </row>
    <row r="13294" spans="5:6" x14ac:dyDescent="0.3">
      <c r="E13294" s="4" t="s">
        <v>5420</v>
      </c>
      <c r="F13294" s="11">
        <v>0</v>
      </c>
    </row>
    <row r="13295" spans="5:6" x14ac:dyDescent="0.3">
      <c r="E13295" s="4" t="s">
        <v>5950</v>
      </c>
      <c r="F13295" s="11">
        <v>0</v>
      </c>
    </row>
    <row r="13296" spans="5:6" x14ac:dyDescent="0.3">
      <c r="E13296" s="4" t="s">
        <v>5421</v>
      </c>
      <c r="F13296" s="11">
        <v>0</v>
      </c>
    </row>
    <row r="13297" spans="5:6" x14ac:dyDescent="0.3">
      <c r="E13297" s="4" t="s">
        <v>5954</v>
      </c>
      <c r="F13297" s="11">
        <v>0</v>
      </c>
    </row>
    <row r="13298" spans="5:6" x14ac:dyDescent="0.3">
      <c r="E13298" s="4" t="s">
        <v>5422</v>
      </c>
      <c r="F13298" s="11">
        <v>0</v>
      </c>
    </row>
    <row r="13299" spans="5:6" x14ac:dyDescent="0.3">
      <c r="E13299" s="4" t="s">
        <v>5958</v>
      </c>
      <c r="F13299" s="11">
        <v>0</v>
      </c>
    </row>
    <row r="13300" spans="5:6" x14ac:dyDescent="0.3">
      <c r="E13300" s="4" t="s">
        <v>5423</v>
      </c>
      <c r="F13300" s="11">
        <v>0</v>
      </c>
    </row>
    <row r="13301" spans="5:6" x14ac:dyDescent="0.3">
      <c r="E13301" s="4" t="s">
        <v>5962</v>
      </c>
      <c r="F13301" s="11">
        <v>0</v>
      </c>
    </row>
    <row r="13302" spans="5:6" x14ac:dyDescent="0.3">
      <c r="E13302" s="4" t="s">
        <v>5198</v>
      </c>
      <c r="F13302" s="11">
        <v>0</v>
      </c>
    </row>
    <row r="13303" spans="5:6" x14ac:dyDescent="0.3">
      <c r="E13303" s="4" t="s">
        <v>5966</v>
      </c>
      <c r="F13303" s="11">
        <v>0</v>
      </c>
    </row>
    <row r="13304" spans="5:6" x14ac:dyDescent="0.3">
      <c r="E13304" s="4" t="s">
        <v>5425</v>
      </c>
      <c r="F13304" s="11">
        <v>0</v>
      </c>
    </row>
    <row r="13305" spans="5:6" x14ac:dyDescent="0.3">
      <c r="E13305" s="4" t="s">
        <v>5970</v>
      </c>
      <c r="F13305" s="11">
        <v>0</v>
      </c>
    </row>
    <row r="13306" spans="5:6" x14ac:dyDescent="0.3">
      <c r="E13306" s="4" t="s">
        <v>5426</v>
      </c>
      <c r="F13306" s="11">
        <v>0</v>
      </c>
    </row>
    <row r="13307" spans="5:6" x14ac:dyDescent="0.3">
      <c r="E13307" s="4" t="s">
        <v>5974</v>
      </c>
      <c r="F13307" s="11">
        <v>0</v>
      </c>
    </row>
    <row r="13308" spans="5:6" x14ac:dyDescent="0.3">
      <c r="E13308" s="4" t="s">
        <v>5427</v>
      </c>
      <c r="F13308" s="11">
        <v>0</v>
      </c>
    </row>
    <row r="13309" spans="5:6" x14ac:dyDescent="0.3">
      <c r="E13309" s="4" t="s">
        <v>5978</v>
      </c>
      <c r="F13309" s="11">
        <v>0</v>
      </c>
    </row>
    <row r="13310" spans="5:6" x14ac:dyDescent="0.3">
      <c r="E13310" s="4" t="s">
        <v>5428</v>
      </c>
      <c r="F13310" s="11">
        <v>0</v>
      </c>
    </row>
    <row r="13311" spans="5:6" x14ac:dyDescent="0.3">
      <c r="E13311" s="4" t="s">
        <v>5982</v>
      </c>
      <c r="F13311" s="11">
        <v>0</v>
      </c>
    </row>
    <row r="13312" spans="5:6" x14ac:dyDescent="0.3">
      <c r="E13312" s="4" t="s">
        <v>5199</v>
      </c>
      <c r="F13312" s="11">
        <v>0</v>
      </c>
    </row>
    <row r="13313" spans="5:6" x14ac:dyDescent="0.3">
      <c r="E13313" s="4" t="s">
        <v>5986</v>
      </c>
      <c r="F13313" s="11">
        <v>0</v>
      </c>
    </row>
    <row r="13314" spans="5:6" x14ac:dyDescent="0.3">
      <c r="E13314" s="4" t="s">
        <v>5430</v>
      </c>
      <c r="F13314" s="11">
        <v>0</v>
      </c>
    </row>
    <row r="13315" spans="5:6" x14ac:dyDescent="0.3">
      <c r="E13315" s="4" t="s">
        <v>5232</v>
      </c>
      <c r="F13315" s="11">
        <v>0</v>
      </c>
    </row>
    <row r="13316" spans="5:6" x14ac:dyDescent="0.3">
      <c r="E13316" s="4" t="s">
        <v>5431</v>
      </c>
      <c r="F13316" s="11">
        <v>0</v>
      </c>
    </row>
    <row r="13317" spans="5:6" x14ac:dyDescent="0.3">
      <c r="E13317" s="4" t="s">
        <v>5994</v>
      </c>
      <c r="F13317" s="11">
        <v>0</v>
      </c>
    </row>
    <row r="13318" spans="5:6" x14ac:dyDescent="0.3">
      <c r="E13318" s="4" t="s">
        <v>5432</v>
      </c>
      <c r="F13318" s="11">
        <v>0</v>
      </c>
    </row>
    <row r="13319" spans="5:6" x14ac:dyDescent="0.3">
      <c r="E13319" s="4" t="s">
        <v>5998</v>
      </c>
      <c r="F13319" s="11">
        <v>0</v>
      </c>
    </row>
    <row r="13320" spans="5:6" x14ac:dyDescent="0.3">
      <c r="E13320" s="4" t="s">
        <v>5433</v>
      </c>
      <c r="F13320" s="11">
        <v>0</v>
      </c>
    </row>
    <row r="13321" spans="5:6" x14ac:dyDescent="0.3">
      <c r="E13321" s="4" t="s">
        <v>6002</v>
      </c>
      <c r="F13321" s="11">
        <v>0</v>
      </c>
    </row>
    <row r="13322" spans="5:6" x14ac:dyDescent="0.3">
      <c r="E13322" s="4" t="s">
        <v>5434</v>
      </c>
      <c r="F13322" s="11">
        <v>0</v>
      </c>
    </row>
    <row r="13323" spans="5:6" x14ac:dyDescent="0.3">
      <c r="E13323" s="4" t="s">
        <v>6006</v>
      </c>
      <c r="F13323" s="11">
        <v>0</v>
      </c>
    </row>
    <row r="13324" spans="5:6" x14ac:dyDescent="0.3">
      <c r="E13324" s="4" t="s">
        <v>5435</v>
      </c>
      <c r="F13324" s="11">
        <v>0</v>
      </c>
    </row>
    <row r="13325" spans="5:6" x14ac:dyDescent="0.3">
      <c r="E13325" s="4" t="s">
        <v>6010</v>
      </c>
      <c r="F13325" s="11">
        <v>0</v>
      </c>
    </row>
    <row r="13326" spans="5:6" x14ac:dyDescent="0.3">
      <c r="E13326" s="4" t="s">
        <v>5436</v>
      </c>
      <c r="F13326" s="11">
        <v>0</v>
      </c>
    </row>
    <row r="13327" spans="5:6" x14ac:dyDescent="0.3">
      <c r="E13327" s="4" t="s">
        <v>6014</v>
      </c>
      <c r="F13327" s="11">
        <v>0</v>
      </c>
    </row>
    <row r="13328" spans="5:6" x14ac:dyDescent="0.3">
      <c r="E13328" s="4" t="s">
        <v>5437</v>
      </c>
      <c r="F13328" s="11">
        <v>0</v>
      </c>
    </row>
    <row r="13329" spans="5:6" x14ac:dyDescent="0.3">
      <c r="E13329" s="4" t="s">
        <v>6018</v>
      </c>
      <c r="F13329" s="11">
        <v>0</v>
      </c>
    </row>
    <row r="13330" spans="5:6" x14ac:dyDescent="0.3">
      <c r="E13330" s="4" t="s">
        <v>5438</v>
      </c>
      <c r="F13330" s="11">
        <v>0</v>
      </c>
    </row>
    <row r="13331" spans="5:6" x14ac:dyDescent="0.3">
      <c r="E13331" s="4" t="s">
        <v>6022</v>
      </c>
      <c r="F13331" s="11">
        <v>0</v>
      </c>
    </row>
    <row r="13332" spans="5:6" x14ac:dyDescent="0.3">
      <c r="E13332" s="4" t="s">
        <v>5439</v>
      </c>
      <c r="F13332" s="11">
        <v>0</v>
      </c>
    </row>
    <row r="13333" spans="5:6" x14ac:dyDescent="0.3">
      <c r="E13333" s="4" t="s">
        <v>6026</v>
      </c>
      <c r="F13333" s="11">
        <v>0</v>
      </c>
    </row>
    <row r="13334" spans="5:6" x14ac:dyDescent="0.3">
      <c r="E13334" s="4" t="s">
        <v>5440</v>
      </c>
      <c r="F13334" s="11">
        <v>0</v>
      </c>
    </row>
    <row r="13335" spans="5:6" x14ac:dyDescent="0.3">
      <c r="E13335" s="4" t="s">
        <v>6030</v>
      </c>
      <c r="F13335" s="11">
        <v>0</v>
      </c>
    </row>
    <row r="13336" spans="5:6" x14ac:dyDescent="0.3">
      <c r="E13336" s="4" t="s">
        <v>5441</v>
      </c>
      <c r="F13336" s="11">
        <v>0</v>
      </c>
    </row>
    <row r="13337" spans="5:6" x14ac:dyDescent="0.3">
      <c r="E13337" s="4" t="s">
        <v>6034</v>
      </c>
      <c r="F13337" s="11">
        <v>0</v>
      </c>
    </row>
    <row r="13338" spans="5:6" x14ac:dyDescent="0.3">
      <c r="E13338" s="4" t="s">
        <v>5442</v>
      </c>
      <c r="F13338" s="11">
        <v>0</v>
      </c>
    </row>
    <row r="13339" spans="5:6" x14ac:dyDescent="0.3">
      <c r="E13339" s="4" t="s">
        <v>6038</v>
      </c>
      <c r="F13339" s="11">
        <v>0</v>
      </c>
    </row>
    <row r="13340" spans="5:6" x14ac:dyDescent="0.3">
      <c r="E13340" s="4" t="s">
        <v>5443</v>
      </c>
      <c r="F13340" s="11">
        <v>0</v>
      </c>
    </row>
    <row r="13341" spans="5:6" x14ac:dyDescent="0.3">
      <c r="E13341" s="4" t="s">
        <v>6042</v>
      </c>
      <c r="F13341" s="11">
        <v>0</v>
      </c>
    </row>
    <row r="13342" spans="5:6" x14ac:dyDescent="0.3">
      <c r="E13342" s="4" t="s">
        <v>5444</v>
      </c>
      <c r="F13342" s="11">
        <v>0</v>
      </c>
    </row>
    <row r="13343" spans="5:6" x14ac:dyDescent="0.3">
      <c r="E13343" s="4" t="s">
        <v>6046</v>
      </c>
      <c r="F13343" s="11">
        <v>0</v>
      </c>
    </row>
    <row r="13344" spans="5:6" x14ac:dyDescent="0.3">
      <c r="E13344" s="4" t="s">
        <v>5445</v>
      </c>
      <c r="F13344" s="11">
        <v>0</v>
      </c>
    </row>
    <row r="13345" spans="5:6" x14ac:dyDescent="0.3">
      <c r="E13345" s="4" t="s">
        <v>6050</v>
      </c>
      <c r="F13345" s="11">
        <v>0</v>
      </c>
    </row>
    <row r="13346" spans="5:6" x14ac:dyDescent="0.3">
      <c r="E13346" s="4" t="s">
        <v>5200</v>
      </c>
      <c r="F13346" s="11">
        <v>0</v>
      </c>
    </row>
    <row r="13347" spans="5:6" x14ac:dyDescent="0.3">
      <c r="E13347" s="4" t="s">
        <v>5238</v>
      </c>
      <c r="F13347" s="11">
        <v>0</v>
      </c>
    </row>
    <row r="13348" spans="5:6" x14ac:dyDescent="0.3">
      <c r="E13348" s="4" t="s">
        <v>5447</v>
      </c>
      <c r="F13348" s="11">
        <v>0</v>
      </c>
    </row>
    <row r="13349" spans="5:6" x14ac:dyDescent="0.3">
      <c r="E13349" s="4" t="s">
        <v>6058</v>
      </c>
      <c r="F13349" s="11">
        <v>0</v>
      </c>
    </row>
    <row r="13350" spans="5:6" x14ac:dyDescent="0.3">
      <c r="E13350" s="4" t="s">
        <v>5448</v>
      </c>
      <c r="F13350" s="11">
        <v>0</v>
      </c>
    </row>
    <row r="13351" spans="5:6" x14ac:dyDescent="0.3">
      <c r="E13351" s="4" t="s">
        <v>6062</v>
      </c>
      <c r="F13351" s="11">
        <v>0</v>
      </c>
    </row>
    <row r="13352" spans="5:6" x14ac:dyDescent="0.3">
      <c r="E13352" s="4" t="s">
        <v>5449</v>
      </c>
      <c r="F13352" s="11">
        <v>0</v>
      </c>
    </row>
    <row r="13353" spans="5:6" x14ac:dyDescent="0.3">
      <c r="E13353" s="4" t="s">
        <v>6066</v>
      </c>
      <c r="F13353" s="11">
        <v>0</v>
      </c>
    </row>
    <row r="13354" spans="5:6" x14ac:dyDescent="0.3">
      <c r="E13354" s="4" t="s">
        <v>5450</v>
      </c>
      <c r="F13354" s="11">
        <v>0</v>
      </c>
    </row>
    <row r="13355" spans="5:6" x14ac:dyDescent="0.3">
      <c r="E13355" s="4" t="s">
        <v>6070</v>
      </c>
      <c r="F13355" s="11">
        <v>0</v>
      </c>
    </row>
    <row r="13356" spans="5:6" x14ac:dyDescent="0.3">
      <c r="E13356" s="4" t="s">
        <v>5451</v>
      </c>
      <c r="F13356" s="11">
        <v>0</v>
      </c>
    </row>
    <row r="13357" spans="5:6" x14ac:dyDescent="0.3">
      <c r="E13357" s="4" t="s">
        <v>6074</v>
      </c>
      <c r="F13357" s="11">
        <v>0</v>
      </c>
    </row>
    <row r="13358" spans="5:6" x14ac:dyDescent="0.3">
      <c r="E13358" s="4" t="s">
        <v>5452</v>
      </c>
      <c r="F13358" s="11">
        <v>0</v>
      </c>
    </row>
    <row r="13359" spans="5:6" x14ac:dyDescent="0.3">
      <c r="E13359" s="4" t="s">
        <v>6078</v>
      </c>
      <c r="F13359" s="11">
        <v>0</v>
      </c>
    </row>
    <row r="13360" spans="5:6" x14ac:dyDescent="0.3">
      <c r="E13360" s="4" t="s">
        <v>5453</v>
      </c>
      <c r="F13360" s="11">
        <v>0</v>
      </c>
    </row>
    <row r="13361" spans="5:6" x14ac:dyDescent="0.3">
      <c r="E13361" s="4" t="s">
        <v>6082</v>
      </c>
      <c r="F13361" s="11">
        <v>0</v>
      </c>
    </row>
    <row r="13362" spans="5:6" x14ac:dyDescent="0.3">
      <c r="E13362" s="4" t="s">
        <v>5454</v>
      </c>
      <c r="F13362" s="11">
        <v>0</v>
      </c>
    </row>
    <row r="13363" spans="5:6" x14ac:dyDescent="0.3">
      <c r="E13363" s="4" t="s">
        <v>6086</v>
      </c>
      <c r="F13363" s="11">
        <v>0</v>
      </c>
    </row>
    <row r="13364" spans="5:6" x14ac:dyDescent="0.3">
      <c r="E13364" s="4" t="s">
        <v>5455</v>
      </c>
      <c r="F13364" s="11">
        <v>0</v>
      </c>
    </row>
    <row r="13365" spans="5:6" x14ac:dyDescent="0.3">
      <c r="E13365" s="4" t="s">
        <v>6090</v>
      </c>
      <c r="F13365" s="11">
        <v>0</v>
      </c>
    </row>
    <row r="13366" spans="5:6" x14ac:dyDescent="0.3">
      <c r="E13366" s="4" t="s">
        <v>5456</v>
      </c>
      <c r="F13366" s="11">
        <v>0</v>
      </c>
    </row>
    <row r="13367" spans="5:6" x14ac:dyDescent="0.3">
      <c r="E13367" s="4" t="s">
        <v>6094</v>
      </c>
      <c r="F13367" s="11">
        <v>0</v>
      </c>
    </row>
    <row r="13368" spans="5:6" x14ac:dyDescent="0.3">
      <c r="E13368" s="4" t="s">
        <v>5457</v>
      </c>
      <c r="F13368" s="11">
        <v>0</v>
      </c>
    </row>
    <row r="13369" spans="5:6" x14ac:dyDescent="0.3">
      <c r="E13369" s="4" t="s">
        <v>6098</v>
      </c>
      <c r="F13369" s="11">
        <v>0</v>
      </c>
    </row>
    <row r="13370" spans="5:6" x14ac:dyDescent="0.3">
      <c r="E13370" s="4" t="s">
        <v>5458</v>
      </c>
      <c r="F13370" s="11">
        <v>0</v>
      </c>
    </row>
    <row r="13371" spans="5:6" x14ac:dyDescent="0.3">
      <c r="E13371" s="4" t="s">
        <v>6102</v>
      </c>
      <c r="F13371" s="11">
        <v>0</v>
      </c>
    </row>
    <row r="13372" spans="5:6" x14ac:dyDescent="0.3">
      <c r="E13372" s="4" t="s">
        <v>5459</v>
      </c>
      <c r="F13372" s="11">
        <v>0</v>
      </c>
    </row>
    <row r="13373" spans="5:6" x14ac:dyDescent="0.3">
      <c r="E13373" s="4" t="s">
        <v>6106</v>
      </c>
      <c r="F13373" s="11">
        <v>0</v>
      </c>
    </row>
    <row r="13374" spans="5:6" x14ac:dyDescent="0.3">
      <c r="E13374" s="4" t="s">
        <v>5460</v>
      </c>
      <c r="F13374" s="11">
        <v>0</v>
      </c>
    </row>
    <row r="13375" spans="5:6" x14ac:dyDescent="0.3">
      <c r="E13375" s="4" t="s">
        <v>6110</v>
      </c>
      <c r="F13375" s="11">
        <v>0</v>
      </c>
    </row>
    <row r="13376" spans="5:6" x14ac:dyDescent="0.3">
      <c r="E13376" s="4" t="s">
        <v>5461</v>
      </c>
      <c r="F13376" s="11">
        <v>0</v>
      </c>
    </row>
    <row r="13377" spans="5:6" x14ac:dyDescent="0.3">
      <c r="E13377" s="4" t="s">
        <v>6114</v>
      </c>
      <c r="F13377" s="11">
        <v>0</v>
      </c>
    </row>
    <row r="13378" spans="5:6" x14ac:dyDescent="0.3">
      <c r="E13378" s="4" t="s">
        <v>5462</v>
      </c>
      <c r="F13378" s="11">
        <v>0</v>
      </c>
    </row>
    <row r="13379" spans="5:6" x14ac:dyDescent="0.3">
      <c r="E13379" s="4" t="s">
        <v>6118</v>
      </c>
      <c r="F13379" s="11">
        <v>0</v>
      </c>
    </row>
    <row r="13380" spans="5:6" x14ac:dyDescent="0.3">
      <c r="E13380" s="4" t="s">
        <v>5463</v>
      </c>
      <c r="F13380" s="11">
        <v>0</v>
      </c>
    </row>
    <row r="13381" spans="5:6" x14ac:dyDescent="0.3">
      <c r="E13381" s="4" t="s">
        <v>6122</v>
      </c>
      <c r="F13381" s="11">
        <v>0</v>
      </c>
    </row>
    <row r="13382" spans="5:6" x14ac:dyDescent="0.3">
      <c r="E13382" s="4" t="s">
        <v>5464</v>
      </c>
      <c r="F13382" s="11">
        <v>0</v>
      </c>
    </row>
    <row r="13383" spans="5:6" x14ac:dyDescent="0.3">
      <c r="E13383" s="4" t="s">
        <v>6126</v>
      </c>
      <c r="F13383" s="11">
        <v>0</v>
      </c>
    </row>
    <row r="13384" spans="5:6" x14ac:dyDescent="0.3">
      <c r="E13384" s="4" t="s">
        <v>5465</v>
      </c>
      <c r="F13384" s="11">
        <v>0</v>
      </c>
    </row>
    <row r="13385" spans="5:6" x14ac:dyDescent="0.3">
      <c r="E13385" s="4" t="s">
        <v>6130</v>
      </c>
      <c r="F13385" s="11">
        <v>0</v>
      </c>
    </row>
    <row r="13386" spans="5:6" x14ac:dyDescent="0.3">
      <c r="E13386" s="4" t="s">
        <v>5466</v>
      </c>
      <c r="F13386" s="11">
        <v>0</v>
      </c>
    </row>
    <row r="13387" spans="5:6" x14ac:dyDescent="0.3">
      <c r="E13387" s="4" t="s">
        <v>6134</v>
      </c>
      <c r="F13387" s="11">
        <v>0</v>
      </c>
    </row>
    <row r="13388" spans="5:6" x14ac:dyDescent="0.3">
      <c r="E13388" s="4" t="s">
        <v>5467</v>
      </c>
      <c r="F13388" s="11">
        <v>0</v>
      </c>
    </row>
    <row r="13389" spans="5:6" x14ac:dyDescent="0.3">
      <c r="E13389" s="4" t="s">
        <v>6138</v>
      </c>
      <c r="F13389" s="11">
        <v>0</v>
      </c>
    </row>
    <row r="13390" spans="5:6" x14ac:dyDescent="0.3">
      <c r="E13390" s="4" t="s">
        <v>5468</v>
      </c>
      <c r="F13390" s="11">
        <v>0</v>
      </c>
    </row>
    <row r="13391" spans="5:6" x14ac:dyDescent="0.3">
      <c r="E13391" s="4" t="s">
        <v>6142</v>
      </c>
      <c r="F13391" s="11">
        <v>0</v>
      </c>
    </row>
    <row r="13392" spans="5:6" x14ac:dyDescent="0.3">
      <c r="E13392" s="4" t="s">
        <v>5469</v>
      </c>
      <c r="F13392" s="11">
        <v>0</v>
      </c>
    </row>
    <row r="13393" spans="5:6" x14ac:dyDescent="0.3">
      <c r="E13393" s="4" t="s">
        <v>6146</v>
      </c>
      <c r="F13393" s="11">
        <v>0</v>
      </c>
    </row>
    <row r="13394" spans="5:6" x14ac:dyDescent="0.3">
      <c r="E13394" s="4" t="s">
        <v>5470</v>
      </c>
      <c r="F13394" s="11">
        <v>0</v>
      </c>
    </row>
    <row r="13395" spans="5:6" x14ac:dyDescent="0.3">
      <c r="E13395" s="4" t="s">
        <v>6150</v>
      </c>
      <c r="F13395" s="11">
        <v>0</v>
      </c>
    </row>
    <row r="13396" spans="5:6" x14ac:dyDescent="0.3">
      <c r="E13396" s="4" t="s">
        <v>5471</v>
      </c>
      <c r="F13396" s="11">
        <v>0</v>
      </c>
    </row>
    <row r="13397" spans="5:6" x14ac:dyDescent="0.3">
      <c r="E13397" s="4" t="s">
        <v>6154</v>
      </c>
      <c r="F13397" s="11">
        <v>0</v>
      </c>
    </row>
    <row r="13398" spans="5:6" x14ac:dyDescent="0.3">
      <c r="E13398" s="4" t="s">
        <v>5472</v>
      </c>
      <c r="F13398" s="11">
        <v>0</v>
      </c>
    </row>
    <row r="13399" spans="5:6" x14ac:dyDescent="0.3">
      <c r="E13399" s="4" t="s">
        <v>6222</v>
      </c>
      <c r="F13399" s="11">
        <v>0</v>
      </c>
    </row>
    <row r="13400" spans="5:6" x14ac:dyDescent="0.3">
      <c r="E13400" s="4" t="s">
        <v>5473</v>
      </c>
      <c r="F13400" s="11">
        <v>0</v>
      </c>
    </row>
    <row r="13401" spans="5:6" x14ac:dyDescent="0.3">
      <c r="E13401" s="4" t="s">
        <v>6226</v>
      </c>
      <c r="F13401" s="11">
        <v>0</v>
      </c>
    </row>
    <row r="13402" spans="5:6" x14ac:dyDescent="0.3">
      <c r="E13402" s="4" t="s">
        <v>5474</v>
      </c>
      <c r="F13402" s="11">
        <v>0</v>
      </c>
    </row>
    <row r="13403" spans="5:6" x14ac:dyDescent="0.3">
      <c r="E13403" s="4" t="s">
        <v>6230</v>
      </c>
      <c r="F13403" s="11">
        <v>0</v>
      </c>
    </row>
    <row r="13404" spans="5:6" x14ac:dyDescent="0.3">
      <c r="E13404" s="4" t="s">
        <v>5475</v>
      </c>
      <c r="F13404" s="11">
        <v>0</v>
      </c>
    </row>
    <row r="13405" spans="5:6" x14ac:dyDescent="0.3">
      <c r="E13405" s="4" t="s">
        <v>6234</v>
      </c>
      <c r="F13405" s="11">
        <v>0</v>
      </c>
    </row>
    <row r="13406" spans="5:6" x14ac:dyDescent="0.3">
      <c r="E13406" s="4" t="s">
        <v>5476</v>
      </c>
      <c r="F13406" s="11">
        <v>0</v>
      </c>
    </row>
    <row r="13407" spans="5:6" x14ac:dyDescent="0.3">
      <c r="E13407" s="4" t="s">
        <v>6238</v>
      </c>
      <c r="F13407" s="11">
        <v>0</v>
      </c>
    </row>
    <row r="13408" spans="5:6" x14ac:dyDescent="0.3">
      <c r="E13408" s="4" t="s">
        <v>5477</v>
      </c>
      <c r="F13408" s="11">
        <v>0</v>
      </c>
    </row>
    <row r="13409" spans="5:6" x14ac:dyDescent="0.3">
      <c r="E13409" s="4" t="s">
        <v>6242</v>
      </c>
      <c r="F13409" s="11">
        <v>0</v>
      </c>
    </row>
    <row r="13410" spans="5:6" x14ac:dyDescent="0.3">
      <c r="E13410" s="4" t="s">
        <v>5478</v>
      </c>
      <c r="F13410" s="11">
        <v>0</v>
      </c>
    </row>
    <row r="13411" spans="5:6" x14ac:dyDescent="0.3">
      <c r="E13411" s="4" t="s">
        <v>6246</v>
      </c>
      <c r="F13411" s="11">
        <v>0</v>
      </c>
    </row>
    <row r="13412" spans="5:6" x14ac:dyDescent="0.3">
      <c r="E13412" s="4" t="s">
        <v>5479</v>
      </c>
      <c r="F13412" s="11">
        <v>0</v>
      </c>
    </row>
    <row r="13413" spans="5:6" x14ac:dyDescent="0.3">
      <c r="E13413" s="4" t="s">
        <v>6250</v>
      </c>
      <c r="F13413" s="11">
        <v>0</v>
      </c>
    </row>
    <row r="13414" spans="5:6" x14ac:dyDescent="0.3">
      <c r="E13414" s="4" t="s">
        <v>5480</v>
      </c>
      <c r="F13414" s="11">
        <v>0</v>
      </c>
    </row>
    <row r="13415" spans="5:6" x14ac:dyDescent="0.3">
      <c r="E13415" s="4" t="s">
        <v>6254</v>
      </c>
      <c r="F13415" s="11">
        <v>0</v>
      </c>
    </row>
    <row r="13416" spans="5:6" x14ac:dyDescent="0.3">
      <c r="E13416" s="4" t="s">
        <v>5481</v>
      </c>
      <c r="F13416" s="11">
        <v>0</v>
      </c>
    </row>
    <row r="13417" spans="5:6" x14ac:dyDescent="0.3">
      <c r="E13417" s="4" t="s">
        <v>6258</v>
      </c>
      <c r="F13417" s="11">
        <v>0</v>
      </c>
    </row>
    <row r="13418" spans="5:6" x14ac:dyDescent="0.3">
      <c r="E13418" s="4" t="s">
        <v>5482</v>
      </c>
      <c r="F13418" s="11">
        <v>0</v>
      </c>
    </row>
    <row r="13419" spans="5:6" x14ac:dyDescent="0.3">
      <c r="E13419" s="4" t="s">
        <v>6262</v>
      </c>
      <c r="F13419" s="11">
        <v>0</v>
      </c>
    </row>
    <row r="13420" spans="5:6" x14ac:dyDescent="0.3">
      <c r="E13420" s="4" t="s">
        <v>5483</v>
      </c>
      <c r="F13420" s="11">
        <v>0</v>
      </c>
    </row>
    <row r="13421" spans="5:6" x14ac:dyDescent="0.3">
      <c r="E13421" s="4" t="s">
        <v>6266</v>
      </c>
      <c r="F13421" s="11">
        <v>0</v>
      </c>
    </row>
    <row r="13422" spans="5:6" x14ac:dyDescent="0.3">
      <c r="E13422" s="4" t="s">
        <v>5484</v>
      </c>
      <c r="F13422" s="11">
        <v>0</v>
      </c>
    </row>
    <row r="13423" spans="5:6" x14ac:dyDescent="0.3">
      <c r="E13423" s="4" t="s">
        <v>5187</v>
      </c>
      <c r="F13423" s="11">
        <v>0</v>
      </c>
    </row>
    <row r="13424" spans="5:6" x14ac:dyDescent="0.3">
      <c r="E13424" s="4" t="s">
        <v>5485</v>
      </c>
      <c r="F13424" s="11">
        <v>0</v>
      </c>
    </row>
    <row r="13425" spans="5:6" x14ac:dyDescent="0.3">
      <c r="E13425" s="4" t="s">
        <v>6274</v>
      </c>
      <c r="F13425" s="11">
        <v>0</v>
      </c>
    </row>
    <row r="13426" spans="5:6" x14ac:dyDescent="0.3">
      <c r="E13426" s="4" t="s">
        <v>5486</v>
      </c>
      <c r="F13426" s="11">
        <v>0</v>
      </c>
    </row>
    <row r="13427" spans="5:6" x14ac:dyDescent="0.3">
      <c r="E13427" s="4" t="s">
        <v>5214</v>
      </c>
      <c r="F13427" s="11">
        <v>0</v>
      </c>
    </row>
    <row r="13428" spans="5:6" x14ac:dyDescent="0.3">
      <c r="E13428" s="4" t="s">
        <v>5487</v>
      </c>
      <c r="F13428" s="11">
        <v>0</v>
      </c>
    </row>
    <row r="13429" spans="5:6" x14ac:dyDescent="0.3">
      <c r="E13429" s="4" t="s">
        <v>6282</v>
      </c>
      <c r="F13429" s="11">
        <v>0</v>
      </c>
    </row>
    <row r="13430" spans="5:6" x14ac:dyDescent="0.3">
      <c r="E13430" s="4" t="s">
        <v>5488</v>
      </c>
      <c r="F13430" s="11">
        <v>0</v>
      </c>
    </row>
    <row r="13431" spans="5:6" x14ac:dyDescent="0.3">
      <c r="E13431" s="4" t="s">
        <v>6286</v>
      </c>
      <c r="F13431" s="11">
        <v>0</v>
      </c>
    </row>
    <row r="13432" spans="5:6" x14ac:dyDescent="0.3">
      <c r="E13432" s="4" t="s">
        <v>5489</v>
      </c>
      <c r="F13432" s="11">
        <v>0</v>
      </c>
    </row>
    <row r="13433" spans="5:6" x14ac:dyDescent="0.3">
      <c r="E13433" s="4" t="s">
        <v>6290</v>
      </c>
      <c r="F13433" s="11">
        <v>0</v>
      </c>
    </row>
    <row r="13434" spans="5:6" x14ac:dyDescent="0.3">
      <c r="E13434" s="4" t="s">
        <v>5490</v>
      </c>
      <c r="F13434" s="11">
        <v>0</v>
      </c>
    </row>
    <row r="13435" spans="5:6" x14ac:dyDescent="0.3">
      <c r="E13435" s="4" t="s">
        <v>6294</v>
      </c>
      <c r="F13435" s="11">
        <v>0</v>
      </c>
    </row>
    <row r="13436" spans="5:6" x14ac:dyDescent="0.3">
      <c r="E13436" s="4" t="s">
        <v>5491</v>
      </c>
      <c r="F13436" s="11">
        <v>0</v>
      </c>
    </row>
    <row r="13437" spans="5:6" x14ac:dyDescent="0.3">
      <c r="E13437" s="4" t="s">
        <v>6298</v>
      </c>
      <c r="F13437" s="11">
        <v>0</v>
      </c>
    </row>
    <row r="13438" spans="5:6" x14ac:dyDescent="0.3">
      <c r="E13438" s="4" t="s">
        <v>5492</v>
      </c>
      <c r="F13438" s="11">
        <v>0</v>
      </c>
    </row>
    <row r="13439" spans="5:6" x14ac:dyDescent="0.3">
      <c r="E13439" s="4" t="s">
        <v>6302</v>
      </c>
      <c r="F13439" s="11">
        <v>0</v>
      </c>
    </row>
    <row r="13440" spans="5:6" x14ac:dyDescent="0.3">
      <c r="E13440" s="4" t="s">
        <v>5493</v>
      </c>
      <c r="F13440" s="11">
        <v>0</v>
      </c>
    </row>
    <row r="13441" spans="5:6" x14ac:dyDescent="0.3">
      <c r="E13441" s="4" t="s">
        <v>6306</v>
      </c>
      <c r="F13441" s="11">
        <v>0</v>
      </c>
    </row>
    <row r="13442" spans="5:6" x14ac:dyDescent="0.3">
      <c r="E13442" s="4" t="s">
        <v>5494</v>
      </c>
      <c r="F13442" s="11">
        <v>0</v>
      </c>
    </row>
    <row r="13443" spans="5:6" x14ac:dyDescent="0.3">
      <c r="E13443" s="4" t="s">
        <v>6310</v>
      </c>
      <c r="F13443" s="11">
        <v>0</v>
      </c>
    </row>
    <row r="13444" spans="5:6" x14ac:dyDescent="0.3">
      <c r="E13444" s="4" t="s">
        <v>5495</v>
      </c>
      <c r="F13444" s="11">
        <v>0</v>
      </c>
    </row>
    <row r="13445" spans="5:6" x14ac:dyDescent="0.3">
      <c r="E13445" s="4" t="s">
        <v>6314</v>
      </c>
      <c r="F13445" s="11">
        <v>0</v>
      </c>
    </row>
    <row r="13446" spans="5:6" x14ac:dyDescent="0.3">
      <c r="E13446" s="4" t="s">
        <v>5496</v>
      </c>
      <c r="F13446" s="11">
        <v>0</v>
      </c>
    </row>
    <row r="13447" spans="5:6" x14ac:dyDescent="0.3">
      <c r="E13447" s="4" t="s">
        <v>6318</v>
      </c>
      <c r="F13447" s="11">
        <v>0</v>
      </c>
    </row>
    <row r="13448" spans="5:6" x14ac:dyDescent="0.3">
      <c r="E13448" s="4" t="s">
        <v>5497</v>
      </c>
      <c r="F13448" s="11">
        <v>0</v>
      </c>
    </row>
    <row r="13449" spans="5:6" x14ac:dyDescent="0.3">
      <c r="E13449" s="4" t="s">
        <v>6322</v>
      </c>
      <c r="F13449" s="11">
        <v>0</v>
      </c>
    </row>
    <row r="13450" spans="5:6" x14ac:dyDescent="0.3">
      <c r="E13450" s="4" t="s">
        <v>5498</v>
      </c>
      <c r="F13450" s="11">
        <v>0</v>
      </c>
    </row>
    <row r="13451" spans="5:6" x14ac:dyDescent="0.3">
      <c r="E13451" s="4" t="s">
        <v>6326</v>
      </c>
      <c r="F13451" s="11">
        <v>0</v>
      </c>
    </row>
    <row r="13452" spans="5:6" x14ac:dyDescent="0.3">
      <c r="E13452" s="4" t="s">
        <v>5499</v>
      </c>
      <c r="F13452" s="11">
        <v>0</v>
      </c>
    </row>
    <row r="13453" spans="5:6" x14ac:dyDescent="0.3">
      <c r="E13453" s="4" t="s">
        <v>6330</v>
      </c>
      <c r="F13453" s="11">
        <v>0</v>
      </c>
    </row>
    <row r="13454" spans="5:6" x14ac:dyDescent="0.3">
      <c r="E13454" s="4" t="s">
        <v>5500</v>
      </c>
      <c r="F13454" s="11">
        <v>0</v>
      </c>
    </row>
    <row r="13455" spans="5:6" x14ac:dyDescent="0.3">
      <c r="E13455" s="4" t="s">
        <v>5757</v>
      </c>
      <c r="F13455" s="11">
        <v>0</v>
      </c>
    </row>
    <row r="13456" spans="5:6" x14ac:dyDescent="0.3">
      <c r="E13456" s="4" t="s">
        <v>5501</v>
      </c>
      <c r="F13456" s="11">
        <v>0</v>
      </c>
    </row>
    <row r="13457" spans="5:6" x14ac:dyDescent="0.3">
      <c r="E13457" s="4" t="s">
        <v>5759</v>
      </c>
      <c r="F13457" s="11">
        <v>0</v>
      </c>
    </row>
    <row r="13458" spans="5:6" x14ac:dyDescent="0.3">
      <c r="E13458" s="4" t="s">
        <v>5502</v>
      </c>
      <c r="F13458" s="11">
        <v>0</v>
      </c>
    </row>
    <row r="13459" spans="5:6" x14ac:dyDescent="0.3">
      <c r="E13459" s="4" t="s">
        <v>5761</v>
      </c>
      <c r="F13459" s="11">
        <v>0</v>
      </c>
    </row>
    <row r="13460" spans="5:6" x14ac:dyDescent="0.3">
      <c r="E13460" s="4" t="s">
        <v>5503</v>
      </c>
      <c r="F13460" s="11">
        <v>0</v>
      </c>
    </row>
    <row r="13461" spans="5:6" x14ac:dyDescent="0.3">
      <c r="E13461" s="4" t="s">
        <v>5763</v>
      </c>
      <c r="F13461" s="11">
        <v>0</v>
      </c>
    </row>
    <row r="13462" spans="5:6" x14ac:dyDescent="0.3">
      <c r="E13462" s="4" t="s">
        <v>5504</v>
      </c>
      <c r="F13462" s="11">
        <v>0</v>
      </c>
    </row>
    <row r="13463" spans="5:6" x14ac:dyDescent="0.3">
      <c r="E13463" s="4" t="s">
        <v>5765</v>
      </c>
      <c r="F13463" s="11">
        <v>0</v>
      </c>
    </row>
    <row r="13464" spans="5:6" x14ac:dyDescent="0.3">
      <c r="E13464" s="4" t="s">
        <v>5183</v>
      </c>
      <c r="F13464" s="11">
        <v>0</v>
      </c>
    </row>
    <row r="13465" spans="5:6" x14ac:dyDescent="0.3">
      <c r="E13465" s="4" t="s">
        <v>5767</v>
      </c>
      <c r="F13465" s="11">
        <v>0</v>
      </c>
    </row>
    <row r="13466" spans="5:6" x14ac:dyDescent="0.3">
      <c r="E13466" s="4" t="s">
        <v>5506</v>
      </c>
      <c r="F13466" s="11">
        <v>0</v>
      </c>
    </row>
    <row r="13467" spans="5:6" x14ac:dyDescent="0.3">
      <c r="E13467" s="4" t="s">
        <v>5769</v>
      </c>
      <c r="F13467" s="11">
        <v>0</v>
      </c>
    </row>
    <row r="13468" spans="5:6" x14ac:dyDescent="0.3">
      <c r="E13468" s="4" t="s">
        <v>5507</v>
      </c>
      <c r="F13468" s="11">
        <v>0</v>
      </c>
    </row>
    <row r="13469" spans="5:6" x14ac:dyDescent="0.3">
      <c r="E13469" s="4" t="s">
        <v>5771</v>
      </c>
      <c r="F13469" s="11">
        <v>0</v>
      </c>
    </row>
    <row r="13470" spans="5:6" x14ac:dyDescent="0.3">
      <c r="E13470" s="4" t="s">
        <v>5184</v>
      </c>
      <c r="F13470" s="11">
        <v>0</v>
      </c>
    </row>
    <row r="13471" spans="5:6" x14ac:dyDescent="0.3">
      <c r="E13471" s="4" t="s">
        <v>5773</v>
      </c>
      <c r="F13471" s="11">
        <v>0</v>
      </c>
    </row>
    <row r="13472" spans="5:6" x14ac:dyDescent="0.3">
      <c r="E13472" s="4" t="s">
        <v>5509</v>
      </c>
      <c r="F13472" s="11">
        <v>0</v>
      </c>
    </row>
    <row r="13473" spans="5:6" x14ac:dyDescent="0.3">
      <c r="E13473" s="4" t="s">
        <v>5775</v>
      </c>
      <c r="F13473" s="11">
        <v>0</v>
      </c>
    </row>
    <row r="13474" spans="5:6" x14ac:dyDescent="0.3">
      <c r="E13474" s="4" t="s">
        <v>5510</v>
      </c>
      <c r="F13474" s="11">
        <v>0</v>
      </c>
    </row>
    <row r="13475" spans="5:6" x14ac:dyDescent="0.3">
      <c r="E13475" s="4" t="s">
        <v>5777</v>
      </c>
      <c r="F13475" s="11">
        <v>0</v>
      </c>
    </row>
    <row r="13476" spans="5:6" x14ac:dyDescent="0.3">
      <c r="E13476" s="4" t="s">
        <v>5511</v>
      </c>
      <c r="F13476" s="11">
        <v>0</v>
      </c>
    </row>
    <row r="13477" spans="5:6" x14ac:dyDescent="0.3">
      <c r="E13477" s="4" t="s">
        <v>5779</v>
      </c>
      <c r="F13477" s="11">
        <v>0</v>
      </c>
    </row>
    <row r="13478" spans="5:6" x14ac:dyDescent="0.3">
      <c r="E13478" s="4" t="s">
        <v>5512</v>
      </c>
      <c r="F13478" s="11">
        <v>0</v>
      </c>
    </row>
    <row r="13479" spans="5:6" x14ac:dyDescent="0.3">
      <c r="E13479" s="4" t="s">
        <v>5781</v>
      </c>
      <c r="F13479" s="11">
        <v>0</v>
      </c>
    </row>
    <row r="13480" spans="5:6" x14ac:dyDescent="0.3">
      <c r="E13480" s="4" t="s">
        <v>5513</v>
      </c>
      <c r="F13480" s="11">
        <v>0</v>
      </c>
    </row>
    <row r="13481" spans="5:6" x14ac:dyDescent="0.3">
      <c r="E13481" s="4" t="s">
        <v>5783</v>
      </c>
      <c r="F13481" s="11">
        <v>0</v>
      </c>
    </row>
    <row r="13482" spans="5:6" x14ac:dyDescent="0.3">
      <c r="E13482" s="4" t="s">
        <v>5514</v>
      </c>
      <c r="F13482" s="11">
        <v>0</v>
      </c>
    </row>
    <row r="13483" spans="5:6" x14ac:dyDescent="0.3">
      <c r="E13483" s="4" t="s">
        <v>5785</v>
      </c>
      <c r="F13483" s="11">
        <v>0</v>
      </c>
    </row>
    <row r="13484" spans="5:6" x14ac:dyDescent="0.3">
      <c r="E13484" s="4" t="s">
        <v>5515</v>
      </c>
      <c r="F13484" s="11">
        <v>0</v>
      </c>
    </row>
    <row r="13485" spans="5:6" x14ac:dyDescent="0.3">
      <c r="E13485" s="4" t="s">
        <v>5787</v>
      </c>
      <c r="F13485" s="11">
        <v>0</v>
      </c>
    </row>
    <row r="13486" spans="5:6" x14ac:dyDescent="0.3">
      <c r="E13486" s="4" t="s">
        <v>5516</v>
      </c>
      <c r="F13486" s="11">
        <v>0</v>
      </c>
    </row>
    <row r="13487" spans="5:6" x14ac:dyDescent="0.3">
      <c r="E13487" s="4" t="s">
        <v>5789</v>
      </c>
      <c r="F13487" s="11">
        <v>0</v>
      </c>
    </row>
    <row r="13488" spans="5:6" x14ac:dyDescent="0.3">
      <c r="E13488" s="4" t="s">
        <v>5517</v>
      </c>
      <c r="F13488" s="11">
        <v>0</v>
      </c>
    </row>
    <row r="13489" spans="5:6" x14ac:dyDescent="0.3">
      <c r="E13489" s="4" t="s">
        <v>5791</v>
      </c>
      <c r="F13489" s="11">
        <v>0</v>
      </c>
    </row>
    <row r="13490" spans="5:6" x14ac:dyDescent="0.3">
      <c r="E13490" s="4" t="s">
        <v>5518</v>
      </c>
      <c r="F13490" s="11">
        <v>0</v>
      </c>
    </row>
    <row r="13491" spans="5:6" x14ac:dyDescent="0.3">
      <c r="E13491" s="4" t="s">
        <v>5793</v>
      </c>
      <c r="F13491" s="11">
        <v>0</v>
      </c>
    </row>
    <row r="13492" spans="5:6" x14ac:dyDescent="0.3">
      <c r="E13492" s="4" t="s">
        <v>5519</v>
      </c>
      <c r="F13492" s="11">
        <v>0</v>
      </c>
    </row>
    <row r="13493" spans="5:6" x14ac:dyDescent="0.3">
      <c r="E13493" s="4" t="s">
        <v>5795</v>
      </c>
      <c r="F13493" s="11">
        <v>0</v>
      </c>
    </row>
    <row r="13494" spans="5:6" x14ac:dyDescent="0.3">
      <c r="E13494" s="4" t="s">
        <v>5520</v>
      </c>
      <c r="F13494" s="11">
        <v>0</v>
      </c>
    </row>
    <row r="13495" spans="5:6" x14ac:dyDescent="0.3">
      <c r="E13495" s="4" t="s">
        <v>5797</v>
      </c>
      <c r="F13495" s="11">
        <v>0</v>
      </c>
    </row>
    <row r="13496" spans="5:6" x14ac:dyDescent="0.3">
      <c r="E13496" s="4" t="s">
        <v>5521</v>
      </c>
      <c r="F13496" s="11">
        <v>0</v>
      </c>
    </row>
    <row r="13497" spans="5:6" x14ac:dyDescent="0.3">
      <c r="E13497" s="4" t="s">
        <v>5799</v>
      </c>
      <c r="F13497" s="11">
        <v>0</v>
      </c>
    </row>
    <row r="13498" spans="5:6" x14ac:dyDescent="0.3">
      <c r="E13498" s="4" t="s">
        <v>5522</v>
      </c>
      <c r="F13498" s="11">
        <v>0</v>
      </c>
    </row>
    <row r="13499" spans="5:6" x14ac:dyDescent="0.3">
      <c r="E13499" s="4" t="s">
        <v>5801</v>
      </c>
      <c r="F13499" s="11">
        <v>0</v>
      </c>
    </row>
    <row r="13500" spans="5:6" x14ac:dyDescent="0.3">
      <c r="E13500" s="4" t="s">
        <v>5523</v>
      </c>
      <c r="F13500" s="11">
        <v>0</v>
      </c>
    </row>
    <row r="13501" spans="5:6" x14ac:dyDescent="0.3">
      <c r="E13501" s="4" t="s">
        <v>5803</v>
      </c>
      <c r="F13501" s="11">
        <v>0</v>
      </c>
    </row>
    <row r="13502" spans="5:6" x14ac:dyDescent="0.3">
      <c r="E13502" s="4" t="s">
        <v>5524</v>
      </c>
      <c r="F13502" s="11">
        <v>0</v>
      </c>
    </row>
    <row r="13503" spans="5:6" x14ac:dyDescent="0.3">
      <c r="E13503" s="4" t="s">
        <v>5805</v>
      </c>
      <c r="F13503" s="11">
        <v>0</v>
      </c>
    </row>
    <row r="13504" spans="5:6" x14ac:dyDescent="0.3">
      <c r="E13504" s="4" t="s">
        <v>5525</v>
      </c>
      <c r="F13504" s="11">
        <v>0</v>
      </c>
    </row>
    <row r="13505" spans="5:6" x14ac:dyDescent="0.3">
      <c r="E13505" s="4" t="s">
        <v>5807</v>
      </c>
      <c r="F13505" s="11">
        <v>0</v>
      </c>
    </row>
    <row r="13506" spans="5:6" x14ac:dyDescent="0.3">
      <c r="E13506" s="4" t="s">
        <v>5526</v>
      </c>
      <c r="F13506" s="11">
        <v>0</v>
      </c>
    </row>
    <row r="13507" spans="5:6" x14ac:dyDescent="0.3">
      <c r="E13507" s="4" t="s">
        <v>5809</v>
      </c>
      <c r="F13507" s="11">
        <v>0</v>
      </c>
    </row>
    <row r="13508" spans="5:6" x14ac:dyDescent="0.3">
      <c r="E13508" s="4" t="s">
        <v>5527</v>
      </c>
      <c r="F13508" s="11">
        <v>0</v>
      </c>
    </row>
    <row r="13509" spans="5:6" x14ac:dyDescent="0.3">
      <c r="E13509" s="4" t="s">
        <v>5811</v>
      </c>
      <c r="F13509" s="11">
        <v>0</v>
      </c>
    </row>
    <row r="13510" spans="5:6" x14ac:dyDescent="0.3">
      <c r="E13510" s="4" t="s">
        <v>5528</v>
      </c>
      <c r="F13510" s="11">
        <v>0</v>
      </c>
    </row>
    <row r="13511" spans="5:6" x14ac:dyDescent="0.3">
      <c r="E13511" s="4" t="s">
        <v>5215</v>
      </c>
      <c r="F13511" s="11">
        <v>0</v>
      </c>
    </row>
    <row r="13512" spans="5:6" x14ac:dyDescent="0.3">
      <c r="E13512" s="4" t="s">
        <v>5529</v>
      </c>
      <c r="F13512" s="11">
        <v>0</v>
      </c>
    </row>
    <row r="13513" spans="5:6" x14ac:dyDescent="0.3">
      <c r="E13513" s="4" t="s">
        <v>5815</v>
      </c>
      <c r="F13513" s="11">
        <v>0</v>
      </c>
    </row>
    <row r="13514" spans="5:6" x14ac:dyDescent="0.3">
      <c r="E13514" s="4" t="s">
        <v>5530</v>
      </c>
      <c r="F13514" s="11">
        <v>0</v>
      </c>
    </row>
    <row r="13515" spans="5:6" x14ac:dyDescent="0.3">
      <c r="E13515" s="4" t="s">
        <v>5817</v>
      </c>
      <c r="F13515" s="11">
        <v>0</v>
      </c>
    </row>
    <row r="13516" spans="5:6" x14ac:dyDescent="0.3">
      <c r="E13516" s="4" t="s">
        <v>5531</v>
      </c>
      <c r="F13516" s="11">
        <v>0</v>
      </c>
    </row>
    <row r="13517" spans="5:6" x14ac:dyDescent="0.3">
      <c r="E13517" s="4" t="s">
        <v>5819</v>
      </c>
      <c r="F13517" s="11">
        <v>0</v>
      </c>
    </row>
    <row r="13518" spans="5:6" x14ac:dyDescent="0.3">
      <c r="E13518" s="4" t="s">
        <v>5532</v>
      </c>
      <c r="F13518" s="11">
        <v>0</v>
      </c>
    </row>
    <row r="13519" spans="5:6" x14ac:dyDescent="0.3">
      <c r="E13519" s="4" t="s">
        <v>5821</v>
      </c>
      <c r="F13519" s="11">
        <v>0</v>
      </c>
    </row>
    <row r="13520" spans="5:6" x14ac:dyDescent="0.3">
      <c r="E13520" s="4" t="s">
        <v>5533</v>
      </c>
      <c r="F13520" s="11">
        <v>0</v>
      </c>
    </row>
    <row r="13521" spans="5:6" x14ac:dyDescent="0.3">
      <c r="E13521" s="4" t="s">
        <v>5823</v>
      </c>
      <c r="F13521" s="11">
        <v>0</v>
      </c>
    </row>
    <row r="13522" spans="5:6" x14ac:dyDescent="0.3">
      <c r="E13522" s="4" t="s">
        <v>5534</v>
      </c>
      <c r="F13522" s="11">
        <v>0</v>
      </c>
    </row>
    <row r="13523" spans="5:6" x14ac:dyDescent="0.3">
      <c r="E13523" s="4" t="s">
        <v>5825</v>
      </c>
      <c r="F13523" s="11">
        <v>0</v>
      </c>
    </row>
    <row r="13524" spans="5:6" x14ac:dyDescent="0.3">
      <c r="E13524" s="4" t="s">
        <v>5535</v>
      </c>
      <c r="F13524" s="11">
        <v>0</v>
      </c>
    </row>
    <row r="13525" spans="5:6" x14ac:dyDescent="0.3">
      <c r="E13525" s="4" t="s">
        <v>5827</v>
      </c>
      <c r="F13525" s="11">
        <v>0</v>
      </c>
    </row>
    <row r="13526" spans="5:6" x14ac:dyDescent="0.3">
      <c r="E13526" s="4" t="s">
        <v>5536</v>
      </c>
      <c r="F13526" s="11">
        <v>0</v>
      </c>
    </row>
    <row r="13527" spans="5:6" x14ac:dyDescent="0.3">
      <c r="E13527" s="4" t="s">
        <v>5829</v>
      </c>
      <c r="F13527" s="11">
        <v>0</v>
      </c>
    </row>
    <row r="13528" spans="5:6" x14ac:dyDescent="0.3">
      <c r="E13528" s="4" t="s">
        <v>5537</v>
      </c>
      <c r="F13528" s="11">
        <v>0</v>
      </c>
    </row>
    <row r="13529" spans="5:6" x14ac:dyDescent="0.3">
      <c r="E13529" s="4" t="s">
        <v>5831</v>
      </c>
      <c r="F13529" s="11">
        <v>0</v>
      </c>
    </row>
    <row r="13530" spans="5:6" x14ac:dyDescent="0.3">
      <c r="E13530" s="4" t="s">
        <v>5538</v>
      </c>
      <c r="F13530" s="11">
        <v>0</v>
      </c>
    </row>
    <row r="13531" spans="5:6" x14ac:dyDescent="0.3">
      <c r="E13531" s="4" t="s">
        <v>5833</v>
      </c>
      <c r="F13531" s="11">
        <v>0</v>
      </c>
    </row>
    <row r="13532" spans="5:6" x14ac:dyDescent="0.3">
      <c r="E13532" s="4" t="s">
        <v>5539</v>
      </c>
      <c r="F13532" s="11">
        <v>0</v>
      </c>
    </row>
    <row r="13533" spans="5:6" x14ac:dyDescent="0.3">
      <c r="E13533" s="4" t="s">
        <v>5835</v>
      </c>
      <c r="F13533" s="11">
        <v>0</v>
      </c>
    </row>
    <row r="13534" spans="5:6" x14ac:dyDescent="0.3">
      <c r="E13534" s="4" t="s">
        <v>5540</v>
      </c>
      <c r="F13534" s="11">
        <v>0</v>
      </c>
    </row>
    <row r="13535" spans="5:6" x14ac:dyDescent="0.3">
      <c r="E13535" s="4" t="s">
        <v>5837</v>
      </c>
      <c r="F13535" s="11">
        <v>0</v>
      </c>
    </row>
    <row r="13536" spans="5:6" x14ac:dyDescent="0.3">
      <c r="E13536" s="4" t="s">
        <v>5541</v>
      </c>
      <c r="F13536" s="11">
        <v>0</v>
      </c>
    </row>
    <row r="13537" spans="5:6" x14ac:dyDescent="0.3">
      <c r="E13537" s="4" t="s">
        <v>5839</v>
      </c>
      <c r="F13537" s="11">
        <v>0</v>
      </c>
    </row>
    <row r="13538" spans="5:6" x14ac:dyDescent="0.3">
      <c r="E13538" s="4" t="s">
        <v>5542</v>
      </c>
      <c r="F13538" s="11">
        <v>0</v>
      </c>
    </row>
    <row r="13539" spans="5:6" x14ac:dyDescent="0.3">
      <c r="E13539" s="4" t="s">
        <v>5841</v>
      </c>
      <c r="F13539" s="11">
        <v>0</v>
      </c>
    </row>
    <row r="13540" spans="5:6" x14ac:dyDescent="0.3">
      <c r="E13540" s="4" t="s">
        <v>5543</v>
      </c>
      <c r="F13540" s="11">
        <v>0</v>
      </c>
    </row>
    <row r="13541" spans="5:6" x14ac:dyDescent="0.3">
      <c r="E13541" s="4" t="s">
        <v>5843</v>
      </c>
      <c r="F13541" s="11">
        <v>0</v>
      </c>
    </row>
    <row r="13542" spans="5:6" x14ac:dyDescent="0.3">
      <c r="E13542" s="4" t="s">
        <v>5185</v>
      </c>
      <c r="F13542" s="11">
        <v>0</v>
      </c>
    </row>
    <row r="13543" spans="5:6" x14ac:dyDescent="0.3">
      <c r="E13543" s="4" t="s">
        <v>5845</v>
      </c>
      <c r="F13543" s="11">
        <v>0</v>
      </c>
    </row>
    <row r="13544" spans="5:6" x14ac:dyDescent="0.3">
      <c r="E13544" s="4" t="s">
        <v>5545</v>
      </c>
      <c r="F13544" s="11">
        <v>0</v>
      </c>
    </row>
    <row r="13545" spans="5:6" x14ac:dyDescent="0.3">
      <c r="E13545" s="4" t="s">
        <v>5847</v>
      </c>
      <c r="F13545" s="11">
        <v>0</v>
      </c>
    </row>
    <row r="13546" spans="5:6" x14ac:dyDescent="0.3">
      <c r="E13546" s="4" t="s">
        <v>5546</v>
      </c>
      <c r="F13546" s="11">
        <v>0</v>
      </c>
    </row>
    <row r="13547" spans="5:6" x14ac:dyDescent="0.3">
      <c r="E13547" s="4" t="s">
        <v>5849</v>
      </c>
      <c r="F13547" s="11">
        <v>0</v>
      </c>
    </row>
    <row r="13548" spans="5:6" x14ac:dyDescent="0.3">
      <c r="E13548" s="4" t="s">
        <v>5547</v>
      </c>
      <c r="F13548" s="11">
        <v>0</v>
      </c>
    </row>
    <row r="13549" spans="5:6" x14ac:dyDescent="0.3">
      <c r="E13549" s="4" t="s">
        <v>5851</v>
      </c>
      <c r="F13549" s="11">
        <v>0</v>
      </c>
    </row>
    <row r="13550" spans="5:6" x14ac:dyDescent="0.3">
      <c r="E13550" s="4" t="s">
        <v>5204</v>
      </c>
      <c r="F13550" s="11">
        <v>0</v>
      </c>
    </row>
    <row r="13551" spans="5:6" x14ac:dyDescent="0.3">
      <c r="E13551" s="4" t="s">
        <v>5853</v>
      </c>
      <c r="F13551" s="11">
        <v>0</v>
      </c>
    </row>
    <row r="13552" spans="5:6" x14ac:dyDescent="0.3">
      <c r="E13552" s="4" t="s">
        <v>5186</v>
      </c>
      <c r="F13552" s="11">
        <v>0</v>
      </c>
    </row>
    <row r="13553" spans="5:6" x14ac:dyDescent="0.3">
      <c r="E13553" s="4" t="s">
        <v>5855</v>
      </c>
      <c r="F13553" s="11">
        <v>0</v>
      </c>
    </row>
    <row r="13554" spans="5:6" x14ac:dyDescent="0.3">
      <c r="E13554" s="4" t="s">
        <v>5550</v>
      </c>
      <c r="F13554" s="11">
        <v>0</v>
      </c>
    </row>
    <row r="13555" spans="5:6" x14ac:dyDescent="0.3">
      <c r="E13555" s="4" t="s">
        <v>5857</v>
      </c>
      <c r="F13555" s="11">
        <v>0</v>
      </c>
    </row>
    <row r="13556" spans="5:6" x14ac:dyDescent="0.3">
      <c r="E13556" s="4" t="s">
        <v>5551</v>
      </c>
      <c r="F13556" s="11">
        <v>0</v>
      </c>
    </row>
    <row r="13557" spans="5:6" x14ac:dyDescent="0.3">
      <c r="E13557" s="4" t="s">
        <v>5859</v>
      </c>
      <c r="F13557" s="11">
        <v>0</v>
      </c>
    </row>
    <row r="13558" spans="5:6" x14ac:dyDescent="0.3">
      <c r="E13558" s="4" t="s">
        <v>5552</v>
      </c>
      <c r="F13558" s="11">
        <v>0</v>
      </c>
    </row>
    <row r="13559" spans="5:6" x14ac:dyDescent="0.3">
      <c r="E13559" s="4" t="s">
        <v>5219</v>
      </c>
      <c r="F13559" s="11">
        <v>0</v>
      </c>
    </row>
    <row r="13560" spans="5:6" x14ac:dyDescent="0.3">
      <c r="E13560" s="4" t="s">
        <v>5553</v>
      </c>
      <c r="F13560" s="11">
        <v>0</v>
      </c>
    </row>
    <row r="13561" spans="5:6" x14ac:dyDescent="0.3">
      <c r="E13561" s="4" t="s">
        <v>5863</v>
      </c>
      <c r="F13561" s="11">
        <v>0</v>
      </c>
    </row>
    <row r="13562" spans="5:6" x14ac:dyDescent="0.3">
      <c r="E13562" s="4" t="s">
        <v>5554</v>
      </c>
      <c r="F13562" s="11">
        <v>0</v>
      </c>
    </row>
    <row r="13563" spans="5:6" x14ac:dyDescent="0.3">
      <c r="E13563" s="4" t="s">
        <v>5865</v>
      </c>
      <c r="F13563" s="11">
        <v>0</v>
      </c>
    </row>
    <row r="13564" spans="5:6" x14ac:dyDescent="0.3">
      <c r="E13564" s="4" t="s">
        <v>5555</v>
      </c>
      <c r="F13564" s="11">
        <v>0</v>
      </c>
    </row>
    <row r="13565" spans="5:6" x14ac:dyDescent="0.3">
      <c r="E13565" s="4" t="s">
        <v>5867</v>
      </c>
      <c r="F13565" s="11">
        <v>0</v>
      </c>
    </row>
    <row r="13566" spans="5:6" x14ac:dyDescent="0.3">
      <c r="E13566" s="4" t="s">
        <v>5556</v>
      </c>
      <c r="F13566" s="11">
        <v>0</v>
      </c>
    </row>
    <row r="13567" spans="5:6" x14ac:dyDescent="0.3">
      <c r="E13567" s="4" t="s">
        <v>5869</v>
      </c>
      <c r="F13567" s="11">
        <v>0</v>
      </c>
    </row>
    <row r="13568" spans="5:6" x14ac:dyDescent="0.3">
      <c r="E13568" s="4" t="s">
        <v>5557</v>
      </c>
      <c r="F13568" s="11">
        <v>0</v>
      </c>
    </row>
    <row r="13569" spans="5:6" x14ac:dyDescent="0.3">
      <c r="E13569" s="4" t="s">
        <v>5871</v>
      </c>
      <c r="F13569" s="11">
        <v>0</v>
      </c>
    </row>
    <row r="13570" spans="5:6" x14ac:dyDescent="0.3">
      <c r="E13570" s="4" t="s">
        <v>5206</v>
      </c>
      <c r="F13570" s="11">
        <v>0</v>
      </c>
    </row>
    <row r="13571" spans="5:6" x14ac:dyDescent="0.3">
      <c r="E13571" s="4" t="s">
        <v>5873</v>
      </c>
      <c r="F13571" s="11">
        <v>0</v>
      </c>
    </row>
    <row r="13572" spans="5:6" x14ac:dyDescent="0.3">
      <c r="E13572" s="4" t="s">
        <v>5559</v>
      </c>
      <c r="F13572" s="11">
        <v>0</v>
      </c>
    </row>
    <row r="13573" spans="5:6" x14ac:dyDescent="0.3">
      <c r="E13573" s="4" t="s">
        <v>5875</v>
      </c>
      <c r="F13573" s="11">
        <v>0</v>
      </c>
    </row>
    <row r="13574" spans="5:6" x14ac:dyDescent="0.3">
      <c r="E13574" s="4" t="s">
        <v>5560</v>
      </c>
      <c r="F13574" s="11">
        <v>0</v>
      </c>
    </row>
    <row r="13575" spans="5:6" x14ac:dyDescent="0.3">
      <c r="E13575" s="4" t="s">
        <v>5877</v>
      </c>
      <c r="F13575" s="11">
        <v>0</v>
      </c>
    </row>
    <row r="13576" spans="5:6" x14ac:dyDescent="0.3">
      <c r="E13576" s="4" t="s">
        <v>5561</v>
      </c>
      <c r="F13576" s="11">
        <v>0</v>
      </c>
    </row>
    <row r="13577" spans="5:6" x14ac:dyDescent="0.3">
      <c r="E13577" s="4" t="s">
        <v>5879</v>
      </c>
      <c r="F13577" s="11">
        <v>0</v>
      </c>
    </row>
    <row r="13578" spans="5:6" x14ac:dyDescent="0.3">
      <c r="E13578" s="4" t="s">
        <v>5562</v>
      </c>
      <c r="F13578" s="11">
        <v>0</v>
      </c>
    </row>
    <row r="13579" spans="5:6" x14ac:dyDescent="0.3">
      <c r="E13579" s="4" t="s">
        <v>5881</v>
      </c>
      <c r="F13579" s="11">
        <v>0</v>
      </c>
    </row>
    <row r="13580" spans="5:6" x14ac:dyDescent="0.3">
      <c r="E13580" s="4" t="s">
        <v>5563</v>
      </c>
      <c r="F13580" s="11">
        <v>0</v>
      </c>
    </row>
    <row r="13581" spans="5:6" x14ac:dyDescent="0.3">
      <c r="E13581" s="4" t="s">
        <v>5883</v>
      </c>
      <c r="F13581" s="11">
        <v>0</v>
      </c>
    </row>
    <row r="13582" spans="5:6" x14ac:dyDescent="0.3">
      <c r="E13582" s="4" t="s">
        <v>5564</v>
      </c>
      <c r="F13582" s="11">
        <v>0</v>
      </c>
    </row>
    <row r="13583" spans="5:6" x14ac:dyDescent="0.3">
      <c r="E13583" s="4" t="s">
        <v>5885</v>
      </c>
      <c r="F13583" s="11">
        <v>0</v>
      </c>
    </row>
    <row r="13584" spans="5:6" x14ac:dyDescent="0.3">
      <c r="E13584" s="4" t="s">
        <v>5565</v>
      </c>
      <c r="F13584" s="11">
        <v>0</v>
      </c>
    </row>
    <row r="13585" spans="5:6" x14ac:dyDescent="0.3">
      <c r="E13585" s="4" t="s">
        <v>5887</v>
      </c>
      <c r="F13585" s="11">
        <v>0</v>
      </c>
    </row>
    <row r="13586" spans="5:6" x14ac:dyDescent="0.3">
      <c r="E13586" s="4" t="s">
        <v>5566</v>
      </c>
      <c r="F13586" s="11">
        <v>0</v>
      </c>
    </row>
    <row r="13587" spans="5:6" x14ac:dyDescent="0.3">
      <c r="E13587" s="4" t="s">
        <v>5889</v>
      </c>
      <c r="F13587" s="11">
        <v>0</v>
      </c>
    </row>
    <row r="13588" spans="5:6" x14ac:dyDescent="0.3">
      <c r="E13588" s="4" t="s">
        <v>5567</v>
      </c>
      <c r="F13588" s="11">
        <v>0</v>
      </c>
    </row>
    <row r="13589" spans="5:6" x14ac:dyDescent="0.3">
      <c r="E13589" s="4" t="s">
        <v>5891</v>
      </c>
      <c r="F13589" s="11">
        <v>0</v>
      </c>
    </row>
    <row r="13590" spans="5:6" x14ac:dyDescent="0.3">
      <c r="E13590" s="4" t="s">
        <v>5568</v>
      </c>
      <c r="F13590" s="11">
        <v>0</v>
      </c>
    </row>
    <row r="13591" spans="5:6" x14ac:dyDescent="0.3">
      <c r="E13591" s="4" t="s">
        <v>5221</v>
      </c>
      <c r="F13591" s="11">
        <v>0</v>
      </c>
    </row>
    <row r="13592" spans="5:6" x14ac:dyDescent="0.3">
      <c r="E13592" s="4" t="s">
        <v>5569</v>
      </c>
      <c r="F13592" s="11">
        <v>0</v>
      </c>
    </row>
    <row r="13593" spans="5:6" x14ac:dyDescent="0.3">
      <c r="E13593" s="4" t="s">
        <v>5895</v>
      </c>
      <c r="F13593" s="11">
        <v>0</v>
      </c>
    </row>
    <row r="13594" spans="5:6" x14ac:dyDescent="0.3">
      <c r="E13594" s="4" t="s">
        <v>5570</v>
      </c>
      <c r="F13594" s="11">
        <v>0</v>
      </c>
    </row>
    <row r="13595" spans="5:6" x14ac:dyDescent="0.3">
      <c r="E13595" s="4" t="s">
        <v>5897</v>
      </c>
      <c r="F13595" s="11">
        <v>0</v>
      </c>
    </row>
    <row r="13596" spans="5:6" x14ac:dyDescent="0.3">
      <c r="E13596" s="4" t="s">
        <v>5571</v>
      </c>
      <c r="F13596" s="11">
        <v>0</v>
      </c>
    </row>
    <row r="13597" spans="5:6" x14ac:dyDescent="0.3">
      <c r="E13597" s="4" t="s">
        <v>5899</v>
      </c>
      <c r="F13597" s="11">
        <v>0</v>
      </c>
    </row>
    <row r="13598" spans="5:6" x14ac:dyDescent="0.3">
      <c r="E13598" s="4" t="s">
        <v>5572</v>
      </c>
      <c r="F13598" s="11">
        <v>0</v>
      </c>
    </row>
    <row r="13599" spans="5:6" x14ac:dyDescent="0.3">
      <c r="E13599" s="4" t="s">
        <v>5901</v>
      </c>
      <c r="F13599" s="11">
        <v>0</v>
      </c>
    </row>
    <row r="13600" spans="5:6" x14ac:dyDescent="0.3">
      <c r="E13600" s="4" t="s">
        <v>5573</v>
      </c>
      <c r="F13600" s="11">
        <v>0</v>
      </c>
    </row>
    <row r="13601" spans="5:6" x14ac:dyDescent="0.3">
      <c r="E13601" s="4" t="s">
        <v>5903</v>
      </c>
      <c r="F13601" s="11">
        <v>0</v>
      </c>
    </row>
    <row r="13602" spans="5:6" x14ac:dyDescent="0.3">
      <c r="E13602" s="4" t="s">
        <v>5574</v>
      </c>
      <c r="F13602" s="11">
        <v>0</v>
      </c>
    </row>
    <row r="13603" spans="5:6" x14ac:dyDescent="0.3">
      <c r="E13603" s="4" t="s">
        <v>5905</v>
      </c>
      <c r="F13603" s="11">
        <v>0</v>
      </c>
    </row>
    <row r="13604" spans="5:6" x14ac:dyDescent="0.3">
      <c r="E13604" s="4" t="s">
        <v>5575</v>
      </c>
      <c r="F13604" s="11">
        <v>0</v>
      </c>
    </row>
    <row r="13605" spans="5:6" x14ac:dyDescent="0.3">
      <c r="E13605" s="4" t="s">
        <v>5907</v>
      </c>
      <c r="F13605" s="11">
        <v>0</v>
      </c>
    </row>
    <row r="13606" spans="5:6" x14ac:dyDescent="0.3">
      <c r="E13606" s="4" t="s">
        <v>5576</v>
      </c>
      <c r="F13606" s="11">
        <v>0</v>
      </c>
    </row>
    <row r="13607" spans="5:6" x14ac:dyDescent="0.3">
      <c r="E13607" s="4" t="s">
        <v>5909</v>
      </c>
      <c r="F13607" s="11">
        <v>0</v>
      </c>
    </row>
    <row r="13608" spans="5:6" x14ac:dyDescent="0.3">
      <c r="E13608" s="4" t="s">
        <v>5577</v>
      </c>
      <c r="F13608" s="11">
        <v>0</v>
      </c>
    </row>
    <row r="13609" spans="5:6" x14ac:dyDescent="0.3">
      <c r="E13609" s="4" t="s">
        <v>5911</v>
      </c>
      <c r="F13609" s="11">
        <v>0</v>
      </c>
    </row>
    <row r="13610" spans="5:6" x14ac:dyDescent="0.3">
      <c r="E13610" s="4" t="s">
        <v>5578</v>
      </c>
      <c r="F13610" s="11">
        <v>0</v>
      </c>
    </row>
    <row r="13611" spans="5:6" x14ac:dyDescent="0.3">
      <c r="E13611" s="4" t="s">
        <v>5913</v>
      </c>
      <c r="F13611" s="11">
        <v>0</v>
      </c>
    </row>
    <row r="13612" spans="5:6" x14ac:dyDescent="0.3">
      <c r="E13612" s="4" t="s">
        <v>5579</v>
      </c>
      <c r="F13612" s="11">
        <v>0</v>
      </c>
    </row>
    <row r="13613" spans="5:6" x14ac:dyDescent="0.3">
      <c r="E13613" s="4" t="s">
        <v>5915</v>
      </c>
      <c r="F13613" s="11">
        <v>0</v>
      </c>
    </row>
    <row r="13614" spans="5:6" x14ac:dyDescent="0.3">
      <c r="E13614" s="4" t="s">
        <v>5580</v>
      </c>
      <c r="F13614" s="11">
        <v>0</v>
      </c>
    </row>
    <row r="13615" spans="5:6" x14ac:dyDescent="0.3">
      <c r="E13615" s="4" t="s">
        <v>5917</v>
      </c>
      <c r="F13615" s="11">
        <v>0</v>
      </c>
    </row>
    <row r="13616" spans="5:6" x14ac:dyDescent="0.3">
      <c r="E13616" s="4" t="s">
        <v>5581</v>
      </c>
      <c r="F13616" s="11">
        <v>0</v>
      </c>
    </row>
    <row r="13617" spans="5:6" x14ac:dyDescent="0.3">
      <c r="E13617" s="4" t="s">
        <v>5919</v>
      </c>
      <c r="F13617" s="11">
        <v>0</v>
      </c>
    </row>
    <row r="13618" spans="5:6" x14ac:dyDescent="0.3">
      <c r="E13618" s="4" t="s">
        <v>5582</v>
      </c>
      <c r="F13618" s="11">
        <v>0</v>
      </c>
    </row>
    <row r="13619" spans="5:6" x14ac:dyDescent="0.3">
      <c r="E13619" s="4" t="s">
        <v>5921</v>
      </c>
      <c r="F13619" s="11">
        <v>0</v>
      </c>
    </row>
    <row r="13620" spans="5:6" x14ac:dyDescent="0.3">
      <c r="E13620" s="4" t="s">
        <v>5583</v>
      </c>
      <c r="F13620" s="11">
        <v>0</v>
      </c>
    </row>
    <row r="13621" spans="5:6" x14ac:dyDescent="0.3">
      <c r="E13621" s="4" t="s">
        <v>5923</v>
      </c>
      <c r="F13621" s="11">
        <v>0</v>
      </c>
    </row>
    <row r="13622" spans="5:6" x14ac:dyDescent="0.3">
      <c r="E13622" s="4" t="s">
        <v>5584</v>
      </c>
      <c r="F13622" s="11">
        <v>0</v>
      </c>
    </row>
    <row r="13623" spans="5:6" x14ac:dyDescent="0.3">
      <c r="E13623" s="4" t="s">
        <v>5925</v>
      </c>
      <c r="F13623" s="11">
        <v>0</v>
      </c>
    </row>
    <row r="13624" spans="5:6" x14ac:dyDescent="0.3">
      <c r="E13624" s="4" t="s">
        <v>5585</v>
      </c>
      <c r="F13624" s="11">
        <v>0</v>
      </c>
    </row>
    <row r="13625" spans="5:6" x14ac:dyDescent="0.3">
      <c r="E13625" s="4" t="s">
        <v>5927</v>
      </c>
      <c r="F13625" s="11">
        <v>0</v>
      </c>
    </row>
    <row r="13626" spans="5:6" x14ac:dyDescent="0.3">
      <c r="E13626" s="4" t="s">
        <v>5586</v>
      </c>
      <c r="F13626" s="11">
        <v>0</v>
      </c>
    </row>
    <row r="13627" spans="5:6" x14ac:dyDescent="0.3">
      <c r="E13627" s="4" t="s">
        <v>5929</v>
      </c>
      <c r="F13627" s="11">
        <v>0</v>
      </c>
    </row>
    <row r="13628" spans="5:6" x14ac:dyDescent="0.3">
      <c r="E13628" s="4" t="s">
        <v>5587</v>
      </c>
      <c r="F13628" s="11">
        <v>0</v>
      </c>
    </row>
    <row r="13629" spans="5:6" x14ac:dyDescent="0.3">
      <c r="E13629" s="4" t="s">
        <v>5931</v>
      </c>
      <c r="F13629" s="11">
        <v>0</v>
      </c>
    </row>
    <row r="13630" spans="5:6" x14ac:dyDescent="0.3">
      <c r="E13630" s="4" t="s">
        <v>5588</v>
      </c>
      <c r="F13630" s="11">
        <v>0</v>
      </c>
    </row>
    <row r="13631" spans="5:6" x14ac:dyDescent="0.3">
      <c r="E13631" s="4" t="s">
        <v>5222</v>
      </c>
      <c r="F13631" s="11">
        <v>0</v>
      </c>
    </row>
    <row r="13632" spans="5:6" x14ac:dyDescent="0.3">
      <c r="E13632" s="4" t="s">
        <v>5589</v>
      </c>
      <c r="F13632" s="11">
        <v>0</v>
      </c>
    </row>
    <row r="13633" spans="5:6" x14ac:dyDescent="0.3">
      <c r="E13633" s="4" t="s">
        <v>5935</v>
      </c>
      <c r="F13633" s="11">
        <v>0</v>
      </c>
    </row>
    <row r="13634" spans="5:6" x14ac:dyDescent="0.3">
      <c r="E13634" s="4" t="s">
        <v>5936</v>
      </c>
      <c r="F13634" s="11">
        <v>0</v>
      </c>
    </row>
    <row r="13635" spans="5:6" x14ac:dyDescent="0.3">
      <c r="E13635" s="4" t="s">
        <v>5938</v>
      </c>
      <c r="F13635" s="11">
        <v>0</v>
      </c>
    </row>
    <row r="13636" spans="5:6" x14ac:dyDescent="0.3">
      <c r="E13636" s="4" t="s">
        <v>5590</v>
      </c>
      <c r="F13636" s="11">
        <v>0</v>
      </c>
    </row>
    <row r="13637" spans="5:6" x14ac:dyDescent="0.3">
      <c r="E13637" s="4" t="s">
        <v>5223</v>
      </c>
      <c r="F13637" s="11">
        <v>0</v>
      </c>
    </row>
    <row r="13638" spans="5:6" x14ac:dyDescent="0.3">
      <c r="E13638" s="4" t="s">
        <v>5591</v>
      </c>
      <c r="F13638" s="11">
        <v>0</v>
      </c>
    </row>
    <row r="13639" spans="5:6" x14ac:dyDescent="0.3">
      <c r="E13639" s="4" t="s">
        <v>5941</v>
      </c>
      <c r="F13639" s="11">
        <v>0</v>
      </c>
    </row>
    <row r="13640" spans="5:6" x14ac:dyDescent="0.3">
      <c r="E13640" s="4" t="s">
        <v>5592</v>
      </c>
      <c r="F13640" s="11">
        <v>0</v>
      </c>
    </row>
    <row r="13641" spans="5:6" x14ac:dyDescent="0.3">
      <c r="E13641" s="4" t="s">
        <v>5943</v>
      </c>
      <c r="F13641" s="11">
        <v>0</v>
      </c>
    </row>
    <row r="13642" spans="5:6" x14ac:dyDescent="0.3">
      <c r="E13642" s="4" t="s">
        <v>5593</v>
      </c>
      <c r="F13642" s="11">
        <v>0</v>
      </c>
    </row>
    <row r="13643" spans="5:6" x14ac:dyDescent="0.3">
      <c r="E13643" s="4" t="s">
        <v>5945</v>
      </c>
      <c r="F13643" s="11">
        <v>0</v>
      </c>
    </row>
    <row r="13644" spans="5:6" x14ac:dyDescent="0.3">
      <c r="E13644" s="4" t="s">
        <v>5594</v>
      </c>
      <c r="F13644" s="11">
        <v>0</v>
      </c>
    </row>
    <row r="13645" spans="5:6" x14ac:dyDescent="0.3">
      <c r="E13645" s="4" t="s">
        <v>5225</v>
      </c>
      <c r="F13645" s="11">
        <v>0</v>
      </c>
    </row>
    <row r="13646" spans="5:6" x14ac:dyDescent="0.3">
      <c r="E13646" s="4" t="s">
        <v>5595</v>
      </c>
      <c r="F13646" s="11">
        <v>0</v>
      </c>
    </row>
    <row r="13647" spans="5:6" x14ac:dyDescent="0.3">
      <c r="E13647" s="4" t="s">
        <v>5949</v>
      </c>
      <c r="F13647" s="11">
        <v>0</v>
      </c>
    </row>
    <row r="13648" spans="5:6" x14ac:dyDescent="0.3">
      <c r="E13648" s="4" t="s">
        <v>5207</v>
      </c>
      <c r="F13648" s="11">
        <v>0</v>
      </c>
    </row>
    <row r="13649" spans="5:6" x14ac:dyDescent="0.3">
      <c r="E13649" s="4" t="s">
        <v>5951</v>
      </c>
      <c r="F13649" s="11">
        <v>0</v>
      </c>
    </row>
    <row r="13650" spans="5:6" x14ac:dyDescent="0.3">
      <c r="E13650" s="4" t="s">
        <v>5597</v>
      </c>
      <c r="F13650" s="11">
        <v>0</v>
      </c>
    </row>
    <row r="13651" spans="5:6" x14ac:dyDescent="0.3">
      <c r="E13651" s="4" t="s">
        <v>5953</v>
      </c>
      <c r="F13651" s="11">
        <v>0</v>
      </c>
    </row>
    <row r="13652" spans="5:6" x14ac:dyDescent="0.3">
      <c r="E13652" s="4" t="s">
        <v>5598</v>
      </c>
      <c r="F13652" s="11">
        <v>0</v>
      </c>
    </row>
    <row r="13653" spans="5:6" x14ac:dyDescent="0.3">
      <c r="E13653" s="4" t="s">
        <v>5955</v>
      </c>
      <c r="F13653" s="11">
        <v>0</v>
      </c>
    </row>
    <row r="13654" spans="5:6" x14ac:dyDescent="0.3">
      <c r="E13654" s="4" t="s">
        <v>5599</v>
      </c>
      <c r="F13654" s="11">
        <v>0</v>
      </c>
    </row>
    <row r="13655" spans="5:6" x14ac:dyDescent="0.3">
      <c r="E13655" s="4" t="s">
        <v>5957</v>
      </c>
      <c r="F13655" s="11">
        <v>0</v>
      </c>
    </row>
    <row r="13656" spans="5:6" x14ac:dyDescent="0.3">
      <c r="E13656" s="4" t="s">
        <v>5600</v>
      </c>
      <c r="F13656" s="11">
        <v>0</v>
      </c>
    </row>
    <row r="13657" spans="5:6" x14ac:dyDescent="0.3">
      <c r="E13657" s="4" t="s">
        <v>5959</v>
      </c>
      <c r="F13657" s="11">
        <v>0</v>
      </c>
    </row>
    <row r="13658" spans="5:6" x14ac:dyDescent="0.3">
      <c r="E13658" s="4" t="s">
        <v>5601</v>
      </c>
      <c r="F13658" s="11">
        <v>0</v>
      </c>
    </row>
    <row r="13659" spans="5:6" x14ac:dyDescent="0.3">
      <c r="E13659" s="4" t="s">
        <v>5227</v>
      </c>
      <c r="F13659" s="11">
        <v>0</v>
      </c>
    </row>
    <row r="13660" spans="5:6" x14ac:dyDescent="0.3">
      <c r="E13660" s="4" t="s">
        <v>5602</v>
      </c>
      <c r="F13660" s="11">
        <v>0</v>
      </c>
    </row>
    <row r="13661" spans="5:6" x14ac:dyDescent="0.3">
      <c r="E13661" s="4" t="s">
        <v>5228</v>
      </c>
      <c r="F13661" s="11">
        <v>0</v>
      </c>
    </row>
    <row r="13662" spans="5:6" x14ac:dyDescent="0.3">
      <c r="E13662" s="4" t="s">
        <v>5603</v>
      </c>
      <c r="F13662" s="11">
        <v>0</v>
      </c>
    </row>
    <row r="13663" spans="5:6" x14ac:dyDescent="0.3">
      <c r="E13663" s="4" t="s">
        <v>5965</v>
      </c>
      <c r="F13663" s="11">
        <v>0</v>
      </c>
    </row>
    <row r="13664" spans="5:6" x14ac:dyDescent="0.3">
      <c r="E13664" s="4" t="s">
        <v>5604</v>
      </c>
      <c r="F13664" s="11">
        <v>0</v>
      </c>
    </row>
    <row r="13665" spans="5:6" x14ac:dyDescent="0.3">
      <c r="E13665" s="4" t="s">
        <v>5967</v>
      </c>
      <c r="F13665" s="11">
        <v>0</v>
      </c>
    </row>
    <row r="13666" spans="5:6" x14ac:dyDescent="0.3">
      <c r="E13666" s="4" t="s">
        <v>5605</v>
      </c>
      <c r="F13666" s="11">
        <v>0</v>
      </c>
    </row>
    <row r="13667" spans="5:6" x14ac:dyDescent="0.3">
      <c r="E13667" s="4" t="s">
        <v>5969</v>
      </c>
      <c r="F13667" s="11">
        <v>0</v>
      </c>
    </row>
    <row r="13668" spans="5:6" x14ac:dyDescent="0.3">
      <c r="E13668" s="4" t="s">
        <v>5606</v>
      </c>
      <c r="F13668" s="11">
        <v>0</v>
      </c>
    </row>
    <row r="13669" spans="5:6" x14ac:dyDescent="0.3">
      <c r="E13669" s="4" t="s">
        <v>5971</v>
      </c>
      <c r="F13669" s="11">
        <v>0</v>
      </c>
    </row>
    <row r="13670" spans="5:6" x14ac:dyDescent="0.3">
      <c r="E13670" s="4" t="s">
        <v>5607</v>
      </c>
      <c r="F13670" s="11">
        <v>0</v>
      </c>
    </row>
    <row r="13671" spans="5:6" x14ac:dyDescent="0.3">
      <c r="E13671" s="4" t="s">
        <v>5973</v>
      </c>
      <c r="F13671" s="11">
        <v>0</v>
      </c>
    </row>
    <row r="13672" spans="5:6" x14ac:dyDescent="0.3">
      <c r="E13672" s="4" t="s">
        <v>5608</v>
      </c>
      <c r="F13672" s="11">
        <v>0</v>
      </c>
    </row>
    <row r="13673" spans="5:6" x14ac:dyDescent="0.3">
      <c r="E13673" s="4" t="s">
        <v>5975</v>
      </c>
      <c r="F13673" s="11">
        <v>0</v>
      </c>
    </row>
    <row r="13674" spans="5:6" x14ac:dyDescent="0.3">
      <c r="E13674" s="4" t="s">
        <v>5609</v>
      </c>
      <c r="F13674" s="11">
        <v>0</v>
      </c>
    </row>
    <row r="13675" spans="5:6" x14ac:dyDescent="0.3">
      <c r="E13675" s="4" t="s">
        <v>5977</v>
      </c>
      <c r="F13675" s="11">
        <v>0</v>
      </c>
    </row>
    <row r="13676" spans="5:6" x14ac:dyDescent="0.3">
      <c r="E13676" s="4" t="s">
        <v>5610</v>
      </c>
      <c r="F13676" s="11">
        <v>0</v>
      </c>
    </row>
    <row r="13677" spans="5:6" x14ac:dyDescent="0.3">
      <c r="E13677" s="4" t="s">
        <v>5979</v>
      </c>
      <c r="F13677" s="11">
        <v>0</v>
      </c>
    </row>
    <row r="13678" spans="5:6" x14ac:dyDescent="0.3">
      <c r="E13678" s="4" t="s">
        <v>5611</v>
      </c>
      <c r="F13678" s="11">
        <v>0</v>
      </c>
    </row>
    <row r="13679" spans="5:6" x14ac:dyDescent="0.3">
      <c r="E13679" s="4" t="s">
        <v>5231</v>
      </c>
      <c r="F13679" s="11">
        <v>0</v>
      </c>
    </row>
    <row r="13680" spans="5:6" x14ac:dyDescent="0.3">
      <c r="E13680" s="4" t="s">
        <v>5612</v>
      </c>
      <c r="F13680" s="11">
        <v>0</v>
      </c>
    </row>
    <row r="13681" spans="5:6" x14ac:dyDescent="0.3">
      <c r="E13681" s="4" t="s">
        <v>5983</v>
      </c>
      <c r="F13681" s="11">
        <v>0</v>
      </c>
    </row>
    <row r="13682" spans="5:6" x14ac:dyDescent="0.3">
      <c r="E13682" s="4" t="s">
        <v>5613</v>
      </c>
      <c r="F13682" s="11">
        <v>0</v>
      </c>
    </row>
    <row r="13683" spans="5:6" x14ac:dyDescent="0.3">
      <c r="E13683" s="4" t="s">
        <v>5985</v>
      </c>
      <c r="F13683" s="11">
        <v>0</v>
      </c>
    </row>
    <row r="13684" spans="5:6" x14ac:dyDescent="0.3">
      <c r="E13684" s="4" t="s">
        <v>5614</v>
      </c>
      <c r="F13684" s="11">
        <v>0</v>
      </c>
    </row>
    <row r="13685" spans="5:6" x14ac:dyDescent="0.3">
      <c r="E13685" s="4" t="s">
        <v>5987</v>
      </c>
      <c r="F13685" s="11">
        <v>0</v>
      </c>
    </row>
    <row r="13686" spans="5:6" x14ac:dyDescent="0.3">
      <c r="E13686" s="4" t="s">
        <v>5615</v>
      </c>
      <c r="F13686" s="11">
        <v>0</v>
      </c>
    </row>
    <row r="13687" spans="5:6" x14ac:dyDescent="0.3">
      <c r="E13687" s="4" t="s">
        <v>5989</v>
      </c>
      <c r="F13687" s="11">
        <v>0</v>
      </c>
    </row>
    <row r="13688" spans="5:6" x14ac:dyDescent="0.3">
      <c r="E13688" s="4" t="s">
        <v>5616</v>
      </c>
      <c r="F13688" s="11">
        <v>0</v>
      </c>
    </row>
    <row r="13689" spans="5:6" x14ac:dyDescent="0.3">
      <c r="E13689" s="4" t="s">
        <v>5991</v>
      </c>
      <c r="F13689" s="11">
        <v>0</v>
      </c>
    </row>
    <row r="13690" spans="5:6" x14ac:dyDescent="0.3">
      <c r="E13690" s="4" t="s">
        <v>5617</v>
      </c>
      <c r="F13690" s="11">
        <v>0</v>
      </c>
    </row>
    <row r="13691" spans="5:6" x14ac:dyDescent="0.3">
      <c r="E13691" s="4" t="s">
        <v>5993</v>
      </c>
      <c r="F13691" s="11">
        <v>0</v>
      </c>
    </row>
    <row r="13692" spans="5:6" x14ac:dyDescent="0.3">
      <c r="E13692" s="4" t="s">
        <v>5618</v>
      </c>
      <c r="F13692" s="11">
        <v>0</v>
      </c>
    </row>
    <row r="13693" spans="5:6" x14ac:dyDescent="0.3">
      <c r="E13693" s="4" t="s">
        <v>5995</v>
      </c>
      <c r="F13693" s="11">
        <v>0</v>
      </c>
    </row>
    <row r="13694" spans="5:6" x14ac:dyDescent="0.3">
      <c r="E13694" s="4" t="s">
        <v>5619</v>
      </c>
      <c r="F13694" s="11">
        <v>0</v>
      </c>
    </row>
    <row r="13695" spans="5:6" x14ac:dyDescent="0.3">
      <c r="E13695" s="4" t="s">
        <v>5997</v>
      </c>
      <c r="F13695" s="11">
        <v>0</v>
      </c>
    </row>
    <row r="13696" spans="5:6" x14ac:dyDescent="0.3">
      <c r="E13696" s="4" t="s">
        <v>5620</v>
      </c>
      <c r="F13696" s="11">
        <v>0</v>
      </c>
    </row>
    <row r="13697" spans="5:6" x14ac:dyDescent="0.3">
      <c r="E13697" s="4" t="s">
        <v>5999</v>
      </c>
      <c r="F13697" s="11">
        <v>0</v>
      </c>
    </row>
    <row r="13698" spans="5:6" x14ac:dyDescent="0.3">
      <c r="E13698" s="4" t="s">
        <v>5621</v>
      </c>
      <c r="F13698" s="11">
        <v>0</v>
      </c>
    </row>
    <row r="13699" spans="5:6" x14ac:dyDescent="0.3">
      <c r="E13699" s="4" t="s">
        <v>5233</v>
      </c>
      <c r="F13699" s="11">
        <v>0</v>
      </c>
    </row>
    <row r="13700" spans="5:6" x14ac:dyDescent="0.3">
      <c r="E13700" s="4" t="s">
        <v>5622</v>
      </c>
      <c r="F13700" s="11">
        <v>0</v>
      </c>
    </row>
    <row r="13701" spans="5:6" x14ac:dyDescent="0.3">
      <c r="E13701" s="4" t="s">
        <v>6003</v>
      </c>
      <c r="F13701" s="11">
        <v>0</v>
      </c>
    </row>
    <row r="13702" spans="5:6" x14ac:dyDescent="0.3">
      <c r="E13702" s="4" t="s">
        <v>5623</v>
      </c>
      <c r="F13702" s="11">
        <v>0</v>
      </c>
    </row>
    <row r="13703" spans="5:6" x14ac:dyDescent="0.3">
      <c r="E13703" s="4" t="s">
        <v>6005</v>
      </c>
      <c r="F13703" s="11">
        <v>0</v>
      </c>
    </row>
    <row r="13704" spans="5:6" x14ac:dyDescent="0.3">
      <c r="E13704" s="4" t="s">
        <v>5624</v>
      </c>
      <c r="F13704" s="11">
        <v>0</v>
      </c>
    </row>
    <row r="13705" spans="5:6" x14ac:dyDescent="0.3">
      <c r="E13705" s="4" t="s">
        <v>6007</v>
      </c>
      <c r="F13705" s="11">
        <v>0</v>
      </c>
    </row>
    <row r="13706" spans="5:6" x14ac:dyDescent="0.3">
      <c r="E13706" s="4" t="s">
        <v>5625</v>
      </c>
      <c r="F13706" s="11">
        <v>0</v>
      </c>
    </row>
    <row r="13707" spans="5:6" x14ac:dyDescent="0.3">
      <c r="E13707" s="4" t="s">
        <v>5235</v>
      </c>
      <c r="F13707" s="11">
        <v>0</v>
      </c>
    </row>
    <row r="13708" spans="5:6" x14ac:dyDescent="0.3">
      <c r="E13708" s="4" t="s">
        <v>5626</v>
      </c>
      <c r="F13708" s="11">
        <v>0</v>
      </c>
    </row>
    <row r="13709" spans="5:6" x14ac:dyDescent="0.3">
      <c r="E13709" s="4" t="s">
        <v>6011</v>
      </c>
      <c r="F13709" s="11">
        <v>0</v>
      </c>
    </row>
    <row r="13710" spans="5:6" x14ac:dyDescent="0.3">
      <c r="E13710" s="4" t="s">
        <v>5627</v>
      </c>
      <c r="F13710" s="11">
        <v>0</v>
      </c>
    </row>
    <row r="13711" spans="5:6" x14ac:dyDescent="0.3">
      <c r="E13711" s="4" t="s">
        <v>6013</v>
      </c>
      <c r="F13711" s="11">
        <v>0</v>
      </c>
    </row>
    <row r="13712" spans="5:6" x14ac:dyDescent="0.3">
      <c r="E13712" s="4" t="s">
        <v>5628</v>
      </c>
      <c r="F13712" s="11">
        <v>0</v>
      </c>
    </row>
    <row r="13713" spans="5:6" x14ac:dyDescent="0.3">
      <c r="E13713" s="4" t="s">
        <v>6015</v>
      </c>
      <c r="F13713" s="11">
        <v>0</v>
      </c>
    </row>
    <row r="13714" spans="5:6" x14ac:dyDescent="0.3">
      <c r="E13714" s="4" t="s">
        <v>5629</v>
      </c>
      <c r="F13714" s="11">
        <v>0</v>
      </c>
    </row>
    <row r="13715" spans="5:6" x14ac:dyDescent="0.3">
      <c r="E13715" s="4" t="s">
        <v>6017</v>
      </c>
      <c r="F13715" s="11">
        <v>0</v>
      </c>
    </row>
    <row r="13716" spans="5:6" x14ac:dyDescent="0.3">
      <c r="E13716" s="4" t="s">
        <v>5630</v>
      </c>
      <c r="F13716" s="11">
        <v>0</v>
      </c>
    </row>
    <row r="13717" spans="5:6" x14ac:dyDescent="0.3">
      <c r="E13717" s="4" t="s">
        <v>6019</v>
      </c>
      <c r="F13717" s="11">
        <v>0</v>
      </c>
    </row>
    <row r="13718" spans="5:6" x14ac:dyDescent="0.3">
      <c r="E13718" s="4" t="s">
        <v>5631</v>
      </c>
      <c r="F13718" s="11">
        <v>0</v>
      </c>
    </row>
    <row r="13719" spans="5:6" x14ac:dyDescent="0.3">
      <c r="E13719" s="4" t="s">
        <v>6021</v>
      </c>
      <c r="F13719" s="11">
        <v>0</v>
      </c>
    </row>
    <row r="13720" spans="5:6" x14ac:dyDescent="0.3">
      <c r="E13720" s="4" t="s">
        <v>5632</v>
      </c>
      <c r="F13720" s="11">
        <v>0</v>
      </c>
    </row>
    <row r="13721" spans="5:6" x14ac:dyDescent="0.3">
      <c r="E13721" s="4" t="s">
        <v>6023</v>
      </c>
      <c r="F13721" s="11">
        <v>0</v>
      </c>
    </row>
    <row r="13722" spans="5:6" x14ac:dyDescent="0.3">
      <c r="E13722" s="4" t="s">
        <v>5633</v>
      </c>
      <c r="F13722" s="11">
        <v>0</v>
      </c>
    </row>
    <row r="13723" spans="5:6" x14ac:dyDescent="0.3">
      <c r="E13723" s="4" t="s">
        <v>6025</v>
      </c>
      <c r="F13723" s="11">
        <v>0</v>
      </c>
    </row>
    <row r="13724" spans="5:6" x14ac:dyDescent="0.3">
      <c r="E13724" s="4" t="s">
        <v>5634</v>
      </c>
      <c r="F13724" s="11">
        <v>0</v>
      </c>
    </row>
    <row r="13725" spans="5:6" x14ac:dyDescent="0.3">
      <c r="E13725" s="4" t="s">
        <v>5236</v>
      </c>
      <c r="F13725" s="11">
        <v>0</v>
      </c>
    </row>
    <row r="13726" spans="5:6" x14ac:dyDescent="0.3">
      <c r="E13726" s="4" t="s">
        <v>5635</v>
      </c>
      <c r="F13726" s="11">
        <v>0</v>
      </c>
    </row>
    <row r="13727" spans="5:6" x14ac:dyDescent="0.3">
      <c r="E13727" s="4" t="s">
        <v>6029</v>
      </c>
      <c r="F13727" s="11">
        <v>0</v>
      </c>
    </row>
    <row r="13728" spans="5:6" x14ac:dyDescent="0.3">
      <c r="E13728" s="4" t="s">
        <v>5636</v>
      </c>
      <c r="F13728" s="11">
        <v>0</v>
      </c>
    </row>
    <row r="13729" spans="5:6" x14ac:dyDescent="0.3">
      <c r="E13729" s="4" t="s">
        <v>6031</v>
      </c>
      <c r="F13729" s="11">
        <v>0</v>
      </c>
    </row>
    <row r="13730" spans="5:6" x14ac:dyDescent="0.3">
      <c r="E13730" s="4" t="s">
        <v>5637</v>
      </c>
      <c r="F13730" s="11">
        <v>0</v>
      </c>
    </row>
    <row r="13731" spans="5:6" x14ac:dyDescent="0.3">
      <c r="E13731" s="4" t="s">
        <v>6033</v>
      </c>
      <c r="F13731" s="11">
        <v>0</v>
      </c>
    </row>
    <row r="13732" spans="5:6" x14ac:dyDescent="0.3">
      <c r="E13732" s="4" t="s">
        <v>5638</v>
      </c>
      <c r="F13732" s="11">
        <v>0</v>
      </c>
    </row>
    <row r="13733" spans="5:6" x14ac:dyDescent="0.3">
      <c r="E13733" s="4" t="s">
        <v>6035</v>
      </c>
      <c r="F13733" s="11">
        <v>0</v>
      </c>
    </row>
    <row r="13734" spans="5:6" x14ac:dyDescent="0.3">
      <c r="E13734" s="4" t="s">
        <v>5639</v>
      </c>
      <c r="F13734" s="11">
        <v>0</v>
      </c>
    </row>
    <row r="13735" spans="5:6" x14ac:dyDescent="0.3">
      <c r="E13735" s="4" t="s">
        <v>6037</v>
      </c>
      <c r="F13735" s="11">
        <v>0</v>
      </c>
    </row>
    <row r="13736" spans="5:6" x14ac:dyDescent="0.3">
      <c r="E13736" s="4" t="s">
        <v>5640</v>
      </c>
      <c r="F13736" s="11">
        <v>0</v>
      </c>
    </row>
    <row r="13737" spans="5:6" x14ac:dyDescent="0.3">
      <c r="E13737" s="4" t="s">
        <v>6039</v>
      </c>
      <c r="F13737" s="11">
        <v>0</v>
      </c>
    </row>
    <row r="13738" spans="5:6" x14ac:dyDescent="0.3">
      <c r="E13738" s="4" t="s">
        <v>5641</v>
      </c>
      <c r="F13738" s="11">
        <v>0</v>
      </c>
    </row>
    <row r="13739" spans="5:6" x14ac:dyDescent="0.3">
      <c r="E13739" s="4" t="s">
        <v>5237</v>
      </c>
      <c r="F13739" s="11">
        <v>0</v>
      </c>
    </row>
    <row r="13740" spans="5:6" x14ac:dyDescent="0.3">
      <c r="E13740" s="4" t="s">
        <v>5208</v>
      </c>
      <c r="F13740" s="11">
        <v>0</v>
      </c>
    </row>
    <row r="13741" spans="5:6" x14ac:dyDescent="0.3">
      <c r="E13741" s="4" t="s">
        <v>6043</v>
      </c>
      <c r="F13741" s="11">
        <v>0</v>
      </c>
    </row>
    <row r="13742" spans="5:6" x14ac:dyDescent="0.3">
      <c r="E13742" s="4" t="s">
        <v>5643</v>
      </c>
      <c r="F13742" s="11">
        <v>0</v>
      </c>
    </row>
    <row r="13743" spans="5:6" x14ac:dyDescent="0.3">
      <c r="E13743" s="4" t="s">
        <v>6045</v>
      </c>
      <c r="F13743" s="11">
        <v>0</v>
      </c>
    </row>
    <row r="13744" spans="5:6" x14ac:dyDescent="0.3">
      <c r="E13744" s="4" t="s">
        <v>5644</v>
      </c>
      <c r="F13744" s="11">
        <v>0</v>
      </c>
    </row>
    <row r="13745" spans="5:6" x14ac:dyDescent="0.3">
      <c r="E13745" s="4" t="s">
        <v>6047</v>
      </c>
      <c r="F13745" s="11">
        <v>0</v>
      </c>
    </row>
    <row r="13746" spans="5:6" x14ac:dyDescent="0.3">
      <c r="E13746" s="4" t="s">
        <v>5645</v>
      </c>
      <c r="F13746" s="11">
        <v>0</v>
      </c>
    </row>
    <row r="13747" spans="5:6" x14ac:dyDescent="0.3">
      <c r="E13747" s="4" t="s">
        <v>6049</v>
      </c>
      <c r="F13747" s="11">
        <v>0</v>
      </c>
    </row>
    <row r="13748" spans="5:6" x14ac:dyDescent="0.3">
      <c r="E13748" s="4" t="s">
        <v>5646</v>
      </c>
      <c r="F13748" s="11">
        <v>0</v>
      </c>
    </row>
    <row r="13749" spans="5:6" x14ac:dyDescent="0.3">
      <c r="E13749" s="4" t="s">
        <v>6051</v>
      </c>
      <c r="F13749" s="11">
        <v>0</v>
      </c>
    </row>
    <row r="13750" spans="5:6" x14ac:dyDescent="0.3">
      <c r="E13750" s="4" t="s">
        <v>5647</v>
      </c>
      <c r="F13750" s="11">
        <v>0</v>
      </c>
    </row>
    <row r="13751" spans="5:6" x14ac:dyDescent="0.3">
      <c r="E13751" s="4" t="s">
        <v>6053</v>
      </c>
      <c r="F13751" s="11">
        <v>0</v>
      </c>
    </row>
    <row r="13752" spans="5:6" x14ac:dyDescent="0.3">
      <c r="E13752" s="4" t="s">
        <v>5648</v>
      </c>
      <c r="F13752" s="11">
        <v>0</v>
      </c>
    </row>
    <row r="13753" spans="5:6" x14ac:dyDescent="0.3">
      <c r="E13753" s="4" t="s">
        <v>6055</v>
      </c>
      <c r="F13753" s="11">
        <v>0</v>
      </c>
    </row>
    <row r="13754" spans="5:6" x14ac:dyDescent="0.3">
      <c r="E13754" s="4" t="s">
        <v>5649</v>
      </c>
      <c r="F13754" s="11">
        <v>0</v>
      </c>
    </row>
    <row r="13755" spans="5:6" x14ac:dyDescent="0.3">
      <c r="E13755" s="4" t="s">
        <v>6057</v>
      </c>
      <c r="F13755" s="11">
        <v>0</v>
      </c>
    </row>
    <row r="13756" spans="5:6" x14ac:dyDescent="0.3">
      <c r="E13756" s="4" t="s">
        <v>5650</v>
      </c>
      <c r="F13756" s="11">
        <v>0</v>
      </c>
    </row>
    <row r="13757" spans="5:6" x14ac:dyDescent="0.3">
      <c r="E13757" s="4" t="s">
        <v>6059</v>
      </c>
      <c r="F13757" s="11">
        <v>0</v>
      </c>
    </row>
    <row r="13758" spans="5:6" x14ac:dyDescent="0.3">
      <c r="E13758" s="4" t="s">
        <v>5651</v>
      </c>
      <c r="F13758" s="11">
        <v>0</v>
      </c>
    </row>
    <row r="13759" spans="5:6" x14ac:dyDescent="0.3">
      <c r="E13759" s="4" t="s">
        <v>6061</v>
      </c>
      <c r="F13759" s="11">
        <v>0</v>
      </c>
    </row>
    <row r="13760" spans="5:6" x14ac:dyDescent="0.3">
      <c r="E13760" s="4" t="s">
        <v>5652</v>
      </c>
      <c r="F13760" s="11">
        <v>0</v>
      </c>
    </row>
    <row r="13761" spans="5:6" x14ac:dyDescent="0.3">
      <c r="E13761" s="4" t="s">
        <v>6063</v>
      </c>
      <c r="F13761" s="11">
        <v>0</v>
      </c>
    </row>
    <row r="13762" spans="5:6" x14ac:dyDescent="0.3">
      <c r="E13762" s="4" t="s">
        <v>5653</v>
      </c>
      <c r="F13762" s="11">
        <v>0</v>
      </c>
    </row>
    <row r="13763" spans="5:6" x14ac:dyDescent="0.3">
      <c r="E13763" s="4" t="s">
        <v>6065</v>
      </c>
      <c r="F13763" s="11">
        <v>0</v>
      </c>
    </row>
    <row r="13764" spans="5:6" x14ac:dyDescent="0.3">
      <c r="E13764" s="4" t="s">
        <v>5654</v>
      </c>
      <c r="F13764" s="11">
        <v>0</v>
      </c>
    </row>
    <row r="13765" spans="5:6" x14ac:dyDescent="0.3">
      <c r="E13765" s="4" t="s">
        <v>6067</v>
      </c>
      <c r="F13765" s="11">
        <v>0</v>
      </c>
    </row>
    <row r="13766" spans="5:6" x14ac:dyDescent="0.3">
      <c r="E13766" s="4" t="s">
        <v>5655</v>
      </c>
      <c r="F13766" s="11">
        <v>0</v>
      </c>
    </row>
    <row r="13767" spans="5:6" x14ac:dyDescent="0.3">
      <c r="E13767" s="4" t="s">
        <v>6069</v>
      </c>
      <c r="F13767" s="11">
        <v>0</v>
      </c>
    </row>
    <row r="13768" spans="5:6" x14ac:dyDescent="0.3">
      <c r="E13768" s="4" t="s">
        <v>5656</v>
      </c>
      <c r="F13768" s="11">
        <v>0</v>
      </c>
    </row>
    <row r="13769" spans="5:6" x14ac:dyDescent="0.3">
      <c r="E13769" s="4" t="s">
        <v>6071</v>
      </c>
      <c r="F13769" s="11">
        <v>0</v>
      </c>
    </row>
    <row r="13770" spans="5:6" x14ac:dyDescent="0.3">
      <c r="E13770" s="4" t="s">
        <v>5657</v>
      </c>
      <c r="F13770" s="11">
        <v>0</v>
      </c>
    </row>
    <row r="13771" spans="5:6" x14ac:dyDescent="0.3">
      <c r="E13771" s="4" t="s">
        <v>6073</v>
      </c>
      <c r="F13771" s="11">
        <v>0</v>
      </c>
    </row>
    <row r="13772" spans="5:6" x14ac:dyDescent="0.3">
      <c r="E13772" s="4" t="s">
        <v>5658</v>
      </c>
      <c r="F13772" s="11">
        <v>0</v>
      </c>
    </row>
    <row r="13773" spans="5:6" x14ac:dyDescent="0.3">
      <c r="E13773" s="4" t="s">
        <v>6075</v>
      </c>
      <c r="F13773" s="11">
        <v>0</v>
      </c>
    </row>
    <row r="13774" spans="5:6" x14ac:dyDescent="0.3">
      <c r="E13774" s="4" t="s">
        <v>5659</v>
      </c>
      <c r="F13774" s="11">
        <v>0</v>
      </c>
    </row>
    <row r="13775" spans="5:6" x14ac:dyDescent="0.3">
      <c r="E13775" s="4" t="s">
        <v>6077</v>
      </c>
      <c r="F13775" s="11">
        <v>0</v>
      </c>
    </row>
    <row r="13776" spans="5:6" x14ac:dyDescent="0.3">
      <c r="E13776" s="4" t="s">
        <v>5660</v>
      </c>
      <c r="F13776" s="11">
        <v>0</v>
      </c>
    </row>
    <row r="13777" spans="5:6" x14ac:dyDescent="0.3">
      <c r="E13777" s="4" t="s">
        <v>6079</v>
      </c>
      <c r="F13777" s="11">
        <v>0</v>
      </c>
    </row>
    <row r="13778" spans="5:6" x14ac:dyDescent="0.3">
      <c r="E13778" s="4" t="s">
        <v>5661</v>
      </c>
      <c r="F13778" s="11">
        <v>0</v>
      </c>
    </row>
    <row r="13779" spans="5:6" x14ac:dyDescent="0.3">
      <c r="E13779" s="4" t="s">
        <v>6081</v>
      </c>
      <c r="F13779" s="11">
        <v>0</v>
      </c>
    </row>
    <row r="13780" spans="5:6" x14ac:dyDescent="0.3">
      <c r="E13780" s="4" t="s">
        <v>5662</v>
      </c>
      <c r="F13780" s="11">
        <v>0</v>
      </c>
    </row>
    <row r="13781" spans="5:6" x14ac:dyDescent="0.3">
      <c r="E13781" s="4" t="s">
        <v>6083</v>
      </c>
      <c r="F13781" s="11">
        <v>0</v>
      </c>
    </row>
    <row r="13782" spans="5:6" x14ac:dyDescent="0.3">
      <c r="E13782" s="4" t="s">
        <v>5663</v>
      </c>
      <c r="F13782" s="11">
        <v>0</v>
      </c>
    </row>
    <row r="13783" spans="5:6" x14ac:dyDescent="0.3">
      <c r="E13783" s="4" t="s">
        <v>6085</v>
      </c>
      <c r="F13783" s="11">
        <v>0</v>
      </c>
    </row>
    <row r="13784" spans="5:6" x14ac:dyDescent="0.3">
      <c r="E13784" s="4" t="s">
        <v>5664</v>
      </c>
      <c r="F13784" s="11">
        <v>0</v>
      </c>
    </row>
    <row r="13785" spans="5:6" x14ac:dyDescent="0.3">
      <c r="E13785" s="4" t="s">
        <v>6087</v>
      </c>
      <c r="F13785" s="11">
        <v>0</v>
      </c>
    </row>
    <row r="13786" spans="5:6" x14ac:dyDescent="0.3">
      <c r="E13786" s="4" t="s">
        <v>5665</v>
      </c>
      <c r="F13786" s="11">
        <v>0</v>
      </c>
    </row>
    <row r="13787" spans="5:6" x14ac:dyDescent="0.3">
      <c r="E13787" s="4" t="s">
        <v>6089</v>
      </c>
      <c r="F13787" s="11">
        <v>0</v>
      </c>
    </row>
    <row r="13788" spans="5:6" x14ac:dyDescent="0.3">
      <c r="E13788" s="4" t="s">
        <v>5666</v>
      </c>
      <c r="F13788" s="11">
        <v>0</v>
      </c>
    </row>
    <row r="13789" spans="5:6" x14ac:dyDescent="0.3">
      <c r="E13789" s="4" t="s">
        <v>6091</v>
      </c>
      <c r="F13789" s="11">
        <v>0</v>
      </c>
    </row>
    <row r="13790" spans="5:6" x14ac:dyDescent="0.3">
      <c r="E13790" s="4" t="s">
        <v>5667</v>
      </c>
      <c r="F13790" s="11">
        <v>0</v>
      </c>
    </row>
    <row r="13791" spans="5:6" x14ac:dyDescent="0.3">
      <c r="E13791" s="4" t="s">
        <v>6093</v>
      </c>
      <c r="F13791" s="11">
        <v>0</v>
      </c>
    </row>
    <row r="13792" spans="5:6" x14ac:dyDescent="0.3">
      <c r="E13792" s="4" t="s">
        <v>6156</v>
      </c>
      <c r="F13792" s="11">
        <v>0</v>
      </c>
    </row>
    <row r="13793" spans="5:6" x14ac:dyDescent="0.3">
      <c r="E13793" s="4" t="s">
        <v>6095</v>
      </c>
      <c r="F13793" s="11">
        <v>0</v>
      </c>
    </row>
    <row r="13794" spans="5:6" x14ac:dyDescent="0.3">
      <c r="E13794" s="4" t="s">
        <v>6158</v>
      </c>
      <c r="F13794" s="11">
        <v>0</v>
      </c>
    </row>
    <row r="13795" spans="5:6" x14ac:dyDescent="0.3">
      <c r="E13795" s="4" t="s">
        <v>6097</v>
      </c>
      <c r="F13795" s="11">
        <v>0</v>
      </c>
    </row>
    <row r="13796" spans="5:6" x14ac:dyDescent="0.3">
      <c r="E13796" s="4" t="s">
        <v>6160</v>
      </c>
      <c r="F13796" s="11">
        <v>0</v>
      </c>
    </row>
    <row r="13797" spans="5:6" x14ac:dyDescent="0.3">
      <c r="E13797" s="4" t="s">
        <v>6099</v>
      </c>
      <c r="F13797" s="11">
        <v>0</v>
      </c>
    </row>
    <row r="13798" spans="5:6" x14ac:dyDescent="0.3">
      <c r="E13798" s="4" t="s">
        <v>6162</v>
      </c>
      <c r="F13798" s="11">
        <v>0</v>
      </c>
    </row>
    <row r="13799" spans="5:6" x14ac:dyDescent="0.3">
      <c r="E13799" s="4" t="s">
        <v>6101</v>
      </c>
      <c r="F13799" s="11">
        <v>0</v>
      </c>
    </row>
    <row r="13800" spans="5:6" x14ac:dyDescent="0.3">
      <c r="E13800" s="4" t="s">
        <v>5209</v>
      </c>
      <c r="F13800" s="11">
        <v>0</v>
      </c>
    </row>
    <row r="13801" spans="5:6" x14ac:dyDescent="0.3">
      <c r="E13801" s="4" t="s">
        <v>6103</v>
      </c>
      <c r="F13801" s="11">
        <v>0</v>
      </c>
    </row>
    <row r="13802" spans="5:6" x14ac:dyDescent="0.3">
      <c r="E13802" s="4" t="s">
        <v>6166</v>
      </c>
      <c r="F13802" s="11">
        <v>0</v>
      </c>
    </row>
    <row r="13803" spans="5:6" x14ac:dyDescent="0.3">
      <c r="E13803" s="4" t="s">
        <v>5240</v>
      </c>
      <c r="F13803" s="11">
        <v>0</v>
      </c>
    </row>
    <row r="13804" spans="5:6" x14ac:dyDescent="0.3">
      <c r="E13804" s="4" t="s">
        <v>6168</v>
      </c>
      <c r="F13804" s="11">
        <v>0</v>
      </c>
    </row>
    <row r="13805" spans="5:6" x14ac:dyDescent="0.3">
      <c r="E13805" s="4" t="s">
        <v>6107</v>
      </c>
      <c r="F13805" s="11">
        <v>0</v>
      </c>
    </row>
    <row r="13806" spans="5:6" x14ac:dyDescent="0.3">
      <c r="E13806" s="4" t="s">
        <v>6170</v>
      </c>
      <c r="F13806" s="11">
        <v>0</v>
      </c>
    </row>
    <row r="13807" spans="5:6" x14ac:dyDescent="0.3">
      <c r="E13807" s="4" t="s">
        <v>6109</v>
      </c>
      <c r="F13807" s="11">
        <v>0</v>
      </c>
    </row>
    <row r="13808" spans="5:6" x14ac:dyDescent="0.3">
      <c r="E13808" s="4" t="s">
        <v>6172</v>
      </c>
      <c r="F13808" s="11">
        <v>0</v>
      </c>
    </row>
    <row r="13809" spans="5:6" x14ac:dyDescent="0.3">
      <c r="E13809" s="4" t="s">
        <v>5241</v>
      </c>
      <c r="F13809" s="11">
        <v>0</v>
      </c>
    </row>
    <row r="13810" spans="5:6" x14ac:dyDescent="0.3">
      <c r="E13810" s="4" t="s">
        <v>6174</v>
      </c>
      <c r="F13810" s="11">
        <v>0</v>
      </c>
    </row>
    <row r="13811" spans="5:6" x14ac:dyDescent="0.3">
      <c r="E13811" s="4" t="s">
        <v>6113</v>
      </c>
      <c r="F13811" s="11">
        <v>0</v>
      </c>
    </row>
    <row r="13812" spans="5:6" x14ac:dyDescent="0.3">
      <c r="E13812" s="4" t="s">
        <v>6176</v>
      </c>
      <c r="F13812" s="11">
        <v>0</v>
      </c>
    </row>
    <row r="13813" spans="5:6" x14ac:dyDescent="0.3">
      <c r="E13813" s="4" t="s">
        <v>5242</v>
      </c>
      <c r="F13813" s="11">
        <v>0</v>
      </c>
    </row>
    <row r="13814" spans="5:6" x14ac:dyDescent="0.3">
      <c r="E13814" s="4" t="s">
        <v>6178</v>
      </c>
      <c r="F13814" s="11">
        <v>0</v>
      </c>
    </row>
    <row r="13815" spans="5:6" x14ac:dyDescent="0.3">
      <c r="E13815" s="4" t="s">
        <v>6117</v>
      </c>
      <c r="F13815" s="11">
        <v>0</v>
      </c>
    </row>
    <row r="13816" spans="5:6" x14ac:dyDescent="0.3">
      <c r="E13816" s="4" t="s">
        <v>6180</v>
      </c>
      <c r="F13816" s="11">
        <v>0</v>
      </c>
    </row>
    <row r="13817" spans="5:6" x14ac:dyDescent="0.3">
      <c r="E13817" s="4" t="s">
        <v>6119</v>
      </c>
      <c r="F13817" s="11">
        <v>0</v>
      </c>
    </row>
    <row r="13818" spans="5:6" x14ac:dyDescent="0.3">
      <c r="E13818" s="4" t="s">
        <v>6182</v>
      </c>
      <c r="F13818" s="11">
        <v>0</v>
      </c>
    </row>
    <row r="13819" spans="5:6" x14ac:dyDescent="0.3">
      <c r="E13819" s="4" t="s">
        <v>6121</v>
      </c>
      <c r="F13819" s="11">
        <v>0</v>
      </c>
    </row>
    <row r="13820" spans="5:6" x14ac:dyDescent="0.3">
      <c r="E13820" s="4" t="s">
        <v>6184</v>
      </c>
      <c r="F13820" s="11">
        <v>0</v>
      </c>
    </row>
    <row r="13821" spans="5:6" x14ac:dyDescent="0.3">
      <c r="E13821" s="4" t="s">
        <v>6123</v>
      </c>
      <c r="F13821" s="11">
        <v>0</v>
      </c>
    </row>
    <row r="13822" spans="5:6" x14ac:dyDescent="0.3">
      <c r="E13822" s="4" t="s">
        <v>6186</v>
      </c>
      <c r="F13822" s="11">
        <v>0</v>
      </c>
    </row>
    <row r="13823" spans="5:6" x14ac:dyDescent="0.3">
      <c r="E13823" s="4" t="s">
        <v>6125</v>
      </c>
      <c r="F13823" s="11">
        <v>0</v>
      </c>
    </row>
    <row r="13824" spans="5:6" x14ac:dyDescent="0.3">
      <c r="E13824" s="4" t="s">
        <v>6188</v>
      </c>
      <c r="F13824" s="11">
        <v>0</v>
      </c>
    </row>
    <row r="13825" spans="5:6" x14ac:dyDescent="0.3">
      <c r="E13825" s="4" t="s">
        <v>6127</v>
      </c>
      <c r="F13825" s="11">
        <v>0</v>
      </c>
    </row>
    <row r="13826" spans="5:6" x14ac:dyDescent="0.3">
      <c r="E13826" s="4" t="s">
        <v>5210</v>
      </c>
      <c r="F13826" s="11">
        <v>0</v>
      </c>
    </row>
    <row r="13827" spans="5:6" x14ac:dyDescent="0.3">
      <c r="E13827" s="4" t="s">
        <v>6129</v>
      </c>
      <c r="F13827" s="11">
        <v>0</v>
      </c>
    </row>
    <row r="13828" spans="5:6" x14ac:dyDescent="0.3">
      <c r="E13828" s="4" t="s">
        <v>6192</v>
      </c>
      <c r="F13828" s="11">
        <v>0</v>
      </c>
    </row>
    <row r="13829" spans="5:6" x14ac:dyDescent="0.3">
      <c r="E13829" s="4" t="s">
        <v>6131</v>
      </c>
      <c r="F13829" s="11">
        <v>0</v>
      </c>
    </row>
    <row r="13830" spans="5:6" x14ac:dyDescent="0.3">
      <c r="E13830" s="4" t="s">
        <v>6194</v>
      </c>
      <c r="F13830" s="11">
        <v>0</v>
      </c>
    </row>
    <row r="13831" spans="5:6" x14ac:dyDescent="0.3">
      <c r="E13831" s="4" t="s">
        <v>6133</v>
      </c>
      <c r="F13831" s="11">
        <v>0</v>
      </c>
    </row>
    <row r="13832" spans="5:6" x14ac:dyDescent="0.3">
      <c r="E13832" s="4" t="s">
        <v>5211</v>
      </c>
      <c r="F13832" s="11">
        <v>0</v>
      </c>
    </row>
    <row r="13833" spans="5:6" x14ac:dyDescent="0.3">
      <c r="E13833" s="4" t="s">
        <v>6135</v>
      </c>
      <c r="F13833" s="11">
        <v>0</v>
      </c>
    </row>
    <row r="13834" spans="5:6" x14ac:dyDescent="0.3">
      <c r="E13834" s="4" t="s">
        <v>6198</v>
      </c>
      <c r="F13834" s="11">
        <v>0</v>
      </c>
    </row>
    <row r="13835" spans="5:6" x14ac:dyDescent="0.3">
      <c r="E13835" s="4" t="s">
        <v>6137</v>
      </c>
      <c r="F13835" s="11">
        <v>0</v>
      </c>
    </row>
    <row r="13836" spans="5:6" x14ac:dyDescent="0.3">
      <c r="E13836" s="4" t="s">
        <v>6200</v>
      </c>
      <c r="F13836" s="11">
        <v>0</v>
      </c>
    </row>
    <row r="13837" spans="5:6" x14ac:dyDescent="0.3">
      <c r="E13837" s="4" t="s">
        <v>6139</v>
      </c>
      <c r="F13837" s="11">
        <v>0</v>
      </c>
    </row>
    <row r="13838" spans="5:6" x14ac:dyDescent="0.3">
      <c r="E13838" s="4" t="s">
        <v>6202</v>
      </c>
      <c r="F13838" s="11">
        <v>0</v>
      </c>
    </row>
    <row r="13839" spans="5:6" x14ac:dyDescent="0.3">
      <c r="E13839" s="4" t="s">
        <v>6141</v>
      </c>
      <c r="F13839" s="11">
        <v>0</v>
      </c>
    </row>
    <row r="13840" spans="5:6" x14ac:dyDescent="0.3">
      <c r="E13840" s="4" t="s">
        <v>6204</v>
      </c>
      <c r="F13840" s="11">
        <v>0</v>
      </c>
    </row>
    <row r="13841" spans="5:6" x14ac:dyDescent="0.3">
      <c r="E13841" s="4" t="s">
        <v>6143</v>
      </c>
      <c r="F13841" s="11">
        <v>0</v>
      </c>
    </row>
    <row r="13842" spans="5:6" x14ac:dyDescent="0.3">
      <c r="E13842" s="4" t="s">
        <v>6206</v>
      </c>
      <c r="F13842" s="11">
        <v>0</v>
      </c>
    </row>
    <row r="13843" spans="5:6" x14ac:dyDescent="0.3">
      <c r="E13843" s="4" t="s">
        <v>6145</v>
      </c>
      <c r="F13843" s="11">
        <v>0</v>
      </c>
    </row>
    <row r="13844" spans="5:6" x14ac:dyDescent="0.3">
      <c r="E13844" s="4" t="s">
        <v>6208</v>
      </c>
      <c r="F13844" s="11">
        <v>0</v>
      </c>
    </row>
    <row r="13845" spans="5:6" x14ac:dyDescent="0.3">
      <c r="E13845" s="4" t="s">
        <v>6147</v>
      </c>
      <c r="F13845" s="11">
        <v>0</v>
      </c>
    </row>
    <row r="13846" spans="5:6" x14ac:dyDescent="0.3">
      <c r="E13846" s="4" t="s">
        <v>6210</v>
      </c>
      <c r="F13846" s="11">
        <v>0</v>
      </c>
    </row>
    <row r="13847" spans="5:6" x14ac:dyDescent="0.3">
      <c r="E13847" s="4" t="s">
        <v>6149</v>
      </c>
      <c r="F13847" s="11">
        <v>0</v>
      </c>
    </row>
    <row r="13848" spans="5:6" x14ac:dyDescent="0.3">
      <c r="E13848" s="4" t="s">
        <v>6212</v>
      </c>
      <c r="F13848" s="11">
        <v>0</v>
      </c>
    </row>
    <row r="13849" spans="5:6" x14ac:dyDescent="0.3">
      <c r="E13849" s="4" t="s">
        <v>5244</v>
      </c>
      <c r="F13849" s="11">
        <v>0</v>
      </c>
    </row>
    <row r="13850" spans="5:6" x14ac:dyDescent="0.3">
      <c r="E13850" s="4" t="s">
        <v>5212</v>
      </c>
      <c r="F13850" s="11">
        <v>0</v>
      </c>
    </row>
    <row r="13851" spans="5:6" x14ac:dyDescent="0.3">
      <c r="E13851" s="4" t="s">
        <v>6153</v>
      </c>
      <c r="F13851" s="11">
        <v>0</v>
      </c>
    </row>
    <row r="13852" spans="5:6" x14ac:dyDescent="0.3">
      <c r="E13852" s="4" t="s">
        <v>6216</v>
      </c>
      <c r="F13852" s="11">
        <v>0</v>
      </c>
    </row>
    <row r="13853" spans="5:6" x14ac:dyDescent="0.3">
      <c r="E13853" s="4" t="s">
        <v>6155</v>
      </c>
      <c r="F13853" s="11">
        <v>0</v>
      </c>
    </row>
    <row r="13854" spans="5:6" x14ac:dyDescent="0.3">
      <c r="E13854" s="4" t="s">
        <v>6218</v>
      </c>
      <c r="F13854" s="11">
        <v>0</v>
      </c>
    </row>
    <row r="13855" spans="5:6" x14ac:dyDescent="0.3">
      <c r="E13855" s="4" t="s">
        <v>6220</v>
      </c>
      <c r="F13855" s="11">
        <v>0</v>
      </c>
    </row>
    <row r="13856" spans="5:6" x14ac:dyDescent="0.3">
      <c r="E13856" s="4" t="s">
        <v>5668</v>
      </c>
      <c r="F13856" s="11">
        <v>0</v>
      </c>
    </row>
    <row r="13857" spans="5:6" x14ac:dyDescent="0.3">
      <c r="E13857" s="4" t="s">
        <v>6159</v>
      </c>
      <c r="F13857" s="11">
        <v>0</v>
      </c>
    </row>
    <row r="13858" spans="5:6" x14ac:dyDescent="0.3">
      <c r="E13858" s="4" t="s">
        <v>5669</v>
      </c>
      <c r="F13858" s="11">
        <v>0</v>
      </c>
    </row>
    <row r="13859" spans="5:6" x14ac:dyDescent="0.3">
      <c r="E13859" s="4" t="s">
        <v>6161</v>
      </c>
      <c r="F13859" s="11">
        <v>0</v>
      </c>
    </row>
    <row r="13860" spans="5:6" x14ac:dyDescent="0.3">
      <c r="E13860" s="4" t="s">
        <v>5670</v>
      </c>
      <c r="F13860" s="11">
        <v>0</v>
      </c>
    </row>
    <row r="13861" spans="5:6" x14ac:dyDescent="0.3">
      <c r="E13861" s="4" t="s">
        <v>6163</v>
      </c>
      <c r="F13861" s="11">
        <v>0</v>
      </c>
    </row>
    <row r="13862" spans="5:6" x14ac:dyDescent="0.3">
      <c r="E13862" s="4" t="s">
        <v>5671</v>
      </c>
      <c r="F13862" s="11">
        <v>0</v>
      </c>
    </row>
    <row r="13863" spans="5:6" x14ac:dyDescent="0.3">
      <c r="E13863" s="4" t="s">
        <v>6165</v>
      </c>
      <c r="F13863" s="11">
        <v>0</v>
      </c>
    </row>
    <row r="13864" spans="5:6" x14ac:dyDescent="0.3">
      <c r="E13864" s="4" t="s">
        <v>5672</v>
      </c>
      <c r="F13864" s="11">
        <v>0</v>
      </c>
    </row>
    <row r="13865" spans="5:6" x14ac:dyDescent="0.3">
      <c r="E13865" s="4" t="s">
        <v>6167</v>
      </c>
      <c r="F13865" s="11">
        <v>0</v>
      </c>
    </row>
    <row r="13866" spans="5:6" x14ac:dyDescent="0.3">
      <c r="E13866" s="4" t="s">
        <v>5673</v>
      </c>
      <c r="F13866" s="11">
        <v>0</v>
      </c>
    </row>
    <row r="13867" spans="5:6" x14ac:dyDescent="0.3">
      <c r="E13867" s="4" t="s">
        <v>6169</v>
      </c>
      <c r="F13867" s="11">
        <v>0</v>
      </c>
    </row>
    <row r="13868" spans="5:6" x14ac:dyDescent="0.3">
      <c r="E13868" s="4" t="s">
        <v>5674</v>
      </c>
      <c r="F13868" s="11">
        <v>0</v>
      </c>
    </row>
    <row r="13869" spans="5:6" x14ac:dyDescent="0.3">
      <c r="E13869" s="4" t="s">
        <v>6171</v>
      </c>
      <c r="F13869" s="11">
        <v>0</v>
      </c>
    </row>
    <row r="13870" spans="5:6" x14ac:dyDescent="0.3">
      <c r="E13870" s="4" t="s">
        <v>5675</v>
      </c>
      <c r="F13870" s="11">
        <v>0</v>
      </c>
    </row>
    <row r="13871" spans="5:6" x14ac:dyDescent="0.3">
      <c r="E13871" s="4" t="s">
        <v>6173</v>
      </c>
      <c r="F13871" s="11">
        <v>0</v>
      </c>
    </row>
    <row r="13872" spans="5:6" x14ac:dyDescent="0.3">
      <c r="E13872" s="4" t="s">
        <v>5676</v>
      </c>
      <c r="F13872" s="11">
        <v>0</v>
      </c>
    </row>
    <row r="13873" spans="5:6" x14ac:dyDescent="0.3">
      <c r="E13873" s="4" t="s">
        <v>6175</v>
      </c>
      <c r="F13873" s="11">
        <v>0</v>
      </c>
    </row>
    <row r="13874" spans="5:6" x14ac:dyDescent="0.3">
      <c r="E13874" s="4" t="s">
        <v>5677</v>
      </c>
      <c r="F13874" s="11">
        <v>0</v>
      </c>
    </row>
    <row r="13875" spans="5:6" x14ac:dyDescent="0.3">
      <c r="E13875" s="4" t="s">
        <v>6177</v>
      </c>
      <c r="F13875" s="11">
        <v>0</v>
      </c>
    </row>
    <row r="13876" spans="5:6" x14ac:dyDescent="0.3">
      <c r="E13876" s="4" t="s">
        <v>5678</v>
      </c>
      <c r="F13876" s="11">
        <v>0</v>
      </c>
    </row>
    <row r="13877" spans="5:6" x14ac:dyDescent="0.3">
      <c r="E13877" s="4" t="s">
        <v>6179</v>
      </c>
      <c r="F13877" s="11">
        <v>0</v>
      </c>
    </row>
    <row r="13878" spans="5:6" x14ac:dyDescent="0.3">
      <c r="E13878" s="4" t="s">
        <v>5679</v>
      </c>
      <c r="F13878" s="11">
        <v>0</v>
      </c>
    </row>
    <row r="13879" spans="5:6" x14ac:dyDescent="0.3">
      <c r="E13879" s="4" t="s">
        <v>6181</v>
      </c>
      <c r="F13879" s="11">
        <v>0</v>
      </c>
    </row>
    <row r="13880" spans="5:6" x14ac:dyDescent="0.3">
      <c r="E13880" s="4" t="s">
        <v>5680</v>
      </c>
      <c r="F13880" s="11">
        <v>0</v>
      </c>
    </row>
    <row r="13881" spans="5:6" x14ac:dyDescent="0.3">
      <c r="E13881" s="4" t="s">
        <v>6183</v>
      </c>
      <c r="F13881" s="11">
        <v>0</v>
      </c>
    </row>
    <row r="13882" spans="5:6" x14ac:dyDescent="0.3">
      <c r="E13882" s="4" t="s">
        <v>5681</v>
      </c>
      <c r="F13882" s="11">
        <v>0</v>
      </c>
    </row>
    <row r="13883" spans="5:6" x14ac:dyDescent="0.3">
      <c r="E13883" s="4" t="s">
        <v>6185</v>
      </c>
      <c r="F13883" s="11">
        <v>0</v>
      </c>
    </row>
    <row r="13884" spans="5:6" x14ac:dyDescent="0.3">
      <c r="E13884" s="4" t="s">
        <v>5682</v>
      </c>
      <c r="F13884" s="11">
        <v>0</v>
      </c>
    </row>
    <row r="13885" spans="5:6" x14ac:dyDescent="0.3">
      <c r="E13885" s="4" t="s">
        <v>6187</v>
      </c>
      <c r="F13885" s="11">
        <v>0</v>
      </c>
    </row>
    <row r="13886" spans="5:6" x14ac:dyDescent="0.3">
      <c r="E13886" s="4" t="s">
        <v>5683</v>
      </c>
      <c r="F13886" s="11">
        <v>0</v>
      </c>
    </row>
    <row r="13887" spans="5:6" x14ac:dyDescent="0.3">
      <c r="E13887" s="4" t="s">
        <v>6189</v>
      </c>
      <c r="F13887" s="11">
        <v>0</v>
      </c>
    </row>
    <row r="13888" spans="5:6" x14ac:dyDescent="0.3">
      <c r="E13888" s="4" t="s">
        <v>5684</v>
      </c>
      <c r="F13888" s="11">
        <v>0</v>
      </c>
    </row>
    <row r="13889" spans="5:6" x14ac:dyDescent="0.3">
      <c r="E13889" s="4" t="s">
        <v>6191</v>
      </c>
      <c r="F13889" s="11">
        <v>0</v>
      </c>
    </row>
    <row r="13890" spans="5:6" x14ac:dyDescent="0.3">
      <c r="E13890" s="4" t="s">
        <v>5685</v>
      </c>
      <c r="F13890" s="11">
        <v>0</v>
      </c>
    </row>
    <row r="13891" spans="5:6" x14ac:dyDescent="0.3">
      <c r="E13891" s="4" t="s">
        <v>6193</v>
      </c>
      <c r="F13891" s="11">
        <v>0</v>
      </c>
    </row>
    <row r="13892" spans="5:6" x14ac:dyDescent="0.3">
      <c r="E13892" s="4" t="s">
        <v>5686</v>
      </c>
      <c r="F13892" s="11">
        <v>0</v>
      </c>
    </row>
    <row r="13893" spans="5:6" x14ac:dyDescent="0.3">
      <c r="E13893" s="4" t="s">
        <v>6195</v>
      </c>
      <c r="F13893" s="11">
        <v>0</v>
      </c>
    </row>
    <row r="13894" spans="5:6" x14ac:dyDescent="0.3">
      <c r="E13894" s="4" t="s">
        <v>5687</v>
      </c>
      <c r="F13894" s="11">
        <v>0</v>
      </c>
    </row>
    <row r="13895" spans="5:6" x14ac:dyDescent="0.3">
      <c r="E13895" s="4" t="s">
        <v>6197</v>
      </c>
      <c r="F13895" s="11">
        <v>0</v>
      </c>
    </row>
    <row r="13896" spans="5:6" x14ac:dyDescent="0.3">
      <c r="E13896" s="4" t="s">
        <v>5688</v>
      </c>
      <c r="F13896" s="11">
        <v>0</v>
      </c>
    </row>
    <row r="13897" spans="5:6" x14ac:dyDescent="0.3">
      <c r="E13897" s="4" t="s">
        <v>6199</v>
      </c>
      <c r="F13897" s="11">
        <v>0</v>
      </c>
    </row>
    <row r="13898" spans="5:6" x14ac:dyDescent="0.3">
      <c r="E13898" s="4" t="s">
        <v>5689</v>
      </c>
      <c r="F13898" s="11">
        <v>0</v>
      </c>
    </row>
    <row r="13899" spans="5:6" x14ac:dyDescent="0.3">
      <c r="E13899" s="4" t="s">
        <v>6201</v>
      </c>
      <c r="F13899" s="11">
        <v>0</v>
      </c>
    </row>
    <row r="13900" spans="5:6" x14ac:dyDescent="0.3">
      <c r="E13900" s="4" t="s">
        <v>5690</v>
      </c>
      <c r="F13900" s="11">
        <v>0</v>
      </c>
    </row>
    <row r="13901" spans="5:6" x14ac:dyDescent="0.3">
      <c r="E13901" s="4" t="s">
        <v>6203</v>
      </c>
      <c r="F13901" s="11">
        <v>0</v>
      </c>
    </row>
    <row r="13902" spans="5:6" x14ac:dyDescent="0.3">
      <c r="E13902" s="4" t="s">
        <v>5691</v>
      </c>
      <c r="F13902" s="11">
        <v>0</v>
      </c>
    </row>
    <row r="13903" spans="5:6" x14ac:dyDescent="0.3">
      <c r="E13903" s="4" t="s">
        <v>6205</v>
      </c>
      <c r="F13903" s="11">
        <v>0</v>
      </c>
    </row>
    <row r="13904" spans="5:6" x14ac:dyDescent="0.3">
      <c r="E13904" s="4" t="s">
        <v>5692</v>
      </c>
      <c r="F13904" s="11">
        <v>0</v>
      </c>
    </row>
    <row r="13905" spans="5:6" x14ac:dyDescent="0.3">
      <c r="E13905" s="4" t="s">
        <v>6207</v>
      </c>
      <c r="F13905" s="11">
        <v>0</v>
      </c>
    </row>
    <row r="13906" spans="5:6" x14ac:dyDescent="0.3">
      <c r="E13906" s="4" t="s">
        <v>5693</v>
      </c>
      <c r="F13906" s="11">
        <v>0</v>
      </c>
    </row>
    <row r="13907" spans="5:6" x14ac:dyDescent="0.3">
      <c r="E13907" s="4" t="s">
        <v>6209</v>
      </c>
      <c r="F13907" s="11">
        <v>0</v>
      </c>
    </row>
    <row r="13908" spans="5:6" x14ac:dyDescent="0.3">
      <c r="E13908" s="4" t="s">
        <v>5694</v>
      </c>
      <c r="F13908" s="11">
        <v>0</v>
      </c>
    </row>
    <row r="13909" spans="5:6" x14ac:dyDescent="0.3">
      <c r="E13909" s="4" t="s">
        <v>6211</v>
      </c>
      <c r="F13909" s="11">
        <v>0</v>
      </c>
    </row>
    <row r="13910" spans="5:6" x14ac:dyDescent="0.3">
      <c r="E13910" s="4" t="s">
        <v>5695</v>
      </c>
      <c r="F13910" s="11">
        <v>0</v>
      </c>
    </row>
    <row r="13911" spans="5:6" x14ac:dyDescent="0.3">
      <c r="E13911" s="4" t="s">
        <v>6213</v>
      </c>
      <c r="F13911" s="11">
        <v>0</v>
      </c>
    </row>
    <row r="13912" spans="5:6" x14ac:dyDescent="0.3">
      <c r="E13912" s="4" t="s">
        <v>5696</v>
      </c>
      <c r="F13912" s="11">
        <v>0</v>
      </c>
    </row>
    <row r="13913" spans="5:6" x14ac:dyDescent="0.3">
      <c r="E13913" s="4" t="s">
        <v>6215</v>
      </c>
      <c r="F13913" s="11">
        <v>0</v>
      </c>
    </row>
    <row r="13914" spans="5:6" x14ac:dyDescent="0.3">
      <c r="E13914" s="4" t="s">
        <v>5697</v>
      </c>
      <c r="F13914" s="11">
        <v>0</v>
      </c>
    </row>
    <row r="13915" spans="5:6" x14ac:dyDescent="0.3">
      <c r="E13915" s="4" t="s">
        <v>6217</v>
      </c>
      <c r="F13915" s="11">
        <v>0</v>
      </c>
    </row>
    <row r="13916" spans="5:6" x14ac:dyDescent="0.3">
      <c r="E13916" s="4" t="s">
        <v>5698</v>
      </c>
      <c r="F13916" s="11">
        <v>0</v>
      </c>
    </row>
    <row r="13917" spans="5:6" x14ac:dyDescent="0.3">
      <c r="E13917" s="4" t="s">
        <v>6219</v>
      </c>
      <c r="F13917" s="11">
        <v>0</v>
      </c>
    </row>
    <row r="13918" spans="5:6" x14ac:dyDescent="0.3">
      <c r="E13918" s="4" t="s">
        <v>5699</v>
      </c>
      <c r="F13918" s="11">
        <v>0</v>
      </c>
    </row>
    <row r="13919" spans="5:6" x14ac:dyDescent="0.3">
      <c r="E13919" s="4" t="s">
        <v>6221</v>
      </c>
      <c r="F13919" s="11">
        <v>0</v>
      </c>
    </row>
    <row r="13920" spans="5:6" x14ac:dyDescent="0.3">
      <c r="E13920" s="4" t="s">
        <v>5700</v>
      </c>
      <c r="F13920" s="11">
        <v>0</v>
      </c>
    </row>
    <row r="13921" spans="5:6" x14ac:dyDescent="0.3">
      <c r="E13921" s="4" t="s">
        <v>6223</v>
      </c>
      <c r="F13921" s="11">
        <v>0</v>
      </c>
    </row>
    <row r="13922" spans="5:6" x14ac:dyDescent="0.3">
      <c r="E13922" s="4" t="s">
        <v>5701</v>
      </c>
      <c r="F13922" s="11">
        <v>0</v>
      </c>
    </row>
    <row r="13923" spans="5:6" x14ac:dyDescent="0.3">
      <c r="E13923" s="4" t="s">
        <v>6225</v>
      </c>
      <c r="F13923" s="11">
        <v>0</v>
      </c>
    </row>
    <row r="13924" spans="5:6" x14ac:dyDescent="0.3">
      <c r="E13924" s="4" t="s">
        <v>5702</v>
      </c>
      <c r="F13924" s="11">
        <v>0</v>
      </c>
    </row>
    <row r="13925" spans="5:6" x14ac:dyDescent="0.3">
      <c r="E13925" s="4" t="s">
        <v>6227</v>
      </c>
      <c r="F13925" s="11">
        <v>0</v>
      </c>
    </row>
    <row r="13926" spans="5:6" x14ac:dyDescent="0.3">
      <c r="E13926" s="4" t="s">
        <v>5703</v>
      </c>
      <c r="F13926" s="11">
        <v>0</v>
      </c>
    </row>
    <row r="13927" spans="5:6" x14ac:dyDescent="0.3">
      <c r="E13927" s="4" t="s">
        <v>6229</v>
      </c>
      <c r="F13927" s="11">
        <v>0</v>
      </c>
    </row>
    <row r="13928" spans="5:6" x14ac:dyDescent="0.3">
      <c r="E13928" s="4" t="s">
        <v>5704</v>
      </c>
      <c r="F13928" s="11">
        <v>0</v>
      </c>
    </row>
    <row r="13929" spans="5:6" x14ac:dyDescent="0.3">
      <c r="E13929" s="4" t="s">
        <v>6231</v>
      </c>
      <c r="F13929" s="11">
        <v>0</v>
      </c>
    </row>
    <row r="13930" spans="5:6" x14ac:dyDescent="0.3">
      <c r="E13930" s="4" t="s">
        <v>5705</v>
      </c>
      <c r="F13930" s="11">
        <v>0</v>
      </c>
    </row>
    <row r="13931" spans="5:6" x14ac:dyDescent="0.3">
      <c r="E13931" s="4" t="s">
        <v>6233</v>
      </c>
      <c r="F13931" s="11">
        <v>0</v>
      </c>
    </row>
    <row r="13932" spans="5:6" x14ac:dyDescent="0.3">
      <c r="E13932" s="4" t="s">
        <v>5706</v>
      </c>
      <c r="F13932" s="11">
        <v>0</v>
      </c>
    </row>
    <row r="13933" spans="5:6" x14ac:dyDescent="0.3">
      <c r="E13933" s="4" t="s">
        <v>6235</v>
      </c>
      <c r="F13933" s="11">
        <v>0</v>
      </c>
    </row>
    <row r="13934" spans="5:6" x14ac:dyDescent="0.3">
      <c r="E13934" s="4" t="s">
        <v>5707</v>
      </c>
      <c r="F13934" s="11">
        <v>0</v>
      </c>
    </row>
    <row r="13935" spans="5:6" x14ac:dyDescent="0.3">
      <c r="E13935" s="4" t="s">
        <v>6237</v>
      </c>
      <c r="F13935" s="11">
        <v>0</v>
      </c>
    </row>
    <row r="13936" spans="5:6" x14ac:dyDescent="0.3">
      <c r="E13936" s="4" t="s">
        <v>5708</v>
      </c>
      <c r="F13936" s="11">
        <v>0</v>
      </c>
    </row>
    <row r="13937" spans="5:6" x14ac:dyDescent="0.3">
      <c r="E13937" s="4" t="s">
        <v>6239</v>
      </c>
      <c r="F13937" s="11">
        <v>0</v>
      </c>
    </row>
    <row r="13938" spans="5:6" x14ac:dyDescent="0.3">
      <c r="E13938" s="4" t="s">
        <v>5709</v>
      </c>
      <c r="F13938" s="11">
        <v>0</v>
      </c>
    </row>
    <row r="13939" spans="5:6" x14ac:dyDescent="0.3">
      <c r="E13939" s="4" t="s">
        <v>6241</v>
      </c>
      <c r="F13939" s="11">
        <v>0</v>
      </c>
    </row>
    <row r="13940" spans="5:6" x14ac:dyDescent="0.3">
      <c r="E13940" s="4" t="s">
        <v>5710</v>
      </c>
      <c r="F13940" s="11">
        <v>0</v>
      </c>
    </row>
    <row r="13941" spans="5:6" x14ac:dyDescent="0.3">
      <c r="E13941" s="4" t="s">
        <v>6243</v>
      </c>
      <c r="F13941" s="11">
        <v>0</v>
      </c>
    </row>
    <row r="13942" spans="5:6" x14ac:dyDescent="0.3">
      <c r="E13942" s="4" t="s">
        <v>5711</v>
      </c>
      <c r="F13942" s="11">
        <v>0</v>
      </c>
    </row>
    <row r="13943" spans="5:6" x14ac:dyDescent="0.3">
      <c r="E13943" s="4" t="s">
        <v>6245</v>
      </c>
      <c r="F13943" s="11">
        <v>0</v>
      </c>
    </row>
    <row r="13944" spans="5:6" x14ac:dyDescent="0.3">
      <c r="E13944" s="4" t="s">
        <v>5712</v>
      </c>
      <c r="F13944" s="11">
        <v>0</v>
      </c>
    </row>
    <row r="13945" spans="5:6" x14ac:dyDescent="0.3">
      <c r="E13945" s="4" t="s">
        <v>6247</v>
      </c>
      <c r="F13945" s="11">
        <v>0</v>
      </c>
    </row>
    <row r="13946" spans="5:6" x14ac:dyDescent="0.3">
      <c r="E13946" s="4" t="s">
        <v>5713</v>
      </c>
      <c r="F13946" s="11">
        <v>0</v>
      </c>
    </row>
    <row r="13947" spans="5:6" x14ac:dyDescent="0.3">
      <c r="E13947" s="4" t="s">
        <v>6249</v>
      </c>
      <c r="F13947" s="11">
        <v>0</v>
      </c>
    </row>
    <row r="13948" spans="5:6" x14ac:dyDescent="0.3">
      <c r="E13948" s="4" t="s">
        <v>5714</v>
      </c>
      <c r="F13948" s="11">
        <v>0</v>
      </c>
    </row>
    <row r="13949" spans="5:6" x14ac:dyDescent="0.3">
      <c r="E13949" s="4" t="s">
        <v>6251</v>
      </c>
      <c r="F13949" s="11">
        <v>0</v>
      </c>
    </row>
    <row r="13950" spans="5:6" x14ac:dyDescent="0.3">
      <c r="E13950" s="4" t="s">
        <v>5715</v>
      </c>
      <c r="F13950" s="11">
        <v>0</v>
      </c>
    </row>
    <row r="13951" spans="5:6" x14ac:dyDescent="0.3">
      <c r="E13951" s="4" t="s">
        <v>6253</v>
      </c>
      <c r="F13951" s="11">
        <v>0</v>
      </c>
    </row>
    <row r="13952" spans="5:6" x14ac:dyDescent="0.3">
      <c r="E13952" s="4" t="s">
        <v>5716</v>
      </c>
      <c r="F13952" s="11">
        <v>0</v>
      </c>
    </row>
    <row r="13953" spans="5:6" x14ac:dyDescent="0.3">
      <c r="E13953" s="4" t="s">
        <v>6255</v>
      </c>
      <c r="F13953" s="11">
        <v>0</v>
      </c>
    </row>
    <row r="13954" spans="5:6" x14ac:dyDescent="0.3">
      <c r="E13954" s="4" t="s">
        <v>5717</v>
      </c>
      <c r="F13954" s="11">
        <v>0</v>
      </c>
    </row>
    <row r="13955" spans="5:6" x14ac:dyDescent="0.3">
      <c r="E13955" s="4" t="s">
        <v>6257</v>
      </c>
      <c r="F13955" s="11">
        <v>0</v>
      </c>
    </row>
    <row r="13956" spans="5:6" x14ac:dyDescent="0.3">
      <c r="E13956" s="4" t="s">
        <v>5718</v>
      </c>
      <c r="F13956" s="11">
        <v>0</v>
      </c>
    </row>
    <row r="13957" spans="5:6" x14ac:dyDescent="0.3">
      <c r="E13957" s="4" t="s">
        <v>6259</v>
      </c>
      <c r="F13957" s="11">
        <v>0</v>
      </c>
    </row>
    <row r="13958" spans="5:6" x14ac:dyDescent="0.3">
      <c r="E13958" s="4" t="s">
        <v>5719</v>
      </c>
      <c r="F13958" s="11">
        <v>0</v>
      </c>
    </row>
    <row r="13959" spans="5:6" x14ac:dyDescent="0.3">
      <c r="E13959" s="4" t="s">
        <v>6261</v>
      </c>
      <c r="F13959" s="11">
        <v>0</v>
      </c>
    </row>
    <row r="13960" spans="5:6" x14ac:dyDescent="0.3">
      <c r="E13960" s="4" t="s">
        <v>5720</v>
      </c>
      <c r="F13960" s="11">
        <v>0</v>
      </c>
    </row>
    <row r="13961" spans="5:6" x14ac:dyDescent="0.3">
      <c r="E13961" s="4" t="s">
        <v>6263</v>
      </c>
      <c r="F13961" s="11">
        <v>0</v>
      </c>
    </row>
    <row r="13962" spans="5:6" x14ac:dyDescent="0.3">
      <c r="E13962" s="4" t="s">
        <v>5721</v>
      </c>
      <c r="F13962" s="11">
        <v>0</v>
      </c>
    </row>
    <row r="13963" spans="5:6" x14ac:dyDescent="0.3">
      <c r="E13963" s="4" t="s">
        <v>6265</v>
      </c>
      <c r="F13963" s="11">
        <v>0</v>
      </c>
    </row>
    <row r="13964" spans="5:6" x14ac:dyDescent="0.3">
      <c r="E13964" s="4" t="s">
        <v>5722</v>
      </c>
      <c r="F13964" s="11">
        <v>0</v>
      </c>
    </row>
    <row r="13965" spans="5:6" x14ac:dyDescent="0.3">
      <c r="E13965" s="4" t="s">
        <v>6267</v>
      </c>
      <c r="F13965" s="11">
        <v>0</v>
      </c>
    </row>
    <row r="13966" spans="5:6" x14ac:dyDescent="0.3">
      <c r="E13966" s="4" t="s">
        <v>5723</v>
      </c>
      <c r="F13966" s="11">
        <v>0</v>
      </c>
    </row>
    <row r="13967" spans="5:6" x14ac:dyDescent="0.3">
      <c r="E13967" s="4" t="s">
        <v>6269</v>
      </c>
      <c r="F13967" s="11">
        <v>0</v>
      </c>
    </row>
    <row r="13968" spans="5:6" x14ac:dyDescent="0.3">
      <c r="E13968" s="4" t="s">
        <v>5724</v>
      </c>
      <c r="F13968" s="11">
        <v>0</v>
      </c>
    </row>
    <row r="13969" spans="5:6" x14ac:dyDescent="0.3">
      <c r="E13969" s="4" t="s">
        <v>6271</v>
      </c>
      <c r="F13969" s="11">
        <v>0</v>
      </c>
    </row>
    <row r="13970" spans="5:6" x14ac:dyDescent="0.3">
      <c r="E13970" s="4" t="s">
        <v>5725</v>
      </c>
      <c r="F13970" s="11">
        <v>0</v>
      </c>
    </row>
    <row r="13971" spans="5:6" x14ac:dyDescent="0.3">
      <c r="E13971" s="4" t="s">
        <v>6273</v>
      </c>
      <c r="F13971" s="11">
        <v>0</v>
      </c>
    </row>
    <row r="13972" spans="5:6" x14ac:dyDescent="0.3">
      <c r="E13972" s="4" t="s">
        <v>5726</v>
      </c>
      <c r="F13972" s="11">
        <v>0</v>
      </c>
    </row>
    <row r="13973" spans="5:6" x14ac:dyDescent="0.3">
      <c r="E13973" s="4" t="s">
        <v>6275</v>
      </c>
      <c r="F13973" s="11">
        <v>0</v>
      </c>
    </row>
    <row r="13974" spans="5:6" x14ac:dyDescent="0.3">
      <c r="E13974" s="4" t="s">
        <v>5727</v>
      </c>
      <c r="F13974" s="11">
        <v>0</v>
      </c>
    </row>
    <row r="13975" spans="5:6" x14ac:dyDescent="0.3">
      <c r="E13975" s="4" t="s">
        <v>6277</v>
      </c>
      <c r="F13975" s="11">
        <v>0</v>
      </c>
    </row>
    <row r="13976" spans="5:6" x14ac:dyDescent="0.3">
      <c r="E13976" s="4" t="s">
        <v>5728</v>
      </c>
      <c r="F13976" s="11">
        <v>0</v>
      </c>
    </row>
    <row r="13977" spans="5:6" x14ac:dyDescent="0.3">
      <c r="E13977" s="4" t="s">
        <v>6279</v>
      </c>
      <c r="F13977" s="11">
        <v>0</v>
      </c>
    </row>
    <row r="13978" spans="5:6" x14ac:dyDescent="0.3">
      <c r="E13978" s="4" t="s">
        <v>5729</v>
      </c>
      <c r="F13978" s="11">
        <v>0</v>
      </c>
    </row>
    <row r="13979" spans="5:6" x14ac:dyDescent="0.3">
      <c r="E13979" s="4" t="s">
        <v>6281</v>
      </c>
      <c r="F13979" s="11">
        <v>0</v>
      </c>
    </row>
    <row r="13980" spans="5:6" x14ac:dyDescent="0.3">
      <c r="E13980" s="4" t="s">
        <v>5730</v>
      </c>
      <c r="F13980" s="11">
        <v>0</v>
      </c>
    </row>
    <row r="13981" spans="5:6" x14ac:dyDescent="0.3">
      <c r="E13981" s="4" t="s">
        <v>6283</v>
      </c>
      <c r="F13981" s="11">
        <v>0</v>
      </c>
    </row>
    <row r="13982" spans="5:6" x14ac:dyDescent="0.3">
      <c r="E13982" s="4" t="s">
        <v>5731</v>
      </c>
      <c r="F13982" s="11">
        <v>0</v>
      </c>
    </row>
    <row r="13983" spans="5:6" x14ac:dyDescent="0.3">
      <c r="E13983" s="4" t="s">
        <v>6285</v>
      </c>
      <c r="F13983" s="11">
        <v>0</v>
      </c>
    </row>
    <row r="13984" spans="5:6" x14ac:dyDescent="0.3">
      <c r="E13984" s="4" t="s">
        <v>5732</v>
      </c>
      <c r="F13984" s="11">
        <v>0</v>
      </c>
    </row>
    <row r="13985" spans="5:6" x14ac:dyDescent="0.3">
      <c r="E13985" s="4" t="s">
        <v>6287</v>
      </c>
      <c r="F13985" s="11">
        <v>0</v>
      </c>
    </row>
    <row r="13986" spans="5:6" x14ac:dyDescent="0.3">
      <c r="E13986" s="4" t="s">
        <v>5733</v>
      </c>
      <c r="F13986" s="11">
        <v>0</v>
      </c>
    </row>
    <row r="13987" spans="5:6" x14ac:dyDescent="0.3">
      <c r="E13987" s="4" t="s">
        <v>6289</v>
      </c>
      <c r="F13987" s="11">
        <v>0</v>
      </c>
    </row>
    <row r="13988" spans="5:6" x14ac:dyDescent="0.3">
      <c r="E13988" s="4" t="s">
        <v>5734</v>
      </c>
      <c r="F13988" s="11">
        <v>0</v>
      </c>
    </row>
    <row r="13989" spans="5:6" x14ac:dyDescent="0.3">
      <c r="E13989" s="4" t="s">
        <v>6291</v>
      </c>
      <c r="F13989" s="11">
        <v>0</v>
      </c>
    </row>
    <row r="13990" spans="5:6" x14ac:dyDescent="0.3">
      <c r="E13990" s="4" t="s">
        <v>5735</v>
      </c>
      <c r="F13990" s="11">
        <v>0</v>
      </c>
    </row>
    <row r="13991" spans="5:6" x14ac:dyDescent="0.3">
      <c r="E13991" s="4" t="s">
        <v>6293</v>
      </c>
      <c r="F13991" s="11">
        <v>0</v>
      </c>
    </row>
    <row r="13992" spans="5:6" x14ac:dyDescent="0.3">
      <c r="E13992" s="4" t="s">
        <v>5736</v>
      </c>
      <c r="F13992" s="11">
        <v>0</v>
      </c>
    </row>
    <row r="13993" spans="5:6" x14ac:dyDescent="0.3">
      <c r="E13993" s="4" t="s">
        <v>6295</v>
      </c>
      <c r="F13993" s="11">
        <v>0</v>
      </c>
    </row>
    <row r="13994" spans="5:6" x14ac:dyDescent="0.3">
      <c r="E13994" s="4" t="s">
        <v>5737</v>
      </c>
      <c r="F13994" s="11">
        <v>0</v>
      </c>
    </row>
    <row r="13995" spans="5:6" x14ac:dyDescent="0.3">
      <c r="E13995" s="4" t="s">
        <v>6297</v>
      </c>
      <c r="F13995" s="11">
        <v>0</v>
      </c>
    </row>
    <row r="13996" spans="5:6" x14ac:dyDescent="0.3">
      <c r="E13996" s="4" t="s">
        <v>5738</v>
      </c>
      <c r="F13996" s="11">
        <v>0</v>
      </c>
    </row>
    <row r="13997" spans="5:6" x14ac:dyDescent="0.3">
      <c r="E13997" s="4" t="s">
        <v>6299</v>
      </c>
      <c r="F13997" s="11">
        <v>0</v>
      </c>
    </row>
    <row r="13998" spans="5:6" x14ac:dyDescent="0.3">
      <c r="E13998" s="4" t="s">
        <v>5739</v>
      </c>
      <c r="F13998" s="11">
        <v>0</v>
      </c>
    </row>
    <row r="13999" spans="5:6" x14ac:dyDescent="0.3">
      <c r="E13999" s="4" t="s">
        <v>6301</v>
      </c>
      <c r="F13999" s="11">
        <v>0</v>
      </c>
    </row>
    <row r="14000" spans="5:6" x14ac:dyDescent="0.3">
      <c r="E14000" s="4" t="s">
        <v>5740</v>
      </c>
      <c r="F14000" s="11">
        <v>0</v>
      </c>
    </row>
    <row r="14001" spans="5:6" x14ac:dyDescent="0.3">
      <c r="E14001" s="4" t="s">
        <v>6303</v>
      </c>
      <c r="F14001" s="11">
        <v>0</v>
      </c>
    </row>
    <row r="14002" spans="5:6" x14ac:dyDescent="0.3">
      <c r="E14002" s="4" t="s">
        <v>5741</v>
      </c>
      <c r="F14002" s="11">
        <v>0</v>
      </c>
    </row>
    <row r="14003" spans="5:6" x14ac:dyDescent="0.3">
      <c r="E14003" s="4" t="s">
        <v>6305</v>
      </c>
      <c r="F14003" s="11">
        <v>0</v>
      </c>
    </row>
    <row r="14004" spans="5:6" x14ac:dyDescent="0.3">
      <c r="E14004" s="4" t="s">
        <v>5742</v>
      </c>
      <c r="F14004" s="11">
        <v>0</v>
      </c>
    </row>
    <row r="14005" spans="5:6" x14ac:dyDescent="0.3">
      <c r="E14005" s="4" t="s">
        <v>6307</v>
      </c>
      <c r="F14005" s="11">
        <v>0</v>
      </c>
    </row>
    <row r="14006" spans="5:6" x14ac:dyDescent="0.3">
      <c r="E14006" s="4" t="s">
        <v>5743</v>
      </c>
      <c r="F14006" s="11">
        <v>0</v>
      </c>
    </row>
    <row r="14007" spans="5:6" x14ac:dyDescent="0.3">
      <c r="E14007" s="4" t="s">
        <v>6309</v>
      </c>
      <c r="F14007" s="11">
        <v>0</v>
      </c>
    </row>
    <row r="14008" spans="5:6" x14ac:dyDescent="0.3">
      <c r="E14008" s="4" t="s">
        <v>5744</v>
      </c>
      <c r="F14008" s="11">
        <v>0</v>
      </c>
    </row>
    <row r="14009" spans="5:6" x14ac:dyDescent="0.3">
      <c r="E14009" s="4" t="s">
        <v>6311</v>
      </c>
      <c r="F14009" s="11">
        <v>0</v>
      </c>
    </row>
    <row r="14010" spans="5:6" x14ac:dyDescent="0.3">
      <c r="E14010" s="4" t="s">
        <v>5745</v>
      </c>
      <c r="F14010" s="11">
        <v>0</v>
      </c>
    </row>
    <row r="14011" spans="5:6" x14ac:dyDescent="0.3">
      <c r="E14011" s="4" t="s">
        <v>6313</v>
      </c>
      <c r="F14011" s="11">
        <v>0</v>
      </c>
    </row>
    <row r="14012" spans="5:6" x14ac:dyDescent="0.3">
      <c r="E14012" s="4" t="s">
        <v>5746</v>
      </c>
      <c r="F14012" s="11">
        <v>0</v>
      </c>
    </row>
    <row r="14013" spans="5:6" x14ac:dyDescent="0.3">
      <c r="E14013" s="4" t="s">
        <v>6315</v>
      </c>
      <c r="F14013" s="11">
        <v>0</v>
      </c>
    </row>
    <row r="14014" spans="5:6" x14ac:dyDescent="0.3">
      <c r="E14014" s="4" t="s">
        <v>5747</v>
      </c>
      <c r="F14014" s="11">
        <v>0</v>
      </c>
    </row>
    <row r="14015" spans="5:6" x14ac:dyDescent="0.3">
      <c r="E14015" s="4" t="s">
        <v>6317</v>
      </c>
      <c r="F14015" s="11">
        <v>0</v>
      </c>
    </row>
    <row r="14016" spans="5:6" x14ac:dyDescent="0.3">
      <c r="E14016" s="4" t="s">
        <v>5748</v>
      </c>
      <c r="F14016" s="11">
        <v>0</v>
      </c>
    </row>
    <row r="14017" spans="5:6" x14ac:dyDescent="0.3">
      <c r="E14017" s="4" t="s">
        <v>6319</v>
      </c>
      <c r="F14017" s="11">
        <v>0</v>
      </c>
    </row>
    <row r="14018" spans="5:6" x14ac:dyDescent="0.3">
      <c r="E14018" s="4" t="s">
        <v>5749</v>
      </c>
      <c r="F14018" s="11">
        <v>0</v>
      </c>
    </row>
    <row r="14019" spans="5:6" x14ac:dyDescent="0.3">
      <c r="E14019" s="4" t="s">
        <v>6321</v>
      </c>
      <c r="F14019" s="11">
        <v>0</v>
      </c>
    </row>
    <row r="14020" spans="5:6" x14ac:dyDescent="0.3">
      <c r="E14020" s="4" t="s">
        <v>5750</v>
      </c>
      <c r="F14020" s="11">
        <v>0</v>
      </c>
    </row>
    <row r="14021" spans="5:6" x14ac:dyDescent="0.3">
      <c r="E14021" s="4" t="s">
        <v>6323</v>
      </c>
      <c r="F14021" s="11">
        <v>0</v>
      </c>
    </row>
    <row r="14022" spans="5:6" x14ac:dyDescent="0.3">
      <c r="E14022" s="4" t="s">
        <v>5751</v>
      </c>
      <c r="F14022" s="11">
        <v>0</v>
      </c>
    </row>
    <row r="14023" spans="5:6" x14ac:dyDescent="0.3">
      <c r="E14023" s="4" t="s">
        <v>6325</v>
      </c>
      <c r="F14023" s="11">
        <v>0</v>
      </c>
    </row>
    <row r="14024" spans="5:6" x14ac:dyDescent="0.3">
      <c r="E14024" s="4" t="s">
        <v>5752</v>
      </c>
      <c r="F14024" s="11">
        <v>0</v>
      </c>
    </row>
    <row r="14025" spans="5:6" x14ac:dyDescent="0.3">
      <c r="E14025" s="4" t="s">
        <v>6327</v>
      </c>
      <c r="F14025" s="11">
        <v>0</v>
      </c>
    </row>
    <row r="14026" spans="5:6" x14ac:dyDescent="0.3">
      <c r="E14026" s="4" t="s">
        <v>5753</v>
      </c>
      <c r="F14026" s="11">
        <v>0</v>
      </c>
    </row>
    <row r="14027" spans="5:6" x14ac:dyDescent="0.3">
      <c r="E14027" s="4" t="s">
        <v>6329</v>
      </c>
      <c r="F14027" s="11">
        <v>0</v>
      </c>
    </row>
    <row r="14028" spans="5:6" x14ac:dyDescent="0.3">
      <c r="E14028" s="4" t="s">
        <v>5754</v>
      </c>
      <c r="F14028" s="11">
        <v>0</v>
      </c>
    </row>
    <row r="14029" spans="5:6" x14ac:dyDescent="0.3">
      <c r="E14029" s="4" t="s">
        <v>5181</v>
      </c>
      <c r="F14029" s="11">
        <v>0</v>
      </c>
    </row>
    <row r="14030" spans="5:6" x14ac:dyDescent="0.3">
      <c r="E14030" s="4" t="s">
        <v>5755</v>
      </c>
      <c r="F14030" s="11">
        <v>0</v>
      </c>
    </row>
    <row r="14031" spans="5:6" x14ac:dyDescent="0.3">
      <c r="E14031" s="4" t="s">
        <v>5111</v>
      </c>
      <c r="F14031" s="11">
        <v>0</v>
      </c>
    </row>
    <row r="14032" spans="5:6" x14ac:dyDescent="0.3">
      <c r="E14032" s="4" t="s">
        <v>4855</v>
      </c>
      <c r="F14032" s="11">
        <v>0</v>
      </c>
    </row>
    <row r="14033" spans="5:6" x14ac:dyDescent="0.3">
      <c r="E14033" s="4" t="s">
        <v>4727</v>
      </c>
      <c r="F14033" s="11">
        <v>0</v>
      </c>
    </row>
    <row r="14034" spans="5:6" x14ac:dyDescent="0.3">
      <c r="E14034" s="4" t="s">
        <v>4089</v>
      </c>
      <c r="F14034" s="11">
        <v>0</v>
      </c>
    </row>
    <row r="14035" spans="5:6" x14ac:dyDescent="0.3">
      <c r="E14035" s="4" t="s">
        <v>4983</v>
      </c>
      <c r="F14035" s="11">
        <v>0</v>
      </c>
    </row>
    <row r="14036" spans="5:6" x14ac:dyDescent="0.3">
      <c r="E14036" s="4" t="s">
        <v>4090</v>
      </c>
      <c r="F14036" s="11">
        <v>0</v>
      </c>
    </row>
    <row r="14037" spans="5:6" x14ac:dyDescent="0.3">
      <c r="E14037" s="4" t="s">
        <v>4064</v>
      </c>
      <c r="F14037" s="11">
        <v>0</v>
      </c>
    </row>
    <row r="14038" spans="5:6" x14ac:dyDescent="0.3">
      <c r="E14038" s="4" t="s">
        <v>4091</v>
      </c>
      <c r="F14038" s="11">
        <v>0</v>
      </c>
    </row>
    <row r="14039" spans="5:6" x14ac:dyDescent="0.3">
      <c r="E14039" s="4" t="s">
        <v>4791</v>
      </c>
      <c r="F14039" s="11">
        <v>0</v>
      </c>
    </row>
    <row r="14040" spans="5:6" x14ac:dyDescent="0.3">
      <c r="E14040" s="4" t="s">
        <v>4092</v>
      </c>
      <c r="F14040" s="11">
        <v>0</v>
      </c>
    </row>
    <row r="14041" spans="5:6" x14ac:dyDescent="0.3">
      <c r="E14041" s="4" t="s">
        <v>4919</v>
      </c>
      <c r="F14041" s="11">
        <v>0</v>
      </c>
    </row>
    <row r="14042" spans="5:6" x14ac:dyDescent="0.3">
      <c r="E14042" s="4" t="s">
        <v>4093</v>
      </c>
      <c r="F14042" s="11">
        <v>0</v>
      </c>
    </row>
    <row r="14043" spans="5:6" x14ac:dyDescent="0.3">
      <c r="E14043" s="4" t="s">
        <v>5047</v>
      </c>
      <c r="F14043" s="11">
        <v>0</v>
      </c>
    </row>
    <row r="14044" spans="5:6" x14ac:dyDescent="0.3">
      <c r="E14044" s="4" t="s">
        <v>4094</v>
      </c>
      <c r="F14044" s="11">
        <v>0</v>
      </c>
    </row>
    <row r="14045" spans="5:6" x14ac:dyDescent="0.3">
      <c r="E14045" s="4" t="s">
        <v>5176</v>
      </c>
      <c r="F14045" s="11">
        <v>0</v>
      </c>
    </row>
    <row r="14046" spans="5:6" x14ac:dyDescent="0.3">
      <c r="E14046" s="4" t="s">
        <v>4095</v>
      </c>
      <c r="F14046" s="11">
        <v>0</v>
      </c>
    </row>
    <row r="14047" spans="5:6" x14ac:dyDescent="0.3">
      <c r="E14047" s="4" t="s">
        <v>4695</v>
      </c>
      <c r="F14047" s="11">
        <v>0</v>
      </c>
    </row>
    <row r="14048" spans="5:6" x14ac:dyDescent="0.3">
      <c r="E14048" s="4" t="s">
        <v>4096</v>
      </c>
      <c r="F14048" s="11">
        <v>0</v>
      </c>
    </row>
    <row r="14049" spans="5:6" x14ac:dyDescent="0.3">
      <c r="E14049" s="4" t="s">
        <v>4759</v>
      </c>
      <c r="F14049" s="11">
        <v>0</v>
      </c>
    </row>
    <row r="14050" spans="5:6" x14ac:dyDescent="0.3">
      <c r="E14050" s="4" t="s">
        <v>4097</v>
      </c>
      <c r="F14050" s="11">
        <v>0</v>
      </c>
    </row>
    <row r="14051" spans="5:6" x14ac:dyDescent="0.3">
      <c r="E14051" s="4" t="s">
        <v>4823</v>
      </c>
      <c r="F14051" s="11">
        <v>0</v>
      </c>
    </row>
    <row r="14052" spans="5:6" x14ac:dyDescent="0.3">
      <c r="E14052" s="4" t="s">
        <v>4098</v>
      </c>
      <c r="F14052" s="11">
        <v>0</v>
      </c>
    </row>
    <row r="14053" spans="5:6" x14ac:dyDescent="0.3">
      <c r="E14053" s="4" t="s">
        <v>4887</v>
      </c>
      <c r="F14053" s="11">
        <v>0</v>
      </c>
    </row>
    <row r="14054" spans="5:6" x14ac:dyDescent="0.3">
      <c r="E14054" s="4" t="s">
        <v>4099</v>
      </c>
      <c r="F14054" s="11">
        <v>0</v>
      </c>
    </row>
    <row r="14055" spans="5:6" x14ac:dyDescent="0.3">
      <c r="E14055" s="4" t="s">
        <v>4951</v>
      </c>
      <c r="F14055" s="11">
        <v>0</v>
      </c>
    </row>
    <row r="14056" spans="5:6" x14ac:dyDescent="0.3">
      <c r="E14056" s="4" t="s">
        <v>4100</v>
      </c>
      <c r="F14056" s="11">
        <v>0</v>
      </c>
    </row>
    <row r="14057" spans="5:6" x14ac:dyDescent="0.3">
      <c r="E14057" s="4" t="s">
        <v>5015</v>
      </c>
      <c r="F14057" s="11">
        <v>0</v>
      </c>
    </row>
    <row r="14058" spans="5:6" x14ac:dyDescent="0.3">
      <c r="E14058" s="4" t="s">
        <v>4101</v>
      </c>
      <c r="F14058" s="11">
        <v>0</v>
      </c>
    </row>
    <row r="14059" spans="5:6" x14ac:dyDescent="0.3">
      <c r="E14059" s="4" t="s">
        <v>5079</v>
      </c>
      <c r="F14059" s="11">
        <v>0</v>
      </c>
    </row>
    <row r="14060" spans="5:6" x14ac:dyDescent="0.3">
      <c r="E14060" s="4" t="s">
        <v>4102</v>
      </c>
      <c r="F14060" s="11">
        <v>0</v>
      </c>
    </row>
    <row r="14061" spans="5:6" x14ac:dyDescent="0.3">
      <c r="E14061" s="4" t="s">
        <v>5143</v>
      </c>
      <c r="F14061" s="11">
        <v>0</v>
      </c>
    </row>
    <row r="14062" spans="5:6" x14ac:dyDescent="0.3">
      <c r="E14062" s="4" t="s">
        <v>4103</v>
      </c>
      <c r="F14062" s="11">
        <v>0</v>
      </c>
    </row>
    <row r="14063" spans="5:6" x14ac:dyDescent="0.3">
      <c r="E14063" s="4" t="s">
        <v>4647</v>
      </c>
      <c r="F14063" s="11">
        <v>0</v>
      </c>
    </row>
    <row r="14064" spans="5:6" x14ac:dyDescent="0.3">
      <c r="E14064" s="4" t="s">
        <v>4104</v>
      </c>
      <c r="F14064" s="11">
        <v>0</v>
      </c>
    </row>
    <row r="14065" spans="5:6" x14ac:dyDescent="0.3">
      <c r="E14065" s="4" t="s">
        <v>4679</v>
      </c>
      <c r="F14065" s="11">
        <v>0</v>
      </c>
    </row>
    <row r="14066" spans="5:6" x14ac:dyDescent="0.3">
      <c r="E14066" s="4" t="s">
        <v>4105</v>
      </c>
      <c r="F14066" s="11">
        <v>0</v>
      </c>
    </row>
    <row r="14067" spans="5:6" x14ac:dyDescent="0.3">
      <c r="E14067" s="4" t="s">
        <v>4711</v>
      </c>
      <c r="F14067" s="11">
        <v>0</v>
      </c>
    </row>
    <row r="14068" spans="5:6" x14ac:dyDescent="0.3">
      <c r="E14068" s="4" t="s">
        <v>4106</v>
      </c>
      <c r="F14068" s="11">
        <v>0</v>
      </c>
    </row>
    <row r="14069" spans="5:6" x14ac:dyDescent="0.3">
      <c r="E14069" s="4" t="s">
        <v>4743</v>
      </c>
      <c r="F14069" s="11">
        <v>0</v>
      </c>
    </row>
    <row r="14070" spans="5:6" x14ac:dyDescent="0.3">
      <c r="E14070" s="4" t="s">
        <v>4107</v>
      </c>
      <c r="F14070" s="11">
        <v>0</v>
      </c>
    </row>
    <row r="14071" spans="5:6" x14ac:dyDescent="0.3">
      <c r="E14071" s="4" t="s">
        <v>4775</v>
      </c>
      <c r="F14071" s="11">
        <v>0</v>
      </c>
    </row>
    <row r="14072" spans="5:6" x14ac:dyDescent="0.3">
      <c r="E14072" s="4" t="s">
        <v>4108</v>
      </c>
      <c r="F14072" s="11">
        <v>0</v>
      </c>
    </row>
    <row r="14073" spans="5:6" x14ac:dyDescent="0.3">
      <c r="E14073" s="4" t="s">
        <v>4807</v>
      </c>
      <c r="F14073" s="11">
        <v>0</v>
      </c>
    </row>
    <row r="14074" spans="5:6" x14ac:dyDescent="0.3">
      <c r="E14074" s="4" t="s">
        <v>4109</v>
      </c>
      <c r="F14074" s="11">
        <v>0</v>
      </c>
    </row>
    <row r="14075" spans="5:6" x14ac:dyDescent="0.3">
      <c r="E14075" s="4" t="s">
        <v>4067</v>
      </c>
      <c r="F14075" s="11">
        <v>0</v>
      </c>
    </row>
    <row r="14076" spans="5:6" x14ac:dyDescent="0.3">
      <c r="E14076" s="4" t="s">
        <v>4110</v>
      </c>
      <c r="F14076" s="11">
        <v>0</v>
      </c>
    </row>
    <row r="14077" spans="5:6" x14ac:dyDescent="0.3">
      <c r="E14077" s="4" t="s">
        <v>4871</v>
      </c>
      <c r="F14077" s="11">
        <v>0</v>
      </c>
    </row>
    <row r="14078" spans="5:6" x14ac:dyDescent="0.3">
      <c r="E14078" s="4" t="s">
        <v>4111</v>
      </c>
      <c r="F14078" s="11">
        <v>0</v>
      </c>
    </row>
    <row r="14079" spans="5:6" x14ac:dyDescent="0.3">
      <c r="E14079" s="4" t="s">
        <v>4903</v>
      </c>
      <c r="F14079" s="11">
        <v>0</v>
      </c>
    </row>
    <row r="14080" spans="5:6" x14ac:dyDescent="0.3">
      <c r="E14080" s="4" t="s">
        <v>4112</v>
      </c>
      <c r="F14080" s="11">
        <v>0</v>
      </c>
    </row>
    <row r="14081" spans="5:6" x14ac:dyDescent="0.3">
      <c r="E14081" s="4" t="s">
        <v>4935</v>
      </c>
      <c r="F14081" s="11">
        <v>0</v>
      </c>
    </row>
    <row r="14082" spans="5:6" x14ac:dyDescent="0.3">
      <c r="E14082" s="4" t="s">
        <v>4113</v>
      </c>
      <c r="F14082" s="11">
        <v>0</v>
      </c>
    </row>
    <row r="14083" spans="5:6" x14ac:dyDescent="0.3">
      <c r="E14083" s="4" t="s">
        <v>4967</v>
      </c>
      <c r="F14083" s="11">
        <v>0</v>
      </c>
    </row>
    <row r="14084" spans="5:6" x14ac:dyDescent="0.3">
      <c r="E14084" s="4" t="s">
        <v>4114</v>
      </c>
      <c r="F14084" s="11">
        <v>0</v>
      </c>
    </row>
    <row r="14085" spans="5:6" x14ac:dyDescent="0.3">
      <c r="E14085" s="4" t="s">
        <v>4999</v>
      </c>
      <c r="F14085" s="11">
        <v>0</v>
      </c>
    </row>
    <row r="14086" spans="5:6" x14ac:dyDescent="0.3">
      <c r="E14086" s="4" t="s">
        <v>4115</v>
      </c>
      <c r="F14086" s="11">
        <v>0</v>
      </c>
    </row>
    <row r="14087" spans="5:6" x14ac:dyDescent="0.3">
      <c r="E14087" s="4" t="s">
        <v>5031</v>
      </c>
      <c r="F14087" s="11">
        <v>0</v>
      </c>
    </row>
    <row r="14088" spans="5:6" x14ac:dyDescent="0.3">
      <c r="E14088" s="4" t="s">
        <v>4116</v>
      </c>
      <c r="F14088" s="11">
        <v>0</v>
      </c>
    </row>
    <row r="14089" spans="5:6" x14ac:dyDescent="0.3">
      <c r="E14089" s="4" t="s">
        <v>4083</v>
      </c>
      <c r="F14089" s="11">
        <v>0</v>
      </c>
    </row>
    <row r="14090" spans="5:6" x14ac:dyDescent="0.3">
      <c r="E14090" s="4" t="s">
        <v>4117</v>
      </c>
      <c r="F14090" s="11">
        <v>0</v>
      </c>
    </row>
    <row r="14091" spans="5:6" x14ac:dyDescent="0.3">
      <c r="E14091" s="4" t="s">
        <v>5095</v>
      </c>
      <c r="F14091" s="11">
        <v>0</v>
      </c>
    </row>
    <row r="14092" spans="5:6" x14ac:dyDescent="0.3">
      <c r="E14092" s="4" t="s">
        <v>4118</v>
      </c>
      <c r="F14092" s="11">
        <v>0</v>
      </c>
    </row>
    <row r="14093" spans="5:6" x14ac:dyDescent="0.3">
      <c r="E14093" s="4" t="s">
        <v>5127</v>
      </c>
      <c r="F14093" s="11">
        <v>0</v>
      </c>
    </row>
    <row r="14094" spans="5:6" x14ac:dyDescent="0.3">
      <c r="E14094" s="4" t="s">
        <v>4119</v>
      </c>
      <c r="F14094" s="11">
        <v>0</v>
      </c>
    </row>
    <row r="14095" spans="5:6" x14ac:dyDescent="0.3">
      <c r="E14095" s="4" t="s">
        <v>5159</v>
      </c>
      <c r="F14095" s="11">
        <v>0</v>
      </c>
    </row>
    <row r="14096" spans="5:6" x14ac:dyDescent="0.3">
      <c r="E14096" s="4" t="s">
        <v>4120</v>
      </c>
      <c r="F14096" s="11">
        <v>0</v>
      </c>
    </row>
    <row r="14097" spans="5:6" x14ac:dyDescent="0.3">
      <c r="E14097" s="4" t="s">
        <v>4639</v>
      </c>
      <c r="F14097" s="11">
        <v>0</v>
      </c>
    </row>
    <row r="14098" spans="5:6" x14ac:dyDescent="0.3">
      <c r="E14098" s="4" t="s">
        <v>4121</v>
      </c>
      <c r="F14098" s="11">
        <v>0</v>
      </c>
    </row>
    <row r="14099" spans="5:6" x14ac:dyDescent="0.3">
      <c r="E14099" s="4" t="s">
        <v>4655</v>
      </c>
      <c r="F14099" s="11">
        <v>0</v>
      </c>
    </row>
    <row r="14100" spans="5:6" x14ac:dyDescent="0.3">
      <c r="E14100" s="4" t="s">
        <v>4122</v>
      </c>
      <c r="F14100" s="11">
        <v>0</v>
      </c>
    </row>
    <row r="14101" spans="5:6" x14ac:dyDescent="0.3">
      <c r="E14101" s="4" t="s">
        <v>4671</v>
      </c>
      <c r="F14101" s="11">
        <v>0</v>
      </c>
    </row>
    <row r="14102" spans="5:6" x14ac:dyDescent="0.3">
      <c r="E14102" s="4" t="s">
        <v>4123</v>
      </c>
      <c r="F14102" s="11">
        <v>0</v>
      </c>
    </row>
    <row r="14103" spans="5:6" x14ac:dyDescent="0.3">
      <c r="E14103" s="4" t="s">
        <v>4687</v>
      </c>
      <c r="F14103" s="11">
        <v>0</v>
      </c>
    </row>
    <row r="14104" spans="5:6" x14ac:dyDescent="0.3">
      <c r="E14104" s="4" t="s">
        <v>4124</v>
      </c>
      <c r="F14104" s="11">
        <v>0</v>
      </c>
    </row>
    <row r="14105" spans="5:6" x14ac:dyDescent="0.3">
      <c r="E14105" s="4" t="s">
        <v>4703</v>
      </c>
      <c r="F14105" s="11">
        <v>0</v>
      </c>
    </row>
    <row r="14106" spans="5:6" x14ac:dyDescent="0.3">
      <c r="E14106" s="4" t="s">
        <v>4125</v>
      </c>
      <c r="F14106" s="11">
        <v>0</v>
      </c>
    </row>
    <row r="14107" spans="5:6" x14ac:dyDescent="0.3">
      <c r="E14107" s="4" t="s">
        <v>4719</v>
      </c>
      <c r="F14107" s="11">
        <v>0</v>
      </c>
    </row>
    <row r="14108" spans="5:6" x14ac:dyDescent="0.3">
      <c r="E14108" s="4" t="s">
        <v>4126</v>
      </c>
      <c r="F14108" s="11">
        <v>0</v>
      </c>
    </row>
    <row r="14109" spans="5:6" x14ac:dyDescent="0.3">
      <c r="E14109" s="4" t="s">
        <v>4735</v>
      </c>
      <c r="F14109" s="11">
        <v>0</v>
      </c>
    </row>
    <row r="14110" spans="5:6" x14ac:dyDescent="0.3">
      <c r="E14110" s="4" t="s">
        <v>4127</v>
      </c>
      <c r="F14110" s="11">
        <v>0</v>
      </c>
    </row>
    <row r="14111" spans="5:6" x14ac:dyDescent="0.3">
      <c r="E14111" s="4" t="s">
        <v>4065</v>
      </c>
      <c r="F14111" s="11">
        <v>0</v>
      </c>
    </row>
    <row r="14112" spans="5:6" x14ac:dyDescent="0.3">
      <c r="E14112" s="4" t="s">
        <v>4128</v>
      </c>
      <c r="F14112" s="11">
        <v>0</v>
      </c>
    </row>
    <row r="14113" spans="5:6" x14ac:dyDescent="0.3">
      <c r="E14113" s="4" t="s">
        <v>4767</v>
      </c>
      <c r="F14113" s="11">
        <v>0</v>
      </c>
    </row>
    <row r="14114" spans="5:6" x14ac:dyDescent="0.3">
      <c r="E14114" s="4" t="s">
        <v>4129</v>
      </c>
      <c r="F14114" s="11">
        <v>0</v>
      </c>
    </row>
    <row r="14115" spans="5:6" x14ac:dyDescent="0.3">
      <c r="E14115" s="4" t="s">
        <v>4783</v>
      </c>
      <c r="F14115" s="11">
        <v>0</v>
      </c>
    </row>
    <row r="14116" spans="5:6" x14ac:dyDescent="0.3">
      <c r="E14116" s="4" t="s">
        <v>4032</v>
      </c>
      <c r="F14116" s="11">
        <v>0</v>
      </c>
    </row>
    <row r="14117" spans="5:6" x14ac:dyDescent="0.3">
      <c r="E14117" s="4" t="s">
        <v>4799</v>
      </c>
      <c r="F14117" s="11">
        <v>0</v>
      </c>
    </row>
    <row r="14118" spans="5:6" x14ac:dyDescent="0.3">
      <c r="E14118" s="4" t="s">
        <v>4131</v>
      </c>
      <c r="F14118" s="11">
        <v>0</v>
      </c>
    </row>
    <row r="14119" spans="5:6" x14ac:dyDescent="0.3">
      <c r="E14119" s="4" t="s">
        <v>4815</v>
      </c>
      <c r="F14119" s="11">
        <v>0</v>
      </c>
    </row>
    <row r="14120" spans="5:6" x14ac:dyDescent="0.3">
      <c r="E14120" s="4" t="s">
        <v>4132</v>
      </c>
      <c r="F14120" s="11">
        <v>0</v>
      </c>
    </row>
    <row r="14121" spans="5:6" x14ac:dyDescent="0.3">
      <c r="E14121" s="4" t="s">
        <v>4831</v>
      </c>
      <c r="F14121" s="11">
        <v>0</v>
      </c>
    </row>
    <row r="14122" spans="5:6" x14ac:dyDescent="0.3">
      <c r="E14122" s="4" t="s">
        <v>4133</v>
      </c>
      <c r="F14122" s="11">
        <v>0</v>
      </c>
    </row>
    <row r="14123" spans="5:6" x14ac:dyDescent="0.3">
      <c r="E14123" s="4" t="s">
        <v>4847</v>
      </c>
      <c r="F14123" s="11">
        <v>0</v>
      </c>
    </row>
    <row r="14124" spans="5:6" x14ac:dyDescent="0.3">
      <c r="E14124" s="4" t="s">
        <v>4134</v>
      </c>
      <c r="F14124" s="11">
        <v>0</v>
      </c>
    </row>
    <row r="14125" spans="5:6" x14ac:dyDescent="0.3">
      <c r="E14125" s="4" t="s">
        <v>4068</v>
      </c>
      <c r="F14125" s="11">
        <v>0</v>
      </c>
    </row>
    <row r="14126" spans="5:6" x14ac:dyDescent="0.3">
      <c r="E14126" s="4" t="s">
        <v>4135</v>
      </c>
      <c r="F14126" s="11">
        <v>0</v>
      </c>
    </row>
    <row r="14127" spans="5:6" x14ac:dyDescent="0.3">
      <c r="E14127" s="4" t="s">
        <v>4879</v>
      </c>
      <c r="F14127" s="11">
        <v>0</v>
      </c>
    </row>
    <row r="14128" spans="5:6" x14ac:dyDescent="0.3">
      <c r="E14128" s="4" t="s">
        <v>4136</v>
      </c>
      <c r="F14128" s="11">
        <v>0</v>
      </c>
    </row>
    <row r="14129" spans="5:6" x14ac:dyDescent="0.3">
      <c r="E14129" s="4" t="s">
        <v>4895</v>
      </c>
      <c r="F14129" s="11">
        <v>0</v>
      </c>
    </row>
    <row r="14130" spans="5:6" x14ac:dyDescent="0.3">
      <c r="E14130" s="4" t="s">
        <v>4137</v>
      </c>
      <c r="F14130" s="11">
        <v>0</v>
      </c>
    </row>
    <row r="14131" spans="5:6" x14ac:dyDescent="0.3">
      <c r="E14131" s="4" t="s">
        <v>4071</v>
      </c>
      <c r="F14131" s="11">
        <v>0</v>
      </c>
    </row>
    <row r="14132" spans="5:6" x14ac:dyDescent="0.3">
      <c r="E14132" s="4" t="s">
        <v>4138</v>
      </c>
      <c r="F14132" s="11">
        <v>0</v>
      </c>
    </row>
    <row r="14133" spans="5:6" x14ac:dyDescent="0.3">
      <c r="E14133" s="4" t="s">
        <v>4927</v>
      </c>
      <c r="F14133" s="11">
        <v>0</v>
      </c>
    </row>
    <row r="14134" spans="5:6" x14ac:dyDescent="0.3">
      <c r="E14134" s="4" t="s">
        <v>4139</v>
      </c>
      <c r="F14134" s="11">
        <v>0</v>
      </c>
    </row>
    <row r="14135" spans="5:6" x14ac:dyDescent="0.3">
      <c r="E14135" s="4" t="s">
        <v>4943</v>
      </c>
      <c r="F14135" s="11">
        <v>0</v>
      </c>
    </row>
    <row r="14136" spans="5:6" x14ac:dyDescent="0.3">
      <c r="E14136" s="4" t="s">
        <v>4140</v>
      </c>
      <c r="F14136" s="11">
        <v>0</v>
      </c>
    </row>
    <row r="14137" spans="5:6" x14ac:dyDescent="0.3">
      <c r="E14137" s="4" t="s">
        <v>4959</v>
      </c>
      <c r="F14137" s="11">
        <v>0</v>
      </c>
    </row>
    <row r="14138" spans="5:6" x14ac:dyDescent="0.3">
      <c r="E14138" s="4" t="s">
        <v>4141</v>
      </c>
      <c r="F14138" s="11">
        <v>0</v>
      </c>
    </row>
    <row r="14139" spans="5:6" x14ac:dyDescent="0.3">
      <c r="E14139" s="4" t="s">
        <v>4975</v>
      </c>
      <c r="F14139" s="11">
        <v>0</v>
      </c>
    </row>
    <row r="14140" spans="5:6" x14ac:dyDescent="0.3">
      <c r="E14140" s="4" t="s">
        <v>4142</v>
      </c>
      <c r="F14140" s="11">
        <v>0</v>
      </c>
    </row>
    <row r="14141" spans="5:6" x14ac:dyDescent="0.3">
      <c r="E14141" s="4" t="s">
        <v>4991</v>
      </c>
      <c r="F14141" s="11">
        <v>0</v>
      </c>
    </row>
    <row r="14142" spans="5:6" x14ac:dyDescent="0.3">
      <c r="E14142" s="4" t="s">
        <v>4143</v>
      </c>
      <c r="F14142" s="11">
        <v>0</v>
      </c>
    </row>
    <row r="14143" spans="5:6" x14ac:dyDescent="0.3">
      <c r="E14143" s="4" t="s">
        <v>5007</v>
      </c>
      <c r="F14143" s="11">
        <v>0</v>
      </c>
    </row>
    <row r="14144" spans="5:6" x14ac:dyDescent="0.3">
      <c r="E14144" s="4" t="s">
        <v>4144</v>
      </c>
      <c r="F14144" s="11">
        <v>0</v>
      </c>
    </row>
    <row r="14145" spans="5:6" x14ac:dyDescent="0.3">
      <c r="E14145" s="4" t="s">
        <v>5023</v>
      </c>
      <c r="F14145" s="11">
        <v>0</v>
      </c>
    </row>
    <row r="14146" spans="5:6" x14ac:dyDescent="0.3">
      <c r="E14146" s="4" t="s">
        <v>4145</v>
      </c>
      <c r="F14146" s="11">
        <v>0</v>
      </c>
    </row>
    <row r="14147" spans="5:6" x14ac:dyDescent="0.3">
      <c r="E14147" s="4" t="s">
        <v>5039</v>
      </c>
      <c r="F14147" s="11">
        <v>0</v>
      </c>
    </row>
    <row r="14148" spans="5:6" x14ac:dyDescent="0.3">
      <c r="E14148" s="4" t="s">
        <v>4146</v>
      </c>
      <c r="F14148" s="11">
        <v>0</v>
      </c>
    </row>
    <row r="14149" spans="5:6" x14ac:dyDescent="0.3">
      <c r="E14149" s="4" t="s">
        <v>5055</v>
      </c>
      <c r="F14149" s="11">
        <v>0</v>
      </c>
    </row>
    <row r="14150" spans="5:6" x14ac:dyDescent="0.3">
      <c r="E14150" s="4" t="s">
        <v>4147</v>
      </c>
      <c r="F14150" s="11">
        <v>0</v>
      </c>
    </row>
    <row r="14151" spans="5:6" x14ac:dyDescent="0.3">
      <c r="E14151" s="4" t="s">
        <v>4034</v>
      </c>
      <c r="F14151" s="11">
        <v>0</v>
      </c>
    </row>
    <row r="14152" spans="5:6" x14ac:dyDescent="0.3">
      <c r="E14152" s="4" t="s">
        <v>4148</v>
      </c>
      <c r="F14152" s="11">
        <v>0</v>
      </c>
    </row>
    <row r="14153" spans="5:6" x14ac:dyDescent="0.3">
      <c r="E14153" s="4" t="s">
        <v>5087</v>
      </c>
      <c r="F14153" s="11">
        <v>0</v>
      </c>
    </row>
    <row r="14154" spans="5:6" x14ac:dyDescent="0.3">
      <c r="E14154" s="4" t="s">
        <v>4149</v>
      </c>
      <c r="F14154" s="11">
        <v>0</v>
      </c>
    </row>
    <row r="14155" spans="5:6" x14ac:dyDescent="0.3">
      <c r="E14155" s="4" t="s">
        <v>5103</v>
      </c>
      <c r="F14155" s="11">
        <v>0</v>
      </c>
    </row>
    <row r="14156" spans="5:6" x14ac:dyDescent="0.3">
      <c r="E14156" s="4" t="s">
        <v>4150</v>
      </c>
      <c r="F14156" s="11">
        <v>0</v>
      </c>
    </row>
    <row r="14157" spans="5:6" x14ac:dyDescent="0.3">
      <c r="E14157" s="4" t="s">
        <v>5119</v>
      </c>
      <c r="F14157" s="11">
        <v>0</v>
      </c>
    </row>
    <row r="14158" spans="5:6" x14ac:dyDescent="0.3">
      <c r="E14158" s="4" t="s">
        <v>4151</v>
      </c>
      <c r="F14158" s="11">
        <v>0</v>
      </c>
    </row>
    <row r="14159" spans="5:6" x14ac:dyDescent="0.3">
      <c r="E14159" s="4" t="s">
        <v>5135</v>
      </c>
      <c r="F14159" s="11">
        <v>0</v>
      </c>
    </row>
    <row r="14160" spans="5:6" x14ac:dyDescent="0.3">
      <c r="E14160" s="4" t="s">
        <v>4152</v>
      </c>
      <c r="F14160" s="11">
        <v>0</v>
      </c>
    </row>
    <row r="14161" spans="5:6" x14ac:dyDescent="0.3">
      <c r="E14161" s="4" t="s">
        <v>5151</v>
      </c>
      <c r="F14161" s="11">
        <v>0</v>
      </c>
    </row>
    <row r="14162" spans="5:6" x14ac:dyDescent="0.3">
      <c r="E14162" s="4" t="s">
        <v>4153</v>
      </c>
      <c r="F14162" s="11">
        <v>0</v>
      </c>
    </row>
    <row r="14163" spans="5:6" x14ac:dyDescent="0.3">
      <c r="E14163" s="4" t="s">
        <v>5168</v>
      </c>
      <c r="F14163" s="11">
        <v>0</v>
      </c>
    </row>
    <row r="14164" spans="5:6" x14ac:dyDescent="0.3">
      <c r="E14164" s="4" t="s">
        <v>4154</v>
      </c>
      <c r="F14164" s="11">
        <v>0</v>
      </c>
    </row>
    <row r="14165" spans="5:6" x14ac:dyDescent="0.3">
      <c r="E14165" s="4" t="s">
        <v>4635</v>
      </c>
      <c r="F14165" s="11">
        <v>0</v>
      </c>
    </row>
    <row r="14166" spans="5:6" x14ac:dyDescent="0.3">
      <c r="E14166" s="4" t="s">
        <v>4155</v>
      </c>
      <c r="F14166" s="11">
        <v>0</v>
      </c>
    </row>
    <row r="14167" spans="5:6" x14ac:dyDescent="0.3">
      <c r="E14167" s="4" t="s">
        <v>4643</v>
      </c>
      <c r="F14167" s="11">
        <v>0</v>
      </c>
    </row>
    <row r="14168" spans="5:6" x14ac:dyDescent="0.3">
      <c r="E14168" s="4" t="s">
        <v>4156</v>
      </c>
      <c r="F14168" s="11">
        <v>0</v>
      </c>
    </row>
    <row r="14169" spans="5:6" x14ac:dyDescent="0.3">
      <c r="E14169" s="4" t="s">
        <v>4651</v>
      </c>
      <c r="F14169" s="11">
        <v>0</v>
      </c>
    </row>
    <row r="14170" spans="5:6" x14ac:dyDescent="0.3">
      <c r="E14170" s="4" t="s">
        <v>4157</v>
      </c>
      <c r="F14170" s="11">
        <v>0</v>
      </c>
    </row>
    <row r="14171" spans="5:6" x14ac:dyDescent="0.3">
      <c r="E14171" s="4" t="s">
        <v>4659</v>
      </c>
      <c r="F14171" s="11">
        <v>0</v>
      </c>
    </row>
    <row r="14172" spans="5:6" x14ac:dyDescent="0.3">
      <c r="E14172" s="4" t="s">
        <v>4158</v>
      </c>
      <c r="F14172" s="11">
        <v>0</v>
      </c>
    </row>
    <row r="14173" spans="5:6" x14ac:dyDescent="0.3">
      <c r="E14173" s="4" t="s">
        <v>4667</v>
      </c>
      <c r="F14173" s="11">
        <v>0</v>
      </c>
    </row>
    <row r="14174" spans="5:6" x14ac:dyDescent="0.3">
      <c r="E14174" s="4" t="s">
        <v>4159</v>
      </c>
      <c r="F14174" s="11">
        <v>0</v>
      </c>
    </row>
    <row r="14175" spans="5:6" x14ac:dyDescent="0.3">
      <c r="E14175" s="4" t="s">
        <v>4675</v>
      </c>
      <c r="F14175" s="11">
        <v>0</v>
      </c>
    </row>
    <row r="14176" spans="5:6" x14ac:dyDescent="0.3">
      <c r="E14176" s="4" t="s">
        <v>4160</v>
      </c>
      <c r="F14176" s="11">
        <v>0</v>
      </c>
    </row>
    <row r="14177" spans="5:6" x14ac:dyDescent="0.3">
      <c r="E14177" s="4" t="s">
        <v>4683</v>
      </c>
      <c r="F14177" s="11">
        <v>0</v>
      </c>
    </row>
    <row r="14178" spans="5:6" x14ac:dyDescent="0.3">
      <c r="E14178" s="4" t="s">
        <v>4161</v>
      </c>
      <c r="F14178" s="11">
        <v>0</v>
      </c>
    </row>
    <row r="14179" spans="5:6" x14ac:dyDescent="0.3">
      <c r="E14179" s="4" t="s">
        <v>4691</v>
      </c>
      <c r="F14179" s="11">
        <v>0</v>
      </c>
    </row>
    <row r="14180" spans="5:6" x14ac:dyDescent="0.3">
      <c r="E14180" s="4" t="s">
        <v>4162</v>
      </c>
      <c r="F14180" s="11">
        <v>0</v>
      </c>
    </row>
    <row r="14181" spans="5:6" x14ac:dyDescent="0.3">
      <c r="E14181" s="4" t="s">
        <v>4699</v>
      </c>
      <c r="F14181" s="11">
        <v>0</v>
      </c>
    </row>
    <row r="14182" spans="5:6" x14ac:dyDescent="0.3">
      <c r="E14182" s="4" t="s">
        <v>4163</v>
      </c>
      <c r="F14182" s="11">
        <v>0</v>
      </c>
    </row>
    <row r="14183" spans="5:6" x14ac:dyDescent="0.3">
      <c r="E14183" s="4" t="s">
        <v>4707</v>
      </c>
      <c r="F14183" s="11">
        <v>0</v>
      </c>
    </row>
    <row r="14184" spans="5:6" x14ac:dyDescent="0.3">
      <c r="E14184" s="4" t="s">
        <v>4164</v>
      </c>
      <c r="F14184" s="11">
        <v>0</v>
      </c>
    </row>
    <row r="14185" spans="5:6" x14ac:dyDescent="0.3">
      <c r="E14185" s="4" t="s">
        <v>4715</v>
      </c>
      <c r="F14185" s="11">
        <v>0</v>
      </c>
    </row>
    <row r="14186" spans="5:6" x14ac:dyDescent="0.3">
      <c r="E14186" s="4" t="s">
        <v>4165</v>
      </c>
      <c r="F14186" s="11">
        <v>0</v>
      </c>
    </row>
    <row r="14187" spans="5:6" x14ac:dyDescent="0.3">
      <c r="E14187" s="4" t="s">
        <v>4723</v>
      </c>
      <c r="F14187" s="11">
        <v>0</v>
      </c>
    </row>
    <row r="14188" spans="5:6" x14ac:dyDescent="0.3">
      <c r="E14188" s="4" t="s">
        <v>4166</v>
      </c>
      <c r="F14188" s="11">
        <v>0</v>
      </c>
    </row>
    <row r="14189" spans="5:6" x14ac:dyDescent="0.3">
      <c r="E14189" s="4" t="s">
        <v>4731</v>
      </c>
      <c r="F14189" s="11">
        <v>0</v>
      </c>
    </row>
    <row r="14190" spans="5:6" x14ac:dyDescent="0.3">
      <c r="E14190" s="4" t="s">
        <v>4167</v>
      </c>
      <c r="F14190" s="11">
        <v>0</v>
      </c>
    </row>
    <row r="14191" spans="5:6" x14ac:dyDescent="0.3">
      <c r="E14191" s="4" t="s">
        <v>4739</v>
      </c>
      <c r="F14191" s="11">
        <v>0</v>
      </c>
    </row>
    <row r="14192" spans="5:6" x14ac:dyDescent="0.3">
      <c r="E14192" s="4" t="s">
        <v>4168</v>
      </c>
      <c r="F14192" s="11">
        <v>0</v>
      </c>
    </row>
    <row r="14193" spans="5:6" x14ac:dyDescent="0.3">
      <c r="E14193" s="4" t="s">
        <v>4747</v>
      </c>
      <c r="F14193" s="11">
        <v>0</v>
      </c>
    </row>
    <row r="14194" spans="5:6" x14ac:dyDescent="0.3">
      <c r="E14194" s="4" t="s">
        <v>4169</v>
      </c>
      <c r="F14194" s="11">
        <v>0</v>
      </c>
    </row>
    <row r="14195" spans="5:6" x14ac:dyDescent="0.3">
      <c r="E14195" s="4" t="s">
        <v>4755</v>
      </c>
      <c r="F14195" s="11">
        <v>0</v>
      </c>
    </row>
    <row r="14196" spans="5:6" x14ac:dyDescent="0.3">
      <c r="E14196" s="4" t="s">
        <v>4170</v>
      </c>
      <c r="F14196" s="11">
        <v>0</v>
      </c>
    </row>
    <row r="14197" spans="5:6" x14ac:dyDescent="0.3">
      <c r="E14197" s="4" t="s">
        <v>4763</v>
      </c>
      <c r="F14197" s="11">
        <v>0</v>
      </c>
    </row>
    <row r="14198" spans="5:6" x14ac:dyDescent="0.3">
      <c r="E14198" s="4" t="s">
        <v>4171</v>
      </c>
      <c r="F14198" s="11">
        <v>0</v>
      </c>
    </row>
    <row r="14199" spans="5:6" x14ac:dyDescent="0.3">
      <c r="E14199" s="4" t="s">
        <v>4771</v>
      </c>
      <c r="F14199" s="11">
        <v>0</v>
      </c>
    </row>
    <row r="14200" spans="5:6" x14ac:dyDescent="0.3">
      <c r="E14200" s="4" t="s">
        <v>4172</v>
      </c>
      <c r="F14200" s="11">
        <v>0</v>
      </c>
    </row>
    <row r="14201" spans="5:6" x14ac:dyDescent="0.3">
      <c r="E14201" s="4" t="s">
        <v>4779</v>
      </c>
      <c r="F14201" s="11">
        <v>0</v>
      </c>
    </row>
    <row r="14202" spans="5:6" x14ac:dyDescent="0.3">
      <c r="E14202" s="4" t="s">
        <v>4173</v>
      </c>
      <c r="F14202" s="11">
        <v>0</v>
      </c>
    </row>
    <row r="14203" spans="5:6" x14ac:dyDescent="0.3">
      <c r="E14203" s="4" t="s">
        <v>4066</v>
      </c>
      <c r="F14203" s="11">
        <v>0</v>
      </c>
    </row>
    <row r="14204" spans="5:6" x14ac:dyDescent="0.3">
      <c r="E14204" s="4" t="s">
        <v>4174</v>
      </c>
      <c r="F14204" s="11">
        <v>0</v>
      </c>
    </row>
    <row r="14205" spans="5:6" x14ac:dyDescent="0.3">
      <c r="E14205" s="4" t="s">
        <v>4795</v>
      </c>
      <c r="F14205" s="11">
        <v>0</v>
      </c>
    </row>
    <row r="14206" spans="5:6" x14ac:dyDescent="0.3">
      <c r="E14206" s="4" t="s">
        <v>4175</v>
      </c>
      <c r="F14206" s="11">
        <v>0</v>
      </c>
    </row>
    <row r="14207" spans="5:6" x14ac:dyDescent="0.3">
      <c r="E14207" s="4" t="s">
        <v>4803</v>
      </c>
      <c r="F14207" s="11">
        <v>0</v>
      </c>
    </row>
    <row r="14208" spans="5:6" x14ac:dyDescent="0.3">
      <c r="E14208" s="4" t="s">
        <v>4176</v>
      </c>
      <c r="F14208" s="11">
        <v>0</v>
      </c>
    </row>
    <row r="14209" spans="5:6" x14ac:dyDescent="0.3">
      <c r="E14209" s="4" t="s">
        <v>4811</v>
      </c>
      <c r="F14209" s="11">
        <v>0</v>
      </c>
    </row>
    <row r="14210" spans="5:6" x14ac:dyDescent="0.3">
      <c r="E14210" s="4" t="s">
        <v>4177</v>
      </c>
      <c r="F14210" s="11">
        <v>0</v>
      </c>
    </row>
    <row r="14211" spans="5:6" x14ac:dyDescent="0.3">
      <c r="E14211" s="4" t="s">
        <v>4819</v>
      </c>
      <c r="F14211" s="11">
        <v>0</v>
      </c>
    </row>
    <row r="14212" spans="5:6" x14ac:dyDescent="0.3">
      <c r="E14212" s="4" t="s">
        <v>4178</v>
      </c>
      <c r="F14212" s="11">
        <v>0</v>
      </c>
    </row>
    <row r="14213" spans="5:6" x14ac:dyDescent="0.3">
      <c r="E14213" s="4" t="s">
        <v>4827</v>
      </c>
      <c r="F14213" s="11">
        <v>0</v>
      </c>
    </row>
    <row r="14214" spans="5:6" x14ac:dyDescent="0.3">
      <c r="E14214" s="4" t="s">
        <v>4179</v>
      </c>
      <c r="F14214" s="11">
        <v>0</v>
      </c>
    </row>
    <row r="14215" spans="5:6" x14ac:dyDescent="0.3">
      <c r="E14215" s="4" t="s">
        <v>4835</v>
      </c>
      <c r="F14215" s="11">
        <v>0</v>
      </c>
    </row>
    <row r="14216" spans="5:6" x14ac:dyDescent="0.3">
      <c r="E14216" s="4" t="s">
        <v>4180</v>
      </c>
      <c r="F14216" s="11">
        <v>0</v>
      </c>
    </row>
    <row r="14217" spans="5:6" x14ac:dyDescent="0.3">
      <c r="E14217" s="4" t="s">
        <v>4843</v>
      </c>
      <c r="F14217" s="11">
        <v>0</v>
      </c>
    </row>
    <row r="14218" spans="5:6" x14ac:dyDescent="0.3">
      <c r="E14218" s="4" t="s">
        <v>4181</v>
      </c>
      <c r="F14218" s="11">
        <v>0</v>
      </c>
    </row>
    <row r="14219" spans="5:6" x14ac:dyDescent="0.3">
      <c r="E14219" s="4" t="s">
        <v>4851</v>
      </c>
      <c r="F14219" s="11">
        <v>0</v>
      </c>
    </row>
    <row r="14220" spans="5:6" x14ac:dyDescent="0.3">
      <c r="E14220" s="4" t="s">
        <v>4182</v>
      </c>
      <c r="F14220" s="11">
        <v>0</v>
      </c>
    </row>
    <row r="14221" spans="5:6" x14ac:dyDescent="0.3">
      <c r="E14221" s="4" t="s">
        <v>4859</v>
      </c>
      <c r="F14221" s="11">
        <v>0</v>
      </c>
    </row>
    <row r="14222" spans="5:6" x14ac:dyDescent="0.3">
      <c r="E14222" s="4" t="s">
        <v>4183</v>
      </c>
      <c r="F14222" s="11">
        <v>0</v>
      </c>
    </row>
    <row r="14223" spans="5:6" x14ac:dyDescent="0.3">
      <c r="E14223" s="4" t="s">
        <v>4867</v>
      </c>
      <c r="F14223" s="11">
        <v>0</v>
      </c>
    </row>
    <row r="14224" spans="5:6" x14ac:dyDescent="0.3">
      <c r="E14224" s="4" t="s">
        <v>4184</v>
      </c>
      <c r="F14224" s="11">
        <v>0</v>
      </c>
    </row>
    <row r="14225" spans="5:6" x14ac:dyDescent="0.3">
      <c r="E14225" s="4" t="s">
        <v>4875</v>
      </c>
      <c r="F14225" s="11">
        <v>0</v>
      </c>
    </row>
    <row r="14226" spans="5:6" x14ac:dyDescent="0.3">
      <c r="E14226" s="4" t="s">
        <v>4185</v>
      </c>
      <c r="F14226" s="11">
        <v>0</v>
      </c>
    </row>
    <row r="14227" spans="5:6" x14ac:dyDescent="0.3">
      <c r="E14227" s="4" t="s">
        <v>4883</v>
      </c>
      <c r="F14227" s="11">
        <v>0</v>
      </c>
    </row>
    <row r="14228" spans="5:6" x14ac:dyDescent="0.3">
      <c r="E14228" s="4" t="s">
        <v>4186</v>
      </c>
      <c r="F14228" s="11">
        <v>0</v>
      </c>
    </row>
    <row r="14229" spans="5:6" x14ac:dyDescent="0.3">
      <c r="E14229" s="4" t="s">
        <v>4891</v>
      </c>
      <c r="F14229" s="11">
        <v>0</v>
      </c>
    </row>
    <row r="14230" spans="5:6" x14ac:dyDescent="0.3">
      <c r="E14230" s="4" t="s">
        <v>4187</v>
      </c>
      <c r="F14230" s="11">
        <v>0</v>
      </c>
    </row>
    <row r="14231" spans="5:6" x14ac:dyDescent="0.3">
      <c r="E14231" s="4" t="s">
        <v>4899</v>
      </c>
      <c r="F14231" s="11">
        <v>0</v>
      </c>
    </row>
    <row r="14232" spans="5:6" x14ac:dyDescent="0.3">
      <c r="E14232" s="4" t="s">
        <v>4188</v>
      </c>
      <c r="F14232" s="11">
        <v>0</v>
      </c>
    </row>
    <row r="14233" spans="5:6" x14ac:dyDescent="0.3">
      <c r="E14233" s="4" t="s">
        <v>4070</v>
      </c>
      <c r="F14233" s="11">
        <v>0</v>
      </c>
    </row>
    <row r="14234" spans="5:6" x14ac:dyDescent="0.3">
      <c r="E14234" s="4" t="s">
        <v>4189</v>
      </c>
      <c r="F14234" s="11">
        <v>0</v>
      </c>
    </row>
    <row r="14235" spans="5:6" x14ac:dyDescent="0.3">
      <c r="E14235" s="4" t="s">
        <v>4915</v>
      </c>
      <c r="F14235" s="11">
        <v>0</v>
      </c>
    </row>
    <row r="14236" spans="5:6" x14ac:dyDescent="0.3">
      <c r="E14236" s="4" t="s">
        <v>4190</v>
      </c>
      <c r="F14236" s="11">
        <v>0</v>
      </c>
    </row>
    <row r="14237" spans="5:6" x14ac:dyDescent="0.3">
      <c r="E14237" s="4" t="s">
        <v>4923</v>
      </c>
      <c r="F14237" s="11">
        <v>0</v>
      </c>
    </row>
    <row r="14238" spans="5:6" x14ac:dyDescent="0.3">
      <c r="E14238" s="4" t="s">
        <v>4191</v>
      </c>
      <c r="F14238" s="11">
        <v>0</v>
      </c>
    </row>
    <row r="14239" spans="5:6" x14ac:dyDescent="0.3">
      <c r="E14239" s="4" t="s">
        <v>4931</v>
      </c>
      <c r="F14239" s="11">
        <v>0</v>
      </c>
    </row>
    <row r="14240" spans="5:6" x14ac:dyDescent="0.3">
      <c r="E14240" s="4" t="s">
        <v>4192</v>
      </c>
      <c r="F14240" s="11">
        <v>0</v>
      </c>
    </row>
    <row r="14241" spans="5:6" x14ac:dyDescent="0.3">
      <c r="E14241" s="4" t="s">
        <v>4074</v>
      </c>
      <c r="F14241" s="11">
        <v>0</v>
      </c>
    </row>
    <row r="14242" spans="5:6" x14ac:dyDescent="0.3">
      <c r="E14242" s="4" t="s">
        <v>4193</v>
      </c>
      <c r="F14242" s="11">
        <v>0</v>
      </c>
    </row>
    <row r="14243" spans="5:6" x14ac:dyDescent="0.3">
      <c r="E14243" s="4" t="s">
        <v>4947</v>
      </c>
      <c r="F14243" s="11">
        <v>0</v>
      </c>
    </row>
    <row r="14244" spans="5:6" x14ac:dyDescent="0.3">
      <c r="E14244" s="4" t="s">
        <v>4194</v>
      </c>
      <c r="F14244" s="11">
        <v>0</v>
      </c>
    </row>
    <row r="14245" spans="5:6" x14ac:dyDescent="0.3">
      <c r="E14245" s="4" t="s">
        <v>4955</v>
      </c>
      <c r="F14245" s="11">
        <v>0</v>
      </c>
    </row>
    <row r="14246" spans="5:6" x14ac:dyDescent="0.3">
      <c r="E14246" s="4" t="s">
        <v>4195</v>
      </c>
      <c r="F14246" s="11">
        <v>0</v>
      </c>
    </row>
    <row r="14247" spans="5:6" x14ac:dyDescent="0.3">
      <c r="E14247" s="4" t="s">
        <v>4963</v>
      </c>
      <c r="F14247" s="11">
        <v>0</v>
      </c>
    </row>
    <row r="14248" spans="5:6" x14ac:dyDescent="0.3">
      <c r="E14248" s="4" t="s">
        <v>4196</v>
      </c>
      <c r="F14248" s="11">
        <v>0</v>
      </c>
    </row>
    <row r="14249" spans="5:6" x14ac:dyDescent="0.3">
      <c r="E14249" s="4" t="s">
        <v>4971</v>
      </c>
      <c r="F14249" s="11">
        <v>0</v>
      </c>
    </row>
    <row r="14250" spans="5:6" x14ac:dyDescent="0.3">
      <c r="E14250" s="4" t="s">
        <v>4197</v>
      </c>
      <c r="F14250" s="11">
        <v>0</v>
      </c>
    </row>
    <row r="14251" spans="5:6" x14ac:dyDescent="0.3">
      <c r="E14251" s="4" t="s">
        <v>4979</v>
      </c>
      <c r="F14251" s="11">
        <v>0</v>
      </c>
    </row>
    <row r="14252" spans="5:6" x14ac:dyDescent="0.3">
      <c r="E14252" s="4" t="s">
        <v>4198</v>
      </c>
      <c r="F14252" s="11">
        <v>0</v>
      </c>
    </row>
    <row r="14253" spans="5:6" x14ac:dyDescent="0.3">
      <c r="E14253" s="4" t="s">
        <v>4987</v>
      </c>
      <c r="F14253" s="11">
        <v>0</v>
      </c>
    </row>
    <row r="14254" spans="5:6" x14ac:dyDescent="0.3">
      <c r="E14254" s="4" t="s">
        <v>4199</v>
      </c>
      <c r="F14254" s="11">
        <v>0</v>
      </c>
    </row>
    <row r="14255" spans="5:6" x14ac:dyDescent="0.3">
      <c r="E14255" s="4" t="s">
        <v>4995</v>
      </c>
      <c r="F14255" s="11">
        <v>0</v>
      </c>
    </row>
    <row r="14256" spans="5:6" x14ac:dyDescent="0.3">
      <c r="E14256" s="4" t="s">
        <v>4036</v>
      </c>
      <c r="F14256" s="11">
        <v>0</v>
      </c>
    </row>
    <row r="14257" spans="5:6" x14ac:dyDescent="0.3">
      <c r="E14257" s="4" t="s">
        <v>5003</v>
      </c>
      <c r="F14257" s="11">
        <v>0</v>
      </c>
    </row>
    <row r="14258" spans="5:6" x14ac:dyDescent="0.3">
      <c r="E14258" s="4" t="s">
        <v>4201</v>
      </c>
      <c r="F14258" s="11">
        <v>0</v>
      </c>
    </row>
    <row r="14259" spans="5:6" x14ac:dyDescent="0.3">
      <c r="E14259" s="4" t="s">
        <v>4080</v>
      </c>
      <c r="F14259" s="11">
        <v>0</v>
      </c>
    </row>
    <row r="14260" spans="5:6" x14ac:dyDescent="0.3">
      <c r="E14260" s="4" t="s">
        <v>4202</v>
      </c>
      <c r="F14260" s="11">
        <v>0</v>
      </c>
    </row>
    <row r="14261" spans="5:6" x14ac:dyDescent="0.3">
      <c r="E14261" s="4" t="s">
        <v>4082</v>
      </c>
      <c r="F14261" s="11">
        <v>0</v>
      </c>
    </row>
    <row r="14262" spans="5:6" x14ac:dyDescent="0.3">
      <c r="E14262" s="4" t="s">
        <v>4203</v>
      </c>
      <c r="F14262" s="11">
        <v>0</v>
      </c>
    </row>
    <row r="14263" spans="5:6" x14ac:dyDescent="0.3">
      <c r="E14263" s="4" t="s">
        <v>5027</v>
      </c>
      <c r="F14263" s="11">
        <v>0</v>
      </c>
    </row>
    <row r="14264" spans="5:6" x14ac:dyDescent="0.3">
      <c r="E14264" s="4" t="s">
        <v>4037</v>
      </c>
      <c r="F14264" s="11">
        <v>0</v>
      </c>
    </row>
    <row r="14265" spans="5:6" x14ac:dyDescent="0.3">
      <c r="E14265" s="4" t="s">
        <v>5035</v>
      </c>
      <c r="F14265" s="11">
        <v>0</v>
      </c>
    </row>
    <row r="14266" spans="5:6" x14ac:dyDescent="0.3">
      <c r="E14266" s="4" t="s">
        <v>4205</v>
      </c>
      <c r="F14266" s="11">
        <v>0</v>
      </c>
    </row>
    <row r="14267" spans="5:6" x14ac:dyDescent="0.3">
      <c r="E14267" s="4" t="s">
        <v>5043</v>
      </c>
      <c r="F14267" s="11">
        <v>0</v>
      </c>
    </row>
    <row r="14268" spans="5:6" x14ac:dyDescent="0.3">
      <c r="E14268" s="4" t="s">
        <v>4206</v>
      </c>
      <c r="F14268" s="11">
        <v>0</v>
      </c>
    </row>
    <row r="14269" spans="5:6" x14ac:dyDescent="0.3">
      <c r="E14269" s="4" t="s">
        <v>5051</v>
      </c>
      <c r="F14269" s="11">
        <v>0</v>
      </c>
    </row>
    <row r="14270" spans="5:6" x14ac:dyDescent="0.3">
      <c r="E14270" s="4" t="s">
        <v>4207</v>
      </c>
      <c r="F14270" s="11">
        <v>0</v>
      </c>
    </row>
    <row r="14271" spans="5:6" x14ac:dyDescent="0.3">
      <c r="E14271" s="4" t="s">
        <v>5059</v>
      </c>
      <c r="F14271" s="11">
        <v>0</v>
      </c>
    </row>
    <row r="14272" spans="5:6" x14ac:dyDescent="0.3">
      <c r="E14272" s="4" t="s">
        <v>4208</v>
      </c>
      <c r="F14272" s="11">
        <v>0</v>
      </c>
    </row>
    <row r="14273" spans="5:6" x14ac:dyDescent="0.3">
      <c r="E14273" s="4" t="s">
        <v>4084</v>
      </c>
      <c r="F14273" s="11">
        <v>0</v>
      </c>
    </row>
    <row r="14274" spans="5:6" x14ac:dyDescent="0.3">
      <c r="E14274" s="4" t="s">
        <v>4209</v>
      </c>
      <c r="F14274" s="11">
        <v>0</v>
      </c>
    </row>
    <row r="14275" spans="5:6" x14ac:dyDescent="0.3">
      <c r="E14275" s="4" t="s">
        <v>5075</v>
      </c>
      <c r="F14275" s="11">
        <v>0</v>
      </c>
    </row>
    <row r="14276" spans="5:6" x14ac:dyDescent="0.3">
      <c r="E14276" s="4" t="s">
        <v>4210</v>
      </c>
      <c r="F14276" s="11">
        <v>0</v>
      </c>
    </row>
    <row r="14277" spans="5:6" x14ac:dyDescent="0.3">
      <c r="E14277" s="4" t="s">
        <v>5083</v>
      </c>
      <c r="F14277" s="11">
        <v>0</v>
      </c>
    </row>
    <row r="14278" spans="5:6" x14ac:dyDescent="0.3">
      <c r="E14278" s="4" t="s">
        <v>4211</v>
      </c>
      <c r="F14278" s="11">
        <v>0</v>
      </c>
    </row>
    <row r="14279" spans="5:6" x14ac:dyDescent="0.3">
      <c r="E14279" s="4" t="s">
        <v>5091</v>
      </c>
      <c r="F14279" s="11">
        <v>0</v>
      </c>
    </row>
    <row r="14280" spans="5:6" x14ac:dyDescent="0.3">
      <c r="E14280" s="4" t="s">
        <v>4212</v>
      </c>
      <c r="F14280" s="11">
        <v>0</v>
      </c>
    </row>
    <row r="14281" spans="5:6" x14ac:dyDescent="0.3">
      <c r="E14281" s="4" t="s">
        <v>5099</v>
      </c>
      <c r="F14281" s="11">
        <v>0</v>
      </c>
    </row>
    <row r="14282" spans="5:6" x14ac:dyDescent="0.3">
      <c r="E14282" s="4" t="s">
        <v>4213</v>
      </c>
      <c r="F14282" s="11">
        <v>0</v>
      </c>
    </row>
    <row r="14283" spans="5:6" x14ac:dyDescent="0.3">
      <c r="E14283" s="4" t="s">
        <v>5107</v>
      </c>
      <c r="F14283" s="11">
        <v>0</v>
      </c>
    </row>
    <row r="14284" spans="5:6" x14ac:dyDescent="0.3">
      <c r="E14284" s="4" t="s">
        <v>4214</v>
      </c>
      <c r="F14284" s="11">
        <v>0</v>
      </c>
    </row>
    <row r="14285" spans="5:6" x14ac:dyDescent="0.3">
      <c r="E14285" s="4" t="s">
        <v>5115</v>
      </c>
      <c r="F14285" s="11">
        <v>0</v>
      </c>
    </row>
    <row r="14286" spans="5:6" x14ac:dyDescent="0.3">
      <c r="E14286" s="4" t="s">
        <v>4215</v>
      </c>
      <c r="F14286" s="11">
        <v>0</v>
      </c>
    </row>
    <row r="14287" spans="5:6" x14ac:dyDescent="0.3">
      <c r="E14287" s="4" t="s">
        <v>5123</v>
      </c>
      <c r="F14287" s="11">
        <v>0</v>
      </c>
    </row>
    <row r="14288" spans="5:6" x14ac:dyDescent="0.3">
      <c r="E14288" s="4" t="s">
        <v>4216</v>
      </c>
      <c r="F14288" s="11">
        <v>0</v>
      </c>
    </row>
    <row r="14289" spans="5:6" x14ac:dyDescent="0.3">
      <c r="E14289" s="4" t="s">
        <v>5131</v>
      </c>
      <c r="F14289" s="11">
        <v>0</v>
      </c>
    </row>
    <row r="14290" spans="5:6" x14ac:dyDescent="0.3">
      <c r="E14290" s="4" t="s">
        <v>4217</v>
      </c>
      <c r="F14290" s="11">
        <v>0</v>
      </c>
    </row>
    <row r="14291" spans="5:6" x14ac:dyDescent="0.3">
      <c r="E14291" s="4" t="s">
        <v>5139</v>
      </c>
      <c r="F14291" s="11">
        <v>0</v>
      </c>
    </row>
    <row r="14292" spans="5:6" x14ac:dyDescent="0.3">
      <c r="E14292" s="4" t="s">
        <v>4218</v>
      </c>
      <c r="F14292" s="11">
        <v>0</v>
      </c>
    </row>
    <row r="14293" spans="5:6" x14ac:dyDescent="0.3">
      <c r="E14293" s="4" t="s">
        <v>5147</v>
      </c>
      <c r="F14293" s="11">
        <v>0</v>
      </c>
    </row>
    <row r="14294" spans="5:6" x14ac:dyDescent="0.3">
      <c r="E14294" s="4" t="s">
        <v>4219</v>
      </c>
      <c r="F14294" s="11">
        <v>0</v>
      </c>
    </row>
    <row r="14295" spans="5:6" x14ac:dyDescent="0.3">
      <c r="E14295" s="4" t="s">
        <v>5155</v>
      </c>
      <c r="F14295" s="11">
        <v>0</v>
      </c>
    </row>
    <row r="14296" spans="5:6" x14ac:dyDescent="0.3">
      <c r="E14296" s="4" t="s">
        <v>4220</v>
      </c>
      <c r="F14296" s="11">
        <v>0</v>
      </c>
    </row>
    <row r="14297" spans="5:6" x14ac:dyDescent="0.3">
      <c r="E14297" s="4" t="s">
        <v>5164</v>
      </c>
      <c r="F14297" s="11">
        <v>0</v>
      </c>
    </row>
    <row r="14298" spans="5:6" x14ac:dyDescent="0.3">
      <c r="E14298" s="4" t="s">
        <v>4221</v>
      </c>
      <c r="F14298" s="11">
        <v>0</v>
      </c>
    </row>
    <row r="14299" spans="5:6" x14ac:dyDescent="0.3">
      <c r="E14299" s="4" t="s">
        <v>5172</v>
      </c>
      <c r="F14299" s="11">
        <v>0</v>
      </c>
    </row>
    <row r="14300" spans="5:6" x14ac:dyDescent="0.3">
      <c r="E14300" s="4" t="s">
        <v>4222</v>
      </c>
      <c r="F14300" s="11">
        <v>0</v>
      </c>
    </row>
    <row r="14301" spans="5:6" x14ac:dyDescent="0.3">
      <c r="E14301" s="4" t="s">
        <v>5180</v>
      </c>
      <c r="F14301" s="11">
        <v>0</v>
      </c>
    </row>
    <row r="14302" spans="5:6" x14ac:dyDescent="0.3">
      <c r="E14302" s="4" t="s">
        <v>4223</v>
      </c>
      <c r="F14302" s="11">
        <v>0</v>
      </c>
    </row>
    <row r="14303" spans="5:6" x14ac:dyDescent="0.3">
      <c r="E14303" s="4" t="s">
        <v>4637</v>
      </c>
      <c r="F14303" s="11">
        <v>0</v>
      </c>
    </row>
    <row r="14304" spans="5:6" x14ac:dyDescent="0.3">
      <c r="E14304" s="4" t="s">
        <v>4038</v>
      </c>
      <c r="F14304" s="11">
        <v>0</v>
      </c>
    </row>
    <row r="14305" spans="5:6" x14ac:dyDescent="0.3">
      <c r="E14305" s="4" t="s">
        <v>4641</v>
      </c>
      <c r="F14305" s="11">
        <v>0</v>
      </c>
    </row>
    <row r="14306" spans="5:6" x14ac:dyDescent="0.3">
      <c r="E14306" s="4" t="s">
        <v>4039</v>
      </c>
      <c r="F14306" s="11">
        <v>0</v>
      </c>
    </row>
    <row r="14307" spans="5:6" x14ac:dyDescent="0.3">
      <c r="E14307" s="4" t="s">
        <v>4645</v>
      </c>
      <c r="F14307" s="11">
        <v>0</v>
      </c>
    </row>
    <row r="14308" spans="5:6" x14ac:dyDescent="0.3">
      <c r="E14308" s="4" t="s">
        <v>4226</v>
      </c>
      <c r="F14308" s="11">
        <v>0</v>
      </c>
    </row>
    <row r="14309" spans="5:6" x14ac:dyDescent="0.3">
      <c r="E14309" s="4" t="s">
        <v>4649</v>
      </c>
      <c r="F14309" s="11">
        <v>0</v>
      </c>
    </row>
    <row r="14310" spans="5:6" x14ac:dyDescent="0.3">
      <c r="E14310" s="4" t="s">
        <v>4227</v>
      </c>
      <c r="F14310" s="11">
        <v>0</v>
      </c>
    </row>
    <row r="14311" spans="5:6" x14ac:dyDescent="0.3">
      <c r="E14311" s="4" t="s">
        <v>4653</v>
      </c>
      <c r="F14311" s="11">
        <v>0</v>
      </c>
    </row>
    <row r="14312" spans="5:6" x14ac:dyDescent="0.3">
      <c r="E14312" s="4" t="s">
        <v>4228</v>
      </c>
      <c r="F14312" s="11">
        <v>0</v>
      </c>
    </row>
    <row r="14313" spans="5:6" x14ac:dyDescent="0.3">
      <c r="E14313" s="4" t="s">
        <v>4657</v>
      </c>
      <c r="F14313" s="11">
        <v>0</v>
      </c>
    </row>
    <row r="14314" spans="5:6" x14ac:dyDescent="0.3">
      <c r="E14314" s="4" t="s">
        <v>4229</v>
      </c>
      <c r="F14314" s="11">
        <v>0</v>
      </c>
    </row>
    <row r="14315" spans="5:6" x14ac:dyDescent="0.3">
      <c r="E14315" s="4" t="s">
        <v>4661</v>
      </c>
      <c r="F14315" s="11">
        <v>0</v>
      </c>
    </row>
    <row r="14316" spans="5:6" x14ac:dyDescent="0.3">
      <c r="E14316" s="4" t="s">
        <v>4230</v>
      </c>
      <c r="F14316" s="11">
        <v>0</v>
      </c>
    </row>
    <row r="14317" spans="5:6" x14ac:dyDescent="0.3">
      <c r="E14317" s="4" t="s">
        <v>4665</v>
      </c>
      <c r="F14317" s="11">
        <v>0</v>
      </c>
    </row>
    <row r="14318" spans="5:6" x14ac:dyDescent="0.3">
      <c r="E14318" s="4" t="s">
        <v>4231</v>
      </c>
      <c r="F14318" s="11">
        <v>0</v>
      </c>
    </row>
    <row r="14319" spans="5:6" x14ac:dyDescent="0.3">
      <c r="E14319" s="4" t="s">
        <v>4669</v>
      </c>
      <c r="F14319" s="11">
        <v>0</v>
      </c>
    </row>
    <row r="14320" spans="5:6" x14ac:dyDescent="0.3">
      <c r="E14320" s="4" t="s">
        <v>4232</v>
      </c>
      <c r="F14320" s="11">
        <v>0</v>
      </c>
    </row>
    <row r="14321" spans="5:6" x14ac:dyDescent="0.3">
      <c r="E14321" s="4" t="s">
        <v>4673</v>
      </c>
      <c r="F14321" s="11">
        <v>0</v>
      </c>
    </row>
    <row r="14322" spans="5:6" x14ac:dyDescent="0.3">
      <c r="E14322" s="4" t="s">
        <v>4233</v>
      </c>
      <c r="F14322" s="11">
        <v>0</v>
      </c>
    </row>
    <row r="14323" spans="5:6" x14ac:dyDescent="0.3">
      <c r="E14323" s="4" t="s">
        <v>4677</v>
      </c>
      <c r="F14323" s="11">
        <v>0</v>
      </c>
    </row>
    <row r="14324" spans="5:6" x14ac:dyDescent="0.3">
      <c r="E14324" s="4" t="s">
        <v>4234</v>
      </c>
      <c r="F14324" s="11">
        <v>0</v>
      </c>
    </row>
    <row r="14325" spans="5:6" x14ac:dyDescent="0.3">
      <c r="E14325" s="4" t="s">
        <v>4681</v>
      </c>
      <c r="F14325" s="11">
        <v>0</v>
      </c>
    </row>
    <row r="14326" spans="5:6" x14ac:dyDescent="0.3">
      <c r="E14326" s="4" t="s">
        <v>4235</v>
      </c>
      <c r="F14326" s="11">
        <v>0</v>
      </c>
    </row>
    <row r="14327" spans="5:6" x14ac:dyDescent="0.3">
      <c r="E14327" s="4" t="s">
        <v>4685</v>
      </c>
      <c r="F14327" s="11">
        <v>0</v>
      </c>
    </row>
    <row r="14328" spans="5:6" x14ac:dyDescent="0.3">
      <c r="E14328" s="4" t="s">
        <v>4236</v>
      </c>
      <c r="F14328" s="11">
        <v>0</v>
      </c>
    </row>
    <row r="14329" spans="5:6" x14ac:dyDescent="0.3">
      <c r="E14329" s="4" t="s">
        <v>4689</v>
      </c>
      <c r="F14329" s="11">
        <v>0</v>
      </c>
    </row>
    <row r="14330" spans="5:6" x14ac:dyDescent="0.3">
      <c r="E14330" s="4" t="s">
        <v>4237</v>
      </c>
      <c r="F14330" s="11">
        <v>0</v>
      </c>
    </row>
    <row r="14331" spans="5:6" x14ac:dyDescent="0.3">
      <c r="E14331" s="4" t="s">
        <v>4693</v>
      </c>
      <c r="F14331" s="11">
        <v>0</v>
      </c>
    </row>
    <row r="14332" spans="5:6" x14ac:dyDescent="0.3">
      <c r="E14332" s="4" t="s">
        <v>4238</v>
      </c>
      <c r="F14332" s="11">
        <v>0</v>
      </c>
    </row>
    <row r="14333" spans="5:6" x14ac:dyDescent="0.3">
      <c r="E14333" s="4" t="s">
        <v>4697</v>
      </c>
      <c r="F14333" s="11">
        <v>0</v>
      </c>
    </row>
    <row r="14334" spans="5:6" x14ac:dyDescent="0.3">
      <c r="E14334" s="4" t="s">
        <v>4239</v>
      </c>
      <c r="F14334" s="11">
        <v>0</v>
      </c>
    </row>
    <row r="14335" spans="5:6" x14ac:dyDescent="0.3">
      <c r="E14335" s="4" t="s">
        <v>4701</v>
      </c>
      <c r="F14335" s="11">
        <v>0</v>
      </c>
    </row>
    <row r="14336" spans="5:6" x14ac:dyDescent="0.3">
      <c r="E14336" s="4" t="s">
        <v>4240</v>
      </c>
      <c r="F14336" s="11">
        <v>0</v>
      </c>
    </row>
    <row r="14337" spans="5:6" x14ac:dyDescent="0.3">
      <c r="E14337" s="4" t="s">
        <v>4705</v>
      </c>
      <c r="F14337" s="11">
        <v>0</v>
      </c>
    </row>
    <row r="14338" spans="5:6" x14ac:dyDescent="0.3">
      <c r="E14338" s="4" t="s">
        <v>4241</v>
      </c>
      <c r="F14338" s="11">
        <v>0</v>
      </c>
    </row>
    <row r="14339" spans="5:6" x14ac:dyDescent="0.3">
      <c r="E14339" s="4" t="s">
        <v>4709</v>
      </c>
      <c r="F14339" s="11">
        <v>0</v>
      </c>
    </row>
    <row r="14340" spans="5:6" x14ac:dyDescent="0.3">
      <c r="E14340" s="4" t="s">
        <v>4242</v>
      </c>
      <c r="F14340" s="11">
        <v>0</v>
      </c>
    </row>
    <row r="14341" spans="5:6" x14ac:dyDescent="0.3">
      <c r="E14341" s="4" t="s">
        <v>4713</v>
      </c>
      <c r="F14341" s="11">
        <v>0</v>
      </c>
    </row>
    <row r="14342" spans="5:6" x14ac:dyDescent="0.3">
      <c r="E14342" s="4" t="s">
        <v>4243</v>
      </c>
      <c r="F14342" s="11">
        <v>0</v>
      </c>
    </row>
    <row r="14343" spans="5:6" x14ac:dyDescent="0.3">
      <c r="E14343" s="4" t="s">
        <v>4717</v>
      </c>
      <c r="F14343" s="11">
        <v>0</v>
      </c>
    </row>
    <row r="14344" spans="5:6" x14ac:dyDescent="0.3">
      <c r="E14344" s="4" t="s">
        <v>4244</v>
      </c>
      <c r="F14344" s="11">
        <v>0</v>
      </c>
    </row>
    <row r="14345" spans="5:6" x14ac:dyDescent="0.3">
      <c r="E14345" s="4" t="s">
        <v>4721</v>
      </c>
      <c r="F14345" s="11">
        <v>0</v>
      </c>
    </row>
    <row r="14346" spans="5:6" x14ac:dyDescent="0.3">
      <c r="E14346" s="4" t="s">
        <v>4245</v>
      </c>
      <c r="F14346" s="11">
        <v>0</v>
      </c>
    </row>
    <row r="14347" spans="5:6" x14ac:dyDescent="0.3">
      <c r="E14347" s="4" t="s">
        <v>4725</v>
      </c>
      <c r="F14347" s="11">
        <v>0</v>
      </c>
    </row>
    <row r="14348" spans="5:6" x14ac:dyDescent="0.3">
      <c r="E14348" s="4" t="s">
        <v>4246</v>
      </c>
      <c r="F14348" s="11">
        <v>0</v>
      </c>
    </row>
    <row r="14349" spans="5:6" x14ac:dyDescent="0.3">
      <c r="E14349" s="4" t="s">
        <v>4729</v>
      </c>
      <c r="F14349" s="11">
        <v>0</v>
      </c>
    </row>
    <row r="14350" spans="5:6" x14ac:dyDescent="0.3">
      <c r="E14350" s="4" t="s">
        <v>4247</v>
      </c>
      <c r="F14350" s="11">
        <v>0</v>
      </c>
    </row>
    <row r="14351" spans="5:6" x14ac:dyDescent="0.3">
      <c r="E14351" s="4" t="s">
        <v>4733</v>
      </c>
      <c r="F14351" s="11">
        <v>0</v>
      </c>
    </row>
    <row r="14352" spans="5:6" x14ac:dyDescent="0.3">
      <c r="E14352" s="4" t="s">
        <v>4248</v>
      </c>
      <c r="F14352" s="11">
        <v>0</v>
      </c>
    </row>
    <row r="14353" spans="5:6" x14ac:dyDescent="0.3">
      <c r="E14353" s="4" t="s">
        <v>4737</v>
      </c>
      <c r="F14353" s="11">
        <v>0</v>
      </c>
    </row>
    <row r="14354" spans="5:6" x14ac:dyDescent="0.3">
      <c r="E14354" s="4" t="s">
        <v>4249</v>
      </c>
      <c r="F14354" s="11">
        <v>0</v>
      </c>
    </row>
    <row r="14355" spans="5:6" x14ac:dyDescent="0.3">
      <c r="E14355" s="4" t="s">
        <v>4741</v>
      </c>
      <c r="F14355" s="11">
        <v>0</v>
      </c>
    </row>
    <row r="14356" spans="5:6" x14ac:dyDescent="0.3">
      <c r="E14356" s="4" t="s">
        <v>4250</v>
      </c>
      <c r="F14356" s="11">
        <v>0</v>
      </c>
    </row>
    <row r="14357" spans="5:6" x14ac:dyDescent="0.3">
      <c r="E14357" s="4" t="s">
        <v>4745</v>
      </c>
      <c r="F14357" s="11">
        <v>0</v>
      </c>
    </row>
    <row r="14358" spans="5:6" x14ac:dyDescent="0.3">
      <c r="E14358" s="4" t="s">
        <v>4251</v>
      </c>
      <c r="F14358" s="11">
        <v>0</v>
      </c>
    </row>
    <row r="14359" spans="5:6" x14ac:dyDescent="0.3">
      <c r="E14359" s="4" t="s">
        <v>4749</v>
      </c>
      <c r="F14359" s="11">
        <v>0</v>
      </c>
    </row>
    <row r="14360" spans="5:6" x14ac:dyDescent="0.3">
      <c r="E14360" s="4" t="s">
        <v>4252</v>
      </c>
      <c r="F14360" s="11">
        <v>0</v>
      </c>
    </row>
    <row r="14361" spans="5:6" x14ac:dyDescent="0.3">
      <c r="E14361" s="4" t="s">
        <v>4753</v>
      </c>
      <c r="F14361" s="11">
        <v>0</v>
      </c>
    </row>
    <row r="14362" spans="5:6" x14ac:dyDescent="0.3">
      <c r="E14362" s="4" t="s">
        <v>4253</v>
      </c>
      <c r="F14362" s="11">
        <v>0</v>
      </c>
    </row>
    <row r="14363" spans="5:6" x14ac:dyDescent="0.3">
      <c r="E14363" s="4" t="s">
        <v>4757</v>
      </c>
      <c r="F14363" s="11">
        <v>0</v>
      </c>
    </row>
    <row r="14364" spans="5:6" x14ac:dyDescent="0.3">
      <c r="E14364" s="4" t="s">
        <v>4254</v>
      </c>
      <c r="F14364" s="11">
        <v>0</v>
      </c>
    </row>
    <row r="14365" spans="5:6" x14ac:dyDescent="0.3">
      <c r="E14365" s="4" t="s">
        <v>4761</v>
      </c>
      <c r="F14365" s="11">
        <v>0</v>
      </c>
    </row>
    <row r="14366" spans="5:6" x14ac:dyDescent="0.3">
      <c r="E14366" s="4" t="s">
        <v>4255</v>
      </c>
      <c r="F14366" s="11">
        <v>0</v>
      </c>
    </row>
    <row r="14367" spans="5:6" x14ac:dyDescent="0.3">
      <c r="E14367" s="4" t="s">
        <v>4765</v>
      </c>
      <c r="F14367" s="11">
        <v>0</v>
      </c>
    </row>
    <row r="14368" spans="5:6" x14ac:dyDescent="0.3">
      <c r="E14368" s="4" t="s">
        <v>4256</v>
      </c>
      <c r="F14368" s="11">
        <v>0</v>
      </c>
    </row>
    <row r="14369" spans="5:6" x14ac:dyDescent="0.3">
      <c r="E14369" s="4" t="s">
        <v>4769</v>
      </c>
      <c r="F14369" s="11">
        <v>0</v>
      </c>
    </row>
    <row r="14370" spans="5:6" x14ac:dyDescent="0.3">
      <c r="E14370" s="4" t="s">
        <v>4257</v>
      </c>
      <c r="F14370" s="11">
        <v>0</v>
      </c>
    </row>
    <row r="14371" spans="5:6" x14ac:dyDescent="0.3">
      <c r="E14371" s="4" t="s">
        <v>4773</v>
      </c>
      <c r="F14371" s="11">
        <v>0</v>
      </c>
    </row>
    <row r="14372" spans="5:6" x14ac:dyDescent="0.3">
      <c r="E14372" s="4" t="s">
        <v>4258</v>
      </c>
      <c r="F14372" s="11">
        <v>0</v>
      </c>
    </row>
    <row r="14373" spans="5:6" x14ac:dyDescent="0.3">
      <c r="E14373" s="4" t="s">
        <v>4777</v>
      </c>
      <c r="F14373" s="11">
        <v>0</v>
      </c>
    </row>
    <row r="14374" spans="5:6" x14ac:dyDescent="0.3">
      <c r="E14374" s="4" t="s">
        <v>4259</v>
      </c>
      <c r="F14374" s="11">
        <v>0</v>
      </c>
    </row>
    <row r="14375" spans="5:6" x14ac:dyDescent="0.3">
      <c r="E14375" s="4" t="s">
        <v>4781</v>
      </c>
      <c r="F14375" s="11">
        <v>0</v>
      </c>
    </row>
    <row r="14376" spans="5:6" x14ac:dyDescent="0.3">
      <c r="E14376" s="4" t="s">
        <v>4260</v>
      </c>
      <c r="F14376" s="11">
        <v>0</v>
      </c>
    </row>
    <row r="14377" spans="5:6" x14ac:dyDescent="0.3">
      <c r="E14377" s="4" t="s">
        <v>4785</v>
      </c>
      <c r="F14377" s="11">
        <v>0</v>
      </c>
    </row>
    <row r="14378" spans="5:6" x14ac:dyDescent="0.3">
      <c r="E14378" s="4" t="s">
        <v>4261</v>
      </c>
      <c r="F14378" s="11">
        <v>0</v>
      </c>
    </row>
    <row r="14379" spans="5:6" x14ac:dyDescent="0.3">
      <c r="E14379" s="4" t="s">
        <v>4789</v>
      </c>
      <c r="F14379" s="11">
        <v>0</v>
      </c>
    </row>
    <row r="14380" spans="5:6" x14ac:dyDescent="0.3">
      <c r="E14380" s="4" t="s">
        <v>4262</v>
      </c>
      <c r="F14380" s="11">
        <v>0</v>
      </c>
    </row>
    <row r="14381" spans="5:6" x14ac:dyDescent="0.3">
      <c r="E14381" s="4" t="s">
        <v>4793</v>
      </c>
      <c r="F14381" s="11">
        <v>0</v>
      </c>
    </row>
    <row r="14382" spans="5:6" x14ac:dyDescent="0.3">
      <c r="E14382" s="4" t="s">
        <v>4263</v>
      </c>
      <c r="F14382" s="11">
        <v>0</v>
      </c>
    </row>
    <row r="14383" spans="5:6" x14ac:dyDescent="0.3">
      <c r="E14383" s="4" t="s">
        <v>4797</v>
      </c>
      <c r="F14383" s="11">
        <v>0</v>
      </c>
    </row>
    <row r="14384" spans="5:6" x14ac:dyDescent="0.3">
      <c r="E14384" s="4" t="s">
        <v>4264</v>
      </c>
      <c r="F14384" s="11">
        <v>0</v>
      </c>
    </row>
    <row r="14385" spans="5:6" x14ac:dyDescent="0.3">
      <c r="E14385" s="4" t="s">
        <v>4801</v>
      </c>
      <c r="F14385" s="11">
        <v>0</v>
      </c>
    </row>
    <row r="14386" spans="5:6" x14ac:dyDescent="0.3">
      <c r="E14386" s="4" t="s">
        <v>4265</v>
      </c>
      <c r="F14386" s="11">
        <v>0</v>
      </c>
    </row>
    <row r="14387" spans="5:6" x14ac:dyDescent="0.3">
      <c r="E14387" s="4" t="s">
        <v>4805</v>
      </c>
      <c r="F14387" s="11">
        <v>0</v>
      </c>
    </row>
    <row r="14388" spans="5:6" x14ac:dyDescent="0.3">
      <c r="E14388" s="4" t="s">
        <v>4266</v>
      </c>
      <c r="F14388" s="11">
        <v>0</v>
      </c>
    </row>
    <row r="14389" spans="5:6" x14ac:dyDescent="0.3">
      <c r="E14389" s="4" t="s">
        <v>4809</v>
      </c>
      <c r="F14389" s="11">
        <v>0</v>
      </c>
    </row>
    <row r="14390" spans="5:6" x14ac:dyDescent="0.3">
      <c r="E14390" s="4" t="s">
        <v>4267</v>
      </c>
      <c r="F14390" s="11">
        <v>0</v>
      </c>
    </row>
    <row r="14391" spans="5:6" x14ac:dyDescent="0.3">
      <c r="E14391" s="4" t="s">
        <v>4813</v>
      </c>
      <c r="F14391" s="11">
        <v>0</v>
      </c>
    </row>
    <row r="14392" spans="5:6" x14ac:dyDescent="0.3">
      <c r="E14392" s="4" t="s">
        <v>4268</v>
      </c>
      <c r="F14392" s="11">
        <v>0</v>
      </c>
    </row>
    <row r="14393" spans="5:6" x14ac:dyDescent="0.3">
      <c r="E14393" s="4" t="s">
        <v>4817</v>
      </c>
      <c r="F14393" s="11">
        <v>0</v>
      </c>
    </row>
    <row r="14394" spans="5:6" x14ac:dyDescent="0.3">
      <c r="E14394" s="4" t="s">
        <v>4269</v>
      </c>
      <c r="F14394" s="11">
        <v>0</v>
      </c>
    </row>
    <row r="14395" spans="5:6" x14ac:dyDescent="0.3">
      <c r="E14395" s="4" t="s">
        <v>4821</v>
      </c>
      <c r="F14395" s="11">
        <v>0</v>
      </c>
    </row>
    <row r="14396" spans="5:6" x14ac:dyDescent="0.3">
      <c r="E14396" s="4" t="s">
        <v>4270</v>
      </c>
      <c r="F14396" s="11">
        <v>0</v>
      </c>
    </row>
    <row r="14397" spans="5:6" x14ac:dyDescent="0.3">
      <c r="E14397" s="4" t="s">
        <v>4825</v>
      </c>
      <c r="F14397" s="11">
        <v>0</v>
      </c>
    </row>
    <row r="14398" spans="5:6" x14ac:dyDescent="0.3">
      <c r="E14398" s="4" t="s">
        <v>4271</v>
      </c>
      <c r="F14398" s="11">
        <v>0</v>
      </c>
    </row>
    <row r="14399" spans="5:6" x14ac:dyDescent="0.3">
      <c r="E14399" s="4" t="s">
        <v>4829</v>
      </c>
      <c r="F14399" s="11">
        <v>0</v>
      </c>
    </row>
    <row r="14400" spans="5:6" x14ac:dyDescent="0.3">
      <c r="E14400" s="4" t="s">
        <v>4272</v>
      </c>
      <c r="F14400" s="11">
        <v>0</v>
      </c>
    </row>
    <row r="14401" spans="5:6" x14ac:dyDescent="0.3">
      <c r="E14401" s="4" t="s">
        <v>4833</v>
      </c>
      <c r="F14401" s="11">
        <v>0</v>
      </c>
    </row>
    <row r="14402" spans="5:6" x14ac:dyDescent="0.3">
      <c r="E14402" s="4" t="s">
        <v>4273</v>
      </c>
      <c r="F14402" s="11">
        <v>0</v>
      </c>
    </row>
    <row r="14403" spans="5:6" x14ac:dyDescent="0.3">
      <c r="E14403" s="4" t="s">
        <v>4837</v>
      </c>
      <c r="F14403" s="11">
        <v>0</v>
      </c>
    </row>
    <row r="14404" spans="5:6" x14ac:dyDescent="0.3">
      <c r="E14404" s="4" t="s">
        <v>4274</v>
      </c>
      <c r="F14404" s="11">
        <v>0</v>
      </c>
    </row>
    <row r="14405" spans="5:6" x14ac:dyDescent="0.3">
      <c r="E14405" s="4" t="s">
        <v>4841</v>
      </c>
      <c r="F14405" s="11">
        <v>0</v>
      </c>
    </row>
    <row r="14406" spans="5:6" x14ac:dyDescent="0.3">
      <c r="E14406" s="4" t="s">
        <v>4275</v>
      </c>
      <c r="F14406" s="11">
        <v>0</v>
      </c>
    </row>
    <row r="14407" spans="5:6" x14ac:dyDescent="0.3">
      <c r="E14407" s="4" t="s">
        <v>4845</v>
      </c>
      <c r="F14407" s="11">
        <v>0</v>
      </c>
    </row>
    <row r="14408" spans="5:6" x14ac:dyDescent="0.3">
      <c r="E14408" s="4" t="s">
        <v>4276</v>
      </c>
      <c r="F14408" s="11">
        <v>0</v>
      </c>
    </row>
    <row r="14409" spans="5:6" x14ac:dyDescent="0.3">
      <c r="E14409" s="4" t="s">
        <v>4849</v>
      </c>
      <c r="F14409" s="11">
        <v>0</v>
      </c>
    </row>
    <row r="14410" spans="5:6" x14ac:dyDescent="0.3">
      <c r="E14410" s="4" t="s">
        <v>4277</v>
      </c>
      <c r="F14410" s="11">
        <v>0</v>
      </c>
    </row>
    <row r="14411" spans="5:6" x14ac:dyDescent="0.3">
      <c r="E14411" s="4" t="s">
        <v>4853</v>
      </c>
      <c r="F14411" s="11">
        <v>0</v>
      </c>
    </row>
    <row r="14412" spans="5:6" x14ac:dyDescent="0.3">
      <c r="E14412" s="4" t="s">
        <v>4278</v>
      </c>
      <c r="F14412" s="11">
        <v>0</v>
      </c>
    </row>
    <row r="14413" spans="5:6" x14ac:dyDescent="0.3">
      <c r="E14413" s="4" t="s">
        <v>4857</v>
      </c>
      <c r="F14413" s="11">
        <v>0</v>
      </c>
    </row>
    <row r="14414" spans="5:6" x14ac:dyDescent="0.3">
      <c r="E14414" s="4" t="s">
        <v>4279</v>
      </c>
      <c r="F14414" s="11">
        <v>0</v>
      </c>
    </row>
    <row r="14415" spans="5:6" x14ac:dyDescent="0.3">
      <c r="E14415" s="4" t="s">
        <v>4861</v>
      </c>
      <c r="F14415" s="11">
        <v>0</v>
      </c>
    </row>
    <row r="14416" spans="5:6" x14ac:dyDescent="0.3">
      <c r="E14416" s="4" t="s">
        <v>4280</v>
      </c>
      <c r="F14416" s="11">
        <v>0</v>
      </c>
    </row>
    <row r="14417" spans="5:6" x14ac:dyDescent="0.3">
      <c r="E14417" s="4" t="s">
        <v>4865</v>
      </c>
      <c r="F14417" s="11">
        <v>0</v>
      </c>
    </row>
    <row r="14418" spans="5:6" x14ac:dyDescent="0.3">
      <c r="E14418" s="4" t="s">
        <v>4281</v>
      </c>
      <c r="F14418" s="11">
        <v>0</v>
      </c>
    </row>
    <row r="14419" spans="5:6" x14ac:dyDescent="0.3">
      <c r="E14419" s="4" t="s">
        <v>4869</v>
      </c>
      <c r="F14419" s="11">
        <v>0</v>
      </c>
    </row>
    <row r="14420" spans="5:6" x14ac:dyDescent="0.3">
      <c r="E14420" s="4" t="s">
        <v>4282</v>
      </c>
      <c r="F14420" s="11">
        <v>0</v>
      </c>
    </row>
    <row r="14421" spans="5:6" x14ac:dyDescent="0.3">
      <c r="E14421" s="4" t="s">
        <v>4873</v>
      </c>
      <c r="F14421" s="11">
        <v>0</v>
      </c>
    </row>
    <row r="14422" spans="5:6" x14ac:dyDescent="0.3">
      <c r="E14422" s="4" t="s">
        <v>4283</v>
      </c>
      <c r="F14422" s="11">
        <v>0</v>
      </c>
    </row>
    <row r="14423" spans="5:6" x14ac:dyDescent="0.3">
      <c r="E14423" s="4" t="s">
        <v>4877</v>
      </c>
      <c r="F14423" s="11">
        <v>0</v>
      </c>
    </row>
    <row r="14424" spans="5:6" x14ac:dyDescent="0.3">
      <c r="E14424" s="4" t="s">
        <v>4284</v>
      </c>
      <c r="F14424" s="11">
        <v>0</v>
      </c>
    </row>
    <row r="14425" spans="5:6" x14ac:dyDescent="0.3">
      <c r="E14425" s="4" t="s">
        <v>4881</v>
      </c>
      <c r="F14425" s="11">
        <v>0</v>
      </c>
    </row>
    <row r="14426" spans="5:6" x14ac:dyDescent="0.3">
      <c r="E14426" s="4" t="s">
        <v>4285</v>
      </c>
      <c r="F14426" s="11">
        <v>0</v>
      </c>
    </row>
    <row r="14427" spans="5:6" x14ac:dyDescent="0.3">
      <c r="E14427" s="4" t="s">
        <v>4885</v>
      </c>
      <c r="F14427" s="11">
        <v>0</v>
      </c>
    </row>
    <row r="14428" spans="5:6" x14ac:dyDescent="0.3">
      <c r="E14428" s="4" t="s">
        <v>4286</v>
      </c>
      <c r="F14428" s="11">
        <v>0</v>
      </c>
    </row>
    <row r="14429" spans="5:6" x14ac:dyDescent="0.3">
      <c r="E14429" s="4" t="s">
        <v>4889</v>
      </c>
      <c r="F14429" s="11">
        <v>0</v>
      </c>
    </row>
    <row r="14430" spans="5:6" x14ac:dyDescent="0.3">
      <c r="E14430" s="4" t="s">
        <v>4287</v>
      </c>
      <c r="F14430" s="11">
        <v>0</v>
      </c>
    </row>
    <row r="14431" spans="5:6" x14ac:dyDescent="0.3">
      <c r="E14431" s="4" t="s">
        <v>4893</v>
      </c>
      <c r="F14431" s="11">
        <v>0</v>
      </c>
    </row>
    <row r="14432" spans="5:6" x14ac:dyDescent="0.3">
      <c r="E14432" s="4" t="s">
        <v>4288</v>
      </c>
      <c r="F14432" s="11">
        <v>0</v>
      </c>
    </row>
    <row r="14433" spans="5:6" x14ac:dyDescent="0.3">
      <c r="E14433" s="4" t="s">
        <v>4897</v>
      </c>
      <c r="F14433" s="11">
        <v>0</v>
      </c>
    </row>
    <row r="14434" spans="5:6" x14ac:dyDescent="0.3">
      <c r="E14434" s="4" t="s">
        <v>4289</v>
      </c>
      <c r="F14434" s="11">
        <v>0</v>
      </c>
    </row>
    <row r="14435" spans="5:6" x14ac:dyDescent="0.3">
      <c r="E14435" s="4" t="s">
        <v>4901</v>
      </c>
      <c r="F14435" s="11">
        <v>0</v>
      </c>
    </row>
    <row r="14436" spans="5:6" x14ac:dyDescent="0.3">
      <c r="E14436" s="4" t="s">
        <v>4290</v>
      </c>
      <c r="F14436" s="11">
        <v>0</v>
      </c>
    </row>
    <row r="14437" spans="5:6" x14ac:dyDescent="0.3">
      <c r="E14437" s="4" t="s">
        <v>4905</v>
      </c>
      <c r="F14437" s="11">
        <v>0</v>
      </c>
    </row>
    <row r="14438" spans="5:6" x14ac:dyDescent="0.3">
      <c r="E14438" s="4" t="s">
        <v>4291</v>
      </c>
      <c r="F14438" s="11">
        <v>0</v>
      </c>
    </row>
    <row r="14439" spans="5:6" x14ac:dyDescent="0.3">
      <c r="E14439" s="4" t="s">
        <v>4909</v>
      </c>
      <c r="F14439" s="11">
        <v>0</v>
      </c>
    </row>
    <row r="14440" spans="5:6" x14ac:dyDescent="0.3">
      <c r="E14440" s="4" t="s">
        <v>4292</v>
      </c>
      <c r="F14440" s="11">
        <v>0</v>
      </c>
    </row>
    <row r="14441" spans="5:6" x14ac:dyDescent="0.3">
      <c r="E14441" s="4" t="s">
        <v>4913</v>
      </c>
      <c r="F14441" s="11">
        <v>0</v>
      </c>
    </row>
    <row r="14442" spans="5:6" x14ac:dyDescent="0.3">
      <c r="E14442" s="4" t="s">
        <v>4293</v>
      </c>
      <c r="F14442" s="11">
        <v>0</v>
      </c>
    </row>
    <row r="14443" spans="5:6" x14ac:dyDescent="0.3">
      <c r="E14443" s="4" t="s">
        <v>4917</v>
      </c>
      <c r="F14443" s="11">
        <v>0</v>
      </c>
    </row>
    <row r="14444" spans="5:6" x14ac:dyDescent="0.3">
      <c r="E14444" s="4" t="s">
        <v>4294</v>
      </c>
      <c r="F14444" s="11">
        <v>0</v>
      </c>
    </row>
    <row r="14445" spans="5:6" x14ac:dyDescent="0.3">
      <c r="E14445" s="4" t="s">
        <v>4921</v>
      </c>
      <c r="F14445" s="11">
        <v>0</v>
      </c>
    </row>
    <row r="14446" spans="5:6" x14ac:dyDescent="0.3">
      <c r="E14446" s="4" t="s">
        <v>4295</v>
      </c>
      <c r="F14446" s="11">
        <v>0</v>
      </c>
    </row>
    <row r="14447" spans="5:6" x14ac:dyDescent="0.3">
      <c r="E14447" s="4" t="s">
        <v>4925</v>
      </c>
      <c r="F14447" s="11">
        <v>0</v>
      </c>
    </row>
    <row r="14448" spans="5:6" x14ac:dyDescent="0.3">
      <c r="E14448" s="4" t="s">
        <v>4296</v>
      </c>
      <c r="F14448" s="11">
        <v>0</v>
      </c>
    </row>
    <row r="14449" spans="5:6" x14ac:dyDescent="0.3">
      <c r="E14449" s="4" t="s">
        <v>4929</v>
      </c>
      <c r="F14449" s="11">
        <v>0</v>
      </c>
    </row>
    <row r="14450" spans="5:6" x14ac:dyDescent="0.3">
      <c r="E14450" s="4" t="s">
        <v>4297</v>
      </c>
      <c r="F14450" s="11">
        <v>0</v>
      </c>
    </row>
    <row r="14451" spans="5:6" x14ac:dyDescent="0.3">
      <c r="E14451" s="4" t="s">
        <v>4933</v>
      </c>
      <c r="F14451" s="11">
        <v>0</v>
      </c>
    </row>
    <row r="14452" spans="5:6" x14ac:dyDescent="0.3">
      <c r="E14452" s="4" t="s">
        <v>4298</v>
      </c>
      <c r="F14452" s="11">
        <v>0</v>
      </c>
    </row>
    <row r="14453" spans="5:6" x14ac:dyDescent="0.3">
      <c r="E14453" s="4" t="s">
        <v>4937</v>
      </c>
      <c r="F14453" s="11">
        <v>0</v>
      </c>
    </row>
    <row r="14454" spans="5:6" x14ac:dyDescent="0.3">
      <c r="E14454" s="4" t="s">
        <v>4299</v>
      </c>
      <c r="F14454" s="11">
        <v>0</v>
      </c>
    </row>
    <row r="14455" spans="5:6" x14ac:dyDescent="0.3">
      <c r="E14455" s="4" t="s">
        <v>4941</v>
      </c>
      <c r="F14455" s="11">
        <v>0</v>
      </c>
    </row>
    <row r="14456" spans="5:6" x14ac:dyDescent="0.3">
      <c r="E14456" s="4" t="s">
        <v>4300</v>
      </c>
      <c r="F14456" s="11">
        <v>0</v>
      </c>
    </row>
    <row r="14457" spans="5:6" x14ac:dyDescent="0.3">
      <c r="E14457" s="4" t="s">
        <v>4945</v>
      </c>
      <c r="F14457" s="11">
        <v>0</v>
      </c>
    </row>
    <row r="14458" spans="5:6" x14ac:dyDescent="0.3">
      <c r="E14458" s="4" t="s">
        <v>4301</v>
      </c>
      <c r="F14458" s="11">
        <v>0</v>
      </c>
    </row>
    <row r="14459" spans="5:6" x14ac:dyDescent="0.3">
      <c r="E14459" s="4" t="s">
        <v>4949</v>
      </c>
      <c r="F14459" s="11">
        <v>0</v>
      </c>
    </row>
    <row r="14460" spans="5:6" x14ac:dyDescent="0.3">
      <c r="E14460" s="4" t="s">
        <v>4302</v>
      </c>
      <c r="F14460" s="11">
        <v>0</v>
      </c>
    </row>
    <row r="14461" spans="5:6" x14ac:dyDescent="0.3">
      <c r="E14461" s="4" t="s">
        <v>4953</v>
      </c>
      <c r="F14461" s="11">
        <v>0</v>
      </c>
    </row>
    <row r="14462" spans="5:6" x14ac:dyDescent="0.3">
      <c r="E14462" s="4" t="s">
        <v>4303</v>
      </c>
      <c r="F14462" s="11">
        <v>0</v>
      </c>
    </row>
    <row r="14463" spans="5:6" x14ac:dyDescent="0.3">
      <c r="E14463" s="4" t="s">
        <v>4076</v>
      </c>
      <c r="F14463" s="11">
        <v>0</v>
      </c>
    </row>
    <row r="14464" spans="5:6" x14ac:dyDescent="0.3">
      <c r="E14464" s="4" t="s">
        <v>4304</v>
      </c>
      <c r="F14464" s="11">
        <v>0</v>
      </c>
    </row>
    <row r="14465" spans="5:6" x14ac:dyDescent="0.3">
      <c r="E14465" s="4" t="s">
        <v>4077</v>
      </c>
      <c r="F14465" s="11">
        <v>0</v>
      </c>
    </row>
    <row r="14466" spans="5:6" x14ac:dyDescent="0.3">
      <c r="E14466" s="4" t="s">
        <v>4305</v>
      </c>
      <c r="F14466" s="11">
        <v>0</v>
      </c>
    </row>
    <row r="14467" spans="5:6" x14ac:dyDescent="0.3">
      <c r="E14467" s="4" t="s">
        <v>4965</v>
      </c>
      <c r="F14467" s="11">
        <v>0</v>
      </c>
    </row>
    <row r="14468" spans="5:6" x14ac:dyDescent="0.3">
      <c r="E14468" s="4" t="s">
        <v>4306</v>
      </c>
      <c r="F14468" s="11">
        <v>0</v>
      </c>
    </row>
    <row r="14469" spans="5:6" x14ac:dyDescent="0.3">
      <c r="E14469" s="4" t="s">
        <v>4969</v>
      </c>
      <c r="F14469" s="11">
        <v>0</v>
      </c>
    </row>
    <row r="14470" spans="5:6" x14ac:dyDescent="0.3">
      <c r="E14470" s="4" t="s">
        <v>4307</v>
      </c>
      <c r="F14470" s="11">
        <v>0</v>
      </c>
    </row>
    <row r="14471" spans="5:6" x14ac:dyDescent="0.3">
      <c r="E14471" s="4" t="s">
        <v>4973</v>
      </c>
      <c r="F14471" s="11">
        <v>0</v>
      </c>
    </row>
    <row r="14472" spans="5:6" x14ac:dyDescent="0.3">
      <c r="E14472" s="4" t="s">
        <v>4308</v>
      </c>
      <c r="F14472" s="11">
        <v>0</v>
      </c>
    </row>
    <row r="14473" spans="5:6" x14ac:dyDescent="0.3">
      <c r="E14473" s="4" t="s">
        <v>4977</v>
      </c>
      <c r="F14473" s="11">
        <v>0</v>
      </c>
    </row>
    <row r="14474" spans="5:6" x14ac:dyDescent="0.3">
      <c r="E14474" s="4" t="s">
        <v>4309</v>
      </c>
      <c r="F14474" s="11">
        <v>0</v>
      </c>
    </row>
    <row r="14475" spans="5:6" x14ac:dyDescent="0.3">
      <c r="E14475" s="4" t="s">
        <v>4981</v>
      </c>
      <c r="F14475" s="11">
        <v>0</v>
      </c>
    </row>
    <row r="14476" spans="5:6" x14ac:dyDescent="0.3">
      <c r="E14476" s="4" t="s">
        <v>4310</v>
      </c>
      <c r="F14476" s="11">
        <v>0</v>
      </c>
    </row>
    <row r="14477" spans="5:6" x14ac:dyDescent="0.3">
      <c r="E14477" s="4" t="s">
        <v>4985</v>
      </c>
      <c r="F14477" s="11">
        <v>0</v>
      </c>
    </row>
    <row r="14478" spans="5:6" x14ac:dyDescent="0.3">
      <c r="E14478" s="4" t="s">
        <v>4311</v>
      </c>
      <c r="F14478" s="11">
        <v>0</v>
      </c>
    </row>
    <row r="14479" spans="5:6" x14ac:dyDescent="0.3">
      <c r="E14479" s="4" t="s">
        <v>4989</v>
      </c>
      <c r="F14479" s="11">
        <v>0</v>
      </c>
    </row>
    <row r="14480" spans="5:6" x14ac:dyDescent="0.3">
      <c r="E14480" s="4" t="s">
        <v>4312</v>
      </c>
      <c r="F14480" s="11">
        <v>0</v>
      </c>
    </row>
    <row r="14481" spans="5:6" x14ac:dyDescent="0.3">
      <c r="E14481" s="4" t="s">
        <v>4993</v>
      </c>
      <c r="F14481" s="11">
        <v>0</v>
      </c>
    </row>
    <row r="14482" spans="5:6" x14ac:dyDescent="0.3">
      <c r="E14482" s="4" t="s">
        <v>4313</v>
      </c>
      <c r="F14482" s="11">
        <v>0</v>
      </c>
    </row>
    <row r="14483" spans="5:6" x14ac:dyDescent="0.3">
      <c r="E14483" s="4" t="s">
        <v>4997</v>
      </c>
      <c r="F14483" s="11">
        <v>0</v>
      </c>
    </row>
    <row r="14484" spans="5:6" x14ac:dyDescent="0.3">
      <c r="E14484" s="4" t="s">
        <v>4314</v>
      </c>
      <c r="F14484" s="11">
        <v>0</v>
      </c>
    </row>
    <row r="14485" spans="5:6" x14ac:dyDescent="0.3">
      <c r="E14485" s="4" t="s">
        <v>5001</v>
      </c>
      <c r="F14485" s="11">
        <v>0</v>
      </c>
    </row>
    <row r="14486" spans="5:6" x14ac:dyDescent="0.3">
      <c r="E14486" s="4" t="s">
        <v>4315</v>
      </c>
      <c r="F14486" s="11">
        <v>0</v>
      </c>
    </row>
    <row r="14487" spans="5:6" x14ac:dyDescent="0.3">
      <c r="E14487" s="4" t="s">
        <v>5005</v>
      </c>
      <c r="F14487" s="11">
        <v>0</v>
      </c>
    </row>
    <row r="14488" spans="5:6" x14ac:dyDescent="0.3">
      <c r="E14488" s="4" t="s">
        <v>4316</v>
      </c>
      <c r="F14488" s="11">
        <v>0</v>
      </c>
    </row>
    <row r="14489" spans="5:6" x14ac:dyDescent="0.3">
      <c r="E14489" s="4" t="s">
        <v>5009</v>
      </c>
      <c r="F14489" s="11">
        <v>0</v>
      </c>
    </row>
    <row r="14490" spans="5:6" x14ac:dyDescent="0.3">
      <c r="E14490" s="4" t="s">
        <v>4317</v>
      </c>
      <c r="F14490" s="11">
        <v>0</v>
      </c>
    </row>
    <row r="14491" spans="5:6" x14ac:dyDescent="0.3">
      <c r="E14491" s="4" t="s">
        <v>4081</v>
      </c>
      <c r="F14491" s="11">
        <v>0</v>
      </c>
    </row>
    <row r="14492" spans="5:6" x14ac:dyDescent="0.3">
      <c r="E14492" s="4" t="s">
        <v>4318</v>
      </c>
      <c r="F14492" s="11">
        <v>0</v>
      </c>
    </row>
    <row r="14493" spans="5:6" x14ac:dyDescent="0.3">
      <c r="E14493" s="4" t="s">
        <v>5017</v>
      </c>
      <c r="F14493" s="11">
        <v>0</v>
      </c>
    </row>
    <row r="14494" spans="5:6" x14ac:dyDescent="0.3">
      <c r="E14494" s="4" t="s">
        <v>4319</v>
      </c>
      <c r="F14494" s="11">
        <v>0</v>
      </c>
    </row>
    <row r="14495" spans="5:6" x14ac:dyDescent="0.3">
      <c r="E14495" s="4" t="s">
        <v>5021</v>
      </c>
      <c r="F14495" s="11">
        <v>0</v>
      </c>
    </row>
    <row r="14496" spans="5:6" x14ac:dyDescent="0.3">
      <c r="E14496" s="4" t="s">
        <v>4320</v>
      </c>
      <c r="F14496" s="11">
        <v>0</v>
      </c>
    </row>
    <row r="14497" spans="5:6" x14ac:dyDescent="0.3">
      <c r="E14497" s="4" t="s">
        <v>5025</v>
      </c>
      <c r="F14497" s="11">
        <v>0</v>
      </c>
    </row>
    <row r="14498" spans="5:6" x14ac:dyDescent="0.3">
      <c r="E14498" s="4" t="s">
        <v>4321</v>
      </c>
      <c r="F14498" s="11">
        <v>0</v>
      </c>
    </row>
    <row r="14499" spans="5:6" x14ac:dyDescent="0.3">
      <c r="E14499" s="4" t="s">
        <v>5029</v>
      </c>
      <c r="F14499" s="11">
        <v>0</v>
      </c>
    </row>
    <row r="14500" spans="5:6" x14ac:dyDescent="0.3">
      <c r="E14500" s="4" t="s">
        <v>4322</v>
      </c>
      <c r="F14500" s="11">
        <v>0</v>
      </c>
    </row>
    <row r="14501" spans="5:6" x14ac:dyDescent="0.3">
      <c r="E14501" s="4" t="s">
        <v>5033</v>
      </c>
      <c r="F14501" s="11">
        <v>0</v>
      </c>
    </row>
    <row r="14502" spans="5:6" x14ac:dyDescent="0.3">
      <c r="E14502" s="4" t="s">
        <v>4323</v>
      </c>
      <c r="F14502" s="11">
        <v>0</v>
      </c>
    </row>
    <row r="14503" spans="5:6" x14ac:dyDescent="0.3">
      <c r="E14503" s="4" t="s">
        <v>5037</v>
      </c>
      <c r="F14503" s="11">
        <v>0</v>
      </c>
    </row>
    <row r="14504" spans="5:6" x14ac:dyDescent="0.3">
      <c r="E14504" s="4" t="s">
        <v>4324</v>
      </c>
      <c r="F14504" s="11">
        <v>0</v>
      </c>
    </row>
    <row r="14505" spans="5:6" x14ac:dyDescent="0.3">
      <c r="E14505" s="4" t="s">
        <v>5041</v>
      </c>
      <c r="F14505" s="11">
        <v>0</v>
      </c>
    </row>
    <row r="14506" spans="5:6" x14ac:dyDescent="0.3">
      <c r="E14506" s="4" t="s">
        <v>4325</v>
      </c>
      <c r="F14506" s="11">
        <v>0</v>
      </c>
    </row>
    <row r="14507" spans="5:6" x14ac:dyDescent="0.3">
      <c r="E14507" s="4" t="s">
        <v>5045</v>
      </c>
      <c r="F14507" s="11">
        <v>0</v>
      </c>
    </row>
    <row r="14508" spans="5:6" x14ac:dyDescent="0.3">
      <c r="E14508" s="4" t="s">
        <v>4326</v>
      </c>
      <c r="F14508" s="11">
        <v>0</v>
      </c>
    </row>
    <row r="14509" spans="5:6" x14ac:dyDescent="0.3">
      <c r="E14509" s="4" t="s">
        <v>5049</v>
      </c>
      <c r="F14509" s="11">
        <v>0</v>
      </c>
    </row>
    <row r="14510" spans="5:6" x14ac:dyDescent="0.3">
      <c r="E14510" s="4" t="s">
        <v>4327</v>
      </c>
      <c r="F14510" s="11">
        <v>0</v>
      </c>
    </row>
    <row r="14511" spans="5:6" x14ac:dyDescent="0.3">
      <c r="E14511" s="4" t="s">
        <v>5053</v>
      </c>
      <c r="F14511" s="11">
        <v>0</v>
      </c>
    </row>
    <row r="14512" spans="5:6" x14ac:dyDescent="0.3">
      <c r="E14512" s="4" t="s">
        <v>4328</v>
      </c>
      <c r="F14512" s="11">
        <v>0</v>
      </c>
    </row>
    <row r="14513" spans="5:6" x14ac:dyDescent="0.3">
      <c r="E14513" s="4" t="s">
        <v>5057</v>
      </c>
      <c r="F14513" s="11">
        <v>0</v>
      </c>
    </row>
    <row r="14514" spans="5:6" x14ac:dyDescent="0.3">
      <c r="E14514" s="4" t="s">
        <v>4329</v>
      </c>
      <c r="F14514" s="11">
        <v>0</v>
      </c>
    </row>
    <row r="14515" spans="5:6" x14ac:dyDescent="0.3">
      <c r="E14515" s="4" t="s">
        <v>5061</v>
      </c>
      <c r="F14515" s="11">
        <v>0</v>
      </c>
    </row>
    <row r="14516" spans="5:6" x14ac:dyDescent="0.3">
      <c r="E14516" s="4" t="s">
        <v>4330</v>
      </c>
      <c r="F14516" s="11">
        <v>0</v>
      </c>
    </row>
    <row r="14517" spans="5:6" x14ac:dyDescent="0.3">
      <c r="E14517" s="4" t="s">
        <v>5065</v>
      </c>
      <c r="F14517" s="11">
        <v>0</v>
      </c>
    </row>
    <row r="14518" spans="5:6" x14ac:dyDescent="0.3">
      <c r="E14518" s="4" t="s">
        <v>4331</v>
      </c>
      <c r="F14518" s="11">
        <v>0</v>
      </c>
    </row>
    <row r="14519" spans="5:6" x14ac:dyDescent="0.3">
      <c r="E14519" s="4" t="s">
        <v>5069</v>
      </c>
      <c r="F14519" s="11">
        <v>0</v>
      </c>
    </row>
    <row r="14520" spans="5:6" x14ac:dyDescent="0.3">
      <c r="E14520" s="4" t="s">
        <v>4332</v>
      </c>
      <c r="F14520" s="11">
        <v>0</v>
      </c>
    </row>
    <row r="14521" spans="5:6" x14ac:dyDescent="0.3">
      <c r="E14521" s="4" t="s">
        <v>5073</v>
      </c>
      <c r="F14521" s="11">
        <v>0</v>
      </c>
    </row>
    <row r="14522" spans="5:6" x14ac:dyDescent="0.3">
      <c r="E14522" s="4" t="s">
        <v>4333</v>
      </c>
      <c r="F14522" s="11">
        <v>0</v>
      </c>
    </row>
    <row r="14523" spans="5:6" x14ac:dyDescent="0.3">
      <c r="E14523" s="4" t="s">
        <v>5077</v>
      </c>
      <c r="F14523" s="11">
        <v>0</v>
      </c>
    </row>
    <row r="14524" spans="5:6" x14ac:dyDescent="0.3">
      <c r="E14524" s="4" t="s">
        <v>4334</v>
      </c>
      <c r="F14524" s="11">
        <v>0</v>
      </c>
    </row>
    <row r="14525" spans="5:6" x14ac:dyDescent="0.3">
      <c r="E14525" s="4" t="s">
        <v>5081</v>
      </c>
      <c r="F14525" s="11">
        <v>0</v>
      </c>
    </row>
    <row r="14526" spans="5:6" x14ac:dyDescent="0.3">
      <c r="E14526" s="4" t="s">
        <v>4335</v>
      </c>
      <c r="F14526" s="11">
        <v>0</v>
      </c>
    </row>
    <row r="14527" spans="5:6" x14ac:dyDescent="0.3">
      <c r="E14527" s="4" t="s">
        <v>5085</v>
      </c>
      <c r="F14527" s="11">
        <v>0</v>
      </c>
    </row>
    <row r="14528" spans="5:6" x14ac:dyDescent="0.3">
      <c r="E14528" s="4" t="s">
        <v>4336</v>
      </c>
      <c r="F14528" s="11">
        <v>0</v>
      </c>
    </row>
    <row r="14529" spans="5:6" x14ac:dyDescent="0.3">
      <c r="E14529" s="4" t="s">
        <v>5089</v>
      </c>
      <c r="F14529" s="11">
        <v>0</v>
      </c>
    </row>
    <row r="14530" spans="5:6" x14ac:dyDescent="0.3">
      <c r="E14530" s="4" t="s">
        <v>4337</v>
      </c>
      <c r="F14530" s="11">
        <v>0</v>
      </c>
    </row>
    <row r="14531" spans="5:6" x14ac:dyDescent="0.3">
      <c r="E14531" s="4" t="s">
        <v>5093</v>
      </c>
      <c r="F14531" s="11">
        <v>0</v>
      </c>
    </row>
    <row r="14532" spans="5:6" x14ac:dyDescent="0.3">
      <c r="E14532" s="4" t="s">
        <v>4338</v>
      </c>
      <c r="F14532" s="11">
        <v>0</v>
      </c>
    </row>
    <row r="14533" spans="5:6" x14ac:dyDescent="0.3">
      <c r="E14533" s="4" t="s">
        <v>5097</v>
      </c>
      <c r="F14533" s="11">
        <v>0</v>
      </c>
    </row>
    <row r="14534" spans="5:6" x14ac:dyDescent="0.3">
      <c r="E14534" s="4" t="s">
        <v>4339</v>
      </c>
      <c r="F14534" s="11">
        <v>0</v>
      </c>
    </row>
    <row r="14535" spans="5:6" x14ac:dyDescent="0.3">
      <c r="E14535" s="4" t="s">
        <v>5101</v>
      </c>
      <c r="F14535" s="11">
        <v>0</v>
      </c>
    </row>
    <row r="14536" spans="5:6" x14ac:dyDescent="0.3">
      <c r="E14536" s="4" t="s">
        <v>4340</v>
      </c>
      <c r="F14536" s="11">
        <v>0</v>
      </c>
    </row>
    <row r="14537" spans="5:6" x14ac:dyDescent="0.3">
      <c r="E14537" s="4" t="s">
        <v>5105</v>
      </c>
      <c r="F14537" s="11">
        <v>0</v>
      </c>
    </row>
    <row r="14538" spans="5:6" x14ac:dyDescent="0.3">
      <c r="E14538" s="4" t="s">
        <v>4341</v>
      </c>
      <c r="F14538" s="11">
        <v>0</v>
      </c>
    </row>
    <row r="14539" spans="5:6" x14ac:dyDescent="0.3">
      <c r="E14539" s="4" t="s">
        <v>5109</v>
      </c>
      <c r="F14539" s="11">
        <v>0</v>
      </c>
    </row>
    <row r="14540" spans="5:6" x14ac:dyDescent="0.3">
      <c r="E14540" s="4" t="s">
        <v>4342</v>
      </c>
      <c r="F14540" s="11">
        <v>0</v>
      </c>
    </row>
    <row r="14541" spans="5:6" x14ac:dyDescent="0.3">
      <c r="E14541" s="4" t="s">
        <v>5113</v>
      </c>
      <c r="F14541" s="11">
        <v>0</v>
      </c>
    </row>
    <row r="14542" spans="5:6" x14ac:dyDescent="0.3">
      <c r="E14542" s="4" t="s">
        <v>4343</v>
      </c>
      <c r="F14542" s="11">
        <v>0</v>
      </c>
    </row>
    <row r="14543" spans="5:6" x14ac:dyDescent="0.3">
      <c r="E14543" s="4" t="s">
        <v>5117</v>
      </c>
      <c r="F14543" s="11">
        <v>0</v>
      </c>
    </row>
    <row r="14544" spans="5:6" x14ac:dyDescent="0.3">
      <c r="E14544" s="4" t="s">
        <v>4344</v>
      </c>
      <c r="F14544" s="11">
        <v>0</v>
      </c>
    </row>
    <row r="14545" spans="5:6" x14ac:dyDescent="0.3">
      <c r="E14545" s="4" t="s">
        <v>5121</v>
      </c>
      <c r="F14545" s="11">
        <v>0</v>
      </c>
    </row>
    <row r="14546" spans="5:6" x14ac:dyDescent="0.3">
      <c r="E14546" s="4" t="s">
        <v>4345</v>
      </c>
      <c r="F14546" s="11">
        <v>0</v>
      </c>
    </row>
    <row r="14547" spans="5:6" x14ac:dyDescent="0.3">
      <c r="E14547" s="4" t="s">
        <v>5125</v>
      </c>
      <c r="F14547" s="11">
        <v>0</v>
      </c>
    </row>
    <row r="14548" spans="5:6" x14ac:dyDescent="0.3">
      <c r="E14548" s="4" t="s">
        <v>4346</v>
      </c>
      <c r="F14548" s="11">
        <v>0</v>
      </c>
    </row>
    <row r="14549" spans="5:6" x14ac:dyDescent="0.3">
      <c r="E14549" s="4" t="s">
        <v>5129</v>
      </c>
      <c r="F14549" s="11">
        <v>0</v>
      </c>
    </row>
    <row r="14550" spans="5:6" x14ac:dyDescent="0.3">
      <c r="E14550" s="4" t="s">
        <v>4347</v>
      </c>
      <c r="F14550" s="11">
        <v>0</v>
      </c>
    </row>
    <row r="14551" spans="5:6" x14ac:dyDescent="0.3">
      <c r="E14551" s="4" t="s">
        <v>5133</v>
      </c>
      <c r="F14551" s="11">
        <v>0</v>
      </c>
    </row>
    <row r="14552" spans="5:6" x14ac:dyDescent="0.3">
      <c r="E14552" s="4" t="s">
        <v>4348</v>
      </c>
      <c r="F14552" s="11">
        <v>0</v>
      </c>
    </row>
    <row r="14553" spans="5:6" x14ac:dyDescent="0.3">
      <c r="E14553" s="4" t="s">
        <v>5137</v>
      </c>
      <c r="F14553" s="11">
        <v>0</v>
      </c>
    </row>
    <row r="14554" spans="5:6" x14ac:dyDescent="0.3">
      <c r="E14554" s="4" t="s">
        <v>4349</v>
      </c>
      <c r="F14554" s="11">
        <v>0</v>
      </c>
    </row>
    <row r="14555" spans="5:6" x14ac:dyDescent="0.3">
      <c r="E14555" s="4" t="s">
        <v>5141</v>
      </c>
      <c r="F14555" s="11">
        <v>0</v>
      </c>
    </row>
    <row r="14556" spans="5:6" x14ac:dyDescent="0.3">
      <c r="E14556" s="4" t="s">
        <v>4350</v>
      </c>
      <c r="F14556" s="11">
        <v>0</v>
      </c>
    </row>
    <row r="14557" spans="5:6" x14ac:dyDescent="0.3">
      <c r="E14557" s="4" t="s">
        <v>5145</v>
      </c>
      <c r="F14557" s="11">
        <v>0</v>
      </c>
    </row>
    <row r="14558" spans="5:6" x14ac:dyDescent="0.3">
      <c r="E14558" s="4" t="s">
        <v>4351</v>
      </c>
      <c r="F14558" s="11">
        <v>0</v>
      </c>
    </row>
    <row r="14559" spans="5:6" x14ac:dyDescent="0.3">
      <c r="E14559" s="4" t="s">
        <v>5149</v>
      </c>
      <c r="F14559" s="11">
        <v>0</v>
      </c>
    </row>
    <row r="14560" spans="5:6" x14ac:dyDescent="0.3">
      <c r="E14560" s="4" t="s">
        <v>4352</v>
      </c>
      <c r="F14560" s="11">
        <v>0</v>
      </c>
    </row>
    <row r="14561" spans="5:6" x14ac:dyDescent="0.3">
      <c r="E14561" s="4" t="s">
        <v>5153</v>
      </c>
      <c r="F14561" s="11">
        <v>0</v>
      </c>
    </row>
    <row r="14562" spans="5:6" x14ac:dyDescent="0.3">
      <c r="E14562" s="4" t="s">
        <v>4353</v>
      </c>
      <c r="F14562" s="11">
        <v>0</v>
      </c>
    </row>
    <row r="14563" spans="5:6" x14ac:dyDescent="0.3">
      <c r="E14563" s="4" t="s">
        <v>5157</v>
      </c>
      <c r="F14563" s="11">
        <v>0</v>
      </c>
    </row>
    <row r="14564" spans="5:6" x14ac:dyDescent="0.3">
      <c r="E14564" s="4" t="s">
        <v>4354</v>
      </c>
      <c r="F14564" s="11">
        <v>0</v>
      </c>
    </row>
    <row r="14565" spans="5:6" x14ac:dyDescent="0.3">
      <c r="E14565" s="4" t="s">
        <v>5161</v>
      </c>
      <c r="F14565" s="11">
        <v>0</v>
      </c>
    </row>
    <row r="14566" spans="5:6" x14ac:dyDescent="0.3">
      <c r="E14566" s="4" t="s">
        <v>4355</v>
      </c>
      <c r="F14566" s="11">
        <v>0</v>
      </c>
    </row>
    <row r="14567" spans="5:6" x14ac:dyDescent="0.3">
      <c r="E14567" s="4" t="s">
        <v>5166</v>
      </c>
      <c r="F14567" s="11">
        <v>0</v>
      </c>
    </row>
    <row r="14568" spans="5:6" x14ac:dyDescent="0.3">
      <c r="E14568" s="4" t="s">
        <v>4356</v>
      </c>
      <c r="F14568" s="11">
        <v>0</v>
      </c>
    </row>
    <row r="14569" spans="5:6" x14ac:dyDescent="0.3">
      <c r="E14569" s="4" t="s">
        <v>5170</v>
      </c>
      <c r="F14569" s="11">
        <v>0</v>
      </c>
    </row>
    <row r="14570" spans="5:6" x14ac:dyDescent="0.3">
      <c r="E14570" s="4" t="s">
        <v>4357</v>
      </c>
      <c r="F14570" s="11">
        <v>0</v>
      </c>
    </row>
    <row r="14571" spans="5:6" x14ac:dyDescent="0.3">
      <c r="E14571" s="4" t="s">
        <v>5174</v>
      </c>
      <c r="F14571" s="11">
        <v>0</v>
      </c>
    </row>
    <row r="14572" spans="5:6" x14ac:dyDescent="0.3">
      <c r="E14572" s="4" t="s">
        <v>4358</v>
      </c>
      <c r="F14572" s="11">
        <v>0</v>
      </c>
    </row>
    <row r="14573" spans="5:6" x14ac:dyDescent="0.3">
      <c r="E14573" s="4" t="s">
        <v>5178</v>
      </c>
      <c r="F14573" s="11">
        <v>0</v>
      </c>
    </row>
    <row r="14574" spans="5:6" x14ac:dyDescent="0.3">
      <c r="E14574" s="4" t="s">
        <v>4359</v>
      </c>
      <c r="F14574" s="11">
        <v>0</v>
      </c>
    </row>
    <row r="14575" spans="5:6" x14ac:dyDescent="0.3">
      <c r="E14575" s="4" t="s">
        <v>4634</v>
      </c>
      <c r="F14575" s="11">
        <v>0</v>
      </c>
    </row>
    <row r="14576" spans="5:6" x14ac:dyDescent="0.3">
      <c r="E14576" s="4" t="s">
        <v>4360</v>
      </c>
      <c r="F14576" s="11">
        <v>0</v>
      </c>
    </row>
    <row r="14577" spans="5:6" x14ac:dyDescent="0.3">
      <c r="E14577" s="4" t="s">
        <v>4636</v>
      </c>
      <c r="F14577" s="11">
        <v>0</v>
      </c>
    </row>
    <row r="14578" spans="5:6" x14ac:dyDescent="0.3">
      <c r="E14578" s="4" t="s">
        <v>4361</v>
      </c>
      <c r="F14578" s="11">
        <v>0</v>
      </c>
    </row>
    <row r="14579" spans="5:6" x14ac:dyDescent="0.3">
      <c r="E14579" s="4" t="s">
        <v>4638</v>
      </c>
      <c r="F14579" s="11">
        <v>0</v>
      </c>
    </row>
    <row r="14580" spans="5:6" x14ac:dyDescent="0.3">
      <c r="E14580" s="4" t="s">
        <v>4362</v>
      </c>
      <c r="F14580" s="11">
        <v>0</v>
      </c>
    </row>
    <row r="14581" spans="5:6" x14ac:dyDescent="0.3">
      <c r="E14581" s="4" t="s">
        <v>4640</v>
      </c>
      <c r="F14581" s="11">
        <v>0</v>
      </c>
    </row>
    <row r="14582" spans="5:6" x14ac:dyDescent="0.3">
      <c r="E14582" s="4" t="s">
        <v>4363</v>
      </c>
      <c r="F14582" s="11">
        <v>0</v>
      </c>
    </row>
    <row r="14583" spans="5:6" x14ac:dyDescent="0.3">
      <c r="E14583" s="4" t="s">
        <v>4642</v>
      </c>
      <c r="F14583" s="11">
        <v>0</v>
      </c>
    </row>
    <row r="14584" spans="5:6" x14ac:dyDescent="0.3">
      <c r="E14584" s="4" t="s">
        <v>4364</v>
      </c>
      <c r="F14584" s="11">
        <v>0</v>
      </c>
    </row>
    <row r="14585" spans="5:6" x14ac:dyDescent="0.3">
      <c r="E14585" s="4" t="s">
        <v>4644</v>
      </c>
      <c r="F14585" s="11">
        <v>0</v>
      </c>
    </row>
    <row r="14586" spans="5:6" x14ac:dyDescent="0.3">
      <c r="E14586" s="4" t="s">
        <v>4365</v>
      </c>
      <c r="F14586" s="11">
        <v>0</v>
      </c>
    </row>
    <row r="14587" spans="5:6" x14ac:dyDescent="0.3">
      <c r="E14587" s="4" t="s">
        <v>4646</v>
      </c>
      <c r="F14587" s="11">
        <v>0</v>
      </c>
    </row>
    <row r="14588" spans="5:6" x14ac:dyDescent="0.3">
      <c r="E14588" s="4" t="s">
        <v>4366</v>
      </c>
      <c r="F14588" s="11">
        <v>0</v>
      </c>
    </row>
    <row r="14589" spans="5:6" x14ac:dyDescent="0.3">
      <c r="E14589" s="4" t="s">
        <v>4648</v>
      </c>
      <c r="F14589" s="11">
        <v>0</v>
      </c>
    </row>
    <row r="14590" spans="5:6" x14ac:dyDescent="0.3">
      <c r="E14590" s="4" t="s">
        <v>4367</v>
      </c>
      <c r="F14590" s="11">
        <v>0</v>
      </c>
    </row>
    <row r="14591" spans="5:6" x14ac:dyDescent="0.3">
      <c r="E14591" s="4" t="s">
        <v>4650</v>
      </c>
      <c r="F14591" s="11">
        <v>0</v>
      </c>
    </row>
    <row r="14592" spans="5:6" x14ac:dyDescent="0.3">
      <c r="E14592" s="4" t="s">
        <v>4368</v>
      </c>
      <c r="F14592" s="11">
        <v>0</v>
      </c>
    </row>
    <row r="14593" spans="5:6" x14ac:dyDescent="0.3">
      <c r="E14593" s="4" t="s">
        <v>4652</v>
      </c>
      <c r="F14593" s="11">
        <v>0</v>
      </c>
    </row>
    <row r="14594" spans="5:6" x14ac:dyDescent="0.3">
      <c r="E14594" s="4" t="s">
        <v>4369</v>
      </c>
      <c r="F14594" s="11">
        <v>0</v>
      </c>
    </row>
    <row r="14595" spans="5:6" x14ac:dyDescent="0.3">
      <c r="E14595" s="4" t="s">
        <v>4654</v>
      </c>
      <c r="F14595" s="11">
        <v>0</v>
      </c>
    </row>
    <row r="14596" spans="5:6" x14ac:dyDescent="0.3">
      <c r="E14596" s="4" t="s">
        <v>4370</v>
      </c>
      <c r="F14596" s="11">
        <v>0</v>
      </c>
    </row>
    <row r="14597" spans="5:6" x14ac:dyDescent="0.3">
      <c r="E14597" s="4" t="s">
        <v>4656</v>
      </c>
      <c r="F14597" s="11">
        <v>0</v>
      </c>
    </row>
    <row r="14598" spans="5:6" x14ac:dyDescent="0.3">
      <c r="E14598" s="4" t="s">
        <v>4371</v>
      </c>
      <c r="F14598" s="11">
        <v>0</v>
      </c>
    </row>
    <row r="14599" spans="5:6" x14ac:dyDescent="0.3">
      <c r="E14599" s="4" t="s">
        <v>4658</v>
      </c>
      <c r="F14599" s="11">
        <v>0</v>
      </c>
    </row>
    <row r="14600" spans="5:6" x14ac:dyDescent="0.3">
      <c r="E14600" s="4" t="s">
        <v>4372</v>
      </c>
      <c r="F14600" s="11">
        <v>0</v>
      </c>
    </row>
    <row r="14601" spans="5:6" x14ac:dyDescent="0.3">
      <c r="E14601" s="4" t="s">
        <v>4660</v>
      </c>
      <c r="F14601" s="11">
        <v>0</v>
      </c>
    </row>
    <row r="14602" spans="5:6" x14ac:dyDescent="0.3">
      <c r="E14602" s="4" t="s">
        <v>4373</v>
      </c>
      <c r="F14602" s="11">
        <v>0</v>
      </c>
    </row>
    <row r="14603" spans="5:6" x14ac:dyDescent="0.3">
      <c r="E14603" s="4" t="s">
        <v>4662</v>
      </c>
      <c r="F14603" s="11">
        <v>0</v>
      </c>
    </row>
    <row r="14604" spans="5:6" x14ac:dyDescent="0.3">
      <c r="E14604" s="4" t="s">
        <v>4374</v>
      </c>
      <c r="F14604" s="11">
        <v>0</v>
      </c>
    </row>
    <row r="14605" spans="5:6" x14ac:dyDescent="0.3">
      <c r="E14605" s="4" t="s">
        <v>4664</v>
      </c>
      <c r="F14605" s="11">
        <v>0</v>
      </c>
    </row>
    <row r="14606" spans="5:6" x14ac:dyDescent="0.3">
      <c r="E14606" s="4" t="s">
        <v>4375</v>
      </c>
      <c r="F14606" s="11">
        <v>0</v>
      </c>
    </row>
    <row r="14607" spans="5:6" x14ac:dyDescent="0.3">
      <c r="E14607" s="4" t="s">
        <v>4666</v>
      </c>
      <c r="F14607" s="11">
        <v>0</v>
      </c>
    </row>
    <row r="14608" spans="5:6" x14ac:dyDescent="0.3">
      <c r="E14608" s="4" t="s">
        <v>4376</v>
      </c>
      <c r="F14608" s="11">
        <v>0</v>
      </c>
    </row>
    <row r="14609" spans="5:6" x14ac:dyDescent="0.3">
      <c r="E14609" s="4" t="s">
        <v>4668</v>
      </c>
      <c r="F14609" s="11">
        <v>0</v>
      </c>
    </row>
    <row r="14610" spans="5:6" x14ac:dyDescent="0.3">
      <c r="E14610" s="4" t="s">
        <v>4377</v>
      </c>
      <c r="F14610" s="11">
        <v>0</v>
      </c>
    </row>
    <row r="14611" spans="5:6" x14ac:dyDescent="0.3">
      <c r="E14611" s="4" t="s">
        <v>4670</v>
      </c>
      <c r="F14611" s="11">
        <v>0</v>
      </c>
    </row>
    <row r="14612" spans="5:6" x14ac:dyDescent="0.3">
      <c r="E14612" s="4" t="s">
        <v>4378</v>
      </c>
      <c r="F14612" s="11">
        <v>0</v>
      </c>
    </row>
    <row r="14613" spans="5:6" x14ac:dyDescent="0.3">
      <c r="E14613" s="4" t="s">
        <v>4672</v>
      </c>
      <c r="F14613" s="11">
        <v>0</v>
      </c>
    </row>
    <row r="14614" spans="5:6" x14ac:dyDescent="0.3">
      <c r="E14614" s="4" t="s">
        <v>4379</v>
      </c>
      <c r="F14614" s="11">
        <v>0</v>
      </c>
    </row>
    <row r="14615" spans="5:6" x14ac:dyDescent="0.3">
      <c r="E14615" s="4" t="s">
        <v>4674</v>
      </c>
      <c r="F14615" s="11">
        <v>0</v>
      </c>
    </row>
    <row r="14616" spans="5:6" x14ac:dyDescent="0.3">
      <c r="E14616" s="4" t="s">
        <v>4380</v>
      </c>
      <c r="F14616" s="11">
        <v>0</v>
      </c>
    </row>
    <row r="14617" spans="5:6" x14ac:dyDescent="0.3">
      <c r="E14617" s="4" t="s">
        <v>4676</v>
      </c>
      <c r="F14617" s="11">
        <v>0</v>
      </c>
    </row>
    <row r="14618" spans="5:6" x14ac:dyDescent="0.3">
      <c r="E14618" s="4" t="s">
        <v>4381</v>
      </c>
      <c r="F14618" s="11">
        <v>0</v>
      </c>
    </row>
    <row r="14619" spans="5:6" x14ac:dyDescent="0.3">
      <c r="E14619" s="4" t="s">
        <v>4678</v>
      </c>
      <c r="F14619" s="11">
        <v>0</v>
      </c>
    </row>
    <row r="14620" spans="5:6" x14ac:dyDescent="0.3">
      <c r="E14620" s="4" t="s">
        <v>4382</v>
      </c>
      <c r="F14620" s="11">
        <v>0</v>
      </c>
    </row>
    <row r="14621" spans="5:6" x14ac:dyDescent="0.3">
      <c r="E14621" s="4" t="s">
        <v>4680</v>
      </c>
      <c r="F14621" s="11">
        <v>0</v>
      </c>
    </row>
    <row r="14622" spans="5:6" x14ac:dyDescent="0.3">
      <c r="E14622" s="4" t="s">
        <v>4383</v>
      </c>
      <c r="F14622" s="11">
        <v>0</v>
      </c>
    </row>
    <row r="14623" spans="5:6" x14ac:dyDescent="0.3">
      <c r="E14623" s="4" t="s">
        <v>4682</v>
      </c>
      <c r="F14623" s="11">
        <v>0</v>
      </c>
    </row>
    <row r="14624" spans="5:6" x14ac:dyDescent="0.3">
      <c r="E14624" s="4" t="s">
        <v>4384</v>
      </c>
      <c r="F14624" s="11">
        <v>0</v>
      </c>
    </row>
    <row r="14625" spans="5:6" x14ac:dyDescent="0.3">
      <c r="E14625" s="4" t="s">
        <v>4684</v>
      </c>
      <c r="F14625" s="11">
        <v>0</v>
      </c>
    </row>
    <row r="14626" spans="5:6" x14ac:dyDescent="0.3">
      <c r="E14626" s="4" t="s">
        <v>4385</v>
      </c>
      <c r="F14626" s="11">
        <v>0</v>
      </c>
    </row>
    <row r="14627" spans="5:6" x14ac:dyDescent="0.3">
      <c r="E14627" s="4" t="s">
        <v>4686</v>
      </c>
      <c r="F14627" s="11">
        <v>0</v>
      </c>
    </row>
    <row r="14628" spans="5:6" x14ac:dyDescent="0.3">
      <c r="E14628" s="4" t="s">
        <v>4386</v>
      </c>
      <c r="F14628" s="11">
        <v>0</v>
      </c>
    </row>
    <row r="14629" spans="5:6" x14ac:dyDescent="0.3">
      <c r="E14629" s="4" t="s">
        <v>4688</v>
      </c>
      <c r="F14629" s="11">
        <v>0</v>
      </c>
    </row>
    <row r="14630" spans="5:6" x14ac:dyDescent="0.3">
      <c r="E14630" s="4" t="s">
        <v>4387</v>
      </c>
      <c r="F14630" s="11">
        <v>0</v>
      </c>
    </row>
    <row r="14631" spans="5:6" x14ac:dyDescent="0.3">
      <c r="E14631" s="4" t="s">
        <v>4690</v>
      </c>
      <c r="F14631" s="11">
        <v>0</v>
      </c>
    </row>
    <row r="14632" spans="5:6" x14ac:dyDescent="0.3">
      <c r="E14632" s="4" t="s">
        <v>4388</v>
      </c>
      <c r="F14632" s="11">
        <v>0</v>
      </c>
    </row>
    <row r="14633" spans="5:6" x14ac:dyDescent="0.3">
      <c r="E14633" s="4" t="s">
        <v>4692</v>
      </c>
      <c r="F14633" s="11">
        <v>0</v>
      </c>
    </row>
    <row r="14634" spans="5:6" x14ac:dyDescent="0.3">
      <c r="E14634" s="4" t="s">
        <v>4389</v>
      </c>
      <c r="F14634" s="11">
        <v>0</v>
      </c>
    </row>
    <row r="14635" spans="5:6" x14ac:dyDescent="0.3">
      <c r="E14635" s="4" t="s">
        <v>4694</v>
      </c>
      <c r="F14635" s="11">
        <v>0</v>
      </c>
    </row>
    <row r="14636" spans="5:6" x14ac:dyDescent="0.3">
      <c r="E14636" s="4" t="s">
        <v>4390</v>
      </c>
      <c r="F14636" s="11">
        <v>0</v>
      </c>
    </row>
    <row r="14637" spans="5:6" x14ac:dyDescent="0.3">
      <c r="E14637" s="4" t="s">
        <v>4696</v>
      </c>
      <c r="F14637" s="11">
        <v>0</v>
      </c>
    </row>
    <row r="14638" spans="5:6" x14ac:dyDescent="0.3">
      <c r="E14638" s="4" t="s">
        <v>4391</v>
      </c>
      <c r="F14638" s="11">
        <v>0</v>
      </c>
    </row>
    <row r="14639" spans="5:6" x14ac:dyDescent="0.3">
      <c r="E14639" s="4" t="s">
        <v>4698</v>
      </c>
      <c r="F14639" s="11">
        <v>0</v>
      </c>
    </row>
    <row r="14640" spans="5:6" x14ac:dyDescent="0.3">
      <c r="E14640" s="4" t="s">
        <v>4392</v>
      </c>
      <c r="F14640" s="11">
        <v>0</v>
      </c>
    </row>
    <row r="14641" spans="5:6" x14ac:dyDescent="0.3">
      <c r="E14641" s="4" t="s">
        <v>4700</v>
      </c>
      <c r="F14641" s="11">
        <v>0</v>
      </c>
    </row>
    <row r="14642" spans="5:6" x14ac:dyDescent="0.3">
      <c r="E14642" s="4" t="s">
        <v>4393</v>
      </c>
      <c r="F14642" s="11">
        <v>0</v>
      </c>
    </row>
    <row r="14643" spans="5:6" x14ac:dyDescent="0.3">
      <c r="E14643" s="4" t="s">
        <v>4702</v>
      </c>
      <c r="F14643" s="11">
        <v>0</v>
      </c>
    </row>
    <row r="14644" spans="5:6" x14ac:dyDescent="0.3">
      <c r="E14644" s="4" t="s">
        <v>4394</v>
      </c>
      <c r="F14644" s="11">
        <v>0</v>
      </c>
    </row>
    <row r="14645" spans="5:6" x14ac:dyDescent="0.3">
      <c r="E14645" s="4" t="s">
        <v>4704</v>
      </c>
      <c r="F14645" s="11">
        <v>0</v>
      </c>
    </row>
    <row r="14646" spans="5:6" x14ac:dyDescent="0.3">
      <c r="E14646" s="4" t="s">
        <v>4395</v>
      </c>
      <c r="F14646" s="11">
        <v>0</v>
      </c>
    </row>
    <row r="14647" spans="5:6" x14ac:dyDescent="0.3">
      <c r="E14647" s="4" t="s">
        <v>4706</v>
      </c>
      <c r="F14647" s="11">
        <v>0</v>
      </c>
    </row>
    <row r="14648" spans="5:6" x14ac:dyDescent="0.3">
      <c r="E14648" s="4" t="s">
        <v>4040</v>
      </c>
      <c r="F14648" s="11">
        <v>0</v>
      </c>
    </row>
    <row r="14649" spans="5:6" x14ac:dyDescent="0.3">
      <c r="E14649" s="4" t="s">
        <v>4708</v>
      </c>
      <c r="F14649" s="11">
        <v>0</v>
      </c>
    </row>
    <row r="14650" spans="5:6" x14ac:dyDescent="0.3">
      <c r="E14650" s="4" t="s">
        <v>4397</v>
      </c>
      <c r="F14650" s="11">
        <v>0</v>
      </c>
    </row>
    <row r="14651" spans="5:6" x14ac:dyDescent="0.3">
      <c r="E14651" s="4" t="s">
        <v>4710</v>
      </c>
      <c r="F14651" s="11">
        <v>0</v>
      </c>
    </row>
    <row r="14652" spans="5:6" x14ac:dyDescent="0.3">
      <c r="E14652" s="4" t="s">
        <v>4398</v>
      </c>
      <c r="F14652" s="11">
        <v>0</v>
      </c>
    </row>
    <row r="14653" spans="5:6" x14ac:dyDescent="0.3">
      <c r="E14653" s="4" t="s">
        <v>4712</v>
      </c>
      <c r="F14653" s="11">
        <v>0</v>
      </c>
    </row>
    <row r="14654" spans="5:6" x14ac:dyDescent="0.3">
      <c r="E14654" s="4" t="s">
        <v>4399</v>
      </c>
      <c r="F14654" s="11">
        <v>0</v>
      </c>
    </row>
    <row r="14655" spans="5:6" x14ac:dyDescent="0.3">
      <c r="E14655" s="4" t="s">
        <v>4714</v>
      </c>
      <c r="F14655" s="11">
        <v>0</v>
      </c>
    </row>
    <row r="14656" spans="5:6" x14ac:dyDescent="0.3">
      <c r="E14656" s="4" t="s">
        <v>4400</v>
      </c>
      <c r="F14656" s="11">
        <v>0</v>
      </c>
    </row>
    <row r="14657" spans="5:6" x14ac:dyDescent="0.3">
      <c r="E14657" s="4" t="s">
        <v>4716</v>
      </c>
      <c r="F14657" s="11">
        <v>0</v>
      </c>
    </row>
    <row r="14658" spans="5:6" x14ac:dyDescent="0.3">
      <c r="E14658" s="4" t="s">
        <v>4401</v>
      </c>
      <c r="F14658" s="11">
        <v>0</v>
      </c>
    </row>
    <row r="14659" spans="5:6" x14ac:dyDescent="0.3">
      <c r="E14659" s="4" t="s">
        <v>4718</v>
      </c>
      <c r="F14659" s="11">
        <v>0</v>
      </c>
    </row>
    <row r="14660" spans="5:6" x14ac:dyDescent="0.3">
      <c r="E14660" s="4" t="s">
        <v>4402</v>
      </c>
      <c r="F14660" s="11">
        <v>0</v>
      </c>
    </row>
    <row r="14661" spans="5:6" x14ac:dyDescent="0.3">
      <c r="E14661" s="4" t="s">
        <v>4720</v>
      </c>
      <c r="F14661" s="11">
        <v>0</v>
      </c>
    </row>
    <row r="14662" spans="5:6" x14ac:dyDescent="0.3">
      <c r="E14662" s="4" t="s">
        <v>4403</v>
      </c>
      <c r="F14662" s="11">
        <v>0</v>
      </c>
    </row>
    <row r="14663" spans="5:6" x14ac:dyDescent="0.3">
      <c r="E14663" s="4" t="s">
        <v>4722</v>
      </c>
      <c r="F14663" s="11">
        <v>0</v>
      </c>
    </row>
    <row r="14664" spans="5:6" x14ac:dyDescent="0.3">
      <c r="E14664" s="4" t="s">
        <v>4404</v>
      </c>
      <c r="F14664" s="11">
        <v>0</v>
      </c>
    </row>
    <row r="14665" spans="5:6" x14ac:dyDescent="0.3">
      <c r="E14665" s="4" t="s">
        <v>4724</v>
      </c>
      <c r="F14665" s="11">
        <v>0</v>
      </c>
    </row>
    <row r="14666" spans="5:6" x14ac:dyDescent="0.3">
      <c r="E14666" s="4" t="s">
        <v>4405</v>
      </c>
      <c r="F14666" s="11">
        <v>0</v>
      </c>
    </row>
    <row r="14667" spans="5:6" x14ac:dyDescent="0.3">
      <c r="E14667" s="4" t="s">
        <v>4726</v>
      </c>
      <c r="F14667" s="11">
        <v>0</v>
      </c>
    </row>
    <row r="14668" spans="5:6" x14ac:dyDescent="0.3">
      <c r="E14668" s="4" t="s">
        <v>4406</v>
      </c>
      <c r="F14668" s="11">
        <v>0</v>
      </c>
    </row>
    <row r="14669" spans="5:6" x14ac:dyDescent="0.3">
      <c r="E14669" s="4" t="s">
        <v>4728</v>
      </c>
      <c r="F14669" s="11">
        <v>0</v>
      </c>
    </row>
    <row r="14670" spans="5:6" x14ac:dyDescent="0.3">
      <c r="E14670" s="4" t="s">
        <v>4407</v>
      </c>
      <c r="F14670" s="11">
        <v>0</v>
      </c>
    </row>
    <row r="14671" spans="5:6" x14ac:dyDescent="0.3">
      <c r="E14671" s="4" t="s">
        <v>4730</v>
      </c>
      <c r="F14671" s="11">
        <v>0</v>
      </c>
    </row>
    <row r="14672" spans="5:6" x14ac:dyDescent="0.3">
      <c r="E14672" s="4" t="s">
        <v>4408</v>
      </c>
      <c r="F14672" s="11">
        <v>0</v>
      </c>
    </row>
    <row r="14673" spans="5:6" x14ac:dyDescent="0.3">
      <c r="E14673" s="4" t="s">
        <v>4732</v>
      </c>
      <c r="F14673" s="11">
        <v>0</v>
      </c>
    </row>
    <row r="14674" spans="5:6" x14ac:dyDescent="0.3">
      <c r="E14674" s="4" t="s">
        <v>4409</v>
      </c>
      <c r="F14674" s="11">
        <v>0</v>
      </c>
    </row>
    <row r="14675" spans="5:6" x14ac:dyDescent="0.3">
      <c r="E14675" s="4" t="s">
        <v>4734</v>
      </c>
      <c r="F14675" s="11">
        <v>0</v>
      </c>
    </row>
    <row r="14676" spans="5:6" x14ac:dyDescent="0.3">
      <c r="E14676" s="4" t="s">
        <v>4410</v>
      </c>
      <c r="F14676" s="11">
        <v>0</v>
      </c>
    </row>
    <row r="14677" spans="5:6" x14ac:dyDescent="0.3">
      <c r="E14677" s="4" t="s">
        <v>4736</v>
      </c>
      <c r="F14677" s="11">
        <v>0</v>
      </c>
    </row>
    <row r="14678" spans="5:6" x14ac:dyDescent="0.3">
      <c r="E14678" s="4" t="s">
        <v>4411</v>
      </c>
      <c r="F14678" s="11">
        <v>0</v>
      </c>
    </row>
    <row r="14679" spans="5:6" x14ac:dyDescent="0.3">
      <c r="E14679" s="4" t="s">
        <v>4738</v>
      </c>
      <c r="F14679" s="11">
        <v>0</v>
      </c>
    </row>
    <row r="14680" spans="5:6" x14ac:dyDescent="0.3">
      <c r="E14680" s="4" t="s">
        <v>4412</v>
      </c>
      <c r="F14680" s="11">
        <v>0</v>
      </c>
    </row>
    <row r="14681" spans="5:6" x14ac:dyDescent="0.3">
      <c r="E14681" s="4" t="s">
        <v>4740</v>
      </c>
      <c r="F14681" s="11">
        <v>0</v>
      </c>
    </row>
    <row r="14682" spans="5:6" x14ac:dyDescent="0.3">
      <c r="E14682" s="4" t="s">
        <v>4413</v>
      </c>
      <c r="F14682" s="11">
        <v>0</v>
      </c>
    </row>
    <row r="14683" spans="5:6" x14ac:dyDescent="0.3">
      <c r="E14683" s="4" t="s">
        <v>4742</v>
      </c>
      <c r="F14683" s="11">
        <v>0</v>
      </c>
    </row>
    <row r="14684" spans="5:6" x14ac:dyDescent="0.3">
      <c r="E14684" s="4" t="s">
        <v>4414</v>
      </c>
      <c r="F14684" s="11">
        <v>0</v>
      </c>
    </row>
    <row r="14685" spans="5:6" x14ac:dyDescent="0.3">
      <c r="E14685" s="4" t="s">
        <v>4744</v>
      </c>
      <c r="F14685" s="11">
        <v>0</v>
      </c>
    </row>
    <row r="14686" spans="5:6" x14ac:dyDescent="0.3">
      <c r="E14686" s="4" t="s">
        <v>4415</v>
      </c>
      <c r="F14686" s="11">
        <v>0</v>
      </c>
    </row>
    <row r="14687" spans="5:6" x14ac:dyDescent="0.3">
      <c r="E14687" s="4" t="s">
        <v>4746</v>
      </c>
      <c r="F14687" s="11">
        <v>0</v>
      </c>
    </row>
    <row r="14688" spans="5:6" x14ac:dyDescent="0.3">
      <c r="E14688" s="4" t="s">
        <v>4041</v>
      </c>
      <c r="F14688" s="11">
        <v>0</v>
      </c>
    </row>
    <row r="14689" spans="5:6" x14ac:dyDescent="0.3">
      <c r="E14689" s="4" t="s">
        <v>4748</v>
      </c>
      <c r="F14689" s="11">
        <v>0</v>
      </c>
    </row>
    <row r="14690" spans="5:6" x14ac:dyDescent="0.3">
      <c r="E14690" s="4" t="s">
        <v>4417</v>
      </c>
      <c r="F14690" s="11">
        <v>0</v>
      </c>
    </row>
    <row r="14691" spans="5:6" x14ac:dyDescent="0.3">
      <c r="E14691" s="4" t="s">
        <v>4750</v>
      </c>
      <c r="F14691" s="11">
        <v>0</v>
      </c>
    </row>
    <row r="14692" spans="5:6" x14ac:dyDescent="0.3">
      <c r="E14692" s="4" t="s">
        <v>4418</v>
      </c>
      <c r="F14692" s="11">
        <v>0</v>
      </c>
    </row>
    <row r="14693" spans="5:6" x14ac:dyDescent="0.3">
      <c r="E14693" s="4" t="s">
        <v>4752</v>
      </c>
      <c r="F14693" s="11">
        <v>0</v>
      </c>
    </row>
    <row r="14694" spans="5:6" x14ac:dyDescent="0.3">
      <c r="E14694" s="4" t="s">
        <v>4419</v>
      </c>
      <c r="F14694" s="11">
        <v>0</v>
      </c>
    </row>
    <row r="14695" spans="5:6" x14ac:dyDescent="0.3">
      <c r="E14695" s="4" t="s">
        <v>4754</v>
      </c>
      <c r="F14695" s="11">
        <v>0</v>
      </c>
    </row>
    <row r="14696" spans="5:6" x14ac:dyDescent="0.3">
      <c r="E14696" s="4" t="s">
        <v>4420</v>
      </c>
      <c r="F14696" s="11">
        <v>0</v>
      </c>
    </row>
    <row r="14697" spans="5:6" x14ac:dyDescent="0.3">
      <c r="E14697" s="4" t="s">
        <v>4756</v>
      </c>
      <c r="F14697" s="11">
        <v>0</v>
      </c>
    </row>
    <row r="14698" spans="5:6" x14ac:dyDescent="0.3">
      <c r="E14698" s="4" t="s">
        <v>4421</v>
      </c>
      <c r="F14698" s="11">
        <v>0</v>
      </c>
    </row>
    <row r="14699" spans="5:6" x14ac:dyDescent="0.3">
      <c r="E14699" s="4" t="s">
        <v>4758</v>
      </c>
      <c r="F14699" s="11">
        <v>0</v>
      </c>
    </row>
    <row r="14700" spans="5:6" x14ac:dyDescent="0.3">
      <c r="E14700" s="4" t="s">
        <v>4422</v>
      </c>
      <c r="F14700" s="11">
        <v>0</v>
      </c>
    </row>
    <row r="14701" spans="5:6" x14ac:dyDescent="0.3">
      <c r="E14701" s="4" t="s">
        <v>4760</v>
      </c>
      <c r="F14701" s="11">
        <v>0</v>
      </c>
    </row>
    <row r="14702" spans="5:6" x14ac:dyDescent="0.3">
      <c r="E14702" s="4" t="s">
        <v>4423</v>
      </c>
      <c r="F14702" s="11">
        <v>0</v>
      </c>
    </row>
    <row r="14703" spans="5:6" x14ac:dyDescent="0.3">
      <c r="E14703" s="4" t="s">
        <v>4762</v>
      </c>
      <c r="F14703" s="11">
        <v>0</v>
      </c>
    </row>
    <row r="14704" spans="5:6" x14ac:dyDescent="0.3">
      <c r="E14704" s="4" t="s">
        <v>4424</v>
      </c>
      <c r="F14704" s="11">
        <v>0</v>
      </c>
    </row>
    <row r="14705" spans="5:6" x14ac:dyDescent="0.3">
      <c r="E14705" s="4" t="s">
        <v>4764</v>
      </c>
      <c r="F14705" s="11">
        <v>0</v>
      </c>
    </row>
    <row r="14706" spans="5:6" x14ac:dyDescent="0.3">
      <c r="E14706" s="4" t="s">
        <v>4425</v>
      </c>
      <c r="F14706" s="11">
        <v>0</v>
      </c>
    </row>
    <row r="14707" spans="5:6" x14ac:dyDescent="0.3">
      <c r="E14707" s="4" t="s">
        <v>4766</v>
      </c>
      <c r="F14707" s="11">
        <v>0</v>
      </c>
    </row>
    <row r="14708" spans="5:6" x14ac:dyDescent="0.3">
      <c r="E14708" s="4" t="s">
        <v>4426</v>
      </c>
      <c r="F14708" s="11">
        <v>0</v>
      </c>
    </row>
    <row r="14709" spans="5:6" x14ac:dyDescent="0.3">
      <c r="E14709" s="4" t="s">
        <v>4768</v>
      </c>
      <c r="F14709" s="11">
        <v>0</v>
      </c>
    </row>
    <row r="14710" spans="5:6" x14ac:dyDescent="0.3">
      <c r="E14710" s="4" t="s">
        <v>4427</v>
      </c>
      <c r="F14710" s="11">
        <v>0</v>
      </c>
    </row>
    <row r="14711" spans="5:6" x14ac:dyDescent="0.3">
      <c r="E14711" s="4" t="s">
        <v>4770</v>
      </c>
      <c r="F14711" s="11">
        <v>0</v>
      </c>
    </row>
    <row r="14712" spans="5:6" x14ac:dyDescent="0.3">
      <c r="E14712" s="4" t="s">
        <v>4428</v>
      </c>
      <c r="F14712" s="11">
        <v>0</v>
      </c>
    </row>
    <row r="14713" spans="5:6" x14ac:dyDescent="0.3">
      <c r="E14713" s="4" t="s">
        <v>4772</v>
      </c>
      <c r="F14713" s="11">
        <v>0</v>
      </c>
    </row>
    <row r="14714" spans="5:6" x14ac:dyDescent="0.3">
      <c r="E14714" s="4" t="s">
        <v>4429</v>
      </c>
      <c r="F14714" s="11">
        <v>0</v>
      </c>
    </row>
    <row r="14715" spans="5:6" x14ac:dyDescent="0.3">
      <c r="E14715" s="4" t="s">
        <v>4774</v>
      </c>
      <c r="F14715" s="11">
        <v>0</v>
      </c>
    </row>
    <row r="14716" spans="5:6" x14ac:dyDescent="0.3">
      <c r="E14716" s="4" t="s">
        <v>4430</v>
      </c>
      <c r="F14716" s="11">
        <v>0</v>
      </c>
    </row>
    <row r="14717" spans="5:6" x14ac:dyDescent="0.3">
      <c r="E14717" s="4" t="s">
        <v>4776</v>
      </c>
      <c r="F14717" s="11">
        <v>0</v>
      </c>
    </row>
    <row r="14718" spans="5:6" x14ac:dyDescent="0.3">
      <c r="E14718" s="4" t="s">
        <v>4042</v>
      </c>
      <c r="F14718" s="11">
        <v>0</v>
      </c>
    </row>
    <row r="14719" spans="5:6" x14ac:dyDescent="0.3">
      <c r="E14719" s="4" t="s">
        <v>4778</v>
      </c>
      <c r="F14719" s="11">
        <v>0</v>
      </c>
    </row>
    <row r="14720" spans="5:6" x14ac:dyDescent="0.3">
      <c r="E14720" s="4" t="s">
        <v>4432</v>
      </c>
      <c r="F14720" s="11">
        <v>0</v>
      </c>
    </row>
    <row r="14721" spans="5:6" x14ac:dyDescent="0.3">
      <c r="E14721" s="4" t="s">
        <v>4780</v>
      </c>
      <c r="F14721" s="11">
        <v>0</v>
      </c>
    </row>
    <row r="14722" spans="5:6" x14ac:dyDescent="0.3">
      <c r="E14722" s="4" t="s">
        <v>4433</v>
      </c>
      <c r="F14722" s="11">
        <v>0</v>
      </c>
    </row>
    <row r="14723" spans="5:6" x14ac:dyDescent="0.3">
      <c r="E14723" s="4" t="s">
        <v>4782</v>
      </c>
      <c r="F14723" s="11">
        <v>0</v>
      </c>
    </row>
    <row r="14724" spans="5:6" x14ac:dyDescent="0.3">
      <c r="E14724" s="4" t="s">
        <v>4434</v>
      </c>
      <c r="F14724" s="11">
        <v>0</v>
      </c>
    </row>
    <row r="14725" spans="5:6" x14ac:dyDescent="0.3">
      <c r="E14725" s="4" t="s">
        <v>4784</v>
      </c>
      <c r="F14725" s="11">
        <v>0</v>
      </c>
    </row>
    <row r="14726" spans="5:6" x14ac:dyDescent="0.3">
      <c r="E14726" s="4" t="s">
        <v>4435</v>
      </c>
      <c r="F14726" s="11">
        <v>0</v>
      </c>
    </row>
    <row r="14727" spans="5:6" x14ac:dyDescent="0.3">
      <c r="E14727" s="4" t="s">
        <v>4786</v>
      </c>
      <c r="F14727" s="11">
        <v>0</v>
      </c>
    </row>
    <row r="14728" spans="5:6" x14ac:dyDescent="0.3">
      <c r="E14728" s="4" t="s">
        <v>4436</v>
      </c>
      <c r="F14728" s="11">
        <v>0</v>
      </c>
    </row>
    <row r="14729" spans="5:6" x14ac:dyDescent="0.3">
      <c r="E14729" s="4" t="s">
        <v>4788</v>
      </c>
      <c r="F14729" s="11">
        <v>0</v>
      </c>
    </row>
    <row r="14730" spans="5:6" x14ac:dyDescent="0.3">
      <c r="E14730" s="4" t="s">
        <v>4437</v>
      </c>
      <c r="F14730" s="11">
        <v>0</v>
      </c>
    </row>
    <row r="14731" spans="5:6" x14ac:dyDescent="0.3">
      <c r="E14731" s="4" t="s">
        <v>4790</v>
      </c>
      <c r="F14731" s="11">
        <v>0</v>
      </c>
    </row>
    <row r="14732" spans="5:6" x14ac:dyDescent="0.3">
      <c r="E14732" s="4" t="s">
        <v>4438</v>
      </c>
      <c r="F14732" s="11">
        <v>0</v>
      </c>
    </row>
    <row r="14733" spans="5:6" x14ac:dyDescent="0.3">
      <c r="E14733" s="4" t="s">
        <v>4792</v>
      </c>
      <c r="F14733" s="11">
        <v>0</v>
      </c>
    </row>
    <row r="14734" spans="5:6" x14ac:dyDescent="0.3">
      <c r="E14734" s="4" t="s">
        <v>4439</v>
      </c>
      <c r="F14734" s="11">
        <v>0</v>
      </c>
    </row>
    <row r="14735" spans="5:6" x14ac:dyDescent="0.3">
      <c r="E14735" s="4" t="s">
        <v>4794</v>
      </c>
      <c r="F14735" s="11">
        <v>0</v>
      </c>
    </row>
    <row r="14736" spans="5:6" x14ac:dyDescent="0.3">
      <c r="E14736" s="4" t="s">
        <v>4440</v>
      </c>
      <c r="F14736" s="11">
        <v>0</v>
      </c>
    </row>
    <row r="14737" spans="5:6" x14ac:dyDescent="0.3">
      <c r="E14737" s="4" t="s">
        <v>4796</v>
      </c>
      <c r="F14737" s="11">
        <v>0</v>
      </c>
    </row>
    <row r="14738" spans="5:6" x14ac:dyDescent="0.3">
      <c r="E14738" s="4" t="s">
        <v>4441</v>
      </c>
      <c r="F14738" s="11">
        <v>0</v>
      </c>
    </row>
    <row r="14739" spans="5:6" x14ac:dyDescent="0.3">
      <c r="E14739" s="4" t="s">
        <v>4798</v>
      </c>
      <c r="F14739" s="11">
        <v>0</v>
      </c>
    </row>
    <row r="14740" spans="5:6" x14ac:dyDescent="0.3">
      <c r="E14740" s="4" t="s">
        <v>4442</v>
      </c>
      <c r="F14740" s="11">
        <v>0</v>
      </c>
    </row>
    <row r="14741" spans="5:6" x14ac:dyDescent="0.3">
      <c r="E14741" s="4" t="s">
        <v>4800</v>
      </c>
      <c r="F14741" s="11">
        <v>0</v>
      </c>
    </row>
    <row r="14742" spans="5:6" x14ac:dyDescent="0.3">
      <c r="E14742" s="4" t="s">
        <v>4443</v>
      </c>
      <c r="F14742" s="11">
        <v>0</v>
      </c>
    </row>
    <row r="14743" spans="5:6" x14ac:dyDescent="0.3">
      <c r="E14743" s="4" t="s">
        <v>4802</v>
      </c>
      <c r="F14743" s="11">
        <v>0</v>
      </c>
    </row>
    <row r="14744" spans="5:6" x14ac:dyDescent="0.3">
      <c r="E14744" s="4" t="s">
        <v>4444</v>
      </c>
      <c r="F14744" s="11">
        <v>0</v>
      </c>
    </row>
    <row r="14745" spans="5:6" x14ac:dyDescent="0.3">
      <c r="E14745" s="4" t="s">
        <v>4804</v>
      </c>
      <c r="F14745" s="11">
        <v>0</v>
      </c>
    </row>
    <row r="14746" spans="5:6" x14ac:dyDescent="0.3">
      <c r="E14746" s="4" t="s">
        <v>4445</v>
      </c>
      <c r="F14746" s="11">
        <v>0</v>
      </c>
    </row>
    <row r="14747" spans="5:6" x14ac:dyDescent="0.3">
      <c r="E14747" s="4" t="s">
        <v>4806</v>
      </c>
      <c r="F14747" s="11">
        <v>0</v>
      </c>
    </row>
    <row r="14748" spans="5:6" x14ac:dyDescent="0.3">
      <c r="E14748" s="4" t="s">
        <v>4446</v>
      </c>
      <c r="F14748" s="11">
        <v>0</v>
      </c>
    </row>
    <row r="14749" spans="5:6" x14ac:dyDescent="0.3">
      <c r="E14749" s="4" t="s">
        <v>4808</v>
      </c>
      <c r="F14749" s="11">
        <v>0</v>
      </c>
    </row>
    <row r="14750" spans="5:6" x14ac:dyDescent="0.3">
      <c r="E14750" s="4" t="s">
        <v>4447</v>
      </c>
      <c r="F14750" s="11">
        <v>0</v>
      </c>
    </row>
    <row r="14751" spans="5:6" x14ac:dyDescent="0.3">
      <c r="E14751" s="4" t="s">
        <v>4810</v>
      </c>
      <c r="F14751" s="11">
        <v>0</v>
      </c>
    </row>
    <row r="14752" spans="5:6" x14ac:dyDescent="0.3">
      <c r="E14752" s="4" t="s">
        <v>4448</v>
      </c>
      <c r="F14752" s="11">
        <v>0</v>
      </c>
    </row>
    <row r="14753" spans="5:6" x14ac:dyDescent="0.3">
      <c r="E14753" s="4" t="s">
        <v>4812</v>
      </c>
      <c r="F14753" s="11">
        <v>0</v>
      </c>
    </row>
    <row r="14754" spans="5:6" x14ac:dyDescent="0.3">
      <c r="E14754" s="4" t="s">
        <v>4449</v>
      </c>
      <c r="F14754" s="11">
        <v>0</v>
      </c>
    </row>
    <row r="14755" spans="5:6" x14ac:dyDescent="0.3">
      <c r="E14755" s="4" t="s">
        <v>4814</v>
      </c>
      <c r="F14755" s="11">
        <v>0</v>
      </c>
    </row>
    <row r="14756" spans="5:6" x14ac:dyDescent="0.3">
      <c r="E14756" s="4" t="s">
        <v>4450</v>
      </c>
      <c r="F14756" s="11">
        <v>0</v>
      </c>
    </row>
    <row r="14757" spans="5:6" x14ac:dyDescent="0.3">
      <c r="E14757" s="4" t="s">
        <v>4816</v>
      </c>
      <c r="F14757" s="11">
        <v>0</v>
      </c>
    </row>
    <row r="14758" spans="5:6" x14ac:dyDescent="0.3">
      <c r="E14758" s="4" t="s">
        <v>4451</v>
      </c>
      <c r="F14758" s="11">
        <v>0</v>
      </c>
    </row>
    <row r="14759" spans="5:6" x14ac:dyDescent="0.3">
      <c r="E14759" s="4" t="s">
        <v>4818</v>
      </c>
      <c r="F14759" s="11">
        <v>0</v>
      </c>
    </row>
    <row r="14760" spans="5:6" x14ac:dyDescent="0.3">
      <c r="E14760" s="4" t="s">
        <v>4033</v>
      </c>
      <c r="F14760" s="11">
        <v>0</v>
      </c>
    </row>
    <row r="14761" spans="5:6" x14ac:dyDescent="0.3">
      <c r="E14761" s="4" t="s">
        <v>4820</v>
      </c>
      <c r="F14761" s="11">
        <v>0</v>
      </c>
    </row>
    <row r="14762" spans="5:6" x14ac:dyDescent="0.3">
      <c r="E14762" s="4" t="s">
        <v>4453</v>
      </c>
      <c r="F14762" s="11">
        <v>0</v>
      </c>
    </row>
    <row r="14763" spans="5:6" x14ac:dyDescent="0.3">
      <c r="E14763" s="4" t="s">
        <v>4822</v>
      </c>
      <c r="F14763" s="11">
        <v>0</v>
      </c>
    </row>
    <row r="14764" spans="5:6" x14ac:dyDescent="0.3">
      <c r="E14764" s="4" t="s">
        <v>4454</v>
      </c>
      <c r="F14764" s="11">
        <v>0</v>
      </c>
    </row>
    <row r="14765" spans="5:6" x14ac:dyDescent="0.3">
      <c r="E14765" s="4" t="s">
        <v>4824</v>
      </c>
      <c r="F14765" s="11">
        <v>0</v>
      </c>
    </row>
    <row r="14766" spans="5:6" x14ac:dyDescent="0.3">
      <c r="E14766" s="4" t="s">
        <v>4455</v>
      </c>
      <c r="F14766" s="11">
        <v>0</v>
      </c>
    </row>
    <row r="14767" spans="5:6" x14ac:dyDescent="0.3">
      <c r="E14767" s="4" t="s">
        <v>4826</v>
      </c>
      <c r="F14767" s="11">
        <v>0</v>
      </c>
    </row>
    <row r="14768" spans="5:6" x14ac:dyDescent="0.3">
      <c r="E14768" s="4" t="s">
        <v>4456</v>
      </c>
      <c r="F14768" s="11">
        <v>0</v>
      </c>
    </row>
    <row r="14769" spans="5:6" x14ac:dyDescent="0.3">
      <c r="E14769" s="4" t="s">
        <v>4828</v>
      </c>
      <c r="F14769" s="11">
        <v>0</v>
      </c>
    </row>
    <row r="14770" spans="5:6" x14ac:dyDescent="0.3">
      <c r="E14770" s="4" t="s">
        <v>4044</v>
      </c>
      <c r="F14770" s="11">
        <v>0</v>
      </c>
    </row>
    <row r="14771" spans="5:6" x14ac:dyDescent="0.3">
      <c r="E14771" s="4" t="s">
        <v>4830</v>
      </c>
      <c r="F14771" s="11">
        <v>0</v>
      </c>
    </row>
    <row r="14772" spans="5:6" x14ac:dyDescent="0.3">
      <c r="E14772" s="4" t="s">
        <v>4458</v>
      </c>
      <c r="F14772" s="11">
        <v>0</v>
      </c>
    </row>
    <row r="14773" spans="5:6" x14ac:dyDescent="0.3">
      <c r="E14773" s="4" t="s">
        <v>4832</v>
      </c>
      <c r="F14773" s="11">
        <v>0</v>
      </c>
    </row>
    <row r="14774" spans="5:6" x14ac:dyDescent="0.3">
      <c r="E14774" s="4" t="s">
        <v>4459</v>
      </c>
      <c r="F14774" s="11">
        <v>0</v>
      </c>
    </row>
    <row r="14775" spans="5:6" x14ac:dyDescent="0.3">
      <c r="E14775" s="4" t="s">
        <v>4834</v>
      </c>
      <c r="F14775" s="11">
        <v>0</v>
      </c>
    </row>
    <row r="14776" spans="5:6" x14ac:dyDescent="0.3">
      <c r="E14776" s="4" t="s">
        <v>4460</v>
      </c>
      <c r="F14776" s="11">
        <v>0</v>
      </c>
    </row>
    <row r="14777" spans="5:6" x14ac:dyDescent="0.3">
      <c r="E14777" s="4" t="s">
        <v>4836</v>
      </c>
      <c r="F14777" s="11">
        <v>0</v>
      </c>
    </row>
    <row r="14778" spans="5:6" x14ac:dyDescent="0.3">
      <c r="E14778" s="4" t="s">
        <v>4461</v>
      </c>
      <c r="F14778" s="11">
        <v>0</v>
      </c>
    </row>
    <row r="14779" spans="5:6" x14ac:dyDescent="0.3">
      <c r="E14779" s="4" t="s">
        <v>4838</v>
      </c>
      <c r="F14779" s="11">
        <v>0</v>
      </c>
    </row>
    <row r="14780" spans="5:6" x14ac:dyDescent="0.3">
      <c r="E14780" s="4" t="s">
        <v>4462</v>
      </c>
      <c r="F14780" s="11">
        <v>0</v>
      </c>
    </row>
    <row r="14781" spans="5:6" x14ac:dyDescent="0.3">
      <c r="E14781" s="4" t="s">
        <v>4840</v>
      </c>
      <c r="F14781" s="11">
        <v>0</v>
      </c>
    </row>
    <row r="14782" spans="5:6" x14ac:dyDescent="0.3">
      <c r="E14782" s="4" t="s">
        <v>4463</v>
      </c>
      <c r="F14782" s="11">
        <v>0</v>
      </c>
    </row>
    <row r="14783" spans="5:6" x14ac:dyDescent="0.3">
      <c r="E14783" s="4" t="s">
        <v>4842</v>
      </c>
      <c r="F14783" s="11">
        <v>0</v>
      </c>
    </row>
    <row r="14784" spans="5:6" x14ac:dyDescent="0.3">
      <c r="E14784" s="4" t="s">
        <v>4464</v>
      </c>
      <c r="F14784" s="11">
        <v>0</v>
      </c>
    </row>
    <row r="14785" spans="5:6" x14ac:dyDescent="0.3">
      <c r="E14785" s="4" t="s">
        <v>4844</v>
      </c>
      <c r="F14785" s="11">
        <v>0</v>
      </c>
    </row>
    <row r="14786" spans="5:6" x14ac:dyDescent="0.3">
      <c r="E14786" s="4" t="s">
        <v>4465</v>
      </c>
      <c r="F14786" s="11">
        <v>0</v>
      </c>
    </row>
    <row r="14787" spans="5:6" x14ac:dyDescent="0.3">
      <c r="E14787" s="4" t="s">
        <v>4846</v>
      </c>
      <c r="F14787" s="11">
        <v>0</v>
      </c>
    </row>
    <row r="14788" spans="5:6" x14ac:dyDescent="0.3">
      <c r="E14788" s="4" t="s">
        <v>4466</v>
      </c>
      <c r="F14788" s="11">
        <v>0</v>
      </c>
    </row>
    <row r="14789" spans="5:6" x14ac:dyDescent="0.3">
      <c r="E14789" s="4" t="s">
        <v>4848</v>
      </c>
      <c r="F14789" s="11">
        <v>0</v>
      </c>
    </row>
    <row r="14790" spans="5:6" x14ac:dyDescent="0.3">
      <c r="E14790" s="4" t="s">
        <v>4467</v>
      </c>
      <c r="F14790" s="11">
        <v>0</v>
      </c>
    </row>
    <row r="14791" spans="5:6" x14ac:dyDescent="0.3">
      <c r="E14791" s="4" t="s">
        <v>4850</v>
      </c>
      <c r="F14791" s="11">
        <v>0</v>
      </c>
    </row>
    <row r="14792" spans="5:6" x14ac:dyDescent="0.3">
      <c r="E14792" s="4" t="s">
        <v>4468</v>
      </c>
      <c r="F14792" s="11">
        <v>0</v>
      </c>
    </row>
    <row r="14793" spans="5:6" x14ac:dyDescent="0.3">
      <c r="E14793" s="4" t="s">
        <v>4852</v>
      </c>
      <c r="F14793" s="11">
        <v>0</v>
      </c>
    </row>
    <row r="14794" spans="5:6" x14ac:dyDescent="0.3">
      <c r="E14794" s="4" t="s">
        <v>4469</v>
      </c>
      <c r="F14794" s="11">
        <v>0</v>
      </c>
    </row>
    <row r="14795" spans="5:6" x14ac:dyDescent="0.3">
      <c r="E14795" s="4" t="s">
        <v>4854</v>
      </c>
      <c r="F14795" s="11">
        <v>0</v>
      </c>
    </row>
    <row r="14796" spans="5:6" x14ac:dyDescent="0.3">
      <c r="E14796" s="4" t="s">
        <v>4470</v>
      </c>
      <c r="F14796" s="11">
        <v>0</v>
      </c>
    </row>
    <row r="14797" spans="5:6" x14ac:dyDescent="0.3">
      <c r="E14797" s="4" t="s">
        <v>4856</v>
      </c>
      <c r="F14797" s="11">
        <v>0</v>
      </c>
    </row>
    <row r="14798" spans="5:6" x14ac:dyDescent="0.3">
      <c r="E14798" s="4" t="s">
        <v>4471</v>
      </c>
      <c r="F14798" s="11">
        <v>0</v>
      </c>
    </row>
    <row r="14799" spans="5:6" x14ac:dyDescent="0.3">
      <c r="E14799" s="4" t="s">
        <v>4858</v>
      </c>
      <c r="F14799" s="11">
        <v>0</v>
      </c>
    </row>
    <row r="14800" spans="5:6" x14ac:dyDescent="0.3">
      <c r="E14800" s="4" t="s">
        <v>4472</v>
      </c>
      <c r="F14800" s="11">
        <v>0</v>
      </c>
    </row>
    <row r="14801" spans="5:6" x14ac:dyDescent="0.3">
      <c r="E14801" s="4" t="s">
        <v>4860</v>
      </c>
      <c r="F14801" s="11">
        <v>0</v>
      </c>
    </row>
    <row r="14802" spans="5:6" x14ac:dyDescent="0.3">
      <c r="E14802" s="4" t="s">
        <v>4473</v>
      </c>
      <c r="F14802" s="11">
        <v>0</v>
      </c>
    </row>
    <row r="14803" spans="5:6" x14ac:dyDescent="0.3">
      <c r="E14803" s="4" t="s">
        <v>4862</v>
      </c>
      <c r="F14803" s="11">
        <v>0</v>
      </c>
    </row>
    <row r="14804" spans="5:6" x14ac:dyDescent="0.3">
      <c r="E14804" s="4" t="s">
        <v>4474</v>
      </c>
      <c r="F14804" s="11">
        <v>0</v>
      </c>
    </row>
    <row r="14805" spans="5:6" x14ac:dyDescent="0.3">
      <c r="E14805" s="4" t="s">
        <v>4864</v>
      </c>
      <c r="F14805" s="11">
        <v>0</v>
      </c>
    </row>
    <row r="14806" spans="5:6" x14ac:dyDescent="0.3">
      <c r="E14806" s="4" t="s">
        <v>4475</v>
      </c>
      <c r="F14806" s="11">
        <v>0</v>
      </c>
    </row>
    <row r="14807" spans="5:6" x14ac:dyDescent="0.3">
      <c r="E14807" s="4" t="s">
        <v>4866</v>
      </c>
      <c r="F14807" s="11">
        <v>0</v>
      </c>
    </row>
    <row r="14808" spans="5:6" x14ac:dyDescent="0.3">
      <c r="E14808" s="4" t="s">
        <v>4476</v>
      </c>
      <c r="F14808" s="11">
        <v>0</v>
      </c>
    </row>
    <row r="14809" spans="5:6" x14ac:dyDescent="0.3">
      <c r="E14809" s="4" t="s">
        <v>4868</v>
      </c>
      <c r="F14809" s="11">
        <v>0</v>
      </c>
    </row>
    <row r="14810" spans="5:6" x14ac:dyDescent="0.3">
      <c r="E14810" s="4" t="s">
        <v>4477</v>
      </c>
      <c r="F14810" s="11">
        <v>0</v>
      </c>
    </row>
    <row r="14811" spans="5:6" x14ac:dyDescent="0.3">
      <c r="E14811" s="4" t="s">
        <v>4870</v>
      </c>
      <c r="F14811" s="11">
        <v>0</v>
      </c>
    </row>
    <row r="14812" spans="5:6" x14ac:dyDescent="0.3">
      <c r="E14812" s="4" t="s">
        <v>4478</v>
      </c>
      <c r="F14812" s="11">
        <v>0</v>
      </c>
    </row>
    <row r="14813" spans="5:6" x14ac:dyDescent="0.3">
      <c r="E14813" s="4" t="s">
        <v>4872</v>
      </c>
      <c r="F14813" s="11">
        <v>0</v>
      </c>
    </row>
    <row r="14814" spans="5:6" x14ac:dyDescent="0.3">
      <c r="E14814" s="4" t="s">
        <v>4479</v>
      </c>
      <c r="F14814" s="11">
        <v>0</v>
      </c>
    </row>
    <row r="14815" spans="5:6" x14ac:dyDescent="0.3">
      <c r="E14815" s="4" t="s">
        <v>4069</v>
      </c>
      <c r="F14815" s="11">
        <v>0</v>
      </c>
    </row>
    <row r="14816" spans="5:6" x14ac:dyDescent="0.3">
      <c r="E14816" s="4" t="s">
        <v>4480</v>
      </c>
      <c r="F14816" s="11">
        <v>0</v>
      </c>
    </row>
    <row r="14817" spans="5:6" x14ac:dyDescent="0.3">
      <c r="E14817" s="4" t="s">
        <v>4876</v>
      </c>
      <c r="F14817" s="11">
        <v>0</v>
      </c>
    </row>
    <row r="14818" spans="5:6" x14ac:dyDescent="0.3">
      <c r="E14818" s="4" t="s">
        <v>4045</v>
      </c>
      <c r="F14818" s="11">
        <v>0</v>
      </c>
    </row>
    <row r="14819" spans="5:6" x14ac:dyDescent="0.3">
      <c r="E14819" s="4" t="s">
        <v>4878</v>
      </c>
      <c r="F14819" s="11">
        <v>0</v>
      </c>
    </row>
    <row r="14820" spans="5:6" x14ac:dyDescent="0.3">
      <c r="E14820" s="4" t="s">
        <v>4482</v>
      </c>
      <c r="F14820" s="11">
        <v>0</v>
      </c>
    </row>
    <row r="14821" spans="5:6" x14ac:dyDescent="0.3">
      <c r="E14821" s="4" t="s">
        <v>4880</v>
      </c>
      <c r="F14821" s="11">
        <v>0</v>
      </c>
    </row>
    <row r="14822" spans="5:6" x14ac:dyDescent="0.3">
      <c r="E14822" s="4" t="s">
        <v>4483</v>
      </c>
      <c r="F14822" s="11">
        <v>0</v>
      </c>
    </row>
    <row r="14823" spans="5:6" x14ac:dyDescent="0.3">
      <c r="E14823" s="4" t="s">
        <v>4882</v>
      </c>
      <c r="F14823" s="11">
        <v>0</v>
      </c>
    </row>
    <row r="14824" spans="5:6" x14ac:dyDescent="0.3">
      <c r="E14824" s="4" t="s">
        <v>4484</v>
      </c>
      <c r="F14824" s="11">
        <v>0</v>
      </c>
    </row>
    <row r="14825" spans="5:6" x14ac:dyDescent="0.3">
      <c r="E14825" s="4" t="s">
        <v>4884</v>
      </c>
      <c r="F14825" s="11">
        <v>0</v>
      </c>
    </row>
    <row r="14826" spans="5:6" x14ac:dyDescent="0.3">
      <c r="E14826" s="4" t="s">
        <v>4485</v>
      </c>
      <c r="F14826" s="11">
        <v>0</v>
      </c>
    </row>
    <row r="14827" spans="5:6" x14ac:dyDescent="0.3">
      <c r="E14827" s="4" t="s">
        <v>4886</v>
      </c>
      <c r="F14827" s="11">
        <v>0</v>
      </c>
    </row>
    <row r="14828" spans="5:6" x14ac:dyDescent="0.3">
      <c r="E14828" s="4" t="s">
        <v>4486</v>
      </c>
      <c r="F14828" s="11">
        <v>0</v>
      </c>
    </row>
    <row r="14829" spans="5:6" x14ac:dyDescent="0.3">
      <c r="E14829" s="4" t="s">
        <v>4888</v>
      </c>
      <c r="F14829" s="11">
        <v>0</v>
      </c>
    </row>
    <row r="14830" spans="5:6" x14ac:dyDescent="0.3">
      <c r="E14830" s="4" t="s">
        <v>4487</v>
      </c>
      <c r="F14830" s="11">
        <v>0</v>
      </c>
    </row>
    <row r="14831" spans="5:6" x14ac:dyDescent="0.3">
      <c r="E14831" s="4" t="s">
        <v>4890</v>
      </c>
      <c r="F14831" s="11">
        <v>0</v>
      </c>
    </row>
    <row r="14832" spans="5:6" x14ac:dyDescent="0.3">
      <c r="E14832" s="4" t="s">
        <v>4488</v>
      </c>
      <c r="F14832" s="11">
        <v>0</v>
      </c>
    </row>
    <row r="14833" spans="5:6" x14ac:dyDescent="0.3">
      <c r="E14833" s="4" t="s">
        <v>4892</v>
      </c>
      <c r="F14833" s="11">
        <v>0</v>
      </c>
    </row>
    <row r="14834" spans="5:6" x14ac:dyDescent="0.3">
      <c r="E14834" s="4" t="s">
        <v>4489</v>
      </c>
      <c r="F14834" s="11">
        <v>0</v>
      </c>
    </row>
    <row r="14835" spans="5:6" x14ac:dyDescent="0.3">
      <c r="E14835" s="4" t="s">
        <v>4894</v>
      </c>
      <c r="F14835" s="11">
        <v>0</v>
      </c>
    </row>
    <row r="14836" spans="5:6" x14ac:dyDescent="0.3">
      <c r="E14836" s="4" t="s">
        <v>4490</v>
      </c>
      <c r="F14836" s="11">
        <v>0</v>
      </c>
    </row>
    <row r="14837" spans="5:6" x14ac:dyDescent="0.3">
      <c r="E14837" s="4" t="s">
        <v>4896</v>
      </c>
      <c r="F14837" s="11">
        <v>0</v>
      </c>
    </row>
    <row r="14838" spans="5:6" x14ac:dyDescent="0.3">
      <c r="E14838" s="4" t="s">
        <v>4491</v>
      </c>
      <c r="F14838" s="11">
        <v>0</v>
      </c>
    </row>
    <row r="14839" spans="5:6" x14ac:dyDescent="0.3">
      <c r="E14839" s="4" t="s">
        <v>4898</v>
      </c>
      <c r="F14839" s="11">
        <v>0</v>
      </c>
    </row>
    <row r="14840" spans="5:6" x14ac:dyDescent="0.3">
      <c r="E14840" s="4" t="s">
        <v>4492</v>
      </c>
      <c r="F14840" s="11">
        <v>0</v>
      </c>
    </row>
    <row r="14841" spans="5:6" x14ac:dyDescent="0.3">
      <c r="E14841" s="4" t="s">
        <v>4900</v>
      </c>
      <c r="F14841" s="11">
        <v>0</v>
      </c>
    </row>
    <row r="14842" spans="5:6" x14ac:dyDescent="0.3">
      <c r="E14842" s="4" t="s">
        <v>4493</v>
      </c>
      <c r="F14842" s="11">
        <v>0</v>
      </c>
    </row>
    <row r="14843" spans="5:6" x14ac:dyDescent="0.3">
      <c r="E14843" s="4" t="s">
        <v>4902</v>
      </c>
      <c r="F14843" s="11">
        <v>0</v>
      </c>
    </row>
    <row r="14844" spans="5:6" x14ac:dyDescent="0.3">
      <c r="E14844" s="4" t="s">
        <v>4494</v>
      </c>
      <c r="F14844" s="11">
        <v>0</v>
      </c>
    </row>
    <row r="14845" spans="5:6" x14ac:dyDescent="0.3">
      <c r="E14845" s="4" t="s">
        <v>4904</v>
      </c>
      <c r="F14845" s="11">
        <v>0</v>
      </c>
    </row>
    <row r="14846" spans="5:6" x14ac:dyDescent="0.3">
      <c r="E14846" s="4" t="s">
        <v>4046</v>
      </c>
      <c r="F14846" s="11">
        <v>0</v>
      </c>
    </row>
    <row r="14847" spans="5:6" x14ac:dyDescent="0.3">
      <c r="E14847" s="4" t="s">
        <v>4906</v>
      </c>
      <c r="F14847" s="11">
        <v>0</v>
      </c>
    </row>
    <row r="14848" spans="5:6" x14ac:dyDescent="0.3">
      <c r="E14848" s="4" t="s">
        <v>4496</v>
      </c>
      <c r="F14848" s="11">
        <v>0</v>
      </c>
    </row>
    <row r="14849" spans="5:6" x14ac:dyDescent="0.3">
      <c r="E14849" s="4" t="s">
        <v>4908</v>
      </c>
      <c r="F14849" s="11">
        <v>0</v>
      </c>
    </row>
    <row r="14850" spans="5:6" x14ac:dyDescent="0.3">
      <c r="E14850" s="4" t="s">
        <v>4497</v>
      </c>
      <c r="F14850" s="11">
        <v>0</v>
      </c>
    </row>
    <row r="14851" spans="5:6" x14ac:dyDescent="0.3">
      <c r="E14851" s="4" t="s">
        <v>4910</v>
      </c>
      <c r="F14851" s="11">
        <v>0</v>
      </c>
    </row>
    <row r="14852" spans="5:6" x14ac:dyDescent="0.3">
      <c r="E14852" s="4" t="s">
        <v>4498</v>
      </c>
      <c r="F14852" s="11">
        <v>0</v>
      </c>
    </row>
    <row r="14853" spans="5:6" x14ac:dyDescent="0.3">
      <c r="E14853" s="4" t="s">
        <v>4912</v>
      </c>
      <c r="F14853" s="11">
        <v>0</v>
      </c>
    </row>
    <row r="14854" spans="5:6" x14ac:dyDescent="0.3">
      <c r="E14854" s="4" t="s">
        <v>4499</v>
      </c>
      <c r="F14854" s="11">
        <v>0</v>
      </c>
    </row>
    <row r="14855" spans="5:6" x14ac:dyDescent="0.3">
      <c r="E14855" s="4" t="s">
        <v>4072</v>
      </c>
      <c r="F14855" s="11">
        <v>0</v>
      </c>
    </row>
    <row r="14856" spans="5:6" x14ac:dyDescent="0.3">
      <c r="E14856" s="4" t="s">
        <v>4500</v>
      </c>
      <c r="F14856" s="11">
        <v>0</v>
      </c>
    </row>
    <row r="14857" spans="5:6" x14ac:dyDescent="0.3">
      <c r="E14857" s="4" t="s">
        <v>4916</v>
      </c>
      <c r="F14857" s="11">
        <v>0</v>
      </c>
    </row>
    <row r="14858" spans="5:6" x14ac:dyDescent="0.3">
      <c r="E14858" s="4" t="s">
        <v>4501</v>
      </c>
      <c r="F14858" s="11">
        <v>0</v>
      </c>
    </row>
    <row r="14859" spans="5:6" x14ac:dyDescent="0.3">
      <c r="E14859" s="4" t="s">
        <v>4918</v>
      </c>
      <c r="F14859" s="11">
        <v>0</v>
      </c>
    </row>
    <row r="14860" spans="5:6" x14ac:dyDescent="0.3">
      <c r="E14860" s="4" t="s">
        <v>4502</v>
      </c>
      <c r="F14860" s="11">
        <v>0</v>
      </c>
    </row>
    <row r="14861" spans="5:6" x14ac:dyDescent="0.3">
      <c r="E14861" s="4" t="s">
        <v>4920</v>
      </c>
      <c r="F14861" s="11">
        <v>0</v>
      </c>
    </row>
    <row r="14862" spans="5:6" x14ac:dyDescent="0.3">
      <c r="E14862" s="4" t="s">
        <v>4503</v>
      </c>
      <c r="F14862" s="11">
        <v>0</v>
      </c>
    </row>
    <row r="14863" spans="5:6" x14ac:dyDescent="0.3">
      <c r="E14863" s="4" t="s">
        <v>4073</v>
      </c>
      <c r="F14863" s="11">
        <v>0</v>
      </c>
    </row>
    <row r="14864" spans="5:6" x14ac:dyDescent="0.3">
      <c r="E14864" s="4" t="s">
        <v>4504</v>
      </c>
      <c r="F14864" s="11">
        <v>0</v>
      </c>
    </row>
    <row r="14865" spans="5:6" x14ac:dyDescent="0.3">
      <c r="E14865" s="4" t="s">
        <v>4924</v>
      </c>
      <c r="F14865" s="11">
        <v>0</v>
      </c>
    </row>
    <row r="14866" spans="5:6" x14ac:dyDescent="0.3">
      <c r="E14866" s="4" t="s">
        <v>4505</v>
      </c>
      <c r="F14866" s="11">
        <v>0</v>
      </c>
    </row>
    <row r="14867" spans="5:6" x14ac:dyDescent="0.3">
      <c r="E14867" s="4" t="s">
        <v>4926</v>
      </c>
      <c r="F14867" s="11">
        <v>0</v>
      </c>
    </row>
    <row r="14868" spans="5:6" x14ac:dyDescent="0.3">
      <c r="E14868" s="4" t="s">
        <v>4506</v>
      </c>
      <c r="F14868" s="11">
        <v>0</v>
      </c>
    </row>
    <row r="14869" spans="5:6" x14ac:dyDescent="0.3">
      <c r="E14869" s="4" t="s">
        <v>4928</v>
      </c>
      <c r="F14869" s="11">
        <v>0</v>
      </c>
    </row>
    <row r="14870" spans="5:6" x14ac:dyDescent="0.3">
      <c r="E14870" s="4" t="s">
        <v>4507</v>
      </c>
      <c r="F14870" s="11">
        <v>0</v>
      </c>
    </row>
    <row r="14871" spans="5:6" x14ac:dyDescent="0.3">
      <c r="E14871" s="4" t="s">
        <v>4930</v>
      </c>
      <c r="F14871" s="11">
        <v>0</v>
      </c>
    </row>
    <row r="14872" spans="5:6" x14ac:dyDescent="0.3">
      <c r="E14872" s="4" t="s">
        <v>4508</v>
      </c>
      <c r="F14872" s="11">
        <v>0</v>
      </c>
    </row>
    <row r="14873" spans="5:6" x14ac:dyDescent="0.3">
      <c r="E14873" s="4" t="s">
        <v>4932</v>
      </c>
      <c r="F14873" s="11">
        <v>0</v>
      </c>
    </row>
    <row r="14874" spans="5:6" x14ac:dyDescent="0.3">
      <c r="E14874" s="4" t="s">
        <v>4047</v>
      </c>
      <c r="F14874" s="11">
        <v>0</v>
      </c>
    </row>
    <row r="14875" spans="5:6" x14ac:dyDescent="0.3">
      <c r="E14875" s="4" t="s">
        <v>4934</v>
      </c>
      <c r="F14875" s="11">
        <v>0</v>
      </c>
    </row>
    <row r="14876" spans="5:6" x14ac:dyDescent="0.3">
      <c r="E14876" s="4" t="s">
        <v>4048</v>
      </c>
      <c r="F14876" s="11">
        <v>0</v>
      </c>
    </row>
    <row r="14877" spans="5:6" x14ac:dyDescent="0.3">
      <c r="E14877" s="4" t="s">
        <v>4936</v>
      </c>
      <c r="F14877" s="11">
        <v>0</v>
      </c>
    </row>
    <row r="14878" spans="5:6" x14ac:dyDescent="0.3">
      <c r="E14878" s="4" t="s">
        <v>4049</v>
      </c>
      <c r="F14878" s="11">
        <v>0</v>
      </c>
    </row>
    <row r="14879" spans="5:6" x14ac:dyDescent="0.3">
      <c r="E14879" s="4" t="s">
        <v>4938</v>
      </c>
      <c r="F14879" s="11">
        <v>0</v>
      </c>
    </row>
    <row r="14880" spans="5:6" x14ac:dyDescent="0.3">
      <c r="E14880" s="4" t="s">
        <v>4512</v>
      </c>
      <c r="F14880" s="11">
        <v>0</v>
      </c>
    </row>
    <row r="14881" spans="5:6" x14ac:dyDescent="0.3">
      <c r="E14881" s="4" t="s">
        <v>4940</v>
      </c>
      <c r="F14881" s="11">
        <v>0</v>
      </c>
    </row>
    <row r="14882" spans="5:6" x14ac:dyDescent="0.3">
      <c r="E14882" s="4" t="s">
        <v>4513</v>
      </c>
      <c r="F14882" s="11">
        <v>0</v>
      </c>
    </row>
    <row r="14883" spans="5:6" x14ac:dyDescent="0.3">
      <c r="E14883" s="4" t="s">
        <v>4942</v>
      </c>
      <c r="F14883" s="11">
        <v>0</v>
      </c>
    </row>
    <row r="14884" spans="5:6" x14ac:dyDescent="0.3">
      <c r="E14884" s="4" t="s">
        <v>4514</v>
      </c>
      <c r="F14884" s="11">
        <v>0</v>
      </c>
    </row>
    <row r="14885" spans="5:6" x14ac:dyDescent="0.3">
      <c r="E14885" s="4" t="s">
        <v>4944</v>
      </c>
      <c r="F14885" s="11">
        <v>0</v>
      </c>
    </row>
    <row r="14886" spans="5:6" x14ac:dyDescent="0.3">
      <c r="E14886" s="4" t="s">
        <v>4515</v>
      </c>
      <c r="F14886" s="11">
        <v>0</v>
      </c>
    </row>
    <row r="14887" spans="5:6" x14ac:dyDescent="0.3">
      <c r="E14887" s="4" t="s">
        <v>4946</v>
      </c>
      <c r="F14887" s="11">
        <v>0</v>
      </c>
    </row>
    <row r="14888" spans="5:6" x14ac:dyDescent="0.3">
      <c r="E14888" s="4" t="s">
        <v>4516</v>
      </c>
      <c r="F14888" s="11">
        <v>0</v>
      </c>
    </row>
    <row r="14889" spans="5:6" x14ac:dyDescent="0.3">
      <c r="E14889" s="4" t="s">
        <v>4948</v>
      </c>
      <c r="F14889" s="11">
        <v>0</v>
      </c>
    </row>
    <row r="14890" spans="5:6" x14ac:dyDescent="0.3">
      <c r="E14890" s="4" t="s">
        <v>4050</v>
      </c>
      <c r="F14890" s="11">
        <v>0</v>
      </c>
    </row>
    <row r="14891" spans="5:6" x14ac:dyDescent="0.3">
      <c r="E14891" s="4" t="s">
        <v>4075</v>
      </c>
      <c r="F14891" s="11">
        <v>0</v>
      </c>
    </row>
    <row r="14892" spans="5:6" x14ac:dyDescent="0.3">
      <c r="E14892" s="4" t="s">
        <v>4518</v>
      </c>
      <c r="F14892" s="11">
        <v>0</v>
      </c>
    </row>
    <row r="14893" spans="5:6" x14ac:dyDescent="0.3">
      <c r="E14893" s="4" t="s">
        <v>4952</v>
      </c>
      <c r="F14893" s="11">
        <v>0</v>
      </c>
    </row>
    <row r="14894" spans="5:6" x14ac:dyDescent="0.3">
      <c r="E14894" s="4" t="s">
        <v>4519</v>
      </c>
      <c r="F14894" s="11">
        <v>0</v>
      </c>
    </row>
    <row r="14895" spans="5:6" x14ac:dyDescent="0.3">
      <c r="E14895" s="4" t="s">
        <v>4954</v>
      </c>
      <c r="F14895" s="11">
        <v>0</v>
      </c>
    </row>
    <row r="14896" spans="5:6" x14ac:dyDescent="0.3">
      <c r="E14896" s="4" t="s">
        <v>4520</v>
      </c>
      <c r="F14896" s="11">
        <v>0</v>
      </c>
    </row>
    <row r="14897" spans="5:6" x14ac:dyDescent="0.3">
      <c r="E14897" s="4" t="s">
        <v>4956</v>
      </c>
      <c r="F14897" s="11">
        <v>0</v>
      </c>
    </row>
    <row r="14898" spans="5:6" x14ac:dyDescent="0.3">
      <c r="E14898" s="4" t="s">
        <v>4521</v>
      </c>
      <c r="F14898" s="11">
        <v>0</v>
      </c>
    </row>
    <row r="14899" spans="5:6" x14ac:dyDescent="0.3">
      <c r="E14899" s="4" t="s">
        <v>4958</v>
      </c>
      <c r="F14899" s="11">
        <v>0</v>
      </c>
    </row>
    <row r="14900" spans="5:6" x14ac:dyDescent="0.3">
      <c r="E14900" s="4" t="s">
        <v>4522</v>
      </c>
      <c r="F14900" s="11">
        <v>0</v>
      </c>
    </row>
    <row r="14901" spans="5:6" x14ac:dyDescent="0.3">
      <c r="E14901" s="4" t="s">
        <v>4960</v>
      </c>
      <c r="F14901" s="11">
        <v>0</v>
      </c>
    </row>
    <row r="14902" spans="5:6" x14ac:dyDescent="0.3">
      <c r="E14902" s="4" t="s">
        <v>4523</v>
      </c>
      <c r="F14902" s="11">
        <v>0</v>
      </c>
    </row>
    <row r="14903" spans="5:6" x14ac:dyDescent="0.3">
      <c r="E14903" s="4" t="s">
        <v>4962</v>
      </c>
      <c r="F14903" s="11">
        <v>0</v>
      </c>
    </row>
    <row r="14904" spans="5:6" x14ac:dyDescent="0.3">
      <c r="E14904" s="4" t="s">
        <v>4524</v>
      </c>
      <c r="F14904" s="11">
        <v>0</v>
      </c>
    </row>
    <row r="14905" spans="5:6" x14ac:dyDescent="0.3">
      <c r="E14905" s="4" t="s">
        <v>4964</v>
      </c>
      <c r="F14905" s="11">
        <v>0</v>
      </c>
    </row>
    <row r="14906" spans="5:6" x14ac:dyDescent="0.3">
      <c r="E14906" s="4" t="s">
        <v>4525</v>
      </c>
      <c r="F14906" s="11">
        <v>0</v>
      </c>
    </row>
    <row r="14907" spans="5:6" x14ac:dyDescent="0.3">
      <c r="E14907" s="4" t="s">
        <v>4966</v>
      </c>
      <c r="F14907" s="11">
        <v>0</v>
      </c>
    </row>
    <row r="14908" spans="5:6" x14ac:dyDescent="0.3">
      <c r="E14908" s="4" t="s">
        <v>4526</v>
      </c>
      <c r="F14908" s="11">
        <v>0</v>
      </c>
    </row>
    <row r="14909" spans="5:6" x14ac:dyDescent="0.3">
      <c r="E14909" s="4" t="s">
        <v>4968</v>
      </c>
      <c r="F14909" s="11">
        <v>0</v>
      </c>
    </row>
    <row r="14910" spans="5:6" x14ac:dyDescent="0.3">
      <c r="E14910" s="4" t="s">
        <v>4527</v>
      </c>
      <c r="F14910" s="11">
        <v>0</v>
      </c>
    </row>
    <row r="14911" spans="5:6" x14ac:dyDescent="0.3">
      <c r="E14911" s="4" t="s">
        <v>4970</v>
      </c>
      <c r="F14911" s="11">
        <v>0</v>
      </c>
    </row>
    <row r="14912" spans="5:6" x14ac:dyDescent="0.3">
      <c r="E14912" s="4" t="s">
        <v>4528</v>
      </c>
      <c r="F14912" s="11">
        <v>0</v>
      </c>
    </row>
    <row r="14913" spans="5:6" x14ac:dyDescent="0.3">
      <c r="E14913" s="4" t="s">
        <v>4972</v>
      </c>
      <c r="F14913" s="11">
        <v>0</v>
      </c>
    </row>
    <row r="14914" spans="5:6" x14ac:dyDescent="0.3">
      <c r="E14914" s="4" t="s">
        <v>4529</v>
      </c>
      <c r="F14914" s="11">
        <v>0</v>
      </c>
    </row>
    <row r="14915" spans="5:6" x14ac:dyDescent="0.3">
      <c r="E14915" s="4" t="s">
        <v>4974</v>
      </c>
      <c r="F14915" s="11">
        <v>0</v>
      </c>
    </row>
    <row r="14916" spans="5:6" x14ac:dyDescent="0.3">
      <c r="E14916" s="4" t="s">
        <v>4530</v>
      </c>
      <c r="F14916" s="11">
        <v>0</v>
      </c>
    </row>
    <row r="14917" spans="5:6" x14ac:dyDescent="0.3">
      <c r="E14917" s="4" t="s">
        <v>4976</v>
      </c>
      <c r="F14917" s="11">
        <v>0</v>
      </c>
    </row>
    <row r="14918" spans="5:6" x14ac:dyDescent="0.3">
      <c r="E14918" s="4" t="s">
        <v>4531</v>
      </c>
      <c r="F14918" s="11">
        <v>0</v>
      </c>
    </row>
    <row r="14919" spans="5:6" x14ac:dyDescent="0.3">
      <c r="E14919" s="4" t="s">
        <v>4978</v>
      </c>
      <c r="F14919" s="11">
        <v>0</v>
      </c>
    </row>
    <row r="14920" spans="5:6" x14ac:dyDescent="0.3">
      <c r="E14920" s="4" t="s">
        <v>4532</v>
      </c>
      <c r="F14920" s="11">
        <v>0</v>
      </c>
    </row>
    <row r="14921" spans="5:6" x14ac:dyDescent="0.3">
      <c r="E14921" s="4" t="s">
        <v>4980</v>
      </c>
      <c r="F14921" s="11">
        <v>0</v>
      </c>
    </row>
    <row r="14922" spans="5:6" x14ac:dyDescent="0.3">
      <c r="E14922" s="4" t="s">
        <v>4533</v>
      </c>
      <c r="F14922" s="11">
        <v>0</v>
      </c>
    </row>
    <row r="14923" spans="5:6" x14ac:dyDescent="0.3">
      <c r="E14923" s="4" t="s">
        <v>4982</v>
      </c>
      <c r="F14923" s="11">
        <v>0</v>
      </c>
    </row>
    <row r="14924" spans="5:6" x14ac:dyDescent="0.3">
      <c r="E14924" s="4" t="s">
        <v>4534</v>
      </c>
      <c r="F14924" s="11">
        <v>0</v>
      </c>
    </row>
    <row r="14925" spans="5:6" x14ac:dyDescent="0.3">
      <c r="E14925" s="4" t="s">
        <v>4984</v>
      </c>
      <c r="F14925" s="11">
        <v>0</v>
      </c>
    </row>
    <row r="14926" spans="5:6" x14ac:dyDescent="0.3">
      <c r="E14926" s="4" t="s">
        <v>4535</v>
      </c>
      <c r="F14926" s="11">
        <v>0</v>
      </c>
    </row>
    <row r="14927" spans="5:6" x14ac:dyDescent="0.3">
      <c r="E14927" s="4" t="s">
        <v>4986</v>
      </c>
      <c r="F14927" s="11">
        <v>0</v>
      </c>
    </row>
    <row r="14928" spans="5:6" x14ac:dyDescent="0.3">
      <c r="E14928" s="4" t="s">
        <v>4051</v>
      </c>
      <c r="F14928" s="11">
        <v>0</v>
      </c>
    </row>
    <row r="14929" spans="5:6" x14ac:dyDescent="0.3">
      <c r="E14929" s="4" t="s">
        <v>4988</v>
      </c>
      <c r="F14929" s="11">
        <v>0</v>
      </c>
    </row>
    <row r="14930" spans="5:6" x14ac:dyDescent="0.3">
      <c r="E14930" s="4" t="s">
        <v>4537</v>
      </c>
      <c r="F14930" s="11">
        <v>0</v>
      </c>
    </row>
    <row r="14931" spans="5:6" x14ac:dyDescent="0.3">
      <c r="E14931" s="4" t="s">
        <v>4990</v>
      </c>
      <c r="F14931" s="11">
        <v>0</v>
      </c>
    </row>
    <row r="14932" spans="5:6" x14ac:dyDescent="0.3">
      <c r="E14932" s="4" t="s">
        <v>4538</v>
      </c>
      <c r="F14932" s="11">
        <v>0</v>
      </c>
    </row>
    <row r="14933" spans="5:6" x14ac:dyDescent="0.3">
      <c r="E14933" s="4" t="s">
        <v>4992</v>
      </c>
      <c r="F14933" s="11">
        <v>0</v>
      </c>
    </row>
    <row r="14934" spans="5:6" x14ac:dyDescent="0.3">
      <c r="E14934" s="4" t="s">
        <v>4539</v>
      </c>
      <c r="F14934" s="11">
        <v>0</v>
      </c>
    </row>
    <row r="14935" spans="5:6" x14ac:dyDescent="0.3">
      <c r="E14935" s="4" t="s">
        <v>4078</v>
      </c>
      <c r="F14935" s="11">
        <v>0</v>
      </c>
    </row>
    <row r="14936" spans="5:6" x14ac:dyDescent="0.3">
      <c r="E14936" s="4" t="s">
        <v>4540</v>
      </c>
      <c r="F14936" s="11">
        <v>0</v>
      </c>
    </row>
    <row r="14937" spans="5:6" x14ac:dyDescent="0.3">
      <c r="E14937" s="4" t="s">
        <v>4996</v>
      </c>
      <c r="F14937" s="11">
        <v>0</v>
      </c>
    </row>
    <row r="14938" spans="5:6" x14ac:dyDescent="0.3">
      <c r="E14938" s="4" t="s">
        <v>4541</v>
      </c>
      <c r="F14938" s="11">
        <v>0</v>
      </c>
    </row>
    <row r="14939" spans="5:6" x14ac:dyDescent="0.3">
      <c r="E14939" s="4" t="s">
        <v>4998</v>
      </c>
      <c r="F14939" s="11">
        <v>0</v>
      </c>
    </row>
    <row r="14940" spans="5:6" x14ac:dyDescent="0.3">
      <c r="E14940" s="4" t="s">
        <v>4542</v>
      </c>
      <c r="F14940" s="11">
        <v>0</v>
      </c>
    </row>
    <row r="14941" spans="5:6" x14ac:dyDescent="0.3">
      <c r="E14941" s="4" t="s">
        <v>5000</v>
      </c>
      <c r="F14941" s="11">
        <v>0</v>
      </c>
    </row>
    <row r="14942" spans="5:6" x14ac:dyDescent="0.3">
      <c r="E14942" s="4" t="s">
        <v>4543</v>
      </c>
      <c r="F14942" s="11">
        <v>0</v>
      </c>
    </row>
    <row r="14943" spans="5:6" x14ac:dyDescent="0.3">
      <c r="E14943" s="4" t="s">
        <v>5002</v>
      </c>
      <c r="F14943" s="11">
        <v>0</v>
      </c>
    </row>
    <row r="14944" spans="5:6" x14ac:dyDescent="0.3">
      <c r="E14944" s="4" t="s">
        <v>4544</v>
      </c>
      <c r="F14944" s="11">
        <v>0</v>
      </c>
    </row>
    <row r="14945" spans="5:6" x14ac:dyDescent="0.3">
      <c r="E14945" s="4" t="s">
        <v>5004</v>
      </c>
      <c r="F14945" s="11">
        <v>0</v>
      </c>
    </row>
    <row r="14946" spans="5:6" x14ac:dyDescent="0.3">
      <c r="E14946" s="4" t="s">
        <v>4545</v>
      </c>
      <c r="F14946" s="11">
        <v>0</v>
      </c>
    </row>
    <row r="14947" spans="5:6" x14ac:dyDescent="0.3">
      <c r="E14947" s="4" t="s">
        <v>5006</v>
      </c>
      <c r="F14947" s="11">
        <v>0</v>
      </c>
    </row>
    <row r="14948" spans="5:6" x14ac:dyDescent="0.3">
      <c r="E14948" s="4" t="s">
        <v>4546</v>
      </c>
      <c r="F14948" s="11">
        <v>0</v>
      </c>
    </row>
    <row r="14949" spans="5:6" x14ac:dyDescent="0.3">
      <c r="E14949" s="4" t="s">
        <v>5008</v>
      </c>
      <c r="F14949" s="11">
        <v>0</v>
      </c>
    </row>
    <row r="14950" spans="5:6" x14ac:dyDescent="0.3">
      <c r="E14950" s="4" t="s">
        <v>4547</v>
      </c>
      <c r="F14950" s="11">
        <v>0</v>
      </c>
    </row>
    <row r="14951" spans="5:6" x14ac:dyDescent="0.3">
      <c r="E14951" s="4" t="s">
        <v>4079</v>
      </c>
      <c r="F14951" s="11">
        <v>0</v>
      </c>
    </row>
    <row r="14952" spans="5:6" x14ac:dyDescent="0.3">
      <c r="E14952" s="4" t="s">
        <v>4548</v>
      </c>
      <c r="F14952" s="11">
        <v>0</v>
      </c>
    </row>
    <row r="14953" spans="5:6" x14ac:dyDescent="0.3">
      <c r="E14953" s="4" t="s">
        <v>5012</v>
      </c>
      <c r="F14953" s="11">
        <v>0</v>
      </c>
    </row>
    <row r="14954" spans="5:6" x14ac:dyDescent="0.3">
      <c r="E14954" s="4" t="s">
        <v>4549</v>
      </c>
      <c r="F14954" s="11">
        <v>0</v>
      </c>
    </row>
    <row r="14955" spans="5:6" x14ac:dyDescent="0.3">
      <c r="E14955" s="4" t="s">
        <v>5014</v>
      </c>
      <c r="F14955" s="11">
        <v>0</v>
      </c>
    </row>
    <row r="14956" spans="5:6" x14ac:dyDescent="0.3">
      <c r="E14956" s="4" t="s">
        <v>4550</v>
      </c>
      <c r="F14956" s="11">
        <v>0</v>
      </c>
    </row>
    <row r="14957" spans="5:6" x14ac:dyDescent="0.3">
      <c r="E14957" s="4" t="s">
        <v>5016</v>
      </c>
      <c r="F14957" s="11">
        <v>0</v>
      </c>
    </row>
    <row r="14958" spans="5:6" x14ac:dyDescent="0.3">
      <c r="E14958" s="4" t="s">
        <v>4551</v>
      </c>
      <c r="F14958" s="11">
        <v>0</v>
      </c>
    </row>
    <row r="14959" spans="5:6" x14ac:dyDescent="0.3">
      <c r="E14959" s="4" t="s">
        <v>5018</v>
      </c>
      <c r="F14959" s="11">
        <v>0</v>
      </c>
    </row>
    <row r="14960" spans="5:6" x14ac:dyDescent="0.3">
      <c r="E14960" s="4" t="s">
        <v>4552</v>
      </c>
      <c r="F14960" s="11">
        <v>0</v>
      </c>
    </row>
    <row r="14961" spans="5:6" x14ac:dyDescent="0.3">
      <c r="E14961" s="4" t="s">
        <v>5020</v>
      </c>
      <c r="F14961" s="11">
        <v>0</v>
      </c>
    </row>
    <row r="14962" spans="5:6" x14ac:dyDescent="0.3">
      <c r="E14962" s="4" t="s">
        <v>4553</v>
      </c>
      <c r="F14962" s="11">
        <v>0</v>
      </c>
    </row>
    <row r="14963" spans="5:6" x14ac:dyDescent="0.3">
      <c r="E14963" s="4" t="s">
        <v>5022</v>
      </c>
      <c r="F14963" s="11">
        <v>0</v>
      </c>
    </row>
    <row r="14964" spans="5:6" x14ac:dyDescent="0.3">
      <c r="E14964" s="4" t="s">
        <v>4554</v>
      </c>
      <c r="F14964" s="11">
        <v>0</v>
      </c>
    </row>
    <row r="14965" spans="5:6" x14ac:dyDescent="0.3">
      <c r="E14965" s="4" t="s">
        <v>5024</v>
      </c>
      <c r="F14965" s="11">
        <v>0</v>
      </c>
    </row>
    <row r="14966" spans="5:6" x14ac:dyDescent="0.3">
      <c r="E14966" s="4" t="s">
        <v>4555</v>
      </c>
      <c r="F14966" s="11">
        <v>0</v>
      </c>
    </row>
    <row r="14967" spans="5:6" x14ac:dyDescent="0.3">
      <c r="E14967" s="4" t="s">
        <v>5026</v>
      </c>
      <c r="F14967" s="11">
        <v>0</v>
      </c>
    </row>
    <row r="14968" spans="5:6" x14ac:dyDescent="0.3">
      <c r="E14968" s="4" t="s">
        <v>4052</v>
      </c>
      <c r="F14968" s="11">
        <v>0</v>
      </c>
    </row>
    <row r="14969" spans="5:6" x14ac:dyDescent="0.3">
      <c r="E14969" s="4" t="s">
        <v>5028</v>
      </c>
      <c r="F14969" s="11">
        <v>0</v>
      </c>
    </row>
    <row r="14970" spans="5:6" x14ac:dyDescent="0.3">
      <c r="E14970" s="4" t="s">
        <v>4557</v>
      </c>
      <c r="F14970" s="11">
        <v>0</v>
      </c>
    </row>
    <row r="14971" spans="5:6" x14ac:dyDescent="0.3">
      <c r="E14971" s="4" t="s">
        <v>5030</v>
      </c>
      <c r="F14971" s="11">
        <v>0</v>
      </c>
    </row>
    <row r="14972" spans="5:6" x14ac:dyDescent="0.3">
      <c r="E14972" s="4" t="s">
        <v>4558</v>
      </c>
      <c r="F14972" s="11">
        <v>0</v>
      </c>
    </row>
    <row r="14973" spans="5:6" x14ac:dyDescent="0.3">
      <c r="E14973" s="4" t="s">
        <v>5032</v>
      </c>
      <c r="F14973" s="11">
        <v>0</v>
      </c>
    </row>
    <row r="14974" spans="5:6" x14ac:dyDescent="0.3">
      <c r="E14974" s="4" t="s">
        <v>4559</v>
      </c>
      <c r="F14974" s="11">
        <v>0</v>
      </c>
    </row>
    <row r="14975" spans="5:6" x14ac:dyDescent="0.3">
      <c r="E14975" s="4" t="s">
        <v>5034</v>
      </c>
      <c r="F14975" s="11">
        <v>0</v>
      </c>
    </row>
    <row r="14976" spans="5:6" x14ac:dyDescent="0.3">
      <c r="E14976" s="4" t="s">
        <v>4560</v>
      </c>
      <c r="F14976" s="11">
        <v>0</v>
      </c>
    </row>
    <row r="14977" spans="5:6" x14ac:dyDescent="0.3">
      <c r="E14977" s="4" t="s">
        <v>5036</v>
      </c>
      <c r="F14977" s="11">
        <v>0</v>
      </c>
    </row>
    <row r="14978" spans="5:6" x14ac:dyDescent="0.3">
      <c r="E14978" s="4" t="s">
        <v>4561</v>
      </c>
      <c r="F14978" s="11">
        <v>0</v>
      </c>
    </row>
    <row r="14979" spans="5:6" x14ac:dyDescent="0.3">
      <c r="E14979" s="4" t="s">
        <v>5038</v>
      </c>
      <c r="F14979" s="11">
        <v>0</v>
      </c>
    </row>
    <row r="14980" spans="5:6" x14ac:dyDescent="0.3">
      <c r="E14980" s="4" t="s">
        <v>4562</v>
      </c>
      <c r="F14980" s="11">
        <v>0</v>
      </c>
    </row>
    <row r="14981" spans="5:6" x14ac:dyDescent="0.3">
      <c r="E14981" s="4" t="s">
        <v>5040</v>
      </c>
      <c r="F14981" s="11">
        <v>0</v>
      </c>
    </row>
    <row r="14982" spans="5:6" x14ac:dyDescent="0.3">
      <c r="E14982" s="4" t="s">
        <v>4563</v>
      </c>
      <c r="F14982" s="11">
        <v>0</v>
      </c>
    </row>
    <row r="14983" spans="5:6" x14ac:dyDescent="0.3">
      <c r="E14983" s="4" t="s">
        <v>5042</v>
      </c>
      <c r="F14983" s="11">
        <v>0</v>
      </c>
    </row>
    <row r="14984" spans="5:6" x14ac:dyDescent="0.3">
      <c r="E14984" s="4" t="s">
        <v>4564</v>
      </c>
      <c r="F14984" s="11">
        <v>0</v>
      </c>
    </row>
    <row r="14985" spans="5:6" x14ac:dyDescent="0.3">
      <c r="E14985" s="4" t="s">
        <v>5044</v>
      </c>
      <c r="F14985" s="11">
        <v>0</v>
      </c>
    </row>
    <row r="14986" spans="5:6" x14ac:dyDescent="0.3">
      <c r="E14986" s="4" t="s">
        <v>4565</v>
      </c>
      <c r="F14986" s="11">
        <v>0</v>
      </c>
    </row>
    <row r="14987" spans="5:6" x14ac:dyDescent="0.3">
      <c r="E14987" s="4" t="s">
        <v>5046</v>
      </c>
      <c r="F14987" s="11">
        <v>0</v>
      </c>
    </row>
    <row r="14988" spans="5:6" x14ac:dyDescent="0.3">
      <c r="E14988" s="4" t="s">
        <v>4566</v>
      </c>
      <c r="F14988" s="11">
        <v>0</v>
      </c>
    </row>
    <row r="14989" spans="5:6" x14ac:dyDescent="0.3">
      <c r="E14989" s="4" t="s">
        <v>5048</v>
      </c>
      <c r="F14989" s="11">
        <v>0</v>
      </c>
    </row>
    <row r="14990" spans="5:6" x14ac:dyDescent="0.3">
      <c r="E14990" s="4" t="s">
        <v>4053</v>
      </c>
      <c r="F14990" s="11">
        <v>0</v>
      </c>
    </row>
    <row r="14991" spans="5:6" x14ac:dyDescent="0.3">
      <c r="E14991" s="4" t="s">
        <v>5050</v>
      </c>
      <c r="F14991" s="11">
        <v>0</v>
      </c>
    </row>
    <row r="14992" spans="5:6" x14ac:dyDescent="0.3">
      <c r="E14992" s="4" t="s">
        <v>4568</v>
      </c>
      <c r="F14992" s="11">
        <v>0</v>
      </c>
    </row>
    <row r="14993" spans="5:6" x14ac:dyDescent="0.3">
      <c r="E14993" s="4" t="s">
        <v>5052</v>
      </c>
      <c r="F14993" s="11">
        <v>0</v>
      </c>
    </row>
    <row r="14994" spans="5:6" x14ac:dyDescent="0.3">
      <c r="E14994" s="4" t="s">
        <v>4569</v>
      </c>
      <c r="F14994" s="11">
        <v>0</v>
      </c>
    </row>
    <row r="14995" spans="5:6" x14ac:dyDescent="0.3">
      <c r="E14995" s="4" t="s">
        <v>5054</v>
      </c>
      <c r="F14995" s="11">
        <v>0</v>
      </c>
    </row>
    <row r="14996" spans="5:6" x14ac:dyDescent="0.3">
      <c r="E14996" s="4" t="s">
        <v>4570</v>
      </c>
      <c r="F14996" s="11">
        <v>0</v>
      </c>
    </row>
    <row r="14997" spans="5:6" x14ac:dyDescent="0.3">
      <c r="E14997" s="4" t="s">
        <v>5056</v>
      </c>
      <c r="F14997" s="11">
        <v>0</v>
      </c>
    </row>
    <row r="14998" spans="5:6" x14ac:dyDescent="0.3">
      <c r="E14998" s="4" t="s">
        <v>4571</v>
      </c>
      <c r="F14998" s="11">
        <v>0</v>
      </c>
    </row>
    <row r="14999" spans="5:6" x14ac:dyDescent="0.3">
      <c r="E14999" s="4" t="s">
        <v>5058</v>
      </c>
      <c r="F14999" s="11">
        <v>0</v>
      </c>
    </row>
    <row r="15000" spans="5:6" x14ac:dyDescent="0.3">
      <c r="E15000" s="4" t="s">
        <v>4572</v>
      </c>
      <c r="F15000" s="11">
        <v>0</v>
      </c>
    </row>
    <row r="15001" spans="5:6" x14ac:dyDescent="0.3">
      <c r="E15001" s="4" t="s">
        <v>5060</v>
      </c>
      <c r="F15001" s="11">
        <v>0</v>
      </c>
    </row>
    <row r="15002" spans="5:6" x14ac:dyDescent="0.3">
      <c r="E15002" s="4" t="s">
        <v>4573</v>
      </c>
      <c r="F15002" s="11">
        <v>0</v>
      </c>
    </row>
    <row r="15003" spans="5:6" x14ac:dyDescent="0.3">
      <c r="E15003" s="4" t="s">
        <v>5062</v>
      </c>
      <c r="F15003" s="11">
        <v>0</v>
      </c>
    </row>
    <row r="15004" spans="5:6" x14ac:dyDescent="0.3">
      <c r="E15004" s="4" t="s">
        <v>4574</v>
      </c>
      <c r="F15004" s="11">
        <v>0</v>
      </c>
    </row>
    <row r="15005" spans="5:6" x14ac:dyDescent="0.3">
      <c r="E15005" s="4" t="s">
        <v>5064</v>
      </c>
      <c r="F15005" s="11">
        <v>0</v>
      </c>
    </row>
    <row r="15006" spans="5:6" x14ac:dyDescent="0.3">
      <c r="E15006" s="4" t="s">
        <v>4575</v>
      </c>
      <c r="F15006" s="11">
        <v>0</v>
      </c>
    </row>
    <row r="15007" spans="5:6" x14ac:dyDescent="0.3">
      <c r="E15007" s="4" t="s">
        <v>5066</v>
      </c>
      <c r="F15007" s="11">
        <v>0</v>
      </c>
    </row>
    <row r="15008" spans="5:6" x14ac:dyDescent="0.3">
      <c r="E15008" s="4" t="s">
        <v>4576</v>
      </c>
      <c r="F15008" s="11">
        <v>0</v>
      </c>
    </row>
    <row r="15009" spans="5:6" x14ac:dyDescent="0.3">
      <c r="E15009" s="4" t="s">
        <v>5068</v>
      </c>
      <c r="F15009" s="11">
        <v>0</v>
      </c>
    </row>
    <row r="15010" spans="5:6" x14ac:dyDescent="0.3">
      <c r="E15010" s="4" t="s">
        <v>4577</v>
      </c>
      <c r="F15010" s="11">
        <v>0</v>
      </c>
    </row>
    <row r="15011" spans="5:6" x14ac:dyDescent="0.3">
      <c r="E15011" s="4" t="s">
        <v>5070</v>
      </c>
      <c r="F15011" s="11">
        <v>0</v>
      </c>
    </row>
    <row r="15012" spans="5:6" x14ac:dyDescent="0.3">
      <c r="E15012" s="4" t="s">
        <v>4578</v>
      </c>
      <c r="F15012" s="11">
        <v>0</v>
      </c>
    </row>
    <row r="15013" spans="5:6" x14ac:dyDescent="0.3">
      <c r="E15013" s="4" t="s">
        <v>5072</v>
      </c>
      <c r="F15013" s="11">
        <v>0</v>
      </c>
    </row>
    <row r="15014" spans="5:6" x14ac:dyDescent="0.3">
      <c r="E15014" s="4" t="s">
        <v>4579</v>
      </c>
      <c r="F15014" s="11">
        <v>0</v>
      </c>
    </row>
    <row r="15015" spans="5:6" x14ac:dyDescent="0.3">
      <c r="E15015" s="4" t="s">
        <v>5074</v>
      </c>
      <c r="F15015" s="11">
        <v>0</v>
      </c>
    </row>
    <row r="15016" spans="5:6" x14ac:dyDescent="0.3">
      <c r="E15016" s="4" t="s">
        <v>4580</v>
      </c>
      <c r="F15016" s="11">
        <v>0</v>
      </c>
    </row>
    <row r="15017" spans="5:6" x14ac:dyDescent="0.3">
      <c r="E15017" s="4" t="s">
        <v>5076</v>
      </c>
      <c r="F15017" s="11">
        <v>0</v>
      </c>
    </row>
    <row r="15018" spans="5:6" x14ac:dyDescent="0.3">
      <c r="E15018" s="4" t="s">
        <v>4581</v>
      </c>
      <c r="F15018" s="11">
        <v>0</v>
      </c>
    </row>
    <row r="15019" spans="5:6" x14ac:dyDescent="0.3">
      <c r="E15019" s="4" t="s">
        <v>5078</v>
      </c>
      <c r="F15019" s="11">
        <v>0</v>
      </c>
    </row>
    <row r="15020" spans="5:6" x14ac:dyDescent="0.3">
      <c r="E15020" s="4" t="s">
        <v>4582</v>
      </c>
      <c r="F15020" s="11">
        <v>0</v>
      </c>
    </row>
    <row r="15021" spans="5:6" x14ac:dyDescent="0.3">
      <c r="E15021" s="4" t="s">
        <v>5080</v>
      </c>
      <c r="F15021" s="11">
        <v>0</v>
      </c>
    </row>
    <row r="15022" spans="5:6" x14ac:dyDescent="0.3">
      <c r="E15022" s="4" t="s">
        <v>4054</v>
      </c>
      <c r="F15022" s="11">
        <v>0</v>
      </c>
    </row>
    <row r="15023" spans="5:6" x14ac:dyDescent="0.3">
      <c r="E15023" s="4" t="s">
        <v>5082</v>
      </c>
      <c r="F15023" s="11">
        <v>0</v>
      </c>
    </row>
    <row r="15024" spans="5:6" x14ac:dyDescent="0.3">
      <c r="E15024" s="4" t="s">
        <v>4584</v>
      </c>
      <c r="F15024" s="11">
        <v>0</v>
      </c>
    </row>
    <row r="15025" spans="5:6" x14ac:dyDescent="0.3">
      <c r="E15025" s="4" t="s">
        <v>5084</v>
      </c>
      <c r="F15025" s="11">
        <v>0</v>
      </c>
    </row>
    <row r="15026" spans="5:6" x14ac:dyDescent="0.3">
      <c r="E15026" s="4" t="s">
        <v>4585</v>
      </c>
      <c r="F15026" s="11">
        <v>0</v>
      </c>
    </row>
    <row r="15027" spans="5:6" x14ac:dyDescent="0.3">
      <c r="E15027" s="4" t="s">
        <v>5086</v>
      </c>
      <c r="F15027" s="11">
        <v>0</v>
      </c>
    </row>
    <row r="15028" spans="5:6" x14ac:dyDescent="0.3">
      <c r="E15028" s="4" t="s">
        <v>4586</v>
      </c>
      <c r="F15028" s="11">
        <v>0</v>
      </c>
    </row>
    <row r="15029" spans="5:6" x14ac:dyDescent="0.3">
      <c r="E15029" s="4" t="s">
        <v>5088</v>
      </c>
      <c r="F15029" s="11">
        <v>0</v>
      </c>
    </row>
    <row r="15030" spans="5:6" x14ac:dyDescent="0.3">
      <c r="E15030" s="4" t="s">
        <v>4587</v>
      </c>
      <c r="F15030" s="11">
        <v>0</v>
      </c>
    </row>
    <row r="15031" spans="5:6" x14ac:dyDescent="0.3">
      <c r="E15031" s="4" t="s">
        <v>5090</v>
      </c>
      <c r="F15031" s="11">
        <v>0</v>
      </c>
    </row>
    <row r="15032" spans="5:6" x14ac:dyDescent="0.3">
      <c r="E15032" s="4" t="s">
        <v>4588</v>
      </c>
      <c r="F15032" s="11">
        <v>0</v>
      </c>
    </row>
    <row r="15033" spans="5:6" x14ac:dyDescent="0.3">
      <c r="E15033" s="4" t="s">
        <v>5092</v>
      </c>
      <c r="F15033" s="11">
        <v>0</v>
      </c>
    </row>
    <row r="15034" spans="5:6" x14ac:dyDescent="0.3">
      <c r="E15034" s="4" t="s">
        <v>4589</v>
      </c>
      <c r="F15034" s="11">
        <v>0</v>
      </c>
    </row>
    <row r="15035" spans="5:6" x14ac:dyDescent="0.3">
      <c r="E15035" s="4" t="s">
        <v>5094</v>
      </c>
      <c r="F15035" s="11">
        <v>0</v>
      </c>
    </row>
    <row r="15036" spans="5:6" x14ac:dyDescent="0.3">
      <c r="E15036" s="4" t="s">
        <v>4590</v>
      </c>
      <c r="F15036" s="11">
        <v>0</v>
      </c>
    </row>
    <row r="15037" spans="5:6" x14ac:dyDescent="0.3">
      <c r="E15037" s="4" t="s">
        <v>5096</v>
      </c>
      <c r="F15037" s="11">
        <v>0</v>
      </c>
    </row>
    <row r="15038" spans="5:6" x14ac:dyDescent="0.3">
      <c r="E15038" s="4" t="s">
        <v>4591</v>
      </c>
      <c r="F15038" s="11">
        <v>0</v>
      </c>
    </row>
    <row r="15039" spans="5:6" x14ac:dyDescent="0.3">
      <c r="E15039" s="4" t="s">
        <v>5098</v>
      </c>
      <c r="F15039" s="11">
        <v>0</v>
      </c>
    </row>
    <row r="15040" spans="5:6" x14ac:dyDescent="0.3">
      <c r="E15040" s="4" t="s">
        <v>4592</v>
      </c>
      <c r="F15040" s="11">
        <v>0</v>
      </c>
    </row>
    <row r="15041" spans="5:6" x14ac:dyDescent="0.3">
      <c r="E15041" s="4" t="s">
        <v>5100</v>
      </c>
      <c r="F15041" s="11">
        <v>0</v>
      </c>
    </row>
    <row r="15042" spans="5:6" x14ac:dyDescent="0.3">
      <c r="E15042" s="4" t="s">
        <v>4593</v>
      </c>
      <c r="F15042" s="11">
        <v>0</v>
      </c>
    </row>
    <row r="15043" spans="5:6" x14ac:dyDescent="0.3">
      <c r="E15043" s="4" t="s">
        <v>5102</v>
      </c>
      <c r="F15043" s="11">
        <v>0</v>
      </c>
    </row>
    <row r="15044" spans="5:6" x14ac:dyDescent="0.3">
      <c r="E15044" s="4" t="s">
        <v>4594</v>
      </c>
      <c r="F15044" s="11">
        <v>0</v>
      </c>
    </row>
    <row r="15045" spans="5:6" x14ac:dyDescent="0.3">
      <c r="E15045" s="4" t="s">
        <v>5104</v>
      </c>
      <c r="F15045" s="11">
        <v>0</v>
      </c>
    </row>
    <row r="15046" spans="5:6" x14ac:dyDescent="0.3">
      <c r="E15046" s="4" t="s">
        <v>4595</v>
      </c>
      <c r="F15046" s="11">
        <v>0</v>
      </c>
    </row>
    <row r="15047" spans="5:6" x14ac:dyDescent="0.3">
      <c r="E15047" s="4" t="s">
        <v>5106</v>
      </c>
      <c r="F15047" s="11">
        <v>0</v>
      </c>
    </row>
    <row r="15048" spans="5:6" x14ac:dyDescent="0.3">
      <c r="E15048" s="4" t="s">
        <v>4596</v>
      </c>
      <c r="F15048" s="11">
        <v>0</v>
      </c>
    </row>
    <row r="15049" spans="5:6" x14ac:dyDescent="0.3">
      <c r="E15049" s="4" t="s">
        <v>5108</v>
      </c>
      <c r="F15049" s="11">
        <v>0</v>
      </c>
    </row>
    <row r="15050" spans="5:6" x14ac:dyDescent="0.3">
      <c r="E15050" s="4" t="s">
        <v>4597</v>
      </c>
      <c r="F15050" s="11">
        <v>0</v>
      </c>
    </row>
    <row r="15051" spans="5:6" x14ac:dyDescent="0.3">
      <c r="E15051" s="4" t="s">
        <v>5110</v>
      </c>
      <c r="F15051" s="11">
        <v>0</v>
      </c>
    </row>
    <row r="15052" spans="5:6" x14ac:dyDescent="0.3">
      <c r="E15052" s="4" t="s">
        <v>4598</v>
      </c>
      <c r="F15052" s="11">
        <v>0</v>
      </c>
    </row>
    <row r="15053" spans="5:6" x14ac:dyDescent="0.3">
      <c r="E15053" s="4" t="s">
        <v>5112</v>
      </c>
      <c r="F15053" s="11">
        <v>0</v>
      </c>
    </row>
    <row r="15054" spans="5:6" x14ac:dyDescent="0.3">
      <c r="E15054" s="4" t="s">
        <v>4599</v>
      </c>
      <c r="F15054" s="11">
        <v>0</v>
      </c>
    </row>
    <row r="15055" spans="5:6" x14ac:dyDescent="0.3">
      <c r="E15055" s="4" t="s">
        <v>5114</v>
      </c>
      <c r="F15055" s="11">
        <v>0</v>
      </c>
    </row>
    <row r="15056" spans="5:6" x14ac:dyDescent="0.3">
      <c r="E15056" s="4" t="s">
        <v>4600</v>
      </c>
      <c r="F15056" s="11">
        <v>0</v>
      </c>
    </row>
    <row r="15057" spans="5:6" x14ac:dyDescent="0.3">
      <c r="E15057" s="4" t="s">
        <v>5116</v>
      </c>
      <c r="F15057" s="11">
        <v>0</v>
      </c>
    </row>
    <row r="15058" spans="5:6" x14ac:dyDescent="0.3">
      <c r="E15058" s="4" t="s">
        <v>4601</v>
      </c>
      <c r="F15058" s="11">
        <v>0</v>
      </c>
    </row>
    <row r="15059" spans="5:6" x14ac:dyDescent="0.3">
      <c r="E15059" s="4" t="s">
        <v>5118</v>
      </c>
      <c r="F15059" s="11">
        <v>0</v>
      </c>
    </row>
    <row r="15060" spans="5:6" x14ac:dyDescent="0.3">
      <c r="E15060" s="4" t="s">
        <v>4602</v>
      </c>
      <c r="F15060" s="11">
        <v>0</v>
      </c>
    </row>
    <row r="15061" spans="5:6" x14ac:dyDescent="0.3">
      <c r="E15061" s="4" t="s">
        <v>5120</v>
      </c>
      <c r="F15061" s="11">
        <v>0</v>
      </c>
    </row>
    <row r="15062" spans="5:6" x14ac:dyDescent="0.3">
      <c r="E15062" s="4" t="s">
        <v>4055</v>
      </c>
      <c r="F15062" s="11">
        <v>0</v>
      </c>
    </row>
    <row r="15063" spans="5:6" x14ac:dyDescent="0.3">
      <c r="E15063" s="4" t="s">
        <v>5122</v>
      </c>
      <c r="F15063" s="11">
        <v>0</v>
      </c>
    </row>
    <row r="15064" spans="5:6" x14ac:dyDescent="0.3">
      <c r="E15064" s="4" t="s">
        <v>4604</v>
      </c>
      <c r="F15064" s="11">
        <v>0</v>
      </c>
    </row>
    <row r="15065" spans="5:6" x14ac:dyDescent="0.3">
      <c r="E15065" s="4" t="s">
        <v>5124</v>
      </c>
      <c r="F15065" s="11">
        <v>0</v>
      </c>
    </row>
    <row r="15066" spans="5:6" x14ac:dyDescent="0.3">
      <c r="E15066" s="4" t="s">
        <v>4031</v>
      </c>
      <c r="F15066" s="11">
        <v>0</v>
      </c>
    </row>
    <row r="15067" spans="5:6" x14ac:dyDescent="0.3">
      <c r="E15067" s="4" t="s">
        <v>5126</v>
      </c>
      <c r="F15067" s="11">
        <v>0</v>
      </c>
    </row>
    <row r="15068" spans="5:6" x14ac:dyDescent="0.3">
      <c r="E15068" s="4" t="s">
        <v>4606</v>
      </c>
      <c r="F15068" s="11">
        <v>0</v>
      </c>
    </row>
    <row r="15069" spans="5:6" x14ac:dyDescent="0.3">
      <c r="E15069" s="4" t="s">
        <v>5128</v>
      </c>
      <c r="F15069" s="11">
        <v>0</v>
      </c>
    </row>
    <row r="15070" spans="5:6" x14ac:dyDescent="0.3">
      <c r="E15070" s="4" t="s">
        <v>4607</v>
      </c>
      <c r="F15070" s="11">
        <v>0</v>
      </c>
    </row>
    <row r="15071" spans="5:6" x14ac:dyDescent="0.3">
      <c r="E15071" s="4" t="s">
        <v>5130</v>
      </c>
      <c r="F15071" s="11">
        <v>0</v>
      </c>
    </row>
    <row r="15072" spans="5:6" x14ac:dyDescent="0.3">
      <c r="E15072" s="4" t="s">
        <v>4608</v>
      </c>
      <c r="F15072" s="11">
        <v>0</v>
      </c>
    </row>
    <row r="15073" spans="5:6" x14ac:dyDescent="0.3">
      <c r="E15073" s="4" t="s">
        <v>5132</v>
      </c>
      <c r="F15073" s="11">
        <v>0</v>
      </c>
    </row>
    <row r="15074" spans="5:6" x14ac:dyDescent="0.3">
      <c r="E15074" s="4" t="s">
        <v>4056</v>
      </c>
      <c r="F15074" s="11">
        <v>0</v>
      </c>
    </row>
    <row r="15075" spans="5:6" x14ac:dyDescent="0.3">
      <c r="E15075" s="4" t="s">
        <v>5134</v>
      </c>
      <c r="F15075" s="11">
        <v>0</v>
      </c>
    </row>
    <row r="15076" spans="5:6" x14ac:dyDescent="0.3">
      <c r="E15076" s="4" t="s">
        <v>4057</v>
      </c>
      <c r="F15076" s="11">
        <v>0</v>
      </c>
    </row>
    <row r="15077" spans="5:6" x14ac:dyDescent="0.3">
      <c r="E15077" s="4" t="s">
        <v>5136</v>
      </c>
      <c r="F15077" s="11">
        <v>0</v>
      </c>
    </row>
    <row r="15078" spans="5:6" x14ac:dyDescent="0.3">
      <c r="E15078" s="4" t="s">
        <v>4611</v>
      </c>
      <c r="F15078" s="11">
        <v>0</v>
      </c>
    </row>
    <row r="15079" spans="5:6" x14ac:dyDescent="0.3">
      <c r="E15079" s="4" t="s">
        <v>5138</v>
      </c>
      <c r="F15079" s="11">
        <v>0</v>
      </c>
    </row>
    <row r="15080" spans="5:6" x14ac:dyDescent="0.3">
      <c r="E15080" s="4" t="s">
        <v>4612</v>
      </c>
      <c r="F15080" s="11">
        <v>0</v>
      </c>
    </row>
    <row r="15081" spans="5:6" x14ac:dyDescent="0.3">
      <c r="E15081" s="4" t="s">
        <v>5140</v>
      </c>
      <c r="F15081" s="11">
        <v>0</v>
      </c>
    </row>
    <row r="15082" spans="5:6" x14ac:dyDescent="0.3">
      <c r="E15082" s="4" t="s">
        <v>4613</v>
      </c>
      <c r="F15082" s="11">
        <v>0</v>
      </c>
    </row>
    <row r="15083" spans="5:6" x14ac:dyDescent="0.3">
      <c r="E15083" s="4" t="s">
        <v>5142</v>
      </c>
      <c r="F15083" s="11">
        <v>0</v>
      </c>
    </row>
    <row r="15084" spans="5:6" x14ac:dyDescent="0.3">
      <c r="E15084" s="4" t="s">
        <v>4614</v>
      </c>
      <c r="F15084" s="11">
        <v>0</v>
      </c>
    </row>
    <row r="15085" spans="5:6" x14ac:dyDescent="0.3">
      <c r="E15085" s="4" t="s">
        <v>5144</v>
      </c>
      <c r="F15085" s="11">
        <v>0</v>
      </c>
    </row>
    <row r="15086" spans="5:6" x14ac:dyDescent="0.3">
      <c r="E15086" s="4" t="s">
        <v>4615</v>
      </c>
      <c r="F15086" s="11">
        <v>0</v>
      </c>
    </row>
    <row r="15087" spans="5:6" x14ac:dyDescent="0.3">
      <c r="E15087" s="4" t="s">
        <v>5146</v>
      </c>
      <c r="F15087" s="11">
        <v>0</v>
      </c>
    </row>
    <row r="15088" spans="5:6" x14ac:dyDescent="0.3">
      <c r="E15088" s="4" t="s">
        <v>4616</v>
      </c>
      <c r="F15088" s="11">
        <v>0</v>
      </c>
    </row>
    <row r="15089" spans="5:6" x14ac:dyDescent="0.3">
      <c r="E15089" s="4" t="s">
        <v>5148</v>
      </c>
      <c r="F15089" s="11">
        <v>0</v>
      </c>
    </row>
    <row r="15090" spans="5:6" x14ac:dyDescent="0.3">
      <c r="E15090" s="4" t="s">
        <v>4617</v>
      </c>
      <c r="F15090" s="11">
        <v>0</v>
      </c>
    </row>
    <row r="15091" spans="5:6" x14ac:dyDescent="0.3">
      <c r="E15091" s="4" t="s">
        <v>5150</v>
      </c>
      <c r="F15091" s="11">
        <v>0</v>
      </c>
    </row>
    <row r="15092" spans="5:6" x14ac:dyDescent="0.3">
      <c r="E15092" s="4" t="s">
        <v>4618</v>
      </c>
      <c r="F15092" s="11">
        <v>0</v>
      </c>
    </row>
    <row r="15093" spans="5:6" x14ac:dyDescent="0.3">
      <c r="E15093" s="4" t="s">
        <v>5152</v>
      </c>
      <c r="F15093" s="11">
        <v>0</v>
      </c>
    </row>
    <row r="15094" spans="5:6" x14ac:dyDescent="0.3">
      <c r="E15094" s="4" t="s">
        <v>4619</v>
      </c>
      <c r="F15094" s="11">
        <v>0</v>
      </c>
    </row>
    <row r="15095" spans="5:6" x14ac:dyDescent="0.3">
      <c r="E15095" s="4" t="s">
        <v>5154</v>
      </c>
      <c r="F15095" s="11">
        <v>0</v>
      </c>
    </row>
    <row r="15096" spans="5:6" x14ac:dyDescent="0.3">
      <c r="E15096" s="4" t="s">
        <v>4058</v>
      </c>
      <c r="F15096" s="11">
        <v>0</v>
      </c>
    </row>
    <row r="15097" spans="5:6" x14ac:dyDescent="0.3">
      <c r="E15097" s="4" t="s">
        <v>5156</v>
      </c>
      <c r="F15097" s="11">
        <v>0</v>
      </c>
    </row>
    <row r="15098" spans="5:6" x14ac:dyDescent="0.3">
      <c r="E15098" s="4" t="s">
        <v>4621</v>
      </c>
      <c r="F15098" s="11">
        <v>0</v>
      </c>
    </row>
    <row r="15099" spans="5:6" x14ac:dyDescent="0.3">
      <c r="E15099" s="4" t="s">
        <v>5158</v>
      </c>
      <c r="F15099" s="11">
        <v>0</v>
      </c>
    </row>
    <row r="15100" spans="5:6" x14ac:dyDescent="0.3">
      <c r="E15100" s="4" t="s">
        <v>4622</v>
      </c>
      <c r="F15100" s="11">
        <v>0</v>
      </c>
    </row>
    <row r="15101" spans="5:6" x14ac:dyDescent="0.3">
      <c r="E15101" s="4" t="s">
        <v>5160</v>
      </c>
      <c r="F15101" s="11">
        <v>0</v>
      </c>
    </row>
    <row r="15102" spans="5:6" x14ac:dyDescent="0.3">
      <c r="E15102" s="4" t="s">
        <v>4059</v>
      </c>
      <c r="F15102" s="11">
        <v>0</v>
      </c>
    </row>
    <row r="15103" spans="5:6" x14ac:dyDescent="0.3">
      <c r="E15103" s="4" t="s">
        <v>4088</v>
      </c>
      <c r="F15103" s="11">
        <v>0</v>
      </c>
    </row>
    <row r="15104" spans="5:6" x14ac:dyDescent="0.3">
      <c r="E15104" s="4" t="s">
        <v>5162</v>
      </c>
      <c r="F15104" s="11">
        <v>0</v>
      </c>
    </row>
    <row r="15105" spans="5:6" x14ac:dyDescent="0.3">
      <c r="E15105" s="4" t="s">
        <v>4624</v>
      </c>
      <c r="F15105" s="11">
        <v>0</v>
      </c>
    </row>
    <row r="15106" spans="5:6" x14ac:dyDescent="0.3">
      <c r="E15106" s="4" t="s">
        <v>4086</v>
      </c>
      <c r="F15106" s="11">
        <v>0</v>
      </c>
    </row>
    <row r="15107" spans="5:6" x14ac:dyDescent="0.3">
      <c r="E15107" s="4" t="s">
        <v>4625</v>
      </c>
      <c r="F15107" s="11">
        <v>0</v>
      </c>
    </row>
    <row r="15108" spans="5:6" x14ac:dyDescent="0.3">
      <c r="E15108" s="4" t="s">
        <v>5167</v>
      </c>
      <c r="F15108" s="11">
        <v>0</v>
      </c>
    </row>
    <row r="15109" spans="5:6" x14ac:dyDescent="0.3">
      <c r="E15109" s="4" t="s">
        <v>4626</v>
      </c>
      <c r="F15109" s="11">
        <v>0</v>
      </c>
    </row>
    <row r="15110" spans="5:6" x14ac:dyDescent="0.3">
      <c r="E15110" s="4" t="s">
        <v>5169</v>
      </c>
      <c r="F15110" s="11">
        <v>0</v>
      </c>
    </row>
    <row r="15111" spans="5:6" x14ac:dyDescent="0.3">
      <c r="E15111" s="4" t="s">
        <v>4060</v>
      </c>
      <c r="F15111" s="11">
        <v>0</v>
      </c>
    </row>
    <row r="15112" spans="5:6" x14ac:dyDescent="0.3">
      <c r="E15112" s="4" t="s">
        <v>5171</v>
      </c>
      <c r="F15112" s="11">
        <v>0</v>
      </c>
    </row>
    <row r="15113" spans="5:6" x14ac:dyDescent="0.3">
      <c r="E15113" s="4" t="s">
        <v>4628</v>
      </c>
      <c r="F15113" s="11">
        <v>0</v>
      </c>
    </row>
    <row r="15114" spans="5:6" x14ac:dyDescent="0.3">
      <c r="E15114" s="4" t="s">
        <v>5173</v>
      </c>
      <c r="F15114" s="11">
        <v>0</v>
      </c>
    </row>
    <row r="15115" spans="5:6" x14ac:dyDescent="0.3">
      <c r="E15115" s="4" t="s">
        <v>4629</v>
      </c>
      <c r="F15115" s="11">
        <v>0</v>
      </c>
    </row>
    <row r="15116" spans="5:6" x14ac:dyDescent="0.3">
      <c r="E15116" s="4" t="s">
        <v>5175</v>
      </c>
      <c r="F15116" s="11">
        <v>0</v>
      </c>
    </row>
    <row r="15117" spans="5:6" x14ac:dyDescent="0.3">
      <c r="E15117" s="4" t="s">
        <v>4061</v>
      </c>
      <c r="F15117" s="11">
        <v>0</v>
      </c>
    </row>
    <row r="15118" spans="5:6" x14ac:dyDescent="0.3">
      <c r="E15118" s="4" t="s">
        <v>5177</v>
      </c>
      <c r="F15118" s="11">
        <v>0</v>
      </c>
    </row>
    <row r="15119" spans="5:6" x14ac:dyDescent="0.3">
      <c r="E15119" s="4" t="s">
        <v>4062</v>
      </c>
      <c r="F15119" s="11">
        <v>0</v>
      </c>
    </row>
    <row r="15120" spans="5:6" x14ac:dyDescent="0.3">
      <c r="E15120" s="4" t="s">
        <v>5179</v>
      </c>
      <c r="F15120" s="11">
        <v>0</v>
      </c>
    </row>
    <row r="15121" spans="5:6" x14ac:dyDescent="0.3">
      <c r="E15121" s="4" t="s">
        <v>4063</v>
      </c>
      <c r="F15121" s="11">
        <v>0</v>
      </c>
    </row>
    <row r="15122" spans="5:6" x14ac:dyDescent="0.3">
      <c r="E15122" s="4" t="s">
        <v>4087</v>
      </c>
      <c r="F15122" s="11">
        <v>0</v>
      </c>
    </row>
    <row r="15123" spans="5:6" x14ac:dyDescent="0.3">
      <c r="E15123" s="4" t="s">
        <v>4633</v>
      </c>
      <c r="F15123" s="11">
        <v>0</v>
      </c>
    </row>
    <row r="15124" spans="5:6" x14ac:dyDescent="0.3">
      <c r="E15124" s="4" t="s">
        <v>3466</v>
      </c>
      <c r="F15124" s="11">
        <v>0</v>
      </c>
    </row>
    <row r="15125" spans="5:6" x14ac:dyDescent="0.3">
      <c r="E15125" s="4" t="s">
        <v>3722</v>
      </c>
      <c r="F15125" s="11">
        <v>0</v>
      </c>
    </row>
    <row r="15126" spans="5:6" x14ac:dyDescent="0.3">
      <c r="E15126" s="4" t="s">
        <v>3594</v>
      </c>
      <c r="F15126" s="11">
        <v>0</v>
      </c>
    </row>
    <row r="15127" spans="5:6" x14ac:dyDescent="0.3">
      <c r="E15127" s="4" t="s">
        <v>2951</v>
      </c>
      <c r="F15127" s="11">
        <v>0</v>
      </c>
    </row>
    <row r="15128" spans="5:6" x14ac:dyDescent="0.3">
      <c r="E15128" s="4" t="s">
        <v>3868</v>
      </c>
      <c r="F15128" s="11">
        <v>0</v>
      </c>
    </row>
    <row r="15129" spans="5:6" x14ac:dyDescent="0.3">
      <c r="E15129" s="4" t="s">
        <v>2952</v>
      </c>
      <c r="F15129" s="11">
        <v>0</v>
      </c>
    </row>
    <row r="15130" spans="5:6" x14ac:dyDescent="0.3">
      <c r="E15130" s="4" t="s">
        <v>3530</v>
      </c>
      <c r="F15130" s="11">
        <v>0</v>
      </c>
    </row>
    <row r="15131" spans="5:6" x14ac:dyDescent="0.3">
      <c r="E15131" s="4" t="s">
        <v>2953</v>
      </c>
      <c r="F15131" s="11">
        <v>0</v>
      </c>
    </row>
    <row r="15132" spans="5:6" x14ac:dyDescent="0.3">
      <c r="E15132" s="4" t="s">
        <v>3658</v>
      </c>
      <c r="F15132" s="11">
        <v>0</v>
      </c>
    </row>
    <row r="15133" spans="5:6" x14ac:dyDescent="0.3">
      <c r="E15133" s="4" t="s">
        <v>2954</v>
      </c>
      <c r="F15133" s="11">
        <v>0</v>
      </c>
    </row>
    <row r="15134" spans="5:6" x14ac:dyDescent="0.3">
      <c r="E15134" s="4" t="s">
        <v>3796</v>
      </c>
      <c r="F15134" s="11">
        <v>0</v>
      </c>
    </row>
    <row r="15135" spans="5:6" x14ac:dyDescent="0.3">
      <c r="E15135" s="4" t="s">
        <v>2955</v>
      </c>
      <c r="F15135" s="11">
        <v>0</v>
      </c>
    </row>
    <row r="15136" spans="5:6" x14ac:dyDescent="0.3">
      <c r="E15136" s="4" t="s">
        <v>3948</v>
      </c>
      <c r="F15136" s="11">
        <v>0</v>
      </c>
    </row>
    <row r="15137" spans="5:6" x14ac:dyDescent="0.3">
      <c r="E15137" s="4" t="s">
        <v>2956</v>
      </c>
      <c r="F15137" s="11">
        <v>0</v>
      </c>
    </row>
    <row r="15138" spans="5:6" x14ac:dyDescent="0.3">
      <c r="E15138" s="4" t="s">
        <v>3498</v>
      </c>
      <c r="F15138" s="11">
        <v>0</v>
      </c>
    </row>
    <row r="15139" spans="5:6" x14ac:dyDescent="0.3">
      <c r="E15139" s="4" t="s">
        <v>2957</v>
      </c>
      <c r="F15139" s="11">
        <v>0</v>
      </c>
    </row>
    <row r="15140" spans="5:6" x14ac:dyDescent="0.3">
      <c r="E15140" s="4" t="s">
        <v>3562</v>
      </c>
      <c r="F15140" s="11">
        <v>0</v>
      </c>
    </row>
    <row r="15141" spans="5:6" x14ac:dyDescent="0.3">
      <c r="E15141" s="4" t="s">
        <v>2958</v>
      </c>
      <c r="F15141" s="11">
        <v>0</v>
      </c>
    </row>
    <row r="15142" spans="5:6" x14ac:dyDescent="0.3">
      <c r="E15142" s="4" t="s">
        <v>3626</v>
      </c>
      <c r="F15142" s="11">
        <v>0</v>
      </c>
    </row>
    <row r="15143" spans="5:6" x14ac:dyDescent="0.3">
      <c r="E15143" s="4" t="s">
        <v>2959</v>
      </c>
      <c r="F15143" s="11">
        <v>0</v>
      </c>
    </row>
    <row r="15144" spans="5:6" x14ac:dyDescent="0.3">
      <c r="E15144" s="4" t="s">
        <v>3690</v>
      </c>
      <c r="F15144" s="11">
        <v>0</v>
      </c>
    </row>
    <row r="15145" spans="5:6" x14ac:dyDescent="0.3">
      <c r="E15145" s="4" t="s">
        <v>2960</v>
      </c>
      <c r="F15145" s="11">
        <v>0</v>
      </c>
    </row>
    <row r="15146" spans="5:6" x14ac:dyDescent="0.3">
      <c r="E15146" s="4" t="s">
        <v>3764</v>
      </c>
      <c r="F15146" s="11">
        <v>0</v>
      </c>
    </row>
    <row r="15147" spans="5:6" x14ac:dyDescent="0.3">
      <c r="E15147" s="4" t="s">
        <v>2961</v>
      </c>
      <c r="F15147" s="11">
        <v>0</v>
      </c>
    </row>
    <row r="15148" spans="5:6" x14ac:dyDescent="0.3">
      <c r="E15148" s="4" t="s">
        <v>3836</v>
      </c>
      <c r="F15148" s="11">
        <v>0</v>
      </c>
    </row>
    <row r="15149" spans="5:6" x14ac:dyDescent="0.3">
      <c r="E15149" s="4" t="s">
        <v>2962</v>
      </c>
      <c r="F15149" s="11">
        <v>0</v>
      </c>
    </row>
    <row r="15150" spans="5:6" x14ac:dyDescent="0.3">
      <c r="E15150" s="4" t="s">
        <v>3900</v>
      </c>
      <c r="F15150" s="11">
        <v>0</v>
      </c>
    </row>
    <row r="15151" spans="5:6" x14ac:dyDescent="0.3">
      <c r="E15151" s="4" t="s">
        <v>2963</v>
      </c>
      <c r="F15151" s="11">
        <v>0</v>
      </c>
    </row>
    <row r="15152" spans="5:6" x14ac:dyDescent="0.3">
      <c r="E15152" s="4" t="s">
        <v>3991</v>
      </c>
      <c r="F15152" s="11">
        <v>0</v>
      </c>
    </row>
    <row r="15153" spans="5:6" x14ac:dyDescent="0.3">
      <c r="E15153" s="4" t="s">
        <v>2964</v>
      </c>
      <c r="F15153" s="11">
        <v>0</v>
      </c>
    </row>
    <row r="15154" spans="5:6" x14ac:dyDescent="0.3">
      <c r="E15154" s="4" t="s">
        <v>3482</v>
      </c>
      <c r="F15154" s="11">
        <v>0</v>
      </c>
    </row>
    <row r="15155" spans="5:6" x14ac:dyDescent="0.3">
      <c r="E15155" s="4" t="s">
        <v>2965</v>
      </c>
      <c r="F15155" s="11">
        <v>0</v>
      </c>
    </row>
    <row r="15156" spans="5:6" x14ac:dyDescent="0.3">
      <c r="E15156" s="4" t="s">
        <v>3514</v>
      </c>
      <c r="F15156" s="11">
        <v>0</v>
      </c>
    </row>
    <row r="15157" spans="5:6" x14ac:dyDescent="0.3">
      <c r="E15157" s="4" t="s">
        <v>2966</v>
      </c>
      <c r="F15157" s="11">
        <v>0</v>
      </c>
    </row>
    <row r="15158" spans="5:6" x14ac:dyDescent="0.3">
      <c r="E15158" s="4" t="s">
        <v>3546</v>
      </c>
      <c r="F15158" s="11">
        <v>0</v>
      </c>
    </row>
    <row r="15159" spans="5:6" x14ac:dyDescent="0.3">
      <c r="E15159" s="4" t="s">
        <v>2967</v>
      </c>
      <c r="F15159" s="11">
        <v>0</v>
      </c>
    </row>
    <row r="15160" spans="5:6" x14ac:dyDescent="0.3">
      <c r="E15160" s="4" t="s">
        <v>3578</v>
      </c>
      <c r="F15160" s="11">
        <v>0</v>
      </c>
    </row>
    <row r="15161" spans="5:6" x14ac:dyDescent="0.3">
      <c r="E15161" s="4" t="s">
        <v>2968</v>
      </c>
      <c r="F15161" s="11">
        <v>0</v>
      </c>
    </row>
    <row r="15162" spans="5:6" x14ac:dyDescent="0.3">
      <c r="E15162" s="4" t="s">
        <v>3610</v>
      </c>
      <c r="F15162" s="11">
        <v>0</v>
      </c>
    </row>
    <row r="15163" spans="5:6" x14ac:dyDescent="0.3">
      <c r="E15163" s="4" t="s">
        <v>2969</v>
      </c>
      <c r="F15163" s="11">
        <v>0</v>
      </c>
    </row>
    <row r="15164" spans="5:6" x14ac:dyDescent="0.3">
      <c r="E15164" s="4" t="s">
        <v>3642</v>
      </c>
      <c r="F15164" s="11">
        <v>0</v>
      </c>
    </row>
    <row r="15165" spans="5:6" x14ac:dyDescent="0.3">
      <c r="E15165" s="4" t="s">
        <v>2882</v>
      </c>
      <c r="F15165" s="11">
        <v>0</v>
      </c>
    </row>
    <row r="15166" spans="5:6" x14ac:dyDescent="0.3">
      <c r="E15166" s="4" t="s">
        <v>3674</v>
      </c>
      <c r="F15166" s="11">
        <v>0</v>
      </c>
    </row>
    <row r="15167" spans="5:6" x14ac:dyDescent="0.3">
      <c r="E15167" s="4" t="s">
        <v>2971</v>
      </c>
      <c r="F15167" s="11">
        <v>0</v>
      </c>
    </row>
    <row r="15168" spans="5:6" x14ac:dyDescent="0.3">
      <c r="E15168" s="4" t="s">
        <v>3706</v>
      </c>
      <c r="F15168" s="11">
        <v>0</v>
      </c>
    </row>
    <row r="15169" spans="5:6" x14ac:dyDescent="0.3">
      <c r="E15169" s="4" t="s">
        <v>2972</v>
      </c>
      <c r="F15169" s="11">
        <v>0</v>
      </c>
    </row>
    <row r="15170" spans="5:6" x14ac:dyDescent="0.3">
      <c r="E15170" s="4" t="s">
        <v>3738</v>
      </c>
      <c r="F15170" s="11">
        <v>0</v>
      </c>
    </row>
    <row r="15171" spans="5:6" x14ac:dyDescent="0.3">
      <c r="E15171" s="4" t="s">
        <v>2973</v>
      </c>
      <c r="F15171" s="11">
        <v>0</v>
      </c>
    </row>
    <row r="15172" spans="5:6" x14ac:dyDescent="0.3">
      <c r="E15172" s="4" t="s">
        <v>3780</v>
      </c>
      <c r="F15172" s="11">
        <v>0</v>
      </c>
    </row>
    <row r="15173" spans="5:6" x14ac:dyDescent="0.3">
      <c r="E15173" s="4" t="s">
        <v>2974</v>
      </c>
      <c r="F15173" s="11">
        <v>0</v>
      </c>
    </row>
    <row r="15174" spans="5:6" x14ac:dyDescent="0.3">
      <c r="E15174" s="4" t="s">
        <v>2950</v>
      </c>
      <c r="F15174" s="11">
        <v>0</v>
      </c>
    </row>
    <row r="15175" spans="5:6" x14ac:dyDescent="0.3">
      <c r="E15175" s="4" t="s">
        <v>2975</v>
      </c>
      <c r="F15175" s="11">
        <v>0</v>
      </c>
    </row>
    <row r="15176" spans="5:6" x14ac:dyDescent="0.3">
      <c r="E15176" s="4" t="s">
        <v>3852</v>
      </c>
      <c r="F15176" s="11">
        <v>0</v>
      </c>
    </row>
    <row r="15177" spans="5:6" x14ac:dyDescent="0.3">
      <c r="E15177" s="4" t="s">
        <v>2976</v>
      </c>
      <c r="F15177" s="11">
        <v>0</v>
      </c>
    </row>
    <row r="15178" spans="5:6" x14ac:dyDescent="0.3">
      <c r="E15178" s="4" t="s">
        <v>3884</v>
      </c>
      <c r="F15178" s="11">
        <v>0</v>
      </c>
    </row>
    <row r="15179" spans="5:6" x14ac:dyDescent="0.3">
      <c r="E15179" s="4" t="s">
        <v>2977</v>
      </c>
      <c r="F15179" s="11">
        <v>0</v>
      </c>
    </row>
    <row r="15180" spans="5:6" x14ac:dyDescent="0.3">
      <c r="E15180" s="4" t="s">
        <v>2935</v>
      </c>
      <c r="F15180" s="11">
        <v>0</v>
      </c>
    </row>
    <row r="15181" spans="5:6" x14ac:dyDescent="0.3">
      <c r="E15181" s="4" t="s">
        <v>2883</v>
      </c>
      <c r="F15181" s="11">
        <v>0</v>
      </c>
    </row>
    <row r="15182" spans="5:6" x14ac:dyDescent="0.3">
      <c r="E15182" s="4" t="s">
        <v>3964</v>
      </c>
      <c r="F15182" s="11">
        <v>0</v>
      </c>
    </row>
    <row r="15183" spans="5:6" x14ac:dyDescent="0.3">
      <c r="E15183" s="4" t="s">
        <v>2979</v>
      </c>
      <c r="F15183" s="11">
        <v>0</v>
      </c>
    </row>
    <row r="15184" spans="5:6" x14ac:dyDescent="0.3">
      <c r="E15184" s="4" t="s">
        <v>4007</v>
      </c>
      <c r="F15184" s="11">
        <v>0</v>
      </c>
    </row>
    <row r="15185" spans="5:6" x14ac:dyDescent="0.3">
      <c r="E15185" s="4" t="s">
        <v>2980</v>
      </c>
      <c r="F15185" s="11">
        <v>0</v>
      </c>
    </row>
    <row r="15186" spans="5:6" x14ac:dyDescent="0.3">
      <c r="E15186" s="4" t="s">
        <v>3474</v>
      </c>
      <c r="F15186" s="11">
        <v>0</v>
      </c>
    </row>
    <row r="15187" spans="5:6" x14ac:dyDescent="0.3">
      <c r="E15187" s="4" t="s">
        <v>2981</v>
      </c>
      <c r="F15187" s="11">
        <v>0</v>
      </c>
    </row>
    <row r="15188" spans="5:6" x14ac:dyDescent="0.3">
      <c r="E15188" s="4" t="s">
        <v>3490</v>
      </c>
      <c r="F15188" s="11">
        <v>0</v>
      </c>
    </row>
    <row r="15189" spans="5:6" x14ac:dyDescent="0.3">
      <c r="E15189" s="4" t="s">
        <v>2982</v>
      </c>
      <c r="F15189" s="11">
        <v>0</v>
      </c>
    </row>
    <row r="15190" spans="5:6" x14ac:dyDescent="0.3">
      <c r="E15190" s="4" t="s">
        <v>3506</v>
      </c>
      <c r="F15190" s="11">
        <v>0</v>
      </c>
    </row>
    <row r="15191" spans="5:6" x14ac:dyDescent="0.3">
      <c r="E15191" s="4" t="s">
        <v>2983</v>
      </c>
      <c r="F15191" s="11">
        <v>0</v>
      </c>
    </row>
    <row r="15192" spans="5:6" x14ac:dyDescent="0.3">
      <c r="E15192" s="4" t="s">
        <v>3522</v>
      </c>
      <c r="F15192" s="11">
        <v>0</v>
      </c>
    </row>
    <row r="15193" spans="5:6" x14ac:dyDescent="0.3">
      <c r="E15193" s="4" t="s">
        <v>2984</v>
      </c>
      <c r="F15193" s="11">
        <v>0</v>
      </c>
    </row>
    <row r="15194" spans="5:6" x14ac:dyDescent="0.3">
      <c r="E15194" s="4" t="s">
        <v>3538</v>
      </c>
      <c r="F15194" s="11">
        <v>0</v>
      </c>
    </row>
    <row r="15195" spans="5:6" x14ac:dyDescent="0.3">
      <c r="E15195" s="4" t="s">
        <v>2985</v>
      </c>
      <c r="F15195" s="11">
        <v>0</v>
      </c>
    </row>
    <row r="15196" spans="5:6" x14ac:dyDescent="0.3">
      <c r="E15196" s="4" t="s">
        <v>3554</v>
      </c>
      <c r="F15196" s="11">
        <v>0</v>
      </c>
    </row>
    <row r="15197" spans="5:6" x14ac:dyDescent="0.3">
      <c r="E15197" s="4" t="s">
        <v>2986</v>
      </c>
      <c r="F15197" s="11">
        <v>0</v>
      </c>
    </row>
    <row r="15198" spans="5:6" x14ac:dyDescent="0.3">
      <c r="E15198" s="4" t="s">
        <v>3570</v>
      </c>
      <c r="F15198" s="11">
        <v>0</v>
      </c>
    </row>
    <row r="15199" spans="5:6" x14ac:dyDescent="0.3">
      <c r="E15199" s="4" t="s">
        <v>2987</v>
      </c>
      <c r="F15199" s="11">
        <v>0</v>
      </c>
    </row>
    <row r="15200" spans="5:6" x14ac:dyDescent="0.3">
      <c r="E15200" s="4" t="s">
        <v>3586</v>
      </c>
      <c r="F15200" s="11">
        <v>0</v>
      </c>
    </row>
    <row r="15201" spans="5:6" x14ac:dyDescent="0.3">
      <c r="E15201" s="4" t="s">
        <v>2988</v>
      </c>
      <c r="F15201" s="11">
        <v>0</v>
      </c>
    </row>
    <row r="15202" spans="5:6" x14ac:dyDescent="0.3">
      <c r="E15202" s="4" t="s">
        <v>3602</v>
      </c>
      <c r="F15202" s="11">
        <v>0</v>
      </c>
    </row>
    <row r="15203" spans="5:6" x14ac:dyDescent="0.3">
      <c r="E15203" s="4" t="s">
        <v>2911</v>
      </c>
      <c r="F15203" s="11">
        <v>0</v>
      </c>
    </row>
    <row r="15204" spans="5:6" x14ac:dyDescent="0.3">
      <c r="E15204" s="4" t="s">
        <v>3618</v>
      </c>
      <c r="F15204" s="11">
        <v>0</v>
      </c>
    </row>
    <row r="15205" spans="5:6" x14ac:dyDescent="0.3">
      <c r="E15205" s="4" t="s">
        <v>2990</v>
      </c>
      <c r="F15205" s="11">
        <v>0</v>
      </c>
    </row>
    <row r="15206" spans="5:6" x14ac:dyDescent="0.3">
      <c r="E15206" s="4" t="s">
        <v>3634</v>
      </c>
      <c r="F15206" s="11">
        <v>0</v>
      </c>
    </row>
    <row r="15207" spans="5:6" x14ac:dyDescent="0.3">
      <c r="E15207" s="4" t="s">
        <v>2991</v>
      </c>
      <c r="F15207" s="11">
        <v>0</v>
      </c>
    </row>
    <row r="15208" spans="5:6" x14ac:dyDescent="0.3">
      <c r="E15208" s="4" t="s">
        <v>2931</v>
      </c>
      <c r="F15208" s="11">
        <v>0</v>
      </c>
    </row>
    <row r="15209" spans="5:6" x14ac:dyDescent="0.3">
      <c r="E15209" s="4" t="s">
        <v>2992</v>
      </c>
      <c r="F15209" s="11">
        <v>0</v>
      </c>
    </row>
    <row r="15210" spans="5:6" x14ac:dyDescent="0.3">
      <c r="E15210" s="4" t="s">
        <v>3666</v>
      </c>
      <c r="F15210" s="11">
        <v>0</v>
      </c>
    </row>
    <row r="15211" spans="5:6" x14ac:dyDescent="0.3">
      <c r="E15211" s="4" t="s">
        <v>2884</v>
      </c>
      <c r="F15211" s="11">
        <v>0</v>
      </c>
    </row>
    <row r="15212" spans="5:6" x14ac:dyDescent="0.3">
      <c r="E15212" s="4" t="s">
        <v>3682</v>
      </c>
      <c r="F15212" s="11">
        <v>0</v>
      </c>
    </row>
    <row r="15213" spans="5:6" x14ac:dyDescent="0.3">
      <c r="E15213" s="4" t="s">
        <v>2994</v>
      </c>
      <c r="F15213" s="11">
        <v>0</v>
      </c>
    </row>
    <row r="15214" spans="5:6" x14ac:dyDescent="0.3">
      <c r="E15214" s="4" t="s">
        <v>3698</v>
      </c>
      <c r="F15214" s="11">
        <v>0</v>
      </c>
    </row>
    <row r="15215" spans="5:6" x14ac:dyDescent="0.3">
      <c r="E15215" s="4" t="s">
        <v>2920</v>
      </c>
      <c r="F15215" s="11">
        <v>0</v>
      </c>
    </row>
    <row r="15216" spans="5:6" x14ac:dyDescent="0.3">
      <c r="E15216" s="4" t="s">
        <v>3714</v>
      </c>
      <c r="F15216" s="11">
        <v>0</v>
      </c>
    </row>
    <row r="15217" spans="5:6" x14ac:dyDescent="0.3">
      <c r="E15217" s="4" t="s">
        <v>2996</v>
      </c>
      <c r="F15217" s="11">
        <v>0</v>
      </c>
    </row>
    <row r="15218" spans="5:6" x14ac:dyDescent="0.3">
      <c r="E15218" s="4" t="s">
        <v>3730</v>
      </c>
      <c r="F15218" s="11">
        <v>0</v>
      </c>
    </row>
    <row r="15219" spans="5:6" x14ac:dyDescent="0.3">
      <c r="E15219" s="4" t="s">
        <v>2997</v>
      </c>
      <c r="F15219" s="11">
        <v>0</v>
      </c>
    </row>
    <row r="15220" spans="5:6" x14ac:dyDescent="0.3">
      <c r="E15220" s="4" t="s">
        <v>3746</v>
      </c>
      <c r="F15220" s="11">
        <v>0</v>
      </c>
    </row>
    <row r="15221" spans="5:6" x14ac:dyDescent="0.3">
      <c r="E15221" s="4" t="s">
        <v>2998</v>
      </c>
      <c r="F15221" s="11">
        <v>0</v>
      </c>
    </row>
    <row r="15222" spans="5:6" x14ac:dyDescent="0.3">
      <c r="E15222" s="4" t="s">
        <v>3772</v>
      </c>
      <c r="F15222" s="11">
        <v>0</v>
      </c>
    </row>
    <row r="15223" spans="5:6" x14ac:dyDescent="0.3">
      <c r="E15223" s="4" t="s">
        <v>2999</v>
      </c>
      <c r="F15223" s="11">
        <v>0</v>
      </c>
    </row>
    <row r="15224" spans="5:6" x14ac:dyDescent="0.3">
      <c r="E15224" s="4" t="s">
        <v>3788</v>
      </c>
      <c r="F15224" s="11">
        <v>0</v>
      </c>
    </row>
    <row r="15225" spans="5:6" x14ac:dyDescent="0.3">
      <c r="E15225" s="4" t="s">
        <v>3000</v>
      </c>
      <c r="F15225" s="11">
        <v>0</v>
      </c>
    </row>
    <row r="15226" spans="5:6" x14ac:dyDescent="0.3">
      <c r="E15226" s="4" t="s">
        <v>3804</v>
      </c>
      <c r="F15226" s="11">
        <v>0</v>
      </c>
    </row>
    <row r="15227" spans="5:6" x14ac:dyDescent="0.3">
      <c r="E15227" s="4" t="s">
        <v>3001</v>
      </c>
      <c r="F15227" s="11">
        <v>0</v>
      </c>
    </row>
    <row r="15228" spans="5:6" x14ac:dyDescent="0.3">
      <c r="E15228" s="4" t="s">
        <v>3828</v>
      </c>
      <c r="F15228" s="11">
        <v>0</v>
      </c>
    </row>
    <row r="15229" spans="5:6" x14ac:dyDescent="0.3">
      <c r="E15229" s="4" t="s">
        <v>3002</v>
      </c>
      <c r="F15229" s="11">
        <v>0</v>
      </c>
    </row>
    <row r="15230" spans="5:6" x14ac:dyDescent="0.3">
      <c r="E15230" s="4" t="s">
        <v>3844</v>
      </c>
      <c r="F15230" s="11">
        <v>0</v>
      </c>
    </row>
    <row r="15231" spans="5:6" x14ac:dyDescent="0.3">
      <c r="E15231" s="4" t="s">
        <v>3003</v>
      </c>
      <c r="F15231" s="11">
        <v>0</v>
      </c>
    </row>
    <row r="15232" spans="5:6" x14ac:dyDescent="0.3">
      <c r="E15232" s="4" t="s">
        <v>3860</v>
      </c>
      <c r="F15232" s="11">
        <v>0</v>
      </c>
    </row>
    <row r="15233" spans="5:6" x14ac:dyDescent="0.3">
      <c r="E15233" s="4" t="s">
        <v>2885</v>
      </c>
      <c r="F15233" s="11">
        <v>0</v>
      </c>
    </row>
    <row r="15234" spans="5:6" x14ac:dyDescent="0.3">
      <c r="E15234" s="4" t="s">
        <v>3876</v>
      </c>
      <c r="F15234" s="11">
        <v>0</v>
      </c>
    </row>
    <row r="15235" spans="5:6" x14ac:dyDescent="0.3">
      <c r="E15235" s="4" t="s">
        <v>3005</v>
      </c>
      <c r="F15235" s="11">
        <v>0</v>
      </c>
    </row>
    <row r="15236" spans="5:6" x14ac:dyDescent="0.3">
      <c r="E15236" s="4" t="s">
        <v>2939</v>
      </c>
      <c r="F15236" s="11">
        <v>0</v>
      </c>
    </row>
    <row r="15237" spans="5:6" x14ac:dyDescent="0.3">
      <c r="E15237" s="4" t="s">
        <v>3006</v>
      </c>
      <c r="F15237" s="11">
        <v>0</v>
      </c>
    </row>
    <row r="15238" spans="5:6" x14ac:dyDescent="0.3">
      <c r="E15238" s="4" t="s">
        <v>3908</v>
      </c>
      <c r="F15238" s="11">
        <v>0</v>
      </c>
    </row>
    <row r="15239" spans="5:6" x14ac:dyDescent="0.3">
      <c r="E15239" s="4" t="s">
        <v>3007</v>
      </c>
      <c r="F15239" s="11">
        <v>0</v>
      </c>
    </row>
    <row r="15240" spans="5:6" x14ac:dyDescent="0.3">
      <c r="E15240" s="4" t="s">
        <v>3940</v>
      </c>
      <c r="F15240" s="11">
        <v>0</v>
      </c>
    </row>
    <row r="15241" spans="5:6" x14ac:dyDescent="0.3">
      <c r="E15241" s="4" t="s">
        <v>3008</v>
      </c>
      <c r="F15241" s="11">
        <v>0</v>
      </c>
    </row>
    <row r="15242" spans="5:6" x14ac:dyDescent="0.3">
      <c r="E15242" s="4" t="s">
        <v>3956</v>
      </c>
      <c r="F15242" s="11">
        <v>0</v>
      </c>
    </row>
    <row r="15243" spans="5:6" x14ac:dyDescent="0.3">
      <c r="E15243" s="4" t="s">
        <v>3009</v>
      </c>
      <c r="F15243" s="11">
        <v>0</v>
      </c>
    </row>
    <row r="15244" spans="5:6" x14ac:dyDescent="0.3">
      <c r="E15244" s="4" t="s">
        <v>2946</v>
      </c>
      <c r="F15244" s="11">
        <v>0</v>
      </c>
    </row>
    <row r="15245" spans="5:6" x14ac:dyDescent="0.3">
      <c r="E15245" s="4" t="s">
        <v>3010</v>
      </c>
      <c r="F15245" s="11">
        <v>0</v>
      </c>
    </row>
    <row r="15246" spans="5:6" x14ac:dyDescent="0.3">
      <c r="E15246" s="4" t="s">
        <v>3999</v>
      </c>
      <c r="F15246" s="11">
        <v>0</v>
      </c>
    </row>
    <row r="15247" spans="5:6" x14ac:dyDescent="0.3">
      <c r="E15247" s="4" t="s">
        <v>3011</v>
      </c>
      <c r="F15247" s="11">
        <v>0</v>
      </c>
    </row>
    <row r="15248" spans="5:6" x14ac:dyDescent="0.3">
      <c r="E15248" s="4" t="s">
        <v>4015</v>
      </c>
      <c r="F15248" s="11">
        <v>0</v>
      </c>
    </row>
    <row r="15249" spans="5:6" x14ac:dyDescent="0.3">
      <c r="E15249" s="4" t="s">
        <v>3012</v>
      </c>
      <c r="F15249" s="11">
        <v>0</v>
      </c>
    </row>
    <row r="15250" spans="5:6" x14ac:dyDescent="0.3">
      <c r="E15250" s="4" t="s">
        <v>3470</v>
      </c>
      <c r="F15250" s="11">
        <v>0</v>
      </c>
    </row>
    <row r="15251" spans="5:6" x14ac:dyDescent="0.3">
      <c r="E15251" s="4" t="s">
        <v>3013</v>
      </c>
      <c r="F15251" s="11">
        <v>0</v>
      </c>
    </row>
    <row r="15252" spans="5:6" x14ac:dyDescent="0.3">
      <c r="E15252" s="4" t="s">
        <v>2940</v>
      </c>
      <c r="F15252" s="11">
        <v>0</v>
      </c>
    </row>
    <row r="15253" spans="5:6" x14ac:dyDescent="0.3">
      <c r="E15253" s="4" t="s">
        <v>3014</v>
      </c>
      <c r="F15253" s="11">
        <v>0</v>
      </c>
    </row>
    <row r="15254" spans="5:6" x14ac:dyDescent="0.3">
      <c r="E15254" s="4" t="s">
        <v>3486</v>
      </c>
      <c r="F15254" s="11">
        <v>0</v>
      </c>
    </row>
    <row r="15255" spans="5:6" x14ac:dyDescent="0.3">
      <c r="E15255" s="4" t="s">
        <v>3015</v>
      </c>
      <c r="F15255" s="11">
        <v>0</v>
      </c>
    </row>
    <row r="15256" spans="5:6" x14ac:dyDescent="0.3">
      <c r="E15256" s="4" t="s">
        <v>3494</v>
      </c>
      <c r="F15256" s="11">
        <v>0</v>
      </c>
    </row>
    <row r="15257" spans="5:6" x14ac:dyDescent="0.3">
      <c r="E15257" s="4" t="s">
        <v>2886</v>
      </c>
      <c r="F15257" s="11">
        <v>0</v>
      </c>
    </row>
    <row r="15258" spans="5:6" x14ac:dyDescent="0.3">
      <c r="E15258" s="4" t="s">
        <v>3502</v>
      </c>
      <c r="F15258" s="11">
        <v>0</v>
      </c>
    </row>
    <row r="15259" spans="5:6" x14ac:dyDescent="0.3">
      <c r="E15259" s="4" t="s">
        <v>3017</v>
      </c>
      <c r="F15259" s="11">
        <v>0</v>
      </c>
    </row>
    <row r="15260" spans="5:6" x14ac:dyDescent="0.3">
      <c r="E15260" s="4" t="s">
        <v>3510</v>
      </c>
      <c r="F15260" s="11">
        <v>0</v>
      </c>
    </row>
    <row r="15261" spans="5:6" x14ac:dyDescent="0.3">
      <c r="E15261" s="4" t="s">
        <v>3018</v>
      </c>
      <c r="F15261" s="11">
        <v>0</v>
      </c>
    </row>
    <row r="15262" spans="5:6" x14ac:dyDescent="0.3">
      <c r="E15262" s="4" t="s">
        <v>3518</v>
      </c>
      <c r="F15262" s="11">
        <v>0</v>
      </c>
    </row>
    <row r="15263" spans="5:6" x14ac:dyDescent="0.3">
      <c r="E15263" s="4" t="s">
        <v>3019</v>
      </c>
      <c r="F15263" s="11">
        <v>0</v>
      </c>
    </row>
    <row r="15264" spans="5:6" x14ac:dyDescent="0.3">
      <c r="E15264" s="4" t="s">
        <v>3526</v>
      </c>
      <c r="F15264" s="11">
        <v>0</v>
      </c>
    </row>
    <row r="15265" spans="5:6" x14ac:dyDescent="0.3">
      <c r="E15265" s="4" t="s">
        <v>3020</v>
      </c>
      <c r="F15265" s="11">
        <v>0</v>
      </c>
    </row>
    <row r="15266" spans="5:6" x14ac:dyDescent="0.3">
      <c r="E15266" s="4" t="s">
        <v>3534</v>
      </c>
      <c r="F15266" s="11">
        <v>0</v>
      </c>
    </row>
    <row r="15267" spans="5:6" x14ac:dyDescent="0.3">
      <c r="E15267" s="4" t="s">
        <v>3021</v>
      </c>
      <c r="F15267" s="11">
        <v>0</v>
      </c>
    </row>
    <row r="15268" spans="5:6" x14ac:dyDescent="0.3">
      <c r="E15268" s="4" t="s">
        <v>3542</v>
      </c>
      <c r="F15268" s="11">
        <v>0</v>
      </c>
    </row>
    <row r="15269" spans="5:6" x14ac:dyDescent="0.3">
      <c r="E15269" s="4" t="s">
        <v>3022</v>
      </c>
      <c r="F15269" s="11">
        <v>0</v>
      </c>
    </row>
    <row r="15270" spans="5:6" x14ac:dyDescent="0.3">
      <c r="E15270" s="4" t="s">
        <v>3550</v>
      </c>
      <c r="F15270" s="11">
        <v>0</v>
      </c>
    </row>
    <row r="15271" spans="5:6" x14ac:dyDescent="0.3">
      <c r="E15271" s="4" t="s">
        <v>3023</v>
      </c>
      <c r="F15271" s="11">
        <v>0</v>
      </c>
    </row>
    <row r="15272" spans="5:6" x14ac:dyDescent="0.3">
      <c r="E15272" s="4" t="s">
        <v>3558</v>
      </c>
      <c r="F15272" s="11">
        <v>0</v>
      </c>
    </row>
    <row r="15273" spans="5:6" x14ac:dyDescent="0.3">
      <c r="E15273" s="4" t="s">
        <v>2947</v>
      </c>
      <c r="F15273" s="11">
        <v>0</v>
      </c>
    </row>
    <row r="15274" spans="5:6" x14ac:dyDescent="0.3">
      <c r="E15274" s="4" t="s">
        <v>3566</v>
      </c>
      <c r="F15274" s="11">
        <v>0</v>
      </c>
    </row>
    <row r="15275" spans="5:6" x14ac:dyDescent="0.3">
      <c r="E15275" s="4" t="s">
        <v>3025</v>
      </c>
      <c r="F15275" s="11">
        <v>0</v>
      </c>
    </row>
    <row r="15276" spans="5:6" x14ac:dyDescent="0.3">
      <c r="E15276" s="4" t="s">
        <v>3574</v>
      </c>
      <c r="F15276" s="11">
        <v>0</v>
      </c>
    </row>
    <row r="15277" spans="5:6" x14ac:dyDescent="0.3">
      <c r="E15277" s="4" t="s">
        <v>3026</v>
      </c>
      <c r="F15277" s="11">
        <v>0</v>
      </c>
    </row>
    <row r="15278" spans="5:6" x14ac:dyDescent="0.3">
      <c r="E15278" s="4" t="s">
        <v>3582</v>
      </c>
      <c r="F15278" s="11">
        <v>0</v>
      </c>
    </row>
    <row r="15279" spans="5:6" x14ac:dyDescent="0.3">
      <c r="E15279" s="4" t="s">
        <v>3027</v>
      </c>
      <c r="F15279" s="11">
        <v>0</v>
      </c>
    </row>
    <row r="15280" spans="5:6" x14ac:dyDescent="0.3">
      <c r="E15280" s="4" t="s">
        <v>3590</v>
      </c>
      <c r="F15280" s="11">
        <v>0</v>
      </c>
    </row>
    <row r="15281" spans="5:6" x14ac:dyDescent="0.3">
      <c r="E15281" s="4" t="s">
        <v>3028</v>
      </c>
      <c r="F15281" s="11">
        <v>0</v>
      </c>
    </row>
    <row r="15282" spans="5:6" x14ac:dyDescent="0.3">
      <c r="E15282" s="4" t="s">
        <v>3598</v>
      </c>
      <c r="F15282" s="11">
        <v>0</v>
      </c>
    </row>
    <row r="15283" spans="5:6" x14ac:dyDescent="0.3">
      <c r="E15283" s="4" t="s">
        <v>3029</v>
      </c>
      <c r="F15283" s="11">
        <v>0</v>
      </c>
    </row>
    <row r="15284" spans="5:6" x14ac:dyDescent="0.3">
      <c r="E15284" s="4" t="s">
        <v>3606</v>
      </c>
      <c r="F15284" s="11">
        <v>0</v>
      </c>
    </row>
    <row r="15285" spans="5:6" x14ac:dyDescent="0.3">
      <c r="E15285" s="4" t="s">
        <v>3030</v>
      </c>
      <c r="F15285" s="11">
        <v>0</v>
      </c>
    </row>
    <row r="15286" spans="5:6" x14ac:dyDescent="0.3">
      <c r="E15286" s="4" t="s">
        <v>3614</v>
      </c>
      <c r="F15286" s="11">
        <v>0</v>
      </c>
    </row>
    <row r="15287" spans="5:6" x14ac:dyDescent="0.3">
      <c r="E15287" s="4" t="s">
        <v>3031</v>
      </c>
      <c r="F15287" s="11">
        <v>0</v>
      </c>
    </row>
    <row r="15288" spans="5:6" x14ac:dyDescent="0.3">
      <c r="E15288" s="4" t="s">
        <v>3622</v>
      </c>
      <c r="F15288" s="11">
        <v>0</v>
      </c>
    </row>
    <row r="15289" spans="5:6" x14ac:dyDescent="0.3">
      <c r="E15289" s="4" t="s">
        <v>3032</v>
      </c>
      <c r="F15289" s="11">
        <v>0</v>
      </c>
    </row>
    <row r="15290" spans="5:6" x14ac:dyDescent="0.3">
      <c r="E15290" s="4" t="s">
        <v>3630</v>
      </c>
      <c r="F15290" s="11">
        <v>0</v>
      </c>
    </row>
    <row r="15291" spans="5:6" x14ac:dyDescent="0.3">
      <c r="E15291" s="4" t="s">
        <v>3033</v>
      </c>
      <c r="F15291" s="11">
        <v>0</v>
      </c>
    </row>
    <row r="15292" spans="5:6" x14ac:dyDescent="0.3">
      <c r="E15292" s="4" t="s">
        <v>3638</v>
      </c>
      <c r="F15292" s="11">
        <v>0</v>
      </c>
    </row>
    <row r="15293" spans="5:6" x14ac:dyDescent="0.3">
      <c r="E15293" s="4" t="s">
        <v>3034</v>
      </c>
      <c r="F15293" s="11">
        <v>0</v>
      </c>
    </row>
    <row r="15294" spans="5:6" x14ac:dyDescent="0.3">
      <c r="E15294" s="4" t="s">
        <v>3646</v>
      </c>
      <c r="F15294" s="11">
        <v>0</v>
      </c>
    </row>
    <row r="15295" spans="5:6" x14ac:dyDescent="0.3">
      <c r="E15295" s="4" t="s">
        <v>2912</v>
      </c>
      <c r="F15295" s="11">
        <v>0</v>
      </c>
    </row>
    <row r="15296" spans="5:6" x14ac:dyDescent="0.3">
      <c r="E15296" s="4" t="s">
        <v>3654</v>
      </c>
      <c r="F15296" s="11">
        <v>0</v>
      </c>
    </row>
    <row r="15297" spans="5:6" x14ac:dyDescent="0.3">
      <c r="E15297" s="4" t="s">
        <v>3036</v>
      </c>
      <c r="F15297" s="11">
        <v>0</v>
      </c>
    </row>
    <row r="15298" spans="5:6" x14ac:dyDescent="0.3">
      <c r="E15298" s="4" t="s">
        <v>3662</v>
      </c>
      <c r="F15298" s="11">
        <v>0</v>
      </c>
    </row>
    <row r="15299" spans="5:6" x14ac:dyDescent="0.3">
      <c r="E15299" s="4" t="s">
        <v>3037</v>
      </c>
      <c r="F15299" s="11">
        <v>0</v>
      </c>
    </row>
    <row r="15300" spans="5:6" x14ac:dyDescent="0.3">
      <c r="E15300" s="4" t="s">
        <v>3670</v>
      </c>
      <c r="F15300" s="11">
        <v>0</v>
      </c>
    </row>
    <row r="15301" spans="5:6" x14ac:dyDescent="0.3">
      <c r="E15301" s="4" t="s">
        <v>3038</v>
      </c>
      <c r="F15301" s="11">
        <v>0</v>
      </c>
    </row>
    <row r="15302" spans="5:6" x14ac:dyDescent="0.3">
      <c r="E15302" s="4" t="s">
        <v>3678</v>
      </c>
      <c r="F15302" s="11">
        <v>0</v>
      </c>
    </row>
    <row r="15303" spans="5:6" x14ac:dyDescent="0.3">
      <c r="E15303" s="4" t="s">
        <v>3039</v>
      </c>
      <c r="F15303" s="11">
        <v>0</v>
      </c>
    </row>
    <row r="15304" spans="5:6" x14ac:dyDescent="0.3">
      <c r="E15304" s="4" t="s">
        <v>3686</v>
      </c>
      <c r="F15304" s="11">
        <v>0</v>
      </c>
    </row>
    <row r="15305" spans="5:6" x14ac:dyDescent="0.3">
      <c r="E15305" s="4" t="s">
        <v>3040</v>
      </c>
      <c r="F15305" s="11">
        <v>0</v>
      </c>
    </row>
    <row r="15306" spans="5:6" x14ac:dyDescent="0.3">
      <c r="E15306" s="4" t="s">
        <v>3694</v>
      </c>
      <c r="F15306" s="11">
        <v>0</v>
      </c>
    </row>
    <row r="15307" spans="5:6" x14ac:dyDescent="0.3">
      <c r="E15307" s="4" t="s">
        <v>3041</v>
      </c>
      <c r="F15307" s="11">
        <v>0</v>
      </c>
    </row>
    <row r="15308" spans="5:6" x14ac:dyDescent="0.3">
      <c r="E15308" s="4" t="s">
        <v>3702</v>
      </c>
      <c r="F15308" s="11">
        <v>0</v>
      </c>
    </row>
    <row r="15309" spans="5:6" x14ac:dyDescent="0.3">
      <c r="E15309" s="4" t="s">
        <v>2887</v>
      </c>
      <c r="F15309" s="11">
        <v>0</v>
      </c>
    </row>
    <row r="15310" spans="5:6" x14ac:dyDescent="0.3">
      <c r="E15310" s="4" t="s">
        <v>3710</v>
      </c>
      <c r="F15310" s="11">
        <v>0</v>
      </c>
    </row>
    <row r="15311" spans="5:6" x14ac:dyDescent="0.3">
      <c r="E15311" s="4" t="s">
        <v>3043</v>
      </c>
      <c r="F15311" s="11">
        <v>0</v>
      </c>
    </row>
    <row r="15312" spans="5:6" x14ac:dyDescent="0.3">
      <c r="E15312" s="4" t="s">
        <v>2944</v>
      </c>
      <c r="F15312" s="11">
        <v>0</v>
      </c>
    </row>
    <row r="15313" spans="5:6" x14ac:dyDescent="0.3">
      <c r="E15313" s="4" t="s">
        <v>3044</v>
      </c>
      <c r="F15313" s="11">
        <v>0</v>
      </c>
    </row>
    <row r="15314" spans="5:6" x14ac:dyDescent="0.3">
      <c r="E15314" s="4" t="s">
        <v>3726</v>
      </c>
      <c r="F15314" s="11">
        <v>0</v>
      </c>
    </row>
    <row r="15315" spans="5:6" x14ac:dyDescent="0.3">
      <c r="E15315" s="4" t="s">
        <v>3045</v>
      </c>
      <c r="F15315" s="11">
        <v>0</v>
      </c>
    </row>
    <row r="15316" spans="5:6" x14ac:dyDescent="0.3">
      <c r="E15316" s="4" t="s">
        <v>3734</v>
      </c>
      <c r="F15316" s="11">
        <v>0</v>
      </c>
    </row>
    <row r="15317" spans="5:6" x14ac:dyDescent="0.3">
      <c r="E15317" s="4" t="s">
        <v>3046</v>
      </c>
      <c r="F15317" s="11">
        <v>0</v>
      </c>
    </row>
    <row r="15318" spans="5:6" x14ac:dyDescent="0.3">
      <c r="E15318" s="4" t="s">
        <v>3742</v>
      </c>
      <c r="F15318" s="11">
        <v>0</v>
      </c>
    </row>
    <row r="15319" spans="5:6" x14ac:dyDescent="0.3">
      <c r="E15319" s="4" t="s">
        <v>3047</v>
      </c>
      <c r="F15319" s="11">
        <v>0</v>
      </c>
    </row>
    <row r="15320" spans="5:6" x14ac:dyDescent="0.3">
      <c r="E15320" s="4" t="s">
        <v>2945</v>
      </c>
      <c r="F15320" s="11">
        <v>0</v>
      </c>
    </row>
    <row r="15321" spans="5:6" x14ac:dyDescent="0.3">
      <c r="E15321" s="4" t="s">
        <v>3048</v>
      </c>
      <c r="F15321" s="11">
        <v>0</v>
      </c>
    </row>
    <row r="15322" spans="5:6" x14ac:dyDescent="0.3">
      <c r="E15322" s="4" t="s">
        <v>3768</v>
      </c>
      <c r="F15322" s="11">
        <v>0</v>
      </c>
    </row>
    <row r="15323" spans="5:6" x14ac:dyDescent="0.3">
      <c r="E15323" s="4" t="s">
        <v>3049</v>
      </c>
      <c r="F15323" s="11">
        <v>0</v>
      </c>
    </row>
    <row r="15324" spans="5:6" x14ac:dyDescent="0.3">
      <c r="E15324" s="4" t="s">
        <v>3776</v>
      </c>
      <c r="F15324" s="11">
        <v>0</v>
      </c>
    </row>
    <row r="15325" spans="5:6" x14ac:dyDescent="0.3">
      <c r="E15325" s="4" t="s">
        <v>3050</v>
      </c>
      <c r="F15325" s="11">
        <v>0</v>
      </c>
    </row>
    <row r="15326" spans="5:6" x14ac:dyDescent="0.3">
      <c r="E15326" s="4" t="s">
        <v>3784</v>
      </c>
      <c r="F15326" s="11">
        <v>0</v>
      </c>
    </row>
    <row r="15327" spans="5:6" x14ac:dyDescent="0.3">
      <c r="E15327" s="4" t="s">
        <v>3051</v>
      </c>
      <c r="F15327" s="11">
        <v>0</v>
      </c>
    </row>
    <row r="15328" spans="5:6" x14ac:dyDescent="0.3">
      <c r="E15328" s="4" t="s">
        <v>3792</v>
      </c>
      <c r="F15328" s="11">
        <v>0</v>
      </c>
    </row>
    <row r="15329" spans="5:6" x14ac:dyDescent="0.3">
      <c r="E15329" s="4" t="s">
        <v>3052</v>
      </c>
      <c r="F15329" s="11">
        <v>0</v>
      </c>
    </row>
    <row r="15330" spans="5:6" x14ac:dyDescent="0.3">
      <c r="E15330" s="4" t="s">
        <v>3800</v>
      </c>
      <c r="F15330" s="11">
        <v>0</v>
      </c>
    </row>
    <row r="15331" spans="5:6" x14ac:dyDescent="0.3">
      <c r="E15331" s="4" t="s">
        <v>3053</v>
      </c>
      <c r="F15331" s="11">
        <v>0</v>
      </c>
    </row>
    <row r="15332" spans="5:6" x14ac:dyDescent="0.3">
      <c r="E15332" s="4" t="s">
        <v>3808</v>
      </c>
      <c r="F15332" s="11">
        <v>0</v>
      </c>
    </row>
    <row r="15333" spans="5:6" x14ac:dyDescent="0.3">
      <c r="E15333" s="4" t="s">
        <v>3054</v>
      </c>
      <c r="F15333" s="11">
        <v>0</v>
      </c>
    </row>
    <row r="15334" spans="5:6" x14ac:dyDescent="0.3">
      <c r="E15334" s="4" t="s">
        <v>3824</v>
      </c>
      <c r="F15334" s="11">
        <v>0</v>
      </c>
    </row>
    <row r="15335" spans="5:6" x14ac:dyDescent="0.3">
      <c r="E15335" s="4" t="s">
        <v>3055</v>
      </c>
      <c r="F15335" s="11">
        <v>0</v>
      </c>
    </row>
    <row r="15336" spans="5:6" x14ac:dyDescent="0.3">
      <c r="E15336" s="4" t="s">
        <v>3832</v>
      </c>
      <c r="F15336" s="11">
        <v>0</v>
      </c>
    </row>
    <row r="15337" spans="5:6" x14ac:dyDescent="0.3">
      <c r="E15337" s="4" t="s">
        <v>3056</v>
      </c>
      <c r="F15337" s="11">
        <v>0</v>
      </c>
    </row>
    <row r="15338" spans="5:6" x14ac:dyDescent="0.3">
      <c r="E15338" s="4" t="s">
        <v>3840</v>
      </c>
      <c r="F15338" s="11">
        <v>0</v>
      </c>
    </row>
    <row r="15339" spans="5:6" x14ac:dyDescent="0.3">
      <c r="E15339" s="4" t="s">
        <v>2921</v>
      </c>
      <c r="F15339" s="11">
        <v>0</v>
      </c>
    </row>
    <row r="15340" spans="5:6" x14ac:dyDescent="0.3">
      <c r="E15340" s="4" t="s">
        <v>3848</v>
      </c>
      <c r="F15340" s="11">
        <v>0</v>
      </c>
    </row>
    <row r="15341" spans="5:6" x14ac:dyDescent="0.3">
      <c r="E15341" s="4" t="s">
        <v>3058</v>
      </c>
      <c r="F15341" s="11">
        <v>0</v>
      </c>
    </row>
    <row r="15342" spans="5:6" x14ac:dyDescent="0.3">
      <c r="E15342" s="4" t="s">
        <v>3856</v>
      </c>
      <c r="F15342" s="11">
        <v>0</v>
      </c>
    </row>
    <row r="15343" spans="5:6" x14ac:dyDescent="0.3">
      <c r="E15343" s="4" t="s">
        <v>3059</v>
      </c>
      <c r="F15343" s="11">
        <v>0</v>
      </c>
    </row>
    <row r="15344" spans="5:6" x14ac:dyDescent="0.3">
      <c r="E15344" s="4" t="s">
        <v>3864</v>
      </c>
      <c r="F15344" s="11">
        <v>0</v>
      </c>
    </row>
    <row r="15345" spans="5:6" x14ac:dyDescent="0.3">
      <c r="E15345" s="4" t="s">
        <v>2913</v>
      </c>
      <c r="F15345" s="11">
        <v>0</v>
      </c>
    </row>
    <row r="15346" spans="5:6" x14ac:dyDescent="0.3">
      <c r="E15346" s="4" t="s">
        <v>3872</v>
      </c>
      <c r="F15346" s="11">
        <v>0</v>
      </c>
    </row>
    <row r="15347" spans="5:6" x14ac:dyDescent="0.3">
      <c r="E15347" s="4" t="s">
        <v>3061</v>
      </c>
      <c r="F15347" s="11">
        <v>0</v>
      </c>
    </row>
    <row r="15348" spans="5:6" x14ac:dyDescent="0.3">
      <c r="E15348" s="4" t="s">
        <v>3880</v>
      </c>
      <c r="F15348" s="11">
        <v>0</v>
      </c>
    </row>
    <row r="15349" spans="5:6" x14ac:dyDescent="0.3">
      <c r="E15349" s="4" t="s">
        <v>3062</v>
      </c>
      <c r="F15349" s="11">
        <v>0</v>
      </c>
    </row>
    <row r="15350" spans="5:6" x14ac:dyDescent="0.3">
      <c r="E15350" s="4" t="s">
        <v>3888</v>
      </c>
      <c r="F15350" s="11">
        <v>0</v>
      </c>
    </row>
    <row r="15351" spans="5:6" x14ac:dyDescent="0.3">
      <c r="E15351" s="4" t="s">
        <v>3063</v>
      </c>
      <c r="F15351" s="11">
        <v>0</v>
      </c>
    </row>
    <row r="15352" spans="5:6" x14ac:dyDescent="0.3">
      <c r="E15352" s="4" t="s">
        <v>3896</v>
      </c>
      <c r="F15352" s="11">
        <v>0</v>
      </c>
    </row>
    <row r="15353" spans="5:6" x14ac:dyDescent="0.3">
      <c r="E15353" s="4" t="s">
        <v>3064</v>
      </c>
      <c r="F15353" s="11">
        <v>0</v>
      </c>
    </row>
    <row r="15354" spans="5:6" x14ac:dyDescent="0.3">
      <c r="E15354" s="4" t="s">
        <v>3904</v>
      </c>
      <c r="F15354" s="11">
        <v>0</v>
      </c>
    </row>
    <row r="15355" spans="5:6" x14ac:dyDescent="0.3">
      <c r="E15355" s="4" t="s">
        <v>3065</v>
      </c>
      <c r="F15355" s="11">
        <v>0</v>
      </c>
    </row>
    <row r="15356" spans="5:6" x14ac:dyDescent="0.3">
      <c r="E15356" s="4" t="s">
        <v>2948</v>
      </c>
      <c r="F15356" s="11">
        <v>0</v>
      </c>
    </row>
    <row r="15357" spans="5:6" x14ac:dyDescent="0.3">
      <c r="E15357" s="4" t="s">
        <v>3066</v>
      </c>
      <c r="F15357" s="11">
        <v>0</v>
      </c>
    </row>
    <row r="15358" spans="5:6" x14ac:dyDescent="0.3">
      <c r="E15358" s="4" t="s">
        <v>3936</v>
      </c>
      <c r="F15358" s="11">
        <v>0</v>
      </c>
    </row>
    <row r="15359" spans="5:6" x14ac:dyDescent="0.3">
      <c r="E15359" s="4" t="s">
        <v>3067</v>
      </c>
      <c r="F15359" s="11">
        <v>0</v>
      </c>
    </row>
    <row r="15360" spans="5:6" x14ac:dyDescent="0.3">
      <c r="E15360" s="4" t="s">
        <v>3944</v>
      </c>
      <c r="F15360" s="11">
        <v>0</v>
      </c>
    </row>
    <row r="15361" spans="5:6" x14ac:dyDescent="0.3">
      <c r="E15361" s="4" t="s">
        <v>2936</v>
      </c>
      <c r="F15361" s="11">
        <v>0</v>
      </c>
    </row>
    <row r="15362" spans="5:6" x14ac:dyDescent="0.3">
      <c r="E15362" s="4" t="s">
        <v>3952</v>
      </c>
      <c r="F15362" s="11">
        <v>0</v>
      </c>
    </row>
    <row r="15363" spans="5:6" x14ac:dyDescent="0.3">
      <c r="E15363" s="4" t="s">
        <v>3069</v>
      </c>
      <c r="F15363" s="11">
        <v>0</v>
      </c>
    </row>
    <row r="15364" spans="5:6" x14ac:dyDescent="0.3">
      <c r="E15364" s="4" t="s">
        <v>3960</v>
      </c>
      <c r="F15364" s="11">
        <v>0</v>
      </c>
    </row>
    <row r="15365" spans="5:6" x14ac:dyDescent="0.3">
      <c r="E15365" s="4" t="s">
        <v>3070</v>
      </c>
      <c r="F15365" s="11">
        <v>0</v>
      </c>
    </row>
    <row r="15366" spans="5:6" x14ac:dyDescent="0.3">
      <c r="E15366" s="4" t="s">
        <v>3968</v>
      </c>
      <c r="F15366" s="11">
        <v>0</v>
      </c>
    </row>
    <row r="15367" spans="5:6" x14ac:dyDescent="0.3">
      <c r="E15367" s="4" t="s">
        <v>3071</v>
      </c>
      <c r="F15367" s="11">
        <v>0</v>
      </c>
    </row>
    <row r="15368" spans="5:6" x14ac:dyDescent="0.3">
      <c r="E15368" s="4" t="s">
        <v>3987</v>
      </c>
      <c r="F15368" s="11">
        <v>0</v>
      </c>
    </row>
    <row r="15369" spans="5:6" x14ac:dyDescent="0.3">
      <c r="E15369" s="4" t="s">
        <v>3072</v>
      </c>
      <c r="F15369" s="11">
        <v>0</v>
      </c>
    </row>
    <row r="15370" spans="5:6" x14ac:dyDescent="0.3">
      <c r="E15370" s="4" t="s">
        <v>3995</v>
      </c>
      <c r="F15370" s="11">
        <v>0</v>
      </c>
    </row>
    <row r="15371" spans="5:6" x14ac:dyDescent="0.3">
      <c r="E15371" s="4" t="s">
        <v>3073</v>
      </c>
      <c r="F15371" s="11">
        <v>0</v>
      </c>
    </row>
    <row r="15372" spans="5:6" x14ac:dyDescent="0.3">
      <c r="E15372" s="4" t="s">
        <v>4003</v>
      </c>
      <c r="F15372" s="11">
        <v>0</v>
      </c>
    </row>
    <row r="15373" spans="5:6" x14ac:dyDescent="0.3">
      <c r="E15373" s="4" t="s">
        <v>3074</v>
      </c>
      <c r="F15373" s="11">
        <v>0</v>
      </c>
    </row>
    <row r="15374" spans="5:6" x14ac:dyDescent="0.3">
      <c r="E15374" s="4" t="s">
        <v>2925</v>
      </c>
      <c r="F15374" s="11">
        <v>0</v>
      </c>
    </row>
    <row r="15375" spans="5:6" x14ac:dyDescent="0.3">
      <c r="E15375" s="4" t="s">
        <v>3075</v>
      </c>
      <c r="F15375" s="11">
        <v>0</v>
      </c>
    </row>
    <row r="15376" spans="5:6" x14ac:dyDescent="0.3">
      <c r="E15376" s="4" t="s">
        <v>3464</v>
      </c>
      <c r="F15376" s="11">
        <v>0</v>
      </c>
    </row>
    <row r="15377" spans="5:6" x14ac:dyDescent="0.3">
      <c r="E15377" s="4" t="s">
        <v>3076</v>
      </c>
      <c r="F15377" s="11">
        <v>0</v>
      </c>
    </row>
    <row r="15378" spans="5:6" x14ac:dyDescent="0.3">
      <c r="E15378" s="4" t="s">
        <v>3468</v>
      </c>
      <c r="F15378" s="11">
        <v>0</v>
      </c>
    </row>
    <row r="15379" spans="5:6" x14ac:dyDescent="0.3">
      <c r="E15379" s="4" t="s">
        <v>3077</v>
      </c>
      <c r="F15379" s="11">
        <v>0</v>
      </c>
    </row>
    <row r="15380" spans="5:6" x14ac:dyDescent="0.3">
      <c r="E15380" s="4" t="s">
        <v>3472</v>
      </c>
      <c r="F15380" s="11">
        <v>0</v>
      </c>
    </row>
    <row r="15381" spans="5:6" x14ac:dyDescent="0.3">
      <c r="E15381" s="4" t="s">
        <v>3078</v>
      </c>
      <c r="F15381" s="11">
        <v>0</v>
      </c>
    </row>
    <row r="15382" spans="5:6" x14ac:dyDescent="0.3">
      <c r="E15382" s="4" t="s">
        <v>3476</v>
      </c>
      <c r="F15382" s="11">
        <v>0</v>
      </c>
    </row>
    <row r="15383" spans="5:6" x14ac:dyDescent="0.3">
      <c r="E15383" s="4" t="s">
        <v>3079</v>
      </c>
      <c r="F15383" s="11">
        <v>0</v>
      </c>
    </row>
    <row r="15384" spans="5:6" x14ac:dyDescent="0.3">
      <c r="E15384" s="4" t="s">
        <v>3480</v>
      </c>
      <c r="F15384" s="11">
        <v>0</v>
      </c>
    </row>
    <row r="15385" spans="5:6" x14ac:dyDescent="0.3">
      <c r="E15385" s="4" t="s">
        <v>3080</v>
      </c>
      <c r="F15385" s="11">
        <v>0</v>
      </c>
    </row>
    <row r="15386" spans="5:6" x14ac:dyDescent="0.3">
      <c r="E15386" s="4" t="s">
        <v>3484</v>
      </c>
      <c r="F15386" s="11">
        <v>0</v>
      </c>
    </row>
    <row r="15387" spans="5:6" x14ac:dyDescent="0.3">
      <c r="E15387" s="4" t="s">
        <v>3081</v>
      </c>
      <c r="F15387" s="11">
        <v>0</v>
      </c>
    </row>
    <row r="15388" spans="5:6" x14ac:dyDescent="0.3">
      <c r="E15388" s="4" t="s">
        <v>3488</v>
      </c>
      <c r="F15388" s="11">
        <v>0</v>
      </c>
    </row>
    <row r="15389" spans="5:6" x14ac:dyDescent="0.3">
      <c r="E15389" s="4" t="s">
        <v>3082</v>
      </c>
      <c r="F15389" s="11">
        <v>0</v>
      </c>
    </row>
    <row r="15390" spans="5:6" x14ac:dyDescent="0.3">
      <c r="E15390" s="4" t="s">
        <v>3492</v>
      </c>
      <c r="F15390" s="11">
        <v>0</v>
      </c>
    </row>
    <row r="15391" spans="5:6" x14ac:dyDescent="0.3">
      <c r="E15391" s="4" t="s">
        <v>3083</v>
      </c>
      <c r="F15391" s="11">
        <v>0</v>
      </c>
    </row>
    <row r="15392" spans="5:6" x14ac:dyDescent="0.3">
      <c r="E15392" s="4" t="s">
        <v>2926</v>
      </c>
      <c r="F15392" s="11">
        <v>0</v>
      </c>
    </row>
    <row r="15393" spans="5:6" x14ac:dyDescent="0.3">
      <c r="E15393" s="4" t="s">
        <v>3084</v>
      </c>
      <c r="F15393" s="11">
        <v>0</v>
      </c>
    </row>
    <row r="15394" spans="5:6" x14ac:dyDescent="0.3">
      <c r="E15394" s="4" t="s">
        <v>3500</v>
      </c>
      <c r="F15394" s="11">
        <v>0</v>
      </c>
    </row>
    <row r="15395" spans="5:6" x14ac:dyDescent="0.3">
      <c r="E15395" s="4" t="s">
        <v>3085</v>
      </c>
      <c r="F15395" s="11">
        <v>0</v>
      </c>
    </row>
    <row r="15396" spans="5:6" x14ac:dyDescent="0.3">
      <c r="E15396" s="4" t="s">
        <v>3504</v>
      </c>
      <c r="F15396" s="11">
        <v>0</v>
      </c>
    </row>
    <row r="15397" spans="5:6" x14ac:dyDescent="0.3">
      <c r="E15397" s="4" t="s">
        <v>3086</v>
      </c>
      <c r="F15397" s="11">
        <v>0</v>
      </c>
    </row>
    <row r="15398" spans="5:6" x14ac:dyDescent="0.3">
      <c r="E15398" s="4" t="s">
        <v>3508</v>
      </c>
      <c r="F15398" s="11">
        <v>0</v>
      </c>
    </row>
    <row r="15399" spans="5:6" x14ac:dyDescent="0.3">
      <c r="E15399" s="4" t="s">
        <v>3087</v>
      </c>
      <c r="F15399" s="11">
        <v>0</v>
      </c>
    </row>
    <row r="15400" spans="5:6" x14ac:dyDescent="0.3">
      <c r="E15400" s="4" t="s">
        <v>3512</v>
      </c>
      <c r="F15400" s="11">
        <v>0</v>
      </c>
    </row>
    <row r="15401" spans="5:6" x14ac:dyDescent="0.3">
      <c r="E15401" s="4" t="s">
        <v>3088</v>
      </c>
      <c r="F15401" s="11">
        <v>0</v>
      </c>
    </row>
    <row r="15402" spans="5:6" x14ac:dyDescent="0.3">
      <c r="E15402" s="4" t="s">
        <v>3516</v>
      </c>
      <c r="F15402" s="11">
        <v>0</v>
      </c>
    </row>
    <row r="15403" spans="5:6" x14ac:dyDescent="0.3">
      <c r="E15403" s="4" t="s">
        <v>3089</v>
      </c>
      <c r="F15403" s="11">
        <v>0</v>
      </c>
    </row>
    <row r="15404" spans="5:6" x14ac:dyDescent="0.3">
      <c r="E15404" s="4" t="s">
        <v>3520</v>
      </c>
      <c r="F15404" s="11">
        <v>0</v>
      </c>
    </row>
    <row r="15405" spans="5:6" x14ac:dyDescent="0.3">
      <c r="E15405" s="4" t="s">
        <v>2914</v>
      </c>
      <c r="F15405" s="11">
        <v>0</v>
      </c>
    </row>
    <row r="15406" spans="5:6" x14ac:dyDescent="0.3">
      <c r="E15406" s="4" t="s">
        <v>3524</v>
      </c>
      <c r="F15406" s="11">
        <v>0</v>
      </c>
    </row>
    <row r="15407" spans="5:6" x14ac:dyDescent="0.3">
      <c r="E15407" s="4" t="s">
        <v>3091</v>
      </c>
      <c r="F15407" s="11">
        <v>0</v>
      </c>
    </row>
    <row r="15408" spans="5:6" x14ac:dyDescent="0.3">
      <c r="E15408" s="4" t="s">
        <v>3528</v>
      </c>
      <c r="F15408" s="11">
        <v>0</v>
      </c>
    </row>
    <row r="15409" spans="5:6" x14ac:dyDescent="0.3">
      <c r="E15409" s="4" t="s">
        <v>3092</v>
      </c>
      <c r="F15409" s="11">
        <v>0</v>
      </c>
    </row>
    <row r="15410" spans="5:6" x14ac:dyDescent="0.3">
      <c r="E15410" s="4" t="s">
        <v>3532</v>
      </c>
      <c r="F15410" s="11">
        <v>0</v>
      </c>
    </row>
    <row r="15411" spans="5:6" x14ac:dyDescent="0.3">
      <c r="E15411" s="4" t="s">
        <v>3093</v>
      </c>
      <c r="F15411" s="11">
        <v>0</v>
      </c>
    </row>
    <row r="15412" spans="5:6" x14ac:dyDescent="0.3">
      <c r="E15412" s="4" t="s">
        <v>3536</v>
      </c>
      <c r="F15412" s="11">
        <v>0</v>
      </c>
    </row>
    <row r="15413" spans="5:6" x14ac:dyDescent="0.3">
      <c r="E15413" s="4" t="s">
        <v>3094</v>
      </c>
      <c r="F15413" s="11">
        <v>0</v>
      </c>
    </row>
    <row r="15414" spans="5:6" x14ac:dyDescent="0.3">
      <c r="E15414" s="4" t="s">
        <v>3540</v>
      </c>
      <c r="F15414" s="11">
        <v>0</v>
      </c>
    </row>
    <row r="15415" spans="5:6" x14ac:dyDescent="0.3">
      <c r="E15415" s="4" t="s">
        <v>3095</v>
      </c>
      <c r="F15415" s="11">
        <v>0</v>
      </c>
    </row>
    <row r="15416" spans="5:6" x14ac:dyDescent="0.3">
      <c r="E15416" s="4" t="s">
        <v>3544</v>
      </c>
      <c r="F15416" s="11">
        <v>0</v>
      </c>
    </row>
    <row r="15417" spans="5:6" x14ac:dyDescent="0.3">
      <c r="E15417" s="4" t="s">
        <v>3096</v>
      </c>
      <c r="F15417" s="11">
        <v>0</v>
      </c>
    </row>
    <row r="15418" spans="5:6" x14ac:dyDescent="0.3">
      <c r="E15418" s="4" t="s">
        <v>3548</v>
      </c>
      <c r="F15418" s="11">
        <v>0</v>
      </c>
    </row>
    <row r="15419" spans="5:6" x14ac:dyDescent="0.3">
      <c r="E15419" s="4" t="s">
        <v>3097</v>
      </c>
      <c r="F15419" s="11">
        <v>0</v>
      </c>
    </row>
    <row r="15420" spans="5:6" x14ac:dyDescent="0.3">
      <c r="E15420" s="4" t="s">
        <v>3552</v>
      </c>
      <c r="F15420" s="11">
        <v>0</v>
      </c>
    </row>
    <row r="15421" spans="5:6" x14ac:dyDescent="0.3">
      <c r="E15421" s="4" t="s">
        <v>3098</v>
      </c>
      <c r="F15421" s="11">
        <v>0</v>
      </c>
    </row>
    <row r="15422" spans="5:6" x14ac:dyDescent="0.3">
      <c r="E15422" s="4" t="s">
        <v>3556</v>
      </c>
      <c r="F15422" s="11">
        <v>0</v>
      </c>
    </row>
    <row r="15423" spans="5:6" x14ac:dyDescent="0.3">
      <c r="E15423" s="4" t="s">
        <v>3099</v>
      </c>
      <c r="F15423" s="11">
        <v>0</v>
      </c>
    </row>
    <row r="15424" spans="5:6" x14ac:dyDescent="0.3">
      <c r="E15424" s="4" t="s">
        <v>3560</v>
      </c>
      <c r="F15424" s="11">
        <v>0</v>
      </c>
    </row>
    <row r="15425" spans="5:6" x14ac:dyDescent="0.3">
      <c r="E15425" s="4" t="s">
        <v>3100</v>
      </c>
      <c r="F15425" s="11">
        <v>0</v>
      </c>
    </row>
    <row r="15426" spans="5:6" x14ac:dyDescent="0.3">
      <c r="E15426" s="4" t="s">
        <v>3564</v>
      </c>
      <c r="F15426" s="11">
        <v>0</v>
      </c>
    </row>
    <row r="15427" spans="5:6" x14ac:dyDescent="0.3">
      <c r="E15427" s="4" t="s">
        <v>3101</v>
      </c>
      <c r="F15427" s="11">
        <v>0</v>
      </c>
    </row>
    <row r="15428" spans="5:6" x14ac:dyDescent="0.3">
      <c r="E15428" s="4" t="s">
        <v>3568</v>
      </c>
      <c r="F15428" s="11">
        <v>0</v>
      </c>
    </row>
    <row r="15429" spans="5:6" x14ac:dyDescent="0.3">
      <c r="E15429" s="4" t="s">
        <v>3102</v>
      </c>
      <c r="F15429" s="11">
        <v>0</v>
      </c>
    </row>
    <row r="15430" spans="5:6" x14ac:dyDescent="0.3">
      <c r="E15430" s="4" t="s">
        <v>3572</v>
      </c>
      <c r="F15430" s="11">
        <v>0</v>
      </c>
    </row>
    <row r="15431" spans="5:6" x14ac:dyDescent="0.3">
      <c r="E15431" s="4" t="s">
        <v>3103</v>
      </c>
      <c r="F15431" s="11">
        <v>0</v>
      </c>
    </row>
    <row r="15432" spans="5:6" x14ac:dyDescent="0.3">
      <c r="E15432" s="4" t="s">
        <v>2942</v>
      </c>
      <c r="F15432" s="11">
        <v>0</v>
      </c>
    </row>
    <row r="15433" spans="5:6" x14ac:dyDescent="0.3">
      <c r="E15433" s="4" t="s">
        <v>3104</v>
      </c>
      <c r="F15433" s="11">
        <v>0</v>
      </c>
    </row>
    <row r="15434" spans="5:6" x14ac:dyDescent="0.3">
      <c r="E15434" s="4" t="s">
        <v>3580</v>
      </c>
      <c r="F15434" s="11">
        <v>0</v>
      </c>
    </row>
    <row r="15435" spans="5:6" x14ac:dyDescent="0.3">
      <c r="E15435" s="4" t="s">
        <v>3105</v>
      </c>
      <c r="F15435" s="11">
        <v>0</v>
      </c>
    </row>
    <row r="15436" spans="5:6" x14ac:dyDescent="0.3">
      <c r="E15436" s="4" t="s">
        <v>3584</v>
      </c>
      <c r="F15436" s="11">
        <v>0</v>
      </c>
    </row>
    <row r="15437" spans="5:6" x14ac:dyDescent="0.3">
      <c r="E15437" s="4" t="s">
        <v>3106</v>
      </c>
      <c r="F15437" s="11">
        <v>0</v>
      </c>
    </row>
    <row r="15438" spans="5:6" x14ac:dyDescent="0.3">
      <c r="E15438" s="4" t="s">
        <v>3588</v>
      </c>
      <c r="F15438" s="11">
        <v>0</v>
      </c>
    </row>
    <row r="15439" spans="5:6" x14ac:dyDescent="0.3">
      <c r="E15439" s="4" t="s">
        <v>3107</v>
      </c>
      <c r="F15439" s="11">
        <v>0</v>
      </c>
    </row>
    <row r="15440" spans="5:6" x14ac:dyDescent="0.3">
      <c r="E15440" s="4" t="s">
        <v>2902</v>
      </c>
      <c r="F15440" s="11">
        <v>0</v>
      </c>
    </row>
    <row r="15441" spans="5:6" x14ac:dyDescent="0.3">
      <c r="E15441" s="4" t="s">
        <v>3108</v>
      </c>
      <c r="F15441" s="11">
        <v>0</v>
      </c>
    </row>
    <row r="15442" spans="5:6" x14ac:dyDescent="0.3">
      <c r="E15442" s="4" t="s">
        <v>2927</v>
      </c>
      <c r="F15442" s="11">
        <v>0</v>
      </c>
    </row>
    <row r="15443" spans="5:6" x14ac:dyDescent="0.3">
      <c r="E15443" s="4" t="s">
        <v>2888</v>
      </c>
      <c r="F15443" s="11">
        <v>0</v>
      </c>
    </row>
    <row r="15444" spans="5:6" x14ac:dyDescent="0.3">
      <c r="E15444" s="4" t="s">
        <v>3600</v>
      </c>
      <c r="F15444" s="11">
        <v>0</v>
      </c>
    </row>
    <row r="15445" spans="5:6" x14ac:dyDescent="0.3">
      <c r="E15445" s="4" t="s">
        <v>3110</v>
      </c>
      <c r="F15445" s="11">
        <v>0</v>
      </c>
    </row>
    <row r="15446" spans="5:6" x14ac:dyDescent="0.3">
      <c r="E15446" s="4" t="s">
        <v>2929</v>
      </c>
      <c r="F15446" s="11">
        <v>0</v>
      </c>
    </row>
    <row r="15447" spans="5:6" x14ac:dyDescent="0.3">
      <c r="E15447" s="4" t="s">
        <v>3111</v>
      </c>
      <c r="F15447" s="11">
        <v>0</v>
      </c>
    </row>
    <row r="15448" spans="5:6" x14ac:dyDescent="0.3">
      <c r="E15448" s="4" t="s">
        <v>3608</v>
      </c>
      <c r="F15448" s="11">
        <v>0</v>
      </c>
    </row>
    <row r="15449" spans="5:6" x14ac:dyDescent="0.3">
      <c r="E15449" s="4" t="s">
        <v>3112</v>
      </c>
      <c r="F15449" s="11">
        <v>0</v>
      </c>
    </row>
    <row r="15450" spans="5:6" x14ac:dyDescent="0.3">
      <c r="E15450" s="4" t="s">
        <v>3612</v>
      </c>
      <c r="F15450" s="11">
        <v>0</v>
      </c>
    </row>
    <row r="15451" spans="5:6" x14ac:dyDescent="0.3">
      <c r="E15451" s="4" t="s">
        <v>3113</v>
      </c>
      <c r="F15451" s="11">
        <v>0</v>
      </c>
    </row>
    <row r="15452" spans="5:6" x14ac:dyDescent="0.3">
      <c r="E15452" s="4" t="s">
        <v>3616</v>
      </c>
      <c r="F15452" s="11">
        <v>0</v>
      </c>
    </row>
    <row r="15453" spans="5:6" x14ac:dyDescent="0.3">
      <c r="E15453" s="4" t="s">
        <v>3114</v>
      </c>
      <c r="F15453" s="11">
        <v>0</v>
      </c>
    </row>
    <row r="15454" spans="5:6" x14ac:dyDescent="0.3">
      <c r="E15454" s="4" t="s">
        <v>3620</v>
      </c>
      <c r="F15454" s="11">
        <v>0</v>
      </c>
    </row>
    <row r="15455" spans="5:6" x14ac:dyDescent="0.3">
      <c r="E15455" s="4" t="s">
        <v>3115</v>
      </c>
      <c r="F15455" s="11">
        <v>0</v>
      </c>
    </row>
    <row r="15456" spans="5:6" x14ac:dyDescent="0.3">
      <c r="E15456" s="4" t="s">
        <v>3624</v>
      </c>
      <c r="F15456" s="11">
        <v>0</v>
      </c>
    </row>
    <row r="15457" spans="5:6" x14ac:dyDescent="0.3">
      <c r="E15457" s="4" t="s">
        <v>3116</v>
      </c>
      <c r="F15457" s="11">
        <v>0</v>
      </c>
    </row>
    <row r="15458" spans="5:6" x14ac:dyDescent="0.3">
      <c r="E15458" s="4" t="s">
        <v>3628</v>
      </c>
      <c r="F15458" s="11">
        <v>0</v>
      </c>
    </row>
    <row r="15459" spans="5:6" x14ac:dyDescent="0.3">
      <c r="E15459" s="4" t="s">
        <v>3117</v>
      </c>
      <c r="F15459" s="11">
        <v>0</v>
      </c>
    </row>
    <row r="15460" spans="5:6" x14ac:dyDescent="0.3">
      <c r="E15460" s="4" t="s">
        <v>3632</v>
      </c>
      <c r="F15460" s="11">
        <v>0</v>
      </c>
    </row>
    <row r="15461" spans="5:6" x14ac:dyDescent="0.3">
      <c r="E15461" s="4" t="s">
        <v>3118</v>
      </c>
      <c r="F15461" s="11">
        <v>0</v>
      </c>
    </row>
    <row r="15462" spans="5:6" x14ac:dyDescent="0.3">
      <c r="E15462" s="4" t="s">
        <v>3636</v>
      </c>
      <c r="F15462" s="11">
        <v>0</v>
      </c>
    </row>
    <row r="15463" spans="5:6" x14ac:dyDescent="0.3">
      <c r="E15463" s="4" t="s">
        <v>2889</v>
      </c>
      <c r="F15463" s="11">
        <v>0</v>
      </c>
    </row>
    <row r="15464" spans="5:6" x14ac:dyDescent="0.3">
      <c r="E15464" s="4" t="s">
        <v>3640</v>
      </c>
      <c r="F15464" s="11">
        <v>0</v>
      </c>
    </row>
    <row r="15465" spans="5:6" x14ac:dyDescent="0.3">
      <c r="E15465" s="4" t="s">
        <v>3120</v>
      </c>
      <c r="F15465" s="11">
        <v>0</v>
      </c>
    </row>
    <row r="15466" spans="5:6" x14ac:dyDescent="0.3">
      <c r="E15466" s="4" t="s">
        <v>3644</v>
      </c>
      <c r="F15466" s="11">
        <v>0</v>
      </c>
    </row>
    <row r="15467" spans="5:6" x14ac:dyDescent="0.3">
      <c r="E15467" s="4" t="s">
        <v>2890</v>
      </c>
      <c r="F15467" s="11">
        <v>0</v>
      </c>
    </row>
    <row r="15468" spans="5:6" x14ac:dyDescent="0.3">
      <c r="E15468" s="4" t="s">
        <v>3648</v>
      </c>
      <c r="F15468" s="11">
        <v>0</v>
      </c>
    </row>
    <row r="15469" spans="5:6" x14ac:dyDescent="0.3">
      <c r="E15469" s="4" t="s">
        <v>3122</v>
      </c>
      <c r="F15469" s="11">
        <v>0</v>
      </c>
    </row>
    <row r="15470" spans="5:6" x14ac:dyDescent="0.3">
      <c r="E15470" s="4" t="s">
        <v>2903</v>
      </c>
      <c r="F15470" s="11">
        <v>0</v>
      </c>
    </row>
    <row r="15471" spans="5:6" x14ac:dyDescent="0.3">
      <c r="E15471" s="4" t="s">
        <v>2891</v>
      </c>
      <c r="F15471" s="11">
        <v>0</v>
      </c>
    </row>
    <row r="15472" spans="5:6" x14ac:dyDescent="0.3">
      <c r="E15472" s="4" t="s">
        <v>3656</v>
      </c>
      <c r="F15472" s="11">
        <v>0</v>
      </c>
    </row>
    <row r="15473" spans="5:6" x14ac:dyDescent="0.3">
      <c r="E15473" s="4" t="s">
        <v>3124</v>
      </c>
      <c r="F15473" s="11">
        <v>0</v>
      </c>
    </row>
    <row r="15474" spans="5:6" x14ac:dyDescent="0.3">
      <c r="E15474" s="4" t="s">
        <v>3660</v>
      </c>
      <c r="F15474" s="11">
        <v>0</v>
      </c>
    </row>
    <row r="15475" spans="5:6" x14ac:dyDescent="0.3">
      <c r="E15475" s="4" t="s">
        <v>3125</v>
      </c>
      <c r="F15475" s="11">
        <v>0</v>
      </c>
    </row>
    <row r="15476" spans="5:6" x14ac:dyDescent="0.3">
      <c r="E15476" s="4" t="s">
        <v>3664</v>
      </c>
      <c r="F15476" s="11">
        <v>0</v>
      </c>
    </row>
    <row r="15477" spans="5:6" x14ac:dyDescent="0.3">
      <c r="E15477" s="4" t="s">
        <v>3126</v>
      </c>
      <c r="F15477" s="11">
        <v>0</v>
      </c>
    </row>
    <row r="15478" spans="5:6" x14ac:dyDescent="0.3">
      <c r="E15478" s="4" t="s">
        <v>3668</v>
      </c>
      <c r="F15478" s="11">
        <v>0</v>
      </c>
    </row>
    <row r="15479" spans="5:6" x14ac:dyDescent="0.3">
      <c r="E15479" s="4" t="s">
        <v>3127</v>
      </c>
      <c r="F15479" s="11">
        <v>0</v>
      </c>
    </row>
    <row r="15480" spans="5:6" x14ac:dyDescent="0.3">
      <c r="E15480" s="4" t="s">
        <v>3672</v>
      </c>
      <c r="F15480" s="11">
        <v>0</v>
      </c>
    </row>
    <row r="15481" spans="5:6" x14ac:dyDescent="0.3">
      <c r="E15481" s="4" t="s">
        <v>3128</v>
      </c>
      <c r="F15481" s="11">
        <v>0</v>
      </c>
    </row>
    <row r="15482" spans="5:6" x14ac:dyDescent="0.3">
      <c r="E15482" s="4" t="s">
        <v>3676</v>
      </c>
      <c r="F15482" s="11">
        <v>0</v>
      </c>
    </row>
    <row r="15483" spans="5:6" x14ac:dyDescent="0.3">
      <c r="E15483" s="4" t="s">
        <v>3129</v>
      </c>
      <c r="F15483" s="11">
        <v>0</v>
      </c>
    </row>
    <row r="15484" spans="5:6" x14ac:dyDescent="0.3">
      <c r="E15484" s="4" t="s">
        <v>3680</v>
      </c>
      <c r="F15484" s="11">
        <v>0</v>
      </c>
    </row>
    <row r="15485" spans="5:6" x14ac:dyDescent="0.3">
      <c r="E15485" s="4" t="s">
        <v>3130</v>
      </c>
      <c r="F15485" s="11">
        <v>0</v>
      </c>
    </row>
    <row r="15486" spans="5:6" x14ac:dyDescent="0.3">
      <c r="E15486" s="4" t="s">
        <v>3684</v>
      </c>
      <c r="F15486" s="11">
        <v>0</v>
      </c>
    </row>
    <row r="15487" spans="5:6" x14ac:dyDescent="0.3">
      <c r="E15487" s="4" t="s">
        <v>3131</v>
      </c>
      <c r="F15487" s="11">
        <v>0</v>
      </c>
    </row>
    <row r="15488" spans="5:6" x14ac:dyDescent="0.3">
      <c r="E15488" s="4" t="s">
        <v>3688</v>
      </c>
      <c r="F15488" s="11">
        <v>0</v>
      </c>
    </row>
    <row r="15489" spans="5:6" x14ac:dyDescent="0.3">
      <c r="E15489" s="4" t="s">
        <v>3132</v>
      </c>
      <c r="F15489" s="11">
        <v>0</v>
      </c>
    </row>
    <row r="15490" spans="5:6" x14ac:dyDescent="0.3">
      <c r="E15490" s="4" t="s">
        <v>3692</v>
      </c>
      <c r="F15490" s="11">
        <v>0</v>
      </c>
    </row>
    <row r="15491" spans="5:6" x14ac:dyDescent="0.3">
      <c r="E15491" s="4" t="s">
        <v>3133</v>
      </c>
      <c r="F15491" s="11">
        <v>0</v>
      </c>
    </row>
    <row r="15492" spans="5:6" x14ac:dyDescent="0.3">
      <c r="E15492" s="4" t="s">
        <v>3696</v>
      </c>
      <c r="F15492" s="11">
        <v>0</v>
      </c>
    </row>
    <row r="15493" spans="5:6" x14ac:dyDescent="0.3">
      <c r="E15493" s="4" t="s">
        <v>3134</v>
      </c>
      <c r="F15493" s="11">
        <v>0</v>
      </c>
    </row>
    <row r="15494" spans="5:6" x14ac:dyDescent="0.3">
      <c r="E15494" s="4" t="s">
        <v>3700</v>
      </c>
      <c r="F15494" s="11">
        <v>0</v>
      </c>
    </row>
    <row r="15495" spans="5:6" x14ac:dyDescent="0.3">
      <c r="E15495" s="4" t="s">
        <v>3135</v>
      </c>
      <c r="F15495" s="11">
        <v>0</v>
      </c>
    </row>
    <row r="15496" spans="5:6" x14ac:dyDescent="0.3">
      <c r="E15496" s="4" t="s">
        <v>3704</v>
      </c>
      <c r="F15496" s="11">
        <v>0</v>
      </c>
    </row>
    <row r="15497" spans="5:6" x14ac:dyDescent="0.3">
      <c r="E15497" s="4" t="s">
        <v>3136</v>
      </c>
      <c r="F15497" s="11">
        <v>0</v>
      </c>
    </row>
    <row r="15498" spans="5:6" x14ac:dyDescent="0.3">
      <c r="E15498" s="4" t="s">
        <v>3708</v>
      </c>
      <c r="F15498" s="11">
        <v>0</v>
      </c>
    </row>
    <row r="15499" spans="5:6" x14ac:dyDescent="0.3">
      <c r="E15499" s="4" t="s">
        <v>3137</v>
      </c>
      <c r="F15499" s="11">
        <v>0</v>
      </c>
    </row>
    <row r="15500" spans="5:6" x14ac:dyDescent="0.3">
      <c r="E15500" s="4" t="s">
        <v>3712</v>
      </c>
      <c r="F15500" s="11">
        <v>0</v>
      </c>
    </row>
    <row r="15501" spans="5:6" x14ac:dyDescent="0.3">
      <c r="E15501" s="4" t="s">
        <v>3138</v>
      </c>
      <c r="F15501" s="11">
        <v>0</v>
      </c>
    </row>
    <row r="15502" spans="5:6" x14ac:dyDescent="0.3">
      <c r="E15502" s="4" t="s">
        <v>3716</v>
      </c>
      <c r="F15502" s="11">
        <v>0</v>
      </c>
    </row>
    <row r="15503" spans="5:6" x14ac:dyDescent="0.3">
      <c r="E15503" s="4" t="s">
        <v>3139</v>
      </c>
      <c r="F15503" s="11">
        <v>0</v>
      </c>
    </row>
    <row r="15504" spans="5:6" x14ac:dyDescent="0.3">
      <c r="E15504" s="4" t="s">
        <v>3720</v>
      </c>
      <c r="F15504" s="11">
        <v>0</v>
      </c>
    </row>
    <row r="15505" spans="5:6" x14ac:dyDescent="0.3">
      <c r="E15505" s="4" t="s">
        <v>3140</v>
      </c>
      <c r="F15505" s="11">
        <v>0</v>
      </c>
    </row>
    <row r="15506" spans="5:6" x14ac:dyDescent="0.3">
      <c r="E15506" s="4" t="s">
        <v>3724</v>
      </c>
      <c r="F15506" s="11">
        <v>0</v>
      </c>
    </row>
    <row r="15507" spans="5:6" x14ac:dyDescent="0.3">
      <c r="E15507" s="4" t="s">
        <v>3141</v>
      </c>
      <c r="F15507" s="11">
        <v>0</v>
      </c>
    </row>
    <row r="15508" spans="5:6" x14ac:dyDescent="0.3">
      <c r="E15508" s="4" t="s">
        <v>3728</v>
      </c>
      <c r="F15508" s="11">
        <v>0</v>
      </c>
    </row>
    <row r="15509" spans="5:6" x14ac:dyDescent="0.3">
      <c r="E15509" s="4" t="s">
        <v>3142</v>
      </c>
      <c r="F15509" s="11">
        <v>0</v>
      </c>
    </row>
    <row r="15510" spans="5:6" x14ac:dyDescent="0.3">
      <c r="E15510" s="4" t="s">
        <v>3732</v>
      </c>
      <c r="F15510" s="11">
        <v>0</v>
      </c>
    </row>
    <row r="15511" spans="5:6" x14ac:dyDescent="0.3">
      <c r="E15511" s="4" t="s">
        <v>3143</v>
      </c>
      <c r="F15511" s="11">
        <v>0</v>
      </c>
    </row>
    <row r="15512" spans="5:6" x14ac:dyDescent="0.3">
      <c r="E15512" s="4" t="s">
        <v>3736</v>
      </c>
      <c r="F15512" s="11">
        <v>0</v>
      </c>
    </row>
    <row r="15513" spans="5:6" x14ac:dyDescent="0.3">
      <c r="E15513" s="4" t="s">
        <v>3144</v>
      </c>
      <c r="F15513" s="11">
        <v>0</v>
      </c>
    </row>
    <row r="15514" spans="5:6" x14ac:dyDescent="0.3">
      <c r="E15514" s="4" t="s">
        <v>3740</v>
      </c>
      <c r="F15514" s="11">
        <v>0</v>
      </c>
    </row>
    <row r="15515" spans="5:6" x14ac:dyDescent="0.3">
      <c r="E15515" s="4" t="s">
        <v>3145</v>
      </c>
      <c r="F15515" s="11">
        <v>0</v>
      </c>
    </row>
    <row r="15516" spans="5:6" x14ac:dyDescent="0.3">
      <c r="E15516" s="4" t="s">
        <v>2916</v>
      </c>
      <c r="F15516" s="11">
        <v>0</v>
      </c>
    </row>
    <row r="15517" spans="5:6" x14ac:dyDescent="0.3">
      <c r="E15517" s="4" t="s">
        <v>3146</v>
      </c>
      <c r="F15517" s="11">
        <v>0</v>
      </c>
    </row>
    <row r="15518" spans="5:6" x14ac:dyDescent="0.3">
      <c r="E15518" s="4" t="s">
        <v>3748</v>
      </c>
      <c r="F15518" s="11">
        <v>0</v>
      </c>
    </row>
    <row r="15519" spans="5:6" x14ac:dyDescent="0.3">
      <c r="E15519" s="4" t="s">
        <v>3147</v>
      </c>
      <c r="F15519" s="11">
        <v>0</v>
      </c>
    </row>
    <row r="15520" spans="5:6" x14ac:dyDescent="0.3">
      <c r="E15520" s="4" t="s">
        <v>2933</v>
      </c>
      <c r="F15520" s="11">
        <v>0</v>
      </c>
    </row>
    <row r="15521" spans="5:6" x14ac:dyDescent="0.3">
      <c r="E15521" s="4" t="s">
        <v>3148</v>
      </c>
      <c r="F15521" s="11">
        <v>0</v>
      </c>
    </row>
    <row r="15522" spans="5:6" x14ac:dyDescent="0.3">
      <c r="E15522" s="4" t="s">
        <v>3766</v>
      </c>
      <c r="F15522" s="11">
        <v>0</v>
      </c>
    </row>
    <row r="15523" spans="5:6" x14ac:dyDescent="0.3">
      <c r="E15523" s="4" t="s">
        <v>3149</v>
      </c>
      <c r="F15523" s="11">
        <v>0</v>
      </c>
    </row>
    <row r="15524" spans="5:6" x14ac:dyDescent="0.3">
      <c r="E15524" s="4" t="s">
        <v>3770</v>
      </c>
      <c r="F15524" s="11">
        <v>0</v>
      </c>
    </row>
    <row r="15525" spans="5:6" x14ac:dyDescent="0.3">
      <c r="E15525" s="4" t="s">
        <v>3150</v>
      </c>
      <c r="F15525" s="11">
        <v>0</v>
      </c>
    </row>
    <row r="15526" spans="5:6" x14ac:dyDescent="0.3">
      <c r="E15526" s="4" t="s">
        <v>3774</v>
      </c>
      <c r="F15526" s="11">
        <v>0</v>
      </c>
    </row>
    <row r="15527" spans="5:6" x14ac:dyDescent="0.3">
      <c r="E15527" s="4" t="s">
        <v>3151</v>
      </c>
      <c r="F15527" s="11">
        <v>0</v>
      </c>
    </row>
    <row r="15528" spans="5:6" x14ac:dyDescent="0.3">
      <c r="E15528" s="4" t="s">
        <v>2934</v>
      </c>
      <c r="F15528" s="11">
        <v>0</v>
      </c>
    </row>
    <row r="15529" spans="5:6" x14ac:dyDescent="0.3">
      <c r="E15529" s="4" t="s">
        <v>3152</v>
      </c>
      <c r="F15529" s="11">
        <v>0</v>
      </c>
    </row>
    <row r="15530" spans="5:6" x14ac:dyDescent="0.3">
      <c r="E15530" s="4" t="s">
        <v>3782</v>
      </c>
      <c r="F15530" s="11">
        <v>0</v>
      </c>
    </row>
    <row r="15531" spans="5:6" x14ac:dyDescent="0.3">
      <c r="E15531" s="4" t="s">
        <v>3153</v>
      </c>
      <c r="F15531" s="11">
        <v>0</v>
      </c>
    </row>
    <row r="15532" spans="5:6" x14ac:dyDescent="0.3">
      <c r="E15532" s="4" t="s">
        <v>3786</v>
      </c>
      <c r="F15532" s="11">
        <v>0</v>
      </c>
    </row>
    <row r="15533" spans="5:6" x14ac:dyDescent="0.3">
      <c r="E15533" s="4" t="s">
        <v>3154</v>
      </c>
      <c r="F15533" s="11">
        <v>0</v>
      </c>
    </row>
    <row r="15534" spans="5:6" x14ac:dyDescent="0.3">
      <c r="E15534" s="4" t="s">
        <v>3790</v>
      </c>
      <c r="F15534" s="11">
        <v>0</v>
      </c>
    </row>
    <row r="15535" spans="5:6" x14ac:dyDescent="0.3">
      <c r="E15535" s="4" t="s">
        <v>3155</v>
      </c>
      <c r="F15535" s="11">
        <v>0</v>
      </c>
    </row>
    <row r="15536" spans="5:6" x14ac:dyDescent="0.3">
      <c r="E15536" s="4" t="s">
        <v>3794</v>
      </c>
      <c r="F15536" s="11">
        <v>0</v>
      </c>
    </row>
    <row r="15537" spans="5:6" x14ac:dyDescent="0.3">
      <c r="E15537" s="4" t="s">
        <v>3156</v>
      </c>
      <c r="F15537" s="11">
        <v>0</v>
      </c>
    </row>
    <row r="15538" spans="5:6" x14ac:dyDescent="0.3">
      <c r="E15538" s="4" t="s">
        <v>2917</v>
      </c>
      <c r="F15538" s="11">
        <v>0</v>
      </c>
    </row>
    <row r="15539" spans="5:6" x14ac:dyDescent="0.3">
      <c r="E15539" s="4" t="s">
        <v>3157</v>
      </c>
      <c r="F15539" s="11">
        <v>0</v>
      </c>
    </row>
    <row r="15540" spans="5:6" x14ac:dyDescent="0.3">
      <c r="E15540" s="4" t="s">
        <v>3802</v>
      </c>
      <c r="F15540" s="11">
        <v>0</v>
      </c>
    </row>
    <row r="15541" spans="5:6" x14ac:dyDescent="0.3">
      <c r="E15541" s="4" t="s">
        <v>3158</v>
      </c>
      <c r="F15541" s="11">
        <v>0</v>
      </c>
    </row>
    <row r="15542" spans="5:6" x14ac:dyDescent="0.3">
      <c r="E15542" s="4" t="s">
        <v>2949</v>
      </c>
      <c r="F15542" s="11">
        <v>0</v>
      </c>
    </row>
    <row r="15543" spans="5:6" x14ac:dyDescent="0.3">
      <c r="E15543" s="4" t="s">
        <v>3812</v>
      </c>
      <c r="F15543" s="11">
        <v>0</v>
      </c>
    </row>
    <row r="15544" spans="5:6" x14ac:dyDescent="0.3">
      <c r="E15544" s="4" t="s">
        <v>3810</v>
      </c>
      <c r="F15544" s="11">
        <v>0</v>
      </c>
    </row>
    <row r="15545" spans="5:6" x14ac:dyDescent="0.3">
      <c r="E15545" s="4" t="s">
        <v>2918</v>
      </c>
      <c r="F15545" s="11">
        <v>0</v>
      </c>
    </row>
    <row r="15546" spans="5:6" x14ac:dyDescent="0.3">
      <c r="E15546" s="4" t="s">
        <v>3820</v>
      </c>
      <c r="F15546" s="11">
        <v>0</v>
      </c>
    </row>
    <row r="15547" spans="5:6" x14ac:dyDescent="0.3">
      <c r="E15547" s="4" t="s">
        <v>3159</v>
      </c>
      <c r="F15547" s="11">
        <v>0</v>
      </c>
    </row>
    <row r="15548" spans="5:6" x14ac:dyDescent="0.3">
      <c r="E15548" s="4" t="s">
        <v>3818</v>
      </c>
      <c r="F15548" s="11">
        <v>0</v>
      </c>
    </row>
    <row r="15549" spans="5:6" x14ac:dyDescent="0.3">
      <c r="E15549" s="4" t="s">
        <v>3160</v>
      </c>
      <c r="F15549" s="11">
        <v>0</v>
      </c>
    </row>
    <row r="15550" spans="5:6" x14ac:dyDescent="0.3">
      <c r="E15550" s="4" t="s">
        <v>3822</v>
      </c>
      <c r="F15550" s="11">
        <v>0</v>
      </c>
    </row>
    <row r="15551" spans="5:6" x14ac:dyDescent="0.3">
      <c r="E15551" s="4" t="s">
        <v>3161</v>
      </c>
      <c r="F15551" s="11">
        <v>0</v>
      </c>
    </row>
    <row r="15552" spans="5:6" x14ac:dyDescent="0.3">
      <c r="E15552" s="4" t="s">
        <v>3826</v>
      </c>
      <c r="F15552" s="11">
        <v>0</v>
      </c>
    </row>
    <row r="15553" spans="5:6" x14ac:dyDescent="0.3">
      <c r="E15553" s="4" t="s">
        <v>3162</v>
      </c>
      <c r="F15553" s="11">
        <v>0</v>
      </c>
    </row>
    <row r="15554" spans="5:6" x14ac:dyDescent="0.3">
      <c r="E15554" s="4" t="s">
        <v>3830</v>
      </c>
      <c r="F15554" s="11">
        <v>0</v>
      </c>
    </row>
    <row r="15555" spans="5:6" x14ac:dyDescent="0.3">
      <c r="E15555" s="4" t="s">
        <v>3163</v>
      </c>
      <c r="F15555" s="11">
        <v>0</v>
      </c>
    </row>
    <row r="15556" spans="5:6" x14ac:dyDescent="0.3">
      <c r="E15556" s="4" t="s">
        <v>3834</v>
      </c>
      <c r="F15556" s="11">
        <v>0</v>
      </c>
    </row>
    <row r="15557" spans="5:6" x14ac:dyDescent="0.3">
      <c r="E15557" s="4" t="s">
        <v>3164</v>
      </c>
      <c r="F15557" s="11">
        <v>0</v>
      </c>
    </row>
    <row r="15558" spans="5:6" x14ac:dyDescent="0.3">
      <c r="E15558" s="4" t="s">
        <v>3838</v>
      </c>
      <c r="F15558" s="11">
        <v>0</v>
      </c>
    </row>
    <row r="15559" spans="5:6" x14ac:dyDescent="0.3">
      <c r="E15559" s="4" t="s">
        <v>3165</v>
      </c>
      <c r="F15559" s="11">
        <v>0</v>
      </c>
    </row>
    <row r="15560" spans="5:6" x14ac:dyDescent="0.3">
      <c r="E15560" s="4" t="s">
        <v>3842</v>
      </c>
      <c r="F15560" s="11">
        <v>0</v>
      </c>
    </row>
    <row r="15561" spans="5:6" x14ac:dyDescent="0.3">
      <c r="E15561" s="4" t="s">
        <v>3166</v>
      </c>
      <c r="F15561" s="11">
        <v>0</v>
      </c>
    </row>
    <row r="15562" spans="5:6" x14ac:dyDescent="0.3">
      <c r="E15562" s="4" t="s">
        <v>3846</v>
      </c>
      <c r="F15562" s="11">
        <v>0</v>
      </c>
    </row>
    <row r="15563" spans="5:6" x14ac:dyDescent="0.3">
      <c r="E15563" s="4" t="s">
        <v>3167</v>
      </c>
      <c r="F15563" s="11">
        <v>0</v>
      </c>
    </row>
    <row r="15564" spans="5:6" x14ac:dyDescent="0.3">
      <c r="E15564" s="4" t="s">
        <v>3850</v>
      </c>
      <c r="F15564" s="11">
        <v>0</v>
      </c>
    </row>
    <row r="15565" spans="5:6" x14ac:dyDescent="0.3">
      <c r="E15565" s="4" t="s">
        <v>3168</v>
      </c>
      <c r="F15565" s="11">
        <v>0</v>
      </c>
    </row>
    <row r="15566" spans="5:6" x14ac:dyDescent="0.3">
      <c r="E15566" s="4" t="s">
        <v>3854</v>
      </c>
      <c r="F15566" s="11">
        <v>0</v>
      </c>
    </row>
    <row r="15567" spans="5:6" x14ac:dyDescent="0.3">
      <c r="E15567" s="4" t="s">
        <v>3169</v>
      </c>
      <c r="F15567" s="11">
        <v>0</v>
      </c>
    </row>
    <row r="15568" spans="5:6" x14ac:dyDescent="0.3">
      <c r="E15568" s="4" t="s">
        <v>3858</v>
      </c>
      <c r="F15568" s="11">
        <v>0</v>
      </c>
    </row>
    <row r="15569" spans="5:6" x14ac:dyDescent="0.3">
      <c r="E15569" s="4" t="s">
        <v>3170</v>
      </c>
      <c r="F15569" s="11">
        <v>0</v>
      </c>
    </row>
    <row r="15570" spans="5:6" x14ac:dyDescent="0.3">
      <c r="E15570" s="4" t="s">
        <v>3862</v>
      </c>
      <c r="F15570" s="11">
        <v>0</v>
      </c>
    </row>
    <row r="15571" spans="5:6" x14ac:dyDescent="0.3">
      <c r="E15571" s="4" t="s">
        <v>3171</v>
      </c>
      <c r="F15571" s="11">
        <v>0</v>
      </c>
    </row>
    <row r="15572" spans="5:6" x14ac:dyDescent="0.3">
      <c r="E15572" s="4" t="s">
        <v>3866</v>
      </c>
      <c r="F15572" s="11">
        <v>0</v>
      </c>
    </row>
    <row r="15573" spans="5:6" x14ac:dyDescent="0.3">
      <c r="E15573" s="4" t="s">
        <v>3172</v>
      </c>
      <c r="F15573" s="11">
        <v>0</v>
      </c>
    </row>
    <row r="15574" spans="5:6" x14ac:dyDescent="0.3">
      <c r="E15574" s="4" t="s">
        <v>3870</v>
      </c>
      <c r="F15574" s="11">
        <v>0</v>
      </c>
    </row>
    <row r="15575" spans="5:6" x14ac:dyDescent="0.3">
      <c r="E15575" s="4" t="s">
        <v>3173</v>
      </c>
      <c r="F15575" s="11">
        <v>0</v>
      </c>
    </row>
    <row r="15576" spans="5:6" x14ac:dyDescent="0.3">
      <c r="E15576" s="4" t="s">
        <v>3874</v>
      </c>
      <c r="F15576" s="11">
        <v>0</v>
      </c>
    </row>
    <row r="15577" spans="5:6" x14ac:dyDescent="0.3">
      <c r="E15577" s="4" t="s">
        <v>3174</v>
      </c>
      <c r="F15577" s="11">
        <v>0</v>
      </c>
    </row>
    <row r="15578" spans="5:6" x14ac:dyDescent="0.3">
      <c r="E15578" s="4" t="s">
        <v>3878</v>
      </c>
      <c r="F15578" s="11">
        <v>0</v>
      </c>
    </row>
    <row r="15579" spans="5:6" x14ac:dyDescent="0.3">
      <c r="E15579" s="4" t="s">
        <v>3175</v>
      </c>
      <c r="F15579" s="11">
        <v>0</v>
      </c>
    </row>
    <row r="15580" spans="5:6" x14ac:dyDescent="0.3">
      <c r="E15580" s="4" t="s">
        <v>3882</v>
      </c>
      <c r="F15580" s="11">
        <v>0</v>
      </c>
    </row>
    <row r="15581" spans="5:6" x14ac:dyDescent="0.3">
      <c r="E15581" s="4" t="s">
        <v>3176</v>
      </c>
      <c r="F15581" s="11">
        <v>0</v>
      </c>
    </row>
    <row r="15582" spans="5:6" x14ac:dyDescent="0.3">
      <c r="E15582" s="4" t="s">
        <v>3886</v>
      </c>
      <c r="F15582" s="11">
        <v>0</v>
      </c>
    </row>
    <row r="15583" spans="5:6" x14ac:dyDescent="0.3">
      <c r="E15583" s="4" t="s">
        <v>2892</v>
      </c>
      <c r="F15583" s="11">
        <v>0</v>
      </c>
    </row>
    <row r="15584" spans="5:6" x14ac:dyDescent="0.3">
      <c r="E15584" s="4" t="s">
        <v>3890</v>
      </c>
      <c r="F15584" s="11">
        <v>0</v>
      </c>
    </row>
    <row r="15585" spans="5:6" x14ac:dyDescent="0.3">
      <c r="E15585" s="4" t="s">
        <v>3178</v>
      </c>
      <c r="F15585" s="11">
        <v>0</v>
      </c>
    </row>
    <row r="15586" spans="5:6" x14ac:dyDescent="0.3">
      <c r="E15586" s="4" t="s">
        <v>3894</v>
      </c>
      <c r="F15586" s="11">
        <v>0</v>
      </c>
    </row>
    <row r="15587" spans="5:6" x14ac:dyDescent="0.3">
      <c r="E15587" s="4" t="s">
        <v>3179</v>
      </c>
      <c r="F15587" s="11">
        <v>0</v>
      </c>
    </row>
    <row r="15588" spans="5:6" x14ac:dyDescent="0.3">
      <c r="E15588" s="4" t="s">
        <v>3898</v>
      </c>
      <c r="F15588" s="11">
        <v>0</v>
      </c>
    </row>
    <row r="15589" spans="5:6" x14ac:dyDescent="0.3">
      <c r="E15589" s="4" t="s">
        <v>3180</v>
      </c>
      <c r="F15589" s="11">
        <v>0</v>
      </c>
    </row>
    <row r="15590" spans="5:6" x14ac:dyDescent="0.3">
      <c r="E15590" s="4" t="s">
        <v>3902</v>
      </c>
      <c r="F15590" s="11">
        <v>0</v>
      </c>
    </row>
    <row r="15591" spans="5:6" x14ac:dyDescent="0.3">
      <c r="E15591" s="4" t="s">
        <v>3181</v>
      </c>
      <c r="F15591" s="11">
        <v>0</v>
      </c>
    </row>
    <row r="15592" spans="5:6" x14ac:dyDescent="0.3">
      <c r="E15592" s="4" t="s">
        <v>3906</v>
      </c>
      <c r="F15592" s="11">
        <v>0</v>
      </c>
    </row>
    <row r="15593" spans="5:6" x14ac:dyDescent="0.3">
      <c r="E15593" s="4" t="s">
        <v>3182</v>
      </c>
      <c r="F15593" s="11">
        <v>0</v>
      </c>
    </row>
    <row r="15594" spans="5:6" x14ac:dyDescent="0.3">
      <c r="E15594" s="4" t="s">
        <v>3910</v>
      </c>
      <c r="F15594" s="11">
        <v>0</v>
      </c>
    </row>
    <row r="15595" spans="5:6" x14ac:dyDescent="0.3">
      <c r="E15595" s="4" t="s">
        <v>3183</v>
      </c>
      <c r="F15595" s="11">
        <v>0</v>
      </c>
    </row>
    <row r="15596" spans="5:6" x14ac:dyDescent="0.3">
      <c r="E15596" s="4" t="s">
        <v>3914</v>
      </c>
      <c r="F15596" s="11">
        <v>0</v>
      </c>
    </row>
    <row r="15597" spans="5:6" x14ac:dyDescent="0.3">
      <c r="E15597" s="4" t="s">
        <v>3184</v>
      </c>
      <c r="F15597" s="11">
        <v>0</v>
      </c>
    </row>
    <row r="15598" spans="5:6" x14ac:dyDescent="0.3">
      <c r="E15598" s="4" t="s">
        <v>3934</v>
      </c>
      <c r="F15598" s="11">
        <v>0</v>
      </c>
    </row>
    <row r="15599" spans="5:6" x14ac:dyDescent="0.3">
      <c r="E15599" s="4" t="s">
        <v>3185</v>
      </c>
      <c r="F15599" s="11">
        <v>0</v>
      </c>
    </row>
    <row r="15600" spans="5:6" x14ac:dyDescent="0.3">
      <c r="E15600" s="4" t="s">
        <v>3938</v>
      </c>
      <c r="F15600" s="11">
        <v>0</v>
      </c>
    </row>
    <row r="15601" spans="5:6" x14ac:dyDescent="0.3">
      <c r="E15601" s="4" t="s">
        <v>3186</v>
      </c>
      <c r="F15601" s="11">
        <v>0</v>
      </c>
    </row>
    <row r="15602" spans="5:6" x14ac:dyDescent="0.3">
      <c r="E15602" s="4" t="s">
        <v>3942</v>
      </c>
      <c r="F15602" s="11">
        <v>0</v>
      </c>
    </row>
    <row r="15603" spans="5:6" x14ac:dyDescent="0.3">
      <c r="E15603" s="4" t="s">
        <v>3187</v>
      </c>
      <c r="F15603" s="11">
        <v>0</v>
      </c>
    </row>
    <row r="15604" spans="5:6" x14ac:dyDescent="0.3">
      <c r="E15604" s="4" t="s">
        <v>3946</v>
      </c>
      <c r="F15604" s="11">
        <v>0</v>
      </c>
    </row>
    <row r="15605" spans="5:6" x14ac:dyDescent="0.3">
      <c r="E15605" s="4" t="s">
        <v>3188</v>
      </c>
      <c r="F15605" s="11">
        <v>0</v>
      </c>
    </row>
    <row r="15606" spans="5:6" x14ac:dyDescent="0.3">
      <c r="E15606" s="4" t="s">
        <v>3950</v>
      </c>
      <c r="F15606" s="11">
        <v>0</v>
      </c>
    </row>
    <row r="15607" spans="5:6" x14ac:dyDescent="0.3">
      <c r="E15607" s="4" t="s">
        <v>3189</v>
      </c>
      <c r="F15607" s="11">
        <v>0</v>
      </c>
    </row>
    <row r="15608" spans="5:6" x14ac:dyDescent="0.3">
      <c r="E15608" s="4" t="s">
        <v>3954</v>
      </c>
      <c r="F15608" s="11">
        <v>0</v>
      </c>
    </row>
    <row r="15609" spans="5:6" x14ac:dyDescent="0.3">
      <c r="E15609" s="4" t="s">
        <v>3190</v>
      </c>
      <c r="F15609" s="11">
        <v>0</v>
      </c>
    </row>
    <row r="15610" spans="5:6" x14ac:dyDescent="0.3">
      <c r="E15610" s="4" t="s">
        <v>3958</v>
      </c>
      <c r="F15610" s="11">
        <v>0</v>
      </c>
    </row>
    <row r="15611" spans="5:6" x14ac:dyDescent="0.3">
      <c r="E15611" s="4" t="s">
        <v>3191</v>
      </c>
      <c r="F15611" s="11">
        <v>0</v>
      </c>
    </row>
    <row r="15612" spans="5:6" x14ac:dyDescent="0.3">
      <c r="E15612" s="4" t="s">
        <v>3962</v>
      </c>
      <c r="F15612" s="11">
        <v>0</v>
      </c>
    </row>
    <row r="15613" spans="5:6" x14ac:dyDescent="0.3">
      <c r="E15613" s="4" t="s">
        <v>3192</v>
      </c>
      <c r="F15613" s="11">
        <v>0</v>
      </c>
    </row>
    <row r="15614" spans="5:6" x14ac:dyDescent="0.3">
      <c r="E15614" s="4" t="s">
        <v>3966</v>
      </c>
      <c r="F15614" s="11">
        <v>0</v>
      </c>
    </row>
    <row r="15615" spans="5:6" x14ac:dyDescent="0.3">
      <c r="E15615" s="4" t="s">
        <v>3193</v>
      </c>
      <c r="F15615" s="11">
        <v>0</v>
      </c>
    </row>
    <row r="15616" spans="5:6" x14ac:dyDescent="0.3">
      <c r="E15616" s="4" t="s">
        <v>3970</v>
      </c>
      <c r="F15616" s="11">
        <v>0</v>
      </c>
    </row>
    <row r="15617" spans="5:6" x14ac:dyDescent="0.3">
      <c r="E15617" s="4" t="s">
        <v>3972</v>
      </c>
      <c r="F15617" s="11">
        <v>0</v>
      </c>
    </row>
    <row r="15618" spans="5:6" x14ac:dyDescent="0.3">
      <c r="E15618" s="4" t="s">
        <v>3974</v>
      </c>
      <c r="F15618" s="11">
        <v>0</v>
      </c>
    </row>
    <row r="15619" spans="5:6" x14ac:dyDescent="0.3">
      <c r="E15619" s="4" t="s">
        <v>2919</v>
      </c>
      <c r="F15619" s="11">
        <v>0</v>
      </c>
    </row>
    <row r="15620" spans="5:6" x14ac:dyDescent="0.3">
      <c r="E15620" s="4" t="s">
        <v>3195</v>
      </c>
      <c r="F15620" s="11">
        <v>0</v>
      </c>
    </row>
    <row r="15621" spans="5:6" x14ac:dyDescent="0.3">
      <c r="E15621" s="4" t="s">
        <v>3989</v>
      </c>
      <c r="F15621" s="11">
        <v>0</v>
      </c>
    </row>
    <row r="15622" spans="5:6" x14ac:dyDescent="0.3">
      <c r="E15622" s="4" t="s">
        <v>3196</v>
      </c>
      <c r="F15622" s="11">
        <v>0</v>
      </c>
    </row>
    <row r="15623" spans="5:6" x14ac:dyDescent="0.3">
      <c r="E15623" s="4" t="s">
        <v>3993</v>
      </c>
      <c r="F15623" s="11">
        <v>0</v>
      </c>
    </row>
    <row r="15624" spans="5:6" x14ac:dyDescent="0.3">
      <c r="E15624" s="4" t="s">
        <v>3197</v>
      </c>
      <c r="F15624" s="11">
        <v>0</v>
      </c>
    </row>
    <row r="15625" spans="5:6" x14ac:dyDescent="0.3">
      <c r="E15625" s="4" t="s">
        <v>3997</v>
      </c>
      <c r="F15625" s="11">
        <v>0</v>
      </c>
    </row>
    <row r="15626" spans="5:6" x14ac:dyDescent="0.3">
      <c r="E15626" s="4" t="s">
        <v>3198</v>
      </c>
      <c r="F15626" s="11">
        <v>0</v>
      </c>
    </row>
    <row r="15627" spans="5:6" x14ac:dyDescent="0.3">
      <c r="E15627" s="4" t="s">
        <v>4001</v>
      </c>
      <c r="F15627" s="11">
        <v>0</v>
      </c>
    </row>
    <row r="15628" spans="5:6" x14ac:dyDescent="0.3">
      <c r="E15628" s="4" t="s">
        <v>3199</v>
      </c>
      <c r="F15628" s="11">
        <v>0</v>
      </c>
    </row>
    <row r="15629" spans="5:6" x14ac:dyDescent="0.3">
      <c r="E15629" s="4" t="s">
        <v>4005</v>
      </c>
      <c r="F15629" s="11">
        <v>0</v>
      </c>
    </row>
    <row r="15630" spans="5:6" x14ac:dyDescent="0.3">
      <c r="E15630" s="4" t="s">
        <v>3200</v>
      </c>
      <c r="F15630" s="11">
        <v>0</v>
      </c>
    </row>
    <row r="15631" spans="5:6" x14ac:dyDescent="0.3">
      <c r="E15631" s="4" t="s">
        <v>4009</v>
      </c>
      <c r="F15631" s="11">
        <v>0</v>
      </c>
    </row>
    <row r="15632" spans="5:6" x14ac:dyDescent="0.3">
      <c r="E15632" s="4" t="s">
        <v>2922</v>
      </c>
      <c r="F15632" s="11">
        <v>0</v>
      </c>
    </row>
    <row r="15633" spans="5:6" x14ac:dyDescent="0.3">
      <c r="E15633" s="4" t="s">
        <v>4013</v>
      </c>
      <c r="F15633" s="11">
        <v>0</v>
      </c>
    </row>
    <row r="15634" spans="5:6" x14ac:dyDescent="0.3">
      <c r="E15634" s="4" t="s">
        <v>3202</v>
      </c>
      <c r="F15634" s="11">
        <v>0</v>
      </c>
    </row>
    <row r="15635" spans="5:6" x14ac:dyDescent="0.3">
      <c r="E15635" s="4" t="s">
        <v>3463</v>
      </c>
      <c r="F15635" s="11">
        <v>0</v>
      </c>
    </row>
    <row r="15636" spans="5:6" x14ac:dyDescent="0.3">
      <c r="E15636" s="4" t="s">
        <v>3203</v>
      </c>
      <c r="F15636" s="11">
        <v>0</v>
      </c>
    </row>
    <row r="15637" spans="5:6" x14ac:dyDescent="0.3">
      <c r="E15637" s="4" t="s">
        <v>3465</v>
      </c>
      <c r="F15637" s="11">
        <v>0</v>
      </c>
    </row>
    <row r="15638" spans="5:6" x14ac:dyDescent="0.3">
      <c r="E15638" s="4" t="s">
        <v>3204</v>
      </c>
      <c r="F15638" s="11">
        <v>0</v>
      </c>
    </row>
    <row r="15639" spans="5:6" x14ac:dyDescent="0.3">
      <c r="E15639" s="4" t="s">
        <v>3467</v>
      </c>
      <c r="F15639" s="11">
        <v>0</v>
      </c>
    </row>
    <row r="15640" spans="5:6" x14ac:dyDescent="0.3">
      <c r="E15640" s="4" t="s">
        <v>3205</v>
      </c>
      <c r="F15640" s="11">
        <v>0</v>
      </c>
    </row>
    <row r="15641" spans="5:6" x14ac:dyDescent="0.3">
      <c r="E15641" s="4" t="s">
        <v>3469</v>
      </c>
      <c r="F15641" s="11">
        <v>0</v>
      </c>
    </row>
    <row r="15642" spans="5:6" x14ac:dyDescent="0.3">
      <c r="E15642" s="4" t="s">
        <v>3206</v>
      </c>
      <c r="F15642" s="11">
        <v>0</v>
      </c>
    </row>
    <row r="15643" spans="5:6" x14ac:dyDescent="0.3">
      <c r="E15643" s="4" t="s">
        <v>3471</v>
      </c>
      <c r="F15643" s="11">
        <v>0</v>
      </c>
    </row>
    <row r="15644" spans="5:6" x14ac:dyDescent="0.3">
      <c r="E15644" s="4" t="s">
        <v>3207</v>
      </c>
      <c r="F15644" s="11">
        <v>0</v>
      </c>
    </row>
    <row r="15645" spans="5:6" x14ac:dyDescent="0.3">
      <c r="E15645" s="4" t="s">
        <v>3473</v>
      </c>
      <c r="F15645" s="11">
        <v>0</v>
      </c>
    </row>
    <row r="15646" spans="5:6" x14ac:dyDescent="0.3">
      <c r="E15646" s="4" t="s">
        <v>3208</v>
      </c>
      <c r="F15646" s="11">
        <v>0</v>
      </c>
    </row>
    <row r="15647" spans="5:6" x14ac:dyDescent="0.3">
      <c r="E15647" s="4" t="s">
        <v>3475</v>
      </c>
      <c r="F15647" s="11">
        <v>0</v>
      </c>
    </row>
    <row r="15648" spans="5:6" x14ac:dyDescent="0.3">
      <c r="E15648" s="4" t="s">
        <v>3209</v>
      </c>
      <c r="F15648" s="11">
        <v>0</v>
      </c>
    </row>
    <row r="15649" spans="5:6" x14ac:dyDescent="0.3">
      <c r="E15649" s="4" t="s">
        <v>3477</v>
      </c>
      <c r="F15649" s="11">
        <v>0</v>
      </c>
    </row>
    <row r="15650" spans="5:6" x14ac:dyDescent="0.3">
      <c r="E15650" s="4" t="s">
        <v>3210</v>
      </c>
      <c r="F15650" s="11">
        <v>0</v>
      </c>
    </row>
    <row r="15651" spans="5:6" x14ac:dyDescent="0.3">
      <c r="E15651" s="4" t="s">
        <v>2941</v>
      </c>
      <c r="F15651" s="11">
        <v>0</v>
      </c>
    </row>
    <row r="15652" spans="5:6" x14ac:dyDescent="0.3">
      <c r="E15652" s="4" t="s">
        <v>2894</v>
      </c>
      <c r="F15652" s="11">
        <v>0</v>
      </c>
    </row>
    <row r="15653" spans="5:6" x14ac:dyDescent="0.3">
      <c r="E15653" s="4" t="s">
        <v>3481</v>
      </c>
      <c r="F15653" s="11">
        <v>0</v>
      </c>
    </row>
    <row r="15654" spans="5:6" x14ac:dyDescent="0.3">
      <c r="E15654" s="4" t="s">
        <v>2895</v>
      </c>
      <c r="F15654" s="11">
        <v>0</v>
      </c>
    </row>
    <row r="15655" spans="5:6" x14ac:dyDescent="0.3">
      <c r="E15655" s="4" t="s">
        <v>3483</v>
      </c>
      <c r="F15655" s="11">
        <v>0</v>
      </c>
    </row>
    <row r="15656" spans="5:6" x14ac:dyDescent="0.3">
      <c r="E15656" s="4" t="s">
        <v>3213</v>
      </c>
      <c r="F15656" s="11">
        <v>0</v>
      </c>
    </row>
    <row r="15657" spans="5:6" x14ac:dyDescent="0.3">
      <c r="E15657" s="4" t="s">
        <v>3485</v>
      </c>
      <c r="F15657" s="11">
        <v>0</v>
      </c>
    </row>
    <row r="15658" spans="5:6" x14ac:dyDescent="0.3">
      <c r="E15658" s="4" t="s">
        <v>3214</v>
      </c>
      <c r="F15658" s="11">
        <v>0</v>
      </c>
    </row>
    <row r="15659" spans="5:6" x14ac:dyDescent="0.3">
      <c r="E15659" s="4" t="s">
        <v>3487</v>
      </c>
      <c r="F15659" s="11">
        <v>0</v>
      </c>
    </row>
    <row r="15660" spans="5:6" x14ac:dyDescent="0.3">
      <c r="E15660" s="4" t="s">
        <v>3215</v>
      </c>
      <c r="F15660" s="11">
        <v>0</v>
      </c>
    </row>
    <row r="15661" spans="5:6" x14ac:dyDescent="0.3">
      <c r="E15661" s="4" t="s">
        <v>3489</v>
      </c>
      <c r="F15661" s="11">
        <v>0</v>
      </c>
    </row>
    <row r="15662" spans="5:6" x14ac:dyDescent="0.3">
      <c r="E15662" s="4" t="s">
        <v>3216</v>
      </c>
      <c r="F15662" s="11">
        <v>0</v>
      </c>
    </row>
    <row r="15663" spans="5:6" x14ac:dyDescent="0.3">
      <c r="E15663" s="4" t="s">
        <v>3491</v>
      </c>
      <c r="F15663" s="11">
        <v>0</v>
      </c>
    </row>
    <row r="15664" spans="5:6" x14ac:dyDescent="0.3">
      <c r="E15664" s="4" t="s">
        <v>3217</v>
      </c>
      <c r="F15664" s="11">
        <v>0</v>
      </c>
    </row>
    <row r="15665" spans="5:6" x14ac:dyDescent="0.3">
      <c r="E15665" s="4" t="s">
        <v>3493</v>
      </c>
      <c r="F15665" s="11">
        <v>0</v>
      </c>
    </row>
    <row r="15666" spans="5:6" x14ac:dyDescent="0.3">
      <c r="E15666" s="4" t="s">
        <v>3218</v>
      </c>
      <c r="F15666" s="11">
        <v>0</v>
      </c>
    </row>
    <row r="15667" spans="5:6" x14ac:dyDescent="0.3">
      <c r="E15667" s="4" t="s">
        <v>3495</v>
      </c>
      <c r="F15667" s="11">
        <v>0</v>
      </c>
    </row>
    <row r="15668" spans="5:6" x14ac:dyDescent="0.3">
      <c r="E15668" s="4" t="s">
        <v>3219</v>
      </c>
      <c r="F15668" s="11">
        <v>0</v>
      </c>
    </row>
    <row r="15669" spans="5:6" x14ac:dyDescent="0.3">
      <c r="E15669" s="4" t="s">
        <v>3497</v>
      </c>
      <c r="F15669" s="11">
        <v>0</v>
      </c>
    </row>
    <row r="15670" spans="5:6" x14ac:dyDescent="0.3">
      <c r="E15670" s="4" t="s">
        <v>3220</v>
      </c>
      <c r="F15670" s="11">
        <v>0</v>
      </c>
    </row>
    <row r="15671" spans="5:6" x14ac:dyDescent="0.3">
      <c r="E15671" s="4" t="s">
        <v>3499</v>
      </c>
      <c r="F15671" s="11">
        <v>0</v>
      </c>
    </row>
    <row r="15672" spans="5:6" x14ac:dyDescent="0.3">
      <c r="E15672" s="4" t="s">
        <v>3221</v>
      </c>
      <c r="F15672" s="11">
        <v>0</v>
      </c>
    </row>
    <row r="15673" spans="5:6" x14ac:dyDescent="0.3">
      <c r="E15673" s="4" t="s">
        <v>3501</v>
      </c>
      <c r="F15673" s="11">
        <v>0</v>
      </c>
    </row>
    <row r="15674" spans="5:6" x14ac:dyDescent="0.3">
      <c r="E15674" s="4" t="s">
        <v>3222</v>
      </c>
      <c r="F15674" s="11">
        <v>0</v>
      </c>
    </row>
    <row r="15675" spans="5:6" x14ac:dyDescent="0.3">
      <c r="E15675" s="4" t="s">
        <v>3503</v>
      </c>
      <c r="F15675" s="11">
        <v>0</v>
      </c>
    </row>
    <row r="15676" spans="5:6" x14ac:dyDescent="0.3">
      <c r="E15676" s="4" t="s">
        <v>3223</v>
      </c>
      <c r="F15676" s="11">
        <v>0</v>
      </c>
    </row>
    <row r="15677" spans="5:6" x14ac:dyDescent="0.3">
      <c r="E15677" s="4" t="s">
        <v>3505</v>
      </c>
      <c r="F15677" s="11">
        <v>0</v>
      </c>
    </row>
    <row r="15678" spans="5:6" x14ac:dyDescent="0.3">
      <c r="E15678" s="4" t="s">
        <v>3224</v>
      </c>
      <c r="F15678" s="11">
        <v>0</v>
      </c>
    </row>
    <row r="15679" spans="5:6" x14ac:dyDescent="0.3">
      <c r="E15679" s="4" t="s">
        <v>3507</v>
      </c>
      <c r="F15679" s="11">
        <v>0</v>
      </c>
    </row>
    <row r="15680" spans="5:6" x14ac:dyDescent="0.3">
      <c r="E15680" s="4" t="s">
        <v>3225</v>
      </c>
      <c r="F15680" s="11">
        <v>0</v>
      </c>
    </row>
    <row r="15681" spans="5:6" x14ac:dyDescent="0.3">
      <c r="E15681" s="4" t="s">
        <v>3509</v>
      </c>
      <c r="F15681" s="11">
        <v>0</v>
      </c>
    </row>
    <row r="15682" spans="5:6" x14ac:dyDescent="0.3">
      <c r="E15682" s="4" t="s">
        <v>3226</v>
      </c>
      <c r="F15682" s="11">
        <v>0</v>
      </c>
    </row>
    <row r="15683" spans="5:6" x14ac:dyDescent="0.3">
      <c r="E15683" s="4" t="s">
        <v>3511</v>
      </c>
      <c r="F15683" s="11">
        <v>0</v>
      </c>
    </row>
    <row r="15684" spans="5:6" x14ac:dyDescent="0.3">
      <c r="E15684" s="4" t="s">
        <v>3227</v>
      </c>
      <c r="F15684" s="11">
        <v>0</v>
      </c>
    </row>
    <row r="15685" spans="5:6" x14ac:dyDescent="0.3">
      <c r="E15685" s="4" t="s">
        <v>3513</v>
      </c>
      <c r="F15685" s="11">
        <v>0</v>
      </c>
    </row>
    <row r="15686" spans="5:6" x14ac:dyDescent="0.3">
      <c r="E15686" s="4" t="s">
        <v>3228</v>
      </c>
      <c r="F15686" s="11">
        <v>0</v>
      </c>
    </row>
    <row r="15687" spans="5:6" x14ac:dyDescent="0.3">
      <c r="E15687" s="4" t="s">
        <v>3515</v>
      </c>
      <c r="F15687" s="11">
        <v>0</v>
      </c>
    </row>
    <row r="15688" spans="5:6" x14ac:dyDescent="0.3">
      <c r="E15688" s="4" t="s">
        <v>3229</v>
      </c>
      <c r="F15688" s="11">
        <v>0</v>
      </c>
    </row>
    <row r="15689" spans="5:6" x14ac:dyDescent="0.3">
      <c r="E15689" s="4" t="s">
        <v>3517</v>
      </c>
      <c r="F15689" s="11">
        <v>0</v>
      </c>
    </row>
    <row r="15690" spans="5:6" x14ac:dyDescent="0.3">
      <c r="E15690" s="4" t="s">
        <v>3230</v>
      </c>
      <c r="F15690" s="11">
        <v>0</v>
      </c>
    </row>
    <row r="15691" spans="5:6" x14ac:dyDescent="0.3">
      <c r="E15691" s="4" t="s">
        <v>3519</v>
      </c>
      <c r="F15691" s="11">
        <v>0</v>
      </c>
    </row>
    <row r="15692" spans="5:6" x14ac:dyDescent="0.3">
      <c r="E15692" s="4" t="s">
        <v>3231</v>
      </c>
      <c r="F15692" s="11">
        <v>0</v>
      </c>
    </row>
    <row r="15693" spans="5:6" x14ac:dyDescent="0.3">
      <c r="E15693" s="4" t="s">
        <v>3521</v>
      </c>
      <c r="F15693" s="11">
        <v>0</v>
      </c>
    </row>
    <row r="15694" spans="5:6" x14ac:dyDescent="0.3">
      <c r="E15694" s="4" t="s">
        <v>3232</v>
      </c>
      <c r="F15694" s="11">
        <v>0</v>
      </c>
    </row>
    <row r="15695" spans="5:6" x14ac:dyDescent="0.3">
      <c r="E15695" s="4" t="s">
        <v>3523</v>
      </c>
      <c r="F15695" s="11">
        <v>0</v>
      </c>
    </row>
    <row r="15696" spans="5:6" x14ac:dyDescent="0.3">
      <c r="E15696" s="4" t="s">
        <v>3233</v>
      </c>
      <c r="F15696" s="11">
        <v>0</v>
      </c>
    </row>
    <row r="15697" spans="5:6" x14ac:dyDescent="0.3">
      <c r="E15697" s="4" t="s">
        <v>3525</v>
      </c>
      <c r="F15697" s="11">
        <v>0</v>
      </c>
    </row>
    <row r="15698" spans="5:6" x14ac:dyDescent="0.3">
      <c r="E15698" s="4" t="s">
        <v>3234</v>
      </c>
      <c r="F15698" s="11">
        <v>0</v>
      </c>
    </row>
    <row r="15699" spans="5:6" x14ac:dyDescent="0.3">
      <c r="E15699" s="4" t="s">
        <v>3527</v>
      </c>
      <c r="F15699" s="11">
        <v>0</v>
      </c>
    </row>
    <row r="15700" spans="5:6" x14ac:dyDescent="0.3">
      <c r="E15700" s="4" t="s">
        <v>3235</v>
      </c>
      <c r="F15700" s="11">
        <v>0</v>
      </c>
    </row>
    <row r="15701" spans="5:6" x14ac:dyDescent="0.3">
      <c r="E15701" s="4" t="s">
        <v>3529</v>
      </c>
      <c r="F15701" s="11">
        <v>0</v>
      </c>
    </row>
    <row r="15702" spans="5:6" x14ac:dyDescent="0.3">
      <c r="E15702" s="4" t="s">
        <v>3236</v>
      </c>
      <c r="F15702" s="11">
        <v>0</v>
      </c>
    </row>
    <row r="15703" spans="5:6" x14ac:dyDescent="0.3">
      <c r="E15703" s="4" t="s">
        <v>3531</v>
      </c>
      <c r="F15703" s="11">
        <v>0</v>
      </c>
    </row>
    <row r="15704" spans="5:6" x14ac:dyDescent="0.3">
      <c r="E15704" s="4" t="s">
        <v>3237</v>
      </c>
      <c r="F15704" s="11">
        <v>0</v>
      </c>
    </row>
    <row r="15705" spans="5:6" x14ac:dyDescent="0.3">
      <c r="E15705" s="4" t="s">
        <v>3533</v>
      </c>
      <c r="F15705" s="11">
        <v>0</v>
      </c>
    </row>
    <row r="15706" spans="5:6" x14ac:dyDescent="0.3">
      <c r="E15706" s="4" t="s">
        <v>3238</v>
      </c>
      <c r="F15706" s="11">
        <v>0</v>
      </c>
    </row>
    <row r="15707" spans="5:6" x14ac:dyDescent="0.3">
      <c r="E15707" s="4" t="s">
        <v>3535</v>
      </c>
      <c r="F15707" s="11">
        <v>0</v>
      </c>
    </row>
    <row r="15708" spans="5:6" x14ac:dyDescent="0.3">
      <c r="E15708" s="4" t="s">
        <v>3239</v>
      </c>
      <c r="F15708" s="11">
        <v>0</v>
      </c>
    </row>
    <row r="15709" spans="5:6" x14ac:dyDescent="0.3">
      <c r="E15709" s="4" t="s">
        <v>3537</v>
      </c>
      <c r="F15709" s="11">
        <v>0</v>
      </c>
    </row>
    <row r="15710" spans="5:6" x14ac:dyDescent="0.3">
      <c r="E15710" s="4" t="s">
        <v>3240</v>
      </c>
      <c r="F15710" s="11">
        <v>0</v>
      </c>
    </row>
    <row r="15711" spans="5:6" x14ac:dyDescent="0.3">
      <c r="E15711" s="4" t="s">
        <v>3539</v>
      </c>
      <c r="F15711" s="11">
        <v>0</v>
      </c>
    </row>
    <row r="15712" spans="5:6" x14ac:dyDescent="0.3">
      <c r="E15712" s="4" t="s">
        <v>3241</v>
      </c>
      <c r="F15712" s="11">
        <v>0</v>
      </c>
    </row>
    <row r="15713" spans="5:6" x14ac:dyDescent="0.3">
      <c r="E15713" s="4" t="s">
        <v>3541</v>
      </c>
      <c r="F15713" s="11">
        <v>0</v>
      </c>
    </row>
    <row r="15714" spans="5:6" x14ac:dyDescent="0.3">
      <c r="E15714" s="4" t="s">
        <v>2896</v>
      </c>
      <c r="F15714" s="11">
        <v>0</v>
      </c>
    </row>
    <row r="15715" spans="5:6" x14ac:dyDescent="0.3">
      <c r="E15715" s="4" t="s">
        <v>3543</v>
      </c>
      <c r="F15715" s="11">
        <v>0</v>
      </c>
    </row>
    <row r="15716" spans="5:6" x14ac:dyDescent="0.3">
      <c r="E15716" s="4" t="s">
        <v>3243</v>
      </c>
      <c r="F15716" s="11">
        <v>0</v>
      </c>
    </row>
    <row r="15717" spans="5:6" x14ac:dyDescent="0.3">
      <c r="E15717" s="4" t="s">
        <v>3545</v>
      </c>
      <c r="F15717" s="11">
        <v>0</v>
      </c>
    </row>
    <row r="15718" spans="5:6" x14ac:dyDescent="0.3">
      <c r="E15718" s="4" t="s">
        <v>3244</v>
      </c>
      <c r="F15718" s="11">
        <v>0</v>
      </c>
    </row>
    <row r="15719" spans="5:6" x14ac:dyDescent="0.3">
      <c r="E15719" s="4" t="s">
        <v>3547</v>
      </c>
      <c r="F15719" s="11">
        <v>0</v>
      </c>
    </row>
    <row r="15720" spans="5:6" x14ac:dyDescent="0.3">
      <c r="E15720" s="4" t="s">
        <v>3245</v>
      </c>
      <c r="F15720" s="11">
        <v>0</v>
      </c>
    </row>
    <row r="15721" spans="5:6" x14ac:dyDescent="0.3">
      <c r="E15721" s="4" t="s">
        <v>3549</v>
      </c>
      <c r="F15721" s="11">
        <v>0</v>
      </c>
    </row>
    <row r="15722" spans="5:6" x14ac:dyDescent="0.3">
      <c r="E15722" s="4" t="s">
        <v>3246</v>
      </c>
      <c r="F15722" s="11">
        <v>0</v>
      </c>
    </row>
    <row r="15723" spans="5:6" x14ac:dyDescent="0.3">
      <c r="E15723" s="4" t="s">
        <v>3551</v>
      </c>
      <c r="F15723" s="11">
        <v>0</v>
      </c>
    </row>
    <row r="15724" spans="5:6" x14ac:dyDescent="0.3">
      <c r="E15724" s="4" t="s">
        <v>3247</v>
      </c>
      <c r="F15724" s="11">
        <v>0</v>
      </c>
    </row>
    <row r="15725" spans="5:6" x14ac:dyDescent="0.3">
      <c r="E15725" s="4" t="s">
        <v>3553</v>
      </c>
      <c r="F15725" s="11">
        <v>0</v>
      </c>
    </row>
    <row r="15726" spans="5:6" x14ac:dyDescent="0.3">
      <c r="E15726" s="4" t="s">
        <v>3248</v>
      </c>
      <c r="F15726" s="11">
        <v>0</v>
      </c>
    </row>
    <row r="15727" spans="5:6" x14ac:dyDescent="0.3">
      <c r="E15727" s="4" t="s">
        <v>3555</v>
      </c>
      <c r="F15727" s="11">
        <v>0</v>
      </c>
    </row>
    <row r="15728" spans="5:6" x14ac:dyDescent="0.3">
      <c r="E15728" s="4" t="s">
        <v>3249</v>
      </c>
      <c r="F15728" s="11">
        <v>0</v>
      </c>
    </row>
    <row r="15729" spans="5:6" x14ac:dyDescent="0.3">
      <c r="E15729" s="4" t="s">
        <v>3557</v>
      </c>
      <c r="F15729" s="11">
        <v>0</v>
      </c>
    </row>
    <row r="15730" spans="5:6" x14ac:dyDescent="0.3">
      <c r="E15730" s="4" t="s">
        <v>3250</v>
      </c>
      <c r="F15730" s="11">
        <v>0</v>
      </c>
    </row>
    <row r="15731" spans="5:6" x14ac:dyDescent="0.3">
      <c r="E15731" s="4" t="s">
        <v>3559</v>
      </c>
      <c r="F15731" s="11">
        <v>0</v>
      </c>
    </row>
    <row r="15732" spans="5:6" x14ac:dyDescent="0.3">
      <c r="E15732" s="4" t="s">
        <v>3251</v>
      </c>
      <c r="F15732" s="11">
        <v>0</v>
      </c>
    </row>
    <row r="15733" spans="5:6" x14ac:dyDescent="0.3">
      <c r="E15733" s="4" t="s">
        <v>3561</v>
      </c>
      <c r="F15733" s="11">
        <v>0</v>
      </c>
    </row>
    <row r="15734" spans="5:6" x14ac:dyDescent="0.3">
      <c r="E15734" s="4" t="s">
        <v>3252</v>
      </c>
      <c r="F15734" s="11">
        <v>0</v>
      </c>
    </row>
    <row r="15735" spans="5:6" x14ac:dyDescent="0.3">
      <c r="E15735" s="4" t="s">
        <v>3563</v>
      </c>
      <c r="F15735" s="11">
        <v>0</v>
      </c>
    </row>
    <row r="15736" spans="5:6" x14ac:dyDescent="0.3">
      <c r="E15736" s="4" t="s">
        <v>3253</v>
      </c>
      <c r="F15736" s="11">
        <v>0</v>
      </c>
    </row>
    <row r="15737" spans="5:6" x14ac:dyDescent="0.3">
      <c r="E15737" s="4" t="s">
        <v>3565</v>
      </c>
      <c r="F15737" s="11">
        <v>0</v>
      </c>
    </row>
    <row r="15738" spans="5:6" x14ac:dyDescent="0.3">
      <c r="E15738" s="4" t="s">
        <v>3254</v>
      </c>
      <c r="F15738" s="11">
        <v>0</v>
      </c>
    </row>
    <row r="15739" spans="5:6" x14ac:dyDescent="0.3">
      <c r="E15739" s="4" t="s">
        <v>3567</v>
      </c>
      <c r="F15739" s="11">
        <v>0</v>
      </c>
    </row>
    <row r="15740" spans="5:6" x14ac:dyDescent="0.3">
      <c r="E15740" s="4" t="s">
        <v>3255</v>
      </c>
      <c r="F15740" s="11">
        <v>0</v>
      </c>
    </row>
    <row r="15741" spans="5:6" x14ac:dyDescent="0.3">
      <c r="E15741" s="4" t="s">
        <v>3569</v>
      </c>
      <c r="F15741" s="11">
        <v>0</v>
      </c>
    </row>
    <row r="15742" spans="5:6" x14ac:dyDescent="0.3">
      <c r="E15742" s="4" t="s">
        <v>3256</v>
      </c>
      <c r="F15742" s="11">
        <v>0</v>
      </c>
    </row>
    <row r="15743" spans="5:6" x14ac:dyDescent="0.3">
      <c r="E15743" s="4" t="s">
        <v>3571</v>
      </c>
      <c r="F15743" s="11">
        <v>0</v>
      </c>
    </row>
    <row r="15744" spans="5:6" x14ac:dyDescent="0.3">
      <c r="E15744" s="4" t="s">
        <v>3257</v>
      </c>
      <c r="F15744" s="11">
        <v>0</v>
      </c>
    </row>
    <row r="15745" spans="5:6" x14ac:dyDescent="0.3">
      <c r="E15745" s="4" t="s">
        <v>3573</v>
      </c>
      <c r="F15745" s="11">
        <v>0</v>
      </c>
    </row>
    <row r="15746" spans="5:6" x14ac:dyDescent="0.3">
      <c r="E15746" s="4" t="s">
        <v>2937</v>
      </c>
      <c r="F15746" s="11">
        <v>0</v>
      </c>
    </row>
    <row r="15747" spans="5:6" x14ac:dyDescent="0.3">
      <c r="E15747" s="4" t="s">
        <v>3575</v>
      </c>
      <c r="F15747" s="11">
        <v>0</v>
      </c>
    </row>
    <row r="15748" spans="5:6" x14ac:dyDescent="0.3">
      <c r="E15748" s="4" t="s">
        <v>3259</v>
      </c>
      <c r="F15748" s="11">
        <v>0</v>
      </c>
    </row>
    <row r="15749" spans="5:6" x14ac:dyDescent="0.3">
      <c r="E15749" s="4" t="s">
        <v>3577</v>
      </c>
      <c r="F15749" s="11">
        <v>0</v>
      </c>
    </row>
    <row r="15750" spans="5:6" x14ac:dyDescent="0.3">
      <c r="E15750" s="4" t="s">
        <v>3260</v>
      </c>
      <c r="F15750" s="11">
        <v>0</v>
      </c>
    </row>
    <row r="15751" spans="5:6" x14ac:dyDescent="0.3">
      <c r="E15751" s="4" t="s">
        <v>3579</v>
      </c>
      <c r="F15751" s="11">
        <v>0</v>
      </c>
    </row>
    <row r="15752" spans="5:6" x14ac:dyDescent="0.3">
      <c r="E15752" s="4" t="s">
        <v>3261</v>
      </c>
      <c r="F15752" s="11">
        <v>0</v>
      </c>
    </row>
    <row r="15753" spans="5:6" x14ac:dyDescent="0.3">
      <c r="E15753" s="4" t="s">
        <v>3581</v>
      </c>
      <c r="F15753" s="11">
        <v>0</v>
      </c>
    </row>
    <row r="15754" spans="5:6" x14ac:dyDescent="0.3">
      <c r="E15754" s="4" t="s">
        <v>3262</v>
      </c>
      <c r="F15754" s="11">
        <v>0</v>
      </c>
    </row>
    <row r="15755" spans="5:6" x14ac:dyDescent="0.3">
      <c r="E15755" s="4" t="s">
        <v>3583</v>
      </c>
      <c r="F15755" s="11">
        <v>0</v>
      </c>
    </row>
    <row r="15756" spans="5:6" x14ac:dyDescent="0.3">
      <c r="E15756" s="4" t="s">
        <v>3263</v>
      </c>
      <c r="F15756" s="11">
        <v>0</v>
      </c>
    </row>
    <row r="15757" spans="5:6" x14ac:dyDescent="0.3">
      <c r="E15757" s="4" t="s">
        <v>3585</v>
      </c>
      <c r="F15757" s="11">
        <v>0</v>
      </c>
    </row>
    <row r="15758" spans="5:6" x14ac:dyDescent="0.3">
      <c r="E15758" s="4" t="s">
        <v>3264</v>
      </c>
      <c r="F15758" s="11">
        <v>0</v>
      </c>
    </row>
    <row r="15759" spans="5:6" x14ac:dyDescent="0.3">
      <c r="E15759" s="4" t="s">
        <v>2901</v>
      </c>
      <c r="F15759" s="11">
        <v>0</v>
      </c>
    </row>
    <row r="15760" spans="5:6" x14ac:dyDescent="0.3">
      <c r="E15760" s="4" t="s">
        <v>3265</v>
      </c>
      <c r="F15760" s="11">
        <v>0</v>
      </c>
    </row>
    <row r="15761" spans="5:6" x14ac:dyDescent="0.3">
      <c r="E15761" s="4" t="s">
        <v>3589</v>
      </c>
      <c r="F15761" s="11">
        <v>0</v>
      </c>
    </row>
    <row r="15762" spans="5:6" x14ac:dyDescent="0.3">
      <c r="E15762" s="4" t="s">
        <v>3266</v>
      </c>
      <c r="F15762" s="11">
        <v>0</v>
      </c>
    </row>
    <row r="15763" spans="5:6" x14ac:dyDescent="0.3">
      <c r="E15763" s="4" t="s">
        <v>3591</v>
      </c>
      <c r="F15763" s="11">
        <v>0</v>
      </c>
    </row>
    <row r="15764" spans="5:6" x14ac:dyDescent="0.3">
      <c r="E15764" s="4" t="s">
        <v>3267</v>
      </c>
      <c r="F15764" s="11">
        <v>0</v>
      </c>
    </row>
    <row r="15765" spans="5:6" x14ac:dyDescent="0.3">
      <c r="E15765" s="4" t="s">
        <v>3593</v>
      </c>
      <c r="F15765" s="11">
        <v>0</v>
      </c>
    </row>
    <row r="15766" spans="5:6" x14ac:dyDescent="0.3">
      <c r="E15766" s="4" t="s">
        <v>3268</v>
      </c>
      <c r="F15766" s="11">
        <v>0</v>
      </c>
    </row>
    <row r="15767" spans="5:6" x14ac:dyDescent="0.3">
      <c r="E15767" s="4" t="s">
        <v>3595</v>
      </c>
      <c r="F15767" s="11">
        <v>0</v>
      </c>
    </row>
    <row r="15768" spans="5:6" x14ac:dyDescent="0.3">
      <c r="E15768" s="4" t="s">
        <v>3269</v>
      </c>
      <c r="F15768" s="11">
        <v>0</v>
      </c>
    </row>
    <row r="15769" spans="5:6" x14ac:dyDescent="0.3">
      <c r="E15769" s="4" t="s">
        <v>3597</v>
      </c>
      <c r="F15769" s="11">
        <v>0</v>
      </c>
    </row>
    <row r="15770" spans="5:6" x14ac:dyDescent="0.3">
      <c r="E15770" s="4" t="s">
        <v>3270</v>
      </c>
      <c r="F15770" s="11">
        <v>0</v>
      </c>
    </row>
    <row r="15771" spans="5:6" x14ac:dyDescent="0.3">
      <c r="E15771" s="4" t="s">
        <v>2928</v>
      </c>
      <c r="F15771" s="11">
        <v>0</v>
      </c>
    </row>
    <row r="15772" spans="5:6" x14ac:dyDescent="0.3">
      <c r="E15772" s="4" t="s">
        <v>3271</v>
      </c>
      <c r="F15772" s="11">
        <v>0</v>
      </c>
    </row>
    <row r="15773" spans="5:6" x14ac:dyDescent="0.3">
      <c r="E15773" s="4" t="s">
        <v>3601</v>
      </c>
      <c r="F15773" s="11">
        <v>0</v>
      </c>
    </row>
    <row r="15774" spans="5:6" x14ac:dyDescent="0.3">
      <c r="E15774" s="4" t="s">
        <v>3272</v>
      </c>
      <c r="F15774" s="11">
        <v>0</v>
      </c>
    </row>
    <row r="15775" spans="5:6" x14ac:dyDescent="0.3">
      <c r="E15775" s="4" t="s">
        <v>3603</v>
      </c>
      <c r="F15775" s="11">
        <v>0</v>
      </c>
    </row>
    <row r="15776" spans="5:6" x14ac:dyDescent="0.3">
      <c r="E15776" s="4" t="s">
        <v>3273</v>
      </c>
      <c r="F15776" s="11">
        <v>0</v>
      </c>
    </row>
    <row r="15777" spans="5:6" x14ac:dyDescent="0.3">
      <c r="E15777" s="4" t="s">
        <v>3605</v>
      </c>
      <c r="F15777" s="11">
        <v>0</v>
      </c>
    </row>
    <row r="15778" spans="5:6" x14ac:dyDescent="0.3">
      <c r="E15778" s="4" t="s">
        <v>3274</v>
      </c>
      <c r="F15778" s="11">
        <v>0</v>
      </c>
    </row>
    <row r="15779" spans="5:6" x14ac:dyDescent="0.3">
      <c r="E15779" s="4" t="s">
        <v>3607</v>
      </c>
      <c r="F15779" s="11">
        <v>0</v>
      </c>
    </row>
    <row r="15780" spans="5:6" x14ac:dyDescent="0.3">
      <c r="E15780" s="4" t="s">
        <v>3275</v>
      </c>
      <c r="F15780" s="11">
        <v>0</v>
      </c>
    </row>
    <row r="15781" spans="5:6" x14ac:dyDescent="0.3">
      <c r="E15781" s="4" t="s">
        <v>3609</v>
      </c>
      <c r="F15781" s="11">
        <v>0</v>
      </c>
    </row>
    <row r="15782" spans="5:6" x14ac:dyDescent="0.3">
      <c r="E15782" s="4" t="s">
        <v>3276</v>
      </c>
      <c r="F15782" s="11">
        <v>0</v>
      </c>
    </row>
    <row r="15783" spans="5:6" x14ac:dyDescent="0.3">
      <c r="E15783" s="4" t="s">
        <v>3611</v>
      </c>
      <c r="F15783" s="11">
        <v>0</v>
      </c>
    </row>
    <row r="15784" spans="5:6" x14ac:dyDescent="0.3">
      <c r="E15784" s="4" t="s">
        <v>3277</v>
      </c>
      <c r="F15784" s="11">
        <v>0</v>
      </c>
    </row>
    <row r="15785" spans="5:6" x14ac:dyDescent="0.3">
      <c r="E15785" s="4" t="s">
        <v>3613</v>
      </c>
      <c r="F15785" s="11">
        <v>0</v>
      </c>
    </row>
    <row r="15786" spans="5:6" x14ac:dyDescent="0.3">
      <c r="E15786" s="4" t="s">
        <v>3278</v>
      </c>
      <c r="F15786" s="11">
        <v>0</v>
      </c>
    </row>
    <row r="15787" spans="5:6" x14ac:dyDescent="0.3">
      <c r="E15787" s="4" t="s">
        <v>3615</v>
      </c>
      <c r="F15787" s="11">
        <v>0</v>
      </c>
    </row>
    <row r="15788" spans="5:6" x14ac:dyDescent="0.3">
      <c r="E15788" s="4" t="s">
        <v>3279</v>
      </c>
      <c r="F15788" s="11">
        <v>0</v>
      </c>
    </row>
    <row r="15789" spans="5:6" x14ac:dyDescent="0.3">
      <c r="E15789" s="4" t="s">
        <v>3617</v>
      </c>
      <c r="F15789" s="11">
        <v>0</v>
      </c>
    </row>
    <row r="15790" spans="5:6" x14ac:dyDescent="0.3">
      <c r="E15790" s="4" t="s">
        <v>3280</v>
      </c>
      <c r="F15790" s="11">
        <v>0</v>
      </c>
    </row>
    <row r="15791" spans="5:6" x14ac:dyDescent="0.3">
      <c r="E15791" s="4" t="s">
        <v>3619</v>
      </c>
      <c r="F15791" s="11">
        <v>0</v>
      </c>
    </row>
    <row r="15792" spans="5:6" x14ac:dyDescent="0.3">
      <c r="E15792" s="4" t="s">
        <v>3281</v>
      </c>
      <c r="F15792" s="11">
        <v>0</v>
      </c>
    </row>
    <row r="15793" spans="5:6" x14ac:dyDescent="0.3">
      <c r="E15793" s="4" t="s">
        <v>3621</v>
      </c>
      <c r="F15793" s="11">
        <v>0</v>
      </c>
    </row>
    <row r="15794" spans="5:6" x14ac:dyDescent="0.3">
      <c r="E15794" s="4" t="s">
        <v>3282</v>
      </c>
      <c r="F15794" s="11">
        <v>0</v>
      </c>
    </row>
    <row r="15795" spans="5:6" x14ac:dyDescent="0.3">
      <c r="E15795" s="4" t="s">
        <v>3623</v>
      </c>
      <c r="F15795" s="11">
        <v>0</v>
      </c>
    </row>
    <row r="15796" spans="5:6" x14ac:dyDescent="0.3">
      <c r="E15796" s="4" t="s">
        <v>3283</v>
      </c>
      <c r="F15796" s="11">
        <v>0</v>
      </c>
    </row>
    <row r="15797" spans="5:6" x14ac:dyDescent="0.3">
      <c r="E15797" s="4" t="s">
        <v>3625</v>
      </c>
      <c r="F15797" s="11">
        <v>0</v>
      </c>
    </row>
    <row r="15798" spans="5:6" x14ac:dyDescent="0.3">
      <c r="E15798" s="4" t="s">
        <v>2897</v>
      </c>
      <c r="F15798" s="11">
        <v>0</v>
      </c>
    </row>
    <row r="15799" spans="5:6" x14ac:dyDescent="0.3">
      <c r="E15799" s="4" t="s">
        <v>3627</v>
      </c>
      <c r="F15799" s="11">
        <v>0</v>
      </c>
    </row>
    <row r="15800" spans="5:6" x14ac:dyDescent="0.3">
      <c r="E15800" s="4" t="s">
        <v>3285</v>
      </c>
      <c r="F15800" s="11">
        <v>0</v>
      </c>
    </row>
    <row r="15801" spans="5:6" x14ac:dyDescent="0.3">
      <c r="E15801" s="4" t="s">
        <v>2930</v>
      </c>
      <c r="F15801" s="11">
        <v>0</v>
      </c>
    </row>
    <row r="15802" spans="5:6" x14ac:dyDescent="0.3">
      <c r="E15802" s="4" t="s">
        <v>3286</v>
      </c>
      <c r="F15802" s="11">
        <v>0</v>
      </c>
    </row>
    <row r="15803" spans="5:6" x14ac:dyDescent="0.3">
      <c r="E15803" s="4" t="s">
        <v>3631</v>
      </c>
      <c r="F15803" s="11">
        <v>0</v>
      </c>
    </row>
    <row r="15804" spans="5:6" x14ac:dyDescent="0.3">
      <c r="E15804" s="4" t="s">
        <v>3287</v>
      </c>
      <c r="F15804" s="11">
        <v>0</v>
      </c>
    </row>
    <row r="15805" spans="5:6" x14ac:dyDescent="0.3">
      <c r="E15805" s="4" t="s">
        <v>3633</v>
      </c>
      <c r="F15805" s="11">
        <v>0</v>
      </c>
    </row>
    <row r="15806" spans="5:6" x14ac:dyDescent="0.3">
      <c r="E15806" s="4" t="s">
        <v>3288</v>
      </c>
      <c r="F15806" s="11">
        <v>0</v>
      </c>
    </row>
    <row r="15807" spans="5:6" x14ac:dyDescent="0.3">
      <c r="E15807" s="4" t="s">
        <v>3635</v>
      </c>
      <c r="F15807" s="11">
        <v>0</v>
      </c>
    </row>
    <row r="15808" spans="5:6" x14ac:dyDescent="0.3">
      <c r="E15808" s="4" t="s">
        <v>3289</v>
      </c>
      <c r="F15808" s="11">
        <v>0</v>
      </c>
    </row>
    <row r="15809" spans="5:6" x14ac:dyDescent="0.3">
      <c r="E15809" s="4" t="s">
        <v>3637</v>
      </c>
      <c r="F15809" s="11">
        <v>0</v>
      </c>
    </row>
    <row r="15810" spans="5:6" x14ac:dyDescent="0.3">
      <c r="E15810" s="4" t="s">
        <v>3290</v>
      </c>
      <c r="F15810" s="11">
        <v>0</v>
      </c>
    </row>
    <row r="15811" spans="5:6" x14ac:dyDescent="0.3">
      <c r="E15811" s="4" t="s">
        <v>3639</v>
      </c>
      <c r="F15811" s="11">
        <v>0</v>
      </c>
    </row>
    <row r="15812" spans="5:6" x14ac:dyDescent="0.3">
      <c r="E15812" s="4" t="s">
        <v>3291</v>
      </c>
      <c r="F15812" s="11">
        <v>0</v>
      </c>
    </row>
    <row r="15813" spans="5:6" x14ac:dyDescent="0.3">
      <c r="E15813" s="4" t="s">
        <v>3641</v>
      </c>
      <c r="F15813" s="11">
        <v>0</v>
      </c>
    </row>
    <row r="15814" spans="5:6" x14ac:dyDescent="0.3">
      <c r="E15814" s="4" t="s">
        <v>3292</v>
      </c>
      <c r="F15814" s="11">
        <v>0</v>
      </c>
    </row>
    <row r="15815" spans="5:6" x14ac:dyDescent="0.3">
      <c r="E15815" s="4" t="s">
        <v>2943</v>
      </c>
      <c r="F15815" s="11">
        <v>0</v>
      </c>
    </row>
    <row r="15816" spans="5:6" x14ac:dyDescent="0.3">
      <c r="E15816" s="4" t="s">
        <v>3293</v>
      </c>
      <c r="F15816" s="11">
        <v>0</v>
      </c>
    </row>
    <row r="15817" spans="5:6" x14ac:dyDescent="0.3">
      <c r="E15817" s="4" t="s">
        <v>3645</v>
      </c>
      <c r="F15817" s="11">
        <v>0</v>
      </c>
    </row>
    <row r="15818" spans="5:6" x14ac:dyDescent="0.3">
      <c r="E15818" s="4" t="s">
        <v>3294</v>
      </c>
      <c r="F15818" s="11">
        <v>0</v>
      </c>
    </row>
    <row r="15819" spans="5:6" x14ac:dyDescent="0.3">
      <c r="E15819" s="4" t="s">
        <v>3647</v>
      </c>
      <c r="F15819" s="11">
        <v>0</v>
      </c>
    </row>
    <row r="15820" spans="5:6" x14ac:dyDescent="0.3">
      <c r="E15820" s="4" t="s">
        <v>3295</v>
      </c>
      <c r="F15820" s="11">
        <v>0</v>
      </c>
    </row>
    <row r="15821" spans="5:6" x14ac:dyDescent="0.3">
      <c r="E15821" s="4" t="s">
        <v>3649</v>
      </c>
      <c r="F15821" s="11">
        <v>0</v>
      </c>
    </row>
    <row r="15822" spans="5:6" x14ac:dyDescent="0.3">
      <c r="E15822" s="4" t="s">
        <v>3296</v>
      </c>
      <c r="F15822" s="11">
        <v>0</v>
      </c>
    </row>
    <row r="15823" spans="5:6" x14ac:dyDescent="0.3">
      <c r="E15823" s="4" t="s">
        <v>3651</v>
      </c>
      <c r="F15823" s="11">
        <v>0</v>
      </c>
    </row>
    <row r="15824" spans="5:6" x14ac:dyDescent="0.3">
      <c r="E15824" s="4" t="s">
        <v>3297</v>
      </c>
      <c r="F15824" s="11">
        <v>0</v>
      </c>
    </row>
    <row r="15825" spans="5:6" x14ac:dyDescent="0.3">
      <c r="E15825" s="4" t="s">
        <v>3653</v>
      </c>
      <c r="F15825" s="11">
        <v>0</v>
      </c>
    </row>
    <row r="15826" spans="5:6" x14ac:dyDescent="0.3">
      <c r="E15826" s="4" t="s">
        <v>3298</v>
      </c>
      <c r="F15826" s="11">
        <v>0</v>
      </c>
    </row>
    <row r="15827" spans="5:6" x14ac:dyDescent="0.3">
      <c r="E15827" s="4" t="s">
        <v>3655</v>
      </c>
      <c r="F15827" s="11">
        <v>0</v>
      </c>
    </row>
    <row r="15828" spans="5:6" x14ac:dyDescent="0.3">
      <c r="E15828" s="4" t="s">
        <v>3299</v>
      </c>
      <c r="F15828" s="11">
        <v>0</v>
      </c>
    </row>
    <row r="15829" spans="5:6" x14ac:dyDescent="0.3">
      <c r="E15829" s="4" t="s">
        <v>3657</v>
      </c>
      <c r="F15829" s="11">
        <v>0</v>
      </c>
    </row>
    <row r="15830" spans="5:6" x14ac:dyDescent="0.3">
      <c r="E15830" s="4" t="s">
        <v>3300</v>
      </c>
      <c r="F15830" s="11">
        <v>0</v>
      </c>
    </row>
    <row r="15831" spans="5:6" x14ac:dyDescent="0.3">
      <c r="E15831" s="4" t="s">
        <v>3659</v>
      </c>
      <c r="F15831" s="11">
        <v>0</v>
      </c>
    </row>
    <row r="15832" spans="5:6" x14ac:dyDescent="0.3">
      <c r="E15832" s="4" t="s">
        <v>3301</v>
      </c>
      <c r="F15832" s="11">
        <v>0</v>
      </c>
    </row>
    <row r="15833" spans="5:6" x14ac:dyDescent="0.3">
      <c r="E15833" s="4" t="s">
        <v>3661</v>
      </c>
      <c r="F15833" s="11">
        <v>0</v>
      </c>
    </row>
    <row r="15834" spans="5:6" x14ac:dyDescent="0.3">
      <c r="E15834" s="4" t="s">
        <v>3302</v>
      </c>
      <c r="F15834" s="11">
        <v>0</v>
      </c>
    </row>
    <row r="15835" spans="5:6" x14ac:dyDescent="0.3">
      <c r="E15835" s="4" t="s">
        <v>3663</v>
      </c>
      <c r="F15835" s="11">
        <v>0</v>
      </c>
    </row>
    <row r="15836" spans="5:6" x14ac:dyDescent="0.3">
      <c r="E15836" s="4" t="s">
        <v>3303</v>
      </c>
      <c r="F15836" s="11">
        <v>0</v>
      </c>
    </row>
    <row r="15837" spans="5:6" x14ac:dyDescent="0.3">
      <c r="E15837" s="4" t="s">
        <v>3665</v>
      </c>
      <c r="F15837" s="11">
        <v>0</v>
      </c>
    </row>
    <row r="15838" spans="5:6" x14ac:dyDescent="0.3">
      <c r="E15838" s="4" t="s">
        <v>3304</v>
      </c>
      <c r="F15838" s="11">
        <v>0</v>
      </c>
    </row>
    <row r="15839" spans="5:6" x14ac:dyDescent="0.3">
      <c r="E15839" s="4" t="s">
        <v>3667</v>
      </c>
      <c r="F15839" s="11">
        <v>0</v>
      </c>
    </row>
    <row r="15840" spans="5:6" x14ac:dyDescent="0.3">
      <c r="E15840" s="4" t="s">
        <v>3305</v>
      </c>
      <c r="F15840" s="11">
        <v>0</v>
      </c>
    </row>
    <row r="15841" spans="5:6" x14ac:dyDescent="0.3">
      <c r="E15841" s="4" t="s">
        <v>3669</v>
      </c>
      <c r="F15841" s="11">
        <v>0</v>
      </c>
    </row>
    <row r="15842" spans="5:6" x14ac:dyDescent="0.3">
      <c r="E15842" s="4" t="s">
        <v>3306</v>
      </c>
      <c r="F15842" s="11">
        <v>0</v>
      </c>
    </row>
    <row r="15843" spans="5:6" x14ac:dyDescent="0.3">
      <c r="E15843" s="4" t="s">
        <v>3671</v>
      </c>
      <c r="F15843" s="11">
        <v>0</v>
      </c>
    </row>
    <row r="15844" spans="5:6" x14ac:dyDescent="0.3">
      <c r="E15844" s="4" t="s">
        <v>3307</v>
      </c>
      <c r="F15844" s="11">
        <v>0</v>
      </c>
    </row>
    <row r="15845" spans="5:6" x14ac:dyDescent="0.3">
      <c r="E15845" s="4" t="s">
        <v>3673</v>
      </c>
      <c r="F15845" s="11">
        <v>0</v>
      </c>
    </row>
    <row r="15846" spans="5:6" x14ac:dyDescent="0.3">
      <c r="E15846" s="4" t="s">
        <v>3308</v>
      </c>
      <c r="F15846" s="11">
        <v>0</v>
      </c>
    </row>
    <row r="15847" spans="5:6" x14ac:dyDescent="0.3">
      <c r="E15847" s="4" t="s">
        <v>3675</v>
      </c>
      <c r="F15847" s="11">
        <v>0</v>
      </c>
    </row>
    <row r="15848" spans="5:6" x14ac:dyDescent="0.3">
      <c r="E15848" s="4" t="s">
        <v>3309</v>
      </c>
      <c r="F15848" s="11">
        <v>0</v>
      </c>
    </row>
    <row r="15849" spans="5:6" x14ac:dyDescent="0.3">
      <c r="E15849" s="4" t="s">
        <v>3677</v>
      </c>
      <c r="F15849" s="11">
        <v>0</v>
      </c>
    </row>
    <row r="15850" spans="5:6" x14ac:dyDescent="0.3">
      <c r="E15850" s="4" t="s">
        <v>3310</v>
      </c>
      <c r="F15850" s="11">
        <v>0</v>
      </c>
    </row>
    <row r="15851" spans="5:6" x14ac:dyDescent="0.3">
      <c r="E15851" s="4" t="s">
        <v>3679</v>
      </c>
      <c r="F15851" s="11">
        <v>0</v>
      </c>
    </row>
    <row r="15852" spans="5:6" x14ac:dyDescent="0.3">
      <c r="E15852" s="4" t="s">
        <v>3311</v>
      </c>
      <c r="F15852" s="11">
        <v>0</v>
      </c>
    </row>
    <row r="15853" spans="5:6" x14ac:dyDescent="0.3">
      <c r="E15853" s="4" t="s">
        <v>3681</v>
      </c>
      <c r="F15853" s="11">
        <v>0</v>
      </c>
    </row>
    <row r="15854" spans="5:6" x14ac:dyDescent="0.3">
      <c r="E15854" s="4" t="s">
        <v>3312</v>
      </c>
      <c r="F15854" s="11">
        <v>0</v>
      </c>
    </row>
    <row r="15855" spans="5:6" x14ac:dyDescent="0.3">
      <c r="E15855" s="4" t="s">
        <v>3683</v>
      </c>
      <c r="F15855" s="11">
        <v>0</v>
      </c>
    </row>
    <row r="15856" spans="5:6" x14ac:dyDescent="0.3">
      <c r="E15856" s="4" t="s">
        <v>3313</v>
      </c>
      <c r="F15856" s="11">
        <v>0</v>
      </c>
    </row>
    <row r="15857" spans="5:6" x14ac:dyDescent="0.3">
      <c r="E15857" s="4" t="s">
        <v>3685</v>
      </c>
      <c r="F15857" s="11">
        <v>0</v>
      </c>
    </row>
    <row r="15858" spans="5:6" x14ac:dyDescent="0.3">
      <c r="E15858" s="4" t="s">
        <v>3314</v>
      </c>
      <c r="F15858" s="11">
        <v>0</v>
      </c>
    </row>
    <row r="15859" spans="5:6" x14ac:dyDescent="0.3">
      <c r="E15859" s="4" t="s">
        <v>3687</v>
      </c>
      <c r="F15859" s="11">
        <v>0</v>
      </c>
    </row>
    <row r="15860" spans="5:6" x14ac:dyDescent="0.3">
      <c r="E15860" s="4" t="s">
        <v>3315</v>
      </c>
      <c r="F15860" s="11">
        <v>0</v>
      </c>
    </row>
    <row r="15861" spans="5:6" x14ac:dyDescent="0.3">
      <c r="E15861" s="4" t="s">
        <v>3689</v>
      </c>
      <c r="F15861" s="11">
        <v>0</v>
      </c>
    </row>
    <row r="15862" spans="5:6" x14ac:dyDescent="0.3">
      <c r="E15862" s="4" t="s">
        <v>2938</v>
      </c>
      <c r="F15862" s="11">
        <v>0</v>
      </c>
    </row>
    <row r="15863" spans="5:6" x14ac:dyDescent="0.3">
      <c r="E15863" s="4" t="s">
        <v>3691</v>
      </c>
      <c r="F15863" s="11">
        <v>0</v>
      </c>
    </row>
    <row r="15864" spans="5:6" x14ac:dyDescent="0.3">
      <c r="E15864" s="4" t="s">
        <v>3317</v>
      </c>
      <c r="F15864" s="11">
        <v>0</v>
      </c>
    </row>
    <row r="15865" spans="5:6" x14ac:dyDescent="0.3">
      <c r="E15865" s="4" t="s">
        <v>3693</v>
      </c>
      <c r="F15865" s="11">
        <v>0</v>
      </c>
    </row>
    <row r="15866" spans="5:6" x14ac:dyDescent="0.3">
      <c r="E15866" s="4" t="s">
        <v>3318</v>
      </c>
      <c r="F15866" s="11">
        <v>0</v>
      </c>
    </row>
    <row r="15867" spans="5:6" x14ac:dyDescent="0.3">
      <c r="E15867" s="4" t="s">
        <v>3695</v>
      </c>
      <c r="F15867" s="11">
        <v>0</v>
      </c>
    </row>
    <row r="15868" spans="5:6" x14ac:dyDescent="0.3">
      <c r="E15868" s="4" t="s">
        <v>3319</v>
      </c>
      <c r="F15868" s="11">
        <v>0</v>
      </c>
    </row>
    <row r="15869" spans="5:6" x14ac:dyDescent="0.3">
      <c r="E15869" s="4" t="s">
        <v>3697</v>
      </c>
      <c r="F15869" s="11">
        <v>0</v>
      </c>
    </row>
    <row r="15870" spans="5:6" x14ac:dyDescent="0.3">
      <c r="E15870" s="4" t="s">
        <v>3320</v>
      </c>
      <c r="F15870" s="11">
        <v>0</v>
      </c>
    </row>
    <row r="15871" spans="5:6" x14ac:dyDescent="0.3">
      <c r="E15871" s="4" t="s">
        <v>3699</v>
      </c>
      <c r="F15871" s="11">
        <v>0</v>
      </c>
    </row>
    <row r="15872" spans="5:6" x14ac:dyDescent="0.3">
      <c r="E15872" s="4" t="s">
        <v>3321</v>
      </c>
      <c r="F15872" s="11">
        <v>0</v>
      </c>
    </row>
    <row r="15873" spans="5:6" x14ac:dyDescent="0.3">
      <c r="E15873" s="4" t="s">
        <v>3701</v>
      </c>
      <c r="F15873" s="11">
        <v>0</v>
      </c>
    </row>
    <row r="15874" spans="5:6" x14ac:dyDescent="0.3">
      <c r="E15874" s="4" t="s">
        <v>3322</v>
      </c>
      <c r="F15874" s="11">
        <v>0</v>
      </c>
    </row>
    <row r="15875" spans="5:6" x14ac:dyDescent="0.3">
      <c r="E15875" s="4" t="s">
        <v>3703</v>
      </c>
      <c r="F15875" s="11">
        <v>0</v>
      </c>
    </row>
    <row r="15876" spans="5:6" x14ac:dyDescent="0.3">
      <c r="E15876" s="4" t="s">
        <v>2915</v>
      </c>
      <c r="F15876" s="11">
        <v>0</v>
      </c>
    </row>
    <row r="15877" spans="5:6" x14ac:dyDescent="0.3">
      <c r="E15877" s="4" t="s">
        <v>3705</v>
      </c>
      <c r="F15877" s="11">
        <v>0</v>
      </c>
    </row>
    <row r="15878" spans="5:6" x14ac:dyDescent="0.3">
      <c r="E15878" s="4" t="s">
        <v>3324</v>
      </c>
      <c r="F15878" s="11">
        <v>0</v>
      </c>
    </row>
    <row r="15879" spans="5:6" x14ac:dyDescent="0.3">
      <c r="E15879" s="4" t="s">
        <v>3707</v>
      </c>
      <c r="F15879" s="11">
        <v>0</v>
      </c>
    </row>
    <row r="15880" spans="5:6" x14ac:dyDescent="0.3">
      <c r="E15880" s="4" t="s">
        <v>3325</v>
      </c>
      <c r="F15880" s="11">
        <v>0</v>
      </c>
    </row>
    <row r="15881" spans="5:6" x14ac:dyDescent="0.3">
      <c r="E15881" s="4" t="s">
        <v>3709</v>
      </c>
      <c r="F15881" s="11">
        <v>0</v>
      </c>
    </row>
    <row r="15882" spans="5:6" x14ac:dyDescent="0.3">
      <c r="E15882" s="4" t="s">
        <v>3326</v>
      </c>
      <c r="F15882" s="11">
        <v>0</v>
      </c>
    </row>
    <row r="15883" spans="5:6" x14ac:dyDescent="0.3">
      <c r="E15883" s="4" t="s">
        <v>3711</v>
      </c>
      <c r="F15883" s="11">
        <v>0</v>
      </c>
    </row>
    <row r="15884" spans="5:6" x14ac:dyDescent="0.3">
      <c r="E15884" s="4" t="s">
        <v>3327</v>
      </c>
      <c r="F15884" s="11">
        <v>0</v>
      </c>
    </row>
    <row r="15885" spans="5:6" x14ac:dyDescent="0.3">
      <c r="E15885" s="4" t="s">
        <v>2904</v>
      </c>
      <c r="F15885" s="11">
        <v>0</v>
      </c>
    </row>
    <row r="15886" spans="5:6" x14ac:dyDescent="0.3">
      <c r="E15886" s="4" t="s">
        <v>3328</v>
      </c>
      <c r="F15886" s="11">
        <v>0</v>
      </c>
    </row>
    <row r="15887" spans="5:6" x14ac:dyDescent="0.3">
      <c r="E15887" s="4" t="s">
        <v>3715</v>
      </c>
      <c r="F15887" s="11">
        <v>0</v>
      </c>
    </row>
    <row r="15888" spans="5:6" x14ac:dyDescent="0.3">
      <c r="E15888" s="4" t="s">
        <v>3329</v>
      </c>
      <c r="F15888" s="11">
        <v>0</v>
      </c>
    </row>
    <row r="15889" spans="5:6" x14ac:dyDescent="0.3">
      <c r="E15889" s="4" t="s">
        <v>3717</v>
      </c>
      <c r="F15889" s="11">
        <v>0</v>
      </c>
    </row>
    <row r="15890" spans="5:6" x14ac:dyDescent="0.3">
      <c r="E15890" s="4" t="s">
        <v>3330</v>
      </c>
      <c r="F15890" s="11">
        <v>0</v>
      </c>
    </row>
    <row r="15891" spans="5:6" x14ac:dyDescent="0.3">
      <c r="E15891" s="4" t="s">
        <v>3719</v>
      </c>
      <c r="F15891" s="11">
        <v>0</v>
      </c>
    </row>
    <row r="15892" spans="5:6" x14ac:dyDescent="0.3">
      <c r="E15892" s="4" t="s">
        <v>3331</v>
      </c>
      <c r="F15892" s="11">
        <v>0</v>
      </c>
    </row>
    <row r="15893" spans="5:6" x14ac:dyDescent="0.3">
      <c r="E15893" s="4" t="s">
        <v>3721</v>
      </c>
      <c r="F15893" s="11">
        <v>0</v>
      </c>
    </row>
    <row r="15894" spans="5:6" x14ac:dyDescent="0.3">
      <c r="E15894" s="4" t="s">
        <v>3332</v>
      </c>
      <c r="F15894" s="11">
        <v>0</v>
      </c>
    </row>
    <row r="15895" spans="5:6" x14ac:dyDescent="0.3">
      <c r="E15895" s="4" t="s">
        <v>3723</v>
      </c>
      <c r="F15895" s="11">
        <v>0</v>
      </c>
    </row>
    <row r="15896" spans="5:6" x14ac:dyDescent="0.3">
      <c r="E15896" s="4" t="s">
        <v>3333</v>
      </c>
      <c r="F15896" s="11">
        <v>0</v>
      </c>
    </row>
    <row r="15897" spans="5:6" x14ac:dyDescent="0.3">
      <c r="E15897" s="4" t="s">
        <v>3725</v>
      </c>
      <c r="F15897" s="11">
        <v>0</v>
      </c>
    </row>
    <row r="15898" spans="5:6" x14ac:dyDescent="0.3">
      <c r="E15898" s="4" t="s">
        <v>3334</v>
      </c>
      <c r="F15898" s="11">
        <v>0</v>
      </c>
    </row>
    <row r="15899" spans="5:6" x14ac:dyDescent="0.3">
      <c r="E15899" s="4" t="s">
        <v>3727</v>
      </c>
      <c r="F15899" s="11">
        <v>0</v>
      </c>
    </row>
    <row r="15900" spans="5:6" x14ac:dyDescent="0.3">
      <c r="E15900" s="4" t="s">
        <v>3335</v>
      </c>
      <c r="F15900" s="11">
        <v>0</v>
      </c>
    </row>
    <row r="15901" spans="5:6" x14ac:dyDescent="0.3">
      <c r="E15901" s="4" t="s">
        <v>3729</v>
      </c>
      <c r="F15901" s="11">
        <v>0</v>
      </c>
    </row>
    <row r="15902" spans="5:6" x14ac:dyDescent="0.3">
      <c r="E15902" s="4" t="s">
        <v>3336</v>
      </c>
      <c r="F15902" s="11">
        <v>0</v>
      </c>
    </row>
    <row r="15903" spans="5:6" x14ac:dyDescent="0.3">
      <c r="E15903" s="4" t="s">
        <v>3731</v>
      </c>
      <c r="F15903" s="11">
        <v>0</v>
      </c>
    </row>
    <row r="15904" spans="5:6" x14ac:dyDescent="0.3">
      <c r="E15904" s="4" t="s">
        <v>3337</v>
      </c>
      <c r="F15904" s="11">
        <v>0</v>
      </c>
    </row>
    <row r="15905" spans="5:6" x14ac:dyDescent="0.3">
      <c r="E15905" s="4" t="s">
        <v>3733</v>
      </c>
      <c r="F15905" s="11">
        <v>0</v>
      </c>
    </row>
    <row r="15906" spans="5:6" x14ac:dyDescent="0.3">
      <c r="E15906" s="4" t="s">
        <v>3338</v>
      </c>
      <c r="F15906" s="11">
        <v>0</v>
      </c>
    </row>
    <row r="15907" spans="5:6" x14ac:dyDescent="0.3">
      <c r="E15907" s="4" t="s">
        <v>3735</v>
      </c>
      <c r="F15907" s="11">
        <v>0</v>
      </c>
    </row>
    <row r="15908" spans="5:6" x14ac:dyDescent="0.3">
      <c r="E15908" s="4" t="s">
        <v>3339</v>
      </c>
      <c r="F15908" s="11">
        <v>0</v>
      </c>
    </row>
    <row r="15909" spans="5:6" x14ac:dyDescent="0.3">
      <c r="E15909" s="4" t="s">
        <v>3737</v>
      </c>
      <c r="F15909" s="11">
        <v>0</v>
      </c>
    </row>
    <row r="15910" spans="5:6" x14ac:dyDescent="0.3">
      <c r="E15910" s="4" t="s">
        <v>3340</v>
      </c>
      <c r="F15910" s="11">
        <v>0</v>
      </c>
    </row>
    <row r="15911" spans="5:6" x14ac:dyDescent="0.3">
      <c r="E15911" s="4" t="s">
        <v>3739</v>
      </c>
      <c r="F15911" s="11">
        <v>0</v>
      </c>
    </row>
    <row r="15912" spans="5:6" x14ac:dyDescent="0.3">
      <c r="E15912" s="4" t="s">
        <v>3341</v>
      </c>
      <c r="F15912" s="11">
        <v>0</v>
      </c>
    </row>
    <row r="15913" spans="5:6" x14ac:dyDescent="0.3">
      <c r="E15913" s="4" t="s">
        <v>3741</v>
      </c>
      <c r="F15913" s="11">
        <v>0</v>
      </c>
    </row>
    <row r="15914" spans="5:6" x14ac:dyDescent="0.3">
      <c r="E15914" s="4" t="s">
        <v>3750</v>
      </c>
      <c r="F15914" s="11">
        <v>0</v>
      </c>
    </row>
    <row r="15915" spans="5:6" x14ac:dyDescent="0.3">
      <c r="E15915" s="4" t="s">
        <v>3743</v>
      </c>
      <c r="F15915" s="11">
        <v>0</v>
      </c>
    </row>
    <row r="15916" spans="5:6" x14ac:dyDescent="0.3">
      <c r="E15916" s="4" t="s">
        <v>3752</v>
      </c>
      <c r="F15916" s="11">
        <v>0</v>
      </c>
    </row>
    <row r="15917" spans="5:6" x14ac:dyDescent="0.3">
      <c r="E15917" s="4" t="s">
        <v>3745</v>
      </c>
      <c r="F15917" s="11">
        <v>0</v>
      </c>
    </row>
    <row r="15918" spans="5:6" x14ac:dyDescent="0.3">
      <c r="E15918" s="4" t="s">
        <v>3754</v>
      </c>
      <c r="F15918" s="11">
        <v>0</v>
      </c>
    </row>
    <row r="15919" spans="5:6" x14ac:dyDescent="0.3">
      <c r="E15919" s="4" t="s">
        <v>3747</v>
      </c>
      <c r="F15919" s="11">
        <v>0</v>
      </c>
    </row>
    <row r="15920" spans="5:6" x14ac:dyDescent="0.3">
      <c r="E15920" s="4" t="s">
        <v>3756</v>
      </c>
      <c r="F15920" s="11">
        <v>0</v>
      </c>
    </row>
    <row r="15921" spans="5:6" x14ac:dyDescent="0.3">
      <c r="E15921" s="4" t="s">
        <v>3749</v>
      </c>
      <c r="F15921" s="11">
        <v>0</v>
      </c>
    </row>
    <row r="15922" spans="5:6" x14ac:dyDescent="0.3">
      <c r="E15922" s="4" t="s">
        <v>3758</v>
      </c>
      <c r="F15922" s="11">
        <v>0</v>
      </c>
    </row>
    <row r="15923" spans="5:6" x14ac:dyDescent="0.3">
      <c r="E15923" s="4" t="s">
        <v>3760</v>
      </c>
      <c r="F15923" s="11">
        <v>0</v>
      </c>
    </row>
    <row r="15924" spans="5:6" x14ac:dyDescent="0.3">
      <c r="E15924" s="4" t="s">
        <v>3342</v>
      </c>
      <c r="F15924" s="11">
        <v>0</v>
      </c>
    </row>
    <row r="15925" spans="5:6" x14ac:dyDescent="0.3">
      <c r="E15925" s="4" t="s">
        <v>3753</v>
      </c>
      <c r="F15925" s="11">
        <v>0</v>
      </c>
    </row>
    <row r="15926" spans="5:6" x14ac:dyDescent="0.3">
      <c r="E15926" s="4" t="s">
        <v>3343</v>
      </c>
      <c r="F15926" s="11">
        <v>0</v>
      </c>
    </row>
    <row r="15927" spans="5:6" x14ac:dyDescent="0.3">
      <c r="E15927" s="4" t="s">
        <v>3755</v>
      </c>
      <c r="F15927" s="11">
        <v>0</v>
      </c>
    </row>
    <row r="15928" spans="5:6" x14ac:dyDescent="0.3">
      <c r="E15928" s="4" t="s">
        <v>3344</v>
      </c>
      <c r="F15928" s="11">
        <v>0</v>
      </c>
    </row>
    <row r="15929" spans="5:6" x14ac:dyDescent="0.3">
      <c r="E15929" s="4" t="s">
        <v>3757</v>
      </c>
      <c r="F15929" s="11">
        <v>0</v>
      </c>
    </row>
    <row r="15930" spans="5:6" x14ac:dyDescent="0.3">
      <c r="E15930" s="4" t="s">
        <v>3345</v>
      </c>
      <c r="F15930" s="11">
        <v>0</v>
      </c>
    </row>
    <row r="15931" spans="5:6" x14ac:dyDescent="0.3">
      <c r="E15931" s="4" t="s">
        <v>2932</v>
      </c>
      <c r="F15931" s="11">
        <v>0</v>
      </c>
    </row>
    <row r="15932" spans="5:6" x14ac:dyDescent="0.3">
      <c r="E15932" s="4" t="s">
        <v>3346</v>
      </c>
      <c r="F15932" s="11">
        <v>0</v>
      </c>
    </row>
    <row r="15933" spans="5:6" x14ac:dyDescent="0.3">
      <c r="E15933" s="4" t="s">
        <v>3761</v>
      </c>
      <c r="F15933" s="11">
        <v>0</v>
      </c>
    </row>
    <row r="15934" spans="5:6" x14ac:dyDescent="0.3">
      <c r="E15934" s="4" t="s">
        <v>3347</v>
      </c>
      <c r="F15934" s="11">
        <v>0</v>
      </c>
    </row>
    <row r="15935" spans="5:6" x14ac:dyDescent="0.3">
      <c r="E15935" s="4" t="s">
        <v>2905</v>
      </c>
      <c r="F15935" s="11">
        <v>0</v>
      </c>
    </row>
    <row r="15936" spans="5:6" x14ac:dyDescent="0.3">
      <c r="E15936" s="4" t="s">
        <v>3348</v>
      </c>
      <c r="F15936" s="11">
        <v>0</v>
      </c>
    </row>
    <row r="15937" spans="5:6" x14ac:dyDescent="0.3">
      <c r="E15937" s="4" t="s">
        <v>3765</v>
      </c>
      <c r="F15937" s="11">
        <v>0</v>
      </c>
    </row>
    <row r="15938" spans="5:6" x14ac:dyDescent="0.3">
      <c r="E15938" s="4" t="s">
        <v>2898</v>
      </c>
      <c r="F15938" s="11">
        <v>0</v>
      </c>
    </row>
    <row r="15939" spans="5:6" x14ac:dyDescent="0.3">
      <c r="E15939" s="4" t="s">
        <v>3767</v>
      </c>
      <c r="F15939" s="11">
        <v>0</v>
      </c>
    </row>
    <row r="15940" spans="5:6" x14ac:dyDescent="0.3">
      <c r="E15940" s="4" t="s">
        <v>3350</v>
      </c>
      <c r="F15940" s="11">
        <v>0</v>
      </c>
    </row>
    <row r="15941" spans="5:6" x14ac:dyDescent="0.3">
      <c r="E15941" s="4" t="s">
        <v>3769</v>
      </c>
      <c r="F15941" s="11">
        <v>0</v>
      </c>
    </row>
    <row r="15942" spans="5:6" x14ac:dyDescent="0.3">
      <c r="E15942" s="4" t="s">
        <v>3351</v>
      </c>
      <c r="F15942" s="11">
        <v>0</v>
      </c>
    </row>
    <row r="15943" spans="5:6" x14ac:dyDescent="0.3">
      <c r="E15943" s="4" t="s">
        <v>2906</v>
      </c>
      <c r="F15943" s="11">
        <v>0</v>
      </c>
    </row>
    <row r="15944" spans="5:6" x14ac:dyDescent="0.3">
      <c r="E15944" s="4" t="s">
        <v>3352</v>
      </c>
      <c r="F15944" s="11">
        <v>0</v>
      </c>
    </row>
    <row r="15945" spans="5:6" x14ac:dyDescent="0.3">
      <c r="E15945" s="4" t="s">
        <v>3773</v>
      </c>
      <c r="F15945" s="11">
        <v>0</v>
      </c>
    </row>
    <row r="15946" spans="5:6" x14ac:dyDescent="0.3">
      <c r="E15946" s="4" t="s">
        <v>3353</v>
      </c>
      <c r="F15946" s="11">
        <v>0</v>
      </c>
    </row>
    <row r="15947" spans="5:6" x14ac:dyDescent="0.3">
      <c r="E15947" s="4" t="s">
        <v>3775</v>
      </c>
      <c r="F15947" s="11">
        <v>0</v>
      </c>
    </row>
    <row r="15948" spans="5:6" x14ac:dyDescent="0.3">
      <c r="E15948" s="4" t="s">
        <v>3354</v>
      </c>
      <c r="F15948" s="11">
        <v>0</v>
      </c>
    </row>
    <row r="15949" spans="5:6" x14ac:dyDescent="0.3">
      <c r="E15949" s="4" t="s">
        <v>3777</v>
      </c>
      <c r="F15949" s="11">
        <v>0</v>
      </c>
    </row>
    <row r="15950" spans="5:6" x14ac:dyDescent="0.3">
      <c r="E15950" s="4" t="s">
        <v>3355</v>
      </c>
      <c r="F15950" s="11">
        <v>0</v>
      </c>
    </row>
    <row r="15951" spans="5:6" x14ac:dyDescent="0.3">
      <c r="E15951" s="4" t="s">
        <v>3779</v>
      </c>
      <c r="F15951" s="11">
        <v>0</v>
      </c>
    </row>
    <row r="15952" spans="5:6" x14ac:dyDescent="0.3">
      <c r="E15952" s="4" t="s">
        <v>3356</v>
      </c>
      <c r="F15952" s="11">
        <v>0</v>
      </c>
    </row>
    <row r="15953" spans="5:6" x14ac:dyDescent="0.3">
      <c r="E15953" s="4" t="s">
        <v>3781</v>
      </c>
      <c r="F15953" s="11">
        <v>0</v>
      </c>
    </row>
    <row r="15954" spans="5:6" x14ac:dyDescent="0.3">
      <c r="E15954" s="4" t="s">
        <v>3357</v>
      </c>
      <c r="F15954" s="11">
        <v>0</v>
      </c>
    </row>
    <row r="15955" spans="5:6" x14ac:dyDescent="0.3">
      <c r="E15955" s="4" t="s">
        <v>3783</v>
      </c>
      <c r="F15955" s="11">
        <v>0</v>
      </c>
    </row>
    <row r="15956" spans="5:6" x14ac:dyDescent="0.3">
      <c r="E15956" s="4" t="s">
        <v>3358</v>
      </c>
      <c r="F15956" s="11">
        <v>0</v>
      </c>
    </row>
    <row r="15957" spans="5:6" x14ac:dyDescent="0.3">
      <c r="E15957" s="4" t="s">
        <v>3785</v>
      </c>
      <c r="F15957" s="11">
        <v>0</v>
      </c>
    </row>
    <row r="15958" spans="5:6" x14ac:dyDescent="0.3">
      <c r="E15958" s="4" t="s">
        <v>3359</v>
      </c>
      <c r="F15958" s="11">
        <v>0</v>
      </c>
    </row>
    <row r="15959" spans="5:6" x14ac:dyDescent="0.3">
      <c r="E15959" s="4" t="s">
        <v>3787</v>
      </c>
      <c r="F15959" s="11">
        <v>0</v>
      </c>
    </row>
    <row r="15960" spans="5:6" x14ac:dyDescent="0.3">
      <c r="E15960" s="4" t="s">
        <v>3360</v>
      </c>
      <c r="F15960" s="11">
        <v>0</v>
      </c>
    </row>
    <row r="15961" spans="5:6" x14ac:dyDescent="0.3">
      <c r="E15961" s="4" t="s">
        <v>3789</v>
      </c>
      <c r="F15961" s="11">
        <v>0</v>
      </c>
    </row>
    <row r="15962" spans="5:6" x14ac:dyDescent="0.3">
      <c r="E15962" s="4" t="s">
        <v>3361</v>
      </c>
      <c r="F15962" s="11">
        <v>0</v>
      </c>
    </row>
    <row r="15963" spans="5:6" x14ac:dyDescent="0.3">
      <c r="E15963" s="4" t="s">
        <v>3791</v>
      </c>
      <c r="F15963" s="11">
        <v>0</v>
      </c>
    </row>
    <row r="15964" spans="5:6" x14ac:dyDescent="0.3">
      <c r="E15964" s="4" t="s">
        <v>3362</v>
      </c>
      <c r="F15964" s="11">
        <v>0</v>
      </c>
    </row>
    <row r="15965" spans="5:6" x14ac:dyDescent="0.3">
      <c r="E15965" s="4" t="s">
        <v>3793</v>
      </c>
      <c r="F15965" s="11">
        <v>0</v>
      </c>
    </row>
    <row r="15966" spans="5:6" x14ac:dyDescent="0.3">
      <c r="E15966" s="4" t="s">
        <v>3363</v>
      </c>
      <c r="F15966" s="11">
        <v>0</v>
      </c>
    </row>
    <row r="15967" spans="5:6" x14ac:dyDescent="0.3">
      <c r="E15967" s="4" t="s">
        <v>3795</v>
      </c>
      <c r="F15967" s="11">
        <v>0</v>
      </c>
    </row>
    <row r="15968" spans="5:6" x14ac:dyDescent="0.3">
      <c r="E15968" s="4" t="s">
        <v>3364</v>
      </c>
      <c r="F15968" s="11">
        <v>0</v>
      </c>
    </row>
    <row r="15969" spans="5:6" x14ac:dyDescent="0.3">
      <c r="E15969" s="4" t="s">
        <v>3797</v>
      </c>
      <c r="F15969" s="11">
        <v>0</v>
      </c>
    </row>
    <row r="15970" spans="5:6" x14ac:dyDescent="0.3">
      <c r="E15970" s="4" t="s">
        <v>3365</v>
      </c>
      <c r="F15970" s="11">
        <v>0</v>
      </c>
    </row>
    <row r="15971" spans="5:6" x14ac:dyDescent="0.3">
      <c r="E15971" s="4" t="s">
        <v>3799</v>
      </c>
      <c r="F15971" s="11">
        <v>0</v>
      </c>
    </row>
    <row r="15972" spans="5:6" x14ac:dyDescent="0.3">
      <c r="E15972" s="4" t="s">
        <v>3366</v>
      </c>
      <c r="F15972" s="11">
        <v>0</v>
      </c>
    </row>
    <row r="15973" spans="5:6" x14ac:dyDescent="0.3">
      <c r="E15973" s="4" t="s">
        <v>3801</v>
      </c>
      <c r="F15973" s="11">
        <v>0</v>
      </c>
    </row>
    <row r="15974" spans="5:6" x14ac:dyDescent="0.3">
      <c r="E15974" s="4" t="s">
        <v>3367</v>
      </c>
      <c r="F15974" s="11">
        <v>0</v>
      </c>
    </row>
    <row r="15975" spans="5:6" x14ac:dyDescent="0.3">
      <c r="E15975" s="4" t="s">
        <v>3803</v>
      </c>
      <c r="F15975" s="11">
        <v>0</v>
      </c>
    </row>
    <row r="15976" spans="5:6" x14ac:dyDescent="0.3">
      <c r="E15976" s="4" t="s">
        <v>3368</v>
      </c>
      <c r="F15976" s="11">
        <v>0</v>
      </c>
    </row>
    <row r="15977" spans="5:6" x14ac:dyDescent="0.3">
      <c r="E15977" s="4" t="s">
        <v>3805</v>
      </c>
      <c r="F15977" s="11">
        <v>0</v>
      </c>
    </row>
    <row r="15978" spans="5:6" x14ac:dyDescent="0.3">
      <c r="E15978" s="4" t="s">
        <v>3369</v>
      </c>
      <c r="F15978" s="11">
        <v>0</v>
      </c>
    </row>
    <row r="15979" spans="5:6" x14ac:dyDescent="0.3">
      <c r="E15979" s="4" t="s">
        <v>3807</v>
      </c>
      <c r="F15979" s="11">
        <v>0</v>
      </c>
    </row>
    <row r="15980" spans="5:6" x14ac:dyDescent="0.3">
      <c r="E15980" s="4" t="s">
        <v>3370</v>
      </c>
      <c r="F15980" s="11">
        <v>0</v>
      </c>
    </row>
    <row r="15981" spans="5:6" x14ac:dyDescent="0.3">
      <c r="E15981" s="4" t="s">
        <v>3809</v>
      </c>
      <c r="F15981" s="11">
        <v>0</v>
      </c>
    </row>
    <row r="15982" spans="5:6" x14ac:dyDescent="0.3">
      <c r="E15982" s="4" t="s">
        <v>3371</v>
      </c>
      <c r="F15982" s="11">
        <v>0</v>
      </c>
    </row>
    <row r="15983" spans="5:6" x14ac:dyDescent="0.3">
      <c r="E15983" s="4" t="s">
        <v>3811</v>
      </c>
      <c r="F15983" s="11">
        <v>0</v>
      </c>
    </row>
    <row r="15984" spans="5:6" x14ac:dyDescent="0.3">
      <c r="E15984" s="4" t="s">
        <v>3372</v>
      </c>
      <c r="F15984" s="11">
        <v>0</v>
      </c>
    </row>
    <row r="15985" spans="5:6" x14ac:dyDescent="0.3">
      <c r="E15985" s="4" t="s">
        <v>3813</v>
      </c>
      <c r="F15985" s="11">
        <v>0</v>
      </c>
    </row>
    <row r="15986" spans="5:6" x14ac:dyDescent="0.3">
      <c r="E15986" s="4" t="s">
        <v>3373</v>
      </c>
      <c r="F15986" s="11">
        <v>0</v>
      </c>
    </row>
    <row r="15987" spans="5:6" x14ac:dyDescent="0.3">
      <c r="E15987" s="4" t="s">
        <v>3815</v>
      </c>
      <c r="F15987" s="11">
        <v>0</v>
      </c>
    </row>
    <row r="15988" spans="5:6" x14ac:dyDescent="0.3">
      <c r="E15988" s="4" t="s">
        <v>3374</v>
      </c>
      <c r="F15988" s="11">
        <v>0</v>
      </c>
    </row>
    <row r="15989" spans="5:6" x14ac:dyDescent="0.3">
      <c r="E15989" s="4" t="s">
        <v>3817</v>
      </c>
      <c r="F15989" s="11">
        <v>0</v>
      </c>
    </row>
    <row r="15990" spans="5:6" x14ac:dyDescent="0.3">
      <c r="E15990" s="4" t="s">
        <v>3375</v>
      </c>
      <c r="F15990" s="11">
        <v>0</v>
      </c>
    </row>
    <row r="15991" spans="5:6" x14ac:dyDescent="0.3">
      <c r="E15991" s="4" t="s">
        <v>3819</v>
      </c>
      <c r="F15991" s="11">
        <v>0</v>
      </c>
    </row>
    <row r="15992" spans="5:6" x14ac:dyDescent="0.3">
      <c r="E15992" s="4" t="s">
        <v>3376</v>
      </c>
      <c r="F15992" s="11">
        <v>0</v>
      </c>
    </row>
    <row r="15993" spans="5:6" x14ac:dyDescent="0.3">
      <c r="E15993" s="4" t="s">
        <v>3821</v>
      </c>
      <c r="F15993" s="11">
        <v>0</v>
      </c>
    </row>
    <row r="15994" spans="5:6" x14ac:dyDescent="0.3">
      <c r="E15994" s="4" t="s">
        <v>3377</v>
      </c>
      <c r="F15994" s="11">
        <v>0</v>
      </c>
    </row>
    <row r="15995" spans="5:6" x14ac:dyDescent="0.3">
      <c r="E15995" s="4" t="s">
        <v>3823</v>
      </c>
      <c r="F15995" s="11">
        <v>0</v>
      </c>
    </row>
    <row r="15996" spans="5:6" x14ac:dyDescent="0.3">
      <c r="E15996" s="4" t="s">
        <v>3378</v>
      </c>
      <c r="F15996" s="11">
        <v>0</v>
      </c>
    </row>
    <row r="15997" spans="5:6" x14ac:dyDescent="0.3">
      <c r="E15997" s="4" t="s">
        <v>3825</v>
      </c>
      <c r="F15997" s="11">
        <v>0</v>
      </c>
    </row>
    <row r="15998" spans="5:6" x14ac:dyDescent="0.3">
      <c r="E15998" s="4" t="s">
        <v>3379</v>
      </c>
      <c r="F15998" s="11">
        <v>0</v>
      </c>
    </row>
    <row r="15999" spans="5:6" x14ac:dyDescent="0.3">
      <c r="E15999" s="4" t="s">
        <v>3827</v>
      </c>
      <c r="F15999" s="11">
        <v>0</v>
      </c>
    </row>
    <row r="16000" spans="5:6" x14ac:dyDescent="0.3">
      <c r="E16000" s="4" t="s">
        <v>3380</v>
      </c>
      <c r="F16000" s="11">
        <v>0</v>
      </c>
    </row>
    <row r="16001" spans="5:6" x14ac:dyDescent="0.3">
      <c r="E16001" s="4" t="s">
        <v>3829</v>
      </c>
      <c r="F16001" s="11">
        <v>0</v>
      </c>
    </row>
    <row r="16002" spans="5:6" x14ac:dyDescent="0.3">
      <c r="E16002" s="4" t="s">
        <v>3381</v>
      </c>
      <c r="F16002" s="11">
        <v>0</v>
      </c>
    </row>
    <row r="16003" spans="5:6" x14ac:dyDescent="0.3">
      <c r="E16003" s="4" t="s">
        <v>3831</v>
      </c>
      <c r="F16003" s="11">
        <v>0</v>
      </c>
    </row>
    <row r="16004" spans="5:6" x14ac:dyDescent="0.3">
      <c r="E16004" s="4" t="s">
        <v>3382</v>
      </c>
      <c r="F16004" s="11">
        <v>0</v>
      </c>
    </row>
    <row r="16005" spans="5:6" x14ac:dyDescent="0.3">
      <c r="E16005" s="4" t="s">
        <v>3833</v>
      </c>
      <c r="F16005" s="11">
        <v>0</v>
      </c>
    </row>
    <row r="16006" spans="5:6" x14ac:dyDescent="0.3">
      <c r="E16006" s="4" t="s">
        <v>3383</v>
      </c>
      <c r="F16006" s="11">
        <v>0</v>
      </c>
    </row>
    <row r="16007" spans="5:6" x14ac:dyDescent="0.3">
      <c r="E16007" s="4" t="s">
        <v>3835</v>
      </c>
      <c r="F16007" s="11">
        <v>0</v>
      </c>
    </row>
    <row r="16008" spans="5:6" x14ac:dyDescent="0.3">
      <c r="E16008" s="4" t="s">
        <v>3384</v>
      </c>
      <c r="F16008" s="11">
        <v>0</v>
      </c>
    </row>
    <row r="16009" spans="5:6" x14ac:dyDescent="0.3">
      <c r="E16009" s="4" t="s">
        <v>3837</v>
      </c>
      <c r="F16009" s="11">
        <v>0</v>
      </c>
    </row>
    <row r="16010" spans="5:6" x14ac:dyDescent="0.3">
      <c r="E16010" s="4" t="s">
        <v>3385</v>
      </c>
      <c r="F16010" s="11">
        <v>0</v>
      </c>
    </row>
    <row r="16011" spans="5:6" x14ac:dyDescent="0.3">
      <c r="E16011" s="4" t="s">
        <v>3839</v>
      </c>
      <c r="F16011" s="11">
        <v>0</v>
      </c>
    </row>
    <row r="16012" spans="5:6" x14ac:dyDescent="0.3">
      <c r="E16012" s="4" t="s">
        <v>3386</v>
      </c>
      <c r="F16012" s="11">
        <v>0</v>
      </c>
    </row>
    <row r="16013" spans="5:6" x14ac:dyDescent="0.3">
      <c r="E16013" s="4" t="s">
        <v>3841</v>
      </c>
      <c r="F16013" s="11">
        <v>0</v>
      </c>
    </row>
    <row r="16014" spans="5:6" x14ac:dyDescent="0.3">
      <c r="E16014" s="4" t="s">
        <v>3387</v>
      </c>
      <c r="F16014" s="11">
        <v>0</v>
      </c>
    </row>
    <row r="16015" spans="5:6" x14ac:dyDescent="0.3">
      <c r="E16015" s="4" t="s">
        <v>3843</v>
      </c>
      <c r="F16015" s="11">
        <v>0</v>
      </c>
    </row>
    <row r="16016" spans="5:6" x14ac:dyDescent="0.3">
      <c r="E16016" s="4" t="s">
        <v>3388</v>
      </c>
      <c r="F16016" s="11">
        <v>0</v>
      </c>
    </row>
    <row r="16017" spans="5:6" x14ac:dyDescent="0.3">
      <c r="E16017" s="4" t="s">
        <v>3845</v>
      </c>
      <c r="F16017" s="11">
        <v>0</v>
      </c>
    </row>
    <row r="16018" spans="5:6" x14ac:dyDescent="0.3">
      <c r="E16018" s="4" t="s">
        <v>3389</v>
      </c>
      <c r="F16018" s="11">
        <v>0</v>
      </c>
    </row>
    <row r="16019" spans="5:6" x14ac:dyDescent="0.3">
      <c r="E16019" s="4" t="s">
        <v>3847</v>
      </c>
      <c r="F16019" s="11">
        <v>0</v>
      </c>
    </row>
    <row r="16020" spans="5:6" x14ac:dyDescent="0.3">
      <c r="E16020" s="4" t="s">
        <v>3390</v>
      </c>
      <c r="F16020" s="11">
        <v>0</v>
      </c>
    </row>
    <row r="16021" spans="5:6" x14ac:dyDescent="0.3">
      <c r="E16021" s="4" t="s">
        <v>3849</v>
      </c>
      <c r="F16021" s="11">
        <v>0</v>
      </c>
    </row>
    <row r="16022" spans="5:6" x14ac:dyDescent="0.3">
      <c r="E16022" s="4" t="s">
        <v>3391</v>
      </c>
      <c r="F16022" s="11">
        <v>0</v>
      </c>
    </row>
    <row r="16023" spans="5:6" x14ac:dyDescent="0.3">
      <c r="E16023" s="4" t="s">
        <v>3851</v>
      </c>
      <c r="F16023" s="11">
        <v>0</v>
      </c>
    </row>
    <row r="16024" spans="5:6" x14ac:dyDescent="0.3">
      <c r="E16024" s="4" t="s">
        <v>3392</v>
      </c>
      <c r="F16024" s="11">
        <v>0</v>
      </c>
    </row>
    <row r="16025" spans="5:6" x14ac:dyDescent="0.3">
      <c r="E16025" s="4" t="s">
        <v>3853</v>
      </c>
      <c r="F16025" s="11">
        <v>0</v>
      </c>
    </row>
    <row r="16026" spans="5:6" x14ac:dyDescent="0.3">
      <c r="E16026" s="4" t="s">
        <v>2923</v>
      </c>
      <c r="F16026" s="11">
        <v>0</v>
      </c>
    </row>
    <row r="16027" spans="5:6" x14ac:dyDescent="0.3">
      <c r="E16027" s="4" t="s">
        <v>3855</v>
      </c>
      <c r="F16027" s="11">
        <v>0</v>
      </c>
    </row>
    <row r="16028" spans="5:6" x14ac:dyDescent="0.3">
      <c r="E16028" s="4" t="s">
        <v>3394</v>
      </c>
      <c r="F16028" s="11">
        <v>0</v>
      </c>
    </row>
    <row r="16029" spans="5:6" x14ac:dyDescent="0.3">
      <c r="E16029" s="4" t="s">
        <v>3857</v>
      </c>
      <c r="F16029" s="11">
        <v>0</v>
      </c>
    </row>
    <row r="16030" spans="5:6" x14ac:dyDescent="0.3">
      <c r="E16030" s="4" t="s">
        <v>3395</v>
      </c>
      <c r="F16030" s="11">
        <v>0</v>
      </c>
    </row>
    <row r="16031" spans="5:6" x14ac:dyDescent="0.3">
      <c r="E16031" s="4" t="s">
        <v>3859</v>
      </c>
      <c r="F16031" s="11">
        <v>0</v>
      </c>
    </row>
    <row r="16032" spans="5:6" x14ac:dyDescent="0.3">
      <c r="E16032" s="4" t="s">
        <v>3396</v>
      </c>
      <c r="F16032" s="11">
        <v>0</v>
      </c>
    </row>
    <row r="16033" spans="5:6" x14ac:dyDescent="0.3">
      <c r="E16033" s="4" t="s">
        <v>3861</v>
      </c>
      <c r="F16033" s="11">
        <v>0</v>
      </c>
    </row>
    <row r="16034" spans="5:6" x14ac:dyDescent="0.3">
      <c r="E16034" s="4" t="s">
        <v>3397</v>
      </c>
      <c r="F16034" s="11">
        <v>0</v>
      </c>
    </row>
    <row r="16035" spans="5:6" x14ac:dyDescent="0.3">
      <c r="E16035" s="4" t="s">
        <v>3863</v>
      </c>
      <c r="F16035" s="11">
        <v>0</v>
      </c>
    </row>
    <row r="16036" spans="5:6" x14ac:dyDescent="0.3">
      <c r="E16036" s="4" t="s">
        <v>3398</v>
      </c>
      <c r="F16036" s="11">
        <v>0</v>
      </c>
    </row>
    <row r="16037" spans="5:6" x14ac:dyDescent="0.3">
      <c r="E16037" s="4" t="s">
        <v>3865</v>
      </c>
      <c r="F16037" s="11">
        <v>0</v>
      </c>
    </row>
    <row r="16038" spans="5:6" x14ac:dyDescent="0.3">
      <c r="E16038" s="4" t="s">
        <v>3399</v>
      </c>
      <c r="F16038" s="11">
        <v>0</v>
      </c>
    </row>
    <row r="16039" spans="5:6" x14ac:dyDescent="0.3">
      <c r="E16039" s="4" t="s">
        <v>3867</v>
      </c>
      <c r="F16039" s="11">
        <v>0</v>
      </c>
    </row>
    <row r="16040" spans="5:6" x14ac:dyDescent="0.3">
      <c r="E16040" s="4" t="s">
        <v>3400</v>
      </c>
      <c r="F16040" s="11">
        <v>0</v>
      </c>
    </row>
    <row r="16041" spans="5:6" x14ac:dyDescent="0.3">
      <c r="E16041" s="4" t="s">
        <v>3869</v>
      </c>
      <c r="F16041" s="11">
        <v>0</v>
      </c>
    </row>
    <row r="16042" spans="5:6" x14ac:dyDescent="0.3">
      <c r="E16042" s="4" t="s">
        <v>3401</v>
      </c>
      <c r="F16042" s="11">
        <v>0</v>
      </c>
    </row>
    <row r="16043" spans="5:6" x14ac:dyDescent="0.3">
      <c r="E16043" s="4" t="s">
        <v>3871</v>
      </c>
      <c r="F16043" s="11">
        <v>0</v>
      </c>
    </row>
    <row r="16044" spans="5:6" x14ac:dyDescent="0.3">
      <c r="E16044" s="4" t="s">
        <v>3402</v>
      </c>
      <c r="F16044" s="11">
        <v>0</v>
      </c>
    </row>
    <row r="16045" spans="5:6" x14ac:dyDescent="0.3">
      <c r="E16045" s="4" t="s">
        <v>3873</v>
      </c>
      <c r="F16045" s="11">
        <v>0</v>
      </c>
    </row>
    <row r="16046" spans="5:6" x14ac:dyDescent="0.3">
      <c r="E16046" s="4" t="s">
        <v>3403</v>
      </c>
      <c r="F16046" s="11">
        <v>0</v>
      </c>
    </row>
    <row r="16047" spans="5:6" x14ac:dyDescent="0.3">
      <c r="E16047" s="4" t="s">
        <v>3875</v>
      </c>
      <c r="F16047" s="11">
        <v>0</v>
      </c>
    </row>
    <row r="16048" spans="5:6" x14ac:dyDescent="0.3">
      <c r="E16048" s="4" t="s">
        <v>3404</v>
      </c>
      <c r="F16048" s="11">
        <v>0</v>
      </c>
    </row>
    <row r="16049" spans="5:6" x14ac:dyDescent="0.3">
      <c r="E16049" s="4" t="s">
        <v>3877</v>
      </c>
      <c r="F16049" s="11">
        <v>0</v>
      </c>
    </row>
    <row r="16050" spans="5:6" x14ac:dyDescent="0.3">
      <c r="E16050" s="4" t="s">
        <v>3405</v>
      </c>
      <c r="F16050" s="11">
        <v>0</v>
      </c>
    </row>
    <row r="16051" spans="5:6" x14ac:dyDescent="0.3">
      <c r="E16051" s="4" t="s">
        <v>3879</v>
      </c>
      <c r="F16051" s="11">
        <v>0</v>
      </c>
    </row>
    <row r="16052" spans="5:6" x14ac:dyDescent="0.3">
      <c r="E16052" s="4" t="s">
        <v>3406</v>
      </c>
      <c r="F16052" s="11">
        <v>0</v>
      </c>
    </row>
    <row r="16053" spans="5:6" x14ac:dyDescent="0.3">
      <c r="E16053" s="4" t="s">
        <v>3881</v>
      </c>
      <c r="F16053" s="11">
        <v>0</v>
      </c>
    </row>
    <row r="16054" spans="5:6" x14ac:dyDescent="0.3">
      <c r="E16054" s="4" t="s">
        <v>3407</v>
      </c>
      <c r="F16054" s="11">
        <v>0</v>
      </c>
    </row>
    <row r="16055" spans="5:6" x14ac:dyDescent="0.3">
      <c r="E16055" s="4" t="s">
        <v>3883</v>
      </c>
      <c r="F16055" s="11">
        <v>0</v>
      </c>
    </row>
    <row r="16056" spans="5:6" x14ac:dyDescent="0.3">
      <c r="E16056" s="4" t="s">
        <v>3408</v>
      </c>
      <c r="F16056" s="11">
        <v>0</v>
      </c>
    </row>
    <row r="16057" spans="5:6" x14ac:dyDescent="0.3">
      <c r="E16057" s="4" t="s">
        <v>3885</v>
      </c>
      <c r="F16057" s="11">
        <v>0</v>
      </c>
    </row>
    <row r="16058" spans="5:6" x14ac:dyDescent="0.3">
      <c r="E16058" s="4" t="s">
        <v>3409</v>
      </c>
      <c r="F16058" s="11">
        <v>0</v>
      </c>
    </row>
    <row r="16059" spans="5:6" x14ac:dyDescent="0.3">
      <c r="E16059" s="4" t="s">
        <v>3887</v>
      </c>
      <c r="F16059" s="11">
        <v>0</v>
      </c>
    </row>
    <row r="16060" spans="5:6" x14ac:dyDescent="0.3">
      <c r="E16060" s="4" t="s">
        <v>3410</v>
      </c>
      <c r="F16060" s="11">
        <v>0</v>
      </c>
    </row>
    <row r="16061" spans="5:6" x14ac:dyDescent="0.3">
      <c r="E16061" s="4" t="s">
        <v>2907</v>
      </c>
      <c r="F16061" s="11">
        <v>0</v>
      </c>
    </row>
    <row r="16062" spans="5:6" x14ac:dyDescent="0.3">
      <c r="E16062" s="4" t="s">
        <v>3411</v>
      </c>
      <c r="F16062" s="11">
        <v>0</v>
      </c>
    </row>
    <row r="16063" spans="5:6" x14ac:dyDescent="0.3">
      <c r="E16063" s="4" t="s">
        <v>3891</v>
      </c>
      <c r="F16063" s="11">
        <v>0</v>
      </c>
    </row>
    <row r="16064" spans="5:6" x14ac:dyDescent="0.3">
      <c r="E16064" s="4" t="s">
        <v>3412</v>
      </c>
      <c r="F16064" s="11">
        <v>0</v>
      </c>
    </row>
    <row r="16065" spans="5:6" x14ac:dyDescent="0.3">
      <c r="E16065" s="4" t="s">
        <v>3893</v>
      </c>
      <c r="F16065" s="11">
        <v>0</v>
      </c>
    </row>
    <row r="16066" spans="5:6" x14ac:dyDescent="0.3">
      <c r="E16066" s="4" t="s">
        <v>3413</v>
      </c>
      <c r="F16066" s="11">
        <v>0</v>
      </c>
    </row>
    <row r="16067" spans="5:6" x14ac:dyDescent="0.3">
      <c r="E16067" s="4" t="s">
        <v>3895</v>
      </c>
      <c r="F16067" s="11">
        <v>0</v>
      </c>
    </row>
    <row r="16068" spans="5:6" x14ac:dyDescent="0.3">
      <c r="E16068" s="4" t="s">
        <v>3414</v>
      </c>
      <c r="F16068" s="11">
        <v>0</v>
      </c>
    </row>
    <row r="16069" spans="5:6" x14ac:dyDescent="0.3">
      <c r="E16069" s="4" t="s">
        <v>2908</v>
      </c>
      <c r="F16069" s="11">
        <v>0</v>
      </c>
    </row>
    <row r="16070" spans="5:6" x14ac:dyDescent="0.3">
      <c r="E16070" s="4" t="s">
        <v>3415</v>
      </c>
      <c r="F16070" s="11">
        <v>0</v>
      </c>
    </row>
    <row r="16071" spans="5:6" x14ac:dyDescent="0.3">
      <c r="E16071" s="4" t="s">
        <v>3899</v>
      </c>
      <c r="F16071" s="11">
        <v>0</v>
      </c>
    </row>
    <row r="16072" spans="5:6" x14ac:dyDescent="0.3">
      <c r="E16072" s="4" t="s">
        <v>3416</v>
      </c>
      <c r="F16072" s="11">
        <v>0</v>
      </c>
    </row>
    <row r="16073" spans="5:6" x14ac:dyDescent="0.3">
      <c r="E16073" s="4" t="s">
        <v>3901</v>
      </c>
      <c r="F16073" s="11">
        <v>0</v>
      </c>
    </row>
    <row r="16074" spans="5:6" x14ac:dyDescent="0.3">
      <c r="E16074" s="4" t="s">
        <v>3916</v>
      </c>
      <c r="F16074" s="11">
        <v>0</v>
      </c>
    </row>
    <row r="16075" spans="5:6" x14ac:dyDescent="0.3">
      <c r="E16075" s="4" t="s">
        <v>3903</v>
      </c>
      <c r="F16075" s="11">
        <v>0</v>
      </c>
    </row>
    <row r="16076" spans="5:6" x14ac:dyDescent="0.3">
      <c r="E16076" s="4" t="s">
        <v>3918</v>
      </c>
      <c r="F16076" s="11">
        <v>0</v>
      </c>
    </row>
    <row r="16077" spans="5:6" x14ac:dyDescent="0.3">
      <c r="E16077" s="4" t="s">
        <v>3905</v>
      </c>
      <c r="F16077" s="11">
        <v>0</v>
      </c>
    </row>
    <row r="16078" spans="5:6" x14ac:dyDescent="0.3">
      <c r="E16078" s="4" t="s">
        <v>3920</v>
      </c>
      <c r="F16078" s="11">
        <v>0</v>
      </c>
    </row>
    <row r="16079" spans="5:6" x14ac:dyDescent="0.3">
      <c r="E16079" s="4" t="s">
        <v>3907</v>
      </c>
      <c r="F16079" s="11">
        <v>0</v>
      </c>
    </row>
    <row r="16080" spans="5:6" x14ac:dyDescent="0.3">
      <c r="E16080" s="4" t="s">
        <v>3922</v>
      </c>
      <c r="F16080" s="11">
        <v>0</v>
      </c>
    </row>
    <row r="16081" spans="5:6" x14ac:dyDescent="0.3">
      <c r="E16081" s="4" t="s">
        <v>3909</v>
      </c>
      <c r="F16081" s="11">
        <v>0</v>
      </c>
    </row>
    <row r="16082" spans="5:6" x14ac:dyDescent="0.3">
      <c r="E16082" s="4" t="s">
        <v>3924</v>
      </c>
      <c r="F16082" s="11">
        <v>0</v>
      </c>
    </row>
    <row r="16083" spans="5:6" x14ac:dyDescent="0.3">
      <c r="E16083" s="4" t="s">
        <v>3911</v>
      </c>
      <c r="F16083" s="11">
        <v>0</v>
      </c>
    </row>
    <row r="16084" spans="5:6" x14ac:dyDescent="0.3">
      <c r="E16084" s="4" t="s">
        <v>2924</v>
      </c>
      <c r="F16084" s="11">
        <v>0</v>
      </c>
    </row>
    <row r="16085" spans="5:6" x14ac:dyDescent="0.3">
      <c r="E16085" s="4" t="s">
        <v>3913</v>
      </c>
      <c r="F16085" s="11">
        <v>0</v>
      </c>
    </row>
    <row r="16086" spans="5:6" x14ac:dyDescent="0.3">
      <c r="E16086" s="4" t="s">
        <v>3928</v>
      </c>
      <c r="F16086" s="11">
        <v>0</v>
      </c>
    </row>
    <row r="16087" spans="5:6" x14ac:dyDescent="0.3">
      <c r="E16087" s="4" t="s">
        <v>3915</v>
      </c>
      <c r="F16087" s="11">
        <v>0</v>
      </c>
    </row>
    <row r="16088" spans="5:6" x14ac:dyDescent="0.3">
      <c r="E16088" s="4" t="s">
        <v>3930</v>
      </c>
      <c r="F16088" s="11">
        <v>0</v>
      </c>
    </row>
    <row r="16089" spans="5:6" x14ac:dyDescent="0.3">
      <c r="E16089" s="4" t="s">
        <v>3932</v>
      </c>
      <c r="F16089" s="11">
        <v>0</v>
      </c>
    </row>
    <row r="16090" spans="5:6" x14ac:dyDescent="0.3">
      <c r="E16090" s="4" t="s">
        <v>3417</v>
      </c>
      <c r="F16090" s="11">
        <v>0</v>
      </c>
    </row>
    <row r="16091" spans="5:6" x14ac:dyDescent="0.3">
      <c r="E16091" s="4" t="s">
        <v>3919</v>
      </c>
      <c r="F16091" s="11">
        <v>0</v>
      </c>
    </row>
    <row r="16092" spans="5:6" x14ac:dyDescent="0.3">
      <c r="E16092" s="4" t="s">
        <v>3418</v>
      </c>
      <c r="F16092" s="11">
        <v>0</v>
      </c>
    </row>
    <row r="16093" spans="5:6" x14ac:dyDescent="0.3">
      <c r="E16093" s="4" t="s">
        <v>3921</v>
      </c>
      <c r="F16093" s="11">
        <v>0</v>
      </c>
    </row>
    <row r="16094" spans="5:6" x14ac:dyDescent="0.3">
      <c r="E16094" s="4" t="s">
        <v>3419</v>
      </c>
      <c r="F16094" s="11">
        <v>0</v>
      </c>
    </row>
    <row r="16095" spans="5:6" x14ac:dyDescent="0.3">
      <c r="E16095" s="4" t="s">
        <v>3923</v>
      </c>
      <c r="F16095" s="11">
        <v>0</v>
      </c>
    </row>
    <row r="16096" spans="5:6" x14ac:dyDescent="0.3">
      <c r="E16096" s="4" t="s">
        <v>3420</v>
      </c>
      <c r="F16096" s="11">
        <v>0</v>
      </c>
    </row>
    <row r="16097" spans="5:6" x14ac:dyDescent="0.3">
      <c r="E16097" s="4" t="s">
        <v>3925</v>
      </c>
      <c r="F16097" s="11">
        <v>0</v>
      </c>
    </row>
    <row r="16098" spans="5:6" x14ac:dyDescent="0.3">
      <c r="E16098" s="4" t="s">
        <v>3421</v>
      </c>
      <c r="F16098" s="11">
        <v>0</v>
      </c>
    </row>
    <row r="16099" spans="5:6" x14ac:dyDescent="0.3">
      <c r="E16099" s="4" t="s">
        <v>3927</v>
      </c>
      <c r="F16099" s="11">
        <v>0</v>
      </c>
    </row>
    <row r="16100" spans="5:6" x14ac:dyDescent="0.3">
      <c r="E16100" s="4" t="s">
        <v>3422</v>
      </c>
      <c r="F16100" s="11">
        <v>0</v>
      </c>
    </row>
    <row r="16101" spans="5:6" x14ac:dyDescent="0.3">
      <c r="E16101" s="4" t="s">
        <v>3929</v>
      </c>
      <c r="F16101" s="11">
        <v>0</v>
      </c>
    </row>
    <row r="16102" spans="5:6" x14ac:dyDescent="0.3">
      <c r="E16102" s="4" t="s">
        <v>3423</v>
      </c>
      <c r="F16102" s="11">
        <v>0</v>
      </c>
    </row>
    <row r="16103" spans="5:6" x14ac:dyDescent="0.3">
      <c r="E16103" s="4" t="s">
        <v>3931</v>
      </c>
      <c r="F16103" s="11">
        <v>0</v>
      </c>
    </row>
    <row r="16104" spans="5:6" x14ac:dyDescent="0.3">
      <c r="E16104" s="4" t="s">
        <v>3424</v>
      </c>
      <c r="F16104" s="11">
        <v>0</v>
      </c>
    </row>
    <row r="16105" spans="5:6" x14ac:dyDescent="0.3">
      <c r="E16105" s="4" t="s">
        <v>3933</v>
      </c>
      <c r="F16105" s="11">
        <v>0</v>
      </c>
    </row>
    <row r="16106" spans="5:6" x14ac:dyDescent="0.3">
      <c r="E16106" s="4" t="s">
        <v>3425</v>
      </c>
      <c r="F16106" s="11">
        <v>0</v>
      </c>
    </row>
    <row r="16107" spans="5:6" x14ac:dyDescent="0.3">
      <c r="E16107" s="4" t="s">
        <v>3935</v>
      </c>
      <c r="F16107" s="11">
        <v>0</v>
      </c>
    </row>
    <row r="16108" spans="5:6" x14ac:dyDescent="0.3">
      <c r="E16108" s="4" t="s">
        <v>3426</v>
      </c>
      <c r="F16108" s="11">
        <v>0</v>
      </c>
    </row>
    <row r="16109" spans="5:6" x14ac:dyDescent="0.3">
      <c r="E16109" s="4" t="s">
        <v>3937</v>
      </c>
      <c r="F16109" s="11">
        <v>0</v>
      </c>
    </row>
    <row r="16110" spans="5:6" x14ac:dyDescent="0.3">
      <c r="E16110" s="4" t="s">
        <v>3427</v>
      </c>
      <c r="F16110" s="11">
        <v>0</v>
      </c>
    </row>
    <row r="16111" spans="5:6" x14ac:dyDescent="0.3">
      <c r="E16111" s="4" t="s">
        <v>3939</v>
      </c>
      <c r="F16111" s="11">
        <v>0</v>
      </c>
    </row>
    <row r="16112" spans="5:6" x14ac:dyDescent="0.3">
      <c r="E16112" s="4" t="s">
        <v>3428</v>
      </c>
      <c r="F16112" s="11">
        <v>0</v>
      </c>
    </row>
    <row r="16113" spans="5:6" x14ac:dyDescent="0.3">
      <c r="E16113" s="4" t="s">
        <v>3941</v>
      </c>
      <c r="F16113" s="11">
        <v>0</v>
      </c>
    </row>
    <row r="16114" spans="5:6" x14ac:dyDescent="0.3">
      <c r="E16114" s="4" t="s">
        <v>3429</v>
      </c>
      <c r="F16114" s="11">
        <v>0</v>
      </c>
    </row>
    <row r="16115" spans="5:6" x14ac:dyDescent="0.3">
      <c r="E16115" s="4" t="s">
        <v>3943</v>
      </c>
      <c r="F16115" s="11">
        <v>0</v>
      </c>
    </row>
    <row r="16116" spans="5:6" x14ac:dyDescent="0.3">
      <c r="E16116" s="4" t="s">
        <v>3430</v>
      </c>
      <c r="F16116" s="11">
        <v>0</v>
      </c>
    </row>
    <row r="16117" spans="5:6" x14ac:dyDescent="0.3">
      <c r="E16117" s="4" t="s">
        <v>3945</v>
      </c>
      <c r="F16117" s="11">
        <v>0</v>
      </c>
    </row>
    <row r="16118" spans="5:6" x14ac:dyDescent="0.3">
      <c r="E16118" s="4" t="s">
        <v>3431</v>
      </c>
      <c r="F16118" s="11">
        <v>0</v>
      </c>
    </row>
    <row r="16119" spans="5:6" x14ac:dyDescent="0.3">
      <c r="E16119" s="4" t="s">
        <v>3947</v>
      </c>
      <c r="F16119" s="11">
        <v>0</v>
      </c>
    </row>
    <row r="16120" spans="5:6" x14ac:dyDescent="0.3">
      <c r="E16120" s="4" t="s">
        <v>3432</v>
      </c>
      <c r="F16120" s="11">
        <v>0</v>
      </c>
    </row>
    <row r="16121" spans="5:6" x14ac:dyDescent="0.3">
      <c r="E16121" s="4" t="s">
        <v>3949</v>
      </c>
      <c r="F16121" s="11">
        <v>0</v>
      </c>
    </row>
    <row r="16122" spans="5:6" x14ac:dyDescent="0.3">
      <c r="E16122" s="4" t="s">
        <v>3433</v>
      </c>
      <c r="F16122" s="11">
        <v>0</v>
      </c>
    </row>
    <row r="16123" spans="5:6" x14ac:dyDescent="0.3">
      <c r="E16123" s="4" t="s">
        <v>3951</v>
      </c>
      <c r="F16123" s="11">
        <v>0</v>
      </c>
    </row>
    <row r="16124" spans="5:6" x14ac:dyDescent="0.3">
      <c r="E16124" s="4" t="s">
        <v>3434</v>
      </c>
      <c r="F16124" s="11">
        <v>0</v>
      </c>
    </row>
    <row r="16125" spans="5:6" x14ac:dyDescent="0.3">
      <c r="E16125" s="4" t="s">
        <v>3953</v>
      </c>
      <c r="F16125" s="11">
        <v>0</v>
      </c>
    </row>
    <row r="16126" spans="5:6" x14ac:dyDescent="0.3">
      <c r="E16126" s="4" t="s">
        <v>3435</v>
      </c>
      <c r="F16126" s="11">
        <v>0</v>
      </c>
    </row>
    <row r="16127" spans="5:6" x14ac:dyDescent="0.3">
      <c r="E16127" s="4" t="s">
        <v>3955</v>
      </c>
      <c r="F16127" s="11">
        <v>0</v>
      </c>
    </row>
    <row r="16128" spans="5:6" x14ac:dyDescent="0.3">
      <c r="E16128" s="4" t="s">
        <v>3436</v>
      </c>
      <c r="F16128" s="11">
        <v>0</v>
      </c>
    </row>
    <row r="16129" spans="5:6" x14ac:dyDescent="0.3">
      <c r="E16129" s="4" t="s">
        <v>3957</v>
      </c>
      <c r="F16129" s="11">
        <v>0</v>
      </c>
    </row>
    <row r="16130" spans="5:6" x14ac:dyDescent="0.3">
      <c r="E16130" s="4" t="s">
        <v>3437</v>
      </c>
      <c r="F16130" s="11">
        <v>0</v>
      </c>
    </row>
    <row r="16131" spans="5:6" x14ac:dyDescent="0.3">
      <c r="E16131" s="4" t="s">
        <v>3959</v>
      </c>
      <c r="F16131" s="11">
        <v>0</v>
      </c>
    </row>
    <row r="16132" spans="5:6" x14ac:dyDescent="0.3">
      <c r="E16132" s="4" t="s">
        <v>3438</v>
      </c>
      <c r="F16132" s="11">
        <v>0</v>
      </c>
    </row>
    <row r="16133" spans="5:6" x14ac:dyDescent="0.3">
      <c r="E16133" s="4" t="s">
        <v>3961</v>
      </c>
      <c r="F16133" s="11">
        <v>0</v>
      </c>
    </row>
    <row r="16134" spans="5:6" x14ac:dyDescent="0.3">
      <c r="E16134" s="4" t="s">
        <v>3439</v>
      </c>
      <c r="F16134" s="11">
        <v>0</v>
      </c>
    </row>
    <row r="16135" spans="5:6" x14ac:dyDescent="0.3">
      <c r="E16135" s="4" t="s">
        <v>3963</v>
      </c>
      <c r="F16135" s="11">
        <v>0</v>
      </c>
    </row>
    <row r="16136" spans="5:6" x14ac:dyDescent="0.3">
      <c r="E16136" s="4" t="s">
        <v>3440</v>
      </c>
      <c r="F16136" s="11">
        <v>0</v>
      </c>
    </row>
    <row r="16137" spans="5:6" x14ac:dyDescent="0.3">
      <c r="E16137" s="4" t="s">
        <v>3965</v>
      </c>
      <c r="F16137" s="11">
        <v>0</v>
      </c>
    </row>
    <row r="16138" spans="5:6" x14ac:dyDescent="0.3">
      <c r="E16138" s="4" t="s">
        <v>3441</v>
      </c>
      <c r="F16138" s="11">
        <v>0</v>
      </c>
    </row>
    <row r="16139" spans="5:6" x14ac:dyDescent="0.3">
      <c r="E16139" s="4" t="s">
        <v>3967</v>
      </c>
      <c r="F16139" s="11">
        <v>0</v>
      </c>
    </row>
    <row r="16140" spans="5:6" x14ac:dyDescent="0.3">
      <c r="E16140" s="4" t="s">
        <v>2909</v>
      </c>
      <c r="F16140" s="11">
        <v>0</v>
      </c>
    </row>
    <row r="16141" spans="5:6" x14ac:dyDescent="0.3">
      <c r="E16141" s="4" t="s">
        <v>3969</v>
      </c>
      <c r="F16141" s="11">
        <v>0</v>
      </c>
    </row>
    <row r="16142" spans="5:6" x14ac:dyDescent="0.3">
      <c r="E16142" s="4" t="s">
        <v>3977</v>
      </c>
      <c r="F16142" s="11">
        <v>0</v>
      </c>
    </row>
    <row r="16143" spans="5:6" x14ac:dyDescent="0.3">
      <c r="E16143" s="4" t="s">
        <v>3971</v>
      </c>
      <c r="F16143" s="11">
        <v>0</v>
      </c>
    </row>
    <row r="16144" spans="5:6" x14ac:dyDescent="0.3">
      <c r="E16144" s="4" t="s">
        <v>3979</v>
      </c>
      <c r="F16144" s="11">
        <v>0</v>
      </c>
    </row>
    <row r="16145" spans="5:6" x14ac:dyDescent="0.3">
      <c r="E16145" s="4" t="s">
        <v>3973</v>
      </c>
      <c r="F16145" s="11">
        <v>0</v>
      </c>
    </row>
    <row r="16146" spans="5:6" x14ac:dyDescent="0.3">
      <c r="E16146" s="4" t="s">
        <v>3981</v>
      </c>
      <c r="F16146" s="11">
        <v>0</v>
      </c>
    </row>
    <row r="16147" spans="5:6" x14ac:dyDescent="0.3">
      <c r="E16147" s="4" t="s">
        <v>3975</v>
      </c>
      <c r="F16147" s="11">
        <v>0</v>
      </c>
    </row>
    <row r="16148" spans="5:6" x14ac:dyDescent="0.3">
      <c r="E16148" s="4" t="s">
        <v>3983</v>
      </c>
      <c r="F16148" s="11">
        <v>0</v>
      </c>
    </row>
    <row r="16149" spans="5:6" x14ac:dyDescent="0.3">
      <c r="E16149" s="4" t="s">
        <v>3985</v>
      </c>
      <c r="F16149" s="11">
        <v>0</v>
      </c>
    </row>
    <row r="16150" spans="5:6" x14ac:dyDescent="0.3">
      <c r="E16150" s="4" t="s">
        <v>3978</v>
      </c>
      <c r="F16150" s="11">
        <v>0</v>
      </c>
    </row>
    <row r="16151" spans="5:6" x14ac:dyDescent="0.3">
      <c r="E16151" s="4" t="s">
        <v>3443</v>
      </c>
      <c r="F16151" s="11">
        <v>0</v>
      </c>
    </row>
    <row r="16152" spans="5:6" x14ac:dyDescent="0.3">
      <c r="E16152" s="4" t="s">
        <v>3980</v>
      </c>
      <c r="F16152" s="11">
        <v>0</v>
      </c>
    </row>
    <row r="16153" spans="5:6" x14ac:dyDescent="0.3">
      <c r="E16153" s="4" t="s">
        <v>3444</v>
      </c>
      <c r="F16153" s="11">
        <v>0</v>
      </c>
    </row>
    <row r="16154" spans="5:6" x14ac:dyDescent="0.3">
      <c r="E16154" s="4" t="s">
        <v>3982</v>
      </c>
      <c r="F16154" s="11">
        <v>0</v>
      </c>
    </row>
    <row r="16155" spans="5:6" x14ac:dyDescent="0.3">
      <c r="E16155" s="4" t="s">
        <v>3445</v>
      </c>
      <c r="F16155" s="11">
        <v>0</v>
      </c>
    </row>
    <row r="16156" spans="5:6" x14ac:dyDescent="0.3">
      <c r="E16156" s="4" t="s">
        <v>3984</v>
      </c>
      <c r="F16156" s="11">
        <v>0</v>
      </c>
    </row>
    <row r="16157" spans="5:6" x14ac:dyDescent="0.3">
      <c r="E16157" s="4" t="s">
        <v>3446</v>
      </c>
      <c r="F16157" s="11">
        <v>0</v>
      </c>
    </row>
    <row r="16158" spans="5:6" x14ac:dyDescent="0.3">
      <c r="E16158" s="4" t="s">
        <v>3986</v>
      </c>
      <c r="F16158" s="11">
        <v>0</v>
      </c>
    </row>
    <row r="16159" spans="5:6" x14ac:dyDescent="0.3">
      <c r="E16159" s="4" t="s">
        <v>3447</v>
      </c>
      <c r="F16159" s="11">
        <v>0</v>
      </c>
    </row>
    <row r="16160" spans="5:6" x14ac:dyDescent="0.3">
      <c r="E16160" s="4" t="s">
        <v>3988</v>
      </c>
      <c r="F16160" s="11">
        <v>0</v>
      </c>
    </row>
    <row r="16161" spans="5:6" x14ac:dyDescent="0.3">
      <c r="E16161" s="4" t="s">
        <v>2899</v>
      </c>
      <c r="F16161" s="11">
        <v>0</v>
      </c>
    </row>
    <row r="16162" spans="5:6" x14ac:dyDescent="0.3">
      <c r="E16162" s="4" t="s">
        <v>3990</v>
      </c>
      <c r="F16162" s="11">
        <v>0</v>
      </c>
    </row>
    <row r="16163" spans="5:6" x14ac:dyDescent="0.3">
      <c r="E16163" s="4" t="s">
        <v>4018</v>
      </c>
      <c r="F16163" s="11">
        <v>0</v>
      </c>
    </row>
    <row r="16164" spans="5:6" x14ac:dyDescent="0.3">
      <c r="E16164" s="4" t="s">
        <v>3992</v>
      </c>
      <c r="F16164" s="11">
        <v>0</v>
      </c>
    </row>
    <row r="16165" spans="5:6" x14ac:dyDescent="0.3">
      <c r="E16165" s="4" t="s">
        <v>4020</v>
      </c>
      <c r="F16165" s="11">
        <v>0</v>
      </c>
    </row>
    <row r="16166" spans="5:6" x14ac:dyDescent="0.3">
      <c r="E16166" s="4" t="s">
        <v>3994</v>
      </c>
      <c r="F16166" s="11">
        <v>0</v>
      </c>
    </row>
    <row r="16167" spans="5:6" x14ac:dyDescent="0.3">
      <c r="E16167" s="4" t="s">
        <v>4022</v>
      </c>
      <c r="F16167" s="11">
        <v>0</v>
      </c>
    </row>
    <row r="16168" spans="5:6" x14ac:dyDescent="0.3">
      <c r="E16168" s="4" t="s">
        <v>3996</v>
      </c>
      <c r="F16168" s="11">
        <v>0</v>
      </c>
    </row>
    <row r="16169" spans="5:6" x14ac:dyDescent="0.3">
      <c r="E16169" s="4" t="s">
        <v>4024</v>
      </c>
      <c r="F16169" s="11">
        <v>0</v>
      </c>
    </row>
    <row r="16170" spans="5:6" x14ac:dyDescent="0.3">
      <c r="E16170" s="4" t="s">
        <v>3998</v>
      </c>
      <c r="F16170" s="11">
        <v>0</v>
      </c>
    </row>
    <row r="16171" spans="5:6" x14ac:dyDescent="0.3">
      <c r="E16171" s="4" t="s">
        <v>4026</v>
      </c>
      <c r="F16171" s="11">
        <v>0</v>
      </c>
    </row>
    <row r="16172" spans="5:6" x14ac:dyDescent="0.3">
      <c r="E16172" s="4" t="s">
        <v>4000</v>
      </c>
      <c r="F16172" s="11">
        <v>0</v>
      </c>
    </row>
    <row r="16173" spans="5:6" x14ac:dyDescent="0.3">
      <c r="E16173" s="4" t="s">
        <v>4028</v>
      </c>
      <c r="F16173" s="11">
        <v>0</v>
      </c>
    </row>
    <row r="16174" spans="5:6" x14ac:dyDescent="0.3">
      <c r="E16174" s="4" t="s">
        <v>4002</v>
      </c>
      <c r="F16174" s="11">
        <v>0</v>
      </c>
    </row>
    <row r="16175" spans="5:6" x14ac:dyDescent="0.3">
      <c r="E16175" s="4" t="s">
        <v>4030</v>
      </c>
      <c r="F16175" s="11">
        <v>0</v>
      </c>
    </row>
    <row r="16176" spans="5:6" x14ac:dyDescent="0.3">
      <c r="E16176" s="4" t="s">
        <v>4004</v>
      </c>
      <c r="F16176" s="11">
        <v>0</v>
      </c>
    </row>
    <row r="16177" spans="5:6" x14ac:dyDescent="0.3">
      <c r="E16177" s="4" t="s">
        <v>3456</v>
      </c>
      <c r="F16177" s="11">
        <v>0</v>
      </c>
    </row>
    <row r="16178" spans="5:6" x14ac:dyDescent="0.3">
      <c r="E16178" s="4" t="s">
        <v>4006</v>
      </c>
      <c r="F16178" s="11">
        <v>0</v>
      </c>
    </row>
    <row r="16179" spans="5:6" x14ac:dyDescent="0.3">
      <c r="E16179" s="4" t="s">
        <v>3457</v>
      </c>
      <c r="F16179" s="11">
        <v>0</v>
      </c>
    </row>
    <row r="16180" spans="5:6" x14ac:dyDescent="0.3">
      <c r="E16180" s="4" t="s">
        <v>4008</v>
      </c>
      <c r="F16180" s="11">
        <v>0</v>
      </c>
    </row>
    <row r="16181" spans="5:6" x14ac:dyDescent="0.3">
      <c r="E16181" s="4" t="s">
        <v>3458</v>
      </c>
      <c r="F16181" s="11">
        <v>0</v>
      </c>
    </row>
    <row r="16182" spans="5:6" x14ac:dyDescent="0.3">
      <c r="E16182" s="4" t="s">
        <v>4010</v>
      </c>
      <c r="F16182" s="11">
        <v>0</v>
      </c>
    </row>
    <row r="16183" spans="5:6" x14ac:dyDescent="0.3">
      <c r="E16183" s="4" t="s">
        <v>3459</v>
      </c>
      <c r="F16183" s="11">
        <v>0</v>
      </c>
    </row>
    <row r="16184" spans="5:6" x14ac:dyDescent="0.3">
      <c r="E16184" s="4" t="s">
        <v>4012</v>
      </c>
      <c r="F16184" s="11">
        <v>0</v>
      </c>
    </row>
    <row r="16185" spans="5:6" x14ac:dyDescent="0.3">
      <c r="E16185" s="4" t="s">
        <v>3460</v>
      </c>
      <c r="F16185" s="11">
        <v>0</v>
      </c>
    </row>
    <row r="16186" spans="5:6" x14ac:dyDescent="0.3">
      <c r="E16186" s="4" t="s">
        <v>4014</v>
      </c>
      <c r="F16186" s="11">
        <v>0</v>
      </c>
    </row>
    <row r="16187" spans="5:6" x14ac:dyDescent="0.3">
      <c r="E16187" s="4" t="s">
        <v>3461</v>
      </c>
      <c r="F16187" s="11">
        <v>0</v>
      </c>
    </row>
    <row r="16188" spans="5:6" x14ac:dyDescent="0.3">
      <c r="E16188" s="4" t="s">
        <v>2910</v>
      </c>
      <c r="F16188" s="11">
        <v>0</v>
      </c>
    </row>
    <row r="16189" spans="5:6" x14ac:dyDescent="0.3">
      <c r="E16189" s="4" t="s">
        <v>3462</v>
      </c>
      <c r="F16189" s="11">
        <v>0</v>
      </c>
    </row>
    <row r="16190" spans="5:6" x14ac:dyDescent="0.3">
      <c r="E16190" s="4" t="s">
        <v>3448</v>
      </c>
      <c r="F16190" s="11">
        <v>0</v>
      </c>
    </row>
    <row r="16191" spans="5:6" x14ac:dyDescent="0.3">
      <c r="E16191" s="4" t="s">
        <v>4019</v>
      </c>
      <c r="F16191" s="11">
        <v>0</v>
      </c>
    </row>
    <row r="16192" spans="5:6" x14ac:dyDescent="0.3">
      <c r="E16192" s="4" t="s">
        <v>3449</v>
      </c>
      <c r="F16192" s="11">
        <v>0</v>
      </c>
    </row>
    <row r="16193" spans="5:6" x14ac:dyDescent="0.3">
      <c r="E16193" s="4" t="s">
        <v>4021</v>
      </c>
      <c r="F16193" s="11">
        <v>0</v>
      </c>
    </row>
    <row r="16194" spans="5:6" x14ac:dyDescent="0.3">
      <c r="E16194" s="4" t="s">
        <v>3450</v>
      </c>
      <c r="F16194" s="11">
        <v>0</v>
      </c>
    </row>
    <row r="16195" spans="5:6" x14ac:dyDescent="0.3">
      <c r="E16195" s="4" t="s">
        <v>4023</v>
      </c>
      <c r="F16195" s="11">
        <v>0</v>
      </c>
    </row>
    <row r="16196" spans="5:6" x14ac:dyDescent="0.3">
      <c r="E16196" s="4" t="s">
        <v>3451</v>
      </c>
      <c r="F16196" s="11">
        <v>0</v>
      </c>
    </row>
    <row r="16197" spans="5:6" x14ac:dyDescent="0.3">
      <c r="E16197" s="4" t="s">
        <v>4025</v>
      </c>
      <c r="F16197" s="11">
        <v>0</v>
      </c>
    </row>
    <row r="16198" spans="5:6" x14ac:dyDescent="0.3">
      <c r="E16198" s="4" t="s">
        <v>3452</v>
      </c>
      <c r="F16198" s="11">
        <v>0</v>
      </c>
    </row>
    <row r="16199" spans="5:6" x14ac:dyDescent="0.3">
      <c r="E16199" s="4" t="s">
        <v>4027</v>
      </c>
      <c r="F16199" s="11">
        <v>0</v>
      </c>
    </row>
    <row r="16200" spans="5:6" x14ac:dyDescent="0.3">
      <c r="E16200" s="4" t="s">
        <v>3453</v>
      </c>
      <c r="F16200" s="11">
        <v>0</v>
      </c>
    </row>
    <row r="16201" spans="5:6" x14ac:dyDescent="0.3">
      <c r="E16201" s="4" t="s">
        <v>4029</v>
      </c>
      <c r="F16201" s="11">
        <v>0</v>
      </c>
    </row>
    <row r="16202" spans="5:6" x14ac:dyDescent="0.3">
      <c r="E16202" s="4" t="s">
        <v>3454</v>
      </c>
      <c r="F16202" s="11">
        <v>0</v>
      </c>
    </row>
    <row r="16203" spans="5:6" x14ac:dyDescent="0.3">
      <c r="E16203" s="4" t="s">
        <v>2881</v>
      </c>
      <c r="F16203" s="11">
        <v>0</v>
      </c>
    </row>
    <row r="16204" spans="5:6" x14ac:dyDescent="0.3">
      <c r="E16204" s="4" t="s">
        <v>3455</v>
      </c>
      <c r="F16204" s="11">
        <v>0</v>
      </c>
    </row>
    <row r="16205" spans="5:6" x14ac:dyDescent="0.3">
      <c r="E16205" s="4" t="s">
        <v>2800</v>
      </c>
      <c r="F16205" s="11">
        <v>0</v>
      </c>
    </row>
    <row r="16206" spans="5:6" x14ac:dyDescent="0.3">
      <c r="E16206" s="4" t="s">
        <v>2544</v>
      </c>
      <c r="F16206" s="11">
        <v>0</v>
      </c>
    </row>
    <row r="16207" spans="5:6" x14ac:dyDescent="0.3">
      <c r="E16207" s="4" t="s">
        <v>2416</v>
      </c>
      <c r="F16207" s="11">
        <v>0</v>
      </c>
    </row>
    <row r="16208" spans="5:6" x14ac:dyDescent="0.3">
      <c r="E16208" s="4" t="s">
        <v>1778</v>
      </c>
      <c r="F16208" s="11">
        <v>0</v>
      </c>
    </row>
    <row r="16209" spans="5:6" x14ac:dyDescent="0.3">
      <c r="E16209" s="4" t="s">
        <v>2672</v>
      </c>
      <c r="F16209" s="11">
        <v>0</v>
      </c>
    </row>
    <row r="16210" spans="5:6" x14ac:dyDescent="0.3">
      <c r="E16210" s="4" t="s">
        <v>1779</v>
      </c>
      <c r="F16210" s="11">
        <v>0</v>
      </c>
    </row>
    <row r="16211" spans="5:6" x14ac:dyDescent="0.3">
      <c r="E16211" s="4" t="s">
        <v>2352</v>
      </c>
      <c r="F16211" s="11">
        <v>0</v>
      </c>
    </row>
    <row r="16212" spans="5:6" x14ac:dyDescent="0.3">
      <c r="E16212" s="4" t="s">
        <v>1780</v>
      </c>
      <c r="F16212" s="11">
        <v>0</v>
      </c>
    </row>
    <row r="16213" spans="5:6" x14ac:dyDescent="0.3">
      <c r="E16213" s="4" t="s">
        <v>1765</v>
      </c>
      <c r="F16213" s="11">
        <v>0</v>
      </c>
    </row>
    <row r="16214" spans="5:6" x14ac:dyDescent="0.3">
      <c r="E16214" s="4" t="s">
        <v>1772</v>
      </c>
      <c r="F16214" s="11">
        <v>0</v>
      </c>
    </row>
    <row r="16215" spans="5:6" x14ac:dyDescent="0.3">
      <c r="E16215" s="4" t="s">
        <v>2608</v>
      </c>
      <c r="F16215" s="11">
        <v>0</v>
      </c>
    </row>
    <row r="16216" spans="5:6" x14ac:dyDescent="0.3">
      <c r="E16216" s="4" t="s">
        <v>1782</v>
      </c>
      <c r="F16216" s="11">
        <v>0</v>
      </c>
    </row>
    <row r="16217" spans="5:6" x14ac:dyDescent="0.3">
      <c r="E16217" s="4" t="s">
        <v>2736</v>
      </c>
      <c r="F16217" s="11">
        <v>0</v>
      </c>
    </row>
    <row r="16218" spans="5:6" x14ac:dyDescent="0.3">
      <c r="E16218" s="4" t="s">
        <v>1783</v>
      </c>
      <c r="F16218" s="11">
        <v>0</v>
      </c>
    </row>
    <row r="16219" spans="5:6" x14ac:dyDescent="0.3">
      <c r="E16219" s="4" t="s">
        <v>2320</v>
      </c>
      <c r="F16219" s="11">
        <v>0</v>
      </c>
    </row>
    <row r="16220" spans="5:6" x14ac:dyDescent="0.3">
      <c r="E16220" s="4" t="s">
        <v>1784</v>
      </c>
      <c r="F16220" s="11">
        <v>0</v>
      </c>
    </row>
    <row r="16221" spans="5:6" x14ac:dyDescent="0.3">
      <c r="E16221" s="4" t="s">
        <v>2384</v>
      </c>
      <c r="F16221" s="11">
        <v>0</v>
      </c>
    </row>
    <row r="16222" spans="5:6" x14ac:dyDescent="0.3">
      <c r="E16222" s="4" t="s">
        <v>1785</v>
      </c>
      <c r="F16222" s="11">
        <v>0</v>
      </c>
    </row>
    <row r="16223" spans="5:6" x14ac:dyDescent="0.3">
      <c r="E16223" s="4" t="s">
        <v>2448</v>
      </c>
      <c r="F16223" s="11">
        <v>0</v>
      </c>
    </row>
    <row r="16224" spans="5:6" x14ac:dyDescent="0.3">
      <c r="E16224" s="4" t="s">
        <v>1786</v>
      </c>
      <c r="F16224" s="11">
        <v>0</v>
      </c>
    </row>
    <row r="16225" spans="5:6" x14ac:dyDescent="0.3">
      <c r="E16225" s="4" t="s">
        <v>2512</v>
      </c>
      <c r="F16225" s="11">
        <v>0</v>
      </c>
    </row>
    <row r="16226" spans="5:6" x14ac:dyDescent="0.3">
      <c r="E16226" s="4" t="s">
        <v>1787</v>
      </c>
      <c r="F16226" s="11">
        <v>0</v>
      </c>
    </row>
    <row r="16227" spans="5:6" x14ac:dyDescent="0.3">
      <c r="E16227" s="4" t="s">
        <v>2576</v>
      </c>
      <c r="F16227" s="11">
        <v>0</v>
      </c>
    </row>
    <row r="16228" spans="5:6" x14ac:dyDescent="0.3">
      <c r="E16228" s="4" t="s">
        <v>1788</v>
      </c>
      <c r="F16228" s="11">
        <v>0</v>
      </c>
    </row>
    <row r="16229" spans="5:6" x14ac:dyDescent="0.3">
      <c r="E16229" s="4" t="s">
        <v>2640</v>
      </c>
      <c r="F16229" s="11">
        <v>0</v>
      </c>
    </row>
    <row r="16230" spans="5:6" x14ac:dyDescent="0.3">
      <c r="E16230" s="4" t="s">
        <v>1789</v>
      </c>
      <c r="F16230" s="11">
        <v>0</v>
      </c>
    </row>
    <row r="16231" spans="5:6" x14ac:dyDescent="0.3">
      <c r="E16231" s="4" t="s">
        <v>2704</v>
      </c>
      <c r="F16231" s="11">
        <v>0</v>
      </c>
    </row>
    <row r="16232" spans="5:6" x14ac:dyDescent="0.3">
      <c r="E16232" s="4" t="s">
        <v>1790</v>
      </c>
      <c r="F16232" s="11">
        <v>0</v>
      </c>
    </row>
    <row r="16233" spans="5:6" x14ac:dyDescent="0.3">
      <c r="E16233" s="4" t="s">
        <v>2768</v>
      </c>
      <c r="F16233" s="11">
        <v>0</v>
      </c>
    </row>
    <row r="16234" spans="5:6" x14ac:dyDescent="0.3">
      <c r="E16234" s="4" t="s">
        <v>1733</v>
      </c>
      <c r="F16234" s="11">
        <v>0</v>
      </c>
    </row>
    <row r="16235" spans="5:6" x14ac:dyDescent="0.3">
      <c r="E16235" s="4" t="s">
        <v>2832</v>
      </c>
      <c r="F16235" s="11">
        <v>0</v>
      </c>
    </row>
    <row r="16236" spans="5:6" x14ac:dyDescent="0.3">
      <c r="E16236" s="4" t="s">
        <v>1792</v>
      </c>
      <c r="F16236" s="11">
        <v>0</v>
      </c>
    </row>
    <row r="16237" spans="5:6" x14ac:dyDescent="0.3">
      <c r="E16237" s="4" t="s">
        <v>1747</v>
      </c>
      <c r="F16237" s="11">
        <v>0</v>
      </c>
    </row>
    <row r="16238" spans="5:6" x14ac:dyDescent="0.3">
      <c r="E16238" s="4" t="s">
        <v>1793</v>
      </c>
      <c r="F16238" s="11">
        <v>0</v>
      </c>
    </row>
    <row r="16239" spans="5:6" x14ac:dyDescent="0.3">
      <c r="E16239" s="4" t="s">
        <v>2368</v>
      </c>
      <c r="F16239" s="11">
        <v>0</v>
      </c>
    </row>
    <row r="16240" spans="5:6" x14ac:dyDescent="0.3">
      <c r="E16240" s="4" t="s">
        <v>1794</v>
      </c>
      <c r="F16240" s="11">
        <v>0</v>
      </c>
    </row>
    <row r="16241" spans="5:6" x14ac:dyDescent="0.3">
      <c r="E16241" s="4" t="s">
        <v>2400</v>
      </c>
      <c r="F16241" s="11">
        <v>0</v>
      </c>
    </row>
    <row r="16242" spans="5:6" x14ac:dyDescent="0.3">
      <c r="E16242" s="4" t="s">
        <v>1795</v>
      </c>
      <c r="F16242" s="11">
        <v>0</v>
      </c>
    </row>
    <row r="16243" spans="5:6" x14ac:dyDescent="0.3">
      <c r="E16243" s="4" t="s">
        <v>2432</v>
      </c>
      <c r="F16243" s="11">
        <v>0</v>
      </c>
    </row>
    <row r="16244" spans="5:6" x14ac:dyDescent="0.3">
      <c r="E16244" s="4" t="s">
        <v>1796</v>
      </c>
      <c r="F16244" s="11">
        <v>0</v>
      </c>
    </row>
    <row r="16245" spans="5:6" x14ac:dyDescent="0.3">
      <c r="E16245" s="4" t="s">
        <v>2464</v>
      </c>
      <c r="F16245" s="11">
        <v>0</v>
      </c>
    </row>
    <row r="16246" spans="5:6" x14ac:dyDescent="0.3">
      <c r="E16246" s="4" t="s">
        <v>1797</v>
      </c>
      <c r="F16246" s="11">
        <v>0</v>
      </c>
    </row>
    <row r="16247" spans="5:6" x14ac:dyDescent="0.3">
      <c r="E16247" s="4" t="s">
        <v>2496</v>
      </c>
      <c r="F16247" s="11">
        <v>0</v>
      </c>
    </row>
    <row r="16248" spans="5:6" x14ac:dyDescent="0.3">
      <c r="E16248" s="4" t="s">
        <v>1798</v>
      </c>
      <c r="F16248" s="11">
        <v>0</v>
      </c>
    </row>
    <row r="16249" spans="5:6" x14ac:dyDescent="0.3">
      <c r="E16249" s="4" t="s">
        <v>1751</v>
      </c>
      <c r="F16249" s="11">
        <v>0</v>
      </c>
    </row>
    <row r="16250" spans="5:6" x14ac:dyDescent="0.3">
      <c r="E16250" s="4" t="s">
        <v>1799</v>
      </c>
      <c r="F16250" s="11">
        <v>0</v>
      </c>
    </row>
    <row r="16251" spans="5:6" x14ac:dyDescent="0.3">
      <c r="E16251" s="4" t="s">
        <v>2560</v>
      </c>
      <c r="F16251" s="11">
        <v>0</v>
      </c>
    </row>
    <row r="16252" spans="5:6" x14ac:dyDescent="0.3">
      <c r="E16252" s="4" t="s">
        <v>1800</v>
      </c>
      <c r="F16252" s="11">
        <v>0</v>
      </c>
    </row>
    <row r="16253" spans="5:6" x14ac:dyDescent="0.3">
      <c r="E16253" s="4" t="s">
        <v>2592</v>
      </c>
      <c r="F16253" s="11">
        <v>0</v>
      </c>
    </row>
    <row r="16254" spans="5:6" x14ac:dyDescent="0.3">
      <c r="E16254" s="4" t="s">
        <v>1801</v>
      </c>
      <c r="F16254" s="11">
        <v>0</v>
      </c>
    </row>
    <row r="16255" spans="5:6" x14ac:dyDescent="0.3">
      <c r="E16255" s="4" t="s">
        <v>2624</v>
      </c>
      <c r="F16255" s="11">
        <v>0</v>
      </c>
    </row>
    <row r="16256" spans="5:6" x14ac:dyDescent="0.3">
      <c r="E16256" s="4" t="s">
        <v>1802</v>
      </c>
      <c r="F16256" s="11">
        <v>0</v>
      </c>
    </row>
    <row r="16257" spans="5:6" x14ac:dyDescent="0.3">
      <c r="E16257" s="4" t="s">
        <v>2656</v>
      </c>
      <c r="F16257" s="11">
        <v>0</v>
      </c>
    </row>
    <row r="16258" spans="5:6" x14ac:dyDescent="0.3">
      <c r="E16258" s="4" t="s">
        <v>1803</v>
      </c>
      <c r="F16258" s="11">
        <v>0</v>
      </c>
    </row>
    <row r="16259" spans="5:6" x14ac:dyDescent="0.3">
      <c r="E16259" s="4" t="s">
        <v>2688</v>
      </c>
      <c r="F16259" s="11">
        <v>0</v>
      </c>
    </row>
    <row r="16260" spans="5:6" x14ac:dyDescent="0.3">
      <c r="E16260" s="4" t="s">
        <v>1804</v>
      </c>
      <c r="F16260" s="11">
        <v>0</v>
      </c>
    </row>
    <row r="16261" spans="5:6" x14ac:dyDescent="0.3">
      <c r="E16261" s="4" t="s">
        <v>2720</v>
      </c>
      <c r="F16261" s="11">
        <v>0</v>
      </c>
    </row>
    <row r="16262" spans="5:6" x14ac:dyDescent="0.3">
      <c r="E16262" s="4" t="s">
        <v>1805</v>
      </c>
      <c r="F16262" s="11">
        <v>0</v>
      </c>
    </row>
    <row r="16263" spans="5:6" x14ac:dyDescent="0.3">
      <c r="E16263" s="4" t="s">
        <v>2752</v>
      </c>
      <c r="F16263" s="11">
        <v>0</v>
      </c>
    </row>
    <row r="16264" spans="5:6" x14ac:dyDescent="0.3">
      <c r="E16264" s="4" t="s">
        <v>1806</v>
      </c>
      <c r="F16264" s="11">
        <v>0</v>
      </c>
    </row>
    <row r="16265" spans="5:6" x14ac:dyDescent="0.3">
      <c r="E16265" s="4" t="s">
        <v>2784</v>
      </c>
      <c r="F16265" s="11">
        <v>0</v>
      </c>
    </row>
    <row r="16266" spans="5:6" x14ac:dyDescent="0.3">
      <c r="E16266" s="4" t="s">
        <v>1807</v>
      </c>
      <c r="F16266" s="11">
        <v>0</v>
      </c>
    </row>
    <row r="16267" spans="5:6" x14ac:dyDescent="0.3">
      <c r="E16267" s="4" t="s">
        <v>1775</v>
      </c>
      <c r="F16267" s="11">
        <v>0</v>
      </c>
    </row>
    <row r="16268" spans="5:6" x14ac:dyDescent="0.3">
      <c r="E16268" s="4" t="s">
        <v>1808</v>
      </c>
      <c r="F16268" s="11">
        <v>0</v>
      </c>
    </row>
    <row r="16269" spans="5:6" x14ac:dyDescent="0.3">
      <c r="E16269" s="4" t="s">
        <v>2858</v>
      </c>
      <c r="F16269" s="11">
        <v>0</v>
      </c>
    </row>
    <row r="16270" spans="5:6" x14ac:dyDescent="0.3">
      <c r="E16270" s="4" t="s">
        <v>1809</v>
      </c>
      <c r="F16270" s="11">
        <v>0</v>
      </c>
    </row>
    <row r="16271" spans="5:6" x14ac:dyDescent="0.3">
      <c r="E16271" s="4" t="s">
        <v>2328</v>
      </c>
      <c r="F16271" s="11">
        <v>0</v>
      </c>
    </row>
    <row r="16272" spans="5:6" x14ac:dyDescent="0.3">
      <c r="E16272" s="4" t="s">
        <v>1810</v>
      </c>
      <c r="F16272" s="11">
        <v>0</v>
      </c>
    </row>
    <row r="16273" spans="5:6" x14ac:dyDescent="0.3">
      <c r="E16273" s="4" t="s">
        <v>2344</v>
      </c>
      <c r="F16273" s="11">
        <v>0</v>
      </c>
    </row>
    <row r="16274" spans="5:6" x14ac:dyDescent="0.3">
      <c r="E16274" s="4" t="s">
        <v>1811</v>
      </c>
      <c r="F16274" s="11">
        <v>0</v>
      </c>
    </row>
    <row r="16275" spans="5:6" x14ac:dyDescent="0.3">
      <c r="E16275" s="4" t="s">
        <v>2360</v>
      </c>
      <c r="F16275" s="11">
        <v>0</v>
      </c>
    </row>
    <row r="16276" spans="5:6" x14ac:dyDescent="0.3">
      <c r="E16276" s="4" t="s">
        <v>1812</v>
      </c>
      <c r="F16276" s="11">
        <v>0</v>
      </c>
    </row>
    <row r="16277" spans="5:6" x14ac:dyDescent="0.3">
      <c r="E16277" s="4" t="s">
        <v>2376</v>
      </c>
      <c r="F16277" s="11">
        <v>0</v>
      </c>
    </row>
    <row r="16278" spans="5:6" x14ac:dyDescent="0.3">
      <c r="E16278" s="4" t="s">
        <v>1813</v>
      </c>
      <c r="F16278" s="11">
        <v>0</v>
      </c>
    </row>
    <row r="16279" spans="5:6" x14ac:dyDescent="0.3">
      <c r="E16279" s="4" t="s">
        <v>2392</v>
      </c>
      <c r="F16279" s="11">
        <v>0</v>
      </c>
    </row>
    <row r="16280" spans="5:6" x14ac:dyDescent="0.3">
      <c r="E16280" s="4" t="s">
        <v>1814</v>
      </c>
      <c r="F16280" s="11">
        <v>0</v>
      </c>
    </row>
    <row r="16281" spans="5:6" x14ac:dyDescent="0.3">
      <c r="E16281" s="4" t="s">
        <v>2408</v>
      </c>
      <c r="F16281" s="11">
        <v>0</v>
      </c>
    </row>
    <row r="16282" spans="5:6" x14ac:dyDescent="0.3">
      <c r="E16282" s="4" t="s">
        <v>1815</v>
      </c>
      <c r="F16282" s="11">
        <v>0</v>
      </c>
    </row>
    <row r="16283" spans="5:6" x14ac:dyDescent="0.3">
      <c r="E16283" s="4" t="s">
        <v>2424</v>
      </c>
      <c r="F16283" s="11">
        <v>0</v>
      </c>
    </row>
    <row r="16284" spans="5:6" x14ac:dyDescent="0.3">
      <c r="E16284" s="4" t="s">
        <v>1816</v>
      </c>
      <c r="F16284" s="11">
        <v>0</v>
      </c>
    </row>
    <row r="16285" spans="5:6" x14ac:dyDescent="0.3">
      <c r="E16285" s="4" t="s">
        <v>2440</v>
      </c>
      <c r="F16285" s="11">
        <v>0</v>
      </c>
    </row>
    <row r="16286" spans="5:6" x14ac:dyDescent="0.3">
      <c r="E16286" s="4" t="s">
        <v>1817</v>
      </c>
      <c r="F16286" s="11">
        <v>0</v>
      </c>
    </row>
    <row r="16287" spans="5:6" x14ac:dyDescent="0.3">
      <c r="E16287" s="4" t="s">
        <v>2456</v>
      </c>
      <c r="F16287" s="11">
        <v>0</v>
      </c>
    </row>
    <row r="16288" spans="5:6" x14ac:dyDescent="0.3">
      <c r="E16288" s="4" t="s">
        <v>1818</v>
      </c>
      <c r="F16288" s="11">
        <v>0</v>
      </c>
    </row>
    <row r="16289" spans="5:6" x14ac:dyDescent="0.3">
      <c r="E16289" s="4" t="s">
        <v>2472</v>
      </c>
      <c r="F16289" s="11">
        <v>0</v>
      </c>
    </row>
    <row r="16290" spans="5:6" x14ac:dyDescent="0.3">
      <c r="E16290" s="4" t="s">
        <v>1819</v>
      </c>
      <c r="F16290" s="11">
        <v>0</v>
      </c>
    </row>
    <row r="16291" spans="5:6" x14ac:dyDescent="0.3">
      <c r="E16291" s="4" t="s">
        <v>2488</v>
      </c>
      <c r="F16291" s="11">
        <v>0</v>
      </c>
    </row>
    <row r="16292" spans="5:6" x14ac:dyDescent="0.3">
      <c r="E16292" s="4" t="s">
        <v>1820</v>
      </c>
      <c r="F16292" s="11">
        <v>0</v>
      </c>
    </row>
    <row r="16293" spans="5:6" x14ac:dyDescent="0.3">
      <c r="E16293" s="4" t="s">
        <v>1750</v>
      </c>
      <c r="F16293" s="11">
        <v>0</v>
      </c>
    </row>
    <row r="16294" spans="5:6" x14ac:dyDescent="0.3">
      <c r="E16294" s="4" t="s">
        <v>1821</v>
      </c>
      <c r="F16294" s="11">
        <v>0</v>
      </c>
    </row>
    <row r="16295" spans="5:6" x14ac:dyDescent="0.3">
      <c r="E16295" s="4" t="s">
        <v>2520</v>
      </c>
      <c r="F16295" s="11">
        <v>0</v>
      </c>
    </row>
    <row r="16296" spans="5:6" x14ac:dyDescent="0.3">
      <c r="E16296" s="4" t="s">
        <v>1734</v>
      </c>
      <c r="F16296" s="11">
        <v>0</v>
      </c>
    </row>
    <row r="16297" spans="5:6" x14ac:dyDescent="0.3">
      <c r="E16297" s="4" t="s">
        <v>2536</v>
      </c>
      <c r="F16297" s="11">
        <v>0</v>
      </c>
    </row>
    <row r="16298" spans="5:6" x14ac:dyDescent="0.3">
      <c r="E16298" s="4" t="s">
        <v>1823</v>
      </c>
      <c r="F16298" s="11">
        <v>0</v>
      </c>
    </row>
    <row r="16299" spans="5:6" x14ac:dyDescent="0.3">
      <c r="E16299" s="4" t="s">
        <v>2552</v>
      </c>
      <c r="F16299" s="11">
        <v>0</v>
      </c>
    </row>
    <row r="16300" spans="5:6" x14ac:dyDescent="0.3">
      <c r="E16300" s="4" t="s">
        <v>1824</v>
      </c>
      <c r="F16300" s="11">
        <v>0</v>
      </c>
    </row>
    <row r="16301" spans="5:6" x14ac:dyDescent="0.3">
      <c r="E16301" s="4" t="s">
        <v>2568</v>
      </c>
      <c r="F16301" s="11">
        <v>0</v>
      </c>
    </row>
    <row r="16302" spans="5:6" x14ac:dyDescent="0.3">
      <c r="E16302" s="4" t="s">
        <v>1825</v>
      </c>
      <c r="F16302" s="11">
        <v>0</v>
      </c>
    </row>
    <row r="16303" spans="5:6" x14ac:dyDescent="0.3">
      <c r="E16303" s="4" t="s">
        <v>2584</v>
      </c>
      <c r="F16303" s="11">
        <v>0</v>
      </c>
    </row>
    <row r="16304" spans="5:6" x14ac:dyDescent="0.3">
      <c r="E16304" s="4" t="s">
        <v>1826</v>
      </c>
      <c r="F16304" s="11">
        <v>0</v>
      </c>
    </row>
    <row r="16305" spans="5:6" x14ac:dyDescent="0.3">
      <c r="E16305" s="4" t="s">
        <v>2600</v>
      </c>
      <c r="F16305" s="11">
        <v>0</v>
      </c>
    </row>
    <row r="16306" spans="5:6" x14ac:dyDescent="0.3">
      <c r="E16306" s="4" t="s">
        <v>1827</v>
      </c>
      <c r="F16306" s="11">
        <v>0</v>
      </c>
    </row>
    <row r="16307" spans="5:6" x14ac:dyDescent="0.3">
      <c r="E16307" s="4" t="s">
        <v>2616</v>
      </c>
      <c r="F16307" s="11">
        <v>0</v>
      </c>
    </row>
    <row r="16308" spans="5:6" x14ac:dyDescent="0.3">
      <c r="E16308" s="4" t="s">
        <v>1828</v>
      </c>
      <c r="F16308" s="11">
        <v>0</v>
      </c>
    </row>
    <row r="16309" spans="5:6" x14ac:dyDescent="0.3">
      <c r="E16309" s="4" t="s">
        <v>2632</v>
      </c>
      <c r="F16309" s="11">
        <v>0</v>
      </c>
    </row>
    <row r="16310" spans="5:6" x14ac:dyDescent="0.3">
      <c r="E16310" s="4" t="s">
        <v>1829</v>
      </c>
      <c r="F16310" s="11">
        <v>0</v>
      </c>
    </row>
    <row r="16311" spans="5:6" x14ac:dyDescent="0.3">
      <c r="E16311" s="4" t="s">
        <v>2648</v>
      </c>
      <c r="F16311" s="11">
        <v>0</v>
      </c>
    </row>
    <row r="16312" spans="5:6" x14ac:dyDescent="0.3">
      <c r="E16312" s="4" t="s">
        <v>1830</v>
      </c>
      <c r="F16312" s="11">
        <v>0</v>
      </c>
    </row>
    <row r="16313" spans="5:6" x14ac:dyDescent="0.3">
      <c r="E16313" s="4" t="s">
        <v>2664</v>
      </c>
      <c r="F16313" s="11">
        <v>0</v>
      </c>
    </row>
    <row r="16314" spans="5:6" x14ac:dyDescent="0.3">
      <c r="E16314" s="4" t="s">
        <v>1831</v>
      </c>
      <c r="F16314" s="11">
        <v>0</v>
      </c>
    </row>
    <row r="16315" spans="5:6" x14ac:dyDescent="0.3">
      <c r="E16315" s="4" t="s">
        <v>2680</v>
      </c>
      <c r="F16315" s="11">
        <v>0</v>
      </c>
    </row>
    <row r="16316" spans="5:6" x14ac:dyDescent="0.3">
      <c r="E16316" s="4" t="s">
        <v>1735</v>
      </c>
      <c r="F16316" s="11">
        <v>0</v>
      </c>
    </row>
    <row r="16317" spans="5:6" x14ac:dyDescent="0.3">
      <c r="E16317" s="4" t="s">
        <v>2696</v>
      </c>
      <c r="F16317" s="11">
        <v>0</v>
      </c>
    </row>
    <row r="16318" spans="5:6" x14ac:dyDescent="0.3">
      <c r="E16318" s="4" t="s">
        <v>1833</v>
      </c>
      <c r="F16318" s="11">
        <v>0</v>
      </c>
    </row>
    <row r="16319" spans="5:6" x14ac:dyDescent="0.3">
      <c r="E16319" s="4" t="s">
        <v>2712</v>
      </c>
      <c r="F16319" s="11">
        <v>0</v>
      </c>
    </row>
    <row r="16320" spans="5:6" x14ac:dyDescent="0.3">
      <c r="E16320" s="4" t="s">
        <v>1834</v>
      </c>
      <c r="F16320" s="11">
        <v>0</v>
      </c>
    </row>
    <row r="16321" spans="5:6" x14ac:dyDescent="0.3">
      <c r="E16321" s="4" t="s">
        <v>2728</v>
      </c>
      <c r="F16321" s="11">
        <v>0</v>
      </c>
    </row>
    <row r="16322" spans="5:6" x14ac:dyDescent="0.3">
      <c r="E16322" s="4" t="s">
        <v>1835</v>
      </c>
      <c r="F16322" s="11">
        <v>0</v>
      </c>
    </row>
    <row r="16323" spans="5:6" x14ac:dyDescent="0.3">
      <c r="E16323" s="4" t="s">
        <v>2744</v>
      </c>
      <c r="F16323" s="11">
        <v>0</v>
      </c>
    </row>
    <row r="16324" spans="5:6" x14ac:dyDescent="0.3">
      <c r="E16324" s="4" t="s">
        <v>1836</v>
      </c>
      <c r="F16324" s="11">
        <v>0</v>
      </c>
    </row>
    <row r="16325" spans="5:6" x14ac:dyDescent="0.3">
      <c r="E16325" s="4" t="s">
        <v>2760</v>
      </c>
      <c r="F16325" s="11">
        <v>0</v>
      </c>
    </row>
    <row r="16326" spans="5:6" x14ac:dyDescent="0.3">
      <c r="E16326" s="4" t="s">
        <v>1837</v>
      </c>
      <c r="F16326" s="11">
        <v>0</v>
      </c>
    </row>
    <row r="16327" spans="5:6" x14ac:dyDescent="0.3">
      <c r="E16327" s="4" t="s">
        <v>2776</v>
      </c>
      <c r="F16327" s="11">
        <v>0</v>
      </c>
    </row>
    <row r="16328" spans="5:6" x14ac:dyDescent="0.3">
      <c r="E16328" s="4" t="s">
        <v>1736</v>
      </c>
      <c r="F16328" s="11">
        <v>0</v>
      </c>
    </row>
    <row r="16329" spans="5:6" x14ac:dyDescent="0.3">
      <c r="E16329" s="4" t="s">
        <v>2792</v>
      </c>
      <c r="F16329" s="11">
        <v>0</v>
      </c>
    </row>
    <row r="16330" spans="5:6" x14ac:dyDescent="0.3">
      <c r="E16330" s="4" t="s">
        <v>1839</v>
      </c>
      <c r="F16330" s="11">
        <v>0</v>
      </c>
    </row>
    <row r="16331" spans="5:6" x14ac:dyDescent="0.3">
      <c r="E16331" s="4" t="s">
        <v>2808</v>
      </c>
      <c r="F16331" s="11">
        <v>0</v>
      </c>
    </row>
    <row r="16332" spans="5:6" x14ac:dyDescent="0.3">
      <c r="E16332" s="4" t="s">
        <v>1840</v>
      </c>
      <c r="F16332" s="11">
        <v>0</v>
      </c>
    </row>
    <row r="16333" spans="5:6" x14ac:dyDescent="0.3">
      <c r="E16333" s="4" t="s">
        <v>2824</v>
      </c>
      <c r="F16333" s="11">
        <v>0</v>
      </c>
    </row>
    <row r="16334" spans="5:6" x14ac:dyDescent="0.3">
      <c r="E16334" s="4" t="s">
        <v>1841</v>
      </c>
      <c r="F16334" s="11">
        <v>0</v>
      </c>
    </row>
    <row r="16335" spans="5:6" x14ac:dyDescent="0.3">
      <c r="E16335" s="4" t="s">
        <v>1759</v>
      </c>
      <c r="F16335" s="11">
        <v>0</v>
      </c>
    </row>
    <row r="16336" spans="5:6" x14ac:dyDescent="0.3">
      <c r="E16336" s="4" t="s">
        <v>1842</v>
      </c>
      <c r="F16336" s="11">
        <v>0</v>
      </c>
    </row>
    <row r="16337" spans="5:6" x14ac:dyDescent="0.3">
      <c r="E16337" s="4" t="s">
        <v>2873</v>
      </c>
      <c r="F16337" s="11">
        <v>0</v>
      </c>
    </row>
    <row r="16338" spans="5:6" x14ac:dyDescent="0.3">
      <c r="E16338" s="4" t="s">
        <v>1843</v>
      </c>
      <c r="F16338" s="11">
        <v>0</v>
      </c>
    </row>
    <row r="16339" spans="5:6" x14ac:dyDescent="0.3">
      <c r="E16339" s="4" t="s">
        <v>2324</v>
      </c>
      <c r="F16339" s="11">
        <v>0</v>
      </c>
    </row>
    <row r="16340" spans="5:6" x14ac:dyDescent="0.3">
      <c r="E16340" s="4" t="s">
        <v>1844</v>
      </c>
      <c r="F16340" s="11">
        <v>0</v>
      </c>
    </row>
    <row r="16341" spans="5:6" x14ac:dyDescent="0.3">
      <c r="E16341" s="4" t="s">
        <v>2332</v>
      </c>
      <c r="F16341" s="11">
        <v>0</v>
      </c>
    </row>
    <row r="16342" spans="5:6" x14ac:dyDescent="0.3">
      <c r="E16342" s="4" t="s">
        <v>1845</v>
      </c>
      <c r="F16342" s="11">
        <v>0</v>
      </c>
    </row>
    <row r="16343" spans="5:6" x14ac:dyDescent="0.3">
      <c r="E16343" s="4" t="s">
        <v>2340</v>
      </c>
      <c r="F16343" s="11">
        <v>0</v>
      </c>
    </row>
    <row r="16344" spans="5:6" x14ac:dyDescent="0.3">
      <c r="E16344" s="4" t="s">
        <v>1846</v>
      </c>
      <c r="F16344" s="11">
        <v>0</v>
      </c>
    </row>
    <row r="16345" spans="5:6" x14ac:dyDescent="0.3">
      <c r="E16345" s="4" t="s">
        <v>2348</v>
      </c>
      <c r="F16345" s="11">
        <v>0</v>
      </c>
    </row>
    <row r="16346" spans="5:6" x14ac:dyDescent="0.3">
      <c r="E16346" s="4" t="s">
        <v>1847</v>
      </c>
      <c r="F16346" s="11">
        <v>0</v>
      </c>
    </row>
    <row r="16347" spans="5:6" x14ac:dyDescent="0.3">
      <c r="E16347" s="4" t="s">
        <v>2356</v>
      </c>
      <c r="F16347" s="11">
        <v>0</v>
      </c>
    </row>
    <row r="16348" spans="5:6" x14ac:dyDescent="0.3">
      <c r="E16348" s="4" t="s">
        <v>1848</v>
      </c>
      <c r="F16348" s="11">
        <v>0</v>
      </c>
    </row>
    <row r="16349" spans="5:6" x14ac:dyDescent="0.3">
      <c r="E16349" s="4" t="s">
        <v>2364</v>
      </c>
      <c r="F16349" s="11">
        <v>0</v>
      </c>
    </row>
    <row r="16350" spans="5:6" x14ac:dyDescent="0.3">
      <c r="E16350" s="4" t="s">
        <v>1849</v>
      </c>
      <c r="F16350" s="11">
        <v>0</v>
      </c>
    </row>
    <row r="16351" spans="5:6" x14ac:dyDescent="0.3">
      <c r="E16351" s="4" t="s">
        <v>2372</v>
      </c>
      <c r="F16351" s="11">
        <v>0</v>
      </c>
    </row>
    <row r="16352" spans="5:6" x14ac:dyDescent="0.3">
      <c r="E16352" s="4" t="s">
        <v>1850</v>
      </c>
      <c r="F16352" s="11">
        <v>0</v>
      </c>
    </row>
    <row r="16353" spans="5:6" x14ac:dyDescent="0.3">
      <c r="E16353" s="4" t="s">
        <v>2380</v>
      </c>
      <c r="F16353" s="11">
        <v>0</v>
      </c>
    </row>
    <row r="16354" spans="5:6" x14ac:dyDescent="0.3">
      <c r="E16354" s="4" t="s">
        <v>1851</v>
      </c>
      <c r="F16354" s="11">
        <v>0</v>
      </c>
    </row>
    <row r="16355" spans="5:6" x14ac:dyDescent="0.3">
      <c r="E16355" s="4" t="s">
        <v>2388</v>
      </c>
      <c r="F16355" s="11">
        <v>0</v>
      </c>
    </row>
    <row r="16356" spans="5:6" x14ac:dyDescent="0.3">
      <c r="E16356" s="4" t="s">
        <v>1852</v>
      </c>
      <c r="F16356" s="11">
        <v>0</v>
      </c>
    </row>
    <row r="16357" spans="5:6" x14ac:dyDescent="0.3">
      <c r="E16357" s="4" t="s">
        <v>2396</v>
      </c>
      <c r="F16357" s="11">
        <v>0</v>
      </c>
    </row>
    <row r="16358" spans="5:6" x14ac:dyDescent="0.3">
      <c r="E16358" s="4" t="s">
        <v>1853</v>
      </c>
      <c r="F16358" s="11">
        <v>0</v>
      </c>
    </row>
    <row r="16359" spans="5:6" x14ac:dyDescent="0.3">
      <c r="E16359" s="4" t="s">
        <v>2404</v>
      </c>
      <c r="F16359" s="11">
        <v>0</v>
      </c>
    </row>
    <row r="16360" spans="5:6" x14ac:dyDescent="0.3">
      <c r="E16360" s="4" t="s">
        <v>1854</v>
      </c>
      <c r="F16360" s="11">
        <v>0</v>
      </c>
    </row>
    <row r="16361" spans="5:6" x14ac:dyDescent="0.3">
      <c r="E16361" s="4" t="s">
        <v>2412</v>
      </c>
      <c r="F16361" s="11">
        <v>0</v>
      </c>
    </row>
    <row r="16362" spans="5:6" x14ac:dyDescent="0.3">
      <c r="E16362" s="4" t="s">
        <v>1855</v>
      </c>
      <c r="F16362" s="11">
        <v>0</v>
      </c>
    </row>
    <row r="16363" spans="5:6" x14ac:dyDescent="0.3">
      <c r="E16363" s="4" t="s">
        <v>2420</v>
      </c>
      <c r="F16363" s="11">
        <v>0</v>
      </c>
    </row>
    <row r="16364" spans="5:6" x14ac:dyDescent="0.3">
      <c r="E16364" s="4" t="s">
        <v>1856</v>
      </c>
      <c r="F16364" s="11">
        <v>0</v>
      </c>
    </row>
    <row r="16365" spans="5:6" x14ac:dyDescent="0.3">
      <c r="E16365" s="4" t="s">
        <v>2428</v>
      </c>
      <c r="F16365" s="11">
        <v>0</v>
      </c>
    </row>
    <row r="16366" spans="5:6" x14ac:dyDescent="0.3">
      <c r="E16366" s="4" t="s">
        <v>1857</v>
      </c>
      <c r="F16366" s="11">
        <v>0</v>
      </c>
    </row>
    <row r="16367" spans="5:6" x14ac:dyDescent="0.3">
      <c r="E16367" s="4" t="s">
        <v>2436</v>
      </c>
      <c r="F16367" s="11">
        <v>0</v>
      </c>
    </row>
    <row r="16368" spans="5:6" x14ac:dyDescent="0.3">
      <c r="E16368" s="4" t="s">
        <v>1858</v>
      </c>
      <c r="F16368" s="11">
        <v>0</v>
      </c>
    </row>
    <row r="16369" spans="5:6" x14ac:dyDescent="0.3">
      <c r="E16369" s="4" t="s">
        <v>2444</v>
      </c>
      <c r="F16369" s="11">
        <v>0</v>
      </c>
    </row>
    <row r="16370" spans="5:6" x14ac:dyDescent="0.3">
      <c r="E16370" s="4" t="s">
        <v>1859</v>
      </c>
      <c r="F16370" s="11">
        <v>0</v>
      </c>
    </row>
    <row r="16371" spans="5:6" x14ac:dyDescent="0.3">
      <c r="E16371" s="4" t="s">
        <v>2452</v>
      </c>
      <c r="F16371" s="11">
        <v>0</v>
      </c>
    </row>
    <row r="16372" spans="5:6" x14ac:dyDescent="0.3">
      <c r="E16372" s="4" t="s">
        <v>1860</v>
      </c>
      <c r="F16372" s="11">
        <v>0</v>
      </c>
    </row>
    <row r="16373" spans="5:6" x14ac:dyDescent="0.3">
      <c r="E16373" s="4" t="s">
        <v>2460</v>
      </c>
      <c r="F16373" s="11">
        <v>0</v>
      </c>
    </row>
    <row r="16374" spans="5:6" x14ac:dyDescent="0.3">
      <c r="E16374" s="4" t="s">
        <v>1861</v>
      </c>
      <c r="F16374" s="11">
        <v>0</v>
      </c>
    </row>
    <row r="16375" spans="5:6" x14ac:dyDescent="0.3">
      <c r="E16375" s="4" t="s">
        <v>2468</v>
      </c>
      <c r="F16375" s="11">
        <v>0</v>
      </c>
    </row>
    <row r="16376" spans="5:6" x14ac:dyDescent="0.3">
      <c r="E16376" s="4" t="s">
        <v>1862</v>
      </c>
      <c r="F16376" s="11">
        <v>0</v>
      </c>
    </row>
    <row r="16377" spans="5:6" x14ac:dyDescent="0.3">
      <c r="E16377" s="4" t="s">
        <v>2476</v>
      </c>
      <c r="F16377" s="11">
        <v>0</v>
      </c>
    </row>
    <row r="16378" spans="5:6" x14ac:dyDescent="0.3">
      <c r="E16378" s="4" t="s">
        <v>1863</v>
      </c>
      <c r="F16378" s="11">
        <v>0</v>
      </c>
    </row>
    <row r="16379" spans="5:6" x14ac:dyDescent="0.3">
      <c r="E16379" s="4" t="s">
        <v>2484</v>
      </c>
      <c r="F16379" s="11">
        <v>0</v>
      </c>
    </row>
    <row r="16380" spans="5:6" x14ac:dyDescent="0.3">
      <c r="E16380" s="4" t="s">
        <v>1864</v>
      </c>
      <c r="F16380" s="11">
        <v>0</v>
      </c>
    </row>
    <row r="16381" spans="5:6" x14ac:dyDescent="0.3">
      <c r="E16381" s="4" t="s">
        <v>2492</v>
      </c>
      <c r="F16381" s="11">
        <v>0</v>
      </c>
    </row>
    <row r="16382" spans="5:6" x14ac:dyDescent="0.3">
      <c r="E16382" s="4" t="s">
        <v>1865</v>
      </c>
      <c r="F16382" s="11">
        <v>0</v>
      </c>
    </row>
    <row r="16383" spans="5:6" x14ac:dyDescent="0.3">
      <c r="E16383" s="4" t="s">
        <v>2500</v>
      </c>
      <c r="F16383" s="11">
        <v>0</v>
      </c>
    </row>
    <row r="16384" spans="5:6" x14ac:dyDescent="0.3">
      <c r="E16384" s="4" t="s">
        <v>1866</v>
      </c>
      <c r="F16384" s="11">
        <v>0</v>
      </c>
    </row>
    <row r="16385" spans="5:6" x14ac:dyDescent="0.3">
      <c r="E16385" s="4" t="s">
        <v>2508</v>
      </c>
      <c r="F16385" s="11">
        <v>0</v>
      </c>
    </row>
    <row r="16386" spans="5:6" x14ac:dyDescent="0.3">
      <c r="E16386" s="4" t="s">
        <v>1867</v>
      </c>
      <c r="F16386" s="11">
        <v>0</v>
      </c>
    </row>
    <row r="16387" spans="5:6" x14ac:dyDescent="0.3">
      <c r="E16387" s="4" t="s">
        <v>2516</v>
      </c>
      <c r="F16387" s="11">
        <v>0</v>
      </c>
    </row>
    <row r="16388" spans="5:6" x14ac:dyDescent="0.3">
      <c r="E16388" s="4" t="s">
        <v>1868</v>
      </c>
      <c r="F16388" s="11">
        <v>0</v>
      </c>
    </row>
    <row r="16389" spans="5:6" x14ac:dyDescent="0.3">
      <c r="E16389" s="4" t="s">
        <v>2524</v>
      </c>
      <c r="F16389" s="11">
        <v>0</v>
      </c>
    </row>
    <row r="16390" spans="5:6" x14ac:dyDescent="0.3">
      <c r="E16390" s="4" t="s">
        <v>1869</v>
      </c>
      <c r="F16390" s="11">
        <v>0</v>
      </c>
    </row>
    <row r="16391" spans="5:6" x14ac:dyDescent="0.3">
      <c r="E16391" s="4" t="s">
        <v>2532</v>
      </c>
      <c r="F16391" s="11">
        <v>0</v>
      </c>
    </row>
    <row r="16392" spans="5:6" x14ac:dyDescent="0.3">
      <c r="E16392" s="4" t="s">
        <v>1870</v>
      </c>
      <c r="F16392" s="11">
        <v>0</v>
      </c>
    </row>
    <row r="16393" spans="5:6" x14ac:dyDescent="0.3">
      <c r="E16393" s="4" t="s">
        <v>2540</v>
      </c>
      <c r="F16393" s="11">
        <v>0</v>
      </c>
    </row>
    <row r="16394" spans="5:6" x14ac:dyDescent="0.3">
      <c r="E16394" s="4" t="s">
        <v>1871</v>
      </c>
      <c r="F16394" s="11">
        <v>0</v>
      </c>
    </row>
    <row r="16395" spans="5:6" x14ac:dyDescent="0.3">
      <c r="E16395" s="4" t="s">
        <v>2548</v>
      </c>
      <c r="F16395" s="11">
        <v>0</v>
      </c>
    </row>
    <row r="16396" spans="5:6" x14ac:dyDescent="0.3">
      <c r="E16396" s="4" t="s">
        <v>1872</v>
      </c>
      <c r="F16396" s="11">
        <v>0</v>
      </c>
    </row>
    <row r="16397" spans="5:6" x14ac:dyDescent="0.3">
      <c r="E16397" s="4" t="s">
        <v>2556</v>
      </c>
      <c r="F16397" s="11">
        <v>0</v>
      </c>
    </row>
    <row r="16398" spans="5:6" x14ac:dyDescent="0.3">
      <c r="E16398" s="4" t="s">
        <v>1873</v>
      </c>
      <c r="F16398" s="11">
        <v>0</v>
      </c>
    </row>
    <row r="16399" spans="5:6" x14ac:dyDescent="0.3">
      <c r="E16399" s="4" t="s">
        <v>2564</v>
      </c>
      <c r="F16399" s="11">
        <v>0</v>
      </c>
    </row>
    <row r="16400" spans="5:6" x14ac:dyDescent="0.3">
      <c r="E16400" s="4" t="s">
        <v>1874</v>
      </c>
      <c r="F16400" s="11">
        <v>0</v>
      </c>
    </row>
    <row r="16401" spans="5:6" x14ac:dyDescent="0.3">
      <c r="E16401" s="4" t="s">
        <v>2572</v>
      </c>
      <c r="F16401" s="11">
        <v>0</v>
      </c>
    </row>
    <row r="16402" spans="5:6" x14ac:dyDescent="0.3">
      <c r="E16402" s="4" t="s">
        <v>1875</v>
      </c>
      <c r="F16402" s="11">
        <v>0</v>
      </c>
    </row>
    <row r="16403" spans="5:6" x14ac:dyDescent="0.3">
      <c r="E16403" s="4" t="s">
        <v>2580</v>
      </c>
      <c r="F16403" s="11">
        <v>0</v>
      </c>
    </row>
    <row r="16404" spans="5:6" x14ac:dyDescent="0.3">
      <c r="E16404" s="4" t="s">
        <v>1876</v>
      </c>
      <c r="F16404" s="11">
        <v>0</v>
      </c>
    </row>
    <row r="16405" spans="5:6" x14ac:dyDescent="0.3">
      <c r="E16405" s="4" t="s">
        <v>2588</v>
      </c>
      <c r="F16405" s="11">
        <v>0</v>
      </c>
    </row>
    <row r="16406" spans="5:6" x14ac:dyDescent="0.3">
      <c r="E16406" s="4" t="s">
        <v>1877</v>
      </c>
      <c r="F16406" s="11">
        <v>0</v>
      </c>
    </row>
    <row r="16407" spans="5:6" x14ac:dyDescent="0.3">
      <c r="E16407" s="4" t="s">
        <v>2596</v>
      </c>
      <c r="F16407" s="11">
        <v>0</v>
      </c>
    </row>
    <row r="16408" spans="5:6" x14ac:dyDescent="0.3">
      <c r="E16408" s="4" t="s">
        <v>1878</v>
      </c>
      <c r="F16408" s="11">
        <v>0</v>
      </c>
    </row>
    <row r="16409" spans="5:6" x14ac:dyDescent="0.3">
      <c r="E16409" s="4" t="s">
        <v>2604</v>
      </c>
      <c r="F16409" s="11">
        <v>0</v>
      </c>
    </row>
    <row r="16410" spans="5:6" x14ac:dyDescent="0.3">
      <c r="E16410" s="4" t="s">
        <v>1879</v>
      </c>
      <c r="F16410" s="11">
        <v>0</v>
      </c>
    </row>
    <row r="16411" spans="5:6" x14ac:dyDescent="0.3">
      <c r="E16411" s="4" t="s">
        <v>2612</v>
      </c>
      <c r="F16411" s="11">
        <v>0</v>
      </c>
    </row>
    <row r="16412" spans="5:6" x14ac:dyDescent="0.3">
      <c r="E16412" s="4" t="s">
        <v>1880</v>
      </c>
      <c r="F16412" s="11">
        <v>0</v>
      </c>
    </row>
    <row r="16413" spans="5:6" x14ac:dyDescent="0.3">
      <c r="E16413" s="4" t="s">
        <v>2620</v>
      </c>
      <c r="F16413" s="11">
        <v>0</v>
      </c>
    </row>
    <row r="16414" spans="5:6" x14ac:dyDescent="0.3">
      <c r="E16414" s="4" t="s">
        <v>1881</v>
      </c>
      <c r="F16414" s="11">
        <v>0</v>
      </c>
    </row>
    <row r="16415" spans="5:6" x14ac:dyDescent="0.3">
      <c r="E16415" s="4" t="s">
        <v>2628</v>
      </c>
      <c r="F16415" s="11">
        <v>0</v>
      </c>
    </row>
    <row r="16416" spans="5:6" x14ac:dyDescent="0.3">
      <c r="E16416" s="4" t="s">
        <v>1882</v>
      </c>
      <c r="F16416" s="11">
        <v>0</v>
      </c>
    </row>
    <row r="16417" spans="5:6" x14ac:dyDescent="0.3">
      <c r="E16417" s="4" t="s">
        <v>2636</v>
      </c>
      <c r="F16417" s="11">
        <v>0</v>
      </c>
    </row>
    <row r="16418" spans="5:6" x14ac:dyDescent="0.3">
      <c r="E16418" s="4" t="s">
        <v>1883</v>
      </c>
      <c r="F16418" s="11">
        <v>0</v>
      </c>
    </row>
    <row r="16419" spans="5:6" x14ac:dyDescent="0.3">
      <c r="E16419" s="4" t="s">
        <v>2644</v>
      </c>
      <c r="F16419" s="11">
        <v>0</v>
      </c>
    </row>
    <row r="16420" spans="5:6" x14ac:dyDescent="0.3">
      <c r="E16420" s="4" t="s">
        <v>1884</v>
      </c>
      <c r="F16420" s="11">
        <v>0</v>
      </c>
    </row>
    <row r="16421" spans="5:6" x14ac:dyDescent="0.3">
      <c r="E16421" s="4" t="s">
        <v>2652</v>
      </c>
      <c r="F16421" s="11">
        <v>0</v>
      </c>
    </row>
    <row r="16422" spans="5:6" x14ac:dyDescent="0.3">
      <c r="E16422" s="4" t="s">
        <v>1885</v>
      </c>
      <c r="F16422" s="11">
        <v>0</v>
      </c>
    </row>
    <row r="16423" spans="5:6" x14ac:dyDescent="0.3">
      <c r="E16423" s="4" t="s">
        <v>1755</v>
      </c>
      <c r="F16423" s="11">
        <v>0</v>
      </c>
    </row>
    <row r="16424" spans="5:6" x14ac:dyDescent="0.3">
      <c r="E16424" s="4" t="s">
        <v>1886</v>
      </c>
      <c r="F16424" s="11">
        <v>0</v>
      </c>
    </row>
    <row r="16425" spans="5:6" x14ac:dyDescent="0.3">
      <c r="E16425" s="4" t="s">
        <v>2668</v>
      </c>
      <c r="F16425" s="11">
        <v>0</v>
      </c>
    </row>
    <row r="16426" spans="5:6" x14ac:dyDescent="0.3">
      <c r="E16426" s="4" t="s">
        <v>1887</v>
      </c>
      <c r="F16426" s="11">
        <v>0</v>
      </c>
    </row>
    <row r="16427" spans="5:6" x14ac:dyDescent="0.3">
      <c r="E16427" s="4" t="s">
        <v>1756</v>
      </c>
      <c r="F16427" s="11">
        <v>0</v>
      </c>
    </row>
    <row r="16428" spans="5:6" x14ac:dyDescent="0.3">
      <c r="E16428" s="4" t="s">
        <v>1888</v>
      </c>
      <c r="F16428" s="11">
        <v>0</v>
      </c>
    </row>
    <row r="16429" spans="5:6" x14ac:dyDescent="0.3">
      <c r="E16429" s="4" t="s">
        <v>2684</v>
      </c>
      <c r="F16429" s="11">
        <v>0</v>
      </c>
    </row>
    <row r="16430" spans="5:6" x14ac:dyDescent="0.3">
      <c r="E16430" s="4" t="s">
        <v>1889</v>
      </c>
      <c r="F16430" s="11">
        <v>0</v>
      </c>
    </row>
    <row r="16431" spans="5:6" x14ac:dyDescent="0.3">
      <c r="E16431" s="4" t="s">
        <v>2692</v>
      </c>
      <c r="F16431" s="11">
        <v>0</v>
      </c>
    </row>
    <row r="16432" spans="5:6" x14ac:dyDescent="0.3">
      <c r="E16432" s="4" t="s">
        <v>1890</v>
      </c>
      <c r="F16432" s="11">
        <v>0</v>
      </c>
    </row>
    <row r="16433" spans="5:6" x14ac:dyDescent="0.3">
      <c r="E16433" s="4" t="s">
        <v>2700</v>
      </c>
      <c r="F16433" s="11">
        <v>0</v>
      </c>
    </row>
    <row r="16434" spans="5:6" x14ac:dyDescent="0.3">
      <c r="E16434" s="4" t="s">
        <v>1891</v>
      </c>
      <c r="F16434" s="11">
        <v>0</v>
      </c>
    </row>
    <row r="16435" spans="5:6" x14ac:dyDescent="0.3">
      <c r="E16435" s="4" t="s">
        <v>2708</v>
      </c>
      <c r="F16435" s="11">
        <v>0</v>
      </c>
    </row>
    <row r="16436" spans="5:6" x14ac:dyDescent="0.3">
      <c r="E16436" s="4" t="s">
        <v>1892</v>
      </c>
      <c r="F16436" s="11">
        <v>0</v>
      </c>
    </row>
    <row r="16437" spans="5:6" x14ac:dyDescent="0.3">
      <c r="E16437" s="4" t="s">
        <v>2716</v>
      </c>
      <c r="F16437" s="11">
        <v>0</v>
      </c>
    </row>
    <row r="16438" spans="5:6" x14ac:dyDescent="0.3">
      <c r="E16438" s="4" t="s">
        <v>1893</v>
      </c>
      <c r="F16438" s="11">
        <v>0</v>
      </c>
    </row>
    <row r="16439" spans="5:6" x14ac:dyDescent="0.3">
      <c r="E16439" s="4" t="s">
        <v>2724</v>
      </c>
      <c r="F16439" s="11">
        <v>0</v>
      </c>
    </row>
    <row r="16440" spans="5:6" x14ac:dyDescent="0.3">
      <c r="E16440" s="4" t="s">
        <v>1894</v>
      </c>
      <c r="F16440" s="11">
        <v>0</v>
      </c>
    </row>
    <row r="16441" spans="5:6" x14ac:dyDescent="0.3">
      <c r="E16441" s="4" t="s">
        <v>2732</v>
      </c>
      <c r="F16441" s="11">
        <v>0</v>
      </c>
    </row>
    <row r="16442" spans="5:6" x14ac:dyDescent="0.3">
      <c r="E16442" s="4" t="s">
        <v>1895</v>
      </c>
      <c r="F16442" s="11">
        <v>0</v>
      </c>
    </row>
    <row r="16443" spans="5:6" x14ac:dyDescent="0.3">
      <c r="E16443" s="4" t="s">
        <v>2740</v>
      </c>
      <c r="F16443" s="11">
        <v>0</v>
      </c>
    </row>
    <row r="16444" spans="5:6" x14ac:dyDescent="0.3">
      <c r="E16444" s="4" t="s">
        <v>1896</v>
      </c>
      <c r="F16444" s="11">
        <v>0</v>
      </c>
    </row>
    <row r="16445" spans="5:6" x14ac:dyDescent="0.3">
      <c r="E16445" s="4" t="s">
        <v>2748</v>
      </c>
      <c r="F16445" s="11">
        <v>0</v>
      </c>
    </row>
    <row r="16446" spans="5:6" x14ac:dyDescent="0.3">
      <c r="E16446" s="4" t="s">
        <v>1897</v>
      </c>
      <c r="F16446" s="11">
        <v>0</v>
      </c>
    </row>
    <row r="16447" spans="5:6" x14ac:dyDescent="0.3">
      <c r="E16447" s="4" t="s">
        <v>2756</v>
      </c>
      <c r="F16447" s="11">
        <v>0</v>
      </c>
    </row>
    <row r="16448" spans="5:6" x14ac:dyDescent="0.3">
      <c r="E16448" s="4" t="s">
        <v>1898</v>
      </c>
      <c r="F16448" s="11">
        <v>0</v>
      </c>
    </row>
    <row r="16449" spans="5:6" x14ac:dyDescent="0.3">
      <c r="E16449" s="4" t="s">
        <v>2764</v>
      </c>
      <c r="F16449" s="11">
        <v>0</v>
      </c>
    </row>
    <row r="16450" spans="5:6" x14ac:dyDescent="0.3">
      <c r="E16450" s="4" t="s">
        <v>1899</v>
      </c>
      <c r="F16450" s="11">
        <v>0</v>
      </c>
    </row>
    <row r="16451" spans="5:6" x14ac:dyDescent="0.3">
      <c r="E16451" s="4" t="s">
        <v>2772</v>
      </c>
      <c r="F16451" s="11">
        <v>0</v>
      </c>
    </row>
    <row r="16452" spans="5:6" x14ac:dyDescent="0.3">
      <c r="E16452" s="4" t="s">
        <v>1900</v>
      </c>
      <c r="F16452" s="11">
        <v>0</v>
      </c>
    </row>
    <row r="16453" spans="5:6" x14ac:dyDescent="0.3">
      <c r="E16453" s="4" t="s">
        <v>2780</v>
      </c>
      <c r="F16453" s="11">
        <v>0</v>
      </c>
    </row>
    <row r="16454" spans="5:6" x14ac:dyDescent="0.3">
      <c r="E16454" s="4" t="s">
        <v>1901</v>
      </c>
      <c r="F16454" s="11">
        <v>0</v>
      </c>
    </row>
    <row r="16455" spans="5:6" x14ac:dyDescent="0.3">
      <c r="E16455" s="4" t="s">
        <v>2788</v>
      </c>
      <c r="F16455" s="11">
        <v>0</v>
      </c>
    </row>
    <row r="16456" spans="5:6" x14ac:dyDescent="0.3">
      <c r="E16456" s="4" t="s">
        <v>1902</v>
      </c>
      <c r="F16456" s="11">
        <v>0</v>
      </c>
    </row>
    <row r="16457" spans="5:6" x14ac:dyDescent="0.3">
      <c r="E16457" s="4" t="s">
        <v>2796</v>
      </c>
      <c r="F16457" s="11">
        <v>0</v>
      </c>
    </row>
    <row r="16458" spans="5:6" x14ac:dyDescent="0.3">
      <c r="E16458" s="4" t="s">
        <v>1903</v>
      </c>
      <c r="F16458" s="11">
        <v>0</v>
      </c>
    </row>
    <row r="16459" spans="5:6" x14ac:dyDescent="0.3">
      <c r="E16459" s="4" t="s">
        <v>2804</v>
      </c>
      <c r="F16459" s="11">
        <v>0</v>
      </c>
    </row>
    <row r="16460" spans="5:6" x14ac:dyDescent="0.3">
      <c r="E16460" s="4" t="s">
        <v>1904</v>
      </c>
      <c r="F16460" s="11">
        <v>0</v>
      </c>
    </row>
    <row r="16461" spans="5:6" x14ac:dyDescent="0.3">
      <c r="E16461" s="4" t="s">
        <v>2812</v>
      </c>
      <c r="F16461" s="11">
        <v>0</v>
      </c>
    </row>
    <row r="16462" spans="5:6" x14ac:dyDescent="0.3">
      <c r="E16462" s="4" t="s">
        <v>1905</v>
      </c>
      <c r="F16462" s="11">
        <v>0</v>
      </c>
    </row>
    <row r="16463" spans="5:6" x14ac:dyDescent="0.3">
      <c r="E16463" s="4" t="s">
        <v>2820</v>
      </c>
      <c r="F16463" s="11">
        <v>0</v>
      </c>
    </row>
    <row r="16464" spans="5:6" x14ac:dyDescent="0.3">
      <c r="E16464" s="4" t="s">
        <v>1906</v>
      </c>
      <c r="F16464" s="11">
        <v>0</v>
      </c>
    </row>
    <row r="16465" spans="5:6" x14ac:dyDescent="0.3">
      <c r="E16465" s="4" t="s">
        <v>2828</v>
      </c>
      <c r="F16465" s="11">
        <v>0</v>
      </c>
    </row>
    <row r="16466" spans="5:6" x14ac:dyDescent="0.3">
      <c r="E16466" s="4" t="s">
        <v>1907</v>
      </c>
      <c r="F16466" s="11">
        <v>0</v>
      </c>
    </row>
    <row r="16467" spans="5:6" x14ac:dyDescent="0.3">
      <c r="E16467" s="4" t="s">
        <v>1777</v>
      </c>
      <c r="F16467" s="11">
        <v>0</v>
      </c>
    </row>
    <row r="16468" spans="5:6" x14ac:dyDescent="0.3">
      <c r="E16468" s="4" t="s">
        <v>1908</v>
      </c>
      <c r="F16468" s="11">
        <v>0</v>
      </c>
    </row>
    <row r="16469" spans="5:6" x14ac:dyDescent="0.3">
      <c r="E16469" s="4" t="s">
        <v>2854</v>
      </c>
      <c r="F16469" s="11">
        <v>0</v>
      </c>
    </row>
    <row r="16470" spans="5:6" x14ac:dyDescent="0.3">
      <c r="E16470" s="4" t="s">
        <v>1909</v>
      </c>
      <c r="F16470" s="11">
        <v>0</v>
      </c>
    </row>
    <row r="16471" spans="5:6" x14ac:dyDescent="0.3">
      <c r="E16471" s="4" t="s">
        <v>1767</v>
      </c>
      <c r="F16471" s="11">
        <v>0</v>
      </c>
    </row>
    <row r="16472" spans="5:6" x14ac:dyDescent="0.3">
      <c r="E16472" s="4" t="s">
        <v>1910</v>
      </c>
      <c r="F16472" s="11">
        <v>0</v>
      </c>
    </row>
    <row r="16473" spans="5:6" x14ac:dyDescent="0.3">
      <c r="E16473" s="4" t="s">
        <v>2318</v>
      </c>
      <c r="F16473" s="11">
        <v>0</v>
      </c>
    </row>
    <row r="16474" spans="5:6" x14ac:dyDescent="0.3">
      <c r="E16474" s="4" t="s">
        <v>1911</v>
      </c>
      <c r="F16474" s="11">
        <v>0</v>
      </c>
    </row>
    <row r="16475" spans="5:6" x14ac:dyDescent="0.3">
      <c r="E16475" s="4" t="s">
        <v>2322</v>
      </c>
      <c r="F16475" s="11">
        <v>0</v>
      </c>
    </row>
    <row r="16476" spans="5:6" x14ac:dyDescent="0.3">
      <c r="E16476" s="4" t="s">
        <v>1912</v>
      </c>
      <c r="F16476" s="11">
        <v>0</v>
      </c>
    </row>
    <row r="16477" spans="5:6" x14ac:dyDescent="0.3">
      <c r="E16477" s="4" t="s">
        <v>2326</v>
      </c>
      <c r="F16477" s="11">
        <v>0</v>
      </c>
    </row>
    <row r="16478" spans="5:6" x14ac:dyDescent="0.3">
      <c r="E16478" s="4" t="s">
        <v>1913</v>
      </c>
      <c r="F16478" s="11">
        <v>0</v>
      </c>
    </row>
    <row r="16479" spans="5:6" x14ac:dyDescent="0.3">
      <c r="E16479" s="4" t="s">
        <v>1764</v>
      </c>
      <c r="F16479" s="11">
        <v>0</v>
      </c>
    </row>
    <row r="16480" spans="5:6" x14ac:dyDescent="0.3">
      <c r="E16480" s="4" t="s">
        <v>1914</v>
      </c>
      <c r="F16480" s="11">
        <v>0</v>
      </c>
    </row>
    <row r="16481" spans="5:6" x14ac:dyDescent="0.3">
      <c r="E16481" s="4" t="s">
        <v>2334</v>
      </c>
      <c r="F16481" s="11">
        <v>0</v>
      </c>
    </row>
    <row r="16482" spans="5:6" x14ac:dyDescent="0.3">
      <c r="E16482" s="4" t="s">
        <v>1915</v>
      </c>
      <c r="F16482" s="11">
        <v>0</v>
      </c>
    </row>
    <row r="16483" spans="5:6" x14ac:dyDescent="0.3">
      <c r="E16483" s="4" t="s">
        <v>2338</v>
      </c>
      <c r="F16483" s="11">
        <v>0</v>
      </c>
    </row>
    <row r="16484" spans="5:6" x14ac:dyDescent="0.3">
      <c r="E16484" s="4" t="s">
        <v>1916</v>
      </c>
      <c r="F16484" s="11">
        <v>0</v>
      </c>
    </row>
    <row r="16485" spans="5:6" x14ac:dyDescent="0.3">
      <c r="E16485" s="4" t="s">
        <v>2342</v>
      </c>
      <c r="F16485" s="11">
        <v>0</v>
      </c>
    </row>
    <row r="16486" spans="5:6" x14ac:dyDescent="0.3">
      <c r="E16486" s="4" t="s">
        <v>1917</v>
      </c>
      <c r="F16486" s="11">
        <v>0</v>
      </c>
    </row>
    <row r="16487" spans="5:6" x14ac:dyDescent="0.3">
      <c r="E16487" s="4" t="s">
        <v>2346</v>
      </c>
      <c r="F16487" s="11">
        <v>0</v>
      </c>
    </row>
    <row r="16488" spans="5:6" x14ac:dyDescent="0.3">
      <c r="E16488" s="4" t="s">
        <v>1918</v>
      </c>
      <c r="F16488" s="11">
        <v>0</v>
      </c>
    </row>
    <row r="16489" spans="5:6" x14ac:dyDescent="0.3">
      <c r="E16489" s="4" t="s">
        <v>2350</v>
      </c>
      <c r="F16489" s="11">
        <v>0</v>
      </c>
    </row>
    <row r="16490" spans="5:6" x14ac:dyDescent="0.3">
      <c r="E16490" s="4" t="s">
        <v>1919</v>
      </c>
      <c r="F16490" s="11">
        <v>0</v>
      </c>
    </row>
    <row r="16491" spans="5:6" x14ac:dyDescent="0.3">
      <c r="E16491" s="4" t="s">
        <v>2354</v>
      </c>
      <c r="F16491" s="11">
        <v>0</v>
      </c>
    </row>
    <row r="16492" spans="5:6" x14ac:dyDescent="0.3">
      <c r="E16492" s="4" t="s">
        <v>1920</v>
      </c>
      <c r="F16492" s="11">
        <v>0</v>
      </c>
    </row>
    <row r="16493" spans="5:6" x14ac:dyDescent="0.3">
      <c r="E16493" s="4" t="s">
        <v>2358</v>
      </c>
      <c r="F16493" s="11">
        <v>0</v>
      </c>
    </row>
    <row r="16494" spans="5:6" x14ac:dyDescent="0.3">
      <c r="E16494" s="4" t="s">
        <v>1921</v>
      </c>
      <c r="F16494" s="11">
        <v>0</v>
      </c>
    </row>
    <row r="16495" spans="5:6" x14ac:dyDescent="0.3">
      <c r="E16495" s="4" t="s">
        <v>2362</v>
      </c>
      <c r="F16495" s="11">
        <v>0</v>
      </c>
    </row>
    <row r="16496" spans="5:6" x14ac:dyDescent="0.3">
      <c r="E16496" s="4" t="s">
        <v>1922</v>
      </c>
      <c r="F16496" s="11">
        <v>0</v>
      </c>
    </row>
    <row r="16497" spans="5:6" x14ac:dyDescent="0.3">
      <c r="E16497" s="4" t="s">
        <v>2366</v>
      </c>
      <c r="F16497" s="11">
        <v>0</v>
      </c>
    </row>
    <row r="16498" spans="5:6" x14ac:dyDescent="0.3">
      <c r="E16498" s="4" t="s">
        <v>1923</v>
      </c>
      <c r="F16498" s="11">
        <v>0</v>
      </c>
    </row>
    <row r="16499" spans="5:6" x14ac:dyDescent="0.3">
      <c r="E16499" s="4" t="s">
        <v>2370</v>
      </c>
      <c r="F16499" s="11">
        <v>0</v>
      </c>
    </row>
    <row r="16500" spans="5:6" x14ac:dyDescent="0.3">
      <c r="E16500" s="4" t="s">
        <v>1924</v>
      </c>
      <c r="F16500" s="11">
        <v>0</v>
      </c>
    </row>
    <row r="16501" spans="5:6" x14ac:dyDescent="0.3">
      <c r="E16501" s="4" t="s">
        <v>2374</v>
      </c>
      <c r="F16501" s="11">
        <v>0</v>
      </c>
    </row>
    <row r="16502" spans="5:6" x14ac:dyDescent="0.3">
      <c r="E16502" s="4" t="s">
        <v>1925</v>
      </c>
      <c r="F16502" s="11">
        <v>0</v>
      </c>
    </row>
    <row r="16503" spans="5:6" x14ac:dyDescent="0.3">
      <c r="E16503" s="4" t="s">
        <v>2378</v>
      </c>
      <c r="F16503" s="11">
        <v>0</v>
      </c>
    </row>
    <row r="16504" spans="5:6" x14ac:dyDescent="0.3">
      <c r="E16504" s="4" t="s">
        <v>1926</v>
      </c>
      <c r="F16504" s="11">
        <v>0</v>
      </c>
    </row>
    <row r="16505" spans="5:6" x14ac:dyDescent="0.3">
      <c r="E16505" s="4" t="s">
        <v>2382</v>
      </c>
      <c r="F16505" s="11">
        <v>0</v>
      </c>
    </row>
    <row r="16506" spans="5:6" x14ac:dyDescent="0.3">
      <c r="E16506" s="4" t="s">
        <v>1768</v>
      </c>
      <c r="F16506" s="11">
        <v>0</v>
      </c>
    </row>
    <row r="16507" spans="5:6" x14ac:dyDescent="0.3">
      <c r="E16507" s="4" t="s">
        <v>2386</v>
      </c>
      <c r="F16507" s="11">
        <v>0</v>
      </c>
    </row>
    <row r="16508" spans="5:6" x14ac:dyDescent="0.3">
      <c r="E16508" s="4" t="s">
        <v>1928</v>
      </c>
      <c r="F16508" s="11">
        <v>0</v>
      </c>
    </row>
    <row r="16509" spans="5:6" x14ac:dyDescent="0.3">
      <c r="E16509" s="4" t="s">
        <v>1748</v>
      </c>
      <c r="F16509" s="11">
        <v>0</v>
      </c>
    </row>
    <row r="16510" spans="5:6" x14ac:dyDescent="0.3">
      <c r="E16510" s="4" t="s">
        <v>1929</v>
      </c>
      <c r="F16510" s="11">
        <v>0</v>
      </c>
    </row>
    <row r="16511" spans="5:6" x14ac:dyDescent="0.3">
      <c r="E16511" s="4" t="s">
        <v>2394</v>
      </c>
      <c r="F16511" s="11">
        <v>0</v>
      </c>
    </row>
    <row r="16512" spans="5:6" x14ac:dyDescent="0.3">
      <c r="E16512" s="4" t="s">
        <v>1930</v>
      </c>
      <c r="F16512" s="11">
        <v>0</v>
      </c>
    </row>
    <row r="16513" spans="5:6" x14ac:dyDescent="0.3">
      <c r="E16513" s="4" t="s">
        <v>2398</v>
      </c>
      <c r="F16513" s="11">
        <v>0</v>
      </c>
    </row>
    <row r="16514" spans="5:6" x14ac:dyDescent="0.3">
      <c r="E16514" s="4" t="s">
        <v>1931</v>
      </c>
      <c r="F16514" s="11">
        <v>0</v>
      </c>
    </row>
    <row r="16515" spans="5:6" x14ac:dyDescent="0.3">
      <c r="E16515" s="4" t="s">
        <v>2402</v>
      </c>
      <c r="F16515" s="11">
        <v>0</v>
      </c>
    </row>
    <row r="16516" spans="5:6" x14ac:dyDescent="0.3">
      <c r="E16516" s="4" t="s">
        <v>1932</v>
      </c>
      <c r="F16516" s="11">
        <v>0</v>
      </c>
    </row>
    <row r="16517" spans="5:6" x14ac:dyDescent="0.3">
      <c r="E16517" s="4" t="s">
        <v>2406</v>
      </c>
      <c r="F16517" s="11">
        <v>0</v>
      </c>
    </row>
    <row r="16518" spans="5:6" x14ac:dyDescent="0.3">
      <c r="E16518" s="4" t="s">
        <v>1933</v>
      </c>
      <c r="F16518" s="11">
        <v>0</v>
      </c>
    </row>
    <row r="16519" spans="5:6" x14ac:dyDescent="0.3">
      <c r="E16519" s="4" t="s">
        <v>2410</v>
      </c>
      <c r="F16519" s="11">
        <v>0</v>
      </c>
    </row>
    <row r="16520" spans="5:6" x14ac:dyDescent="0.3">
      <c r="E16520" s="4" t="s">
        <v>1934</v>
      </c>
      <c r="F16520" s="11">
        <v>0</v>
      </c>
    </row>
    <row r="16521" spans="5:6" x14ac:dyDescent="0.3">
      <c r="E16521" s="4" t="s">
        <v>2414</v>
      </c>
      <c r="F16521" s="11">
        <v>0</v>
      </c>
    </row>
    <row r="16522" spans="5:6" x14ac:dyDescent="0.3">
      <c r="E16522" s="4" t="s">
        <v>1935</v>
      </c>
      <c r="F16522" s="11">
        <v>0</v>
      </c>
    </row>
    <row r="16523" spans="5:6" x14ac:dyDescent="0.3">
      <c r="E16523" s="4" t="s">
        <v>2418</v>
      </c>
      <c r="F16523" s="11">
        <v>0</v>
      </c>
    </row>
    <row r="16524" spans="5:6" x14ac:dyDescent="0.3">
      <c r="E16524" s="4" t="s">
        <v>1761</v>
      </c>
      <c r="F16524" s="11">
        <v>0</v>
      </c>
    </row>
    <row r="16525" spans="5:6" x14ac:dyDescent="0.3">
      <c r="E16525" s="4" t="s">
        <v>2422</v>
      </c>
      <c r="F16525" s="11">
        <v>0</v>
      </c>
    </row>
    <row r="16526" spans="5:6" x14ac:dyDescent="0.3">
      <c r="E16526" s="4" t="s">
        <v>1937</v>
      </c>
      <c r="F16526" s="11">
        <v>0</v>
      </c>
    </row>
    <row r="16527" spans="5:6" x14ac:dyDescent="0.3">
      <c r="E16527" s="4" t="s">
        <v>2426</v>
      </c>
      <c r="F16527" s="11">
        <v>0</v>
      </c>
    </row>
    <row r="16528" spans="5:6" x14ac:dyDescent="0.3">
      <c r="E16528" s="4" t="s">
        <v>1938</v>
      </c>
      <c r="F16528" s="11">
        <v>0</v>
      </c>
    </row>
    <row r="16529" spans="5:6" x14ac:dyDescent="0.3">
      <c r="E16529" s="4" t="s">
        <v>2430</v>
      </c>
      <c r="F16529" s="11">
        <v>0</v>
      </c>
    </row>
    <row r="16530" spans="5:6" x14ac:dyDescent="0.3">
      <c r="E16530" s="4" t="s">
        <v>1939</v>
      </c>
      <c r="F16530" s="11">
        <v>0</v>
      </c>
    </row>
    <row r="16531" spans="5:6" x14ac:dyDescent="0.3">
      <c r="E16531" s="4" t="s">
        <v>2434</v>
      </c>
      <c r="F16531" s="11">
        <v>0</v>
      </c>
    </row>
    <row r="16532" spans="5:6" x14ac:dyDescent="0.3">
      <c r="E16532" s="4" t="s">
        <v>1940</v>
      </c>
      <c r="F16532" s="11">
        <v>0</v>
      </c>
    </row>
    <row r="16533" spans="5:6" x14ac:dyDescent="0.3">
      <c r="E16533" s="4" t="s">
        <v>2438</v>
      </c>
      <c r="F16533" s="11">
        <v>0</v>
      </c>
    </row>
    <row r="16534" spans="5:6" x14ac:dyDescent="0.3">
      <c r="E16534" s="4" t="s">
        <v>1941</v>
      </c>
      <c r="F16534" s="11">
        <v>0</v>
      </c>
    </row>
    <row r="16535" spans="5:6" x14ac:dyDescent="0.3">
      <c r="E16535" s="4" t="s">
        <v>2442</v>
      </c>
      <c r="F16535" s="11">
        <v>0</v>
      </c>
    </row>
    <row r="16536" spans="5:6" x14ac:dyDescent="0.3">
      <c r="E16536" s="4" t="s">
        <v>1942</v>
      </c>
      <c r="F16536" s="11">
        <v>0</v>
      </c>
    </row>
    <row r="16537" spans="5:6" x14ac:dyDescent="0.3">
      <c r="E16537" s="4" t="s">
        <v>2446</v>
      </c>
      <c r="F16537" s="11">
        <v>0</v>
      </c>
    </row>
    <row r="16538" spans="5:6" x14ac:dyDescent="0.3">
      <c r="E16538" s="4" t="s">
        <v>1943</v>
      </c>
      <c r="F16538" s="11">
        <v>0</v>
      </c>
    </row>
    <row r="16539" spans="5:6" x14ac:dyDescent="0.3">
      <c r="E16539" s="4" t="s">
        <v>2450</v>
      </c>
      <c r="F16539" s="11">
        <v>0</v>
      </c>
    </row>
    <row r="16540" spans="5:6" x14ac:dyDescent="0.3">
      <c r="E16540" s="4" t="s">
        <v>1944</v>
      </c>
      <c r="F16540" s="11">
        <v>0</v>
      </c>
    </row>
    <row r="16541" spans="5:6" x14ac:dyDescent="0.3">
      <c r="E16541" s="4" t="s">
        <v>2454</v>
      </c>
      <c r="F16541" s="11">
        <v>0</v>
      </c>
    </row>
    <row r="16542" spans="5:6" x14ac:dyDescent="0.3">
      <c r="E16542" s="4" t="s">
        <v>1945</v>
      </c>
      <c r="F16542" s="11">
        <v>0</v>
      </c>
    </row>
    <row r="16543" spans="5:6" x14ac:dyDescent="0.3">
      <c r="E16543" s="4" t="s">
        <v>2458</v>
      </c>
      <c r="F16543" s="11">
        <v>0</v>
      </c>
    </row>
    <row r="16544" spans="5:6" x14ac:dyDescent="0.3">
      <c r="E16544" s="4" t="s">
        <v>1946</v>
      </c>
      <c r="F16544" s="11">
        <v>0</v>
      </c>
    </row>
    <row r="16545" spans="5:6" x14ac:dyDescent="0.3">
      <c r="E16545" s="4" t="s">
        <v>2462</v>
      </c>
      <c r="F16545" s="11">
        <v>0</v>
      </c>
    </row>
    <row r="16546" spans="5:6" x14ac:dyDescent="0.3">
      <c r="E16546" s="4" t="s">
        <v>1947</v>
      </c>
      <c r="F16546" s="11">
        <v>0</v>
      </c>
    </row>
    <row r="16547" spans="5:6" x14ac:dyDescent="0.3">
      <c r="E16547" s="4" t="s">
        <v>2466</v>
      </c>
      <c r="F16547" s="11">
        <v>0</v>
      </c>
    </row>
    <row r="16548" spans="5:6" x14ac:dyDescent="0.3">
      <c r="E16548" s="4" t="s">
        <v>1948</v>
      </c>
      <c r="F16548" s="11">
        <v>0</v>
      </c>
    </row>
    <row r="16549" spans="5:6" x14ac:dyDescent="0.3">
      <c r="E16549" s="4" t="s">
        <v>2470</v>
      </c>
      <c r="F16549" s="11">
        <v>0</v>
      </c>
    </row>
    <row r="16550" spans="5:6" x14ac:dyDescent="0.3">
      <c r="E16550" s="4" t="s">
        <v>1949</v>
      </c>
      <c r="F16550" s="11">
        <v>0</v>
      </c>
    </row>
    <row r="16551" spans="5:6" x14ac:dyDescent="0.3">
      <c r="E16551" s="4" t="s">
        <v>2474</v>
      </c>
      <c r="F16551" s="11">
        <v>0</v>
      </c>
    </row>
    <row r="16552" spans="5:6" x14ac:dyDescent="0.3">
      <c r="E16552" s="4" t="s">
        <v>1950</v>
      </c>
      <c r="F16552" s="11">
        <v>0</v>
      </c>
    </row>
    <row r="16553" spans="5:6" x14ac:dyDescent="0.3">
      <c r="E16553" s="4" t="s">
        <v>2478</v>
      </c>
      <c r="F16553" s="11">
        <v>0</v>
      </c>
    </row>
    <row r="16554" spans="5:6" x14ac:dyDescent="0.3">
      <c r="E16554" s="4" t="s">
        <v>1951</v>
      </c>
      <c r="F16554" s="11">
        <v>0</v>
      </c>
    </row>
    <row r="16555" spans="5:6" x14ac:dyDescent="0.3">
      <c r="E16555" s="4" t="s">
        <v>2482</v>
      </c>
      <c r="F16555" s="11">
        <v>0</v>
      </c>
    </row>
    <row r="16556" spans="5:6" x14ac:dyDescent="0.3">
      <c r="E16556" s="4" t="s">
        <v>1952</v>
      </c>
      <c r="F16556" s="11">
        <v>0</v>
      </c>
    </row>
    <row r="16557" spans="5:6" x14ac:dyDescent="0.3">
      <c r="E16557" s="4" t="s">
        <v>2486</v>
      </c>
      <c r="F16557" s="11">
        <v>0</v>
      </c>
    </row>
    <row r="16558" spans="5:6" x14ac:dyDescent="0.3">
      <c r="E16558" s="4" t="s">
        <v>1953</v>
      </c>
      <c r="F16558" s="11">
        <v>0</v>
      </c>
    </row>
    <row r="16559" spans="5:6" x14ac:dyDescent="0.3">
      <c r="E16559" s="4" t="s">
        <v>2490</v>
      </c>
      <c r="F16559" s="11">
        <v>0</v>
      </c>
    </row>
    <row r="16560" spans="5:6" x14ac:dyDescent="0.3">
      <c r="E16560" s="4" t="s">
        <v>1954</v>
      </c>
      <c r="F16560" s="11">
        <v>0</v>
      </c>
    </row>
    <row r="16561" spans="5:6" x14ac:dyDescent="0.3">
      <c r="E16561" s="4" t="s">
        <v>2494</v>
      </c>
      <c r="F16561" s="11">
        <v>0</v>
      </c>
    </row>
    <row r="16562" spans="5:6" x14ac:dyDescent="0.3">
      <c r="E16562" s="4" t="s">
        <v>1737</v>
      </c>
      <c r="F16562" s="11">
        <v>0</v>
      </c>
    </row>
    <row r="16563" spans="5:6" x14ac:dyDescent="0.3">
      <c r="E16563" s="4" t="s">
        <v>2498</v>
      </c>
      <c r="F16563" s="11">
        <v>0</v>
      </c>
    </row>
    <row r="16564" spans="5:6" x14ac:dyDescent="0.3">
      <c r="E16564" s="4" t="s">
        <v>1956</v>
      </c>
      <c r="F16564" s="11">
        <v>0</v>
      </c>
    </row>
    <row r="16565" spans="5:6" x14ac:dyDescent="0.3">
      <c r="E16565" s="4" t="s">
        <v>2502</v>
      </c>
      <c r="F16565" s="11">
        <v>0</v>
      </c>
    </row>
    <row r="16566" spans="5:6" x14ac:dyDescent="0.3">
      <c r="E16566" s="4" t="s">
        <v>1957</v>
      </c>
      <c r="F16566" s="11">
        <v>0</v>
      </c>
    </row>
    <row r="16567" spans="5:6" x14ac:dyDescent="0.3">
      <c r="E16567" s="4" t="s">
        <v>2506</v>
      </c>
      <c r="F16567" s="11">
        <v>0</v>
      </c>
    </row>
    <row r="16568" spans="5:6" x14ac:dyDescent="0.3">
      <c r="E16568" s="4" t="s">
        <v>1958</v>
      </c>
      <c r="F16568" s="11">
        <v>0</v>
      </c>
    </row>
    <row r="16569" spans="5:6" x14ac:dyDescent="0.3">
      <c r="E16569" s="4" t="s">
        <v>2510</v>
      </c>
      <c r="F16569" s="11">
        <v>0</v>
      </c>
    </row>
    <row r="16570" spans="5:6" x14ac:dyDescent="0.3">
      <c r="E16570" s="4" t="s">
        <v>1959</v>
      </c>
      <c r="F16570" s="11">
        <v>0</v>
      </c>
    </row>
    <row r="16571" spans="5:6" x14ac:dyDescent="0.3">
      <c r="E16571" s="4" t="s">
        <v>2514</v>
      </c>
      <c r="F16571" s="11">
        <v>0</v>
      </c>
    </row>
    <row r="16572" spans="5:6" x14ac:dyDescent="0.3">
      <c r="E16572" s="4" t="s">
        <v>1960</v>
      </c>
      <c r="F16572" s="11">
        <v>0</v>
      </c>
    </row>
    <row r="16573" spans="5:6" x14ac:dyDescent="0.3">
      <c r="E16573" s="4" t="s">
        <v>2518</v>
      </c>
      <c r="F16573" s="11">
        <v>0</v>
      </c>
    </row>
    <row r="16574" spans="5:6" x14ac:dyDescent="0.3">
      <c r="E16574" s="4" t="s">
        <v>1961</v>
      </c>
      <c r="F16574" s="11">
        <v>0</v>
      </c>
    </row>
    <row r="16575" spans="5:6" x14ac:dyDescent="0.3">
      <c r="E16575" s="4" t="s">
        <v>2522</v>
      </c>
      <c r="F16575" s="11">
        <v>0</v>
      </c>
    </row>
    <row r="16576" spans="5:6" x14ac:dyDescent="0.3">
      <c r="E16576" s="4" t="s">
        <v>1962</v>
      </c>
      <c r="F16576" s="11">
        <v>0</v>
      </c>
    </row>
    <row r="16577" spans="5:6" x14ac:dyDescent="0.3">
      <c r="E16577" s="4" t="s">
        <v>2526</v>
      </c>
      <c r="F16577" s="11">
        <v>0</v>
      </c>
    </row>
    <row r="16578" spans="5:6" x14ac:dyDescent="0.3">
      <c r="E16578" s="4" t="s">
        <v>1963</v>
      </c>
      <c r="F16578" s="11">
        <v>0</v>
      </c>
    </row>
    <row r="16579" spans="5:6" x14ac:dyDescent="0.3">
      <c r="E16579" s="4" t="s">
        <v>2530</v>
      </c>
      <c r="F16579" s="11">
        <v>0</v>
      </c>
    </row>
    <row r="16580" spans="5:6" x14ac:dyDescent="0.3">
      <c r="E16580" s="4" t="s">
        <v>1964</v>
      </c>
      <c r="F16580" s="11">
        <v>0</v>
      </c>
    </row>
    <row r="16581" spans="5:6" x14ac:dyDescent="0.3">
      <c r="E16581" s="4" t="s">
        <v>2534</v>
      </c>
      <c r="F16581" s="11">
        <v>0</v>
      </c>
    </row>
    <row r="16582" spans="5:6" x14ac:dyDescent="0.3">
      <c r="E16582" s="4" t="s">
        <v>1965</v>
      </c>
      <c r="F16582" s="11">
        <v>0</v>
      </c>
    </row>
    <row r="16583" spans="5:6" x14ac:dyDescent="0.3">
      <c r="E16583" s="4" t="s">
        <v>2538</v>
      </c>
      <c r="F16583" s="11">
        <v>0</v>
      </c>
    </row>
    <row r="16584" spans="5:6" x14ac:dyDescent="0.3">
      <c r="E16584" s="4" t="s">
        <v>1966</v>
      </c>
      <c r="F16584" s="11">
        <v>0</v>
      </c>
    </row>
    <row r="16585" spans="5:6" x14ac:dyDescent="0.3">
      <c r="E16585" s="4" t="s">
        <v>2542</v>
      </c>
      <c r="F16585" s="11">
        <v>0</v>
      </c>
    </row>
    <row r="16586" spans="5:6" x14ac:dyDescent="0.3">
      <c r="E16586" s="4" t="s">
        <v>1967</v>
      </c>
      <c r="F16586" s="11">
        <v>0</v>
      </c>
    </row>
    <row r="16587" spans="5:6" x14ac:dyDescent="0.3">
      <c r="E16587" s="4" t="s">
        <v>2546</v>
      </c>
      <c r="F16587" s="11">
        <v>0</v>
      </c>
    </row>
    <row r="16588" spans="5:6" x14ac:dyDescent="0.3">
      <c r="E16588" s="4" t="s">
        <v>1968</v>
      </c>
      <c r="F16588" s="11">
        <v>0</v>
      </c>
    </row>
    <row r="16589" spans="5:6" x14ac:dyDescent="0.3">
      <c r="E16589" s="4" t="s">
        <v>2550</v>
      </c>
      <c r="F16589" s="11">
        <v>0</v>
      </c>
    </row>
    <row r="16590" spans="5:6" x14ac:dyDescent="0.3">
      <c r="E16590" s="4" t="s">
        <v>1738</v>
      </c>
      <c r="F16590" s="11">
        <v>0</v>
      </c>
    </row>
    <row r="16591" spans="5:6" x14ac:dyDescent="0.3">
      <c r="E16591" s="4" t="s">
        <v>2554</v>
      </c>
      <c r="F16591" s="11">
        <v>0</v>
      </c>
    </row>
    <row r="16592" spans="5:6" x14ac:dyDescent="0.3">
      <c r="E16592" s="4" t="s">
        <v>1970</v>
      </c>
      <c r="F16592" s="11">
        <v>0</v>
      </c>
    </row>
    <row r="16593" spans="5:6" x14ac:dyDescent="0.3">
      <c r="E16593" s="4" t="s">
        <v>2558</v>
      </c>
      <c r="F16593" s="11">
        <v>0</v>
      </c>
    </row>
    <row r="16594" spans="5:6" x14ac:dyDescent="0.3">
      <c r="E16594" s="4" t="s">
        <v>1971</v>
      </c>
      <c r="F16594" s="11">
        <v>0</v>
      </c>
    </row>
    <row r="16595" spans="5:6" x14ac:dyDescent="0.3">
      <c r="E16595" s="4" t="s">
        <v>2562</v>
      </c>
      <c r="F16595" s="11">
        <v>0</v>
      </c>
    </row>
    <row r="16596" spans="5:6" x14ac:dyDescent="0.3">
      <c r="E16596" s="4" t="s">
        <v>1972</v>
      </c>
      <c r="F16596" s="11">
        <v>0</v>
      </c>
    </row>
    <row r="16597" spans="5:6" x14ac:dyDescent="0.3">
      <c r="E16597" s="4" t="s">
        <v>2566</v>
      </c>
      <c r="F16597" s="11">
        <v>0</v>
      </c>
    </row>
    <row r="16598" spans="5:6" x14ac:dyDescent="0.3">
      <c r="E16598" s="4" t="s">
        <v>1973</v>
      </c>
      <c r="F16598" s="11">
        <v>0</v>
      </c>
    </row>
    <row r="16599" spans="5:6" x14ac:dyDescent="0.3">
      <c r="E16599" s="4" t="s">
        <v>2570</v>
      </c>
      <c r="F16599" s="11">
        <v>0</v>
      </c>
    </row>
    <row r="16600" spans="5:6" x14ac:dyDescent="0.3">
      <c r="E16600" s="4" t="s">
        <v>1974</v>
      </c>
      <c r="F16600" s="11">
        <v>0</v>
      </c>
    </row>
    <row r="16601" spans="5:6" x14ac:dyDescent="0.3">
      <c r="E16601" s="4" t="s">
        <v>2574</v>
      </c>
      <c r="F16601" s="11">
        <v>0</v>
      </c>
    </row>
    <row r="16602" spans="5:6" x14ac:dyDescent="0.3">
      <c r="E16602" s="4" t="s">
        <v>1739</v>
      </c>
      <c r="F16602" s="11">
        <v>0</v>
      </c>
    </row>
    <row r="16603" spans="5:6" x14ac:dyDescent="0.3">
      <c r="E16603" s="4" t="s">
        <v>2578</v>
      </c>
      <c r="F16603" s="11">
        <v>0</v>
      </c>
    </row>
    <row r="16604" spans="5:6" x14ac:dyDescent="0.3">
      <c r="E16604" s="4" t="s">
        <v>1976</v>
      </c>
      <c r="F16604" s="11">
        <v>0</v>
      </c>
    </row>
    <row r="16605" spans="5:6" x14ac:dyDescent="0.3">
      <c r="E16605" s="4" t="s">
        <v>2582</v>
      </c>
      <c r="F16605" s="11">
        <v>0</v>
      </c>
    </row>
    <row r="16606" spans="5:6" x14ac:dyDescent="0.3">
      <c r="E16606" s="4" t="s">
        <v>1977</v>
      </c>
      <c r="F16606" s="11">
        <v>0</v>
      </c>
    </row>
    <row r="16607" spans="5:6" x14ac:dyDescent="0.3">
      <c r="E16607" s="4" t="s">
        <v>2586</v>
      </c>
      <c r="F16607" s="11">
        <v>0</v>
      </c>
    </row>
    <row r="16608" spans="5:6" x14ac:dyDescent="0.3">
      <c r="E16608" s="4" t="s">
        <v>1978</v>
      </c>
      <c r="F16608" s="11">
        <v>0</v>
      </c>
    </row>
    <row r="16609" spans="5:6" x14ac:dyDescent="0.3">
      <c r="E16609" s="4" t="s">
        <v>2590</v>
      </c>
      <c r="F16609" s="11">
        <v>0</v>
      </c>
    </row>
    <row r="16610" spans="5:6" x14ac:dyDescent="0.3">
      <c r="E16610" s="4" t="s">
        <v>1979</v>
      </c>
      <c r="F16610" s="11">
        <v>0</v>
      </c>
    </row>
    <row r="16611" spans="5:6" x14ac:dyDescent="0.3">
      <c r="E16611" s="4" t="s">
        <v>2594</v>
      </c>
      <c r="F16611" s="11">
        <v>0</v>
      </c>
    </row>
    <row r="16612" spans="5:6" x14ac:dyDescent="0.3">
      <c r="E16612" s="4" t="s">
        <v>1980</v>
      </c>
      <c r="F16612" s="11">
        <v>0</v>
      </c>
    </row>
    <row r="16613" spans="5:6" x14ac:dyDescent="0.3">
      <c r="E16613" s="4" t="s">
        <v>2598</v>
      </c>
      <c r="F16613" s="11">
        <v>0</v>
      </c>
    </row>
    <row r="16614" spans="5:6" x14ac:dyDescent="0.3">
      <c r="E16614" s="4" t="s">
        <v>1981</v>
      </c>
      <c r="F16614" s="11">
        <v>0</v>
      </c>
    </row>
    <row r="16615" spans="5:6" x14ac:dyDescent="0.3">
      <c r="E16615" s="4" t="s">
        <v>2602</v>
      </c>
      <c r="F16615" s="11">
        <v>0</v>
      </c>
    </row>
    <row r="16616" spans="5:6" x14ac:dyDescent="0.3">
      <c r="E16616" s="4" t="s">
        <v>1982</v>
      </c>
      <c r="F16616" s="11">
        <v>0</v>
      </c>
    </row>
    <row r="16617" spans="5:6" x14ac:dyDescent="0.3">
      <c r="E16617" s="4" t="s">
        <v>1766</v>
      </c>
      <c r="F16617" s="11">
        <v>0</v>
      </c>
    </row>
    <row r="16618" spans="5:6" x14ac:dyDescent="0.3">
      <c r="E16618" s="4" t="s">
        <v>1983</v>
      </c>
      <c r="F16618" s="11">
        <v>0</v>
      </c>
    </row>
    <row r="16619" spans="5:6" x14ac:dyDescent="0.3">
      <c r="E16619" s="4" t="s">
        <v>2610</v>
      </c>
      <c r="F16619" s="11">
        <v>0</v>
      </c>
    </row>
    <row r="16620" spans="5:6" x14ac:dyDescent="0.3">
      <c r="E16620" s="4" t="s">
        <v>1984</v>
      </c>
      <c r="F16620" s="11">
        <v>0</v>
      </c>
    </row>
    <row r="16621" spans="5:6" x14ac:dyDescent="0.3">
      <c r="E16621" s="4" t="s">
        <v>2614</v>
      </c>
      <c r="F16621" s="11">
        <v>0</v>
      </c>
    </row>
    <row r="16622" spans="5:6" x14ac:dyDescent="0.3">
      <c r="E16622" s="4" t="s">
        <v>1985</v>
      </c>
      <c r="F16622" s="11">
        <v>0</v>
      </c>
    </row>
    <row r="16623" spans="5:6" x14ac:dyDescent="0.3">
      <c r="E16623" s="4" t="s">
        <v>2618</v>
      </c>
      <c r="F16623" s="11">
        <v>0</v>
      </c>
    </row>
    <row r="16624" spans="5:6" x14ac:dyDescent="0.3">
      <c r="E16624" s="4" t="s">
        <v>1986</v>
      </c>
      <c r="F16624" s="11">
        <v>0</v>
      </c>
    </row>
    <row r="16625" spans="5:6" x14ac:dyDescent="0.3">
      <c r="E16625" s="4" t="s">
        <v>2622</v>
      </c>
      <c r="F16625" s="11">
        <v>0</v>
      </c>
    </row>
    <row r="16626" spans="5:6" x14ac:dyDescent="0.3">
      <c r="E16626" s="4" t="s">
        <v>1987</v>
      </c>
      <c r="F16626" s="11">
        <v>0</v>
      </c>
    </row>
    <row r="16627" spans="5:6" x14ac:dyDescent="0.3">
      <c r="E16627" s="4" t="s">
        <v>2626</v>
      </c>
      <c r="F16627" s="11">
        <v>0</v>
      </c>
    </row>
    <row r="16628" spans="5:6" x14ac:dyDescent="0.3">
      <c r="E16628" s="4" t="s">
        <v>1988</v>
      </c>
      <c r="F16628" s="11">
        <v>0</v>
      </c>
    </row>
    <row r="16629" spans="5:6" x14ac:dyDescent="0.3">
      <c r="E16629" s="4" t="s">
        <v>2630</v>
      </c>
      <c r="F16629" s="11">
        <v>0</v>
      </c>
    </row>
    <row r="16630" spans="5:6" x14ac:dyDescent="0.3">
      <c r="E16630" s="4" t="s">
        <v>1989</v>
      </c>
      <c r="F16630" s="11">
        <v>0</v>
      </c>
    </row>
    <row r="16631" spans="5:6" x14ac:dyDescent="0.3">
      <c r="E16631" s="4" t="s">
        <v>2634</v>
      </c>
      <c r="F16631" s="11">
        <v>0</v>
      </c>
    </row>
    <row r="16632" spans="5:6" x14ac:dyDescent="0.3">
      <c r="E16632" s="4" t="s">
        <v>1990</v>
      </c>
      <c r="F16632" s="11">
        <v>0</v>
      </c>
    </row>
    <row r="16633" spans="5:6" x14ac:dyDescent="0.3">
      <c r="E16633" s="4" t="s">
        <v>2638</v>
      </c>
      <c r="F16633" s="11">
        <v>0</v>
      </c>
    </row>
    <row r="16634" spans="5:6" x14ac:dyDescent="0.3">
      <c r="E16634" s="4" t="s">
        <v>1991</v>
      </c>
      <c r="F16634" s="11">
        <v>0</v>
      </c>
    </row>
    <row r="16635" spans="5:6" x14ac:dyDescent="0.3">
      <c r="E16635" s="4" t="s">
        <v>2642</v>
      </c>
      <c r="F16635" s="11">
        <v>0</v>
      </c>
    </row>
    <row r="16636" spans="5:6" x14ac:dyDescent="0.3">
      <c r="E16636" s="4" t="s">
        <v>1992</v>
      </c>
      <c r="F16636" s="11">
        <v>0</v>
      </c>
    </row>
    <row r="16637" spans="5:6" x14ac:dyDescent="0.3">
      <c r="E16637" s="4" t="s">
        <v>2646</v>
      </c>
      <c r="F16637" s="11">
        <v>0</v>
      </c>
    </row>
    <row r="16638" spans="5:6" x14ac:dyDescent="0.3">
      <c r="E16638" s="4" t="s">
        <v>1993</v>
      </c>
      <c r="F16638" s="11">
        <v>0</v>
      </c>
    </row>
    <row r="16639" spans="5:6" x14ac:dyDescent="0.3">
      <c r="E16639" s="4" t="s">
        <v>1732</v>
      </c>
      <c r="F16639" s="11">
        <v>0</v>
      </c>
    </row>
    <row r="16640" spans="5:6" x14ac:dyDescent="0.3">
      <c r="E16640" s="4" t="s">
        <v>1994</v>
      </c>
      <c r="F16640" s="11">
        <v>0</v>
      </c>
    </row>
    <row r="16641" spans="5:6" x14ac:dyDescent="0.3">
      <c r="E16641" s="4" t="s">
        <v>2654</v>
      </c>
      <c r="F16641" s="11">
        <v>0</v>
      </c>
    </row>
    <row r="16642" spans="5:6" x14ac:dyDescent="0.3">
      <c r="E16642" s="4" t="s">
        <v>1995</v>
      </c>
      <c r="F16642" s="11">
        <v>0</v>
      </c>
    </row>
    <row r="16643" spans="5:6" x14ac:dyDescent="0.3">
      <c r="E16643" s="4" t="s">
        <v>2658</v>
      </c>
      <c r="F16643" s="11">
        <v>0</v>
      </c>
    </row>
    <row r="16644" spans="5:6" x14ac:dyDescent="0.3">
      <c r="E16644" s="4" t="s">
        <v>1996</v>
      </c>
      <c r="F16644" s="11">
        <v>0</v>
      </c>
    </row>
    <row r="16645" spans="5:6" x14ac:dyDescent="0.3">
      <c r="E16645" s="4" t="s">
        <v>2662</v>
      </c>
      <c r="F16645" s="11">
        <v>0</v>
      </c>
    </row>
    <row r="16646" spans="5:6" x14ac:dyDescent="0.3">
      <c r="E16646" s="4" t="s">
        <v>1997</v>
      </c>
      <c r="F16646" s="11">
        <v>0</v>
      </c>
    </row>
    <row r="16647" spans="5:6" x14ac:dyDescent="0.3">
      <c r="E16647" s="4" t="s">
        <v>2666</v>
      </c>
      <c r="F16647" s="11">
        <v>0</v>
      </c>
    </row>
    <row r="16648" spans="5:6" x14ac:dyDescent="0.3">
      <c r="E16648" s="4" t="s">
        <v>1998</v>
      </c>
      <c r="F16648" s="11">
        <v>0</v>
      </c>
    </row>
    <row r="16649" spans="5:6" x14ac:dyDescent="0.3">
      <c r="E16649" s="4" t="s">
        <v>2670</v>
      </c>
      <c r="F16649" s="11">
        <v>0</v>
      </c>
    </row>
    <row r="16650" spans="5:6" x14ac:dyDescent="0.3">
      <c r="E16650" s="4" t="s">
        <v>1999</v>
      </c>
      <c r="F16650" s="11">
        <v>0</v>
      </c>
    </row>
    <row r="16651" spans="5:6" x14ac:dyDescent="0.3">
      <c r="E16651" s="4" t="s">
        <v>2674</v>
      </c>
      <c r="F16651" s="11">
        <v>0</v>
      </c>
    </row>
    <row r="16652" spans="5:6" x14ac:dyDescent="0.3">
      <c r="E16652" s="4" t="s">
        <v>2000</v>
      </c>
      <c r="F16652" s="11">
        <v>0</v>
      </c>
    </row>
    <row r="16653" spans="5:6" x14ac:dyDescent="0.3">
      <c r="E16653" s="4" t="s">
        <v>2678</v>
      </c>
      <c r="F16653" s="11">
        <v>0</v>
      </c>
    </row>
    <row r="16654" spans="5:6" x14ac:dyDescent="0.3">
      <c r="E16654" s="4" t="s">
        <v>2001</v>
      </c>
      <c r="F16654" s="11">
        <v>0</v>
      </c>
    </row>
    <row r="16655" spans="5:6" x14ac:dyDescent="0.3">
      <c r="E16655" s="4" t="s">
        <v>2682</v>
      </c>
      <c r="F16655" s="11">
        <v>0</v>
      </c>
    </row>
    <row r="16656" spans="5:6" x14ac:dyDescent="0.3">
      <c r="E16656" s="4" t="s">
        <v>2002</v>
      </c>
      <c r="F16656" s="11">
        <v>0</v>
      </c>
    </row>
    <row r="16657" spans="5:6" x14ac:dyDescent="0.3">
      <c r="E16657" s="4" t="s">
        <v>2686</v>
      </c>
      <c r="F16657" s="11">
        <v>0</v>
      </c>
    </row>
    <row r="16658" spans="5:6" x14ac:dyDescent="0.3">
      <c r="E16658" s="4" t="s">
        <v>2003</v>
      </c>
      <c r="F16658" s="11">
        <v>0</v>
      </c>
    </row>
    <row r="16659" spans="5:6" x14ac:dyDescent="0.3">
      <c r="E16659" s="4" t="s">
        <v>2690</v>
      </c>
      <c r="F16659" s="11">
        <v>0</v>
      </c>
    </row>
    <row r="16660" spans="5:6" x14ac:dyDescent="0.3">
      <c r="E16660" s="4" t="s">
        <v>2004</v>
      </c>
      <c r="F16660" s="11">
        <v>0</v>
      </c>
    </row>
    <row r="16661" spans="5:6" x14ac:dyDescent="0.3">
      <c r="E16661" s="4" t="s">
        <v>2694</v>
      </c>
      <c r="F16661" s="11">
        <v>0</v>
      </c>
    </row>
    <row r="16662" spans="5:6" x14ac:dyDescent="0.3">
      <c r="E16662" s="4" t="s">
        <v>2005</v>
      </c>
      <c r="F16662" s="11">
        <v>0</v>
      </c>
    </row>
    <row r="16663" spans="5:6" x14ac:dyDescent="0.3">
      <c r="E16663" s="4" t="s">
        <v>2698</v>
      </c>
      <c r="F16663" s="11">
        <v>0</v>
      </c>
    </row>
    <row r="16664" spans="5:6" x14ac:dyDescent="0.3">
      <c r="E16664" s="4" t="s">
        <v>2006</v>
      </c>
      <c r="F16664" s="11">
        <v>0</v>
      </c>
    </row>
    <row r="16665" spans="5:6" x14ac:dyDescent="0.3">
      <c r="E16665" s="4" t="s">
        <v>2702</v>
      </c>
      <c r="F16665" s="11">
        <v>0</v>
      </c>
    </row>
    <row r="16666" spans="5:6" x14ac:dyDescent="0.3">
      <c r="E16666" s="4" t="s">
        <v>2007</v>
      </c>
      <c r="F16666" s="11">
        <v>0</v>
      </c>
    </row>
    <row r="16667" spans="5:6" x14ac:dyDescent="0.3">
      <c r="E16667" s="4" t="s">
        <v>2706</v>
      </c>
      <c r="F16667" s="11">
        <v>0</v>
      </c>
    </row>
    <row r="16668" spans="5:6" x14ac:dyDescent="0.3">
      <c r="E16668" s="4" t="s">
        <v>2008</v>
      </c>
      <c r="F16668" s="11">
        <v>0</v>
      </c>
    </row>
    <row r="16669" spans="5:6" x14ac:dyDescent="0.3">
      <c r="E16669" s="4" t="s">
        <v>2710</v>
      </c>
      <c r="F16669" s="11">
        <v>0</v>
      </c>
    </row>
    <row r="16670" spans="5:6" x14ac:dyDescent="0.3">
      <c r="E16670" s="4" t="s">
        <v>2009</v>
      </c>
      <c r="F16670" s="11">
        <v>0</v>
      </c>
    </row>
    <row r="16671" spans="5:6" x14ac:dyDescent="0.3">
      <c r="E16671" s="4" t="s">
        <v>2714</v>
      </c>
      <c r="F16671" s="11">
        <v>0</v>
      </c>
    </row>
    <row r="16672" spans="5:6" x14ac:dyDescent="0.3">
      <c r="E16672" s="4" t="s">
        <v>2010</v>
      </c>
      <c r="F16672" s="11">
        <v>0</v>
      </c>
    </row>
    <row r="16673" spans="5:6" x14ac:dyDescent="0.3">
      <c r="E16673" s="4" t="s">
        <v>2718</v>
      </c>
      <c r="F16673" s="11">
        <v>0</v>
      </c>
    </row>
    <row r="16674" spans="5:6" x14ac:dyDescent="0.3">
      <c r="E16674" s="4" t="s">
        <v>2011</v>
      </c>
      <c r="F16674" s="11">
        <v>0</v>
      </c>
    </row>
    <row r="16675" spans="5:6" x14ac:dyDescent="0.3">
      <c r="E16675" s="4" t="s">
        <v>2722</v>
      </c>
      <c r="F16675" s="11">
        <v>0</v>
      </c>
    </row>
    <row r="16676" spans="5:6" x14ac:dyDescent="0.3">
      <c r="E16676" s="4" t="s">
        <v>2012</v>
      </c>
      <c r="F16676" s="11">
        <v>0</v>
      </c>
    </row>
    <row r="16677" spans="5:6" x14ac:dyDescent="0.3">
      <c r="E16677" s="4" t="s">
        <v>2726</v>
      </c>
      <c r="F16677" s="11">
        <v>0</v>
      </c>
    </row>
    <row r="16678" spans="5:6" x14ac:dyDescent="0.3">
      <c r="E16678" s="4" t="s">
        <v>2013</v>
      </c>
      <c r="F16678" s="11">
        <v>0</v>
      </c>
    </row>
    <row r="16679" spans="5:6" x14ac:dyDescent="0.3">
      <c r="E16679" s="4" t="s">
        <v>2730</v>
      </c>
      <c r="F16679" s="11">
        <v>0</v>
      </c>
    </row>
    <row r="16680" spans="5:6" x14ac:dyDescent="0.3">
      <c r="E16680" s="4" t="s">
        <v>2014</v>
      </c>
      <c r="F16680" s="11">
        <v>0</v>
      </c>
    </row>
    <row r="16681" spans="5:6" x14ac:dyDescent="0.3">
      <c r="E16681" s="4" t="s">
        <v>2734</v>
      </c>
      <c r="F16681" s="11">
        <v>0</v>
      </c>
    </row>
    <row r="16682" spans="5:6" x14ac:dyDescent="0.3">
      <c r="E16682" s="4" t="s">
        <v>2015</v>
      </c>
      <c r="F16682" s="11">
        <v>0</v>
      </c>
    </row>
    <row r="16683" spans="5:6" x14ac:dyDescent="0.3">
      <c r="E16683" s="4" t="s">
        <v>2738</v>
      </c>
      <c r="F16683" s="11">
        <v>0</v>
      </c>
    </row>
    <row r="16684" spans="5:6" x14ac:dyDescent="0.3">
      <c r="E16684" s="4" t="s">
        <v>2016</v>
      </c>
      <c r="F16684" s="11">
        <v>0</v>
      </c>
    </row>
    <row r="16685" spans="5:6" x14ac:dyDescent="0.3">
      <c r="E16685" s="4" t="s">
        <v>2742</v>
      </c>
      <c r="F16685" s="11">
        <v>0</v>
      </c>
    </row>
    <row r="16686" spans="5:6" x14ac:dyDescent="0.3">
      <c r="E16686" s="4" t="s">
        <v>2017</v>
      </c>
      <c r="F16686" s="11">
        <v>0</v>
      </c>
    </row>
    <row r="16687" spans="5:6" x14ac:dyDescent="0.3">
      <c r="E16687" s="4" t="s">
        <v>2746</v>
      </c>
      <c r="F16687" s="11">
        <v>0</v>
      </c>
    </row>
    <row r="16688" spans="5:6" x14ac:dyDescent="0.3">
      <c r="E16688" s="4" t="s">
        <v>1762</v>
      </c>
      <c r="F16688" s="11">
        <v>0</v>
      </c>
    </row>
    <row r="16689" spans="5:6" x14ac:dyDescent="0.3">
      <c r="E16689" s="4" t="s">
        <v>2750</v>
      </c>
      <c r="F16689" s="11">
        <v>0</v>
      </c>
    </row>
    <row r="16690" spans="5:6" x14ac:dyDescent="0.3">
      <c r="E16690" s="4" t="s">
        <v>2019</v>
      </c>
      <c r="F16690" s="11">
        <v>0</v>
      </c>
    </row>
    <row r="16691" spans="5:6" x14ac:dyDescent="0.3">
      <c r="E16691" s="4" t="s">
        <v>2754</v>
      </c>
      <c r="F16691" s="11">
        <v>0</v>
      </c>
    </row>
    <row r="16692" spans="5:6" x14ac:dyDescent="0.3">
      <c r="E16692" s="4" t="s">
        <v>2020</v>
      </c>
      <c r="F16692" s="11">
        <v>0</v>
      </c>
    </row>
    <row r="16693" spans="5:6" x14ac:dyDescent="0.3">
      <c r="E16693" s="4" t="s">
        <v>2758</v>
      </c>
      <c r="F16693" s="11">
        <v>0</v>
      </c>
    </row>
    <row r="16694" spans="5:6" x14ac:dyDescent="0.3">
      <c r="E16694" s="4" t="s">
        <v>2021</v>
      </c>
      <c r="F16694" s="11">
        <v>0</v>
      </c>
    </row>
    <row r="16695" spans="5:6" x14ac:dyDescent="0.3">
      <c r="E16695" s="4" t="s">
        <v>2762</v>
      </c>
      <c r="F16695" s="11">
        <v>0</v>
      </c>
    </row>
    <row r="16696" spans="5:6" x14ac:dyDescent="0.3">
      <c r="E16696" s="4" t="s">
        <v>2022</v>
      </c>
      <c r="F16696" s="11">
        <v>0</v>
      </c>
    </row>
    <row r="16697" spans="5:6" x14ac:dyDescent="0.3">
      <c r="E16697" s="4" t="s">
        <v>2766</v>
      </c>
      <c r="F16697" s="11">
        <v>0</v>
      </c>
    </row>
    <row r="16698" spans="5:6" x14ac:dyDescent="0.3">
      <c r="E16698" s="4" t="s">
        <v>2023</v>
      </c>
      <c r="F16698" s="11">
        <v>0</v>
      </c>
    </row>
    <row r="16699" spans="5:6" x14ac:dyDescent="0.3">
      <c r="E16699" s="4" t="s">
        <v>2770</v>
      </c>
      <c r="F16699" s="11">
        <v>0</v>
      </c>
    </row>
    <row r="16700" spans="5:6" x14ac:dyDescent="0.3">
      <c r="E16700" s="4" t="s">
        <v>2024</v>
      </c>
      <c r="F16700" s="11">
        <v>0</v>
      </c>
    </row>
    <row r="16701" spans="5:6" x14ac:dyDescent="0.3">
      <c r="E16701" s="4" t="s">
        <v>2774</v>
      </c>
      <c r="F16701" s="11">
        <v>0</v>
      </c>
    </row>
    <row r="16702" spans="5:6" x14ac:dyDescent="0.3">
      <c r="E16702" s="4" t="s">
        <v>2025</v>
      </c>
      <c r="F16702" s="11">
        <v>0</v>
      </c>
    </row>
    <row r="16703" spans="5:6" x14ac:dyDescent="0.3">
      <c r="E16703" s="4" t="s">
        <v>2778</v>
      </c>
      <c r="F16703" s="11">
        <v>0</v>
      </c>
    </row>
    <row r="16704" spans="5:6" x14ac:dyDescent="0.3">
      <c r="E16704" s="4" t="s">
        <v>2026</v>
      </c>
      <c r="F16704" s="11">
        <v>0</v>
      </c>
    </row>
    <row r="16705" spans="5:6" x14ac:dyDescent="0.3">
      <c r="E16705" s="4" t="s">
        <v>2782</v>
      </c>
      <c r="F16705" s="11">
        <v>0</v>
      </c>
    </row>
    <row r="16706" spans="5:6" x14ac:dyDescent="0.3">
      <c r="E16706" s="4" t="s">
        <v>2027</v>
      </c>
      <c r="F16706" s="11">
        <v>0</v>
      </c>
    </row>
    <row r="16707" spans="5:6" x14ac:dyDescent="0.3">
      <c r="E16707" s="4" t="s">
        <v>2786</v>
      </c>
      <c r="F16707" s="11">
        <v>0</v>
      </c>
    </row>
    <row r="16708" spans="5:6" x14ac:dyDescent="0.3">
      <c r="E16708" s="4" t="s">
        <v>2028</v>
      </c>
      <c r="F16708" s="11">
        <v>0</v>
      </c>
    </row>
    <row r="16709" spans="5:6" x14ac:dyDescent="0.3">
      <c r="E16709" s="4" t="s">
        <v>2790</v>
      </c>
      <c r="F16709" s="11">
        <v>0</v>
      </c>
    </row>
    <row r="16710" spans="5:6" x14ac:dyDescent="0.3">
      <c r="E16710" s="4" t="s">
        <v>2029</v>
      </c>
      <c r="F16710" s="11">
        <v>0</v>
      </c>
    </row>
    <row r="16711" spans="5:6" x14ac:dyDescent="0.3">
      <c r="E16711" s="4" t="s">
        <v>2794</v>
      </c>
      <c r="F16711" s="11">
        <v>0</v>
      </c>
    </row>
    <row r="16712" spans="5:6" x14ac:dyDescent="0.3">
      <c r="E16712" s="4" t="s">
        <v>2030</v>
      </c>
      <c r="F16712" s="11">
        <v>0</v>
      </c>
    </row>
    <row r="16713" spans="5:6" x14ac:dyDescent="0.3">
      <c r="E16713" s="4" t="s">
        <v>2798</v>
      </c>
      <c r="F16713" s="11">
        <v>0</v>
      </c>
    </row>
    <row r="16714" spans="5:6" x14ac:dyDescent="0.3">
      <c r="E16714" s="4" t="s">
        <v>2031</v>
      </c>
      <c r="F16714" s="11">
        <v>0</v>
      </c>
    </row>
    <row r="16715" spans="5:6" x14ac:dyDescent="0.3">
      <c r="E16715" s="4" t="s">
        <v>2802</v>
      </c>
      <c r="F16715" s="11">
        <v>0</v>
      </c>
    </row>
    <row r="16716" spans="5:6" x14ac:dyDescent="0.3">
      <c r="E16716" s="4" t="s">
        <v>2032</v>
      </c>
      <c r="F16716" s="11">
        <v>0</v>
      </c>
    </row>
    <row r="16717" spans="5:6" x14ac:dyDescent="0.3">
      <c r="E16717" s="4" t="s">
        <v>2806</v>
      </c>
      <c r="F16717" s="11">
        <v>0</v>
      </c>
    </row>
    <row r="16718" spans="5:6" x14ac:dyDescent="0.3">
      <c r="E16718" s="4" t="s">
        <v>2033</v>
      </c>
      <c r="F16718" s="11">
        <v>0</v>
      </c>
    </row>
    <row r="16719" spans="5:6" x14ac:dyDescent="0.3">
      <c r="E16719" s="4" t="s">
        <v>2810</v>
      </c>
      <c r="F16719" s="11">
        <v>0</v>
      </c>
    </row>
    <row r="16720" spans="5:6" x14ac:dyDescent="0.3">
      <c r="E16720" s="4" t="s">
        <v>2034</v>
      </c>
      <c r="F16720" s="11">
        <v>0</v>
      </c>
    </row>
    <row r="16721" spans="5:6" x14ac:dyDescent="0.3">
      <c r="E16721" s="4" t="s">
        <v>2814</v>
      </c>
      <c r="F16721" s="11">
        <v>0</v>
      </c>
    </row>
    <row r="16722" spans="5:6" x14ac:dyDescent="0.3">
      <c r="E16722" s="4" t="s">
        <v>2035</v>
      </c>
      <c r="F16722" s="11">
        <v>0</v>
      </c>
    </row>
    <row r="16723" spans="5:6" x14ac:dyDescent="0.3">
      <c r="E16723" s="4" t="s">
        <v>2818</v>
      </c>
      <c r="F16723" s="11">
        <v>0</v>
      </c>
    </row>
    <row r="16724" spans="5:6" x14ac:dyDescent="0.3">
      <c r="E16724" s="4" t="s">
        <v>2036</v>
      </c>
      <c r="F16724" s="11">
        <v>0</v>
      </c>
    </row>
    <row r="16725" spans="5:6" x14ac:dyDescent="0.3">
      <c r="E16725" s="4" t="s">
        <v>2822</v>
      </c>
      <c r="F16725" s="11">
        <v>0</v>
      </c>
    </row>
    <row r="16726" spans="5:6" x14ac:dyDescent="0.3">
      <c r="E16726" s="4" t="s">
        <v>2037</v>
      </c>
      <c r="F16726" s="11">
        <v>0</v>
      </c>
    </row>
    <row r="16727" spans="5:6" x14ac:dyDescent="0.3">
      <c r="E16727" s="4" t="s">
        <v>2826</v>
      </c>
      <c r="F16727" s="11">
        <v>0</v>
      </c>
    </row>
    <row r="16728" spans="5:6" x14ac:dyDescent="0.3">
      <c r="E16728" s="4" t="s">
        <v>2038</v>
      </c>
      <c r="F16728" s="11">
        <v>0</v>
      </c>
    </row>
    <row r="16729" spans="5:6" x14ac:dyDescent="0.3">
      <c r="E16729" s="4" t="s">
        <v>2830</v>
      </c>
      <c r="F16729" s="11">
        <v>0</v>
      </c>
    </row>
    <row r="16730" spans="5:6" x14ac:dyDescent="0.3">
      <c r="E16730" s="4" t="s">
        <v>2039</v>
      </c>
      <c r="F16730" s="11">
        <v>0</v>
      </c>
    </row>
    <row r="16731" spans="5:6" x14ac:dyDescent="0.3">
      <c r="E16731" s="4" t="s">
        <v>2834</v>
      </c>
      <c r="F16731" s="11">
        <v>0</v>
      </c>
    </row>
    <row r="16732" spans="5:6" x14ac:dyDescent="0.3">
      <c r="E16732" s="4" t="s">
        <v>2040</v>
      </c>
      <c r="F16732" s="11">
        <v>0</v>
      </c>
    </row>
    <row r="16733" spans="5:6" x14ac:dyDescent="0.3">
      <c r="E16733" s="4" t="s">
        <v>2844</v>
      </c>
      <c r="F16733" s="11">
        <v>0</v>
      </c>
    </row>
    <row r="16734" spans="5:6" x14ac:dyDescent="0.3">
      <c r="E16734" s="4" t="s">
        <v>2041</v>
      </c>
      <c r="F16734" s="11">
        <v>0</v>
      </c>
    </row>
    <row r="16735" spans="5:6" x14ac:dyDescent="0.3">
      <c r="E16735" s="4" t="s">
        <v>2852</v>
      </c>
      <c r="F16735" s="11">
        <v>0</v>
      </c>
    </row>
    <row r="16736" spans="5:6" x14ac:dyDescent="0.3">
      <c r="E16736" s="4" t="s">
        <v>2042</v>
      </c>
      <c r="F16736" s="11">
        <v>0</v>
      </c>
    </row>
    <row r="16737" spans="5:6" x14ac:dyDescent="0.3">
      <c r="E16737" s="4" t="s">
        <v>2856</v>
      </c>
      <c r="F16737" s="11">
        <v>0</v>
      </c>
    </row>
    <row r="16738" spans="5:6" x14ac:dyDescent="0.3">
      <c r="E16738" s="4" t="s">
        <v>2043</v>
      </c>
      <c r="F16738" s="11">
        <v>0</v>
      </c>
    </row>
    <row r="16739" spans="5:6" x14ac:dyDescent="0.3">
      <c r="E16739" s="4" t="s">
        <v>2860</v>
      </c>
      <c r="F16739" s="11">
        <v>0</v>
      </c>
    </row>
    <row r="16740" spans="5:6" x14ac:dyDescent="0.3">
      <c r="E16740" s="4" t="s">
        <v>2044</v>
      </c>
      <c r="F16740" s="11">
        <v>0</v>
      </c>
    </row>
    <row r="16741" spans="5:6" x14ac:dyDescent="0.3">
      <c r="E16741" s="4" t="s">
        <v>2871</v>
      </c>
      <c r="F16741" s="11">
        <v>0</v>
      </c>
    </row>
    <row r="16742" spans="5:6" x14ac:dyDescent="0.3">
      <c r="E16742" s="4" t="s">
        <v>2045</v>
      </c>
      <c r="F16742" s="11">
        <v>0</v>
      </c>
    </row>
    <row r="16743" spans="5:6" x14ac:dyDescent="0.3">
      <c r="E16743" s="4" t="s">
        <v>1760</v>
      </c>
      <c r="F16743" s="11">
        <v>0</v>
      </c>
    </row>
    <row r="16744" spans="5:6" x14ac:dyDescent="0.3">
      <c r="E16744" s="4" t="s">
        <v>2046</v>
      </c>
      <c r="F16744" s="11">
        <v>0</v>
      </c>
    </row>
    <row r="16745" spans="5:6" x14ac:dyDescent="0.3">
      <c r="E16745" s="4" t="s">
        <v>2319</v>
      </c>
      <c r="F16745" s="11">
        <v>0</v>
      </c>
    </row>
    <row r="16746" spans="5:6" x14ac:dyDescent="0.3">
      <c r="E16746" s="4" t="s">
        <v>2047</v>
      </c>
      <c r="F16746" s="11">
        <v>0</v>
      </c>
    </row>
    <row r="16747" spans="5:6" x14ac:dyDescent="0.3">
      <c r="E16747" s="4" t="s">
        <v>2321</v>
      </c>
      <c r="F16747" s="11">
        <v>0</v>
      </c>
    </row>
    <row r="16748" spans="5:6" x14ac:dyDescent="0.3">
      <c r="E16748" s="4" t="s">
        <v>2048</v>
      </c>
      <c r="F16748" s="11">
        <v>0</v>
      </c>
    </row>
    <row r="16749" spans="5:6" x14ac:dyDescent="0.3">
      <c r="E16749" s="4" t="s">
        <v>2323</v>
      </c>
      <c r="F16749" s="11">
        <v>0</v>
      </c>
    </row>
    <row r="16750" spans="5:6" x14ac:dyDescent="0.3">
      <c r="E16750" s="4" t="s">
        <v>2049</v>
      </c>
      <c r="F16750" s="11">
        <v>0</v>
      </c>
    </row>
    <row r="16751" spans="5:6" x14ac:dyDescent="0.3">
      <c r="E16751" s="4" t="s">
        <v>2325</v>
      </c>
      <c r="F16751" s="11">
        <v>0</v>
      </c>
    </row>
    <row r="16752" spans="5:6" x14ac:dyDescent="0.3">
      <c r="E16752" s="4" t="s">
        <v>1740</v>
      </c>
      <c r="F16752" s="11">
        <v>0</v>
      </c>
    </row>
    <row r="16753" spans="5:6" x14ac:dyDescent="0.3">
      <c r="E16753" s="4" t="s">
        <v>2327</v>
      </c>
      <c r="F16753" s="11">
        <v>0</v>
      </c>
    </row>
    <row r="16754" spans="5:6" x14ac:dyDescent="0.3">
      <c r="E16754" s="4" t="s">
        <v>2051</v>
      </c>
      <c r="F16754" s="11">
        <v>0</v>
      </c>
    </row>
    <row r="16755" spans="5:6" x14ac:dyDescent="0.3">
      <c r="E16755" s="4" t="s">
        <v>2329</v>
      </c>
      <c r="F16755" s="11">
        <v>0</v>
      </c>
    </row>
    <row r="16756" spans="5:6" x14ac:dyDescent="0.3">
      <c r="E16756" s="4" t="s">
        <v>2052</v>
      </c>
      <c r="F16756" s="11">
        <v>0</v>
      </c>
    </row>
    <row r="16757" spans="5:6" x14ac:dyDescent="0.3">
      <c r="E16757" s="4" t="s">
        <v>2331</v>
      </c>
      <c r="F16757" s="11">
        <v>0</v>
      </c>
    </row>
    <row r="16758" spans="5:6" x14ac:dyDescent="0.3">
      <c r="E16758" s="4" t="s">
        <v>2053</v>
      </c>
      <c r="F16758" s="11">
        <v>0</v>
      </c>
    </row>
    <row r="16759" spans="5:6" x14ac:dyDescent="0.3">
      <c r="E16759" s="4" t="s">
        <v>2333</v>
      </c>
      <c r="F16759" s="11">
        <v>0</v>
      </c>
    </row>
    <row r="16760" spans="5:6" x14ac:dyDescent="0.3">
      <c r="E16760" s="4" t="s">
        <v>2054</v>
      </c>
      <c r="F16760" s="11">
        <v>0</v>
      </c>
    </row>
    <row r="16761" spans="5:6" x14ac:dyDescent="0.3">
      <c r="E16761" s="4" t="s">
        <v>2335</v>
      </c>
      <c r="F16761" s="11">
        <v>0</v>
      </c>
    </row>
    <row r="16762" spans="5:6" x14ac:dyDescent="0.3">
      <c r="E16762" s="4" t="s">
        <v>2055</v>
      </c>
      <c r="F16762" s="11">
        <v>0</v>
      </c>
    </row>
    <row r="16763" spans="5:6" x14ac:dyDescent="0.3">
      <c r="E16763" s="4" t="s">
        <v>2337</v>
      </c>
      <c r="F16763" s="11">
        <v>0</v>
      </c>
    </row>
    <row r="16764" spans="5:6" x14ac:dyDescent="0.3">
      <c r="E16764" s="4" t="s">
        <v>2056</v>
      </c>
      <c r="F16764" s="11">
        <v>0</v>
      </c>
    </row>
    <row r="16765" spans="5:6" x14ac:dyDescent="0.3">
      <c r="E16765" s="4" t="s">
        <v>2339</v>
      </c>
      <c r="F16765" s="11">
        <v>0</v>
      </c>
    </row>
    <row r="16766" spans="5:6" x14ac:dyDescent="0.3">
      <c r="E16766" s="4" t="s">
        <v>2057</v>
      </c>
      <c r="F16766" s="11">
        <v>0</v>
      </c>
    </row>
    <row r="16767" spans="5:6" x14ac:dyDescent="0.3">
      <c r="E16767" s="4" t="s">
        <v>2341</v>
      </c>
      <c r="F16767" s="11">
        <v>0</v>
      </c>
    </row>
    <row r="16768" spans="5:6" x14ac:dyDescent="0.3">
      <c r="E16768" s="4" t="s">
        <v>2058</v>
      </c>
      <c r="F16768" s="11">
        <v>0</v>
      </c>
    </row>
    <row r="16769" spans="5:6" x14ac:dyDescent="0.3">
      <c r="E16769" s="4" t="s">
        <v>2343</v>
      </c>
      <c r="F16769" s="11">
        <v>0</v>
      </c>
    </row>
    <row r="16770" spans="5:6" x14ac:dyDescent="0.3">
      <c r="E16770" s="4" t="s">
        <v>2059</v>
      </c>
      <c r="F16770" s="11">
        <v>0</v>
      </c>
    </row>
    <row r="16771" spans="5:6" x14ac:dyDescent="0.3">
      <c r="E16771" s="4" t="s">
        <v>2345</v>
      </c>
      <c r="F16771" s="11">
        <v>0</v>
      </c>
    </row>
    <row r="16772" spans="5:6" x14ac:dyDescent="0.3">
      <c r="E16772" s="4" t="s">
        <v>2060</v>
      </c>
      <c r="F16772" s="11">
        <v>0</v>
      </c>
    </row>
    <row r="16773" spans="5:6" x14ac:dyDescent="0.3">
      <c r="E16773" s="4" t="s">
        <v>2347</v>
      </c>
      <c r="F16773" s="11">
        <v>0</v>
      </c>
    </row>
    <row r="16774" spans="5:6" x14ac:dyDescent="0.3">
      <c r="E16774" s="4" t="s">
        <v>2061</v>
      </c>
      <c r="F16774" s="11">
        <v>0</v>
      </c>
    </row>
    <row r="16775" spans="5:6" x14ac:dyDescent="0.3">
      <c r="E16775" s="4" t="s">
        <v>2349</v>
      </c>
      <c r="F16775" s="11">
        <v>0</v>
      </c>
    </row>
    <row r="16776" spans="5:6" x14ac:dyDescent="0.3">
      <c r="E16776" s="4" t="s">
        <v>2062</v>
      </c>
      <c r="F16776" s="11">
        <v>0</v>
      </c>
    </row>
    <row r="16777" spans="5:6" x14ac:dyDescent="0.3">
      <c r="E16777" s="4" t="s">
        <v>2351</v>
      </c>
      <c r="F16777" s="11">
        <v>0</v>
      </c>
    </row>
    <row r="16778" spans="5:6" x14ac:dyDescent="0.3">
      <c r="E16778" s="4" t="s">
        <v>2063</v>
      </c>
      <c r="F16778" s="11">
        <v>0</v>
      </c>
    </row>
    <row r="16779" spans="5:6" x14ac:dyDescent="0.3">
      <c r="E16779" s="4" t="s">
        <v>2353</v>
      </c>
      <c r="F16779" s="11">
        <v>0</v>
      </c>
    </row>
    <row r="16780" spans="5:6" x14ac:dyDescent="0.3">
      <c r="E16780" s="4" t="s">
        <v>2064</v>
      </c>
      <c r="F16780" s="11">
        <v>0</v>
      </c>
    </row>
    <row r="16781" spans="5:6" x14ac:dyDescent="0.3">
      <c r="E16781" s="4" t="s">
        <v>2355</v>
      </c>
      <c r="F16781" s="11">
        <v>0</v>
      </c>
    </row>
    <row r="16782" spans="5:6" x14ac:dyDescent="0.3">
      <c r="E16782" s="4" t="s">
        <v>2065</v>
      </c>
      <c r="F16782" s="11">
        <v>0</v>
      </c>
    </row>
    <row r="16783" spans="5:6" x14ac:dyDescent="0.3">
      <c r="E16783" s="4" t="s">
        <v>2357</v>
      </c>
      <c r="F16783" s="11">
        <v>0</v>
      </c>
    </row>
    <row r="16784" spans="5:6" x14ac:dyDescent="0.3">
      <c r="E16784" s="4" t="s">
        <v>2066</v>
      </c>
      <c r="F16784" s="11">
        <v>0</v>
      </c>
    </row>
    <row r="16785" spans="5:6" x14ac:dyDescent="0.3">
      <c r="E16785" s="4" t="s">
        <v>2359</v>
      </c>
      <c r="F16785" s="11">
        <v>0</v>
      </c>
    </row>
    <row r="16786" spans="5:6" x14ac:dyDescent="0.3">
      <c r="E16786" s="4" t="s">
        <v>2067</v>
      </c>
      <c r="F16786" s="11">
        <v>0</v>
      </c>
    </row>
    <row r="16787" spans="5:6" x14ac:dyDescent="0.3">
      <c r="E16787" s="4" t="s">
        <v>2361</v>
      </c>
      <c r="F16787" s="11">
        <v>0</v>
      </c>
    </row>
    <row r="16788" spans="5:6" x14ac:dyDescent="0.3">
      <c r="E16788" s="4" t="s">
        <v>2068</v>
      </c>
      <c r="F16788" s="11">
        <v>0</v>
      </c>
    </row>
    <row r="16789" spans="5:6" x14ac:dyDescent="0.3">
      <c r="E16789" s="4" t="s">
        <v>2363</v>
      </c>
      <c r="F16789" s="11">
        <v>0</v>
      </c>
    </row>
    <row r="16790" spans="5:6" x14ac:dyDescent="0.3">
      <c r="E16790" s="4" t="s">
        <v>2069</v>
      </c>
      <c r="F16790" s="11">
        <v>0</v>
      </c>
    </row>
    <row r="16791" spans="5:6" x14ac:dyDescent="0.3">
      <c r="E16791" s="4" t="s">
        <v>2365</v>
      </c>
      <c r="F16791" s="11">
        <v>0</v>
      </c>
    </row>
    <row r="16792" spans="5:6" x14ac:dyDescent="0.3">
      <c r="E16792" s="4" t="s">
        <v>2070</v>
      </c>
      <c r="F16792" s="11">
        <v>0</v>
      </c>
    </row>
    <row r="16793" spans="5:6" x14ac:dyDescent="0.3">
      <c r="E16793" s="4" t="s">
        <v>2367</v>
      </c>
      <c r="F16793" s="11">
        <v>0</v>
      </c>
    </row>
    <row r="16794" spans="5:6" x14ac:dyDescent="0.3">
      <c r="E16794" s="4" t="s">
        <v>2071</v>
      </c>
      <c r="F16794" s="11">
        <v>0</v>
      </c>
    </row>
    <row r="16795" spans="5:6" x14ac:dyDescent="0.3">
      <c r="E16795" s="4" t="s">
        <v>2369</v>
      </c>
      <c r="F16795" s="11">
        <v>0</v>
      </c>
    </row>
    <row r="16796" spans="5:6" x14ac:dyDescent="0.3">
      <c r="E16796" s="4" t="s">
        <v>2072</v>
      </c>
      <c r="F16796" s="11">
        <v>0</v>
      </c>
    </row>
    <row r="16797" spans="5:6" x14ac:dyDescent="0.3">
      <c r="E16797" s="4" t="s">
        <v>2371</v>
      </c>
      <c r="F16797" s="11">
        <v>0</v>
      </c>
    </row>
    <row r="16798" spans="5:6" x14ac:dyDescent="0.3">
      <c r="E16798" s="4" t="s">
        <v>2073</v>
      </c>
      <c r="F16798" s="11">
        <v>0</v>
      </c>
    </row>
    <row r="16799" spans="5:6" x14ac:dyDescent="0.3">
      <c r="E16799" s="4" t="s">
        <v>2373</v>
      </c>
      <c r="F16799" s="11">
        <v>0</v>
      </c>
    </row>
    <row r="16800" spans="5:6" x14ac:dyDescent="0.3">
      <c r="E16800" s="4" t="s">
        <v>2074</v>
      </c>
      <c r="F16800" s="11">
        <v>0</v>
      </c>
    </row>
    <row r="16801" spans="5:6" x14ac:dyDescent="0.3">
      <c r="E16801" s="4" t="s">
        <v>2375</v>
      </c>
      <c r="F16801" s="11">
        <v>0</v>
      </c>
    </row>
    <row r="16802" spans="5:6" x14ac:dyDescent="0.3">
      <c r="E16802" s="4" t="s">
        <v>2075</v>
      </c>
      <c r="F16802" s="11">
        <v>0</v>
      </c>
    </row>
    <row r="16803" spans="5:6" x14ac:dyDescent="0.3">
      <c r="E16803" s="4" t="s">
        <v>2377</v>
      </c>
      <c r="F16803" s="11">
        <v>0</v>
      </c>
    </row>
    <row r="16804" spans="5:6" x14ac:dyDescent="0.3">
      <c r="E16804" s="4" t="s">
        <v>2076</v>
      </c>
      <c r="F16804" s="11">
        <v>0</v>
      </c>
    </row>
    <row r="16805" spans="5:6" x14ac:dyDescent="0.3">
      <c r="E16805" s="4" t="s">
        <v>2379</v>
      </c>
      <c r="F16805" s="11">
        <v>0</v>
      </c>
    </row>
    <row r="16806" spans="5:6" x14ac:dyDescent="0.3">
      <c r="E16806" s="4" t="s">
        <v>2077</v>
      </c>
      <c r="F16806" s="11">
        <v>0</v>
      </c>
    </row>
    <row r="16807" spans="5:6" x14ac:dyDescent="0.3">
      <c r="E16807" s="4" t="s">
        <v>2381</v>
      </c>
      <c r="F16807" s="11">
        <v>0</v>
      </c>
    </row>
    <row r="16808" spans="5:6" x14ac:dyDescent="0.3">
      <c r="E16808" s="4" t="s">
        <v>2078</v>
      </c>
      <c r="F16808" s="11">
        <v>0</v>
      </c>
    </row>
    <row r="16809" spans="5:6" x14ac:dyDescent="0.3">
      <c r="E16809" s="4" t="s">
        <v>2383</v>
      </c>
      <c r="F16809" s="11">
        <v>0</v>
      </c>
    </row>
    <row r="16810" spans="5:6" x14ac:dyDescent="0.3">
      <c r="E16810" s="4" t="s">
        <v>2079</v>
      </c>
      <c r="F16810" s="11">
        <v>0</v>
      </c>
    </row>
    <row r="16811" spans="5:6" x14ac:dyDescent="0.3">
      <c r="E16811" s="4" t="s">
        <v>2385</v>
      </c>
      <c r="F16811" s="11">
        <v>0</v>
      </c>
    </row>
    <row r="16812" spans="5:6" x14ac:dyDescent="0.3">
      <c r="E16812" s="4" t="s">
        <v>2080</v>
      </c>
      <c r="F16812" s="11">
        <v>0</v>
      </c>
    </row>
    <row r="16813" spans="5:6" x14ac:dyDescent="0.3">
      <c r="E16813" s="4" t="s">
        <v>2387</v>
      </c>
      <c r="F16813" s="11">
        <v>0</v>
      </c>
    </row>
    <row r="16814" spans="5:6" x14ac:dyDescent="0.3">
      <c r="E16814" s="4" t="s">
        <v>2081</v>
      </c>
      <c r="F16814" s="11">
        <v>0</v>
      </c>
    </row>
    <row r="16815" spans="5:6" x14ac:dyDescent="0.3">
      <c r="E16815" s="4" t="s">
        <v>2389</v>
      </c>
      <c r="F16815" s="11">
        <v>0</v>
      </c>
    </row>
    <row r="16816" spans="5:6" x14ac:dyDescent="0.3">
      <c r="E16816" s="4" t="s">
        <v>2082</v>
      </c>
      <c r="F16816" s="11">
        <v>0</v>
      </c>
    </row>
    <row r="16817" spans="5:6" x14ac:dyDescent="0.3">
      <c r="E16817" s="4" t="s">
        <v>2391</v>
      </c>
      <c r="F16817" s="11">
        <v>0</v>
      </c>
    </row>
    <row r="16818" spans="5:6" x14ac:dyDescent="0.3">
      <c r="E16818" s="4" t="s">
        <v>2083</v>
      </c>
      <c r="F16818" s="11">
        <v>0</v>
      </c>
    </row>
    <row r="16819" spans="5:6" x14ac:dyDescent="0.3">
      <c r="E16819" s="4" t="s">
        <v>2393</v>
      </c>
      <c r="F16819" s="11">
        <v>0</v>
      </c>
    </row>
    <row r="16820" spans="5:6" x14ac:dyDescent="0.3">
      <c r="E16820" s="4" t="s">
        <v>2084</v>
      </c>
      <c r="F16820" s="11">
        <v>0</v>
      </c>
    </row>
    <row r="16821" spans="5:6" x14ac:dyDescent="0.3">
      <c r="E16821" s="4" t="s">
        <v>2395</v>
      </c>
      <c r="F16821" s="11">
        <v>0</v>
      </c>
    </row>
    <row r="16822" spans="5:6" x14ac:dyDescent="0.3">
      <c r="E16822" s="4" t="s">
        <v>2085</v>
      </c>
      <c r="F16822" s="11">
        <v>0</v>
      </c>
    </row>
    <row r="16823" spans="5:6" x14ac:dyDescent="0.3">
      <c r="E16823" s="4" t="s">
        <v>2397</v>
      </c>
      <c r="F16823" s="11">
        <v>0</v>
      </c>
    </row>
    <row r="16824" spans="5:6" x14ac:dyDescent="0.3">
      <c r="E16824" s="4" t="s">
        <v>2086</v>
      </c>
      <c r="F16824" s="11">
        <v>0</v>
      </c>
    </row>
    <row r="16825" spans="5:6" x14ac:dyDescent="0.3">
      <c r="E16825" s="4" t="s">
        <v>2399</v>
      </c>
      <c r="F16825" s="11">
        <v>0</v>
      </c>
    </row>
    <row r="16826" spans="5:6" x14ac:dyDescent="0.3">
      <c r="E16826" s="4" t="s">
        <v>2087</v>
      </c>
      <c r="F16826" s="11">
        <v>0</v>
      </c>
    </row>
    <row r="16827" spans="5:6" x14ac:dyDescent="0.3">
      <c r="E16827" s="4" t="s">
        <v>2401</v>
      </c>
      <c r="F16827" s="11">
        <v>0</v>
      </c>
    </row>
    <row r="16828" spans="5:6" x14ac:dyDescent="0.3">
      <c r="E16828" s="4" t="s">
        <v>2088</v>
      </c>
      <c r="F16828" s="11">
        <v>0</v>
      </c>
    </row>
    <row r="16829" spans="5:6" x14ac:dyDescent="0.3">
      <c r="E16829" s="4" t="s">
        <v>2403</v>
      </c>
      <c r="F16829" s="11">
        <v>0</v>
      </c>
    </row>
    <row r="16830" spans="5:6" x14ac:dyDescent="0.3">
      <c r="E16830" s="4" t="s">
        <v>2089</v>
      </c>
      <c r="F16830" s="11">
        <v>0</v>
      </c>
    </row>
    <row r="16831" spans="5:6" x14ac:dyDescent="0.3">
      <c r="E16831" s="4" t="s">
        <v>2405</v>
      </c>
      <c r="F16831" s="11">
        <v>0</v>
      </c>
    </row>
    <row r="16832" spans="5:6" x14ac:dyDescent="0.3">
      <c r="E16832" s="4" t="s">
        <v>2090</v>
      </c>
      <c r="F16832" s="11">
        <v>0</v>
      </c>
    </row>
    <row r="16833" spans="5:6" x14ac:dyDescent="0.3">
      <c r="E16833" s="4" t="s">
        <v>2407</v>
      </c>
      <c r="F16833" s="11">
        <v>0</v>
      </c>
    </row>
    <row r="16834" spans="5:6" x14ac:dyDescent="0.3">
      <c r="E16834" s="4" t="s">
        <v>2091</v>
      </c>
      <c r="F16834" s="11">
        <v>0</v>
      </c>
    </row>
    <row r="16835" spans="5:6" x14ac:dyDescent="0.3">
      <c r="E16835" s="4" t="s">
        <v>1774</v>
      </c>
      <c r="F16835" s="11">
        <v>0</v>
      </c>
    </row>
    <row r="16836" spans="5:6" x14ac:dyDescent="0.3">
      <c r="E16836" s="4" t="s">
        <v>2092</v>
      </c>
      <c r="F16836" s="11">
        <v>0</v>
      </c>
    </row>
    <row r="16837" spans="5:6" x14ac:dyDescent="0.3">
      <c r="E16837" s="4" t="s">
        <v>2411</v>
      </c>
      <c r="F16837" s="11">
        <v>0</v>
      </c>
    </row>
    <row r="16838" spans="5:6" x14ac:dyDescent="0.3">
      <c r="E16838" s="4" t="s">
        <v>2093</v>
      </c>
      <c r="F16838" s="11">
        <v>0</v>
      </c>
    </row>
    <row r="16839" spans="5:6" x14ac:dyDescent="0.3">
      <c r="E16839" s="4" t="s">
        <v>2413</v>
      </c>
      <c r="F16839" s="11">
        <v>0</v>
      </c>
    </row>
    <row r="16840" spans="5:6" x14ac:dyDescent="0.3">
      <c r="E16840" s="4" t="s">
        <v>2094</v>
      </c>
      <c r="F16840" s="11">
        <v>0</v>
      </c>
    </row>
    <row r="16841" spans="5:6" x14ac:dyDescent="0.3">
      <c r="E16841" s="4" t="s">
        <v>2415</v>
      </c>
      <c r="F16841" s="11">
        <v>0</v>
      </c>
    </row>
    <row r="16842" spans="5:6" x14ac:dyDescent="0.3">
      <c r="E16842" s="4" t="s">
        <v>2095</v>
      </c>
      <c r="F16842" s="11">
        <v>0</v>
      </c>
    </row>
    <row r="16843" spans="5:6" x14ac:dyDescent="0.3">
      <c r="E16843" s="4" t="s">
        <v>2417</v>
      </c>
      <c r="F16843" s="11">
        <v>0</v>
      </c>
    </row>
    <row r="16844" spans="5:6" x14ac:dyDescent="0.3">
      <c r="E16844" s="4" t="s">
        <v>2096</v>
      </c>
      <c r="F16844" s="11">
        <v>0</v>
      </c>
    </row>
    <row r="16845" spans="5:6" x14ac:dyDescent="0.3">
      <c r="E16845" s="4" t="s">
        <v>2419</v>
      </c>
      <c r="F16845" s="11">
        <v>0</v>
      </c>
    </row>
    <row r="16846" spans="5:6" x14ac:dyDescent="0.3">
      <c r="E16846" s="4" t="s">
        <v>2097</v>
      </c>
      <c r="F16846" s="11">
        <v>0</v>
      </c>
    </row>
    <row r="16847" spans="5:6" x14ac:dyDescent="0.3">
      <c r="E16847" s="4" t="s">
        <v>2421</v>
      </c>
      <c r="F16847" s="11">
        <v>0</v>
      </c>
    </row>
    <row r="16848" spans="5:6" x14ac:dyDescent="0.3">
      <c r="E16848" s="4" t="s">
        <v>2098</v>
      </c>
      <c r="F16848" s="11">
        <v>0</v>
      </c>
    </row>
    <row r="16849" spans="5:6" x14ac:dyDescent="0.3">
      <c r="E16849" s="4" t="s">
        <v>1749</v>
      </c>
      <c r="F16849" s="11">
        <v>0</v>
      </c>
    </row>
    <row r="16850" spans="5:6" x14ac:dyDescent="0.3">
      <c r="E16850" s="4" t="s">
        <v>2099</v>
      </c>
      <c r="F16850" s="11">
        <v>0</v>
      </c>
    </row>
    <row r="16851" spans="5:6" x14ac:dyDescent="0.3">
      <c r="E16851" s="4" t="s">
        <v>2425</v>
      </c>
      <c r="F16851" s="11">
        <v>0</v>
      </c>
    </row>
    <row r="16852" spans="5:6" x14ac:dyDescent="0.3">
      <c r="E16852" s="4" t="s">
        <v>2100</v>
      </c>
      <c r="F16852" s="11">
        <v>0</v>
      </c>
    </row>
    <row r="16853" spans="5:6" x14ac:dyDescent="0.3">
      <c r="E16853" s="4" t="s">
        <v>2427</v>
      </c>
      <c r="F16853" s="11">
        <v>0</v>
      </c>
    </row>
    <row r="16854" spans="5:6" x14ac:dyDescent="0.3">
      <c r="E16854" s="4" t="s">
        <v>2101</v>
      </c>
      <c r="F16854" s="11">
        <v>0</v>
      </c>
    </row>
    <row r="16855" spans="5:6" x14ac:dyDescent="0.3">
      <c r="E16855" s="4" t="s">
        <v>2429</v>
      </c>
      <c r="F16855" s="11">
        <v>0</v>
      </c>
    </row>
    <row r="16856" spans="5:6" x14ac:dyDescent="0.3">
      <c r="E16856" s="4" t="s">
        <v>2102</v>
      </c>
      <c r="F16856" s="11">
        <v>0</v>
      </c>
    </row>
    <row r="16857" spans="5:6" x14ac:dyDescent="0.3">
      <c r="E16857" s="4" t="s">
        <v>2431</v>
      </c>
      <c r="F16857" s="11">
        <v>0</v>
      </c>
    </row>
    <row r="16858" spans="5:6" x14ac:dyDescent="0.3">
      <c r="E16858" s="4" t="s">
        <v>2103</v>
      </c>
      <c r="F16858" s="11">
        <v>0</v>
      </c>
    </row>
    <row r="16859" spans="5:6" x14ac:dyDescent="0.3">
      <c r="E16859" s="4" t="s">
        <v>2433</v>
      </c>
      <c r="F16859" s="11">
        <v>0</v>
      </c>
    </row>
    <row r="16860" spans="5:6" x14ac:dyDescent="0.3">
      <c r="E16860" s="4" t="s">
        <v>2104</v>
      </c>
      <c r="F16860" s="11">
        <v>0</v>
      </c>
    </row>
    <row r="16861" spans="5:6" x14ac:dyDescent="0.3">
      <c r="E16861" s="4" t="s">
        <v>2435</v>
      </c>
      <c r="F16861" s="11">
        <v>0</v>
      </c>
    </row>
    <row r="16862" spans="5:6" x14ac:dyDescent="0.3">
      <c r="E16862" s="4" t="s">
        <v>2105</v>
      </c>
      <c r="F16862" s="11">
        <v>0</v>
      </c>
    </row>
    <row r="16863" spans="5:6" x14ac:dyDescent="0.3">
      <c r="E16863" s="4" t="s">
        <v>2437</v>
      </c>
      <c r="F16863" s="11">
        <v>0</v>
      </c>
    </row>
    <row r="16864" spans="5:6" x14ac:dyDescent="0.3">
      <c r="E16864" s="4" t="s">
        <v>2106</v>
      </c>
      <c r="F16864" s="11">
        <v>0</v>
      </c>
    </row>
    <row r="16865" spans="5:6" x14ac:dyDescent="0.3">
      <c r="E16865" s="4" t="s">
        <v>2439</v>
      </c>
      <c r="F16865" s="11">
        <v>0</v>
      </c>
    </row>
    <row r="16866" spans="5:6" x14ac:dyDescent="0.3">
      <c r="E16866" s="4" t="s">
        <v>2107</v>
      </c>
      <c r="F16866" s="11">
        <v>0</v>
      </c>
    </row>
    <row r="16867" spans="5:6" x14ac:dyDescent="0.3">
      <c r="E16867" s="4" t="s">
        <v>2441</v>
      </c>
      <c r="F16867" s="11">
        <v>0</v>
      </c>
    </row>
    <row r="16868" spans="5:6" x14ac:dyDescent="0.3">
      <c r="E16868" s="4" t="s">
        <v>2108</v>
      </c>
      <c r="F16868" s="11">
        <v>0</v>
      </c>
    </row>
    <row r="16869" spans="5:6" x14ac:dyDescent="0.3">
      <c r="E16869" s="4" t="s">
        <v>2443</v>
      </c>
      <c r="F16869" s="11">
        <v>0</v>
      </c>
    </row>
    <row r="16870" spans="5:6" x14ac:dyDescent="0.3">
      <c r="E16870" s="4" t="s">
        <v>2109</v>
      </c>
      <c r="F16870" s="11">
        <v>0</v>
      </c>
    </row>
    <row r="16871" spans="5:6" x14ac:dyDescent="0.3">
      <c r="E16871" s="4" t="s">
        <v>2445</v>
      </c>
      <c r="F16871" s="11">
        <v>0</v>
      </c>
    </row>
    <row r="16872" spans="5:6" x14ac:dyDescent="0.3">
      <c r="E16872" s="4" t="s">
        <v>2110</v>
      </c>
      <c r="F16872" s="11">
        <v>0</v>
      </c>
    </row>
    <row r="16873" spans="5:6" x14ac:dyDescent="0.3">
      <c r="E16873" s="4" t="s">
        <v>2447</v>
      </c>
      <c r="F16873" s="11">
        <v>0</v>
      </c>
    </row>
    <row r="16874" spans="5:6" x14ac:dyDescent="0.3">
      <c r="E16874" s="4" t="s">
        <v>2111</v>
      </c>
      <c r="F16874" s="11">
        <v>0</v>
      </c>
    </row>
    <row r="16875" spans="5:6" x14ac:dyDescent="0.3">
      <c r="E16875" s="4" t="s">
        <v>2449</v>
      </c>
      <c r="F16875" s="11">
        <v>0</v>
      </c>
    </row>
    <row r="16876" spans="5:6" x14ac:dyDescent="0.3">
      <c r="E16876" s="4" t="s">
        <v>2112</v>
      </c>
      <c r="F16876" s="11">
        <v>0</v>
      </c>
    </row>
    <row r="16877" spans="5:6" x14ac:dyDescent="0.3">
      <c r="E16877" s="4" t="s">
        <v>2451</v>
      </c>
      <c r="F16877" s="11">
        <v>0</v>
      </c>
    </row>
    <row r="16878" spans="5:6" x14ac:dyDescent="0.3">
      <c r="E16878" s="4" t="s">
        <v>2113</v>
      </c>
      <c r="F16878" s="11">
        <v>0</v>
      </c>
    </row>
    <row r="16879" spans="5:6" x14ac:dyDescent="0.3">
      <c r="E16879" s="4" t="s">
        <v>2453</v>
      </c>
      <c r="F16879" s="11">
        <v>0</v>
      </c>
    </row>
    <row r="16880" spans="5:6" x14ac:dyDescent="0.3">
      <c r="E16880" s="4" t="s">
        <v>2114</v>
      </c>
      <c r="F16880" s="11">
        <v>0</v>
      </c>
    </row>
    <row r="16881" spans="5:6" x14ac:dyDescent="0.3">
      <c r="E16881" s="4" t="s">
        <v>2455</v>
      </c>
      <c r="F16881" s="11">
        <v>0</v>
      </c>
    </row>
    <row r="16882" spans="5:6" x14ac:dyDescent="0.3">
      <c r="E16882" s="4" t="s">
        <v>2115</v>
      </c>
      <c r="F16882" s="11">
        <v>0</v>
      </c>
    </row>
    <row r="16883" spans="5:6" x14ac:dyDescent="0.3">
      <c r="E16883" s="4" t="s">
        <v>2457</v>
      </c>
      <c r="F16883" s="11">
        <v>0</v>
      </c>
    </row>
    <row r="16884" spans="5:6" x14ac:dyDescent="0.3">
      <c r="E16884" s="4" t="s">
        <v>2116</v>
      </c>
      <c r="F16884" s="11">
        <v>0</v>
      </c>
    </row>
    <row r="16885" spans="5:6" x14ac:dyDescent="0.3">
      <c r="E16885" s="4" t="s">
        <v>2459</v>
      </c>
      <c r="F16885" s="11">
        <v>0</v>
      </c>
    </row>
    <row r="16886" spans="5:6" x14ac:dyDescent="0.3">
      <c r="E16886" s="4" t="s">
        <v>2117</v>
      </c>
      <c r="F16886" s="11">
        <v>0</v>
      </c>
    </row>
    <row r="16887" spans="5:6" x14ac:dyDescent="0.3">
      <c r="E16887" s="4" t="s">
        <v>2461</v>
      </c>
      <c r="F16887" s="11">
        <v>0</v>
      </c>
    </row>
    <row r="16888" spans="5:6" x14ac:dyDescent="0.3">
      <c r="E16888" s="4" t="s">
        <v>2118</v>
      </c>
      <c r="F16888" s="11">
        <v>0</v>
      </c>
    </row>
    <row r="16889" spans="5:6" x14ac:dyDescent="0.3">
      <c r="E16889" s="4" t="s">
        <v>2463</v>
      </c>
      <c r="F16889" s="11">
        <v>0</v>
      </c>
    </row>
    <row r="16890" spans="5:6" x14ac:dyDescent="0.3">
      <c r="E16890" s="4" t="s">
        <v>2119</v>
      </c>
      <c r="F16890" s="11">
        <v>0</v>
      </c>
    </row>
    <row r="16891" spans="5:6" x14ac:dyDescent="0.3">
      <c r="E16891" s="4" t="s">
        <v>2465</v>
      </c>
      <c r="F16891" s="11">
        <v>0</v>
      </c>
    </row>
    <row r="16892" spans="5:6" x14ac:dyDescent="0.3">
      <c r="E16892" s="4" t="s">
        <v>2120</v>
      </c>
      <c r="F16892" s="11">
        <v>0</v>
      </c>
    </row>
    <row r="16893" spans="5:6" x14ac:dyDescent="0.3">
      <c r="E16893" s="4" t="s">
        <v>2467</v>
      </c>
      <c r="F16893" s="11">
        <v>0</v>
      </c>
    </row>
    <row r="16894" spans="5:6" x14ac:dyDescent="0.3">
      <c r="E16894" s="4" t="s">
        <v>2121</v>
      </c>
      <c r="F16894" s="11">
        <v>0</v>
      </c>
    </row>
    <row r="16895" spans="5:6" x14ac:dyDescent="0.3">
      <c r="E16895" s="4" t="s">
        <v>2469</v>
      </c>
      <c r="F16895" s="11">
        <v>0</v>
      </c>
    </row>
    <row r="16896" spans="5:6" x14ac:dyDescent="0.3">
      <c r="E16896" s="4" t="s">
        <v>2122</v>
      </c>
      <c r="F16896" s="11">
        <v>0</v>
      </c>
    </row>
    <row r="16897" spans="5:6" x14ac:dyDescent="0.3">
      <c r="E16897" s="4" t="s">
        <v>2471</v>
      </c>
      <c r="F16897" s="11">
        <v>0</v>
      </c>
    </row>
    <row r="16898" spans="5:6" x14ac:dyDescent="0.3">
      <c r="E16898" s="4" t="s">
        <v>2123</v>
      </c>
      <c r="F16898" s="11">
        <v>0</v>
      </c>
    </row>
    <row r="16899" spans="5:6" x14ac:dyDescent="0.3">
      <c r="E16899" s="4" t="s">
        <v>2473</v>
      </c>
      <c r="F16899" s="11">
        <v>0</v>
      </c>
    </row>
    <row r="16900" spans="5:6" x14ac:dyDescent="0.3">
      <c r="E16900" s="4" t="s">
        <v>2124</v>
      </c>
      <c r="F16900" s="11">
        <v>0</v>
      </c>
    </row>
    <row r="16901" spans="5:6" x14ac:dyDescent="0.3">
      <c r="E16901" s="4" t="s">
        <v>2475</v>
      </c>
      <c r="F16901" s="11">
        <v>0</v>
      </c>
    </row>
    <row r="16902" spans="5:6" x14ac:dyDescent="0.3">
      <c r="E16902" s="4" t="s">
        <v>2125</v>
      </c>
      <c r="F16902" s="11">
        <v>0</v>
      </c>
    </row>
    <row r="16903" spans="5:6" x14ac:dyDescent="0.3">
      <c r="E16903" s="4" t="s">
        <v>2477</v>
      </c>
      <c r="F16903" s="11">
        <v>0</v>
      </c>
    </row>
    <row r="16904" spans="5:6" x14ac:dyDescent="0.3">
      <c r="E16904" s="4" t="s">
        <v>2126</v>
      </c>
      <c r="F16904" s="11">
        <v>0</v>
      </c>
    </row>
    <row r="16905" spans="5:6" x14ac:dyDescent="0.3">
      <c r="E16905" s="4" t="s">
        <v>2479</v>
      </c>
      <c r="F16905" s="11">
        <v>0</v>
      </c>
    </row>
    <row r="16906" spans="5:6" x14ac:dyDescent="0.3">
      <c r="E16906" s="4" t="s">
        <v>2127</v>
      </c>
      <c r="F16906" s="11">
        <v>0</v>
      </c>
    </row>
    <row r="16907" spans="5:6" x14ac:dyDescent="0.3">
      <c r="E16907" s="4" t="s">
        <v>2481</v>
      </c>
      <c r="F16907" s="11">
        <v>0</v>
      </c>
    </row>
    <row r="16908" spans="5:6" x14ac:dyDescent="0.3">
      <c r="E16908" s="4" t="s">
        <v>2128</v>
      </c>
      <c r="F16908" s="11">
        <v>0</v>
      </c>
    </row>
    <row r="16909" spans="5:6" x14ac:dyDescent="0.3">
      <c r="E16909" s="4" t="s">
        <v>2483</v>
      </c>
      <c r="F16909" s="11">
        <v>0</v>
      </c>
    </row>
    <row r="16910" spans="5:6" x14ac:dyDescent="0.3">
      <c r="E16910" s="4" t="s">
        <v>1741</v>
      </c>
      <c r="F16910" s="11">
        <v>0</v>
      </c>
    </row>
    <row r="16911" spans="5:6" x14ac:dyDescent="0.3">
      <c r="E16911" s="4" t="s">
        <v>2485</v>
      </c>
      <c r="F16911" s="11">
        <v>0</v>
      </c>
    </row>
    <row r="16912" spans="5:6" x14ac:dyDescent="0.3">
      <c r="E16912" s="4" t="s">
        <v>2130</v>
      </c>
      <c r="F16912" s="11">
        <v>0</v>
      </c>
    </row>
    <row r="16913" spans="5:6" x14ac:dyDescent="0.3">
      <c r="E16913" s="4" t="s">
        <v>2487</v>
      </c>
      <c r="F16913" s="11">
        <v>0</v>
      </c>
    </row>
    <row r="16914" spans="5:6" x14ac:dyDescent="0.3">
      <c r="E16914" s="4" t="s">
        <v>2131</v>
      </c>
      <c r="F16914" s="11">
        <v>0</v>
      </c>
    </row>
    <row r="16915" spans="5:6" x14ac:dyDescent="0.3">
      <c r="E16915" s="4" t="s">
        <v>2489</v>
      </c>
      <c r="F16915" s="11">
        <v>0</v>
      </c>
    </row>
    <row r="16916" spans="5:6" x14ac:dyDescent="0.3">
      <c r="E16916" s="4" t="s">
        <v>2132</v>
      </c>
      <c r="F16916" s="11">
        <v>0</v>
      </c>
    </row>
    <row r="16917" spans="5:6" x14ac:dyDescent="0.3">
      <c r="E16917" s="4" t="s">
        <v>2491</v>
      </c>
      <c r="F16917" s="11">
        <v>0</v>
      </c>
    </row>
    <row r="16918" spans="5:6" x14ac:dyDescent="0.3">
      <c r="E16918" s="4" t="s">
        <v>2133</v>
      </c>
      <c r="F16918" s="11">
        <v>0</v>
      </c>
    </row>
    <row r="16919" spans="5:6" x14ac:dyDescent="0.3">
      <c r="E16919" s="4" t="s">
        <v>2493</v>
      </c>
      <c r="F16919" s="11">
        <v>0</v>
      </c>
    </row>
    <row r="16920" spans="5:6" x14ac:dyDescent="0.3">
      <c r="E16920" s="4" t="s">
        <v>2134</v>
      </c>
      <c r="F16920" s="11">
        <v>0</v>
      </c>
    </row>
    <row r="16921" spans="5:6" x14ac:dyDescent="0.3">
      <c r="E16921" s="4" t="s">
        <v>2495</v>
      </c>
      <c r="F16921" s="11">
        <v>0</v>
      </c>
    </row>
    <row r="16922" spans="5:6" x14ac:dyDescent="0.3">
      <c r="E16922" s="4" t="s">
        <v>2135</v>
      </c>
      <c r="F16922" s="11">
        <v>0</v>
      </c>
    </row>
    <row r="16923" spans="5:6" x14ac:dyDescent="0.3">
      <c r="E16923" s="4" t="s">
        <v>2497</v>
      </c>
      <c r="F16923" s="11">
        <v>0</v>
      </c>
    </row>
    <row r="16924" spans="5:6" x14ac:dyDescent="0.3">
      <c r="E16924" s="4" t="s">
        <v>2136</v>
      </c>
      <c r="F16924" s="11">
        <v>0</v>
      </c>
    </row>
    <row r="16925" spans="5:6" x14ac:dyDescent="0.3">
      <c r="E16925" s="4" t="s">
        <v>2499</v>
      </c>
      <c r="F16925" s="11">
        <v>0</v>
      </c>
    </row>
    <row r="16926" spans="5:6" x14ac:dyDescent="0.3">
      <c r="E16926" s="4" t="s">
        <v>2137</v>
      </c>
      <c r="F16926" s="11">
        <v>0</v>
      </c>
    </row>
    <row r="16927" spans="5:6" x14ac:dyDescent="0.3">
      <c r="E16927" s="4" t="s">
        <v>2501</v>
      </c>
      <c r="F16927" s="11">
        <v>0</v>
      </c>
    </row>
    <row r="16928" spans="5:6" x14ac:dyDescent="0.3">
      <c r="E16928" s="4" t="s">
        <v>2138</v>
      </c>
      <c r="F16928" s="11">
        <v>0</v>
      </c>
    </row>
    <row r="16929" spans="5:6" x14ac:dyDescent="0.3">
      <c r="E16929" s="4" t="s">
        <v>2503</v>
      </c>
      <c r="F16929" s="11">
        <v>0</v>
      </c>
    </row>
    <row r="16930" spans="5:6" x14ac:dyDescent="0.3">
      <c r="E16930" s="4" t="s">
        <v>2139</v>
      </c>
      <c r="F16930" s="11">
        <v>0</v>
      </c>
    </row>
    <row r="16931" spans="5:6" x14ac:dyDescent="0.3">
      <c r="E16931" s="4" t="s">
        <v>2505</v>
      </c>
      <c r="F16931" s="11">
        <v>0</v>
      </c>
    </row>
    <row r="16932" spans="5:6" x14ac:dyDescent="0.3">
      <c r="E16932" s="4" t="s">
        <v>2140</v>
      </c>
      <c r="F16932" s="11">
        <v>0</v>
      </c>
    </row>
    <row r="16933" spans="5:6" x14ac:dyDescent="0.3">
      <c r="E16933" s="4" t="s">
        <v>2507</v>
      </c>
      <c r="F16933" s="11">
        <v>0</v>
      </c>
    </row>
    <row r="16934" spans="5:6" x14ac:dyDescent="0.3">
      <c r="E16934" s="4" t="s">
        <v>2141</v>
      </c>
      <c r="F16934" s="11">
        <v>0</v>
      </c>
    </row>
    <row r="16935" spans="5:6" x14ac:dyDescent="0.3">
      <c r="E16935" s="4" t="s">
        <v>2509</v>
      </c>
      <c r="F16935" s="11">
        <v>0</v>
      </c>
    </row>
    <row r="16936" spans="5:6" x14ac:dyDescent="0.3">
      <c r="E16936" s="4" t="s">
        <v>2142</v>
      </c>
      <c r="F16936" s="11">
        <v>0</v>
      </c>
    </row>
    <row r="16937" spans="5:6" x14ac:dyDescent="0.3">
      <c r="E16937" s="4" t="s">
        <v>2511</v>
      </c>
      <c r="F16937" s="11">
        <v>0</v>
      </c>
    </row>
    <row r="16938" spans="5:6" x14ac:dyDescent="0.3">
      <c r="E16938" s="4" t="s">
        <v>2143</v>
      </c>
      <c r="F16938" s="11">
        <v>0</v>
      </c>
    </row>
    <row r="16939" spans="5:6" x14ac:dyDescent="0.3">
      <c r="E16939" s="4" t="s">
        <v>2513</v>
      </c>
      <c r="F16939" s="11">
        <v>0</v>
      </c>
    </row>
    <row r="16940" spans="5:6" x14ac:dyDescent="0.3">
      <c r="E16940" s="4" t="s">
        <v>2144</v>
      </c>
      <c r="F16940" s="11">
        <v>0</v>
      </c>
    </row>
    <row r="16941" spans="5:6" x14ac:dyDescent="0.3">
      <c r="E16941" s="4" t="s">
        <v>2515</v>
      </c>
      <c r="F16941" s="11">
        <v>0</v>
      </c>
    </row>
    <row r="16942" spans="5:6" x14ac:dyDescent="0.3">
      <c r="E16942" s="4" t="s">
        <v>2145</v>
      </c>
      <c r="F16942" s="11">
        <v>0</v>
      </c>
    </row>
    <row r="16943" spans="5:6" x14ac:dyDescent="0.3">
      <c r="E16943" s="4" t="s">
        <v>2517</v>
      </c>
      <c r="F16943" s="11">
        <v>0</v>
      </c>
    </row>
    <row r="16944" spans="5:6" x14ac:dyDescent="0.3">
      <c r="E16944" s="4" t="s">
        <v>2146</v>
      </c>
      <c r="F16944" s="11">
        <v>0</v>
      </c>
    </row>
    <row r="16945" spans="5:6" x14ac:dyDescent="0.3">
      <c r="E16945" s="4" t="s">
        <v>2519</v>
      </c>
      <c r="F16945" s="11">
        <v>0</v>
      </c>
    </row>
    <row r="16946" spans="5:6" x14ac:dyDescent="0.3">
      <c r="E16946" s="4" t="s">
        <v>2147</v>
      </c>
      <c r="F16946" s="11">
        <v>0</v>
      </c>
    </row>
    <row r="16947" spans="5:6" x14ac:dyDescent="0.3">
      <c r="E16947" s="4" t="s">
        <v>2521</v>
      </c>
      <c r="F16947" s="11">
        <v>0</v>
      </c>
    </row>
    <row r="16948" spans="5:6" x14ac:dyDescent="0.3">
      <c r="E16948" s="4" t="s">
        <v>2148</v>
      </c>
      <c r="F16948" s="11">
        <v>0</v>
      </c>
    </row>
    <row r="16949" spans="5:6" x14ac:dyDescent="0.3">
      <c r="E16949" s="4" t="s">
        <v>2523</v>
      </c>
      <c r="F16949" s="11">
        <v>0</v>
      </c>
    </row>
    <row r="16950" spans="5:6" x14ac:dyDescent="0.3">
      <c r="E16950" s="4" t="s">
        <v>2149</v>
      </c>
      <c r="F16950" s="11">
        <v>0</v>
      </c>
    </row>
    <row r="16951" spans="5:6" x14ac:dyDescent="0.3">
      <c r="E16951" s="4" t="s">
        <v>2525</v>
      </c>
      <c r="F16951" s="11">
        <v>0</v>
      </c>
    </row>
    <row r="16952" spans="5:6" x14ac:dyDescent="0.3">
      <c r="E16952" s="4" t="s">
        <v>2150</v>
      </c>
      <c r="F16952" s="11">
        <v>0</v>
      </c>
    </row>
    <row r="16953" spans="5:6" x14ac:dyDescent="0.3">
      <c r="E16953" s="4" t="s">
        <v>2527</v>
      </c>
      <c r="F16953" s="11">
        <v>0</v>
      </c>
    </row>
    <row r="16954" spans="5:6" x14ac:dyDescent="0.3">
      <c r="E16954" s="4" t="s">
        <v>2151</v>
      </c>
      <c r="F16954" s="11">
        <v>0</v>
      </c>
    </row>
    <row r="16955" spans="5:6" x14ac:dyDescent="0.3">
      <c r="E16955" s="4" t="s">
        <v>2529</v>
      </c>
      <c r="F16955" s="11">
        <v>0</v>
      </c>
    </row>
    <row r="16956" spans="5:6" x14ac:dyDescent="0.3">
      <c r="E16956" s="4" t="s">
        <v>2152</v>
      </c>
      <c r="F16956" s="11">
        <v>0</v>
      </c>
    </row>
    <row r="16957" spans="5:6" x14ac:dyDescent="0.3">
      <c r="E16957" s="4" t="s">
        <v>2531</v>
      </c>
      <c r="F16957" s="11">
        <v>0</v>
      </c>
    </row>
    <row r="16958" spans="5:6" x14ac:dyDescent="0.3">
      <c r="E16958" s="4" t="s">
        <v>2153</v>
      </c>
      <c r="F16958" s="11">
        <v>0</v>
      </c>
    </row>
    <row r="16959" spans="5:6" x14ac:dyDescent="0.3">
      <c r="E16959" s="4" t="s">
        <v>2533</v>
      </c>
      <c r="F16959" s="11">
        <v>0</v>
      </c>
    </row>
    <row r="16960" spans="5:6" x14ac:dyDescent="0.3">
      <c r="E16960" s="4" t="s">
        <v>2154</v>
      </c>
      <c r="F16960" s="11">
        <v>0</v>
      </c>
    </row>
    <row r="16961" spans="5:6" x14ac:dyDescent="0.3">
      <c r="E16961" s="4" t="s">
        <v>2535</v>
      </c>
      <c r="F16961" s="11">
        <v>0</v>
      </c>
    </row>
    <row r="16962" spans="5:6" x14ac:dyDescent="0.3">
      <c r="E16962" s="4" t="s">
        <v>2155</v>
      </c>
      <c r="F16962" s="11">
        <v>0</v>
      </c>
    </row>
    <row r="16963" spans="5:6" x14ac:dyDescent="0.3">
      <c r="E16963" s="4" t="s">
        <v>2537</v>
      </c>
      <c r="F16963" s="11">
        <v>0</v>
      </c>
    </row>
    <row r="16964" spans="5:6" x14ac:dyDescent="0.3">
      <c r="E16964" s="4" t="s">
        <v>2156</v>
      </c>
      <c r="F16964" s="11">
        <v>0</v>
      </c>
    </row>
    <row r="16965" spans="5:6" x14ac:dyDescent="0.3">
      <c r="E16965" s="4" t="s">
        <v>2539</v>
      </c>
      <c r="F16965" s="11">
        <v>0</v>
      </c>
    </row>
    <row r="16966" spans="5:6" x14ac:dyDescent="0.3">
      <c r="E16966" s="4" t="s">
        <v>2157</v>
      </c>
      <c r="F16966" s="11">
        <v>0</v>
      </c>
    </row>
    <row r="16967" spans="5:6" x14ac:dyDescent="0.3">
      <c r="E16967" s="4" t="s">
        <v>2541</v>
      </c>
      <c r="F16967" s="11">
        <v>0</v>
      </c>
    </row>
    <row r="16968" spans="5:6" x14ac:dyDescent="0.3">
      <c r="E16968" s="4" t="s">
        <v>2158</v>
      </c>
      <c r="F16968" s="11">
        <v>0</v>
      </c>
    </row>
    <row r="16969" spans="5:6" x14ac:dyDescent="0.3">
      <c r="E16969" s="4" t="s">
        <v>2543</v>
      </c>
      <c r="F16969" s="11">
        <v>0</v>
      </c>
    </row>
    <row r="16970" spans="5:6" x14ac:dyDescent="0.3">
      <c r="E16970" s="4" t="s">
        <v>2159</v>
      </c>
      <c r="F16970" s="11">
        <v>0</v>
      </c>
    </row>
    <row r="16971" spans="5:6" x14ac:dyDescent="0.3">
      <c r="E16971" s="4" t="s">
        <v>1769</v>
      </c>
      <c r="F16971" s="11">
        <v>0</v>
      </c>
    </row>
    <row r="16972" spans="5:6" x14ac:dyDescent="0.3">
      <c r="E16972" s="4" t="s">
        <v>2160</v>
      </c>
      <c r="F16972" s="11">
        <v>0</v>
      </c>
    </row>
    <row r="16973" spans="5:6" x14ac:dyDescent="0.3">
      <c r="E16973" s="4" t="s">
        <v>2547</v>
      </c>
      <c r="F16973" s="11">
        <v>0</v>
      </c>
    </row>
    <row r="16974" spans="5:6" x14ac:dyDescent="0.3">
      <c r="E16974" s="4" t="s">
        <v>2161</v>
      </c>
      <c r="F16974" s="11">
        <v>0</v>
      </c>
    </row>
    <row r="16975" spans="5:6" x14ac:dyDescent="0.3">
      <c r="E16975" s="4" t="s">
        <v>2549</v>
      </c>
      <c r="F16975" s="11">
        <v>0</v>
      </c>
    </row>
    <row r="16976" spans="5:6" x14ac:dyDescent="0.3">
      <c r="E16976" s="4" t="s">
        <v>2162</v>
      </c>
      <c r="F16976" s="11">
        <v>0</v>
      </c>
    </row>
    <row r="16977" spans="5:6" x14ac:dyDescent="0.3">
      <c r="E16977" s="4" t="s">
        <v>2551</v>
      </c>
      <c r="F16977" s="11">
        <v>0</v>
      </c>
    </row>
    <row r="16978" spans="5:6" x14ac:dyDescent="0.3">
      <c r="E16978" s="4" t="s">
        <v>2163</v>
      </c>
      <c r="F16978" s="11">
        <v>0</v>
      </c>
    </row>
    <row r="16979" spans="5:6" x14ac:dyDescent="0.3">
      <c r="E16979" s="4" t="s">
        <v>2553</v>
      </c>
      <c r="F16979" s="11">
        <v>0</v>
      </c>
    </row>
    <row r="16980" spans="5:6" x14ac:dyDescent="0.3">
      <c r="E16980" s="4" t="s">
        <v>2164</v>
      </c>
      <c r="F16980" s="11">
        <v>0</v>
      </c>
    </row>
    <row r="16981" spans="5:6" x14ac:dyDescent="0.3">
      <c r="E16981" s="4" t="s">
        <v>2555</v>
      </c>
      <c r="F16981" s="11">
        <v>0</v>
      </c>
    </row>
    <row r="16982" spans="5:6" x14ac:dyDescent="0.3">
      <c r="E16982" s="4" t="s">
        <v>2165</v>
      </c>
      <c r="F16982" s="11">
        <v>0</v>
      </c>
    </row>
    <row r="16983" spans="5:6" x14ac:dyDescent="0.3">
      <c r="E16983" s="4" t="s">
        <v>2557</v>
      </c>
      <c r="F16983" s="11">
        <v>0</v>
      </c>
    </row>
    <row r="16984" spans="5:6" x14ac:dyDescent="0.3">
      <c r="E16984" s="4" t="s">
        <v>2166</v>
      </c>
      <c r="F16984" s="11">
        <v>0</v>
      </c>
    </row>
    <row r="16985" spans="5:6" x14ac:dyDescent="0.3">
      <c r="E16985" s="4" t="s">
        <v>2559</v>
      </c>
      <c r="F16985" s="11">
        <v>0</v>
      </c>
    </row>
    <row r="16986" spans="5:6" x14ac:dyDescent="0.3">
      <c r="E16986" s="4" t="s">
        <v>2167</v>
      </c>
      <c r="F16986" s="11">
        <v>0</v>
      </c>
    </row>
    <row r="16987" spans="5:6" x14ac:dyDescent="0.3">
      <c r="E16987" s="4" t="s">
        <v>2561</v>
      </c>
      <c r="F16987" s="11">
        <v>0</v>
      </c>
    </row>
    <row r="16988" spans="5:6" x14ac:dyDescent="0.3">
      <c r="E16988" s="4" t="s">
        <v>2168</v>
      </c>
      <c r="F16988" s="11">
        <v>0</v>
      </c>
    </row>
    <row r="16989" spans="5:6" x14ac:dyDescent="0.3">
      <c r="E16989" s="4" t="s">
        <v>2563</v>
      </c>
      <c r="F16989" s="11">
        <v>0</v>
      </c>
    </row>
    <row r="16990" spans="5:6" x14ac:dyDescent="0.3">
      <c r="E16990" s="4" t="s">
        <v>2169</v>
      </c>
      <c r="F16990" s="11">
        <v>0</v>
      </c>
    </row>
    <row r="16991" spans="5:6" x14ac:dyDescent="0.3">
      <c r="E16991" s="4" t="s">
        <v>2565</v>
      </c>
      <c r="F16991" s="11">
        <v>0</v>
      </c>
    </row>
    <row r="16992" spans="5:6" x14ac:dyDescent="0.3">
      <c r="E16992" s="4" t="s">
        <v>2170</v>
      </c>
      <c r="F16992" s="11">
        <v>0</v>
      </c>
    </row>
    <row r="16993" spans="5:6" x14ac:dyDescent="0.3">
      <c r="E16993" s="4" t="s">
        <v>2567</v>
      </c>
      <c r="F16993" s="11">
        <v>0</v>
      </c>
    </row>
    <row r="16994" spans="5:6" x14ac:dyDescent="0.3">
      <c r="E16994" s="4" t="s">
        <v>2171</v>
      </c>
      <c r="F16994" s="11">
        <v>0</v>
      </c>
    </row>
    <row r="16995" spans="5:6" x14ac:dyDescent="0.3">
      <c r="E16995" s="4" t="s">
        <v>2569</v>
      </c>
      <c r="F16995" s="11">
        <v>0</v>
      </c>
    </row>
    <row r="16996" spans="5:6" x14ac:dyDescent="0.3">
      <c r="E16996" s="4" t="s">
        <v>2172</v>
      </c>
      <c r="F16996" s="11">
        <v>0</v>
      </c>
    </row>
    <row r="16997" spans="5:6" x14ac:dyDescent="0.3">
      <c r="E16997" s="4" t="s">
        <v>2571</v>
      </c>
      <c r="F16997" s="11">
        <v>0</v>
      </c>
    </row>
    <row r="16998" spans="5:6" x14ac:dyDescent="0.3">
      <c r="E16998" s="4" t="s">
        <v>2173</v>
      </c>
      <c r="F16998" s="11">
        <v>0</v>
      </c>
    </row>
    <row r="16999" spans="5:6" x14ac:dyDescent="0.3">
      <c r="E16999" s="4" t="s">
        <v>2573</v>
      </c>
      <c r="F16999" s="11">
        <v>0</v>
      </c>
    </row>
    <row r="17000" spans="5:6" x14ac:dyDescent="0.3">
      <c r="E17000" s="4" t="s">
        <v>2174</v>
      </c>
      <c r="F17000" s="11">
        <v>0</v>
      </c>
    </row>
    <row r="17001" spans="5:6" x14ac:dyDescent="0.3">
      <c r="E17001" s="4" t="s">
        <v>1752</v>
      </c>
      <c r="F17001" s="11">
        <v>0</v>
      </c>
    </row>
    <row r="17002" spans="5:6" x14ac:dyDescent="0.3">
      <c r="E17002" s="4" t="s">
        <v>2175</v>
      </c>
      <c r="F17002" s="11">
        <v>0</v>
      </c>
    </row>
    <row r="17003" spans="5:6" x14ac:dyDescent="0.3">
      <c r="E17003" s="4" t="s">
        <v>2577</v>
      </c>
      <c r="F17003" s="11">
        <v>0</v>
      </c>
    </row>
    <row r="17004" spans="5:6" x14ac:dyDescent="0.3">
      <c r="E17004" s="4" t="s">
        <v>2176</v>
      </c>
      <c r="F17004" s="11">
        <v>0</v>
      </c>
    </row>
    <row r="17005" spans="5:6" x14ac:dyDescent="0.3">
      <c r="E17005" s="4" t="s">
        <v>2579</v>
      </c>
      <c r="F17005" s="11">
        <v>0</v>
      </c>
    </row>
    <row r="17006" spans="5:6" x14ac:dyDescent="0.3">
      <c r="E17006" s="4" t="s">
        <v>2177</v>
      </c>
      <c r="F17006" s="11">
        <v>0</v>
      </c>
    </row>
    <row r="17007" spans="5:6" x14ac:dyDescent="0.3">
      <c r="E17007" s="4" t="s">
        <v>2581</v>
      </c>
      <c r="F17007" s="11">
        <v>0</v>
      </c>
    </row>
    <row r="17008" spans="5:6" x14ac:dyDescent="0.3">
      <c r="E17008" s="4" t="s">
        <v>2178</v>
      </c>
      <c r="F17008" s="11">
        <v>0</v>
      </c>
    </row>
    <row r="17009" spans="5:6" x14ac:dyDescent="0.3">
      <c r="E17009" s="4" t="s">
        <v>2583</v>
      </c>
      <c r="F17009" s="11">
        <v>0</v>
      </c>
    </row>
    <row r="17010" spans="5:6" x14ac:dyDescent="0.3">
      <c r="E17010" s="4" t="s">
        <v>2179</v>
      </c>
      <c r="F17010" s="11">
        <v>0</v>
      </c>
    </row>
    <row r="17011" spans="5:6" x14ac:dyDescent="0.3">
      <c r="E17011" s="4" t="s">
        <v>2585</v>
      </c>
      <c r="F17011" s="11">
        <v>0</v>
      </c>
    </row>
    <row r="17012" spans="5:6" x14ac:dyDescent="0.3">
      <c r="E17012" s="4" t="s">
        <v>2180</v>
      </c>
      <c r="F17012" s="11">
        <v>0</v>
      </c>
    </row>
    <row r="17013" spans="5:6" x14ac:dyDescent="0.3">
      <c r="E17013" s="4" t="s">
        <v>2587</v>
      </c>
      <c r="F17013" s="11">
        <v>0</v>
      </c>
    </row>
    <row r="17014" spans="5:6" x14ac:dyDescent="0.3">
      <c r="E17014" s="4" t="s">
        <v>2181</v>
      </c>
      <c r="F17014" s="11">
        <v>0</v>
      </c>
    </row>
    <row r="17015" spans="5:6" x14ac:dyDescent="0.3">
      <c r="E17015" s="4" t="s">
        <v>2589</v>
      </c>
      <c r="F17015" s="11">
        <v>0</v>
      </c>
    </row>
    <row r="17016" spans="5:6" x14ac:dyDescent="0.3">
      <c r="E17016" s="4" t="s">
        <v>2182</v>
      </c>
      <c r="F17016" s="11">
        <v>0</v>
      </c>
    </row>
    <row r="17017" spans="5:6" x14ac:dyDescent="0.3">
      <c r="E17017" s="4" t="s">
        <v>2591</v>
      </c>
      <c r="F17017" s="11">
        <v>0</v>
      </c>
    </row>
    <row r="17018" spans="5:6" x14ac:dyDescent="0.3">
      <c r="E17018" s="4" t="s">
        <v>2183</v>
      </c>
      <c r="F17018" s="11">
        <v>0</v>
      </c>
    </row>
    <row r="17019" spans="5:6" x14ac:dyDescent="0.3">
      <c r="E17019" s="4" t="s">
        <v>2593</v>
      </c>
      <c r="F17019" s="11">
        <v>0</v>
      </c>
    </row>
    <row r="17020" spans="5:6" x14ac:dyDescent="0.3">
      <c r="E17020" s="4" t="s">
        <v>2184</v>
      </c>
      <c r="F17020" s="11">
        <v>0</v>
      </c>
    </row>
    <row r="17021" spans="5:6" x14ac:dyDescent="0.3">
      <c r="E17021" s="4" t="s">
        <v>2595</v>
      </c>
      <c r="F17021" s="11">
        <v>0</v>
      </c>
    </row>
    <row r="17022" spans="5:6" x14ac:dyDescent="0.3">
      <c r="E17022" s="4" t="s">
        <v>2185</v>
      </c>
      <c r="F17022" s="11">
        <v>0</v>
      </c>
    </row>
    <row r="17023" spans="5:6" x14ac:dyDescent="0.3">
      <c r="E17023" s="4" t="s">
        <v>2597</v>
      </c>
      <c r="F17023" s="11">
        <v>0</v>
      </c>
    </row>
    <row r="17024" spans="5:6" x14ac:dyDescent="0.3">
      <c r="E17024" s="4" t="s">
        <v>2186</v>
      </c>
      <c r="F17024" s="11">
        <v>0</v>
      </c>
    </row>
    <row r="17025" spans="5:6" x14ac:dyDescent="0.3">
      <c r="E17025" s="4" t="s">
        <v>2599</v>
      </c>
      <c r="F17025" s="11">
        <v>0</v>
      </c>
    </row>
    <row r="17026" spans="5:6" x14ac:dyDescent="0.3">
      <c r="E17026" s="4" t="s">
        <v>2187</v>
      </c>
      <c r="F17026" s="11">
        <v>0</v>
      </c>
    </row>
    <row r="17027" spans="5:6" x14ac:dyDescent="0.3">
      <c r="E17027" s="4" t="s">
        <v>2601</v>
      </c>
      <c r="F17027" s="11">
        <v>0</v>
      </c>
    </row>
    <row r="17028" spans="5:6" x14ac:dyDescent="0.3">
      <c r="E17028" s="4" t="s">
        <v>2188</v>
      </c>
      <c r="F17028" s="11">
        <v>0</v>
      </c>
    </row>
    <row r="17029" spans="5:6" x14ac:dyDescent="0.3">
      <c r="E17029" s="4" t="s">
        <v>2603</v>
      </c>
      <c r="F17029" s="11">
        <v>0</v>
      </c>
    </row>
    <row r="17030" spans="5:6" x14ac:dyDescent="0.3">
      <c r="E17030" s="4" t="s">
        <v>2189</v>
      </c>
      <c r="F17030" s="11">
        <v>0</v>
      </c>
    </row>
    <row r="17031" spans="5:6" x14ac:dyDescent="0.3">
      <c r="E17031" s="4" t="s">
        <v>2605</v>
      </c>
      <c r="F17031" s="11">
        <v>0</v>
      </c>
    </row>
    <row r="17032" spans="5:6" x14ac:dyDescent="0.3">
      <c r="E17032" s="4" t="s">
        <v>2190</v>
      </c>
      <c r="F17032" s="11">
        <v>0</v>
      </c>
    </row>
    <row r="17033" spans="5:6" x14ac:dyDescent="0.3">
      <c r="E17033" s="4" t="s">
        <v>2607</v>
      </c>
      <c r="F17033" s="11">
        <v>0</v>
      </c>
    </row>
    <row r="17034" spans="5:6" x14ac:dyDescent="0.3">
      <c r="E17034" s="4" t="s">
        <v>2191</v>
      </c>
      <c r="F17034" s="11">
        <v>0</v>
      </c>
    </row>
    <row r="17035" spans="5:6" x14ac:dyDescent="0.3">
      <c r="E17035" s="4" t="s">
        <v>2609</v>
      </c>
      <c r="F17035" s="11">
        <v>0</v>
      </c>
    </row>
    <row r="17036" spans="5:6" x14ac:dyDescent="0.3">
      <c r="E17036" s="4" t="s">
        <v>2192</v>
      </c>
      <c r="F17036" s="11">
        <v>0</v>
      </c>
    </row>
    <row r="17037" spans="5:6" x14ac:dyDescent="0.3">
      <c r="E17037" s="4" t="s">
        <v>2611</v>
      </c>
      <c r="F17037" s="11">
        <v>0</v>
      </c>
    </row>
    <row r="17038" spans="5:6" x14ac:dyDescent="0.3">
      <c r="E17038" s="4" t="s">
        <v>2193</v>
      </c>
      <c r="F17038" s="11">
        <v>0</v>
      </c>
    </row>
    <row r="17039" spans="5:6" x14ac:dyDescent="0.3">
      <c r="E17039" s="4" t="s">
        <v>2613</v>
      </c>
      <c r="F17039" s="11">
        <v>0</v>
      </c>
    </row>
    <row r="17040" spans="5:6" x14ac:dyDescent="0.3">
      <c r="E17040" s="4" t="s">
        <v>2194</v>
      </c>
      <c r="F17040" s="11">
        <v>0</v>
      </c>
    </row>
    <row r="17041" spans="5:6" x14ac:dyDescent="0.3">
      <c r="E17041" s="4" t="s">
        <v>2615</v>
      </c>
      <c r="F17041" s="11">
        <v>0</v>
      </c>
    </row>
    <row r="17042" spans="5:6" x14ac:dyDescent="0.3">
      <c r="E17042" s="4" t="s">
        <v>2195</v>
      </c>
      <c r="F17042" s="11">
        <v>0</v>
      </c>
    </row>
    <row r="17043" spans="5:6" x14ac:dyDescent="0.3">
      <c r="E17043" s="4" t="s">
        <v>2617</v>
      </c>
      <c r="F17043" s="11">
        <v>0</v>
      </c>
    </row>
    <row r="17044" spans="5:6" x14ac:dyDescent="0.3">
      <c r="E17044" s="4" t="s">
        <v>2196</v>
      </c>
      <c r="F17044" s="11">
        <v>0</v>
      </c>
    </row>
    <row r="17045" spans="5:6" x14ac:dyDescent="0.3">
      <c r="E17045" s="4" t="s">
        <v>2619</v>
      </c>
      <c r="F17045" s="11">
        <v>0</v>
      </c>
    </row>
    <row r="17046" spans="5:6" x14ac:dyDescent="0.3">
      <c r="E17046" s="4" t="s">
        <v>2197</v>
      </c>
      <c r="F17046" s="11">
        <v>0</v>
      </c>
    </row>
    <row r="17047" spans="5:6" x14ac:dyDescent="0.3">
      <c r="E17047" s="4" t="s">
        <v>2621</v>
      </c>
      <c r="F17047" s="11">
        <v>0</v>
      </c>
    </row>
    <row r="17048" spans="5:6" x14ac:dyDescent="0.3">
      <c r="E17048" s="4" t="s">
        <v>2198</v>
      </c>
      <c r="F17048" s="11">
        <v>0</v>
      </c>
    </row>
    <row r="17049" spans="5:6" x14ac:dyDescent="0.3">
      <c r="E17049" s="4" t="s">
        <v>2623</v>
      </c>
      <c r="F17049" s="11">
        <v>0</v>
      </c>
    </row>
    <row r="17050" spans="5:6" x14ac:dyDescent="0.3">
      <c r="E17050" s="4" t="s">
        <v>2199</v>
      </c>
      <c r="F17050" s="11">
        <v>0</v>
      </c>
    </row>
    <row r="17051" spans="5:6" x14ac:dyDescent="0.3">
      <c r="E17051" s="4" t="s">
        <v>2625</v>
      </c>
      <c r="F17051" s="11">
        <v>0</v>
      </c>
    </row>
    <row r="17052" spans="5:6" x14ac:dyDescent="0.3">
      <c r="E17052" s="4" t="s">
        <v>2200</v>
      </c>
      <c r="F17052" s="11">
        <v>0</v>
      </c>
    </row>
    <row r="17053" spans="5:6" x14ac:dyDescent="0.3">
      <c r="E17053" s="4" t="s">
        <v>2627</v>
      </c>
      <c r="F17053" s="11">
        <v>0</v>
      </c>
    </row>
    <row r="17054" spans="5:6" x14ac:dyDescent="0.3">
      <c r="E17054" s="4" t="s">
        <v>2201</v>
      </c>
      <c r="F17054" s="11">
        <v>0</v>
      </c>
    </row>
    <row r="17055" spans="5:6" x14ac:dyDescent="0.3">
      <c r="E17055" s="4" t="s">
        <v>2629</v>
      </c>
      <c r="F17055" s="11">
        <v>0</v>
      </c>
    </row>
    <row r="17056" spans="5:6" x14ac:dyDescent="0.3">
      <c r="E17056" s="4" t="s">
        <v>2202</v>
      </c>
      <c r="F17056" s="11">
        <v>0</v>
      </c>
    </row>
    <row r="17057" spans="5:6" x14ac:dyDescent="0.3">
      <c r="E17057" s="4" t="s">
        <v>2631</v>
      </c>
      <c r="F17057" s="11">
        <v>0</v>
      </c>
    </row>
    <row r="17058" spans="5:6" x14ac:dyDescent="0.3">
      <c r="E17058" s="4" t="s">
        <v>1742</v>
      </c>
      <c r="F17058" s="11">
        <v>0</v>
      </c>
    </row>
    <row r="17059" spans="5:6" x14ac:dyDescent="0.3">
      <c r="E17059" s="4" t="s">
        <v>2633</v>
      </c>
      <c r="F17059" s="11">
        <v>0</v>
      </c>
    </row>
    <row r="17060" spans="5:6" x14ac:dyDescent="0.3">
      <c r="E17060" s="4" t="s">
        <v>2204</v>
      </c>
      <c r="F17060" s="11">
        <v>0</v>
      </c>
    </row>
    <row r="17061" spans="5:6" x14ac:dyDescent="0.3">
      <c r="E17061" s="4" t="s">
        <v>2635</v>
      </c>
      <c r="F17061" s="11">
        <v>0</v>
      </c>
    </row>
    <row r="17062" spans="5:6" x14ac:dyDescent="0.3">
      <c r="E17062" s="4" t="s">
        <v>2205</v>
      </c>
      <c r="F17062" s="11">
        <v>0</v>
      </c>
    </row>
    <row r="17063" spans="5:6" x14ac:dyDescent="0.3">
      <c r="E17063" s="4" t="s">
        <v>2637</v>
      </c>
      <c r="F17063" s="11">
        <v>0</v>
      </c>
    </row>
    <row r="17064" spans="5:6" x14ac:dyDescent="0.3">
      <c r="E17064" s="4" t="s">
        <v>2206</v>
      </c>
      <c r="F17064" s="11">
        <v>0</v>
      </c>
    </row>
    <row r="17065" spans="5:6" x14ac:dyDescent="0.3">
      <c r="E17065" s="4" t="s">
        <v>2639</v>
      </c>
      <c r="F17065" s="11">
        <v>0</v>
      </c>
    </row>
    <row r="17066" spans="5:6" x14ac:dyDescent="0.3">
      <c r="E17066" s="4" t="s">
        <v>1743</v>
      </c>
      <c r="F17066" s="11">
        <v>0</v>
      </c>
    </row>
    <row r="17067" spans="5:6" x14ac:dyDescent="0.3">
      <c r="E17067" s="4" t="s">
        <v>2641</v>
      </c>
      <c r="F17067" s="11">
        <v>0</v>
      </c>
    </row>
    <row r="17068" spans="5:6" x14ac:dyDescent="0.3">
      <c r="E17068" s="4" t="s">
        <v>2208</v>
      </c>
      <c r="F17068" s="11">
        <v>0</v>
      </c>
    </row>
    <row r="17069" spans="5:6" x14ac:dyDescent="0.3">
      <c r="E17069" s="4" t="s">
        <v>2643</v>
      </c>
      <c r="F17069" s="11">
        <v>0</v>
      </c>
    </row>
    <row r="17070" spans="5:6" x14ac:dyDescent="0.3">
      <c r="E17070" s="4" t="s">
        <v>2209</v>
      </c>
      <c r="F17070" s="11">
        <v>0</v>
      </c>
    </row>
    <row r="17071" spans="5:6" x14ac:dyDescent="0.3">
      <c r="E17071" s="4" t="s">
        <v>2645</v>
      </c>
      <c r="F17071" s="11">
        <v>0</v>
      </c>
    </row>
    <row r="17072" spans="5:6" x14ac:dyDescent="0.3">
      <c r="E17072" s="4" t="s">
        <v>2210</v>
      </c>
      <c r="F17072" s="11">
        <v>0</v>
      </c>
    </row>
    <row r="17073" spans="5:6" x14ac:dyDescent="0.3">
      <c r="E17073" s="4" t="s">
        <v>2647</v>
      </c>
      <c r="F17073" s="11">
        <v>0</v>
      </c>
    </row>
    <row r="17074" spans="5:6" x14ac:dyDescent="0.3">
      <c r="E17074" s="4" t="s">
        <v>2211</v>
      </c>
      <c r="F17074" s="11">
        <v>0</v>
      </c>
    </row>
    <row r="17075" spans="5:6" x14ac:dyDescent="0.3">
      <c r="E17075" s="4" t="s">
        <v>2649</v>
      </c>
      <c r="F17075" s="11">
        <v>0</v>
      </c>
    </row>
    <row r="17076" spans="5:6" x14ac:dyDescent="0.3">
      <c r="E17076" s="4" t="s">
        <v>2212</v>
      </c>
      <c r="F17076" s="11">
        <v>0</v>
      </c>
    </row>
    <row r="17077" spans="5:6" x14ac:dyDescent="0.3">
      <c r="E17077" s="4" t="s">
        <v>2651</v>
      </c>
      <c r="F17077" s="11">
        <v>0</v>
      </c>
    </row>
    <row r="17078" spans="5:6" x14ac:dyDescent="0.3">
      <c r="E17078" s="4" t="s">
        <v>2213</v>
      </c>
      <c r="F17078" s="11">
        <v>0</v>
      </c>
    </row>
    <row r="17079" spans="5:6" x14ac:dyDescent="0.3">
      <c r="E17079" s="4" t="s">
        <v>1754</v>
      </c>
      <c r="F17079" s="11">
        <v>0</v>
      </c>
    </row>
    <row r="17080" spans="5:6" x14ac:dyDescent="0.3">
      <c r="E17080" s="4" t="s">
        <v>2214</v>
      </c>
      <c r="F17080" s="11">
        <v>0</v>
      </c>
    </row>
    <row r="17081" spans="5:6" x14ac:dyDescent="0.3">
      <c r="E17081" s="4" t="s">
        <v>2655</v>
      </c>
      <c r="F17081" s="11">
        <v>0</v>
      </c>
    </row>
    <row r="17082" spans="5:6" x14ac:dyDescent="0.3">
      <c r="E17082" s="4" t="s">
        <v>2215</v>
      </c>
      <c r="F17082" s="11">
        <v>0</v>
      </c>
    </row>
    <row r="17083" spans="5:6" x14ac:dyDescent="0.3">
      <c r="E17083" s="4" t="s">
        <v>2657</v>
      </c>
      <c r="F17083" s="11">
        <v>0</v>
      </c>
    </row>
    <row r="17084" spans="5:6" x14ac:dyDescent="0.3">
      <c r="E17084" s="4" t="s">
        <v>2216</v>
      </c>
      <c r="F17084" s="11">
        <v>0</v>
      </c>
    </row>
    <row r="17085" spans="5:6" x14ac:dyDescent="0.3">
      <c r="E17085" s="4" t="s">
        <v>2659</v>
      </c>
      <c r="F17085" s="11">
        <v>0</v>
      </c>
    </row>
    <row r="17086" spans="5:6" x14ac:dyDescent="0.3">
      <c r="E17086" s="4" t="s">
        <v>2217</v>
      </c>
      <c r="F17086" s="11">
        <v>0</v>
      </c>
    </row>
    <row r="17087" spans="5:6" x14ac:dyDescent="0.3">
      <c r="E17087" s="4" t="s">
        <v>2661</v>
      </c>
      <c r="F17087" s="11">
        <v>0</v>
      </c>
    </row>
    <row r="17088" spans="5:6" x14ac:dyDescent="0.3">
      <c r="E17088" s="4" t="s">
        <v>2218</v>
      </c>
      <c r="F17088" s="11">
        <v>0</v>
      </c>
    </row>
    <row r="17089" spans="5:6" x14ac:dyDescent="0.3">
      <c r="E17089" s="4" t="s">
        <v>2663</v>
      </c>
      <c r="F17089" s="11">
        <v>0</v>
      </c>
    </row>
    <row r="17090" spans="5:6" x14ac:dyDescent="0.3">
      <c r="E17090" s="4" t="s">
        <v>1763</v>
      </c>
      <c r="F17090" s="11">
        <v>0</v>
      </c>
    </row>
    <row r="17091" spans="5:6" x14ac:dyDescent="0.3">
      <c r="E17091" s="4" t="s">
        <v>2665</v>
      </c>
      <c r="F17091" s="11">
        <v>0</v>
      </c>
    </row>
    <row r="17092" spans="5:6" x14ac:dyDescent="0.3">
      <c r="E17092" s="4" t="s">
        <v>2220</v>
      </c>
      <c r="F17092" s="11">
        <v>0</v>
      </c>
    </row>
    <row r="17093" spans="5:6" x14ac:dyDescent="0.3">
      <c r="E17093" s="4" t="s">
        <v>2667</v>
      </c>
      <c r="F17093" s="11">
        <v>0</v>
      </c>
    </row>
    <row r="17094" spans="5:6" x14ac:dyDescent="0.3">
      <c r="E17094" s="4" t="s">
        <v>2221</v>
      </c>
      <c r="F17094" s="11">
        <v>0</v>
      </c>
    </row>
    <row r="17095" spans="5:6" x14ac:dyDescent="0.3">
      <c r="E17095" s="4" t="s">
        <v>2669</v>
      </c>
      <c r="F17095" s="11">
        <v>0</v>
      </c>
    </row>
    <row r="17096" spans="5:6" x14ac:dyDescent="0.3">
      <c r="E17096" s="4" t="s">
        <v>2222</v>
      </c>
      <c r="F17096" s="11">
        <v>0</v>
      </c>
    </row>
    <row r="17097" spans="5:6" x14ac:dyDescent="0.3">
      <c r="E17097" s="4" t="s">
        <v>2671</v>
      </c>
      <c r="F17097" s="11">
        <v>0</v>
      </c>
    </row>
    <row r="17098" spans="5:6" x14ac:dyDescent="0.3">
      <c r="E17098" s="4" t="s">
        <v>2223</v>
      </c>
      <c r="F17098" s="11">
        <v>0</v>
      </c>
    </row>
    <row r="17099" spans="5:6" x14ac:dyDescent="0.3">
      <c r="E17099" s="4" t="s">
        <v>2673</v>
      </c>
      <c r="F17099" s="11">
        <v>0</v>
      </c>
    </row>
    <row r="17100" spans="5:6" x14ac:dyDescent="0.3">
      <c r="E17100" s="4" t="s">
        <v>2224</v>
      </c>
      <c r="F17100" s="11">
        <v>0</v>
      </c>
    </row>
    <row r="17101" spans="5:6" x14ac:dyDescent="0.3">
      <c r="E17101" s="4" t="s">
        <v>2675</v>
      </c>
      <c r="F17101" s="11">
        <v>0</v>
      </c>
    </row>
    <row r="17102" spans="5:6" x14ac:dyDescent="0.3">
      <c r="E17102" s="4" t="s">
        <v>2225</v>
      </c>
      <c r="F17102" s="11">
        <v>0</v>
      </c>
    </row>
    <row r="17103" spans="5:6" x14ac:dyDescent="0.3">
      <c r="E17103" s="4" t="s">
        <v>2677</v>
      </c>
      <c r="F17103" s="11">
        <v>0</v>
      </c>
    </row>
    <row r="17104" spans="5:6" x14ac:dyDescent="0.3">
      <c r="E17104" s="4" t="s">
        <v>2226</v>
      </c>
      <c r="F17104" s="11">
        <v>0</v>
      </c>
    </row>
    <row r="17105" spans="5:6" x14ac:dyDescent="0.3">
      <c r="E17105" s="4" t="s">
        <v>2679</v>
      </c>
      <c r="F17105" s="11">
        <v>0</v>
      </c>
    </row>
    <row r="17106" spans="5:6" x14ac:dyDescent="0.3">
      <c r="E17106" s="4" t="s">
        <v>2227</v>
      </c>
      <c r="F17106" s="11">
        <v>0</v>
      </c>
    </row>
    <row r="17107" spans="5:6" x14ac:dyDescent="0.3">
      <c r="E17107" s="4" t="s">
        <v>2681</v>
      </c>
      <c r="F17107" s="11">
        <v>0</v>
      </c>
    </row>
    <row r="17108" spans="5:6" x14ac:dyDescent="0.3">
      <c r="E17108" s="4" t="s">
        <v>2228</v>
      </c>
      <c r="F17108" s="11">
        <v>0</v>
      </c>
    </row>
    <row r="17109" spans="5:6" x14ac:dyDescent="0.3">
      <c r="E17109" s="4" t="s">
        <v>2683</v>
      </c>
      <c r="F17109" s="11">
        <v>0</v>
      </c>
    </row>
    <row r="17110" spans="5:6" x14ac:dyDescent="0.3">
      <c r="E17110" s="4" t="s">
        <v>2229</v>
      </c>
      <c r="F17110" s="11">
        <v>0</v>
      </c>
    </row>
    <row r="17111" spans="5:6" x14ac:dyDescent="0.3">
      <c r="E17111" s="4" t="s">
        <v>2685</v>
      </c>
      <c r="F17111" s="11">
        <v>0</v>
      </c>
    </row>
    <row r="17112" spans="5:6" x14ac:dyDescent="0.3">
      <c r="E17112" s="4" t="s">
        <v>2230</v>
      </c>
      <c r="F17112" s="11">
        <v>0</v>
      </c>
    </row>
    <row r="17113" spans="5:6" x14ac:dyDescent="0.3">
      <c r="E17113" s="4" t="s">
        <v>2687</v>
      </c>
      <c r="F17113" s="11">
        <v>0</v>
      </c>
    </row>
    <row r="17114" spans="5:6" x14ac:dyDescent="0.3">
      <c r="E17114" s="4" t="s">
        <v>1773</v>
      </c>
      <c r="F17114" s="11">
        <v>0</v>
      </c>
    </row>
    <row r="17115" spans="5:6" x14ac:dyDescent="0.3">
      <c r="E17115" s="4" t="s">
        <v>2689</v>
      </c>
      <c r="F17115" s="11">
        <v>0</v>
      </c>
    </row>
    <row r="17116" spans="5:6" x14ac:dyDescent="0.3">
      <c r="E17116" s="4" t="s">
        <v>2232</v>
      </c>
      <c r="F17116" s="11">
        <v>0</v>
      </c>
    </row>
    <row r="17117" spans="5:6" x14ac:dyDescent="0.3">
      <c r="E17117" s="4" t="s">
        <v>2691</v>
      </c>
      <c r="F17117" s="11">
        <v>0</v>
      </c>
    </row>
    <row r="17118" spans="5:6" x14ac:dyDescent="0.3">
      <c r="E17118" s="4" t="s">
        <v>2233</v>
      </c>
      <c r="F17118" s="11">
        <v>0</v>
      </c>
    </row>
    <row r="17119" spans="5:6" x14ac:dyDescent="0.3">
      <c r="E17119" s="4" t="s">
        <v>2693</v>
      </c>
      <c r="F17119" s="11">
        <v>0</v>
      </c>
    </row>
    <row r="17120" spans="5:6" x14ac:dyDescent="0.3">
      <c r="E17120" s="4" t="s">
        <v>2234</v>
      </c>
      <c r="F17120" s="11">
        <v>0</v>
      </c>
    </row>
    <row r="17121" spans="5:6" x14ac:dyDescent="0.3">
      <c r="E17121" s="4" t="s">
        <v>2695</v>
      </c>
      <c r="F17121" s="11">
        <v>0</v>
      </c>
    </row>
    <row r="17122" spans="5:6" x14ac:dyDescent="0.3">
      <c r="E17122" s="4" t="s">
        <v>2235</v>
      </c>
      <c r="F17122" s="11">
        <v>0</v>
      </c>
    </row>
    <row r="17123" spans="5:6" x14ac:dyDescent="0.3">
      <c r="E17123" s="4" t="s">
        <v>2697</v>
      </c>
      <c r="F17123" s="11">
        <v>0</v>
      </c>
    </row>
    <row r="17124" spans="5:6" x14ac:dyDescent="0.3">
      <c r="E17124" s="4" t="s">
        <v>2236</v>
      </c>
      <c r="F17124" s="11">
        <v>0</v>
      </c>
    </row>
    <row r="17125" spans="5:6" x14ac:dyDescent="0.3">
      <c r="E17125" s="4" t="s">
        <v>2699</v>
      </c>
      <c r="F17125" s="11">
        <v>0</v>
      </c>
    </row>
    <row r="17126" spans="5:6" x14ac:dyDescent="0.3">
      <c r="E17126" s="4" t="s">
        <v>2237</v>
      </c>
      <c r="F17126" s="11">
        <v>0</v>
      </c>
    </row>
    <row r="17127" spans="5:6" x14ac:dyDescent="0.3">
      <c r="E17127" s="4" t="s">
        <v>2701</v>
      </c>
      <c r="F17127" s="11">
        <v>0</v>
      </c>
    </row>
    <row r="17128" spans="5:6" x14ac:dyDescent="0.3">
      <c r="E17128" s="4" t="s">
        <v>2238</v>
      </c>
      <c r="F17128" s="11">
        <v>0</v>
      </c>
    </row>
    <row r="17129" spans="5:6" x14ac:dyDescent="0.3">
      <c r="E17129" s="4" t="s">
        <v>2703</v>
      </c>
      <c r="F17129" s="11">
        <v>0</v>
      </c>
    </row>
    <row r="17130" spans="5:6" x14ac:dyDescent="0.3">
      <c r="E17130" s="4" t="s">
        <v>2239</v>
      </c>
      <c r="F17130" s="11">
        <v>0</v>
      </c>
    </row>
    <row r="17131" spans="5:6" x14ac:dyDescent="0.3">
      <c r="E17131" s="4" t="s">
        <v>2705</v>
      </c>
      <c r="F17131" s="11">
        <v>0</v>
      </c>
    </row>
    <row r="17132" spans="5:6" x14ac:dyDescent="0.3">
      <c r="E17132" s="4" t="s">
        <v>2240</v>
      </c>
      <c r="F17132" s="11">
        <v>0</v>
      </c>
    </row>
    <row r="17133" spans="5:6" x14ac:dyDescent="0.3">
      <c r="E17133" s="4" t="s">
        <v>2707</v>
      </c>
      <c r="F17133" s="11">
        <v>0</v>
      </c>
    </row>
    <row r="17134" spans="5:6" x14ac:dyDescent="0.3">
      <c r="E17134" s="4" t="s">
        <v>2241</v>
      </c>
      <c r="F17134" s="11">
        <v>0</v>
      </c>
    </row>
    <row r="17135" spans="5:6" x14ac:dyDescent="0.3">
      <c r="E17135" s="4" t="s">
        <v>2709</v>
      </c>
      <c r="F17135" s="11">
        <v>0</v>
      </c>
    </row>
    <row r="17136" spans="5:6" x14ac:dyDescent="0.3">
      <c r="E17136" s="4" t="s">
        <v>2242</v>
      </c>
      <c r="F17136" s="11">
        <v>0</v>
      </c>
    </row>
    <row r="17137" spans="5:6" x14ac:dyDescent="0.3">
      <c r="E17137" s="4" t="s">
        <v>2711</v>
      </c>
      <c r="F17137" s="11">
        <v>0</v>
      </c>
    </row>
    <row r="17138" spans="5:6" x14ac:dyDescent="0.3">
      <c r="E17138" s="4" t="s">
        <v>2243</v>
      </c>
      <c r="F17138" s="11">
        <v>0</v>
      </c>
    </row>
    <row r="17139" spans="5:6" x14ac:dyDescent="0.3">
      <c r="E17139" s="4" t="s">
        <v>2713</v>
      </c>
      <c r="F17139" s="11">
        <v>0</v>
      </c>
    </row>
    <row r="17140" spans="5:6" x14ac:dyDescent="0.3">
      <c r="E17140" s="4" t="s">
        <v>2244</v>
      </c>
      <c r="F17140" s="11">
        <v>0</v>
      </c>
    </row>
    <row r="17141" spans="5:6" x14ac:dyDescent="0.3">
      <c r="E17141" s="4" t="s">
        <v>2715</v>
      </c>
      <c r="F17141" s="11">
        <v>0</v>
      </c>
    </row>
    <row r="17142" spans="5:6" x14ac:dyDescent="0.3">
      <c r="E17142" s="4" t="s">
        <v>2245</v>
      </c>
      <c r="F17142" s="11">
        <v>0</v>
      </c>
    </row>
    <row r="17143" spans="5:6" x14ac:dyDescent="0.3">
      <c r="E17143" s="4" t="s">
        <v>1757</v>
      </c>
      <c r="F17143" s="11">
        <v>0</v>
      </c>
    </row>
    <row r="17144" spans="5:6" x14ac:dyDescent="0.3">
      <c r="E17144" s="4" t="s">
        <v>2246</v>
      </c>
      <c r="F17144" s="11">
        <v>0</v>
      </c>
    </row>
    <row r="17145" spans="5:6" x14ac:dyDescent="0.3">
      <c r="E17145" s="4" t="s">
        <v>2719</v>
      </c>
      <c r="F17145" s="11">
        <v>0</v>
      </c>
    </row>
    <row r="17146" spans="5:6" x14ac:dyDescent="0.3">
      <c r="E17146" s="4" t="s">
        <v>2247</v>
      </c>
      <c r="F17146" s="11">
        <v>0</v>
      </c>
    </row>
    <row r="17147" spans="5:6" x14ac:dyDescent="0.3">
      <c r="E17147" s="4" t="s">
        <v>2721</v>
      </c>
      <c r="F17147" s="11">
        <v>0</v>
      </c>
    </row>
    <row r="17148" spans="5:6" x14ac:dyDescent="0.3">
      <c r="E17148" s="4" t="s">
        <v>2248</v>
      </c>
      <c r="F17148" s="11">
        <v>0</v>
      </c>
    </row>
    <row r="17149" spans="5:6" x14ac:dyDescent="0.3">
      <c r="E17149" s="4" t="s">
        <v>2723</v>
      </c>
      <c r="F17149" s="11">
        <v>0</v>
      </c>
    </row>
    <row r="17150" spans="5:6" x14ac:dyDescent="0.3">
      <c r="E17150" s="4" t="s">
        <v>2249</v>
      </c>
      <c r="F17150" s="11">
        <v>0</v>
      </c>
    </row>
    <row r="17151" spans="5:6" x14ac:dyDescent="0.3">
      <c r="E17151" s="4" t="s">
        <v>2725</v>
      </c>
      <c r="F17151" s="11">
        <v>0</v>
      </c>
    </row>
    <row r="17152" spans="5:6" x14ac:dyDescent="0.3">
      <c r="E17152" s="4" t="s">
        <v>2250</v>
      </c>
      <c r="F17152" s="11">
        <v>0</v>
      </c>
    </row>
    <row r="17153" spans="5:6" x14ac:dyDescent="0.3">
      <c r="E17153" s="4" t="s">
        <v>2727</v>
      </c>
      <c r="F17153" s="11">
        <v>0</v>
      </c>
    </row>
    <row r="17154" spans="5:6" x14ac:dyDescent="0.3">
      <c r="E17154" s="4" t="s">
        <v>2251</v>
      </c>
      <c r="F17154" s="11">
        <v>0</v>
      </c>
    </row>
    <row r="17155" spans="5:6" x14ac:dyDescent="0.3">
      <c r="E17155" s="4" t="s">
        <v>2729</v>
      </c>
      <c r="F17155" s="11">
        <v>0</v>
      </c>
    </row>
    <row r="17156" spans="5:6" x14ac:dyDescent="0.3">
      <c r="E17156" s="4" t="s">
        <v>2252</v>
      </c>
      <c r="F17156" s="11">
        <v>0</v>
      </c>
    </row>
    <row r="17157" spans="5:6" x14ac:dyDescent="0.3">
      <c r="E17157" s="4" t="s">
        <v>2731</v>
      </c>
      <c r="F17157" s="11">
        <v>0</v>
      </c>
    </row>
    <row r="17158" spans="5:6" x14ac:dyDescent="0.3">
      <c r="E17158" s="4" t="s">
        <v>2253</v>
      </c>
      <c r="F17158" s="11">
        <v>0</v>
      </c>
    </row>
    <row r="17159" spans="5:6" x14ac:dyDescent="0.3">
      <c r="E17159" s="4" t="s">
        <v>2733</v>
      </c>
      <c r="F17159" s="11">
        <v>0</v>
      </c>
    </row>
    <row r="17160" spans="5:6" x14ac:dyDescent="0.3">
      <c r="E17160" s="4" t="s">
        <v>2254</v>
      </c>
      <c r="F17160" s="11">
        <v>0</v>
      </c>
    </row>
    <row r="17161" spans="5:6" x14ac:dyDescent="0.3">
      <c r="E17161" s="4" t="s">
        <v>2735</v>
      </c>
      <c r="F17161" s="11">
        <v>0</v>
      </c>
    </row>
    <row r="17162" spans="5:6" x14ac:dyDescent="0.3">
      <c r="E17162" s="4" t="s">
        <v>1744</v>
      </c>
      <c r="F17162" s="11">
        <v>0</v>
      </c>
    </row>
    <row r="17163" spans="5:6" x14ac:dyDescent="0.3">
      <c r="E17163" s="4" t="s">
        <v>2737</v>
      </c>
      <c r="F17163" s="11">
        <v>0</v>
      </c>
    </row>
    <row r="17164" spans="5:6" x14ac:dyDescent="0.3">
      <c r="E17164" s="4" t="s">
        <v>2256</v>
      </c>
      <c r="F17164" s="11">
        <v>0</v>
      </c>
    </row>
    <row r="17165" spans="5:6" x14ac:dyDescent="0.3">
      <c r="E17165" s="4" t="s">
        <v>2739</v>
      </c>
      <c r="F17165" s="11">
        <v>0</v>
      </c>
    </row>
    <row r="17166" spans="5:6" x14ac:dyDescent="0.3">
      <c r="E17166" s="4" t="s">
        <v>2257</v>
      </c>
      <c r="F17166" s="11">
        <v>0</v>
      </c>
    </row>
    <row r="17167" spans="5:6" x14ac:dyDescent="0.3">
      <c r="E17167" s="4" t="s">
        <v>2741</v>
      </c>
      <c r="F17167" s="11">
        <v>0</v>
      </c>
    </row>
    <row r="17168" spans="5:6" x14ac:dyDescent="0.3">
      <c r="E17168" s="4" t="s">
        <v>1745</v>
      </c>
      <c r="F17168" s="11">
        <v>0</v>
      </c>
    </row>
    <row r="17169" spans="5:6" x14ac:dyDescent="0.3">
      <c r="E17169" s="4" t="s">
        <v>2743</v>
      </c>
      <c r="F17169" s="11">
        <v>0</v>
      </c>
    </row>
    <row r="17170" spans="5:6" x14ac:dyDescent="0.3">
      <c r="E17170" s="4" t="s">
        <v>2259</v>
      </c>
      <c r="F17170" s="11">
        <v>0</v>
      </c>
    </row>
    <row r="17171" spans="5:6" x14ac:dyDescent="0.3">
      <c r="E17171" s="4" t="s">
        <v>2745</v>
      </c>
      <c r="F17171" s="11">
        <v>0</v>
      </c>
    </row>
    <row r="17172" spans="5:6" x14ac:dyDescent="0.3">
      <c r="E17172" s="4" t="s">
        <v>2260</v>
      </c>
      <c r="F17172" s="11">
        <v>0</v>
      </c>
    </row>
    <row r="17173" spans="5:6" x14ac:dyDescent="0.3">
      <c r="E17173" s="4" t="s">
        <v>2747</v>
      </c>
      <c r="F17173" s="11">
        <v>0</v>
      </c>
    </row>
    <row r="17174" spans="5:6" x14ac:dyDescent="0.3">
      <c r="E17174" s="4" t="s">
        <v>2261</v>
      </c>
      <c r="F17174" s="11">
        <v>0</v>
      </c>
    </row>
    <row r="17175" spans="5:6" x14ac:dyDescent="0.3">
      <c r="E17175" s="4" t="s">
        <v>2749</v>
      </c>
      <c r="F17175" s="11">
        <v>0</v>
      </c>
    </row>
    <row r="17176" spans="5:6" x14ac:dyDescent="0.3">
      <c r="E17176" s="4" t="s">
        <v>2262</v>
      </c>
      <c r="F17176" s="11">
        <v>0</v>
      </c>
    </row>
    <row r="17177" spans="5:6" x14ac:dyDescent="0.3">
      <c r="E17177" s="4" t="s">
        <v>2751</v>
      </c>
      <c r="F17177" s="11">
        <v>0</v>
      </c>
    </row>
    <row r="17178" spans="5:6" x14ac:dyDescent="0.3">
      <c r="E17178" s="4" t="s">
        <v>2263</v>
      </c>
      <c r="F17178" s="11">
        <v>0</v>
      </c>
    </row>
    <row r="17179" spans="5:6" x14ac:dyDescent="0.3">
      <c r="E17179" s="4" t="s">
        <v>2753</v>
      </c>
      <c r="F17179" s="11">
        <v>0</v>
      </c>
    </row>
    <row r="17180" spans="5:6" x14ac:dyDescent="0.3">
      <c r="E17180" s="4" t="s">
        <v>2264</v>
      </c>
      <c r="F17180" s="11">
        <v>0</v>
      </c>
    </row>
    <row r="17181" spans="5:6" x14ac:dyDescent="0.3">
      <c r="E17181" s="4" t="s">
        <v>2755</v>
      </c>
      <c r="F17181" s="11">
        <v>0</v>
      </c>
    </row>
    <row r="17182" spans="5:6" x14ac:dyDescent="0.3">
      <c r="E17182" s="4" t="s">
        <v>2265</v>
      </c>
      <c r="F17182" s="11">
        <v>0</v>
      </c>
    </row>
    <row r="17183" spans="5:6" x14ac:dyDescent="0.3">
      <c r="E17183" s="4" t="s">
        <v>2757</v>
      </c>
      <c r="F17183" s="11">
        <v>0</v>
      </c>
    </row>
    <row r="17184" spans="5:6" x14ac:dyDescent="0.3">
      <c r="E17184" s="4" t="s">
        <v>2266</v>
      </c>
      <c r="F17184" s="11">
        <v>0</v>
      </c>
    </row>
    <row r="17185" spans="5:6" x14ac:dyDescent="0.3">
      <c r="E17185" s="4" t="s">
        <v>2759</v>
      </c>
      <c r="F17185" s="11">
        <v>0</v>
      </c>
    </row>
    <row r="17186" spans="5:6" x14ac:dyDescent="0.3">
      <c r="E17186" s="4" t="s">
        <v>2267</v>
      </c>
      <c r="F17186" s="11">
        <v>0</v>
      </c>
    </row>
    <row r="17187" spans="5:6" x14ac:dyDescent="0.3">
      <c r="E17187" s="4" t="s">
        <v>2761</v>
      </c>
      <c r="F17187" s="11">
        <v>0</v>
      </c>
    </row>
    <row r="17188" spans="5:6" x14ac:dyDescent="0.3">
      <c r="E17188" s="4" t="s">
        <v>2268</v>
      </c>
      <c r="F17188" s="11">
        <v>0</v>
      </c>
    </row>
    <row r="17189" spans="5:6" x14ac:dyDescent="0.3">
      <c r="E17189" s="4" t="s">
        <v>2763</v>
      </c>
      <c r="F17189" s="11">
        <v>0</v>
      </c>
    </row>
    <row r="17190" spans="5:6" x14ac:dyDescent="0.3">
      <c r="E17190" s="4" t="s">
        <v>2269</v>
      </c>
      <c r="F17190" s="11">
        <v>0</v>
      </c>
    </row>
    <row r="17191" spans="5:6" x14ac:dyDescent="0.3">
      <c r="E17191" s="4" t="s">
        <v>2765</v>
      </c>
      <c r="F17191" s="11">
        <v>0</v>
      </c>
    </row>
    <row r="17192" spans="5:6" x14ac:dyDescent="0.3">
      <c r="E17192" s="4" t="s">
        <v>2270</v>
      </c>
      <c r="F17192" s="11">
        <v>0</v>
      </c>
    </row>
    <row r="17193" spans="5:6" x14ac:dyDescent="0.3">
      <c r="E17193" s="4" t="s">
        <v>2767</v>
      </c>
      <c r="F17193" s="11">
        <v>0</v>
      </c>
    </row>
    <row r="17194" spans="5:6" x14ac:dyDescent="0.3">
      <c r="E17194" s="4" t="s">
        <v>2271</v>
      </c>
      <c r="F17194" s="11">
        <v>0</v>
      </c>
    </row>
    <row r="17195" spans="5:6" x14ac:dyDescent="0.3">
      <c r="E17195" s="4" t="s">
        <v>2769</v>
      </c>
      <c r="F17195" s="11">
        <v>0</v>
      </c>
    </row>
    <row r="17196" spans="5:6" x14ac:dyDescent="0.3">
      <c r="E17196" s="4" t="s">
        <v>2272</v>
      </c>
      <c r="F17196" s="11">
        <v>0</v>
      </c>
    </row>
    <row r="17197" spans="5:6" x14ac:dyDescent="0.3">
      <c r="E17197" s="4" t="s">
        <v>2771</v>
      </c>
      <c r="F17197" s="11">
        <v>0</v>
      </c>
    </row>
    <row r="17198" spans="5:6" x14ac:dyDescent="0.3">
      <c r="E17198" s="4" t="s">
        <v>2273</v>
      </c>
      <c r="F17198" s="11">
        <v>0</v>
      </c>
    </row>
    <row r="17199" spans="5:6" x14ac:dyDescent="0.3">
      <c r="E17199" s="4" t="s">
        <v>2773</v>
      </c>
      <c r="F17199" s="11">
        <v>0</v>
      </c>
    </row>
    <row r="17200" spans="5:6" x14ac:dyDescent="0.3">
      <c r="E17200" s="4" t="s">
        <v>2274</v>
      </c>
      <c r="F17200" s="11">
        <v>0</v>
      </c>
    </row>
    <row r="17201" spans="5:6" x14ac:dyDescent="0.3">
      <c r="E17201" s="4" t="s">
        <v>2775</v>
      </c>
      <c r="F17201" s="11">
        <v>0</v>
      </c>
    </row>
    <row r="17202" spans="5:6" x14ac:dyDescent="0.3">
      <c r="E17202" s="4" t="s">
        <v>2275</v>
      </c>
      <c r="F17202" s="11">
        <v>0</v>
      </c>
    </row>
    <row r="17203" spans="5:6" x14ac:dyDescent="0.3">
      <c r="E17203" s="4" t="s">
        <v>2777</v>
      </c>
      <c r="F17203" s="11">
        <v>0</v>
      </c>
    </row>
    <row r="17204" spans="5:6" x14ac:dyDescent="0.3">
      <c r="E17204" s="4" t="s">
        <v>2276</v>
      </c>
      <c r="F17204" s="11">
        <v>0</v>
      </c>
    </row>
    <row r="17205" spans="5:6" x14ac:dyDescent="0.3">
      <c r="E17205" s="4" t="s">
        <v>2779</v>
      </c>
      <c r="F17205" s="11">
        <v>0</v>
      </c>
    </row>
    <row r="17206" spans="5:6" x14ac:dyDescent="0.3">
      <c r="E17206" s="4" t="s">
        <v>2277</v>
      </c>
      <c r="F17206" s="11">
        <v>0</v>
      </c>
    </row>
    <row r="17207" spans="5:6" x14ac:dyDescent="0.3">
      <c r="E17207" s="4" t="s">
        <v>2781</v>
      </c>
      <c r="F17207" s="11">
        <v>0</v>
      </c>
    </row>
    <row r="17208" spans="5:6" x14ac:dyDescent="0.3">
      <c r="E17208" s="4" t="s">
        <v>2278</v>
      </c>
      <c r="F17208" s="11">
        <v>0</v>
      </c>
    </row>
    <row r="17209" spans="5:6" x14ac:dyDescent="0.3">
      <c r="E17209" s="4" t="s">
        <v>2783</v>
      </c>
      <c r="F17209" s="11">
        <v>0</v>
      </c>
    </row>
    <row r="17210" spans="5:6" x14ac:dyDescent="0.3">
      <c r="E17210" s="4" t="s">
        <v>2279</v>
      </c>
      <c r="F17210" s="11">
        <v>0</v>
      </c>
    </row>
    <row r="17211" spans="5:6" x14ac:dyDescent="0.3">
      <c r="E17211" s="4" t="s">
        <v>2785</v>
      </c>
      <c r="F17211" s="11">
        <v>0</v>
      </c>
    </row>
    <row r="17212" spans="5:6" x14ac:dyDescent="0.3">
      <c r="E17212" s="4" t="s">
        <v>2280</v>
      </c>
      <c r="F17212" s="11">
        <v>0</v>
      </c>
    </row>
    <row r="17213" spans="5:6" x14ac:dyDescent="0.3">
      <c r="E17213" s="4" t="s">
        <v>2787</v>
      </c>
      <c r="F17213" s="11">
        <v>0</v>
      </c>
    </row>
    <row r="17214" spans="5:6" x14ac:dyDescent="0.3">
      <c r="E17214" s="4" t="s">
        <v>2281</v>
      </c>
      <c r="F17214" s="11">
        <v>0</v>
      </c>
    </row>
    <row r="17215" spans="5:6" x14ac:dyDescent="0.3">
      <c r="E17215" s="4" t="s">
        <v>2789</v>
      </c>
      <c r="F17215" s="11">
        <v>0</v>
      </c>
    </row>
    <row r="17216" spans="5:6" x14ac:dyDescent="0.3">
      <c r="E17216" s="4" t="s">
        <v>2282</v>
      </c>
      <c r="F17216" s="11">
        <v>0</v>
      </c>
    </row>
    <row r="17217" spans="5:6" x14ac:dyDescent="0.3">
      <c r="E17217" s="4" t="s">
        <v>2791</v>
      </c>
      <c r="F17217" s="11">
        <v>0</v>
      </c>
    </row>
    <row r="17218" spans="5:6" x14ac:dyDescent="0.3">
      <c r="E17218" s="4" t="s">
        <v>2283</v>
      </c>
      <c r="F17218" s="11">
        <v>0</v>
      </c>
    </row>
    <row r="17219" spans="5:6" x14ac:dyDescent="0.3">
      <c r="E17219" s="4" t="s">
        <v>2793</v>
      </c>
      <c r="F17219" s="11">
        <v>0</v>
      </c>
    </row>
    <row r="17220" spans="5:6" x14ac:dyDescent="0.3">
      <c r="E17220" s="4" t="s">
        <v>2284</v>
      </c>
      <c r="F17220" s="11">
        <v>0</v>
      </c>
    </row>
    <row r="17221" spans="5:6" x14ac:dyDescent="0.3">
      <c r="E17221" s="4" t="s">
        <v>2795</v>
      </c>
      <c r="F17221" s="11">
        <v>0</v>
      </c>
    </row>
    <row r="17222" spans="5:6" x14ac:dyDescent="0.3">
      <c r="E17222" s="4" t="s">
        <v>2285</v>
      </c>
      <c r="F17222" s="11">
        <v>0</v>
      </c>
    </row>
    <row r="17223" spans="5:6" x14ac:dyDescent="0.3">
      <c r="E17223" s="4" t="s">
        <v>2797</v>
      </c>
      <c r="F17223" s="11">
        <v>0</v>
      </c>
    </row>
    <row r="17224" spans="5:6" x14ac:dyDescent="0.3">
      <c r="E17224" s="4" t="s">
        <v>2286</v>
      </c>
      <c r="F17224" s="11">
        <v>0</v>
      </c>
    </row>
    <row r="17225" spans="5:6" x14ac:dyDescent="0.3">
      <c r="E17225" s="4" t="s">
        <v>2799</v>
      </c>
      <c r="F17225" s="11">
        <v>0</v>
      </c>
    </row>
    <row r="17226" spans="5:6" x14ac:dyDescent="0.3">
      <c r="E17226" s="4" t="s">
        <v>2287</v>
      </c>
      <c r="F17226" s="11">
        <v>0</v>
      </c>
    </row>
    <row r="17227" spans="5:6" x14ac:dyDescent="0.3">
      <c r="E17227" s="4" t="s">
        <v>2801</v>
      </c>
      <c r="F17227" s="11">
        <v>0</v>
      </c>
    </row>
    <row r="17228" spans="5:6" x14ac:dyDescent="0.3">
      <c r="E17228" s="4" t="s">
        <v>2288</v>
      </c>
      <c r="F17228" s="11">
        <v>0</v>
      </c>
    </row>
    <row r="17229" spans="5:6" x14ac:dyDescent="0.3">
      <c r="E17229" s="4" t="s">
        <v>2803</v>
      </c>
      <c r="F17229" s="11">
        <v>0</v>
      </c>
    </row>
    <row r="17230" spans="5:6" x14ac:dyDescent="0.3">
      <c r="E17230" s="4" t="s">
        <v>2289</v>
      </c>
      <c r="F17230" s="11">
        <v>0</v>
      </c>
    </row>
    <row r="17231" spans="5:6" x14ac:dyDescent="0.3">
      <c r="E17231" s="4" t="s">
        <v>2805</v>
      </c>
      <c r="F17231" s="11">
        <v>0</v>
      </c>
    </row>
    <row r="17232" spans="5:6" x14ac:dyDescent="0.3">
      <c r="E17232" s="4" t="s">
        <v>2290</v>
      </c>
      <c r="F17232" s="11">
        <v>0</v>
      </c>
    </row>
    <row r="17233" spans="5:6" x14ac:dyDescent="0.3">
      <c r="E17233" s="4" t="s">
        <v>2807</v>
      </c>
      <c r="F17233" s="11">
        <v>0</v>
      </c>
    </row>
    <row r="17234" spans="5:6" x14ac:dyDescent="0.3">
      <c r="E17234" s="4" t="s">
        <v>2291</v>
      </c>
      <c r="F17234" s="11">
        <v>0</v>
      </c>
    </row>
    <row r="17235" spans="5:6" x14ac:dyDescent="0.3">
      <c r="E17235" s="4" t="s">
        <v>2809</v>
      </c>
      <c r="F17235" s="11">
        <v>0</v>
      </c>
    </row>
    <row r="17236" spans="5:6" x14ac:dyDescent="0.3">
      <c r="E17236" s="4" t="s">
        <v>2292</v>
      </c>
      <c r="F17236" s="11">
        <v>0</v>
      </c>
    </row>
    <row r="17237" spans="5:6" x14ac:dyDescent="0.3">
      <c r="E17237" s="4" t="s">
        <v>1758</v>
      </c>
      <c r="F17237" s="11">
        <v>0</v>
      </c>
    </row>
    <row r="17238" spans="5:6" x14ac:dyDescent="0.3">
      <c r="E17238" s="4" t="s">
        <v>2293</v>
      </c>
      <c r="F17238" s="11">
        <v>0</v>
      </c>
    </row>
    <row r="17239" spans="5:6" x14ac:dyDescent="0.3">
      <c r="E17239" s="4" t="s">
        <v>2813</v>
      </c>
      <c r="F17239" s="11">
        <v>0</v>
      </c>
    </row>
    <row r="17240" spans="5:6" x14ac:dyDescent="0.3">
      <c r="E17240" s="4" t="s">
        <v>2294</v>
      </c>
      <c r="F17240" s="11">
        <v>0</v>
      </c>
    </row>
    <row r="17241" spans="5:6" x14ac:dyDescent="0.3">
      <c r="E17241" s="4" t="s">
        <v>2815</v>
      </c>
      <c r="F17241" s="11">
        <v>0</v>
      </c>
    </row>
    <row r="17242" spans="5:6" x14ac:dyDescent="0.3">
      <c r="E17242" s="4" t="s">
        <v>2295</v>
      </c>
      <c r="F17242" s="11">
        <v>0</v>
      </c>
    </row>
    <row r="17243" spans="5:6" x14ac:dyDescent="0.3">
      <c r="E17243" s="4" t="s">
        <v>2817</v>
      </c>
      <c r="F17243" s="11">
        <v>0</v>
      </c>
    </row>
    <row r="17244" spans="5:6" x14ac:dyDescent="0.3">
      <c r="E17244" s="4" t="s">
        <v>2296</v>
      </c>
      <c r="F17244" s="11">
        <v>0</v>
      </c>
    </row>
    <row r="17245" spans="5:6" x14ac:dyDescent="0.3">
      <c r="E17245" s="4" t="s">
        <v>2819</v>
      </c>
      <c r="F17245" s="11">
        <v>0</v>
      </c>
    </row>
    <row r="17246" spans="5:6" x14ac:dyDescent="0.3">
      <c r="E17246" s="4" t="s">
        <v>2297</v>
      </c>
      <c r="F17246" s="11">
        <v>0</v>
      </c>
    </row>
    <row r="17247" spans="5:6" x14ac:dyDescent="0.3">
      <c r="E17247" s="4" t="s">
        <v>2821</v>
      </c>
      <c r="F17247" s="11">
        <v>0</v>
      </c>
    </row>
    <row r="17248" spans="5:6" x14ac:dyDescent="0.3">
      <c r="E17248" s="4" t="s">
        <v>2298</v>
      </c>
      <c r="F17248" s="11">
        <v>0</v>
      </c>
    </row>
    <row r="17249" spans="5:6" x14ac:dyDescent="0.3">
      <c r="E17249" s="4" t="s">
        <v>2823</v>
      </c>
      <c r="F17249" s="11">
        <v>0</v>
      </c>
    </row>
    <row r="17250" spans="5:6" x14ac:dyDescent="0.3">
      <c r="E17250" s="4" t="s">
        <v>2299</v>
      </c>
      <c r="F17250" s="11">
        <v>0</v>
      </c>
    </row>
    <row r="17251" spans="5:6" x14ac:dyDescent="0.3">
      <c r="E17251" s="4" t="s">
        <v>2825</v>
      </c>
      <c r="F17251" s="11">
        <v>0</v>
      </c>
    </row>
    <row r="17252" spans="5:6" x14ac:dyDescent="0.3">
      <c r="E17252" s="4" t="s">
        <v>1746</v>
      </c>
      <c r="F17252" s="11">
        <v>0</v>
      </c>
    </row>
    <row r="17253" spans="5:6" x14ac:dyDescent="0.3">
      <c r="E17253" s="4" t="s">
        <v>2827</v>
      </c>
      <c r="F17253" s="11">
        <v>0</v>
      </c>
    </row>
    <row r="17254" spans="5:6" x14ac:dyDescent="0.3">
      <c r="E17254" s="4" t="s">
        <v>2301</v>
      </c>
      <c r="F17254" s="11">
        <v>0</v>
      </c>
    </row>
    <row r="17255" spans="5:6" x14ac:dyDescent="0.3">
      <c r="E17255" s="4" t="s">
        <v>1776</v>
      </c>
      <c r="F17255" s="11">
        <v>0</v>
      </c>
    </row>
    <row r="17256" spans="5:6" x14ac:dyDescent="0.3">
      <c r="E17256" s="4" t="s">
        <v>2875</v>
      </c>
      <c r="F17256" s="11">
        <v>0</v>
      </c>
    </row>
    <row r="17257" spans="5:6" x14ac:dyDescent="0.3">
      <c r="E17257" s="4" t="s">
        <v>2831</v>
      </c>
      <c r="F17257" s="11">
        <v>0</v>
      </c>
    </row>
    <row r="17258" spans="5:6" x14ac:dyDescent="0.3">
      <c r="E17258" s="4" t="s">
        <v>2836</v>
      </c>
      <c r="F17258" s="11">
        <v>0</v>
      </c>
    </row>
    <row r="17259" spans="5:6" x14ac:dyDescent="0.3">
      <c r="E17259" s="4" t="s">
        <v>2833</v>
      </c>
      <c r="F17259" s="11">
        <v>0</v>
      </c>
    </row>
    <row r="17260" spans="5:6" x14ac:dyDescent="0.3">
      <c r="E17260" s="4" t="s">
        <v>2838</v>
      </c>
      <c r="F17260" s="11">
        <v>0</v>
      </c>
    </row>
    <row r="17261" spans="5:6" x14ac:dyDescent="0.3">
      <c r="E17261" s="4" t="s">
        <v>2835</v>
      </c>
      <c r="F17261" s="11">
        <v>0</v>
      </c>
    </row>
    <row r="17262" spans="5:6" x14ac:dyDescent="0.3">
      <c r="E17262" s="4" t="s">
        <v>2840</v>
      </c>
      <c r="F17262" s="11">
        <v>0</v>
      </c>
    </row>
    <row r="17263" spans="5:6" x14ac:dyDescent="0.3">
      <c r="E17263" s="4" t="s">
        <v>2842</v>
      </c>
      <c r="F17263" s="11">
        <v>0</v>
      </c>
    </row>
    <row r="17264" spans="5:6" x14ac:dyDescent="0.3">
      <c r="E17264" s="4" t="s">
        <v>2876</v>
      </c>
      <c r="F17264" s="11">
        <v>0</v>
      </c>
    </row>
    <row r="17265" spans="5:6" x14ac:dyDescent="0.3">
      <c r="E17265" s="4" t="s">
        <v>2839</v>
      </c>
      <c r="F17265" s="11">
        <v>0</v>
      </c>
    </row>
    <row r="17266" spans="5:6" x14ac:dyDescent="0.3">
      <c r="E17266" s="4" t="s">
        <v>2878</v>
      </c>
      <c r="F17266" s="11">
        <v>0</v>
      </c>
    </row>
    <row r="17267" spans="5:6" x14ac:dyDescent="0.3">
      <c r="E17267" s="4" t="s">
        <v>2841</v>
      </c>
      <c r="F17267" s="11">
        <v>0</v>
      </c>
    </row>
    <row r="17268" spans="5:6" x14ac:dyDescent="0.3">
      <c r="E17268" s="4" t="s">
        <v>2880</v>
      </c>
      <c r="F17268" s="11">
        <v>0</v>
      </c>
    </row>
    <row r="17269" spans="5:6" x14ac:dyDescent="0.3">
      <c r="E17269" s="4" t="s">
        <v>2843</v>
      </c>
      <c r="F17269" s="11">
        <v>0</v>
      </c>
    </row>
    <row r="17270" spans="5:6" x14ac:dyDescent="0.3">
      <c r="E17270" s="4" t="s">
        <v>2847</v>
      </c>
      <c r="F17270" s="11">
        <v>0</v>
      </c>
    </row>
    <row r="17271" spans="5:6" x14ac:dyDescent="0.3">
      <c r="E17271" s="4" t="s">
        <v>2845</v>
      </c>
      <c r="F17271" s="11">
        <v>0</v>
      </c>
    </row>
    <row r="17272" spans="5:6" x14ac:dyDescent="0.3">
      <c r="E17272" s="4" t="s">
        <v>2848</v>
      </c>
      <c r="F17272" s="11">
        <v>0</v>
      </c>
    </row>
    <row r="17273" spans="5:6" x14ac:dyDescent="0.3">
      <c r="E17273" s="4" t="s">
        <v>1771</v>
      </c>
      <c r="F17273" s="11">
        <v>0</v>
      </c>
    </row>
    <row r="17274" spans="5:6" x14ac:dyDescent="0.3">
      <c r="E17274" s="4" t="s">
        <v>2850</v>
      </c>
      <c r="F17274" s="11">
        <v>0</v>
      </c>
    </row>
    <row r="17275" spans="5:6" x14ac:dyDescent="0.3">
      <c r="E17275" s="4" t="s">
        <v>2849</v>
      </c>
      <c r="F17275" s="11">
        <v>0</v>
      </c>
    </row>
    <row r="17276" spans="5:6" x14ac:dyDescent="0.3">
      <c r="E17276" s="4" t="s">
        <v>2307</v>
      </c>
      <c r="F17276" s="11">
        <v>0</v>
      </c>
    </row>
    <row r="17277" spans="5:6" x14ac:dyDescent="0.3">
      <c r="E17277" s="4" t="s">
        <v>2851</v>
      </c>
      <c r="F17277" s="11">
        <v>0</v>
      </c>
    </row>
    <row r="17278" spans="5:6" x14ac:dyDescent="0.3">
      <c r="E17278" s="4" t="s">
        <v>2308</v>
      </c>
      <c r="F17278" s="11">
        <v>0</v>
      </c>
    </row>
    <row r="17279" spans="5:6" x14ac:dyDescent="0.3">
      <c r="E17279" s="4" t="s">
        <v>2853</v>
      </c>
      <c r="F17279" s="11">
        <v>0</v>
      </c>
    </row>
    <row r="17280" spans="5:6" x14ac:dyDescent="0.3">
      <c r="E17280" s="4" t="s">
        <v>2309</v>
      </c>
      <c r="F17280" s="11">
        <v>0</v>
      </c>
    </row>
    <row r="17281" spans="5:6" x14ac:dyDescent="0.3">
      <c r="E17281" s="4" t="s">
        <v>2855</v>
      </c>
      <c r="F17281" s="11">
        <v>0</v>
      </c>
    </row>
    <row r="17282" spans="5:6" x14ac:dyDescent="0.3">
      <c r="E17282" s="4" t="s">
        <v>2862</v>
      </c>
      <c r="F17282" s="11">
        <v>0</v>
      </c>
    </row>
    <row r="17283" spans="5:6" x14ac:dyDescent="0.3">
      <c r="E17283" s="4" t="s">
        <v>2857</v>
      </c>
      <c r="F17283" s="11">
        <v>0</v>
      </c>
    </row>
    <row r="17284" spans="5:6" x14ac:dyDescent="0.3">
      <c r="E17284" s="4" t="s">
        <v>2863</v>
      </c>
      <c r="F17284" s="11">
        <v>0</v>
      </c>
    </row>
    <row r="17285" spans="5:6" x14ac:dyDescent="0.3">
      <c r="E17285" s="4" t="s">
        <v>2859</v>
      </c>
      <c r="F17285" s="11">
        <v>0</v>
      </c>
    </row>
    <row r="17286" spans="5:6" x14ac:dyDescent="0.3">
      <c r="E17286" s="4" t="s">
        <v>2865</v>
      </c>
      <c r="F17286" s="11">
        <v>0</v>
      </c>
    </row>
    <row r="17287" spans="5:6" x14ac:dyDescent="0.3">
      <c r="E17287" s="4" t="s">
        <v>2861</v>
      </c>
      <c r="F17287" s="11">
        <v>0</v>
      </c>
    </row>
    <row r="17288" spans="5:6" x14ac:dyDescent="0.3">
      <c r="E17288" s="4" t="s">
        <v>2867</v>
      </c>
      <c r="F17288" s="11">
        <v>0</v>
      </c>
    </row>
    <row r="17289" spans="5:6" x14ac:dyDescent="0.3">
      <c r="E17289" s="4" t="s">
        <v>2869</v>
      </c>
      <c r="F17289" s="11">
        <v>0</v>
      </c>
    </row>
    <row r="17290" spans="5:6" x14ac:dyDescent="0.3">
      <c r="E17290" s="4" t="s">
        <v>2864</v>
      </c>
      <c r="F17290" s="11">
        <v>0</v>
      </c>
    </row>
    <row r="17291" spans="5:6" x14ac:dyDescent="0.3">
      <c r="E17291" s="4" t="s">
        <v>2311</v>
      </c>
      <c r="F17291" s="11">
        <v>0</v>
      </c>
    </row>
    <row r="17292" spans="5:6" x14ac:dyDescent="0.3">
      <c r="E17292" s="4" t="s">
        <v>2866</v>
      </c>
      <c r="F17292" s="11">
        <v>0</v>
      </c>
    </row>
    <row r="17293" spans="5:6" x14ac:dyDescent="0.3">
      <c r="E17293" s="4" t="s">
        <v>2312</v>
      </c>
      <c r="F17293" s="11">
        <v>0</v>
      </c>
    </row>
    <row r="17294" spans="5:6" x14ac:dyDescent="0.3">
      <c r="E17294" s="4" t="s">
        <v>2868</v>
      </c>
      <c r="F17294" s="11">
        <v>0</v>
      </c>
    </row>
    <row r="17295" spans="5:6" x14ac:dyDescent="0.3">
      <c r="E17295" s="4" t="s">
        <v>2313</v>
      </c>
      <c r="F17295" s="11">
        <v>0</v>
      </c>
    </row>
    <row r="17296" spans="5:6" x14ac:dyDescent="0.3">
      <c r="E17296" s="4" t="s">
        <v>2870</v>
      </c>
      <c r="F17296" s="11">
        <v>0</v>
      </c>
    </row>
    <row r="17297" spans="5:6" x14ac:dyDescent="0.3">
      <c r="E17297" s="4" t="s">
        <v>2314</v>
      </c>
      <c r="F17297" s="11">
        <v>0</v>
      </c>
    </row>
    <row r="17298" spans="5:6" x14ac:dyDescent="0.3">
      <c r="E17298" s="4" t="s">
        <v>2872</v>
      </c>
      <c r="F17298" s="11">
        <v>0</v>
      </c>
    </row>
    <row r="17299" spans="5:6" x14ac:dyDescent="0.3">
      <c r="E17299" s="4" t="s">
        <v>2315</v>
      </c>
      <c r="F17299" s="11">
        <v>0</v>
      </c>
    </row>
    <row r="17300" spans="5:6" x14ac:dyDescent="0.3">
      <c r="E17300" s="4" t="s">
        <v>2874</v>
      </c>
      <c r="F17300" s="11">
        <v>0</v>
      </c>
    </row>
    <row r="17301" spans="5:6" x14ac:dyDescent="0.3">
      <c r="E17301" s="4" t="s">
        <v>2316</v>
      </c>
      <c r="F17301" s="11">
        <v>0</v>
      </c>
    </row>
    <row r="17302" spans="5:6" x14ac:dyDescent="0.3">
      <c r="E17302" s="4" t="s">
        <v>2317</v>
      </c>
      <c r="F17302" s="11">
        <v>0</v>
      </c>
    </row>
    <row r="17303" spans="5:6" x14ac:dyDescent="0.3">
      <c r="E17303" s="4" t="s">
        <v>2877</v>
      </c>
      <c r="F17303" s="11">
        <v>0</v>
      </c>
    </row>
    <row r="17304" spans="5:6" x14ac:dyDescent="0.3">
      <c r="E17304" s="4" t="s">
        <v>2303</v>
      </c>
      <c r="F17304" s="11">
        <v>0</v>
      </c>
    </row>
    <row r="17305" spans="5:6" x14ac:dyDescent="0.3">
      <c r="E17305" s="4" t="s">
        <v>2879</v>
      </c>
      <c r="F17305" s="11">
        <v>0</v>
      </c>
    </row>
    <row r="17306" spans="5:6" x14ac:dyDescent="0.3">
      <c r="E17306" s="4" t="s">
        <v>2304</v>
      </c>
      <c r="F17306" s="11">
        <v>0</v>
      </c>
    </row>
    <row r="17307" spans="5:6" x14ac:dyDescent="0.3">
      <c r="E17307" s="4" t="s">
        <v>1731</v>
      </c>
      <c r="F17307" s="11">
        <v>0</v>
      </c>
    </row>
    <row r="17308" spans="5:6" x14ac:dyDescent="0.3">
      <c r="E17308" s="4" t="s">
        <v>2305</v>
      </c>
      <c r="F17308" s="11">
        <v>0</v>
      </c>
    </row>
    <row r="17309" spans="5:6" x14ac:dyDescent="0.3">
      <c r="E17309" s="4" t="s">
        <v>1695</v>
      </c>
      <c r="F17309" s="11">
        <v>0</v>
      </c>
    </row>
    <row r="17310" spans="5:6" x14ac:dyDescent="0.3">
      <c r="E17310" s="4" t="s">
        <v>631</v>
      </c>
      <c r="F17310" s="11">
        <v>0</v>
      </c>
    </row>
    <row r="17311" spans="5:6" x14ac:dyDescent="0.3">
      <c r="E17311" s="4" t="s">
        <v>1275</v>
      </c>
      <c r="F17311" s="11">
        <v>0</v>
      </c>
    </row>
    <row r="17312" spans="5:6" x14ac:dyDescent="0.3">
      <c r="E17312" s="4" t="s">
        <v>633</v>
      </c>
      <c r="F17312" s="11">
        <v>0</v>
      </c>
    </row>
    <row r="17313" spans="5:6" x14ac:dyDescent="0.3">
      <c r="E17313" s="4" t="s">
        <v>1558</v>
      </c>
      <c r="F17313" s="11">
        <v>0</v>
      </c>
    </row>
    <row r="17314" spans="5:6" x14ac:dyDescent="0.3">
      <c r="E17314" s="4" t="s">
        <v>634</v>
      </c>
      <c r="F17314" s="11">
        <v>0</v>
      </c>
    </row>
    <row r="17315" spans="5:6" x14ac:dyDescent="0.3">
      <c r="E17315" s="4" t="s">
        <v>1211</v>
      </c>
      <c r="F17315" s="11">
        <v>0</v>
      </c>
    </row>
    <row r="17316" spans="5:6" x14ac:dyDescent="0.3">
      <c r="E17316" s="4" t="s">
        <v>635</v>
      </c>
      <c r="F17316" s="11">
        <v>0</v>
      </c>
    </row>
    <row r="17317" spans="5:6" x14ac:dyDescent="0.3">
      <c r="E17317" s="4" t="s">
        <v>1339</v>
      </c>
      <c r="F17317" s="11">
        <v>0</v>
      </c>
    </row>
    <row r="17318" spans="5:6" x14ac:dyDescent="0.3">
      <c r="E17318" s="4" t="s">
        <v>636</v>
      </c>
      <c r="F17318" s="11">
        <v>0</v>
      </c>
    </row>
    <row r="17319" spans="5:6" x14ac:dyDescent="0.3">
      <c r="E17319" s="4" t="s">
        <v>1494</v>
      </c>
      <c r="F17319" s="11">
        <v>0</v>
      </c>
    </row>
    <row r="17320" spans="5:6" x14ac:dyDescent="0.3">
      <c r="E17320" s="4" t="s">
        <v>610</v>
      </c>
      <c r="F17320" s="11">
        <v>0</v>
      </c>
    </row>
    <row r="17321" spans="5:6" x14ac:dyDescent="0.3">
      <c r="E17321" s="4" t="s">
        <v>1622</v>
      </c>
      <c r="F17321" s="11">
        <v>0</v>
      </c>
    </row>
    <row r="17322" spans="5:6" x14ac:dyDescent="0.3">
      <c r="E17322" s="4" t="s">
        <v>638</v>
      </c>
      <c r="F17322" s="11">
        <v>0</v>
      </c>
    </row>
    <row r="17323" spans="5:6" x14ac:dyDescent="0.3">
      <c r="E17323" s="4" t="s">
        <v>1179</v>
      </c>
      <c r="F17323" s="11">
        <v>0</v>
      </c>
    </row>
    <row r="17324" spans="5:6" x14ac:dyDescent="0.3">
      <c r="E17324" s="4" t="s">
        <v>639</v>
      </c>
      <c r="F17324" s="11">
        <v>0</v>
      </c>
    </row>
    <row r="17325" spans="5:6" x14ac:dyDescent="0.3">
      <c r="E17325" s="4" t="s">
        <v>1243</v>
      </c>
      <c r="F17325" s="11">
        <v>0</v>
      </c>
    </row>
    <row r="17326" spans="5:6" x14ac:dyDescent="0.3">
      <c r="E17326" s="4" t="s">
        <v>640</v>
      </c>
      <c r="F17326" s="11">
        <v>0</v>
      </c>
    </row>
    <row r="17327" spans="5:6" x14ac:dyDescent="0.3">
      <c r="E17327" s="4" t="s">
        <v>1307</v>
      </c>
      <c r="F17327" s="11">
        <v>0</v>
      </c>
    </row>
    <row r="17328" spans="5:6" x14ac:dyDescent="0.3">
      <c r="E17328" s="4" t="s">
        <v>641</v>
      </c>
      <c r="F17328" s="11">
        <v>0</v>
      </c>
    </row>
    <row r="17329" spans="5:6" x14ac:dyDescent="0.3">
      <c r="E17329" s="4" t="s">
        <v>1396</v>
      </c>
      <c r="F17329" s="11">
        <v>0</v>
      </c>
    </row>
    <row r="17330" spans="5:6" x14ac:dyDescent="0.3">
      <c r="E17330" s="4" t="s">
        <v>642</v>
      </c>
      <c r="F17330" s="11">
        <v>0</v>
      </c>
    </row>
    <row r="17331" spans="5:6" x14ac:dyDescent="0.3">
      <c r="E17331" s="4" t="s">
        <v>1462</v>
      </c>
      <c r="F17331" s="11">
        <v>0</v>
      </c>
    </row>
    <row r="17332" spans="5:6" x14ac:dyDescent="0.3">
      <c r="E17332" s="4" t="s">
        <v>643</v>
      </c>
      <c r="F17332" s="11">
        <v>0</v>
      </c>
    </row>
    <row r="17333" spans="5:6" x14ac:dyDescent="0.3">
      <c r="E17333" s="4" t="s">
        <v>1526</v>
      </c>
      <c r="F17333" s="11">
        <v>0</v>
      </c>
    </row>
    <row r="17334" spans="5:6" x14ac:dyDescent="0.3">
      <c r="E17334" s="4" t="s">
        <v>644</v>
      </c>
      <c r="F17334" s="11">
        <v>0</v>
      </c>
    </row>
    <row r="17335" spans="5:6" x14ac:dyDescent="0.3">
      <c r="E17335" s="4" t="s">
        <v>1590</v>
      </c>
      <c r="F17335" s="11">
        <v>0</v>
      </c>
    </row>
    <row r="17336" spans="5:6" x14ac:dyDescent="0.3">
      <c r="E17336" s="4" t="s">
        <v>645</v>
      </c>
      <c r="F17336" s="11">
        <v>0</v>
      </c>
    </row>
    <row r="17337" spans="5:6" x14ac:dyDescent="0.3">
      <c r="E17337" s="4" t="s">
        <v>1654</v>
      </c>
      <c r="F17337" s="11">
        <v>0</v>
      </c>
    </row>
    <row r="17338" spans="5:6" x14ac:dyDescent="0.3">
      <c r="E17338" s="4" t="s">
        <v>646</v>
      </c>
      <c r="F17338" s="11">
        <v>0</v>
      </c>
    </row>
    <row r="17339" spans="5:6" x14ac:dyDescent="0.3">
      <c r="E17339" s="4" t="s">
        <v>1163</v>
      </c>
      <c r="F17339" s="11">
        <v>0</v>
      </c>
    </row>
    <row r="17340" spans="5:6" x14ac:dyDescent="0.3">
      <c r="E17340" s="4" t="s">
        <v>647</v>
      </c>
      <c r="F17340" s="11">
        <v>0</v>
      </c>
    </row>
    <row r="17341" spans="5:6" x14ac:dyDescent="0.3">
      <c r="E17341" s="4" t="s">
        <v>1195</v>
      </c>
      <c r="F17341" s="11">
        <v>0</v>
      </c>
    </row>
    <row r="17342" spans="5:6" x14ac:dyDescent="0.3">
      <c r="E17342" s="4" t="s">
        <v>648</v>
      </c>
      <c r="F17342" s="11">
        <v>0</v>
      </c>
    </row>
    <row r="17343" spans="5:6" x14ac:dyDescent="0.3">
      <c r="E17343" s="4" t="s">
        <v>1227</v>
      </c>
      <c r="F17343" s="11">
        <v>0</v>
      </c>
    </row>
    <row r="17344" spans="5:6" x14ac:dyDescent="0.3">
      <c r="E17344" s="4" t="s">
        <v>649</v>
      </c>
      <c r="F17344" s="11">
        <v>0</v>
      </c>
    </row>
    <row r="17345" spans="5:6" x14ac:dyDescent="0.3">
      <c r="E17345" s="4" t="s">
        <v>1259</v>
      </c>
      <c r="F17345" s="11">
        <v>0</v>
      </c>
    </row>
    <row r="17346" spans="5:6" x14ac:dyDescent="0.3">
      <c r="E17346" s="4" t="s">
        <v>650</v>
      </c>
      <c r="F17346" s="11">
        <v>0</v>
      </c>
    </row>
    <row r="17347" spans="5:6" x14ac:dyDescent="0.3">
      <c r="E17347" s="4" t="s">
        <v>1291</v>
      </c>
      <c r="F17347" s="11">
        <v>0</v>
      </c>
    </row>
    <row r="17348" spans="5:6" x14ac:dyDescent="0.3">
      <c r="E17348" s="4" t="s">
        <v>651</v>
      </c>
      <c r="F17348" s="11">
        <v>0</v>
      </c>
    </row>
    <row r="17349" spans="5:6" x14ac:dyDescent="0.3">
      <c r="E17349" s="4" t="s">
        <v>1323</v>
      </c>
      <c r="F17349" s="11">
        <v>0</v>
      </c>
    </row>
    <row r="17350" spans="5:6" x14ac:dyDescent="0.3">
      <c r="E17350" s="4" t="s">
        <v>582</v>
      </c>
      <c r="F17350" s="11">
        <v>0</v>
      </c>
    </row>
    <row r="17351" spans="5:6" x14ac:dyDescent="0.3">
      <c r="E17351" s="4" t="s">
        <v>1364</v>
      </c>
      <c r="F17351" s="11">
        <v>0</v>
      </c>
    </row>
    <row r="17352" spans="5:6" x14ac:dyDescent="0.3">
      <c r="E17352" s="4" t="s">
        <v>653</v>
      </c>
      <c r="F17352" s="11">
        <v>0</v>
      </c>
    </row>
    <row r="17353" spans="5:6" x14ac:dyDescent="0.3">
      <c r="E17353" s="4" t="s">
        <v>1412</v>
      </c>
      <c r="F17353" s="11">
        <v>0</v>
      </c>
    </row>
    <row r="17354" spans="5:6" x14ac:dyDescent="0.3">
      <c r="E17354" s="4" t="s">
        <v>654</v>
      </c>
      <c r="F17354" s="11">
        <v>0</v>
      </c>
    </row>
    <row r="17355" spans="5:6" x14ac:dyDescent="0.3">
      <c r="E17355" s="4" t="s">
        <v>1446</v>
      </c>
      <c r="F17355" s="11">
        <v>0</v>
      </c>
    </row>
    <row r="17356" spans="5:6" x14ac:dyDescent="0.3">
      <c r="E17356" s="4" t="s">
        <v>655</v>
      </c>
      <c r="F17356" s="11">
        <v>0</v>
      </c>
    </row>
    <row r="17357" spans="5:6" x14ac:dyDescent="0.3">
      <c r="E17357" s="4" t="s">
        <v>1478</v>
      </c>
      <c r="F17357" s="11">
        <v>0</v>
      </c>
    </row>
    <row r="17358" spans="5:6" x14ac:dyDescent="0.3">
      <c r="E17358" s="4" t="s">
        <v>656</v>
      </c>
      <c r="F17358" s="11">
        <v>0</v>
      </c>
    </row>
    <row r="17359" spans="5:6" x14ac:dyDescent="0.3">
      <c r="E17359" s="4" t="s">
        <v>1510</v>
      </c>
      <c r="F17359" s="11">
        <v>0</v>
      </c>
    </row>
    <row r="17360" spans="5:6" x14ac:dyDescent="0.3">
      <c r="E17360" s="4" t="s">
        <v>657</v>
      </c>
      <c r="F17360" s="11">
        <v>0</v>
      </c>
    </row>
    <row r="17361" spans="5:6" x14ac:dyDescent="0.3">
      <c r="E17361" s="4" t="s">
        <v>1542</v>
      </c>
      <c r="F17361" s="11">
        <v>0</v>
      </c>
    </row>
    <row r="17362" spans="5:6" x14ac:dyDescent="0.3">
      <c r="E17362" s="4" t="s">
        <v>658</v>
      </c>
      <c r="F17362" s="11">
        <v>0</v>
      </c>
    </row>
    <row r="17363" spans="5:6" x14ac:dyDescent="0.3">
      <c r="E17363" s="4" t="s">
        <v>1574</v>
      </c>
      <c r="F17363" s="11">
        <v>0</v>
      </c>
    </row>
    <row r="17364" spans="5:6" x14ac:dyDescent="0.3">
      <c r="E17364" s="4" t="s">
        <v>659</v>
      </c>
      <c r="F17364" s="11">
        <v>0</v>
      </c>
    </row>
    <row r="17365" spans="5:6" x14ac:dyDescent="0.3">
      <c r="E17365" s="4" t="s">
        <v>1606</v>
      </c>
      <c r="F17365" s="11">
        <v>0</v>
      </c>
    </row>
    <row r="17366" spans="5:6" x14ac:dyDescent="0.3">
      <c r="E17366" s="4" t="s">
        <v>660</v>
      </c>
      <c r="F17366" s="11">
        <v>0</v>
      </c>
    </row>
    <row r="17367" spans="5:6" x14ac:dyDescent="0.3">
      <c r="E17367" s="4" t="s">
        <v>1638</v>
      </c>
      <c r="F17367" s="11">
        <v>0</v>
      </c>
    </row>
    <row r="17368" spans="5:6" x14ac:dyDescent="0.3">
      <c r="E17368" s="4" t="s">
        <v>661</v>
      </c>
      <c r="F17368" s="11">
        <v>0</v>
      </c>
    </row>
    <row r="17369" spans="5:6" x14ac:dyDescent="0.3">
      <c r="E17369" s="4" t="s">
        <v>1670</v>
      </c>
      <c r="F17369" s="11">
        <v>0</v>
      </c>
    </row>
    <row r="17370" spans="5:6" x14ac:dyDescent="0.3">
      <c r="E17370" s="4" t="s">
        <v>662</v>
      </c>
      <c r="F17370" s="11">
        <v>0</v>
      </c>
    </row>
    <row r="17371" spans="5:6" x14ac:dyDescent="0.3">
      <c r="E17371" s="4" t="s">
        <v>1711</v>
      </c>
      <c r="F17371" s="11">
        <v>0</v>
      </c>
    </row>
    <row r="17372" spans="5:6" x14ac:dyDescent="0.3">
      <c r="E17372" s="4" t="s">
        <v>663</v>
      </c>
      <c r="F17372" s="11">
        <v>0</v>
      </c>
    </row>
    <row r="17373" spans="5:6" x14ac:dyDescent="0.3">
      <c r="E17373" s="4" t="s">
        <v>1171</v>
      </c>
      <c r="F17373" s="11">
        <v>0</v>
      </c>
    </row>
    <row r="17374" spans="5:6" x14ac:dyDescent="0.3">
      <c r="E17374" s="4" t="s">
        <v>664</v>
      </c>
      <c r="F17374" s="11">
        <v>0</v>
      </c>
    </row>
    <row r="17375" spans="5:6" x14ac:dyDescent="0.3">
      <c r="E17375" s="4" t="s">
        <v>1187</v>
      </c>
      <c r="F17375" s="11">
        <v>0</v>
      </c>
    </row>
    <row r="17376" spans="5:6" x14ac:dyDescent="0.3">
      <c r="E17376" s="4" t="s">
        <v>665</v>
      </c>
      <c r="F17376" s="11">
        <v>0</v>
      </c>
    </row>
    <row r="17377" spans="5:6" x14ac:dyDescent="0.3">
      <c r="E17377" s="4" t="s">
        <v>1203</v>
      </c>
      <c r="F17377" s="11">
        <v>0</v>
      </c>
    </row>
    <row r="17378" spans="5:6" x14ac:dyDescent="0.3">
      <c r="E17378" s="4" t="s">
        <v>666</v>
      </c>
      <c r="F17378" s="11">
        <v>0</v>
      </c>
    </row>
    <row r="17379" spans="5:6" x14ac:dyDescent="0.3">
      <c r="E17379" s="4" t="s">
        <v>1219</v>
      </c>
      <c r="F17379" s="11">
        <v>0</v>
      </c>
    </row>
    <row r="17380" spans="5:6" x14ac:dyDescent="0.3">
      <c r="E17380" s="4" t="s">
        <v>667</v>
      </c>
      <c r="F17380" s="11">
        <v>0</v>
      </c>
    </row>
    <row r="17381" spans="5:6" x14ac:dyDescent="0.3">
      <c r="E17381" s="4" t="s">
        <v>1235</v>
      </c>
      <c r="F17381" s="11">
        <v>0</v>
      </c>
    </row>
    <row r="17382" spans="5:6" x14ac:dyDescent="0.3">
      <c r="E17382" s="4" t="s">
        <v>668</v>
      </c>
      <c r="F17382" s="11">
        <v>0</v>
      </c>
    </row>
    <row r="17383" spans="5:6" x14ac:dyDescent="0.3">
      <c r="E17383" s="4" t="s">
        <v>1251</v>
      </c>
      <c r="F17383" s="11">
        <v>0</v>
      </c>
    </row>
    <row r="17384" spans="5:6" x14ac:dyDescent="0.3">
      <c r="E17384" s="4" t="s">
        <v>669</v>
      </c>
      <c r="F17384" s="11">
        <v>0</v>
      </c>
    </row>
    <row r="17385" spans="5:6" x14ac:dyDescent="0.3">
      <c r="E17385" s="4" t="s">
        <v>1267</v>
      </c>
      <c r="F17385" s="11">
        <v>0</v>
      </c>
    </row>
    <row r="17386" spans="5:6" x14ac:dyDescent="0.3">
      <c r="E17386" s="4" t="s">
        <v>670</v>
      </c>
      <c r="F17386" s="11">
        <v>0</v>
      </c>
    </row>
    <row r="17387" spans="5:6" x14ac:dyDescent="0.3">
      <c r="E17387" s="4" t="s">
        <v>1283</v>
      </c>
      <c r="F17387" s="11">
        <v>0</v>
      </c>
    </row>
    <row r="17388" spans="5:6" x14ac:dyDescent="0.3">
      <c r="E17388" s="4" t="s">
        <v>671</v>
      </c>
      <c r="F17388" s="11">
        <v>0</v>
      </c>
    </row>
    <row r="17389" spans="5:6" x14ac:dyDescent="0.3">
      <c r="E17389" s="4" t="s">
        <v>595</v>
      </c>
      <c r="F17389" s="11">
        <v>0</v>
      </c>
    </row>
    <row r="17390" spans="5:6" x14ac:dyDescent="0.3">
      <c r="E17390" s="4" t="s">
        <v>672</v>
      </c>
      <c r="F17390" s="11">
        <v>0</v>
      </c>
    </row>
    <row r="17391" spans="5:6" x14ac:dyDescent="0.3">
      <c r="E17391" s="4" t="s">
        <v>1315</v>
      </c>
      <c r="F17391" s="11">
        <v>0</v>
      </c>
    </row>
    <row r="17392" spans="5:6" x14ac:dyDescent="0.3">
      <c r="E17392" s="4" t="s">
        <v>673</v>
      </c>
      <c r="F17392" s="11">
        <v>0</v>
      </c>
    </row>
    <row r="17393" spans="5:6" x14ac:dyDescent="0.3">
      <c r="E17393" s="4" t="s">
        <v>1331</v>
      </c>
      <c r="F17393" s="11">
        <v>0</v>
      </c>
    </row>
    <row r="17394" spans="5:6" x14ac:dyDescent="0.3">
      <c r="E17394" s="4" t="s">
        <v>674</v>
      </c>
      <c r="F17394" s="11">
        <v>0</v>
      </c>
    </row>
    <row r="17395" spans="5:6" x14ac:dyDescent="0.3">
      <c r="E17395" s="4" t="s">
        <v>1356</v>
      </c>
      <c r="F17395" s="11">
        <v>0</v>
      </c>
    </row>
    <row r="17396" spans="5:6" x14ac:dyDescent="0.3">
      <c r="E17396" s="4" t="s">
        <v>675</v>
      </c>
      <c r="F17396" s="11">
        <v>0</v>
      </c>
    </row>
    <row r="17397" spans="5:6" x14ac:dyDescent="0.3">
      <c r="E17397" s="4" t="s">
        <v>1372</v>
      </c>
      <c r="F17397" s="11">
        <v>0</v>
      </c>
    </row>
    <row r="17398" spans="5:6" x14ac:dyDescent="0.3">
      <c r="E17398" s="4" t="s">
        <v>676</v>
      </c>
      <c r="F17398" s="11">
        <v>0</v>
      </c>
    </row>
    <row r="17399" spans="5:6" x14ac:dyDescent="0.3">
      <c r="E17399" s="4" t="s">
        <v>1404</v>
      </c>
      <c r="F17399" s="11">
        <v>0</v>
      </c>
    </row>
    <row r="17400" spans="5:6" x14ac:dyDescent="0.3">
      <c r="E17400" s="4" t="s">
        <v>677</v>
      </c>
      <c r="F17400" s="11">
        <v>0</v>
      </c>
    </row>
    <row r="17401" spans="5:6" x14ac:dyDescent="0.3">
      <c r="E17401" s="4" t="s">
        <v>1420</v>
      </c>
      <c r="F17401" s="11">
        <v>0</v>
      </c>
    </row>
    <row r="17402" spans="5:6" x14ac:dyDescent="0.3">
      <c r="E17402" s="4" t="s">
        <v>678</v>
      </c>
      <c r="F17402" s="11">
        <v>0</v>
      </c>
    </row>
    <row r="17403" spans="5:6" x14ac:dyDescent="0.3">
      <c r="E17403" s="4" t="s">
        <v>1438</v>
      </c>
      <c r="F17403" s="11">
        <v>0</v>
      </c>
    </row>
    <row r="17404" spans="5:6" x14ac:dyDescent="0.3">
      <c r="E17404" s="4" t="s">
        <v>679</v>
      </c>
      <c r="F17404" s="11">
        <v>0</v>
      </c>
    </row>
    <row r="17405" spans="5:6" x14ac:dyDescent="0.3">
      <c r="E17405" s="4" t="s">
        <v>1454</v>
      </c>
      <c r="F17405" s="11">
        <v>0</v>
      </c>
    </row>
    <row r="17406" spans="5:6" x14ac:dyDescent="0.3">
      <c r="E17406" s="4" t="s">
        <v>680</v>
      </c>
      <c r="F17406" s="11">
        <v>0</v>
      </c>
    </row>
    <row r="17407" spans="5:6" x14ac:dyDescent="0.3">
      <c r="E17407" s="4" t="s">
        <v>1470</v>
      </c>
      <c r="F17407" s="11">
        <v>0</v>
      </c>
    </row>
    <row r="17408" spans="5:6" x14ac:dyDescent="0.3">
      <c r="E17408" s="4" t="s">
        <v>681</v>
      </c>
      <c r="F17408" s="11">
        <v>0</v>
      </c>
    </row>
    <row r="17409" spans="5:6" x14ac:dyDescent="0.3">
      <c r="E17409" s="4" t="s">
        <v>1486</v>
      </c>
      <c r="F17409" s="11">
        <v>0</v>
      </c>
    </row>
    <row r="17410" spans="5:6" x14ac:dyDescent="0.3">
      <c r="E17410" s="4" t="s">
        <v>682</v>
      </c>
      <c r="F17410" s="11">
        <v>0</v>
      </c>
    </row>
    <row r="17411" spans="5:6" x14ac:dyDescent="0.3">
      <c r="E17411" s="4" t="s">
        <v>1502</v>
      </c>
      <c r="F17411" s="11">
        <v>0</v>
      </c>
    </row>
    <row r="17412" spans="5:6" x14ac:dyDescent="0.3">
      <c r="E17412" s="4" t="s">
        <v>683</v>
      </c>
      <c r="F17412" s="11">
        <v>0</v>
      </c>
    </row>
    <row r="17413" spans="5:6" x14ac:dyDescent="0.3">
      <c r="E17413" s="4" t="s">
        <v>1518</v>
      </c>
      <c r="F17413" s="11">
        <v>0</v>
      </c>
    </row>
    <row r="17414" spans="5:6" x14ac:dyDescent="0.3">
      <c r="E17414" s="4" t="s">
        <v>684</v>
      </c>
      <c r="F17414" s="11">
        <v>0</v>
      </c>
    </row>
    <row r="17415" spans="5:6" x14ac:dyDescent="0.3">
      <c r="E17415" s="4" t="s">
        <v>1534</v>
      </c>
      <c r="F17415" s="11">
        <v>0</v>
      </c>
    </row>
    <row r="17416" spans="5:6" x14ac:dyDescent="0.3">
      <c r="E17416" s="4" t="s">
        <v>685</v>
      </c>
      <c r="F17416" s="11">
        <v>0</v>
      </c>
    </row>
    <row r="17417" spans="5:6" x14ac:dyDescent="0.3">
      <c r="E17417" s="4" t="s">
        <v>1550</v>
      </c>
      <c r="F17417" s="11">
        <v>0</v>
      </c>
    </row>
    <row r="17418" spans="5:6" x14ac:dyDescent="0.3">
      <c r="E17418" s="4" t="s">
        <v>686</v>
      </c>
      <c r="F17418" s="11">
        <v>0</v>
      </c>
    </row>
    <row r="17419" spans="5:6" x14ac:dyDescent="0.3">
      <c r="E17419" s="4" t="s">
        <v>1566</v>
      </c>
      <c r="F17419" s="11">
        <v>0</v>
      </c>
    </row>
    <row r="17420" spans="5:6" x14ac:dyDescent="0.3">
      <c r="E17420" s="4" t="s">
        <v>687</v>
      </c>
      <c r="F17420" s="11">
        <v>0</v>
      </c>
    </row>
    <row r="17421" spans="5:6" x14ac:dyDescent="0.3">
      <c r="E17421" s="4" t="s">
        <v>1582</v>
      </c>
      <c r="F17421" s="11">
        <v>0</v>
      </c>
    </row>
    <row r="17422" spans="5:6" x14ac:dyDescent="0.3">
      <c r="E17422" s="4" t="s">
        <v>688</v>
      </c>
      <c r="F17422" s="11">
        <v>0</v>
      </c>
    </row>
    <row r="17423" spans="5:6" x14ac:dyDescent="0.3">
      <c r="E17423" s="4" t="s">
        <v>1598</v>
      </c>
      <c r="F17423" s="11">
        <v>0</v>
      </c>
    </row>
    <row r="17424" spans="5:6" x14ac:dyDescent="0.3">
      <c r="E17424" s="4" t="s">
        <v>689</v>
      </c>
      <c r="F17424" s="11">
        <v>0</v>
      </c>
    </row>
    <row r="17425" spans="5:6" x14ac:dyDescent="0.3">
      <c r="E17425" s="4" t="s">
        <v>1614</v>
      </c>
      <c r="F17425" s="11">
        <v>0</v>
      </c>
    </row>
    <row r="17426" spans="5:6" x14ac:dyDescent="0.3">
      <c r="E17426" s="4" t="s">
        <v>690</v>
      </c>
      <c r="F17426" s="11">
        <v>0</v>
      </c>
    </row>
    <row r="17427" spans="5:6" x14ac:dyDescent="0.3">
      <c r="E17427" s="4" t="s">
        <v>1630</v>
      </c>
      <c r="F17427" s="11">
        <v>0</v>
      </c>
    </row>
    <row r="17428" spans="5:6" x14ac:dyDescent="0.3">
      <c r="E17428" s="4" t="s">
        <v>691</v>
      </c>
      <c r="F17428" s="11">
        <v>0</v>
      </c>
    </row>
    <row r="17429" spans="5:6" x14ac:dyDescent="0.3">
      <c r="E17429" s="4" t="s">
        <v>1646</v>
      </c>
      <c r="F17429" s="11">
        <v>0</v>
      </c>
    </row>
    <row r="17430" spans="5:6" x14ac:dyDescent="0.3">
      <c r="E17430" s="4" t="s">
        <v>692</v>
      </c>
      <c r="F17430" s="11">
        <v>0</v>
      </c>
    </row>
    <row r="17431" spans="5:6" x14ac:dyDescent="0.3">
      <c r="E17431" s="4" t="s">
        <v>1662</v>
      </c>
      <c r="F17431" s="11">
        <v>0</v>
      </c>
    </row>
    <row r="17432" spans="5:6" x14ac:dyDescent="0.3">
      <c r="E17432" s="4" t="s">
        <v>693</v>
      </c>
      <c r="F17432" s="11">
        <v>0</v>
      </c>
    </row>
    <row r="17433" spans="5:6" x14ac:dyDescent="0.3">
      <c r="E17433" s="4" t="s">
        <v>1687</v>
      </c>
      <c r="F17433" s="11">
        <v>0</v>
      </c>
    </row>
    <row r="17434" spans="5:6" x14ac:dyDescent="0.3">
      <c r="E17434" s="4" t="s">
        <v>694</v>
      </c>
      <c r="F17434" s="11">
        <v>0</v>
      </c>
    </row>
    <row r="17435" spans="5:6" x14ac:dyDescent="0.3">
      <c r="E17435" s="4" t="s">
        <v>1703</v>
      </c>
      <c r="F17435" s="11">
        <v>0</v>
      </c>
    </row>
    <row r="17436" spans="5:6" x14ac:dyDescent="0.3">
      <c r="E17436" s="4" t="s">
        <v>695</v>
      </c>
      <c r="F17436" s="11">
        <v>0</v>
      </c>
    </row>
    <row r="17437" spans="5:6" x14ac:dyDescent="0.3">
      <c r="E17437" s="4" t="s">
        <v>1159</v>
      </c>
      <c r="F17437" s="11">
        <v>0</v>
      </c>
    </row>
    <row r="17438" spans="5:6" x14ac:dyDescent="0.3">
      <c r="E17438" s="4" t="s">
        <v>696</v>
      </c>
      <c r="F17438" s="11">
        <v>0</v>
      </c>
    </row>
    <row r="17439" spans="5:6" x14ac:dyDescent="0.3">
      <c r="E17439" s="4" t="s">
        <v>1167</v>
      </c>
      <c r="F17439" s="11">
        <v>0</v>
      </c>
    </row>
    <row r="17440" spans="5:6" x14ac:dyDescent="0.3">
      <c r="E17440" s="4" t="s">
        <v>697</v>
      </c>
      <c r="F17440" s="11">
        <v>0</v>
      </c>
    </row>
    <row r="17441" spans="5:6" x14ac:dyDescent="0.3">
      <c r="E17441" s="4" t="s">
        <v>1175</v>
      </c>
      <c r="F17441" s="11">
        <v>0</v>
      </c>
    </row>
    <row r="17442" spans="5:6" x14ac:dyDescent="0.3">
      <c r="E17442" s="4" t="s">
        <v>698</v>
      </c>
      <c r="F17442" s="11">
        <v>0</v>
      </c>
    </row>
    <row r="17443" spans="5:6" x14ac:dyDescent="0.3">
      <c r="E17443" s="4" t="s">
        <v>1183</v>
      </c>
      <c r="F17443" s="11">
        <v>0</v>
      </c>
    </row>
    <row r="17444" spans="5:6" x14ac:dyDescent="0.3">
      <c r="E17444" s="4" t="s">
        <v>699</v>
      </c>
      <c r="F17444" s="11">
        <v>0</v>
      </c>
    </row>
    <row r="17445" spans="5:6" x14ac:dyDescent="0.3">
      <c r="E17445" s="4" t="s">
        <v>1191</v>
      </c>
      <c r="F17445" s="11">
        <v>0</v>
      </c>
    </row>
    <row r="17446" spans="5:6" x14ac:dyDescent="0.3">
      <c r="E17446" s="4" t="s">
        <v>700</v>
      </c>
      <c r="F17446" s="11">
        <v>0</v>
      </c>
    </row>
    <row r="17447" spans="5:6" x14ac:dyDescent="0.3">
      <c r="E17447" s="4" t="s">
        <v>1199</v>
      </c>
      <c r="F17447" s="11">
        <v>0</v>
      </c>
    </row>
    <row r="17448" spans="5:6" x14ac:dyDescent="0.3">
      <c r="E17448" s="4" t="s">
        <v>701</v>
      </c>
      <c r="F17448" s="11">
        <v>0</v>
      </c>
    </row>
    <row r="17449" spans="5:6" x14ac:dyDescent="0.3">
      <c r="E17449" s="4" t="s">
        <v>1207</v>
      </c>
      <c r="F17449" s="11">
        <v>0</v>
      </c>
    </row>
    <row r="17450" spans="5:6" x14ac:dyDescent="0.3">
      <c r="E17450" s="4" t="s">
        <v>702</v>
      </c>
      <c r="F17450" s="11">
        <v>0</v>
      </c>
    </row>
    <row r="17451" spans="5:6" x14ac:dyDescent="0.3">
      <c r="E17451" s="4" t="s">
        <v>1215</v>
      </c>
      <c r="F17451" s="11">
        <v>0</v>
      </c>
    </row>
    <row r="17452" spans="5:6" x14ac:dyDescent="0.3">
      <c r="E17452" s="4" t="s">
        <v>703</v>
      </c>
      <c r="F17452" s="11">
        <v>0</v>
      </c>
    </row>
    <row r="17453" spans="5:6" x14ac:dyDescent="0.3">
      <c r="E17453" s="4" t="s">
        <v>1223</v>
      </c>
      <c r="F17453" s="11">
        <v>0</v>
      </c>
    </row>
    <row r="17454" spans="5:6" x14ac:dyDescent="0.3">
      <c r="E17454" s="4" t="s">
        <v>704</v>
      </c>
      <c r="F17454" s="11">
        <v>0</v>
      </c>
    </row>
    <row r="17455" spans="5:6" x14ac:dyDescent="0.3">
      <c r="E17455" s="4" t="s">
        <v>1231</v>
      </c>
      <c r="F17455" s="11">
        <v>0</v>
      </c>
    </row>
    <row r="17456" spans="5:6" x14ac:dyDescent="0.3">
      <c r="E17456" s="4" t="s">
        <v>705</v>
      </c>
      <c r="F17456" s="11">
        <v>0</v>
      </c>
    </row>
    <row r="17457" spans="5:6" x14ac:dyDescent="0.3">
      <c r="E17457" s="4" t="s">
        <v>1239</v>
      </c>
      <c r="F17457" s="11">
        <v>0</v>
      </c>
    </row>
    <row r="17458" spans="5:6" x14ac:dyDescent="0.3">
      <c r="E17458" s="4" t="s">
        <v>706</v>
      </c>
      <c r="F17458" s="11">
        <v>0</v>
      </c>
    </row>
    <row r="17459" spans="5:6" x14ac:dyDescent="0.3">
      <c r="E17459" s="4" t="s">
        <v>1247</v>
      </c>
      <c r="F17459" s="11">
        <v>0</v>
      </c>
    </row>
    <row r="17460" spans="5:6" x14ac:dyDescent="0.3">
      <c r="E17460" s="4" t="s">
        <v>707</v>
      </c>
      <c r="F17460" s="11">
        <v>0</v>
      </c>
    </row>
    <row r="17461" spans="5:6" x14ac:dyDescent="0.3">
      <c r="E17461" s="4" t="s">
        <v>1255</v>
      </c>
      <c r="F17461" s="11">
        <v>0</v>
      </c>
    </row>
    <row r="17462" spans="5:6" x14ac:dyDescent="0.3">
      <c r="E17462" s="4" t="s">
        <v>708</v>
      </c>
      <c r="F17462" s="11">
        <v>0</v>
      </c>
    </row>
    <row r="17463" spans="5:6" x14ac:dyDescent="0.3">
      <c r="E17463" s="4" t="s">
        <v>1263</v>
      </c>
      <c r="F17463" s="11">
        <v>0</v>
      </c>
    </row>
    <row r="17464" spans="5:6" x14ac:dyDescent="0.3">
      <c r="E17464" s="4" t="s">
        <v>709</v>
      </c>
      <c r="F17464" s="11">
        <v>0</v>
      </c>
    </row>
    <row r="17465" spans="5:6" x14ac:dyDescent="0.3">
      <c r="E17465" s="4" t="s">
        <v>1271</v>
      </c>
      <c r="F17465" s="11">
        <v>0</v>
      </c>
    </row>
    <row r="17466" spans="5:6" x14ac:dyDescent="0.3">
      <c r="E17466" s="4" t="s">
        <v>710</v>
      </c>
      <c r="F17466" s="11">
        <v>0</v>
      </c>
    </row>
    <row r="17467" spans="5:6" x14ac:dyDescent="0.3">
      <c r="E17467" s="4" t="s">
        <v>1279</v>
      </c>
      <c r="F17467" s="11">
        <v>0</v>
      </c>
    </row>
    <row r="17468" spans="5:6" x14ac:dyDescent="0.3">
      <c r="E17468" s="4" t="s">
        <v>711</v>
      </c>
      <c r="F17468" s="11">
        <v>0</v>
      </c>
    </row>
    <row r="17469" spans="5:6" x14ac:dyDescent="0.3">
      <c r="E17469" s="4" t="s">
        <v>1287</v>
      </c>
      <c r="F17469" s="11">
        <v>0</v>
      </c>
    </row>
    <row r="17470" spans="5:6" x14ac:dyDescent="0.3">
      <c r="E17470" s="4" t="s">
        <v>712</v>
      </c>
      <c r="F17470" s="11">
        <v>0</v>
      </c>
    </row>
    <row r="17471" spans="5:6" x14ac:dyDescent="0.3">
      <c r="E17471" s="4" t="s">
        <v>1295</v>
      </c>
      <c r="F17471" s="11">
        <v>0</v>
      </c>
    </row>
    <row r="17472" spans="5:6" x14ac:dyDescent="0.3">
      <c r="E17472" s="4" t="s">
        <v>713</v>
      </c>
      <c r="F17472" s="11">
        <v>0</v>
      </c>
    </row>
    <row r="17473" spans="5:6" x14ac:dyDescent="0.3">
      <c r="E17473" s="4" t="s">
        <v>1303</v>
      </c>
      <c r="F17473" s="11">
        <v>0</v>
      </c>
    </row>
    <row r="17474" spans="5:6" x14ac:dyDescent="0.3">
      <c r="E17474" s="4" t="s">
        <v>714</v>
      </c>
      <c r="F17474" s="11">
        <v>0</v>
      </c>
    </row>
    <row r="17475" spans="5:6" x14ac:dyDescent="0.3">
      <c r="E17475" s="4" t="s">
        <v>629</v>
      </c>
      <c r="F17475" s="11">
        <v>0</v>
      </c>
    </row>
    <row r="17476" spans="5:6" x14ac:dyDescent="0.3">
      <c r="E17476" s="4" t="s">
        <v>715</v>
      </c>
      <c r="F17476" s="11">
        <v>0</v>
      </c>
    </row>
    <row r="17477" spans="5:6" x14ac:dyDescent="0.3">
      <c r="E17477" s="4" t="s">
        <v>1319</v>
      </c>
      <c r="F17477" s="11">
        <v>0</v>
      </c>
    </row>
    <row r="17478" spans="5:6" x14ac:dyDescent="0.3">
      <c r="E17478" s="4" t="s">
        <v>716</v>
      </c>
      <c r="F17478" s="11">
        <v>0</v>
      </c>
    </row>
    <row r="17479" spans="5:6" x14ac:dyDescent="0.3">
      <c r="E17479" s="4" t="s">
        <v>1327</v>
      </c>
      <c r="F17479" s="11">
        <v>0</v>
      </c>
    </row>
    <row r="17480" spans="5:6" x14ac:dyDescent="0.3">
      <c r="E17480" s="4" t="s">
        <v>717</v>
      </c>
      <c r="F17480" s="11">
        <v>0</v>
      </c>
    </row>
    <row r="17481" spans="5:6" x14ac:dyDescent="0.3">
      <c r="E17481" s="4" t="s">
        <v>1335</v>
      </c>
      <c r="F17481" s="11">
        <v>0</v>
      </c>
    </row>
    <row r="17482" spans="5:6" x14ac:dyDescent="0.3">
      <c r="E17482" s="4" t="s">
        <v>718</v>
      </c>
      <c r="F17482" s="11">
        <v>0</v>
      </c>
    </row>
    <row r="17483" spans="5:6" x14ac:dyDescent="0.3">
      <c r="E17483" s="4" t="s">
        <v>1352</v>
      </c>
      <c r="F17483" s="11">
        <v>0</v>
      </c>
    </row>
    <row r="17484" spans="5:6" x14ac:dyDescent="0.3">
      <c r="E17484" s="4" t="s">
        <v>719</v>
      </c>
      <c r="F17484" s="11">
        <v>0</v>
      </c>
    </row>
    <row r="17485" spans="5:6" x14ac:dyDescent="0.3">
      <c r="E17485" s="4" t="s">
        <v>1360</v>
      </c>
      <c r="F17485" s="11">
        <v>0</v>
      </c>
    </row>
    <row r="17486" spans="5:6" x14ac:dyDescent="0.3">
      <c r="E17486" s="4" t="s">
        <v>720</v>
      </c>
      <c r="F17486" s="11">
        <v>0</v>
      </c>
    </row>
    <row r="17487" spans="5:6" x14ac:dyDescent="0.3">
      <c r="E17487" s="4" t="s">
        <v>1368</v>
      </c>
      <c r="F17487" s="11">
        <v>0</v>
      </c>
    </row>
    <row r="17488" spans="5:6" x14ac:dyDescent="0.3">
      <c r="E17488" s="4" t="s">
        <v>721</v>
      </c>
      <c r="F17488" s="11">
        <v>0</v>
      </c>
    </row>
    <row r="17489" spans="5:6" x14ac:dyDescent="0.3">
      <c r="E17489" s="4" t="s">
        <v>632</v>
      </c>
      <c r="F17489" s="11">
        <v>0</v>
      </c>
    </row>
    <row r="17490" spans="5:6" x14ac:dyDescent="0.3">
      <c r="E17490" s="4" t="s">
        <v>1388</v>
      </c>
      <c r="F17490" s="11">
        <v>0</v>
      </c>
    </row>
    <row r="17491" spans="5:6" x14ac:dyDescent="0.3">
      <c r="E17491" s="4" t="s">
        <v>722</v>
      </c>
      <c r="F17491" s="11">
        <v>0</v>
      </c>
    </row>
    <row r="17492" spans="5:6" x14ac:dyDescent="0.3">
      <c r="E17492" s="4" t="s">
        <v>1400</v>
      </c>
      <c r="F17492" s="11">
        <v>0</v>
      </c>
    </row>
    <row r="17493" spans="5:6" x14ac:dyDescent="0.3">
      <c r="E17493" s="4" t="s">
        <v>723</v>
      </c>
      <c r="F17493" s="11">
        <v>0</v>
      </c>
    </row>
    <row r="17494" spans="5:6" x14ac:dyDescent="0.3">
      <c r="E17494" s="4" t="s">
        <v>1408</v>
      </c>
      <c r="F17494" s="11">
        <v>0</v>
      </c>
    </row>
    <row r="17495" spans="5:6" x14ac:dyDescent="0.3">
      <c r="E17495" s="4" t="s">
        <v>724</v>
      </c>
      <c r="F17495" s="11">
        <v>0</v>
      </c>
    </row>
    <row r="17496" spans="5:6" x14ac:dyDescent="0.3">
      <c r="E17496" s="4" t="s">
        <v>1416</v>
      </c>
      <c r="F17496" s="11">
        <v>0</v>
      </c>
    </row>
    <row r="17497" spans="5:6" x14ac:dyDescent="0.3">
      <c r="E17497" s="4" t="s">
        <v>725</v>
      </c>
      <c r="F17497" s="11">
        <v>0</v>
      </c>
    </row>
    <row r="17498" spans="5:6" x14ac:dyDescent="0.3">
      <c r="E17498" s="4" t="s">
        <v>1424</v>
      </c>
      <c r="F17498" s="11">
        <v>0</v>
      </c>
    </row>
    <row r="17499" spans="5:6" x14ac:dyDescent="0.3">
      <c r="E17499" s="4" t="s">
        <v>726</v>
      </c>
      <c r="F17499" s="11">
        <v>0</v>
      </c>
    </row>
    <row r="17500" spans="5:6" x14ac:dyDescent="0.3">
      <c r="E17500" s="4" t="s">
        <v>1434</v>
      </c>
      <c r="F17500" s="11">
        <v>0</v>
      </c>
    </row>
    <row r="17501" spans="5:6" x14ac:dyDescent="0.3">
      <c r="E17501" s="4" t="s">
        <v>727</v>
      </c>
      <c r="F17501" s="11">
        <v>0</v>
      </c>
    </row>
    <row r="17502" spans="5:6" x14ac:dyDescent="0.3">
      <c r="E17502" s="4" t="s">
        <v>1442</v>
      </c>
      <c r="F17502" s="11">
        <v>0</v>
      </c>
    </row>
    <row r="17503" spans="5:6" x14ac:dyDescent="0.3">
      <c r="E17503" s="4" t="s">
        <v>728</v>
      </c>
      <c r="F17503" s="11">
        <v>0</v>
      </c>
    </row>
    <row r="17504" spans="5:6" x14ac:dyDescent="0.3">
      <c r="E17504" s="4" t="s">
        <v>1450</v>
      </c>
      <c r="F17504" s="11">
        <v>0</v>
      </c>
    </row>
    <row r="17505" spans="5:6" x14ac:dyDescent="0.3">
      <c r="E17505" s="4" t="s">
        <v>729</v>
      </c>
      <c r="F17505" s="11">
        <v>0</v>
      </c>
    </row>
    <row r="17506" spans="5:6" x14ac:dyDescent="0.3">
      <c r="E17506" s="4" t="s">
        <v>1458</v>
      </c>
      <c r="F17506" s="11">
        <v>0</v>
      </c>
    </row>
    <row r="17507" spans="5:6" x14ac:dyDescent="0.3">
      <c r="E17507" s="4" t="s">
        <v>730</v>
      </c>
      <c r="F17507" s="11">
        <v>0</v>
      </c>
    </row>
    <row r="17508" spans="5:6" x14ac:dyDescent="0.3">
      <c r="E17508" s="4" t="s">
        <v>1466</v>
      </c>
      <c r="F17508" s="11">
        <v>0</v>
      </c>
    </row>
    <row r="17509" spans="5:6" x14ac:dyDescent="0.3">
      <c r="E17509" s="4" t="s">
        <v>731</v>
      </c>
      <c r="F17509" s="11">
        <v>0</v>
      </c>
    </row>
    <row r="17510" spans="5:6" x14ac:dyDescent="0.3">
      <c r="E17510" s="4" t="s">
        <v>1474</v>
      </c>
      <c r="F17510" s="11">
        <v>0</v>
      </c>
    </row>
    <row r="17511" spans="5:6" x14ac:dyDescent="0.3">
      <c r="E17511" s="4" t="s">
        <v>732</v>
      </c>
      <c r="F17511" s="11">
        <v>0</v>
      </c>
    </row>
    <row r="17512" spans="5:6" x14ac:dyDescent="0.3">
      <c r="E17512" s="4" t="s">
        <v>1482</v>
      </c>
      <c r="F17512" s="11">
        <v>0</v>
      </c>
    </row>
    <row r="17513" spans="5:6" x14ac:dyDescent="0.3">
      <c r="E17513" s="4" t="s">
        <v>733</v>
      </c>
      <c r="F17513" s="11">
        <v>0</v>
      </c>
    </row>
    <row r="17514" spans="5:6" x14ac:dyDescent="0.3">
      <c r="E17514" s="4" t="s">
        <v>1490</v>
      </c>
      <c r="F17514" s="11">
        <v>0</v>
      </c>
    </row>
    <row r="17515" spans="5:6" x14ac:dyDescent="0.3">
      <c r="E17515" s="4" t="s">
        <v>734</v>
      </c>
      <c r="F17515" s="11">
        <v>0</v>
      </c>
    </row>
    <row r="17516" spans="5:6" x14ac:dyDescent="0.3">
      <c r="E17516" s="4" t="s">
        <v>1498</v>
      </c>
      <c r="F17516" s="11">
        <v>0</v>
      </c>
    </row>
    <row r="17517" spans="5:6" x14ac:dyDescent="0.3">
      <c r="E17517" s="4" t="s">
        <v>735</v>
      </c>
      <c r="F17517" s="11">
        <v>0</v>
      </c>
    </row>
    <row r="17518" spans="5:6" x14ac:dyDescent="0.3">
      <c r="E17518" s="4" t="s">
        <v>1506</v>
      </c>
      <c r="F17518" s="11">
        <v>0</v>
      </c>
    </row>
    <row r="17519" spans="5:6" x14ac:dyDescent="0.3">
      <c r="E17519" s="4" t="s">
        <v>736</v>
      </c>
      <c r="F17519" s="11">
        <v>0</v>
      </c>
    </row>
    <row r="17520" spans="5:6" x14ac:dyDescent="0.3">
      <c r="E17520" s="4" t="s">
        <v>1514</v>
      </c>
      <c r="F17520" s="11">
        <v>0</v>
      </c>
    </row>
    <row r="17521" spans="5:6" x14ac:dyDescent="0.3">
      <c r="E17521" s="4" t="s">
        <v>737</v>
      </c>
      <c r="F17521" s="11">
        <v>0</v>
      </c>
    </row>
    <row r="17522" spans="5:6" x14ac:dyDescent="0.3">
      <c r="E17522" s="4" t="s">
        <v>1522</v>
      </c>
      <c r="F17522" s="11">
        <v>0</v>
      </c>
    </row>
    <row r="17523" spans="5:6" x14ac:dyDescent="0.3">
      <c r="E17523" s="4" t="s">
        <v>738</v>
      </c>
      <c r="F17523" s="11">
        <v>0</v>
      </c>
    </row>
    <row r="17524" spans="5:6" x14ac:dyDescent="0.3">
      <c r="E17524" s="4" t="s">
        <v>1530</v>
      </c>
      <c r="F17524" s="11">
        <v>0</v>
      </c>
    </row>
    <row r="17525" spans="5:6" x14ac:dyDescent="0.3">
      <c r="E17525" s="4" t="s">
        <v>739</v>
      </c>
      <c r="F17525" s="11">
        <v>0</v>
      </c>
    </row>
    <row r="17526" spans="5:6" x14ac:dyDescent="0.3">
      <c r="E17526" s="4" t="s">
        <v>1538</v>
      </c>
      <c r="F17526" s="11">
        <v>0</v>
      </c>
    </row>
    <row r="17527" spans="5:6" x14ac:dyDescent="0.3">
      <c r="E17527" s="4" t="s">
        <v>740</v>
      </c>
      <c r="F17527" s="11">
        <v>0</v>
      </c>
    </row>
    <row r="17528" spans="5:6" x14ac:dyDescent="0.3">
      <c r="E17528" s="4" t="s">
        <v>1546</v>
      </c>
      <c r="F17528" s="11">
        <v>0</v>
      </c>
    </row>
    <row r="17529" spans="5:6" x14ac:dyDescent="0.3">
      <c r="E17529" s="4" t="s">
        <v>741</v>
      </c>
      <c r="F17529" s="11">
        <v>0</v>
      </c>
    </row>
    <row r="17530" spans="5:6" x14ac:dyDescent="0.3">
      <c r="E17530" s="4" t="s">
        <v>1554</v>
      </c>
      <c r="F17530" s="11">
        <v>0</v>
      </c>
    </row>
    <row r="17531" spans="5:6" x14ac:dyDescent="0.3">
      <c r="E17531" s="4" t="s">
        <v>742</v>
      </c>
      <c r="F17531" s="11">
        <v>0</v>
      </c>
    </row>
    <row r="17532" spans="5:6" x14ac:dyDescent="0.3">
      <c r="E17532" s="4" t="s">
        <v>1562</v>
      </c>
      <c r="F17532" s="11">
        <v>0</v>
      </c>
    </row>
    <row r="17533" spans="5:6" x14ac:dyDescent="0.3">
      <c r="E17533" s="4" t="s">
        <v>743</v>
      </c>
      <c r="F17533" s="11">
        <v>0</v>
      </c>
    </row>
    <row r="17534" spans="5:6" x14ac:dyDescent="0.3">
      <c r="E17534" s="4" t="s">
        <v>1570</v>
      </c>
      <c r="F17534" s="11">
        <v>0</v>
      </c>
    </row>
    <row r="17535" spans="5:6" x14ac:dyDescent="0.3">
      <c r="E17535" s="4" t="s">
        <v>744</v>
      </c>
      <c r="F17535" s="11">
        <v>0</v>
      </c>
    </row>
    <row r="17536" spans="5:6" x14ac:dyDescent="0.3">
      <c r="E17536" s="4" t="s">
        <v>1578</v>
      </c>
      <c r="F17536" s="11">
        <v>0</v>
      </c>
    </row>
    <row r="17537" spans="5:6" x14ac:dyDescent="0.3">
      <c r="E17537" s="4" t="s">
        <v>745</v>
      </c>
      <c r="F17537" s="11">
        <v>0</v>
      </c>
    </row>
    <row r="17538" spans="5:6" x14ac:dyDescent="0.3">
      <c r="E17538" s="4" t="s">
        <v>1586</v>
      </c>
      <c r="F17538" s="11">
        <v>0</v>
      </c>
    </row>
    <row r="17539" spans="5:6" x14ac:dyDescent="0.3">
      <c r="E17539" s="4" t="s">
        <v>746</v>
      </c>
      <c r="F17539" s="11">
        <v>0</v>
      </c>
    </row>
    <row r="17540" spans="5:6" x14ac:dyDescent="0.3">
      <c r="E17540" s="4" t="s">
        <v>1594</v>
      </c>
      <c r="F17540" s="11">
        <v>0</v>
      </c>
    </row>
    <row r="17541" spans="5:6" x14ac:dyDescent="0.3">
      <c r="E17541" s="4" t="s">
        <v>747</v>
      </c>
      <c r="F17541" s="11">
        <v>0</v>
      </c>
    </row>
    <row r="17542" spans="5:6" x14ac:dyDescent="0.3">
      <c r="E17542" s="4" t="s">
        <v>1602</v>
      </c>
      <c r="F17542" s="11">
        <v>0</v>
      </c>
    </row>
    <row r="17543" spans="5:6" x14ac:dyDescent="0.3">
      <c r="E17543" s="4" t="s">
        <v>748</v>
      </c>
      <c r="F17543" s="11">
        <v>0</v>
      </c>
    </row>
    <row r="17544" spans="5:6" x14ac:dyDescent="0.3">
      <c r="E17544" s="4" t="s">
        <v>1610</v>
      </c>
      <c r="F17544" s="11">
        <v>0</v>
      </c>
    </row>
    <row r="17545" spans="5:6" x14ac:dyDescent="0.3">
      <c r="E17545" s="4" t="s">
        <v>749</v>
      </c>
      <c r="F17545" s="11">
        <v>0</v>
      </c>
    </row>
    <row r="17546" spans="5:6" x14ac:dyDescent="0.3">
      <c r="E17546" s="4" t="s">
        <v>1618</v>
      </c>
      <c r="F17546" s="11">
        <v>0</v>
      </c>
    </row>
    <row r="17547" spans="5:6" x14ac:dyDescent="0.3">
      <c r="E17547" s="4" t="s">
        <v>750</v>
      </c>
      <c r="F17547" s="11">
        <v>0</v>
      </c>
    </row>
    <row r="17548" spans="5:6" x14ac:dyDescent="0.3">
      <c r="E17548" s="4" t="s">
        <v>1626</v>
      </c>
      <c r="F17548" s="11">
        <v>0</v>
      </c>
    </row>
    <row r="17549" spans="5:6" x14ac:dyDescent="0.3">
      <c r="E17549" s="4" t="s">
        <v>751</v>
      </c>
      <c r="F17549" s="11">
        <v>0</v>
      </c>
    </row>
    <row r="17550" spans="5:6" x14ac:dyDescent="0.3">
      <c r="E17550" s="4" t="s">
        <v>1634</v>
      </c>
      <c r="F17550" s="11">
        <v>0</v>
      </c>
    </row>
    <row r="17551" spans="5:6" x14ac:dyDescent="0.3">
      <c r="E17551" s="4" t="s">
        <v>622</v>
      </c>
      <c r="F17551" s="11">
        <v>0</v>
      </c>
    </row>
    <row r="17552" spans="5:6" x14ac:dyDescent="0.3">
      <c r="E17552" s="4" t="s">
        <v>1642</v>
      </c>
      <c r="F17552" s="11">
        <v>0</v>
      </c>
    </row>
    <row r="17553" spans="5:6" x14ac:dyDescent="0.3">
      <c r="E17553" s="4" t="s">
        <v>753</v>
      </c>
      <c r="F17553" s="11">
        <v>0</v>
      </c>
    </row>
    <row r="17554" spans="5:6" x14ac:dyDescent="0.3">
      <c r="E17554" s="4" t="s">
        <v>1650</v>
      </c>
      <c r="F17554" s="11">
        <v>0</v>
      </c>
    </row>
    <row r="17555" spans="5:6" x14ac:dyDescent="0.3">
      <c r="E17555" s="4" t="s">
        <v>754</v>
      </c>
      <c r="F17555" s="11">
        <v>0</v>
      </c>
    </row>
    <row r="17556" spans="5:6" x14ac:dyDescent="0.3">
      <c r="E17556" s="4" t="s">
        <v>619</v>
      </c>
      <c r="F17556" s="11">
        <v>0</v>
      </c>
    </row>
    <row r="17557" spans="5:6" x14ac:dyDescent="0.3">
      <c r="E17557" s="4" t="s">
        <v>755</v>
      </c>
      <c r="F17557" s="11">
        <v>0</v>
      </c>
    </row>
    <row r="17558" spans="5:6" x14ac:dyDescent="0.3">
      <c r="E17558" s="4" t="s">
        <v>1666</v>
      </c>
      <c r="F17558" s="11">
        <v>0</v>
      </c>
    </row>
    <row r="17559" spans="5:6" x14ac:dyDescent="0.3">
      <c r="E17559" s="4" t="s">
        <v>756</v>
      </c>
      <c r="F17559" s="11">
        <v>0</v>
      </c>
    </row>
    <row r="17560" spans="5:6" x14ac:dyDescent="0.3">
      <c r="E17560" s="4" t="s">
        <v>1674</v>
      </c>
      <c r="F17560" s="11">
        <v>0</v>
      </c>
    </row>
    <row r="17561" spans="5:6" x14ac:dyDescent="0.3">
      <c r="E17561" s="4" t="s">
        <v>757</v>
      </c>
      <c r="F17561" s="11">
        <v>0</v>
      </c>
    </row>
    <row r="17562" spans="5:6" x14ac:dyDescent="0.3">
      <c r="E17562" s="4" t="s">
        <v>1691</v>
      </c>
      <c r="F17562" s="11">
        <v>0</v>
      </c>
    </row>
    <row r="17563" spans="5:6" x14ac:dyDescent="0.3">
      <c r="E17563" s="4" t="s">
        <v>758</v>
      </c>
      <c r="F17563" s="11">
        <v>0</v>
      </c>
    </row>
    <row r="17564" spans="5:6" x14ac:dyDescent="0.3">
      <c r="E17564" s="4" t="s">
        <v>1699</v>
      </c>
      <c r="F17564" s="11">
        <v>0</v>
      </c>
    </row>
    <row r="17565" spans="5:6" x14ac:dyDescent="0.3">
      <c r="E17565" s="4" t="s">
        <v>759</v>
      </c>
      <c r="F17565" s="11">
        <v>0</v>
      </c>
    </row>
    <row r="17566" spans="5:6" x14ac:dyDescent="0.3">
      <c r="E17566" s="4" t="s">
        <v>1707</v>
      </c>
      <c r="F17566" s="11">
        <v>0</v>
      </c>
    </row>
    <row r="17567" spans="5:6" x14ac:dyDescent="0.3">
      <c r="E17567" s="4" t="s">
        <v>760</v>
      </c>
      <c r="F17567" s="11">
        <v>0</v>
      </c>
    </row>
    <row r="17568" spans="5:6" x14ac:dyDescent="0.3">
      <c r="E17568" s="4" t="s">
        <v>628</v>
      </c>
      <c r="F17568" s="11">
        <v>0</v>
      </c>
    </row>
    <row r="17569" spans="5:6" x14ac:dyDescent="0.3">
      <c r="E17569" s="4" t="s">
        <v>761</v>
      </c>
      <c r="F17569" s="11">
        <v>0</v>
      </c>
    </row>
    <row r="17570" spans="5:6" x14ac:dyDescent="0.3">
      <c r="E17570" s="4" t="s">
        <v>1161</v>
      </c>
      <c r="F17570" s="11">
        <v>0</v>
      </c>
    </row>
    <row r="17571" spans="5:6" x14ac:dyDescent="0.3">
      <c r="E17571" s="4" t="s">
        <v>762</v>
      </c>
      <c r="F17571" s="11">
        <v>0</v>
      </c>
    </row>
    <row r="17572" spans="5:6" x14ac:dyDescent="0.3">
      <c r="E17572" s="4" t="s">
        <v>1165</v>
      </c>
      <c r="F17572" s="11">
        <v>0</v>
      </c>
    </row>
    <row r="17573" spans="5:6" x14ac:dyDescent="0.3">
      <c r="E17573" s="4" t="s">
        <v>763</v>
      </c>
      <c r="F17573" s="11">
        <v>0</v>
      </c>
    </row>
    <row r="17574" spans="5:6" x14ac:dyDescent="0.3">
      <c r="E17574" s="4" t="s">
        <v>1169</v>
      </c>
      <c r="F17574" s="11">
        <v>0</v>
      </c>
    </row>
    <row r="17575" spans="5:6" x14ac:dyDescent="0.3">
      <c r="E17575" s="4" t="s">
        <v>764</v>
      </c>
      <c r="F17575" s="11">
        <v>0</v>
      </c>
    </row>
    <row r="17576" spans="5:6" x14ac:dyDescent="0.3">
      <c r="E17576" s="4" t="s">
        <v>1173</v>
      </c>
      <c r="F17576" s="11">
        <v>0</v>
      </c>
    </row>
    <row r="17577" spans="5:6" x14ac:dyDescent="0.3">
      <c r="E17577" s="4" t="s">
        <v>765</v>
      </c>
      <c r="F17577" s="11">
        <v>0</v>
      </c>
    </row>
    <row r="17578" spans="5:6" x14ac:dyDescent="0.3">
      <c r="E17578" s="4" t="s">
        <v>1177</v>
      </c>
      <c r="F17578" s="11">
        <v>0</v>
      </c>
    </row>
    <row r="17579" spans="5:6" x14ac:dyDescent="0.3">
      <c r="E17579" s="4" t="s">
        <v>766</v>
      </c>
      <c r="F17579" s="11">
        <v>0</v>
      </c>
    </row>
    <row r="17580" spans="5:6" x14ac:dyDescent="0.3">
      <c r="E17580" s="4" t="s">
        <v>1181</v>
      </c>
      <c r="F17580" s="11">
        <v>0</v>
      </c>
    </row>
    <row r="17581" spans="5:6" x14ac:dyDescent="0.3">
      <c r="E17581" s="4" t="s">
        <v>767</v>
      </c>
      <c r="F17581" s="11">
        <v>0</v>
      </c>
    </row>
    <row r="17582" spans="5:6" x14ac:dyDescent="0.3">
      <c r="E17582" s="4" t="s">
        <v>1185</v>
      </c>
      <c r="F17582" s="11">
        <v>0</v>
      </c>
    </row>
    <row r="17583" spans="5:6" x14ac:dyDescent="0.3">
      <c r="E17583" s="4" t="s">
        <v>768</v>
      </c>
      <c r="F17583" s="11">
        <v>0</v>
      </c>
    </row>
    <row r="17584" spans="5:6" x14ac:dyDescent="0.3">
      <c r="E17584" s="4" t="s">
        <v>1189</v>
      </c>
      <c r="F17584" s="11">
        <v>0</v>
      </c>
    </row>
    <row r="17585" spans="5:6" x14ac:dyDescent="0.3">
      <c r="E17585" s="4" t="s">
        <v>769</v>
      </c>
      <c r="F17585" s="11">
        <v>0</v>
      </c>
    </row>
    <row r="17586" spans="5:6" x14ac:dyDescent="0.3">
      <c r="E17586" s="4" t="s">
        <v>1193</v>
      </c>
      <c r="F17586" s="11">
        <v>0</v>
      </c>
    </row>
    <row r="17587" spans="5:6" x14ac:dyDescent="0.3">
      <c r="E17587" s="4" t="s">
        <v>770</v>
      </c>
      <c r="F17587" s="11">
        <v>0</v>
      </c>
    </row>
    <row r="17588" spans="5:6" x14ac:dyDescent="0.3">
      <c r="E17588" s="4" t="s">
        <v>1197</v>
      </c>
      <c r="F17588" s="11">
        <v>0</v>
      </c>
    </row>
    <row r="17589" spans="5:6" x14ac:dyDescent="0.3">
      <c r="E17589" s="4" t="s">
        <v>771</v>
      </c>
      <c r="F17589" s="11">
        <v>0</v>
      </c>
    </row>
    <row r="17590" spans="5:6" x14ac:dyDescent="0.3">
      <c r="E17590" s="4" t="s">
        <v>1201</v>
      </c>
      <c r="F17590" s="11">
        <v>0</v>
      </c>
    </row>
    <row r="17591" spans="5:6" x14ac:dyDescent="0.3">
      <c r="E17591" s="4" t="s">
        <v>772</v>
      </c>
      <c r="F17591" s="11">
        <v>0</v>
      </c>
    </row>
    <row r="17592" spans="5:6" x14ac:dyDescent="0.3">
      <c r="E17592" s="4" t="s">
        <v>1205</v>
      </c>
      <c r="F17592" s="11">
        <v>0</v>
      </c>
    </row>
    <row r="17593" spans="5:6" x14ac:dyDescent="0.3">
      <c r="E17593" s="4" t="s">
        <v>773</v>
      </c>
      <c r="F17593" s="11">
        <v>0</v>
      </c>
    </row>
    <row r="17594" spans="5:6" x14ac:dyDescent="0.3">
      <c r="E17594" s="4" t="s">
        <v>1209</v>
      </c>
      <c r="F17594" s="11">
        <v>0</v>
      </c>
    </row>
    <row r="17595" spans="5:6" x14ac:dyDescent="0.3">
      <c r="E17595" s="4" t="s">
        <v>774</v>
      </c>
      <c r="F17595" s="11">
        <v>0</v>
      </c>
    </row>
    <row r="17596" spans="5:6" x14ac:dyDescent="0.3">
      <c r="E17596" s="4" t="s">
        <v>1213</v>
      </c>
      <c r="F17596" s="11">
        <v>0</v>
      </c>
    </row>
    <row r="17597" spans="5:6" x14ac:dyDescent="0.3">
      <c r="E17597" s="4" t="s">
        <v>775</v>
      </c>
      <c r="F17597" s="11">
        <v>0</v>
      </c>
    </row>
    <row r="17598" spans="5:6" x14ac:dyDescent="0.3">
      <c r="E17598" s="4" t="s">
        <v>1217</v>
      </c>
      <c r="F17598" s="11">
        <v>0</v>
      </c>
    </row>
    <row r="17599" spans="5:6" x14ac:dyDescent="0.3">
      <c r="E17599" s="4" t="s">
        <v>776</v>
      </c>
      <c r="F17599" s="11">
        <v>0</v>
      </c>
    </row>
    <row r="17600" spans="5:6" x14ac:dyDescent="0.3">
      <c r="E17600" s="4" t="s">
        <v>1221</v>
      </c>
      <c r="F17600" s="11">
        <v>0</v>
      </c>
    </row>
    <row r="17601" spans="5:6" x14ac:dyDescent="0.3">
      <c r="E17601" s="4" t="s">
        <v>777</v>
      </c>
      <c r="F17601" s="11">
        <v>0</v>
      </c>
    </row>
    <row r="17602" spans="5:6" x14ac:dyDescent="0.3">
      <c r="E17602" s="4" t="s">
        <v>1225</v>
      </c>
      <c r="F17602" s="11">
        <v>0</v>
      </c>
    </row>
    <row r="17603" spans="5:6" x14ac:dyDescent="0.3">
      <c r="E17603" s="4" t="s">
        <v>778</v>
      </c>
      <c r="F17603" s="11">
        <v>0</v>
      </c>
    </row>
    <row r="17604" spans="5:6" x14ac:dyDescent="0.3">
      <c r="E17604" s="4" t="s">
        <v>1229</v>
      </c>
      <c r="F17604" s="11">
        <v>0</v>
      </c>
    </row>
    <row r="17605" spans="5:6" x14ac:dyDescent="0.3">
      <c r="E17605" s="4" t="s">
        <v>611</v>
      </c>
      <c r="F17605" s="11">
        <v>0</v>
      </c>
    </row>
    <row r="17606" spans="5:6" x14ac:dyDescent="0.3">
      <c r="E17606" s="4" t="s">
        <v>1233</v>
      </c>
      <c r="F17606" s="11">
        <v>0</v>
      </c>
    </row>
    <row r="17607" spans="5:6" x14ac:dyDescent="0.3">
      <c r="E17607" s="4" t="s">
        <v>780</v>
      </c>
      <c r="F17607" s="11">
        <v>0</v>
      </c>
    </row>
    <row r="17608" spans="5:6" x14ac:dyDescent="0.3">
      <c r="E17608" s="4" t="s">
        <v>1237</v>
      </c>
      <c r="F17608" s="11">
        <v>0</v>
      </c>
    </row>
    <row r="17609" spans="5:6" x14ac:dyDescent="0.3">
      <c r="E17609" s="4" t="s">
        <v>781</v>
      </c>
      <c r="F17609" s="11">
        <v>0</v>
      </c>
    </row>
    <row r="17610" spans="5:6" x14ac:dyDescent="0.3">
      <c r="E17610" s="4" t="s">
        <v>1241</v>
      </c>
      <c r="F17610" s="11">
        <v>0</v>
      </c>
    </row>
    <row r="17611" spans="5:6" x14ac:dyDescent="0.3">
      <c r="E17611" s="4" t="s">
        <v>782</v>
      </c>
      <c r="F17611" s="11">
        <v>0</v>
      </c>
    </row>
    <row r="17612" spans="5:6" x14ac:dyDescent="0.3">
      <c r="E17612" s="4" t="s">
        <v>1245</v>
      </c>
      <c r="F17612" s="11">
        <v>0</v>
      </c>
    </row>
    <row r="17613" spans="5:6" x14ac:dyDescent="0.3">
      <c r="E17613" s="4" t="s">
        <v>783</v>
      </c>
      <c r="F17613" s="11">
        <v>0</v>
      </c>
    </row>
    <row r="17614" spans="5:6" x14ac:dyDescent="0.3">
      <c r="E17614" s="4" t="s">
        <v>1249</v>
      </c>
      <c r="F17614" s="11">
        <v>0</v>
      </c>
    </row>
    <row r="17615" spans="5:6" x14ac:dyDescent="0.3">
      <c r="E17615" s="4" t="s">
        <v>784</v>
      </c>
      <c r="F17615" s="11">
        <v>0</v>
      </c>
    </row>
    <row r="17616" spans="5:6" x14ac:dyDescent="0.3">
      <c r="E17616" s="4" t="s">
        <v>1253</v>
      </c>
      <c r="F17616" s="11">
        <v>0</v>
      </c>
    </row>
    <row r="17617" spans="5:6" x14ac:dyDescent="0.3">
      <c r="E17617" s="4" t="s">
        <v>601</v>
      </c>
      <c r="F17617" s="11">
        <v>0</v>
      </c>
    </row>
    <row r="17618" spans="5:6" x14ac:dyDescent="0.3">
      <c r="E17618" s="4" t="s">
        <v>1257</v>
      </c>
      <c r="F17618" s="11">
        <v>0</v>
      </c>
    </row>
    <row r="17619" spans="5:6" x14ac:dyDescent="0.3">
      <c r="E17619" s="4" t="s">
        <v>786</v>
      </c>
      <c r="F17619" s="11">
        <v>0</v>
      </c>
    </row>
    <row r="17620" spans="5:6" x14ac:dyDescent="0.3">
      <c r="E17620" s="4" t="s">
        <v>1261</v>
      </c>
      <c r="F17620" s="11">
        <v>0</v>
      </c>
    </row>
    <row r="17621" spans="5:6" x14ac:dyDescent="0.3">
      <c r="E17621" s="4" t="s">
        <v>787</v>
      </c>
      <c r="F17621" s="11">
        <v>0</v>
      </c>
    </row>
    <row r="17622" spans="5:6" x14ac:dyDescent="0.3">
      <c r="E17622" s="4" t="s">
        <v>1265</v>
      </c>
      <c r="F17622" s="11">
        <v>0</v>
      </c>
    </row>
    <row r="17623" spans="5:6" x14ac:dyDescent="0.3">
      <c r="E17623" s="4" t="s">
        <v>788</v>
      </c>
      <c r="F17623" s="11">
        <v>0</v>
      </c>
    </row>
    <row r="17624" spans="5:6" x14ac:dyDescent="0.3">
      <c r="E17624" s="4" t="s">
        <v>1269</v>
      </c>
      <c r="F17624" s="11">
        <v>0</v>
      </c>
    </row>
    <row r="17625" spans="5:6" x14ac:dyDescent="0.3">
      <c r="E17625" s="4" t="s">
        <v>789</v>
      </c>
      <c r="F17625" s="11">
        <v>0</v>
      </c>
    </row>
    <row r="17626" spans="5:6" x14ac:dyDescent="0.3">
      <c r="E17626" s="4" t="s">
        <v>1273</v>
      </c>
      <c r="F17626" s="11">
        <v>0</v>
      </c>
    </row>
    <row r="17627" spans="5:6" x14ac:dyDescent="0.3">
      <c r="E17627" s="4" t="s">
        <v>612</v>
      </c>
      <c r="F17627" s="11">
        <v>0</v>
      </c>
    </row>
    <row r="17628" spans="5:6" x14ac:dyDescent="0.3">
      <c r="E17628" s="4" t="s">
        <v>1277</v>
      </c>
      <c r="F17628" s="11">
        <v>0</v>
      </c>
    </row>
    <row r="17629" spans="5:6" x14ac:dyDescent="0.3">
      <c r="E17629" s="4" t="s">
        <v>583</v>
      </c>
      <c r="F17629" s="11">
        <v>0</v>
      </c>
    </row>
    <row r="17630" spans="5:6" x14ac:dyDescent="0.3">
      <c r="E17630" s="4" t="s">
        <v>1281</v>
      </c>
      <c r="F17630" s="11">
        <v>0</v>
      </c>
    </row>
    <row r="17631" spans="5:6" x14ac:dyDescent="0.3">
      <c r="E17631" s="4" t="s">
        <v>792</v>
      </c>
      <c r="F17631" s="11">
        <v>0</v>
      </c>
    </row>
    <row r="17632" spans="5:6" x14ac:dyDescent="0.3">
      <c r="E17632" s="4" t="s">
        <v>1285</v>
      </c>
      <c r="F17632" s="11">
        <v>0</v>
      </c>
    </row>
    <row r="17633" spans="5:6" x14ac:dyDescent="0.3">
      <c r="E17633" s="4" t="s">
        <v>793</v>
      </c>
      <c r="F17633" s="11">
        <v>0</v>
      </c>
    </row>
    <row r="17634" spans="5:6" x14ac:dyDescent="0.3">
      <c r="E17634" s="4" t="s">
        <v>1289</v>
      </c>
      <c r="F17634" s="11">
        <v>0</v>
      </c>
    </row>
    <row r="17635" spans="5:6" x14ac:dyDescent="0.3">
      <c r="E17635" s="4" t="s">
        <v>623</v>
      </c>
      <c r="F17635" s="11">
        <v>0</v>
      </c>
    </row>
    <row r="17636" spans="5:6" x14ac:dyDescent="0.3">
      <c r="E17636" s="4" t="s">
        <v>1293</v>
      </c>
      <c r="F17636" s="11">
        <v>0</v>
      </c>
    </row>
    <row r="17637" spans="5:6" x14ac:dyDescent="0.3">
      <c r="E17637" s="4" t="s">
        <v>795</v>
      </c>
      <c r="F17637" s="11">
        <v>0</v>
      </c>
    </row>
    <row r="17638" spans="5:6" x14ac:dyDescent="0.3">
      <c r="E17638" s="4" t="s">
        <v>1297</v>
      </c>
      <c r="F17638" s="11">
        <v>0</v>
      </c>
    </row>
    <row r="17639" spans="5:6" x14ac:dyDescent="0.3">
      <c r="E17639" s="4" t="s">
        <v>584</v>
      </c>
      <c r="F17639" s="11">
        <v>0</v>
      </c>
    </row>
    <row r="17640" spans="5:6" x14ac:dyDescent="0.3">
      <c r="E17640" s="4" t="s">
        <v>1301</v>
      </c>
      <c r="F17640" s="11">
        <v>0</v>
      </c>
    </row>
    <row r="17641" spans="5:6" x14ac:dyDescent="0.3">
      <c r="E17641" s="4" t="s">
        <v>797</v>
      </c>
      <c r="F17641" s="11">
        <v>0</v>
      </c>
    </row>
    <row r="17642" spans="5:6" x14ac:dyDescent="0.3">
      <c r="E17642" s="4" t="s">
        <v>1305</v>
      </c>
      <c r="F17642" s="11">
        <v>0</v>
      </c>
    </row>
    <row r="17643" spans="5:6" x14ac:dyDescent="0.3">
      <c r="E17643" s="4" t="s">
        <v>798</v>
      </c>
      <c r="F17643" s="11">
        <v>0</v>
      </c>
    </row>
    <row r="17644" spans="5:6" x14ac:dyDescent="0.3">
      <c r="E17644" s="4" t="s">
        <v>1309</v>
      </c>
      <c r="F17644" s="11">
        <v>0</v>
      </c>
    </row>
    <row r="17645" spans="5:6" x14ac:dyDescent="0.3">
      <c r="E17645" s="4" t="s">
        <v>585</v>
      </c>
      <c r="F17645" s="11">
        <v>0</v>
      </c>
    </row>
    <row r="17646" spans="5:6" x14ac:dyDescent="0.3">
      <c r="E17646" s="4" t="s">
        <v>1313</v>
      </c>
      <c r="F17646" s="11">
        <v>0</v>
      </c>
    </row>
    <row r="17647" spans="5:6" x14ac:dyDescent="0.3">
      <c r="E17647" s="4" t="s">
        <v>800</v>
      </c>
      <c r="F17647" s="11">
        <v>0</v>
      </c>
    </row>
    <row r="17648" spans="5:6" x14ac:dyDescent="0.3">
      <c r="E17648" s="4" t="s">
        <v>1317</v>
      </c>
      <c r="F17648" s="11">
        <v>0</v>
      </c>
    </row>
    <row r="17649" spans="5:6" x14ac:dyDescent="0.3">
      <c r="E17649" s="4" t="s">
        <v>801</v>
      </c>
      <c r="F17649" s="11">
        <v>0</v>
      </c>
    </row>
    <row r="17650" spans="5:6" x14ac:dyDescent="0.3">
      <c r="E17650" s="4" t="s">
        <v>1321</v>
      </c>
      <c r="F17650" s="11">
        <v>0</v>
      </c>
    </row>
    <row r="17651" spans="5:6" x14ac:dyDescent="0.3">
      <c r="E17651" s="4" t="s">
        <v>802</v>
      </c>
      <c r="F17651" s="11">
        <v>0</v>
      </c>
    </row>
    <row r="17652" spans="5:6" x14ac:dyDescent="0.3">
      <c r="E17652" s="4" t="s">
        <v>1325</v>
      </c>
      <c r="F17652" s="11">
        <v>0</v>
      </c>
    </row>
    <row r="17653" spans="5:6" x14ac:dyDescent="0.3">
      <c r="E17653" s="4" t="s">
        <v>624</v>
      </c>
      <c r="F17653" s="11">
        <v>0</v>
      </c>
    </row>
    <row r="17654" spans="5:6" x14ac:dyDescent="0.3">
      <c r="E17654" s="4" t="s">
        <v>1329</v>
      </c>
      <c r="F17654" s="11">
        <v>0</v>
      </c>
    </row>
    <row r="17655" spans="5:6" x14ac:dyDescent="0.3">
      <c r="E17655" s="4" t="s">
        <v>804</v>
      </c>
      <c r="F17655" s="11">
        <v>0</v>
      </c>
    </row>
    <row r="17656" spans="5:6" x14ac:dyDescent="0.3">
      <c r="E17656" s="4" t="s">
        <v>1333</v>
      </c>
      <c r="F17656" s="11">
        <v>0</v>
      </c>
    </row>
    <row r="17657" spans="5:6" x14ac:dyDescent="0.3">
      <c r="E17657" s="4" t="s">
        <v>805</v>
      </c>
      <c r="F17657" s="11">
        <v>0</v>
      </c>
    </row>
    <row r="17658" spans="5:6" x14ac:dyDescent="0.3">
      <c r="E17658" s="4" t="s">
        <v>1337</v>
      </c>
      <c r="F17658" s="11">
        <v>0</v>
      </c>
    </row>
    <row r="17659" spans="5:6" x14ac:dyDescent="0.3">
      <c r="E17659" s="4" t="s">
        <v>806</v>
      </c>
      <c r="F17659" s="11">
        <v>0</v>
      </c>
    </row>
    <row r="17660" spans="5:6" x14ac:dyDescent="0.3">
      <c r="E17660" s="4" t="s">
        <v>1341</v>
      </c>
      <c r="F17660" s="11">
        <v>0</v>
      </c>
    </row>
    <row r="17661" spans="5:6" x14ac:dyDescent="0.3">
      <c r="E17661" s="4" t="s">
        <v>602</v>
      </c>
      <c r="F17661" s="11">
        <v>0</v>
      </c>
    </row>
    <row r="17662" spans="5:6" x14ac:dyDescent="0.3">
      <c r="E17662" s="4" t="s">
        <v>1354</v>
      </c>
      <c r="F17662" s="11">
        <v>0</v>
      </c>
    </row>
    <row r="17663" spans="5:6" x14ac:dyDescent="0.3">
      <c r="E17663" s="4" t="s">
        <v>808</v>
      </c>
      <c r="F17663" s="11">
        <v>0</v>
      </c>
    </row>
    <row r="17664" spans="5:6" x14ac:dyDescent="0.3">
      <c r="E17664" s="4" t="s">
        <v>1358</v>
      </c>
      <c r="F17664" s="11">
        <v>0</v>
      </c>
    </row>
    <row r="17665" spans="5:6" x14ac:dyDescent="0.3">
      <c r="E17665" s="4" t="s">
        <v>809</v>
      </c>
      <c r="F17665" s="11">
        <v>0</v>
      </c>
    </row>
    <row r="17666" spans="5:6" x14ac:dyDescent="0.3">
      <c r="E17666" s="4" t="s">
        <v>1362</v>
      </c>
      <c r="F17666" s="11">
        <v>0</v>
      </c>
    </row>
    <row r="17667" spans="5:6" x14ac:dyDescent="0.3">
      <c r="E17667" s="4" t="s">
        <v>810</v>
      </c>
      <c r="F17667" s="11">
        <v>0</v>
      </c>
    </row>
    <row r="17668" spans="5:6" x14ac:dyDescent="0.3">
      <c r="E17668" s="4" t="s">
        <v>1366</v>
      </c>
      <c r="F17668" s="11">
        <v>0</v>
      </c>
    </row>
    <row r="17669" spans="5:6" x14ac:dyDescent="0.3">
      <c r="E17669" s="4" t="s">
        <v>811</v>
      </c>
      <c r="F17669" s="11">
        <v>0</v>
      </c>
    </row>
    <row r="17670" spans="5:6" x14ac:dyDescent="0.3">
      <c r="E17670" s="4" t="s">
        <v>1370</v>
      </c>
      <c r="F17670" s="11">
        <v>0</v>
      </c>
    </row>
    <row r="17671" spans="5:6" x14ac:dyDescent="0.3">
      <c r="E17671" s="4" t="s">
        <v>812</v>
      </c>
      <c r="F17671" s="11">
        <v>0</v>
      </c>
    </row>
    <row r="17672" spans="5:6" x14ac:dyDescent="0.3">
      <c r="E17672" s="4" t="s">
        <v>621</v>
      </c>
      <c r="F17672" s="11">
        <v>0</v>
      </c>
    </row>
    <row r="17673" spans="5:6" x14ac:dyDescent="0.3">
      <c r="E17673" s="4" t="s">
        <v>813</v>
      </c>
      <c r="F17673" s="11">
        <v>0</v>
      </c>
    </row>
    <row r="17674" spans="5:6" x14ac:dyDescent="0.3">
      <c r="E17674" s="4" t="s">
        <v>1390</v>
      </c>
      <c r="F17674" s="11">
        <v>0</v>
      </c>
    </row>
    <row r="17675" spans="5:6" x14ac:dyDescent="0.3">
      <c r="E17675" s="4" t="s">
        <v>814</v>
      </c>
      <c r="F17675" s="11">
        <v>0</v>
      </c>
    </row>
    <row r="17676" spans="5:6" x14ac:dyDescent="0.3">
      <c r="E17676" s="4" t="s">
        <v>1394</v>
      </c>
      <c r="F17676" s="11">
        <v>0</v>
      </c>
    </row>
    <row r="17677" spans="5:6" x14ac:dyDescent="0.3">
      <c r="E17677" s="4" t="s">
        <v>815</v>
      </c>
      <c r="F17677" s="11">
        <v>0</v>
      </c>
    </row>
    <row r="17678" spans="5:6" x14ac:dyDescent="0.3">
      <c r="E17678" s="4" t="s">
        <v>1398</v>
      </c>
      <c r="F17678" s="11">
        <v>0</v>
      </c>
    </row>
    <row r="17679" spans="5:6" x14ac:dyDescent="0.3">
      <c r="E17679" s="4" t="s">
        <v>816</v>
      </c>
      <c r="F17679" s="11">
        <v>0</v>
      </c>
    </row>
    <row r="17680" spans="5:6" x14ac:dyDescent="0.3">
      <c r="E17680" s="4" t="s">
        <v>1402</v>
      </c>
      <c r="F17680" s="11">
        <v>0</v>
      </c>
    </row>
    <row r="17681" spans="5:6" x14ac:dyDescent="0.3">
      <c r="E17681" s="4" t="s">
        <v>817</v>
      </c>
      <c r="F17681" s="11">
        <v>0</v>
      </c>
    </row>
    <row r="17682" spans="5:6" x14ac:dyDescent="0.3">
      <c r="E17682" s="4" t="s">
        <v>1406</v>
      </c>
      <c r="F17682" s="11">
        <v>0</v>
      </c>
    </row>
    <row r="17683" spans="5:6" x14ac:dyDescent="0.3">
      <c r="E17683" s="4" t="s">
        <v>818</v>
      </c>
      <c r="F17683" s="11">
        <v>0</v>
      </c>
    </row>
    <row r="17684" spans="5:6" x14ac:dyDescent="0.3">
      <c r="E17684" s="4" t="s">
        <v>1410</v>
      </c>
      <c r="F17684" s="11">
        <v>0</v>
      </c>
    </row>
    <row r="17685" spans="5:6" x14ac:dyDescent="0.3">
      <c r="E17685" s="4" t="s">
        <v>819</v>
      </c>
      <c r="F17685" s="11">
        <v>0</v>
      </c>
    </row>
    <row r="17686" spans="5:6" x14ac:dyDescent="0.3">
      <c r="E17686" s="4" t="s">
        <v>1414</v>
      </c>
      <c r="F17686" s="11">
        <v>0</v>
      </c>
    </row>
    <row r="17687" spans="5:6" x14ac:dyDescent="0.3">
      <c r="E17687" s="4" t="s">
        <v>820</v>
      </c>
      <c r="F17687" s="11">
        <v>0</v>
      </c>
    </row>
    <row r="17688" spans="5:6" x14ac:dyDescent="0.3">
      <c r="E17688" s="4" t="s">
        <v>1418</v>
      </c>
      <c r="F17688" s="11">
        <v>0</v>
      </c>
    </row>
    <row r="17689" spans="5:6" x14ac:dyDescent="0.3">
      <c r="E17689" s="4" t="s">
        <v>821</v>
      </c>
      <c r="F17689" s="11">
        <v>0</v>
      </c>
    </row>
    <row r="17690" spans="5:6" x14ac:dyDescent="0.3">
      <c r="E17690" s="4" t="s">
        <v>1422</v>
      </c>
      <c r="F17690" s="11">
        <v>0</v>
      </c>
    </row>
    <row r="17691" spans="5:6" x14ac:dyDescent="0.3">
      <c r="E17691" s="4" t="s">
        <v>822</v>
      </c>
      <c r="F17691" s="11">
        <v>0</v>
      </c>
    </row>
    <row r="17692" spans="5:6" x14ac:dyDescent="0.3">
      <c r="E17692" s="4" t="s">
        <v>1426</v>
      </c>
      <c r="F17692" s="11">
        <v>0</v>
      </c>
    </row>
    <row r="17693" spans="5:6" x14ac:dyDescent="0.3">
      <c r="E17693" s="4" t="s">
        <v>1428</v>
      </c>
      <c r="F17693" s="11">
        <v>0</v>
      </c>
    </row>
    <row r="17694" spans="5:6" x14ac:dyDescent="0.3">
      <c r="E17694" s="4" t="s">
        <v>1430</v>
      </c>
      <c r="F17694" s="11">
        <v>0</v>
      </c>
    </row>
    <row r="17695" spans="5:6" x14ac:dyDescent="0.3">
      <c r="E17695" s="4" t="s">
        <v>1432</v>
      </c>
      <c r="F17695" s="11">
        <v>0</v>
      </c>
    </row>
    <row r="17696" spans="5:6" x14ac:dyDescent="0.3">
      <c r="E17696" s="4" t="s">
        <v>824</v>
      </c>
      <c r="F17696" s="11">
        <v>0</v>
      </c>
    </row>
    <row r="17697" spans="5:6" x14ac:dyDescent="0.3">
      <c r="E17697" s="4" t="s">
        <v>1436</v>
      </c>
      <c r="F17697" s="11">
        <v>0</v>
      </c>
    </row>
    <row r="17698" spans="5:6" x14ac:dyDescent="0.3">
      <c r="E17698" s="4" t="s">
        <v>825</v>
      </c>
      <c r="F17698" s="11">
        <v>0</v>
      </c>
    </row>
    <row r="17699" spans="5:6" x14ac:dyDescent="0.3">
      <c r="E17699" s="4" t="s">
        <v>1440</v>
      </c>
      <c r="F17699" s="11">
        <v>0</v>
      </c>
    </row>
    <row r="17700" spans="5:6" x14ac:dyDescent="0.3">
      <c r="E17700" s="4" t="s">
        <v>826</v>
      </c>
      <c r="F17700" s="11">
        <v>0</v>
      </c>
    </row>
    <row r="17701" spans="5:6" x14ac:dyDescent="0.3">
      <c r="E17701" s="4" t="s">
        <v>1444</v>
      </c>
      <c r="F17701" s="11">
        <v>0</v>
      </c>
    </row>
    <row r="17702" spans="5:6" x14ac:dyDescent="0.3">
      <c r="E17702" s="4" t="s">
        <v>586</v>
      </c>
      <c r="F17702" s="11">
        <v>0</v>
      </c>
    </row>
    <row r="17703" spans="5:6" x14ac:dyDescent="0.3">
      <c r="E17703" s="4" t="s">
        <v>1448</v>
      </c>
      <c r="F17703" s="11">
        <v>0</v>
      </c>
    </row>
    <row r="17704" spans="5:6" x14ac:dyDescent="0.3">
      <c r="E17704" s="4" t="s">
        <v>828</v>
      </c>
      <c r="F17704" s="11">
        <v>0</v>
      </c>
    </row>
    <row r="17705" spans="5:6" x14ac:dyDescent="0.3">
      <c r="E17705" s="4" t="s">
        <v>1452</v>
      </c>
      <c r="F17705" s="11">
        <v>0</v>
      </c>
    </row>
    <row r="17706" spans="5:6" x14ac:dyDescent="0.3">
      <c r="E17706" s="4" t="s">
        <v>829</v>
      </c>
      <c r="F17706" s="11">
        <v>0</v>
      </c>
    </row>
    <row r="17707" spans="5:6" x14ac:dyDescent="0.3">
      <c r="E17707" s="4" t="s">
        <v>1456</v>
      </c>
      <c r="F17707" s="11">
        <v>0</v>
      </c>
    </row>
    <row r="17708" spans="5:6" x14ac:dyDescent="0.3">
      <c r="E17708" s="4" t="s">
        <v>830</v>
      </c>
      <c r="F17708" s="11">
        <v>0</v>
      </c>
    </row>
    <row r="17709" spans="5:6" x14ac:dyDescent="0.3">
      <c r="E17709" s="4" t="s">
        <v>1460</v>
      </c>
      <c r="F17709" s="11">
        <v>0</v>
      </c>
    </row>
    <row r="17710" spans="5:6" x14ac:dyDescent="0.3">
      <c r="E17710" s="4" t="s">
        <v>831</v>
      </c>
      <c r="F17710" s="11">
        <v>0</v>
      </c>
    </row>
    <row r="17711" spans="5:6" x14ac:dyDescent="0.3">
      <c r="E17711" s="4" t="s">
        <v>1464</v>
      </c>
      <c r="F17711" s="11">
        <v>0</v>
      </c>
    </row>
    <row r="17712" spans="5:6" x14ac:dyDescent="0.3">
      <c r="E17712" s="4" t="s">
        <v>832</v>
      </c>
      <c r="F17712" s="11">
        <v>0</v>
      </c>
    </row>
    <row r="17713" spans="5:6" x14ac:dyDescent="0.3">
      <c r="E17713" s="4" t="s">
        <v>1468</v>
      </c>
      <c r="F17713" s="11">
        <v>0</v>
      </c>
    </row>
    <row r="17714" spans="5:6" x14ac:dyDescent="0.3">
      <c r="E17714" s="4" t="s">
        <v>833</v>
      </c>
      <c r="F17714" s="11">
        <v>0</v>
      </c>
    </row>
    <row r="17715" spans="5:6" x14ac:dyDescent="0.3">
      <c r="E17715" s="4" t="s">
        <v>1472</v>
      </c>
      <c r="F17715" s="11">
        <v>0</v>
      </c>
    </row>
    <row r="17716" spans="5:6" x14ac:dyDescent="0.3">
      <c r="E17716" s="4" t="s">
        <v>834</v>
      </c>
      <c r="F17716" s="11">
        <v>0</v>
      </c>
    </row>
    <row r="17717" spans="5:6" x14ac:dyDescent="0.3">
      <c r="E17717" s="4" t="s">
        <v>1476</v>
      </c>
      <c r="F17717" s="11">
        <v>0</v>
      </c>
    </row>
    <row r="17718" spans="5:6" x14ac:dyDescent="0.3">
      <c r="E17718" s="4" t="s">
        <v>835</v>
      </c>
      <c r="F17718" s="11">
        <v>0</v>
      </c>
    </row>
    <row r="17719" spans="5:6" x14ac:dyDescent="0.3">
      <c r="E17719" s="4" t="s">
        <v>1480</v>
      </c>
      <c r="F17719" s="11">
        <v>0</v>
      </c>
    </row>
    <row r="17720" spans="5:6" x14ac:dyDescent="0.3">
      <c r="E17720" s="4" t="s">
        <v>836</v>
      </c>
      <c r="F17720" s="11">
        <v>0</v>
      </c>
    </row>
    <row r="17721" spans="5:6" x14ac:dyDescent="0.3">
      <c r="E17721" s="4" t="s">
        <v>1484</v>
      </c>
      <c r="F17721" s="11">
        <v>0</v>
      </c>
    </row>
    <row r="17722" spans="5:6" x14ac:dyDescent="0.3">
      <c r="E17722" s="4" t="s">
        <v>837</v>
      </c>
      <c r="F17722" s="11">
        <v>0</v>
      </c>
    </row>
    <row r="17723" spans="5:6" x14ac:dyDescent="0.3">
      <c r="E17723" s="4" t="s">
        <v>1488</v>
      </c>
      <c r="F17723" s="11">
        <v>0</v>
      </c>
    </row>
    <row r="17724" spans="5:6" x14ac:dyDescent="0.3">
      <c r="E17724" s="4" t="s">
        <v>838</v>
      </c>
      <c r="F17724" s="11">
        <v>0</v>
      </c>
    </row>
    <row r="17725" spans="5:6" x14ac:dyDescent="0.3">
      <c r="E17725" s="4" t="s">
        <v>1492</v>
      </c>
      <c r="F17725" s="11">
        <v>0</v>
      </c>
    </row>
    <row r="17726" spans="5:6" x14ac:dyDescent="0.3">
      <c r="E17726" s="4" t="s">
        <v>839</v>
      </c>
      <c r="F17726" s="11">
        <v>0</v>
      </c>
    </row>
    <row r="17727" spans="5:6" x14ac:dyDescent="0.3">
      <c r="E17727" s="4" t="s">
        <v>599</v>
      </c>
      <c r="F17727" s="11">
        <v>0</v>
      </c>
    </row>
    <row r="17728" spans="5:6" x14ac:dyDescent="0.3">
      <c r="E17728" s="4" t="s">
        <v>840</v>
      </c>
      <c r="F17728" s="11">
        <v>0</v>
      </c>
    </row>
    <row r="17729" spans="5:6" x14ac:dyDescent="0.3">
      <c r="E17729" s="4" t="s">
        <v>1500</v>
      </c>
      <c r="F17729" s="11">
        <v>0</v>
      </c>
    </row>
    <row r="17730" spans="5:6" x14ac:dyDescent="0.3">
      <c r="E17730" s="4" t="s">
        <v>841</v>
      </c>
      <c r="F17730" s="11">
        <v>0</v>
      </c>
    </row>
    <row r="17731" spans="5:6" x14ac:dyDescent="0.3">
      <c r="E17731" s="4" t="s">
        <v>1504</v>
      </c>
      <c r="F17731" s="11">
        <v>0</v>
      </c>
    </row>
    <row r="17732" spans="5:6" x14ac:dyDescent="0.3">
      <c r="E17732" s="4" t="s">
        <v>842</v>
      </c>
      <c r="F17732" s="11">
        <v>0</v>
      </c>
    </row>
    <row r="17733" spans="5:6" x14ac:dyDescent="0.3">
      <c r="E17733" s="4" t="s">
        <v>1508</v>
      </c>
      <c r="F17733" s="11">
        <v>0</v>
      </c>
    </row>
    <row r="17734" spans="5:6" x14ac:dyDescent="0.3">
      <c r="E17734" s="4" t="s">
        <v>843</v>
      </c>
      <c r="F17734" s="11">
        <v>0</v>
      </c>
    </row>
    <row r="17735" spans="5:6" x14ac:dyDescent="0.3">
      <c r="E17735" s="4" t="s">
        <v>1512</v>
      </c>
      <c r="F17735" s="11">
        <v>0</v>
      </c>
    </row>
    <row r="17736" spans="5:6" x14ac:dyDescent="0.3">
      <c r="E17736" s="4" t="s">
        <v>844</v>
      </c>
      <c r="F17736" s="11">
        <v>0</v>
      </c>
    </row>
    <row r="17737" spans="5:6" x14ac:dyDescent="0.3">
      <c r="E17737" s="4" t="s">
        <v>1516</v>
      </c>
      <c r="F17737" s="11">
        <v>0</v>
      </c>
    </row>
    <row r="17738" spans="5:6" x14ac:dyDescent="0.3">
      <c r="E17738" s="4" t="s">
        <v>845</v>
      </c>
      <c r="F17738" s="11">
        <v>0</v>
      </c>
    </row>
    <row r="17739" spans="5:6" x14ac:dyDescent="0.3">
      <c r="E17739" s="4" t="s">
        <v>1520</v>
      </c>
      <c r="F17739" s="11">
        <v>0</v>
      </c>
    </row>
    <row r="17740" spans="5:6" x14ac:dyDescent="0.3">
      <c r="E17740" s="4" t="s">
        <v>846</v>
      </c>
      <c r="F17740" s="11">
        <v>0</v>
      </c>
    </row>
    <row r="17741" spans="5:6" x14ac:dyDescent="0.3">
      <c r="E17741" s="4" t="s">
        <v>1524</v>
      </c>
      <c r="F17741" s="11">
        <v>0</v>
      </c>
    </row>
    <row r="17742" spans="5:6" x14ac:dyDescent="0.3">
      <c r="E17742" s="4" t="s">
        <v>847</v>
      </c>
      <c r="F17742" s="11">
        <v>0</v>
      </c>
    </row>
    <row r="17743" spans="5:6" x14ac:dyDescent="0.3">
      <c r="E17743" s="4" t="s">
        <v>1528</v>
      </c>
      <c r="F17743" s="11">
        <v>0</v>
      </c>
    </row>
    <row r="17744" spans="5:6" x14ac:dyDescent="0.3">
      <c r="E17744" s="4" t="s">
        <v>848</v>
      </c>
      <c r="F17744" s="11">
        <v>0</v>
      </c>
    </row>
    <row r="17745" spans="5:6" x14ac:dyDescent="0.3">
      <c r="E17745" s="4" t="s">
        <v>1532</v>
      </c>
      <c r="F17745" s="11">
        <v>0</v>
      </c>
    </row>
    <row r="17746" spans="5:6" x14ac:dyDescent="0.3">
      <c r="E17746" s="4" t="s">
        <v>849</v>
      </c>
      <c r="F17746" s="11">
        <v>0</v>
      </c>
    </row>
    <row r="17747" spans="5:6" x14ac:dyDescent="0.3">
      <c r="E17747" s="4" t="s">
        <v>1536</v>
      </c>
      <c r="F17747" s="11">
        <v>0</v>
      </c>
    </row>
    <row r="17748" spans="5:6" x14ac:dyDescent="0.3">
      <c r="E17748" s="4" t="s">
        <v>850</v>
      </c>
      <c r="F17748" s="11">
        <v>0</v>
      </c>
    </row>
    <row r="17749" spans="5:6" x14ac:dyDescent="0.3">
      <c r="E17749" s="4" t="s">
        <v>1540</v>
      </c>
      <c r="F17749" s="11">
        <v>0</v>
      </c>
    </row>
    <row r="17750" spans="5:6" x14ac:dyDescent="0.3">
      <c r="E17750" s="4" t="s">
        <v>851</v>
      </c>
      <c r="F17750" s="11">
        <v>0</v>
      </c>
    </row>
    <row r="17751" spans="5:6" x14ac:dyDescent="0.3">
      <c r="E17751" s="4" t="s">
        <v>1544</v>
      </c>
      <c r="F17751" s="11">
        <v>0</v>
      </c>
    </row>
    <row r="17752" spans="5:6" x14ac:dyDescent="0.3">
      <c r="E17752" s="4" t="s">
        <v>852</v>
      </c>
      <c r="F17752" s="11">
        <v>0</v>
      </c>
    </row>
    <row r="17753" spans="5:6" x14ac:dyDescent="0.3">
      <c r="E17753" s="4" t="s">
        <v>1548</v>
      </c>
      <c r="F17753" s="11">
        <v>0</v>
      </c>
    </row>
    <row r="17754" spans="5:6" x14ac:dyDescent="0.3">
      <c r="E17754" s="4" t="s">
        <v>853</v>
      </c>
      <c r="F17754" s="11">
        <v>0</v>
      </c>
    </row>
    <row r="17755" spans="5:6" x14ac:dyDescent="0.3">
      <c r="E17755" s="4" t="s">
        <v>1552</v>
      </c>
      <c r="F17755" s="11">
        <v>0</v>
      </c>
    </row>
    <row r="17756" spans="5:6" x14ac:dyDescent="0.3">
      <c r="E17756" s="4" t="s">
        <v>854</v>
      </c>
      <c r="F17756" s="11">
        <v>0</v>
      </c>
    </row>
    <row r="17757" spans="5:6" x14ac:dyDescent="0.3">
      <c r="E17757" s="4" t="s">
        <v>1556</v>
      </c>
      <c r="F17757" s="11">
        <v>0</v>
      </c>
    </row>
    <row r="17758" spans="5:6" x14ac:dyDescent="0.3">
      <c r="E17758" s="4" t="s">
        <v>855</v>
      </c>
      <c r="F17758" s="11">
        <v>0</v>
      </c>
    </row>
    <row r="17759" spans="5:6" x14ac:dyDescent="0.3">
      <c r="E17759" s="4" t="s">
        <v>1560</v>
      </c>
      <c r="F17759" s="11">
        <v>0</v>
      </c>
    </row>
    <row r="17760" spans="5:6" x14ac:dyDescent="0.3">
      <c r="E17760" s="4" t="s">
        <v>856</v>
      </c>
      <c r="F17760" s="11">
        <v>0</v>
      </c>
    </row>
    <row r="17761" spans="5:6" x14ac:dyDescent="0.3">
      <c r="E17761" s="4" t="s">
        <v>1564</v>
      </c>
      <c r="F17761" s="11">
        <v>0</v>
      </c>
    </row>
    <row r="17762" spans="5:6" x14ac:dyDescent="0.3">
      <c r="E17762" s="4" t="s">
        <v>857</v>
      </c>
      <c r="F17762" s="11">
        <v>0</v>
      </c>
    </row>
    <row r="17763" spans="5:6" x14ac:dyDescent="0.3">
      <c r="E17763" s="4" t="s">
        <v>1568</v>
      </c>
      <c r="F17763" s="11">
        <v>0</v>
      </c>
    </row>
    <row r="17764" spans="5:6" x14ac:dyDescent="0.3">
      <c r="E17764" s="4" t="s">
        <v>858</v>
      </c>
      <c r="F17764" s="11">
        <v>0</v>
      </c>
    </row>
    <row r="17765" spans="5:6" x14ac:dyDescent="0.3">
      <c r="E17765" s="4" t="s">
        <v>1572</v>
      </c>
      <c r="F17765" s="11">
        <v>0</v>
      </c>
    </row>
    <row r="17766" spans="5:6" x14ac:dyDescent="0.3">
      <c r="E17766" s="4" t="s">
        <v>859</v>
      </c>
      <c r="F17766" s="11">
        <v>0</v>
      </c>
    </row>
    <row r="17767" spans="5:6" x14ac:dyDescent="0.3">
      <c r="E17767" s="4" t="s">
        <v>1576</v>
      </c>
      <c r="F17767" s="11">
        <v>0</v>
      </c>
    </row>
    <row r="17768" spans="5:6" x14ac:dyDescent="0.3">
      <c r="E17768" s="4" t="s">
        <v>860</v>
      </c>
      <c r="F17768" s="11">
        <v>0</v>
      </c>
    </row>
    <row r="17769" spans="5:6" x14ac:dyDescent="0.3">
      <c r="E17769" s="4" t="s">
        <v>1580</v>
      </c>
      <c r="F17769" s="11">
        <v>0</v>
      </c>
    </row>
    <row r="17770" spans="5:6" x14ac:dyDescent="0.3">
      <c r="E17770" s="4" t="s">
        <v>861</v>
      </c>
      <c r="F17770" s="11">
        <v>0</v>
      </c>
    </row>
    <row r="17771" spans="5:6" x14ac:dyDescent="0.3">
      <c r="E17771" s="4" t="s">
        <v>1584</v>
      </c>
      <c r="F17771" s="11">
        <v>0</v>
      </c>
    </row>
    <row r="17772" spans="5:6" x14ac:dyDescent="0.3">
      <c r="E17772" s="4" t="s">
        <v>862</v>
      </c>
      <c r="F17772" s="11">
        <v>0</v>
      </c>
    </row>
    <row r="17773" spans="5:6" x14ac:dyDescent="0.3">
      <c r="E17773" s="4" t="s">
        <v>1588</v>
      </c>
      <c r="F17773" s="11">
        <v>0</v>
      </c>
    </row>
    <row r="17774" spans="5:6" x14ac:dyDescent="0.3">
      <c r="E17774" s="4" t="s">
        <v>863</v>
      </c>
      <c r="F17774" s="11">
        <v>0</v>
      </c>
    </row>
    <row r="17775" spans="5:6" x14ac:dyDescent="0.3">
      <c r="E17775" s="4" t="s">
        <v>1592</v>
      </c>
      <c r="F17775" s="11">
        <v>0</v>
      </c>
    </row>
    <row r="17776" spans="5:6" x14ac:dyDescent="0.3">
      <c r="E17776" s="4" t="s">
        <v>625</v>
      </c>
      <c r="F17776" s="11">
        <v>0</v>
      </c>
    </row>
    <row r="17777" spans="5:6" x14ac:dyDescent="0.3">
      <c r="E17777" s="4" t="s">
        <v>1596</v>
      </c>
      <c r="F17777" s="11">
        <v>0</v>
      </c>
    </row>
    <row r="17778" spans="5:6" x14ac:dyDescent="0.3">
      <c r="E17778" s="4" t="s">
        <v>865</v>
      </c>
      <c r="F17778" s="11">
        <v>0</v>
      </c>
    </row>
    <row r="17779" spans="5:6" x14ac:dyDescent="0.3">
      <c r="E17779" s="4" t="s">
        <v>1600</v>
      </c>
      <c r="F17779" s="11">
        <v>0</v>
      </c>
    </row>
    <row r="17780" spans="5:6" x14ac:dyDescent="0.3">
      <c r="E17780" s="4" t="s">
        <v>866</v>
      </c>
      <c r="F17780" s="11">
        <v>0</v>
      </c>
    </row>
    <row r="17781" spans="5:6" x14ac:dyDescent="0.3">
      <c r="E17781" s="4" t="s">
        <v>1604</v>
      </c>
      <c r="F17781" s="11">
        <v>0</v>
      </c>
    </row>
    <row r="17782" spans="5:6" x14ac:dyDescent="0.3">
      <c r="E17782" s="4" t="s">
        <v>867</v>
      </c>
      <c r="F17782" s="11">
        <v>0</v>
      </c>
    </row>
    <row r="17783" spans="5:6" x14ac:dyDescent="0.3">
      <c r="E17783" s="4" t="s">
        <v>1608</v>
      </c>
      <c r="F17783" s="11">
        <v>0</v>
      </c>
    </row>
    <row r="17784" spans="5:6" x14ac:dyDescent="0.3">
      <c r="E17784" s="4" t="s">
        <v>868</v>
      </c>
      <c r="F17784" s="11">
        <v>0</v>
      </c>
    </row>
    <row r="17785" spans="5:6" x14ac:dyDescent="0.3">
      <c r="E17785" s="4" t="s">
        <v>1612</v>
      </c>
      <c r="F17785" s="11">
        <v>0</v>
      </c>
    </row>
    <row r="17786" spans="5:6" x14ac:dyDescent="0.3">
      <c r="E17786" s="4" t="s">
        <v>869</v>
      </c>
      <c r="F17786" s="11">
        <v>0</v>
      </c>
    </row>
    <row r="17787" spans="5:6" x14ac:dyDescent="0.3">
      <c r="E17787" s="4" t="s">
        <v>1616</v>
      </c>
      <c r="F17787" s="11">
        <v>0</v>
      </c>
    </row>
    <row r="17788" spans="5:6" x14ac:dyDescent="0.3">
      <c r="E17788" s="4" t="s">
        <v>870</v>
      </c>
      <c r="F17788" s="11">
        <v>0</v>
      </c>
    </row>
    <row r="17789" spans="5:6" x14ac:dyDescent="0.3">
      <c r="E17789" s="4" t="s">
        <v>1620</v>
      </c>
      <c r="F17789" s="11">
        <v>0</v>
      </c>
    </row>
    <row r="17790" spans="5:6" x14ac:dyDescent="0.3">
      <c r="E17790" s="4" t="s">
        <v>871</v>
      </c>
      <c r="F17790" s="11">
        <v>0</v>
      </c>
    </row>
    <row r="17791" spans="5:6" x14ac:dyDescent="0.3">
      <c r="E17791" s="4" t="s">
        <v>1624</v>
      </c>
      <c r="F17791" s="11">
        <v>0</v>
      </c>
    </row>
    <row r="17792" spans="5:6" x14ac:dyDescent="0.3">
      <c r="E17792" s="4" t="s">
        <v>613</v>
      </c>
      <c r="F17792" s="11">
        <v>0</v>
      </c>
    </row>
    <row r="17793" spans="5:6" x14ac:dyDescent="0.3">
      <c r="E17793" s="4" t="s">
        <v>1628</v>
      </c>
      <c r="F17793" s="11">
        <v>0</v>
      </c>
    </row>
    <row r="17794" spans="5:6" x14ac:dyDescent="0.3">
      <c r="E17794" s="4" t="s">
        <v>873</v>
      </c>
      <c r="F17794" s="11">
        <v>0</v>
      </c>
    </row>
    <row r="17795" spans="5:6" x14ac:dyDescent="0.3">
      <c r="E17795" s="4" t="s">
        <v>1632</v>
      </c>
      <c r="F17795" s="11">
        <v>0</v>
      </c>
    </row>
    <row r="17796" spans="5:6" x14ac:dyDescent="0.3">
      <c r="E17796" s="4" t="s">
        <v>874</v>
      </c>
      <c r="F17796" s="11">
        <v>0</v>
      </c>
    </row>
    <row r="17797" spans="5:6" x14ac:dyDescent="0.3">
      <c r="E17797" s="4" t="s">
        <v>1636</v>
      </c>
      <c r="F17797" s="11">
        <v>0</v>
      </c>
    </row>
    <row r="17798" spans="5:6" x14ac:dyDescent="0.3">
      <c r="E17798" s="4" t="s">
        <v>587</v>
      </c>
      <c r="F17798" s="11">
        <v>0</v>
      </c>
    </row>
    <row r="17799" spans="5:6" x14ac:dyDescent="0.3">
      <c r="E17799" s="4" t="s">
        <v>1640</v>
      </c>
      <c r="F17799" s="11">
        <v>0</v>
      </c>
    </row>
    <row r="17800" spans="5:6" x14ac:dyDescent="0.3">
      <c r="E17800" s="4" t="s">
        <v>626</v>
      </c>
      <c r="F17800" s="11">
        <v>0</v>
      </c>
    </row>
    <row r="17801" spans="5:6" x14ac:dyDescent="0.3">
      <c r="E17801" s="4" t="s">
        <v>1644</v>
      </c>
      <c r="F17801" s="11">
        <v>0</v>
      </c>
    </row>
    <row r="17802" spans="5:6" x14ac:dyDescent="0.3">
      <c r="E17802" s="4" t="s">
        <v>877</v>
      </c>
      <c r="F17802" s="11">
        <v>0</v>
      </c>
    </row>
    <row r="17803" spans="5:6" x14ac:dyDescent="0.3">
      <c r="E17803" s="4" t="s">
        <v>1648</v>
      </c>
      <c r="F17803" s="11">
        <v>0</v>
      </c>
    </row>
    <row r="17804" spans="5:6" x14ac:dyDescent="0.3">
      <c r="E17804" s="4" t="s">
        <v>878</v>
      </c>
      <c r="F17804" s="11">
        <v>0</v>
      </c>
    </row>
    <row r="17805" spans="5:6" x14ac:dyDescent="0.3">
      <c r="E17805" s="4" t="s">
        <v>1652</v>
      </c>
      <c r="F17805" s="11">
        <v>0</v>
      </c>
    </row>
    <row r="17806" spans="5:6" x14ac:dyDescent="0.3">
      <c r="E17806" s="4" t="s">
        <v>879</v>
      </c>
      <c r="F17806" s="11">
        <v>0</v>
      </c>
    </row>
    <row r="17807" spans="5:6" x14ac:dyDescent="0.3">
      <c r="E17807" s="4" t="s">
        <v>1656</v>
      </c>
      <c r="F17807" s="11">
        <v>0</v>
      </c>
    </row>
    <row r="17808" spans="5:6" x14ac:dyDescent="0.3">
      <c r="E17808" s="4" t="s">
        <v>880</v>
      </c>
      <c r="F17808" s="11">
        <v>0</v>
      </c>
    </row>
    <row r="17809" spans="5:6" x14ac:dyDescent="0.3">
      <c r="E17809" s="4" t="s">
        <v>1660</v>
      </c>
      <c r="F17809" s="11">
        <v>0</v>
      </c>
    </row>
    <row r="17810" spans="5:6" x14ac:dyDescent="0.3">
      <c r="E17810" s="4" t="s">
        <v>881</v>
      </c>
      <c r="F17810" s="11">
        <v>0</v>
      </c>
    </row>
    <row r="17811" spans="5:6" x14ac:dyDescent="0.3">
      <c r="E17811" s="4" t="s">
        <v>1664</v>
      </c>
      <c r="F17811" s="11">
        <v>0</v>
      </c>
    </row>
    <row r="17812" spans="5:6" x14ac:dyDescent="0.3">
      <c r="E17812" s="4" t="s">
        <v>882</v>
      </c>
      <c r="F17812" s="11">
        <v>0</v>
      </c>
    </row>
    <row r="17813" spans="5:6" x14ac:dyDescent="0.3">
      <c r="E17813" s="4" t="s">
        <v>1668</v>
      </c>
      <c r="F17813" s="11">
        <v>0</v>
      </c>
    </row>
    <row r="17814" spans="5:6" x14ac:dyDescent="0.3">
      <c r="E17814" s="4" t="s">
        <v>883</v>
      </c>
      <c r="F17814" s="11">
        <v>0</v>
      </c>
    </row>
    <row r="17815" spans="5:6" x14ac:dyDescent="0.3">
      <c r="E17815" s="4" t="s">
        <v>1672</v>
      </c>
      <c r="F17815" s="11">
        <v>0</v>
      </c>
    </row>
    <row r="17816" spans="5:6" x14ac:dyDescent="0.3">
      <c r="E17816" s="4" t="s">
        <v>884</v>
      </c>
      <c r="F17816" s="11">
        <v>0</v>
      </c>
    </row>
    <row r="17817" spans="5:6" x14ac:dyDescent="0.3">
      <c r="E17817" s="4" t="s">
        <v>1676</v>
      </c>
      <c r="F17817" s="11">
        <v>0</v>
      </c>
    </row>
    <row r="17818" spans="5:6" x14ac:dyDescent="0.3">
      <c r="E17818" s="4" t="s">
        <v>885</v>
      </c>
      <c r="F17818" s="11">
        <v>0</v>
      </c>
    </row>
    <row r="17819" spans="5:6" x14ac:dyDescent="0.3">
      <c r="E17819" s="4" t="s">
        <v>1689</v>
      </c>
      <c r="F17819" s="11">
        <v>0</v>
      </c>
    </row>
    <row r="17820" spans="5:6" x14ac:dyDescent="0.3">
      <c r="E17820" s="4" t="s">
        <v>588</v>
      </c>
      <c r="F17820" s="11">
        <v>0</v>
      </c>
    </row>
    <row r="17821" spans="5:6" x14ac:dyDescent="0.3">
      <c r="E17821" s="4" t="s">
        <v>1693</v>
      </c>
      <c r="F17821" s="11">
        <v>0</v>
      </c>
    </row>
    <row r="17822" spans="5:6" x14ac:dyDescent="0.3">
      <c r="E17822" s="4" t="s">
        <v>887</v>
      </c>
      <c r="F17822" s="11">
        <v>0</v>
      </c>
    </row>
    <row r="17823" spans="5:6" x14ac:dyDescent="0.3">
      <c r="E17823" s="4" t="s">
        <v>1697</v>
      </c>
      <c r="F17823" s="11">
        <v>0</v>
      </c>
    </row>
    <row r="17824" spans="5:6" x14ac:dyDescent="0.3">
      <c r="E17824" s="4" t="s">
        <v>888</v>
      </c>
      <c r="F17824" s="11">
        <v>0</v>
      </c>
    </row>
    <row r="17825" spans="5:6" x14ac:dyDescent="0.3">
      <c r="E17825" s="4" t="s">
        <v>1701</v>
      </c>
      <c r="F17825" s="11">
        <v>0</v>
      </c>
    </row>
    <row r="17826" spans="5:6" x14ac:dyDescent="0.3">
      <c r="E17826" s="4" t="s">
        <v>889</v>
      </c>
      <c r="F17826" s="11">
        <v>0</v>
      </c>
    </row>
    <row r="17827" spans="5:6" x14ac:dyDescent="0.3">
      <c r="E17827" s="4" t="s">
        <v>1705</v>
      </c>
      <c r="F17827" s="11">
        <v>0</v>
      </c>
    </row>
    <row r="17828" spans="5:6" x14ac:dyDescent="0.3">
      <c r="E17828" s="4" t="s">
        <v>890</v>
      </c>
      <c r="F17828" s="11">
        <v>0</v>
      </c>
    </row>
    <row r="17829" spans="5:6" x14ac:dyDescent="0.3">
      <c r="E17829" s="4" t="s">
        <v>1709</v>
      </c>
      <c r="F17829" s="11">
        <v>0</v>
      </c>
    </row>
    <row r="17830" spans="5:6" x14ac:dyDescent="0.3">
      <c r="E17830" s="4" t="s">
        <v>891</v>
      </c>
      <c r="F17830" s="11">
        <v>0</v>
      </c>
    </row>
    <row r="17831" spans="5:6" x14ac:dyDescent="0.3">
      <c r="E17831" s="4" t="s">
        <v>1713</v>
      </c>
      <c r="F17831" s="11">
        <v>0</v>
      </c>
    </row>
    <row r="17832" spans="5:6" x14ac:dyDescent="0.3">
      <c r="E17832" s="4" t="s">
        <v>892</v>
      </c>
      <c r="F17832" s="11">
        <v>0</v>
      </c>
    </row>
    <row r="17833" spans="5:6" x14ac:dyDescent="0.3">
      <c r="E17833" s="4" t="s">
        <v>1158</v>
      </c>
      <c r="F17833" s="11">
        <v>0</v>
      </c>
    </row>
    <row r="17834" spans="5:6" x14ac:dyDescent="0.3">
      <c r="E17834" s="4" t="s">
        <v>893</v>
      </c>
      <c r="F17834" s="11">
        <v>0</v>
      </c>
    </row>
    <row r="17835" spans="5:6" x14ac:dyDescent="0.3">
      <c r="E17835" s="4" t="s">
        <v>1160</v>
      </c>
      <c r="F17835" s="11">
        <v>0</v>
      </c>
    </row>
    <row r="17836" spans="5:6" x14ac:dyDescent="0.3">
      <c r="E17836" s="4" t="s">
        <v>894</v>
      </c>
      <c r="F17836" s="11">
        <v>0</v>
      </c>
    </row>
    <row r="17837" spans="5:6" x14ac:dyDescent="0.3">
      <c r="E17837" s="4" t="s">
        <v>1162</v>
      </c>
      <c r="F17837" s="11">
        <v>0</v>
      </c>
    </row>
    <row r="17838" spans="5:6" x14ac:dyDescent="0.3">
      <c r="E17838" s="4" t="s">
        <v>614</v>
      </c>
      <c r="F17838" s="11">
        <v>0</v>
      </c>
    </row>
    <row r="17839" spans="5:6" x14ac:dyDescent="0.3">
      <c r="E17839" s="4" t="s">
        <v>1164</v>
      </c>
      <c r="F17839" s="11">
        <v>0</v>
      </c>
    </row>
    <row r="17840" spans="5:6" x14ac:dyDescent="0.3">
      <c r="E17840" s="4" t="s">
        <v>896</v>
      </c>
      <c r="F17840" s="11">
        <v>0</v>
      </c>
    </row>
    <row r="17841" spans="5:6" x14ac:dyDescent="0.3">
      <c r="E17841" s="4" t="s">
        <v>1166</v>
      </c>
      <c r="F17841" s="11">
        <v>0</v>
      </c>
    </row>
    <row r="17842" spans="5:6" x14ac:dyDescent="0.3">
      <c r="E17842" s="4" t="s">
        <v>897</v>
      </c>
      <c r="F17842" s="11">
        <v>0</v>
      </c>
    </row>
    <row r="17843" spans="5:6" x14ac:dyDescent="0.3">
      <c r="E17843" s="4" t="s">
        <v>1168</v>
      </c>
      <c r="F17843" s="11">
        <v>0</v>
      </c>
    </row>
    <row r="17844" spans="5:6" x14ac:dyDescent="0.3">
      <c r="E17844" s="4" t="s">
        <v>898</v>
      </c>
      <c r="F17844" s="11">
        <v>0</v>
      </c>
    </row>
    <row r="17845" spans="5:6" x14ac:dyDescent="0.3">
      <c r="E17845" s="4" t="s">
        <v>1170</v>
      </c>
      <c r="F17845" s="11">
        <v>0</v>
      </c>
    </row>
    <row r="17846" spans="5:6" x14ac:dyDescent="0.3">
      <c r="E17846" s="4" t="s">
        <v>899</v>
      </c>
      <c r="F17846" s="11">
        <v>0</v>
      </c>
    </row>
    <row r="17847" spans="5:6" x14ac:dyDescent="0.3">
      <c r="E17847" s="4" t="s">
        <v>1172</v>
      </c>
      <c r="F17847" s="11">
        <v>0</v>
      </c>
    </row>
    <row r="17848" spans="5:6" x14ac:dyDescent="0.3">
      <c r="E17848" s="4" t="s">
        <v>900</v>
      </c>
      <c r="F17848" s="11">
        <v>0</v>
      </c>
    </row>
    <row r="17849" spans="5:6" x14ac:dyDescent="0.3">
      <c r="E17849" s="4" t="s">
        <v>1174</v>
      </c>
      <c r="F17849" s="11">
        <v>0</v>
      </c>
    </row>
    <row r="17850" spans="5:6" x14ac:dyDescent="0.3">
      <c r="E17850" s="4" t="s">
        <v>901</v>
      </c>
      <c r="F17850" s="11">
        <v>0</v>
      </c>
    </row>
    <row r="17851" spans="5:6" x14ac:dyDescent="0.3">
      <c r="E17851" s="4" t="s">
        <v>1176</v>
      </c>
      <c r="F17851" s="11">
        <v>0</v>
      </c>
    </row>
    <row r="17852" spans="5:6" x14ac:dyDescent="0.3">
      <c r="E17852" s="4" t="s">
        <v>615</v>
      </c>
      <c r="F17852" s="11">
        <v>0</v>
      </c>
    </row>
    <row r="17853" spans="5:6" x14ac:dyDescent="0.3">
      <c r="E17853" s="4" t="s">
        <v>1178</v>
      </c>
      <c r="F17853" s="11">
        <v>0</v>
      </c>
    </row>
    <row r="17854" spans="5:6" x14ac:dyDescent="0.3">
      <c r="E17854" s="4" t="s">
        <v>903</v>
      </c>
      <c r="F17854" s="11">
        <v>0</v>
      </c>
    </row>
    <row r="17855" spans="5:6" x14ac:dyDescent="0.3">
      <c r="E17855" s="4" t="s">
        <v>1180</v>
      </c>
      <c r="F17855" s="11">
        <v>0</v>
      </c>
    </row>
    <row r="17856" spans="5:6" x14ac:dyDescent="0.3">
      <c r="E17856" s="4" t="s">
        <v>904</v>
      </c>
      <c r="F17856" s="11">
        <v>0</v>
      </c>
    </row>
    <row r="17857" spans="5:6" x14ac:dyDescent="0.3">
      <c r="E17857" s="4" t="s">
        <v>1182</v>
      </c>
      <c r="F17857" s="11">
        <v>0</v>
      </c>
    </row>
    <row r="17858" spans="5:6" x14ac:dyDescent="0.3">
      <c r="E17858" s="4" t="s">
        <v>905</v>
      </c>
      <c r="F17858" s="11">
        <v>0</v>
      </c>
    </row>
    <row r="17859" spans="5:6" x14ac:dyDescent="0.3">
      <c r="E17859" s="4" t="s">
        <v>1184</v>
      </c>
      <c r="F17859" s="11">
        <v>0</v>
      </c>
    </row>
    <row r="17860" spans="5:6" x14ac:dyDescent="0.3">
      <c r="E17860" s="4" t="s">
        <v>906</v>
      </c>
      <c r="F17860" s="11">
        <v>0</v>
      </c>
    </row>
    <row r="17861" spans="5:6" x14ac:dyDescent="0.3">
      <c r="E17861" s="4" t="s">
        <v>1186</v>
      </c>
      <c r="F17861" s="11">
        <v>0</v>
      </c>
    </row>
    <row r="17862" spans="5:6" x14ac:dyDescent="0.3">
      <c r="E17862" s="4" t="s">
        <v>603</v>
      </c>
      <c r="F17862" s="11">
        <v>0</v>
      </c>
    </row>
    <row r="17863" spans="5:6" x14ac:dyDescent="0.3">
      <c r="E17863" s="4" t="s">
        <v>1188</v>
      </c>
      <c r="F17863" s="11">
        <v>0</v>
      </c>
    </row>
    <row r="17864" spans="5:6" x14ac:dyDescent="0.3">
      <c r="E17864" s="4" t="s">
        <v>908</v>
      </c>
      <c r="F17864" s="11">
        <v>0</v>
      </c>
    </row>
    <row r="17865" spans="5:6" x14ac:dyDescent="0.3">
      <c r="E17865" s="4" t="s">
        <v>1190</v>
      </c>
      <c r="F17865" s="11">
        <v>0</v>
      </c>
    </row>
    <row r="17866" spans="5:6" x14ac:dyDescent="0.3">
      <c r="E17866" s="4" t="s">
        <v>909</v>
      </c>
      <c r="F17866" s="11">
        <v>0</v>
      </c>
    </row>
    <row r="17867" spans="5:6" x14ac:dyDescent="0.3">
      <c r="E17867" s="4" t="s">
        <v>1192</v>
      </c>
      <c r="F17867" s="11">
        <v>0</v>
      </c>
    </row>
    <row r="17868" spans="5:6" x14ac:dyDescent="0.3">
      <c r="E17868" s="4" t="s">
        <v>910</v>
      </c>
      <c r="F17868" s="11">
        <v>0</v>
      </c>
    </row>
    <row r="17869" spans="5:6" x14ac:dyDescent="0.3">
      <c r="E17869" s="4" t="s">
        <v>1194</v>
      </c>
      <c r="F17869" s="11">
        <v>0</v>
      </c>
    </row>
    <row r="17870" spans="5:6" x14ac:dyDescent="0.3">
      <c r="E17870" s="4" t="s">
        <v>911</v>
      </c>
      <c r="F17870" s="11">
        <v>0</v>
      </c>
    </row>
    <row r="17871" spans="5:6" x14ac:dyDescent="0.3">
      <c r="E17871" s="4" t="s">
        <v>1196</v>
      </c>
      <c r="F17871" s="11">
        <v>0</v>
      </c>
    </row>
    <row r="17872" spans="5:6" x14ac:dyDescent="0.3">
      <c r="E17872" s="4" t="s">
        <v>912</v>
      </c>
      <c r="F17872" s="11">
        <v>0</v>
      </c>
    </row>
    <row r="17873" spans="5:6" x14ac:dyDescent="0.3">
      <c r="E17873" s="4" t="s">
        <v>1198</v>
      </c>
      <c r="F17873" s="11">
        <v>0</v>
      </c>
    </row>
    <row r="17874" spans="5:6" x14ac:dyDescent="0.3">
      <c r="E17874" s="4" t="s">
        <v>913</v>
      </c>
      <c r="F17874" s="11">
        <v>0</v>
      </c>
    </row>
    <row r="17875" spans="5:6" x14ac:dyDescent="0.3">
      <c r="E17875" s="4" t="s">
        <v>1200</v>
      </c>
      <c r="F17875" s="11">
        <v>0</v>
      </c>
    </row>
    <row r="17876" spans="5:6" x14ac:dyDescent="0.3">
      <c r="E17876" s="4" t="s">
        <v>914</v>
      </c>
      <c r="F17876" s="11">
        <v>0</v>
      </c>
    </row>
    <row r="17877" spans="5:6" x14ac:dyDescent="0.3">
      <c r="E17877" s="4" t="s">
        <v>1202</v>
      </c>
      <c r="F17877" s="11">
        <v>0</v>
      </c>
    </row>
    <row r="17878" spans="5:6" x14ac:dyDescent="0.3">
      <c r="E17878" s="4" t="s">
        <v>915</v>
      </c>
      <c r="F17878" s="11">
        <v>0</v>
      </c>
    </row>
    <row r="17879" spans="5:6" x14ac:dyDescent="0.3">
      <c r="E17879" s="4" t="s">
        <v>1204</v>
      </c>
      <c r="F17879" s="11">
        <v>0</v>
      </c>
    </row>
    <row r="17880" spans="5:6" x14ac:dyDescent="0.3">
      <c r="E17880" s="4" t="s">
        <v>916</v>
      </c>
      <c r="F17880" s="11">
        <v>0</v>
      </c>
    </row>
    <row r="17881" spans="5:6" x14ac:dyDescent="0.3">
      <c r="E17881" s="4" t="s">
        <v>1206</v>
      </c>
      <c r="F17881" s="11">
        <v>0</v>
      </c>
    </row>
    <row r="17882" spans="5:6" x14ac:dyDescent="0.3">
      <c r="E17882" s="4" t="s">
        <v>917</v>
      </c>
      <c r="F17882" s="11">
        <v>0</v>
      </c>
    </row>
    <row r="17883" spans="5:6" x14ac:dyDescent="0.3">
      <c r="E17883" s="4" t="s">
        <v>1208</v>
      </c>
      <c r="F17883" s="11">
        <v>0</v>
      </c>
    </row>
    <row r="17884" spans="5:6" x14ac:dyDescent="0.3">
      <c r="E17884" s="4" t="s">
        <v>918</v>
      </c>
      <c r="F17884" s="11">
        <v>0</v>
      </c>
    </row>
    <row r="17885" spans="5:6" x14ac:dyDescent="0.3">
      <c r="E17885" s="4" t="s">
        <v>1210</v>
      </c>
      <c r="F17885" s="11">
        <v>0</v>
      </c>
    </row>
    <row r="17886" spans="5:6" x14ac:dyDescent="0.3">
      <c r="E17886" s="4" t="s">
        <v>919</v>
      </c>
      <c r="F17886" s="11">
        <v>0</v>
      </c>
    </row>
    <row r="17887" spans="5:6" x14ac:dyDescent="0.3">
      <c r="E17887" s="4" t="s">
        <v>1212</v>
      </c>
      <c r="F17887" s="11">
        <v>0</v>
      </c>
    </row>
    <row r="17888" spans="5:6" x14ac:dyDescent="0.3">
      <c r="E17888" s="4" t="s">
        <v>920</v>
      </c>
      <c r="F17888" s="11">
        <v>0</v>
      </c>
    </row>
    <row r="17889" spans="5:6" x14ac:dyDescent="0.3">
      <c r="E17889" s="4" t="s">
        <v>1214</v>
      </c>
      <c r="F17889" s="11">
        <v>0</v>
      </c>
    </row>
    <row r="17890" spans="5:6" x14ac:dyDescent="0.3">
      <c r="E17890" s="4" t="s">
        <v>921</v>
      </c>
      <c r="F17890" s="11">
        <v>0</v>
      </c>
    </row>
    <row r="17891" spans="5:6" x14ac:dyDescent="0.3">
      <c r="E17891" s="4" t="s">
        <v>1216</v>
      </c>
      <c r="F17891" s="11">
        <v>0</v>
      </c>
    </row>
    <row r="17892" spans="5:6" x14ac:dyDescent="0.3">
      <c r="E17892" s="4" t="s">
        <v>922</v>
      </c>
      <c r="F17892" s="11">
        <v>0</v>
      </c>
    </row>
    <row r="17893" spans="5:6" x14ac:dyDescent="0.3">
      <c r="E17893" s="4" t="s">
        <v>1218</v>
      </c>
      <c r="F17893" s="11">
        <v>0</v>
      </c>
    </row>
    <row r="17894" spans="5:6" x14ac:dyDescent="0.3">
      <c r="E17894" s="4" t="s">
        <v>616</v>
      </c>
      <c r="F17894" s="11">
        <v>0</v>
      </c>
    </row>
    <row r="17895" spans="5:6" x14ac:dyDescent="0.3">
      <c r="E17895" s="4" t="s">
        <v>1220</v>
      </c>
      <c r="F17895" s="11">
        <v>0</v>
      </c>
    </row>
    <row r="17896" spans="5:6" x14ac:dyDescent="0.3">
      <c r="E17896" s="4" t="s">
        <v>924</v>
      </c>
      <c r="F17896" s="11">
        <v>0</v>
      </c>
    </row>
    <row r="17897" spans="5:6" x14ac:dyDescent="0.3">
      <c r="E17897" s="4" t="s">
        <v>1222</v>
      </c>
      <c r="F17897" s="11">
        <v>0</v>
      </c>
    </row>
    <row r="17898" spans="5:6" x14ac:dyDescent="0.3">
      <c r="E17898" s="4" t="s">
        <v>925</v>
      </c>
      <c r="F17898" s="11">
        <v>0</v>
      </c>
    </row>
    <row r="17899" spans="5:6" x14ac:dyDescent="0.3">
      <c r="E17899" s="4" t="s">
        <v>620</v>
      </c>
      <c r="F17899" s="11">
        <v>0</v>
      </c>
    </row>
    <row r="17900" spans="5:6" x14ac:dyDescent="0.3">
      <c r="E17900" s="4" t="s">
        <v>926</v>
      </c>
      <c r="F17900" s="11">
        <v>0</v>
      </c>
    </row>
    <row r="17901" spans="5:6" x14ac:dyDescent="0.3">
      <c r="E17901" s="4" t="s">
        <v>1226</v>
      </c>
      <c r="F17901" s="11">
        <v>0</v>
      </c>
    </row>
    <row r="17902" spans="5:6" x14ac:dyDescent="0.3">
      <c r="E17902" s="4" t="s">
        <v>927</v>
      </c>
      <c r="F17902" s="11">
        <v>0</v>
      </c>
    </row>
    <row r="17903" spans="5:6" x14ac:dyDescent="0.3">
      <c r="E17903" s="4" t="s">
        <v>1228</v>
      </c>
      <c r="F17903" s="11">
        <v>0</v>
      </c>
    </row>
    <row r="17904" spans="5:6" x14ac:dyDescent="0.3">
      <c r="E17904" s="4" t="s">
        <v>928</v>
      </c>
      <c r="F17904" s="11">
        <v>0</v>
      </c>
    </row>
    <row r="17905" spans="5:6" x14ac:dyDescent="0.3">
      <c r="E17905" s="4" t="s">
        <v>1230</v>
      </c>
      <c r="F17905" s="11">
        <v>0</v>
      </c>
    </row>
    <row r="17906" spans="5:6" x14ac:dyDescent="0.3">
      <c r="E17906" s="4" t="s">
        <v>929</v>
      </c>
      <c r="F17906" s="11">
        <v>0</v>
      </c>
    </row>
    <row r="17907" spans="5:6" x14ac:dyDescent="0.3">
      <c r="E17907" s="4" t="s">
        <v>1232</v>
      </c>
      <c r="F17907" s="11">
        <v>0</v>
      </c>
    </row>
    <row r="17908" spans="5:6" x14ac:dyDescent="0.3">
      <c r="E17908" s="4" t="s">
        <v>617</v>
      </c>
      <c r="F17908" s="11">
        <v>0</v>
      </c>
    </row>
    <row r="17909" spans="5:6" x14ac:dyDescent="0.3">
      <c r="E17909" s="4" t="s">
        <v>1234</v>
      </c>
      <c r="F17909" s="11">
        <v>0</v>
      </c>
    </row>
    <row r="17910" spans="5:6" x14ac:dyDescent="0.3">
      <c r="E17910" s="4" t="s">
        <v>931</v>
      </c>
      <c r="F17910" s="11">
        <v>0</v>
      </c>
    </row>
    <row r="17911" spans="5:6" x14ac:dyDescent="0.3">
      <c r="E17911" s="4" t="s">
        <v>1236</v>
      </c>
      <c r="F17911" s="11">
        <v>0</v>
      </c>
    </row>
    <row r="17912" spans="5:6" x14ac:dyDescent="0.3">
      <c r="E17912" s="4" t="s">
        <v>932</v>
      </c>
      <c r="F17912" s="11">
        <v>0</v>
      </c>
    </row>
    <row r="17913" spans="5:6" x14ac:dyDescent="0.3">
      <c r="E17913" s="4" t="s">
        <v>1238</v>
      </c>
      <c r="F17913" s="11">
        <v>0</v>
      </c>
    </row>
    <row r="17914" spans="5:6" x14ac:dyDescent="0.3">
      <c r="E17914" s="4" t="s">
        <v>933</v>
      </c>
      <c r="F17914" s="11">
        <v>0</v>
      </c>
    </row>
    <row r="17915" spans="5:6" x14ac:dyDescent="0.3">
      <c r="E17915" s="4" t="s">
        <v>1240</v>
      </c>
      <c r="F17915" s="11">
        <v>0</v>
      </c>
    </row>
    <row r="17916" spans="5:6" x14ac:dyDescent="0.3">
      <c r="E17916" s="4" t="s">
        <v>934</v>
      </c>
      <c r="F17916" s="11">
        <v>0</v>
      </c>
    </row>
    <row r="17917" spans="5:6" x14ac:dyDescent="0.3">
      <c r="E17917" s="4" t="s">
        <v>1242</v>
      </c>
      <c r="F17917" s="11">
        <v>0</v>
      </c>
    </row>
    <row r="17918" spans="5:6" x14ac:dyDescent="0.3">
      <c r="E17918" s="4" t="s">
        <v>935</v>
      </c>
      <c r="F17918" s="11">
        <v>0</v>
      </c>
    </row>
    <row r="17919" spans="5:6" x14ac:dyDescent="0.3">
      <c r="E17919" s="4" t="s">
        <v>1244</v>
      </c>
      <c r="F17919" s="11">
        <v>0</v>
      </c>
    </row>
    <row r="17920" spans="5:6" x14ac:dyDescent="0.3">
      <c r="E17920" s="4" t="s">
        <v>936</v>
      </c>
      <c r="F17920" s="11">
        <v>0</v>
      </c>
    </row>
    <row r="17921" spans="5:6" x14ac:dyDescent="0.3">
      <c r="E17921" s="4" t="s">
        <v>594</v>
      </c>
      <c r="F17921" s="11">
        <v>0</v>
      </c>
    </row>
    <row r="17922" spans="5:6" x14ac:dyDescent="0.3">
      <c r="E17922" s="4" t="s">
        <v>937</v>
      </c>
      <c r="F17922" s="11">
        <v>0</v>
      </c>
    </row>
    <row r="17923" spans="5:6" x14ac:dyDescent="0.3">
      <c r="E17923" s="4" t="s">
        <v>1248</v>
      </c>
      <c r="F17923" s="11">
        <v>0</v>
      </c>
    </row>
    <row r="17924" spans="5:6" x14ac:dyDescent="0.3">
      <c r="E17924" s="4" t="s">
        <v>618</v>
      </c>
      <c r="F17924" s="11">
        <v>0</v>
      </c>
    </row>
    <row r="17925" spans="5:6" x14ac:dyDescent="0.3">
      <c r="E17925" s="4" t="s">
        <v>1250</v>
      </c>
      <c r="F17925" s="11">
        <v>0</v>
      </c>
    </row>
    <row r="17926" spans="5:6" x14ac:dyDescent="0.3">
      <c r="E17926" s="4" t="s">
        <v>939</v>
      </c>
      <c r="F17926" s="11">
        <v>0</v>
      </c>
    </row>
    <row r="17927" spans="5:6" x14ac:dyDescent="0.3">
      <c r="E17927" s="4" t="s">
        <v>1252</v>
      </c>
      <c r="F17927" s="11">
        <v>0</v>
      </c>
    </row>
    <row r="17928" spans="5:6" x14ac:dyDescent="0.3">
      <c r="E17928" s="4" t="s">
        <v>940</v>
      </c>
      <c r="F17928" s="11">
        <v>0</v>
      </c>
    </row>
    <row r="17929" spans="5:6" x14ac:dyDescent="0.3">
      <c r="E17929" s="4" t="s">
        <v>1254</v>
      </c>
      <c r="F17929" s="11">
        <v>0</v>
      </c>
    </row>
    <row r="17930" spans="5:6" x14ac:dyDescent="0.3">
      <c r="E17930" s="4" t="s">
        <v>941</v>
      </c>
      <c r="F17930" s="11">
        <v>0</v>
      </c>
    </row>
    <row r="17931" spans="5:6" x14ac:dyDescent="0.3">
      <c r="E17931" s="4" t="s">
        <v>1256</v>
      </c>
      <c r="F17931" s="11">
        <v>0</v>
      </c>
    </row>
    <row r="17932" spans="5:6" x14ac:dyDescent="0.3">
      <c r="E17932" s="4" t="s">
        <v>942</v>
      </c>
      <c r="F17932" s="11">
        <v>0</v>
      </c>
    </row>
    <row r="17933" spans="5:6" x14ac:dyDescent="0.3">
      <c r="E17933" s="4" t="s">
        <v>1258</v>
      </c>
      <c r="F17933" s="11">
        <v>0</v>
      </c>
    </row>
    <row r="17934" spans="5:6" x14ac:dyDescent="0.3">
      <c r="E17934" s="4" t="s">
        <v>943</v>
      </c>
      <c r="F17934" s="11">
        <v>0</v>
      </c>
    </row>
    <row r="17935" spans="5:6" x14ac:dyDescent="0.3">
      <c r="E17935" s="4" t="s">
        <v>1260</v>
      </c>
      <c r="F17935" s="11">
        <v>0</v>
      </c>
    </row>
    <row r="17936" spans="5:6" x14ac:dyDescent="0.3">
      <c r="E17936" s="4" t="s">
        <v>944</v>
      </c>
      <c r="F17936" s="11">
        <v>0</v>
      </c>
    </row>
    <row r="17937" spans="5:6" x14ac:dyDescent="0.3">
      <c r="E17937" s="4" t="s">
        <v>1262</v>
      </c>
      <c r="F17937" s="11">
        <v>0</v>
      </c>
    </row>
    <row r="17938" spans="5:6" x14ac:dyDescent="0.3">
      <c r="E17938" s="4" t="s">
        <v>945</v>
      </c>
      <c r="F17938" s="11">
        <v>0</v>
      </c>
    </row>
    <row r="17939" spans="5:6" x14ac:dyDescent="0.3">
      <c r="E17939" s="4" t="s">
        <v>1264</v>
      </c>
      <c r="F17939" s="11">
        <v>0</v>
      </c>
    </row>
    <row r="17940" spans="5:6" x14ac:dyDescent="0.3">
      <c r="E17940" s="4" t="s">
        <v>946</v>
      </c>
      <c r="F17940" s="11">
        <v>0</v>
      </c>
    </row>
    <row r="17941" spans="5:6" x14ac:dyDescent="0.3">
      <c r="E17941" s="4" t="s">
        <v>1266</v>
      </c>
      <c r="F17941" s="11">
        <v>0</v>
      </c>
    </row>
    <row r="17942" spans="5:6" x14ac:dyDescent="0.3">
      <c r="E17942" s="4" t="s">
        <v>947</v>
      </c>
      <c r="F17942" s="11">
        <v>0</v>
      </c>
    </row>
    <row r="17943" spans="5:6" x14ac:dyDescent="0.3">
      <c r="E17943" s="4" t="s">
        <v>1268</v>
      </c>
      <c r="F17943" s="11">
        <v>0</v>
      </c>
    </row>
    <row r="17944" spans="5:6" x14ac:dyDescent="0.3">
      <c r="E17944" s="4" t="s">
        <v>948</v>
      </c>
      <c r="F17944" s="11">
        <v>0</v>
      </c>
    </row>
    <row r="17945" spans="5:6" x14ac:dyDescent="0.3">
      <c r="E17945" s="4" t="s">
        <v>1270</v>
      </c>
      <c r="F17945" s="11">
        <v>0</v>
      </c>
    </row>
    <row r="17946" spans="5:6" x14ac:dyDescent="0.3">
      <c r="E17946" s="4" t="s">
        <v>627</v>
      </c>
      <c r="F17946" s="11">
        <v>0</v>
      </c>
    </row>
    <row r="17947" spans="5:6" x14ac:dyDescent="0.3">
      <c r="E17947" s="4" t="s">
        <v>1272</v>
      </c>
      <c r="F17947" s="11">
        <v>0</v>
      </c>
    </row>
    <row r="17948" spans="5:6" x14ac:dyDescent="0.3">
      <c r="E17948" s="4" t="s">
        <v>950</v>
      </c>
      <c r="F17948" s="11">
        <v>0</v>
      </c>
    </row>
    <row r="17949" spans="5:6" x14ac:dyDescent="0.3">
      <c r="E17949" s="4" t="s">
        <v>1274</v>
      </c>
      <c r="F17949" s="11">
        <v>0</v>
      </c>
    </row>
    <row r="17950" spans="5:6" x14ac:dyDescent="0.3">
      <c r="E17950" s="4" t="s">
        <v>589</v>
      </c>
      <c r="F17950" s="11">
        <v>0</v>
      </c>
    </row>
    <row r="17951" spans="5:6" x14ac:dyDescent="0.3">
      <c r="E17951" s="4" t="s">
        <v>1276</v>
      </c>
      <c r="F17951" s="11">
        <v>0</v>
      </c>
    </row>
    <row r="17952" spans="5:6" x14ac:dyDescent="0.3">
      <c r="E17952" s="4" t="s">
        <v>952</v>
      </c>
      <c r="F17952" s="11">
        <v>0</v>
      </c>
    </row>
    <row r="17953" spans="5:6" x14ac:dyDescent="0.3">
      <c r="E17953" s="4" t="s">
        <v>1278</v>
      </c>
      <c r="F17953" s="11">
        <v>0</v>
      </c>
    </row>
    <row r="17954" spans="5:6" x14ac:dyDescent="0.3">
      <c r="E17954" s="4" t="s">
        <v>953</v>
      </c>
      <c r="F17954" s="11">
        <v>0</v>
      </c>
    </row>
    <row r="17955" spans="5:6" x14ac:dyDescent="0.3">
      <c r="E17955" s="4" t="s">
        <v>1280</v>
      </c>
      <c r="F17955" s="11">
        <v>0</v>
      </c>
    </row>
    <row r="17956" spans="5:6" x14ac:dyDescent="0.3">
      <c r="E17956" s="4" t="s">
        <v>954</v>
      </c>
      <c r="F17956" s="11">
        <v>0</v>
      </c>
    </row>
    <row r="17957" spans="5:6" x14ac:dyDescent="0.3">
      <c r="E17957" s="4" t="s">
        <v>1282</v>
      </c>
      <c r="F17957" s="11">
        <v>0</v>
      </c>
    </row>
    <row r="17958" spans="5:6" x14ac:dyDescent="0.3">
      <c r="E17958" s="4" t="s">
        <v>590</v>
      </c>
      <c r="F17958" s="11">
        <v>0</v>
      </c>
    </row>
    <row r="17959" spans="5:6" x14ac:dyDescent="0.3">
      <c r="E17959" s="4" t="s">
        <v>1284</v>
      </c>
      <c r="F17959" s="11">
        <v>0</v>
      </c>
    </row>
    <row r="17960" spans="5:6" x14ac:dyDescent="0.3">
      <c r="E17960" s="4" t="s">
        <v>956</v>
      </c>
      <c r="F17960" s="11">
        <v>0</v>
      </c>
    </row>
    <row r="17961" spans="5:6" x14ac:dyDescent="0.3">
      <c r="E17961" s="4" t="s">
        <v>1286</v>
      </c>
      <c r="F17961" s="11">
        <v>0</v>
      </c>
    </row>
    <row r="17962" spans="5:6" x14ac:dyDescent="0.3">
      <c r="E17962" s="4" t="s">
        <v>957</v>
      </c>
      <c r="F17962" s="11">
        <v>0</v>
      </c>
    </row>
    <row r="17963" spans="5:6" x14ac:dyDescent="0.3">
      <c r="E17963" s="4" t="s">
        <v>1288</v>
      </c>
      <c r="F17963" s="11">
        <v>0</v>
      </c>
    </row>
    <row r="17964" spans="5:6" x14ac:dyDescent="0.3">
      <c r="E17964" s="4" t="s">
        <v>958</v>
      </c>
      <c r="F17964" s="11">
        <v>0</v>
      </c>
    </row>
    <row r="17965" spans="5:6" x14ac:dyDescent="0.3">
      <c r="E17965" s="4" t="s">
        <v>605</v>
      </c>
      <c r="F17965" s="11">
        <v>0</v>
      </c>
    </row>
    <row r="17966" spans="5:6" x14ac:dyDescent="0.3">
      <c r="E17966" s="4" t="s">
        <v>959</v>
      </c>
      <c r="F17966" s="11">
        <v>0</v>
      </c>
    </row>
    <row r="17967" spans="5:6" x14ac:dyDescent="0.3">
      <c r="E17967" s="4" t="s">
        <v>1292</v>
      </c>
      <c r="F17967" s="11">
        <v>0</v>
      </c>
    </row>
    <row r="17968" spans="5:6" x14ac:dyDescent="0.3">
      <c r="E17968" s="4" t="s">
        <v>960</v>
      </c>
      <c r="F17968" s="11">
        <v>0</v>
      </c>
    </row>
    <row r="17969" spans="5:6" x14ac:dyDescent="0.3">
      <c r="E17969" s="4" t="s">
        <v>1294</v>
      </c>
      <c r="F17969" s="11">
        <v>0</v>
      </c>
    </row>
    <row r="17970" spans="5:6" x14ac:dyDescent="0.3">
      <c r="E17970" s="4" t="s">
        <v>961</v>
      </c>
      <c r="F17970" s="11">
        <v>0</v>
      </c>
    </row>
    <row r="17971" spans="5:6" x14ac:dyDescent="0.3">
      <c r="E17971" s="4" t="s">
        <v>1296</v>
      </c>
      <c r="F17971" s="11">
        <v>0</v>
      </c>
    </row>
    <row r="17972" spans="5:6" x14ac:dyDescent="0.3">
      <c r="E17972" s="4" t="s">
        <v>962</v>
      </c>
      <c r="F17972" s="11">
        <v>0</v>
      </c>
    </row>
    <row r="17973" spans="5:6" x14ac:dyDescent="0.3">
      <c r="E17973" s="4" t="s">
        <v>1298</v>
      </c>
      <c r="F17973" s="11">
        <v>0</v>
      </c>
    </row>
    <row r="17974" spans="5:6" x14ac:dyDescent="0.3">
      <c r="E17974" s="4" t="s">
        <v>963</v>
      </c>
      <c r="F17974" s="11">
        <v>0</v>
      </c>
    </row>
    <row r="17975" spans="5:6" x14ac:dyDescent="0.3">
      <c r="E17975" s="4" t="s">
        <v>1300</v>
      </c>
      <c r="F17975" s="11">
        <v>0</v>
      </c>
    </row>
    <row r="17976" spans="5:6" x14ac:dyDescent="0.3">
      <c r="E17976" s="4" t="s">
        <v>964</v>
      </c>
      <c r="F17976" s="11">
        <v>0</v>
      </c>
    </row>
    <row r="17977" spans="5:6" x14ac:dyDescent="0.3">
      <c r="E17977" s="4" t="s">
        <v>1302</v>
      </c>
      <c r="F17977" s="11">
        <v>0</v>
      </c>
    </row>
    <row r="17978" spans="5:6" x14ac:dyDescent="0.3">
      <c r="E17978" s="4" t="s">
        <v>965</v>
      </c>
      <c r="F17978" s="11">
        <v>0</v>
      </c>
    </row>
    <row r="17979" spans="5:6" x14ac:dyDescent="0.3">
      <c r="E17979" s="4" t="s">
        <v>1304</v>
      </c>
      <c r="F17979" s="11">
        <v>0</v>
      </c>
    </row>
    <row r="17980" spans="5:6" x14ac:dyDescent="0.3">
      <c r="E17980" s="4" t="s">
        <v>591</v>
      </c>
      <c r="F17980" s="11">
        <v>0</v>
      </c>
    </row>
    <row r="17981" spans="5:6" x14ac:dyDescent="0.3">
      <c r="E17981" s="4" t="s">
        <v>1306</v>
      </c>
      <c r="F17981" s="11">
        <v>0</v>
      </c>
    </row>
    <row r="17982" spans="5:6" x14ac:dyDescent="0.3">
      <c r="E17982" s="4" t="s">
        <v>967</v>
      </c>
      <c r="F17982" s="11">
        <v>0</v>
      </c>
    </row>
    <row r="17983" spans="5:6" x14ac:dyDescent="0.3">
      <c r="E17983" s="4" t="s">
        <v>1308</v>
      </c>
      <c r="F17983" s="11">
        <v>0</v>
      </c>
    </row>
    <row r="17984" spans="5:6" x14ac:dyDescent="0.3">
      <c r="E17984" s="4" t="s">
        <v>968</v>
      </c>
      <c r="F17984" s="11">
        <v>0</v>
      </c>
    </row>
    <row r="17985" spans="5:6" x14ac:dyDescent="0.3">
      <c r="E17985" s="4" t="s">
        <v>1310</v>
      </c>
      <c r="F17985" s="11">
        <v>0</v>
      </c>
    </row>
    <row r="17986" spans="5:6" x14ac:dyDescent="0.3">
      <c r="E17986" s="4" t="s">
        <v>604</v>
      </c>
      <c r="F17986" s="11">
        <v>0</v>
      </c>
    </row>
    <row r="17987" spans="5:6" x14ac:dyDescent="0.3">
      <c r="E17987" s="4" t="s">
        <v>1312</v>
      </c>
      <c r="F17987" s="11">
        <v>0</v>
      </c>
    </row>
    <row r="17988" spans="5:6" x14ac:dyDescent="0.3">
      <c r="E17988" s="4" t="s">
        <v>970</v>
      </c>
      <c r="F17988" s="11">
        <v>0</v>
      </c>
    </row>
    <row r="17989" spans="5:6" x14ac:dyDescent="0.3">
      <c r="E17989" s="4" t="s">
        <v>1314</v>
      </c>
      <c r="F17989" s="11">
        <v>0</v>
      </c>
    </row>
    <row r="17990" spans="5:6" x14ac:dyDescent="0.3">
      <c r="E17990" s="4" t="s">
        <v>971</v>
      </c>
      <c r="F17990" s="11">
        <v>0</v>
      </c>
    </row>
    <row r="17991" spans="5:6" x14ac:dyDescent="0.3">
      <c r="E17991" s="4" t="s">
        <v>1316</v>
      </c>
      <c r="F17991" s="11">
        <v>0</v>
      </c>
    </row>
    <row r="17992" spans="5:6" x14ac:dyDescent="0.3">
      <c r="E17992" s="4" t="s">
        <v>972</v>
      </c>
      <c r="F17992" s="11">
        <v>0</v>
      </c>
    </row>
    <row r="17993" spans="5:6" x14ac:dyDescent="0.3">
      <c r="E17993" s="4" t="s">
        <v>1318</v>
      </c>
      <c r="F17993" s="11">
        <v>0</v>
      </c>
    </row>
    <row r="17994" spans="5:6" x14ac:dyDescent="0.3">
      <c r="E17994" s="4" t="s">
        <v>973</v>
      </c>
      <c r="F17994" s="11">
        <v>0</v>
      </c>
    </row>
    <row r="17995" spans="5:6" x14ac:dyDescent="0.3">
      <c r="E17995" s="4" t="s">
        <v>1320</v>
      </c>
      <c r="F17995" s="11">
        <v>0</v>
      </c>
    </row>
    <row r="17996" spans="5:6" x14ac:dyDescent="0.3">
      <c r="E17996" s="4" t="s">
        <v>974</v>
      </c>
      <c r="F17996" s="11">
        <v>0</v>
      </c>
    </row>
    <row r="17997" spans="5:6" x14ac:dyDescent="0.3">
      <c r="E17997" s="4" t="s">
        <v>1322</v>
      </c>
      <c r="F17997" s="11">
        <v>0</v>
      </c>
    </row>
    <row r="17998" spans="5:6" x14ac:dyDescent="0.3">
      <c r="E17998" s="4" t="s">
        <v>975</v>
      </c>
      <c r="F17998" s="11">
        <v>0</v>
      </c>
    </row>
    <row r="17999" spans="5:6" x14ac:dyDescent="0.3">
      <c r="E17999" s="4" t="s">
        <v>1324</v>
      </c>
      <c r="F17999" s="11">
        <v>0</v>
      </c>
    </row>
    <row r="18000" spans="5:6" x14ac:dyDescent="0.3">
      <c r="E18000" s="4" t="s">
        <v>976</v>
      </c>
      <c r="F18000" s="11">
        <v>0</v>
      </c>
    </row>
    <row r="18001" spans="5:6" x14ac:dyDescent="0.3">
      <c r="E18001" s="4" t="s">
        <v>1326</v>
      </c>
      <c r="F18001" s="11">
        <v>0</v>
      </c>
    </row>
    <row r="18002" spans="5:6" x14ac:dyDescent="0.3">
      <c r="E18002" s="4" t="s">
        <v>977</v>
      </c>
      <c r="F18002" s="11">
        <v>0</v>
      </c>
    </row>
    <row r="18003" spans="5:6" x14ac:dyDescent="0.3">
      <c r="E18003" s="4" t="s">
        <v>1328</v>
      </c>
      <c r="F18003" s="11">
        <v>0</v>
      </c>
    </row>
    <row r="18004" spans="5:6" x14ac:dyDescent="0.3">
      <c r="E18004" s="4" t="s">
        <v>978</v>
      </c>
      <c r="F18004" s="11">
        <v>0</v>
      </c>
    </row>
    <row r="18005" spans="5:6" x14ac:dyDescent="0.3">
      <c r="E18005" s="4" t="s">
        <v>1330</v>
      </c>
      <c r="F18005" s="11">
        <v>0</v>
      </c>
    </row>
    <row r="18006" spans="5:6" x14ac:dyDescent="0.3">
      <c r="E18006" s="4" t="s">
        <v>979</v>
      </c>
      <c r="F18006" s="11">
        <v>0</v>
      </c>
    </row>
    <row r="18007" spans="5:6" x14ac:dyDescent="0.3">
      <c r="E18007" s="4" t="s">
        <v>1332</v>
      </c>
      <c r="F18007" s="11">
        <v>0</v>
      </c>
    </row>
    <row r="18008" spans="5:6" x14ac:dyDescent="0.3">
      <c r="E18008" s="4" t="s">
        <v>980</v>
      </c>
      <c r="F18008" s="11">
        <v>0</v>
      </c>
    </row>
    <row r="18009" spans="5:6" x14ac:dyDescent="0.3">
      <c r="E18009" s="4" t="s">
        <v>1334</v>
      </c>
      <c r="F18009" s="11">
        <v>0</v>
      </c>
    </row>
    <row r="18010" spans="5:6" x14ac:dyDescent="0.3">
      <c r="E18010" s="4" t="s">
        <v>1342</v>
      </c>
      <c r="F18010" s="11">
        <v>0</v>
      </c>
    </row>
    <row r="18011" spans="5:6" x14ac:dyDescent="0.3">
      <c r="E18011" s="4" t="s">
        <v>1336</v>
      </c>
      <c r="F18011" s="11">
        <v>0</v>
      </c>
    </row>
    <row r="18012" spans="5:6" x14ac:dyDescent="0.3">
      <c r="E18012" s="4" t="s">
        <v>1344</v>
      </c>
      <c r="F18012" s="11">
        <v>0</v>
      </c>
    </row>
    <row r="18013" spans="5:6" x14ac:dyDescent="0.3">
      <c r="E18013" s="4" t="s">
        <v>1338</v>
      </c>
      <c r="F18013" s="11">
        <v>0</v>
      </c>
    </row>
    <row r="18014" spans="5:6" x14ac:dyDescent="0.3">
      <c r="E18014" s="4" t="s">
        <v>1346</v>
      </c>
      <c r="F18014" s="11">
        <v>0</v>
      </c>
    </row>
    <row r="18015" spans="5:6" x14ac:dyDescent="0.3">
      <c r="E18015" s="4" t="s">
        <v>1340</v>
      </c>
      <c r="F18015" s="11">
        <v>0</v>
      </c>
    </row>
    <row r="18016" spans="5:6" x14ac:dyDescent="0.3">
      <c r="E18016" s="4" t="s">
        <v>1348</v>
      </c>
      <c r="F18016" s="11">
        <v>0</v>
      </c>
    </row>
    <row r="18017" spans="5:6" x14ac:dyDescent="0.3">
      <c r="E18017" s="4" t="s">
        <v>630</v>
      </c>
      <c r="F18017" s="11">
        <v>0</v>
      </c>
    </row>
    <row r="18018" spans="5:6" x14ac:dyDescent="0.3">
      <c r="E18018" s="4" t="s">
        <v>1350</v>
      </c>
      <c r="F18018" s="11">
        <v>0</v>
      </c>
    </row>
    <row r="18019" spans="5:6" x14ac:dyDescent="0.3">
      <c r="E18019" s="4" t="s">
        <v>981</v>
      </c>
      <c r="F18019" s="11">
        <v>0</v>
      </c>
    </row>
    <row r="18020" spans="5:6" x14ac:dyDescent="0.3">
      <c r="E18020" s="4" t="s">
        <v>596</v>
      </c>
      <c r="F18020" s="11">
        <v>0</v>
      </c>
    </row>
    <row r="18021" spans="5:6" x14ac:dyDescent="0.3">
      <c r="E18021" s="4" t="s">
        <v>982</v>
      </c>
      <c r="F18021" s="11">
        <v>0</v>
      </c>
    </row>
    <row r="18022" spans="5:6" x14ac:dyDescent="0.3">
      <c r="E18022" s="4" t="s">
        <v>1347</v>
      </c>
      <c r="F18022" s="11">
        <v>0</v>
      </c>
    </row>
    <row r="18023" spans="5:6" x14ac:dyDescent="0.3">
      <c r="E18023" s="4" t="s">
        <v>983</v>
      </c>
      <c r="F18023" s="11">
        <v>0</v>
      </c>
    </row>
    <row r="18024" spans="5:6" x14ac:dyDescent="0.3">
      <c r="E18024" s="4" t="s">
        <v>1349</v>
      </c>
      <c r="F18024" s="11">
        <v>0</v>
      </c>
    </row>
    <row r="18025" spans="5:6" x14ac:dyDescent="0.3">
      <c r="E18025" s="4" t="s">
        <v>984</v>
      </c>
      <c r="F18025" s="11">
        <v>0</v>
      </c>
    </row>
    <row r="18026" spans="5:6" x14ac:dyDescent="0.3">
      <c r="E18026" s="4" t="s">
        <v>1351</v>
      </c>
      <c r="F18026" s="11">
        <v>0</v>
      </c>
    </row>
    <row r="18027" spans="5:6" x14ac:dyDescent="0.3">
      <c r="E18027" s="4" t="s">
        <v>985</v>
      </c>
      <c r="F18027" s="11">
        <v>0</v>
      </c>
    </row>
    <row r="18028" spans="5:6" x14ac:dyDescent="0.3">
      <c r="E18028" s="4" t="s">
        <v>1353</v>
      </c>
      <c r="F18028" s="11">
        <v>0</v>
      </c>
    </row>
    <row r="18029" spans="5:6" x14ac:dyDescent="0.3">
      <c r="E18029" s="4" t="s">
        <v>986</v>
      </c>
      <c r="F18029" s="11">
        <v>0</v>
      </c>
    </row>
    <row r="18030" spans="5:6" x14ac:dyDescent="0.3">
      <c r="E18030" s="4" t="s">
        <v>597</v>
      </c>
      <c r="F18030" s="11">
        <v>0</v>
      </c>
    </row>
    <row r="18031" spans="5:6" x14ac:dyDescent="0.3">
      <c r="E18031" s="4" t="s">
        <v>987</v>
      </c>
      <c r="F18031" s="11">
        <v>0</v>
      </c>
    </row>
    <row r="18032" spans="5:6" x14ac:dyDescent="0.3">
      <c r="E18032" s="4" t="s">
        <v>1357</v>
      </c>
      <c r="F18032" s="11">
        <v>0</v>
      </c>
    </row>
    <row r="18033" spans="5:6" x14ac:dyDescent="0.3">
      <c r="E18033" s="4" t="s">
        <v>988</v>
      </c>
      <c r="F18033" s="11">
        <v>0</v>
      </c>
    </row>
    <row r="18034" spans="5:6" x14ac:dyDescent="0.3">
      <c r="E18034" s="4" t="s">
        <v>1359</v>
      </c>
      <c r="F18034" s="11">
        <v>0</v>
      </c>
    </row>
    <row r="18035" spans="5:6" x14ac:dyDescent="0.3">
      <c r="E18035" s="4" t="s">
        <v>989</v>
      </c>
      <c r="F18035" s="11">
        <v>0</v>
      </c>
    </row>
    <row r="18036" spans="5:6" x14ac:dyDescent="0.3">
      <c r="E18036" s="4" t="s">
        <v>1361</v>
      </c>
      <c r="F18036" s="11">
        <v>0</v>
      </c>
    </row>
    <row r="18037" spans="5:6" x14ac:dyDescent="0.3">
      <c r="E18037" s="4" t="s">
        <v>990</v>
      </c>
      <c r="F18037" s="11">
        <v>0</v>
      </c>
    </row>
    <row r="18038" spans="5:6" x14ac:dyDescent="0.3">
      <c r="E18038" s="4" t="s">
        <v>1363</v>
      </c>
      <c r="F18038" s="11">
        <v>0</v>
      </c>
    </row>
    <row r="18039" spans="5:6" x14ac:dyDescent="0.3">
      <c r="E18039" s="4" t="s">
        <v>1374</v>
      </c>
      <c r="F18039" s="11">
        <v>0</v>
      </c>
    </row>
    <row r="18040" spans="5:6" x14ac:dyDescent="0.3">
      <c r="E18040" s="4" t="s">
        <v>1365</v>
      </c>
      <c r="F18040" s="11">
        <v>0</v>
      </c>
    </row>
    <row r="18041" spans="5:6" x14ac:dyDescent="0.3">
      <c r="E18041" s="4" t="s">
        <v>1376</v>
      </c>
      <c r="F18041" s="11">
        <v>0</v>
      </c>
    </row>
    <row r="18042" spans="5:6" x14ac:dyDescent="0.3">
      <c r="E18042" s="4" t="s">
        <v>1367</v>
      </c>
      <c r="F18042" s="11">
        <v>0</v>
      </c>
    </row>
    <row r="18043" spans="5:6" x14ac:dyDescent="0.3">
      <c r="E18043" s="4" t="s">
        <v>1378</v>
      </c>
      <c r="F18043" s="11">
        <v>0</v>
      </c>
    </row>
    <row r="18044" spans="5:6" x14ac:dyDescent="0.3">
      <c r="E18044" s="4" t="s">
        <v>1369</v>
      </c>
      <c r="F18044" s="11">
        <v>0</v>
      </c>
    </row>
    <row r="18045" spans="5:6" x14ac:dyDescent="0.3">
      <c r="E18045" s="4" t="s">
        <v>1380</v>
      </c>
      <c r="F18045" s="11">
        <v>0</v>
      </c>
    </row>
    <row r="18046" spans="5:6" x14ac:dyDescent="0.3">
      <c r="E18046" s="4" t="s">
        <v>1371</v>
      </c>
      <c r="F18046" s="11">
        <v>0</v>
      </c>
    </row>
    <row r="18047" spans="5:6" x14ac:dyDescent="0.3">
      <c r="E18047" s="4" t="s">
        <v>1382</v>
      </c>
      <c r="F18047" s="11">
        <v>0</v>
      </c>
    </row>
    <row r="18048" spans="5:6" x14ac:dyDescent="0.3">
      <c r="E18048" s="4" t="s">
        <v>1373</v>
      </c>
      <c r="F18048" s="11">
        <v>0</v>
      </c>
    </row>
    <row r="18049" spans="5:6" x14ac:dyDescent="0.3">
      <c r="E18049" s="4" t="s">
        <v>1384</v>
      </c>
      <c r="F18049" s="11">
        <v>0</v>
      </c>
    </row>
    <row r="18050" spans="5:6" x14ac:dyDescent="0.3">
      <c r="E18050" s="4" t="s">
        <v>1386</v>
      </c>
      <c r="F18050" s="11">
        <v>0</v>
      </c>
    </row>
    <row r="18051" spans="5:6" x14ac:dyDescent="0.3">
      <c r="E18051" s="4" t="s">
        <v>991</v>
      </c>
      <c r="F18051" s="11">
        <v>0</v>
      </c>
    </row>
    <row r="18052" spans="5:6" x14ac:dyDescent="0.3">
      <c r="E18052" s="4" t="s">
        <v>1377</v>
      </c>
      <c r="F18052" s="11">
        <v>0</v>
      </c>
    </row>
    <row r="18053" spans="5:6" x14ac:dyDescent="0.3">
      <c r="E18053" s="4" t="s">
        <v>992</v>
      </c>
      <c r="F18053" s="11">
        <v>0</v>
      </c>
    </row>
    <row r="18054" spans="5:6" x14ac:dyDescent="0.3">
      <c r="E18054" s="4" t="s">
        <v>1379</v>
      </c>
      <c r="F18054" s="11">
        <v>0</v>
      </c>
    </row>
    <row r="18055" spans="5:6" x14ac:dyDescent="0.3">
      <c r="E18055" s="4" t="s">
        <v>993</v>
      </c>
      <c r="F18055" s="11">
        <v>0</v>
      </c>
    </row>
    <row r="18056" spans="5:6" x14ac:dyDescent="0.3">
      <c r="E18056" s="4" t="s">
        <v>1381</v>
      </c>
      <c r="F18056" s="11">
        <v>0</v>
      </c>
    </row>
    <row r="18057" spans="5:6" x14ac:dyDescent="0.3">
      <c r="E18057" s="4" t="s">
        <v>994</v>
      </c>
      <c r="F18057" s="11">
        <v>0</v>
      </c>
    </row>
    <row r="18058" spans="5:6" x14ac:dyDescent="0.3">
      <c r="E18058" s="4" t="s">
        <v>1383</v>
      </c>
      <c r="F18058" s="11">
        <v>0</v>
      </c>
    </row>
    <row r="18059" spans="5:6" x14ac:dyDescent="0.3">
      <c r="E18059" s="4" t="s">
        <v>995</v>
      </c>
      <c r="F18059" s="11">
        <v>0</v>
      </c>
    </row>
    <row r="18060" spans="5:6" x14ac:dyDescent="0.3">
      <c r="E18060" s="4" t="s">
        <v>1385</v>
      </c>
      <c r="F18060" s="11">
        <v>0</v>
      </c>
    </row>
    <row r="18061" spans="5:6" x14ac:dyDescent="0.3">
      <c r="E18061" s="4" t="s">
        <v>996</v>
      </c>
      <c r="F18061" s="11">
        <v>0</v>
      </c>
    </row>
    <row r="18062" spans="5:6" x14ac:dyDescent="0.3">
      <c r="E18062" s="4" t="s">
        <v>1387</v>
      </c>
      <c r="F18062" s="11">
        <v>0</v>
      </c>
    </row>
    <row r="18063" spans="5:6" x14ac:dyDescent="0.3">
      <c r="E18063" s="4" t="s">
        <v>997</v>
      </c>
      <c r="F18063" s="11">
        <v>0</v>
      </c>
    </row>
    <row r="18064" spans="5:6" x14ac:dyDescent="0.3">
      <c r="E18064" s="4" t="s">
        <v>1389</v>
      </c>
      <c r="F18064" s="11">
        <v>0</v>
      </c>
    </row>
    <row r="18065" spans="5:6" x14ac:dyDescent="0.3">
      <c r="E18065" s="4" t="s">
        <v>998</v>
      </c>
      <c r="F18065" s="11">
        <v>0</v>
      </c>
    </row>
    <row r="18066" spans="5:6" x14ac:dyDescent="0.3">
      <c r="E18066" s="4" t="s">
        <v>1391</v>
      </c>
      <c r="F18066" s="11">
        <v>0</v>
      </c>
    </row>
    <row r="18067" spans="5:6" x14ac:dyDescent="0.3">
      <c r="E18067" s="4" t="s">
        <v>999</v>
      </c>
      <c r="F18067" s="11">
        <v>0</v>
      </c>
    </row>
    <row r="18068" spans="5:6" x14ac:dyDescent="0.3">
      <c r="E18068" s="4" t="s">
        <v>1393</v>
      </c>
      <c r="F18068" s="11">
        <v>0</v>
      </c>
    </row>
    <row r="18069" spans="5:6" x14ac:dyDescent="0.3">
      <c r="E18069" s="4" t="s">
        <v>1000</v>
      </c>
      <c r="F18069" s="11">
        <v>0</v>
      </c>
    </row>
    <row r="18070" spans="5:6" x14ac:dyDescent="0.3">
      <c r="E18070" s="4" t="s">
        <v>1395</v>
      </c>
      <c r="F18070" s="11">
        <v>0</v>
      </c>
    </row>
    <row r="18071" spans="5:6" x14ac:dyDescent="0.3">
      <c r="E18071" s="4" t="s">
        <v>1001</v>
      </c>
      <c r="F18071" s="11">
        <v>0</v>
      </c>
    </row>
    <row r="18072" spans="5:6" x14ac:dyDescent="0.3">
      <c r="E18072" s="4" t="s">
        <v>1397</v>
      </c>
      <c r="F18072" s="11">
        <v>0</v>
      </c>
    </row>
    <row r="18073" spans="5:6" x14ac:dyDescent="0.3">
      <c r="E18073" s="4" t="s">
        <v>1002</v>
      </c>
      <c r="F18073" s="11">
        <v>0</v>
      </c>
    </row>
    <row r="18074" spans="5:6" x14ac:dyDescent="0.3">
      <c r="E18074" s="4" t="s">
        <v>598</v>
      </c>
      <c r="F18074" s="11">
        <v>0</v>
      </c>
    </row>
    <row r="18075" spans="5:6" x14ac:dyDescent="0.3">
      <c r="E18075" s="4" t="s">
        <v>1003</v>
      </c>
      <c r="F18075" s="11">
        <v>0</v>
      </c>
    </row>
    <row r="18076" spans="5:6" x14ac:dyDescent="0.3">
      <c r="E18076" s="4" t="s">
        <v>1401</v>
      </c>
      <c r="F18076" s="11">
        <v>0</v>
      </c>
    </row>
    <row r="18077" spans="5:6" x14ac:dyDescent="0.3">
      <c r="E18077" s="4" t="s">
        <v>1004</v>
      </c>
      <c r="F18077" s="11">
        <v>0</v>
      </c>
    </row>
    <row r="18078" spans="5:6" x14ac:dyDescent="0.3">
      <c r="E18078" s="4" t="s">
        <v>1403</v>
      </c>
      <c r="F18078" s="11">
        <v>0</v>
      </c>
    </row>
    <row r="18079" spans="5:6" x14ac:dyDescent="0.3">
      <c r="E18079" s="4" t="s">
        <v>1005</v>
      </c>
      <c r="F18079" s="11">
        <v>0</v>
      </c>
    </row>
    <row r="18080" spans="5:6" x14ac:dyDescent="0.3">
      <c r="E18080" s="4" t="s">
        <v>1405</v>
      </c>
      <c r="F18080" s="11">
        <v>0</v>
      </c>
    </row>
    <row r="18081" spans="5:6" x14ac:dyDescent="0.3">
      <c r="E18081" s="4" t="s">
        <v>1006</v>
      </c>
      <c r="F18081" s="11">
        <v>0</v>
      </c>
    </row>
    <row r="18082" spans="5:6" x14ac:dyDescent="0.3">
      <c r="E18082" s="4" t="s">
        <v>1407</v>
      </c>
      <c r="F18082" s="11">
        <v>0</v>
      </c>
    </row>
    <row r="18083" spans="5:6" x14ac:dyDescent="0.3">
      <c r="E18083" s="4" t="s">
        <v>1007</v>
      </c>
      <c r="F18083" s="11">
        <v>0</v>
      </c>
    </row>
    <row r="18084" spans="5:6" x14ac:dyDescent="0.3">
      <c r="E18084" s="4" t="s">
        <v>1409</v>
      </c>
      <c r="F18084" s="11">
        <v>0</v>
      </c>
    </row>
    <row r="18085" spans="5:6" x14ac:dyDescent="0.3">
      <c r="E18085" s="4" t="s">
        <v>1008</v>
      </c>
      <c r="F18085" s="11">
        <v>0</v>
      </c>
    </row>
    <row r="18086" spans="5:6" x14ac:dyDescent="0.3">
      <c r="E18086" s="4" t="s">
        <v>1411</v>
      </c>
      <c r="F18086" s="11">
        <v>0</v>
      </c>
    </row>
    <row r="18087" spans="5:6" x14ac:dyDescent="0.3">
      <c r="E18087" s="4" t="s">
        <v>1009</v>
      </c>
      <c r="F18087" s="11">
        <v>0</v>
      </c>
    </row>
    <row r="18088" spans="5:6" x14ac:dyDescent="0.3">
      <c r="E18088" s="4" t="s">
        <v>1413</v>
      </c>
      <c r="F18088" s="11">
        <v>0</v>
      </c>
    </row>
    <row r="18089" spans="5:6" x14ac:dyDescent="0.3">
      <c r="E18089" s="4" t="s">
        <v>1010</v>
      </c>
      <c r="F18089" s="11">
        <v>0</v>
      </c>
    </row>
    <row r="18090" spans="5:6" x14ac:dyDescent="0.3">
      <c r="E18090" s="4" t="s">
        <v>1415</v>
      </c>
      <c r="F18090" s="11">
        <v>0</v>
      </c>
    </row>
    <row r="18091" spans="5:6" x14ac:dyDescent="0.3">
      <c r="E18091" s="4" t="s">
        <v>1011</v>
      </c>
      <c r="F18091" s="11">
        <v>0</v>
      </c>
    </row>
    <row r="18092" spans="5:6" x14ac:dyDescent="0.3">
      <c r="E18092" s="4" t="s">
        <v>1417</v>
      </c>
      <c r="F18092" s="11">
        <v>0</v>
      </c>
    </row>
    <row r="18093" spans="5:6" x14ac:dyDescent="0.3">
      <c r="E18093" s="4" t="s">
        <v>1012</v>
      </c>
      <c r="F18093" s="11">
        <v>0</v>
      </c>
    </row>
    <row r="18094" spans="5:6" x14ac:dyDescent="0.3">
      <c r="E18094" s="4" t="s">
        <v>1419</v>
      </c>
      <c r="F18094" s="11">
        <v>0</v>
      </c>
    </row>
    <row r="18095" spans="5:6" x14ac:dyDescent="0.3">
      <c r="E18095" s="4" t="s">
        <v>1013</v>
      </c>
      <c r="F18095" s="11">
        <v>0</v>
      </c>
    </row>
    <row r="18096" spans="5:6" x14ac:dyDescent="0.3">
      <c r="E18096" s="4" t="s">
        <v>1421</v>
      </c>
      <c r="F18096" s="11">
        <v>0</v>
      </c>
    </row>
    <row r="18097" spans="5:6" x14ac:dyDescent="0.3">
      <c r="E18097" s="4" t="s">
        <v>1014</v>
      </c>
      <c r="F18097" s="11">
        <v>0</v>
      </c>
    </row>
    <row r="18098" spans="5:6" x14ac:dyDescent="0.3">
      <c r="E18098" s="4" t="s">
        <v>1423</v>
      </c>
      <c r="F18098" s="11">
        <v>0</v>
      </c>
    </row>
    <row r="18099" spans="5:6" x14ac:dyDescent="0.3">
      <c r="E18099" s="4" t="s">
        <v>1015</v>
      </c>
      <c r="F18099" s="11">
        <v>0</v>
      </c>
    </row>
    <row r="18100" spans="5:6" x14ac:dyDescent="0.3">
      <c r="E18100" s="4" t="s">
        <v>1425</v>
      </c>
      <c r="F18100" s="11">
        <v>0</v>
      </c>
    </row>
    <row r="18101" spans="5:6" x14ac:dyDescent="0.3">
      <c r="E18101" s="4" t="s">
        <v>1016</v>
      </c>
      <c r="F18101" s="11">
        <v>0</v>
      </c>
    </row>
    <row r="18102" spans="5:6" x14ac:dyDescent="0.3">
      <c r="E18102" s="4" t="s">
        <v>606</v>
      </c>
      <c r="F18102" s="11">
        <v>0</v>
      </c>
    </row>
    <row r="18103" spans="5:6" x14ac:dyDescent="0.3">
      <c r="E18103" s="4" t="s">
        <v>1017</v>
      </c>
      <c r="F18103" s="11">
        <v>0</v>
      </c>
    </row>
    <row r="18104" spans="5:6" x14ac:dyDescent="0.3">
      <c r="E18104" s="4" t="s">
        <v>1429</v>
      </c>
      <c r="F18104" s="11">
        <v>0</v>
      </c>
    </row>
    <row r="18105" spans="5:6" x14ac:dyDescent="0.3">
      <c r="E18105" s="4" t="s">
        <v>1018</v>
      </c>
      <c r="F18105" s="11">
        <v>0</v>
      </c>
    </row>
    <row r="18106" spans="5:6" x14ac:dyDescent="0.3">
      <c r="E18106" s="4" t="s">
        <v>1431</v>
      </c>
      <c r="F18106" s="11">
        <v>0</v>
      </c>
    </row>
    <row r="18107" spans="5:6" x14ac:dyDescent="0.3">
      <c r="E18107" s="4" t="s">
        <v>1019</v>
      </c>
      <c r="F18107" s="11">
        <v>0</v>
      </c>
    </row>
    <row r="18108" spans="5:6" x14ac:dyDescent="0.3">
      <c r="E18108" s="4" t="s">
        <v>1433</v>
      </c>
      <c r="F18108" s="11">
        <v>0</v>
      </c>
    </row>
    <row r="18109" spans="5:6" x14ac:dyDescent="0.3">
      <c r="E18109" s="4" t="s">
        <v>1020</v>
      </c>
      <c r="F18109" s="11">
        <v>0</v>
      </c>
    </row>
    <row r="18110" spans="5:6" x14ac:dyDescent="0.3">
      <c r="E18110" s="4" t="s">
        <v>1435</v>
      </c>
      <c r="F18110" s="11">
        <v>0</v>
      </c>
    </row>
    <row r="18111" spans="5:6" x14ac:dyDescent="0.3">
      <c r="E18111" s="4" t="s">
        <v>1021</v>
      </c>
      <c r="F18111" s="11">
        <v>0</v>
      </c>
    </row>
    <row r="18112" spans="5:6" x14ac:dyDescent="0.3">
      <c r="E18112" s="4" t="s">
        <v>1437</v>
      </c>
      <c r="F18112" s="11">
        <v>0</v>
      </c>
    </row>
    <row r="18113" spans="5:6" x14ac:dyDescent="0.3">
      <c r="E18113" s="4" t="s">
        <v>1022</v>
      </c>
      <c r="F18113" s="11">
        <v>0</v>
      </c>
    </row>
    <row r="18114" spans="5:6" x14ac:dyDescent="0.3">
      <c r="E18114" s="4" t="s">
        <v>1439</v>
      </c>
      <c r="F18114" s="11">
        <v>0</v>
      </c>
    </row>
    <row r="18115" spans="5:6" x14ac:dyDescent="0.3">
      <c r="E18115" s="4" t="s">
        <v>1023</v>
      </c>
      <c r="F18115" s="11">
        <v>0</v>
      </c>
    </row>
    <row r="18116" spans="5:6" x14ac:dyDescent="0.3">
      <c r="E18116" s="4" t="s">
        <v>1441</v>
      </c>
      <c r="F18116" s="11">
        <v>0</v>
      </c>
    </row>
    <row r="18117" spans="5:6" x14ac:dyDescent="0.3">
      <c r="E18117" s="4" t="s">
        <v>1024</v>
      </c>
      <c r="F18117" s="11">
        <v>0</v>
      </c>
    </row>
    <row r="18118" spans="5:6" x14ac:dyDescent="0.3">
      <c r="E18118" s="4" t="s">
        <v>1443</v>
      </c>
      <c r="F18118" s="11">
        <v>0</v>
      </c>
    </row>
    <row r="18119" spans="5:6" x14ac:dyDescent="0.3">
      <c r="E18119" s="4" t="s">
        <v>1025</v>
      </c>
      <c r="F18119" s="11">
        <v>0</v>
      </c>
    </row>
    <row r="18120" spans="5:6" x14ac:dyDescent="0.3">
      <c r="E18120" s="4" t="s">
        <v>1445</v>
      </c>
      <c r="F18120" s="11">
        <v>0</v>
      </c>
    </row>
    <row r="18121" spans="5:6" x14ac:dyDescent="0.3">
      <c r="E18121" s="4" t="s">
        <v>1026</v>
      </c>
      <c r="F18121" s="11">
        <v>0</v>
      </c>
    </row>
    <row r="18122" spans="5:6" x14ac:dyDescent="0.3">
      <c r="E18122" s="4" t="s">
        <v>1447</v>
      </c>
      <c r="F18122" s="11">
        <v>0</v>
      </c>
    </row>
    <row r="18123" spans="5:6" x14ac:dyDescent="0.3">
      <c r="E18123" s="4" t="s">
        <v>1027</v>
      </c>
      <c r="F18123" s="11">
        <v>0</v>
      </c>
    </row>
    <row r="18124" spans="5:6" x14ac:dyDescent="0.3">
      <c r="E18124" s="4" t="s">
        <v>1449</v>
      </c>
      <c r="F18124" s="11">
        <v>0</v>
      </c>
    </row>
    <row r="18125" spans="5:6" x14ac:dyDescent="0.3">
      <c r="E18125" s="4" t="s">
        <v>1028</v>
      </c>
      <c r="F18125" s="11">
        <v>0</v>
      </c>
    </row>
    <row r="18126" spans="5:6" x14ac:dyDescent="0.3">
      <c r="E18126" s="4" t="s">
        <v>1451</v>
      </c>
      <c r="F18126" s="11">
        <v>0</v>
      </c>
    </row>
    <row r="18127" spans="5:6" x14ac:dyDescent="0.3">
      <c r="E18127" s="4" t="s">
        <v>1029</v>
      </c>
      <c r="F18127" s="11">
        <v>0</v>
      </c>
    </row>
    <row r="18128" spans="5:6" x14ac:dyDescent="0.3">
      <c r="E18128" s="4" t="s">
        <v>1453</v>
      </c>
      <c r="F18128" s="11">
        <v>0</v>
      </c>
    </row>
    <row r="18129" spans="5:6" x14ac:dyDescent="0.3">
      <c r="E18129" s="4" t="s">
        <v>1030</v>
      </c>
      <c r="F18129" s="11">
        <v>0</v>
      </c>
    </row>
    <row r="18130" spans="5:6" x14ac:dyDescent="0.3">
      <c r="E18130" s="4" t="s">
        <v>1455</v>
      </c>
      <c r="F18130" s="11">
        <v>0</v>
      </c>
    </row>
    <row r="18131" spans="5:6" x14ac:dyDescent="0.3">
      <c r="E18131" s="4" t="s">
        <v>1031</v>
      </c>
      <c r="F18131" s="11">
        <v>0</v>
      </c>
    </row>
    <row r="18132" spans="5:6" x14ac:dyDescent="0.3">
      <c r="E18132" s="4" t="s">
        <v>1457</v>
      </c>
      <c r="F18132" s="11">
        <v>0</v>
      </c>
    </row>
    <row r="18133" spans="5:6" x14ac:dyDescent="0.3">
      <c r="E18133" s="4" t="s">
        <v>1032</v>
      </c>
      <c r="F18133" s="11">
        <v>0</v>
      </c>
    </row>
    <row r="18134" spans="5:6" x14ac:dyDescent="0.3">
      <c r="E18134" s="4" t="s">
        <v>1459</v>
      </c>
      <c r="F18134" s="11">
        <v>0</v>
      </c>
    </row>
    <row r="18135" spans="5:6" x14ac:dyDescent="0.3">
      <c r="E18135" s="4" t="s">
        <v>1033</v>
      </c>
      <c r="F18135" s="11">
        <v>0</v>
      </c>
    </row>
    <row r="18136" spans="5:6" x14ac:dyDescent="0.3">
      <c r="E18136" s="4" t="s">
        <v>1461</v>
      </c>
      <c r="F18136" s="11">
        <v>0</v>
      </c>
    </row>
    <row r="18137" spans="5:6" x14ac:dyDescent="0.3">
      <c r="E18137" s="4" t="s">
        <v>1034</v>
      </c>
      <c r="F18137" s="11">
        <v>0</v>
      </c>
    </row>
    <row r="18138" spans="5:6" x14ac:dyDescent="0.3">
      <c r="E18138" s="4" t="s">
        <v>1463</v>
      </c>
      <c r="F18138" s="11">
        <v>0</v>
      </c>
    </row>
    <row r="18139" spans="5:6" x14ac:dyDescent="0.3">
      <c r="E18139" s="4" t="s">
        <v>1035</v>
      </c>
      <c r="F18139" s="11">
        <v>0</v>
      </c>
    </row>
    <row r="18140" spans="5:6" x14ac:dyDescent="0.3">
      <c r="E18140" s="4" t="s">
        <v>607</v>
      </c>
      <c r="F18140" s="11">
        <v>0</v>
      </c>
    </row>
    <row r="18141" spans="5:6" x14ac:dyDescent="0.3">
      <c r="E18141" s="4" t="s">
        <v>1036</v>
      </c>
      <c r="F18141" s="11">
        <v>0</v>
      </c>
    </row>
    <row r="18142" spans="5:6" x14ac:dyDescent="0.3">
      <c r="E18142" s="4" t="s">
        <v>1467</v>
      </c>
      <c r="F18142" s="11">
        <v>0</v>
      </c>
    </row>
    <row r="18143" spans="5:6" x14ac:dyDescent="0.3">
      <c r="E18143" s="4" t="s">
        <v>1037</v>
      </c>
      <c r="F18143" s="11">
        <v>0</v>
      </c>
    </row>
    <row r="18144" spans="5:6" x14ac:dyDescent="0.3">
      <c r="E18144" s="4" t="s">
        <v>1469</v>
      </c>
      <c r="F18144" s="11">
        <v>0</v>
      </c>
    </row>
    <row r="18145" spans="5:6" x14ac:dyDescent="0.3">
      <c r="E18145" s="4" t="s">
        <v>1038</v>
      </c>
      <c r="F18145" s="11">
        <v>0</v>
      </c>
    </row>
    <row r="18146" spans="5:6" x14ac:dyDescent="0.3">
      <c r="E18146" s="4" t="s">
        <v>1471</v>
      </c>
      <c r="F18146" s="11">
        <v>0</v>
      </c>
    </row>
    <row r="18147" spans="5:6" x14ac:dyDescent="0.3">
      <c r="E18147" s="4" t="s">
        <v>1039</v>
      </c>
      <c r="F18147" s="11">
        <v>0</v>
      </c>
    </row>
    <row r="18148" spans="5:6" x14ac:dyDescent="0.3">
      <c r="E18148" s="4" t="s">
        <v>1473</v>
      </c>
      <c r="F18148" s="11">
        <v>0</v>
      </c>
    </row>
    <row r="18149" spans="5:6" x14ac:dyDescent="0.3">
      <c r="E18149" s="4" t="s">
        <v>1040</v>
      </c>
      <c r="F18149" s="11">
        <v>0</v>
      </c>
    </row>
    <row r="18150" spans="5:6" x14ac:dyDescent="0.3">
      <c r="E18150" s="4" t="s">
        <v>1475</v>
      </c>
      <c r="F18150" s="11">
        <v>0</v>
      </c>
    </row>
    <row r="18151" spans="5:6" x14ac:dyDescent="0.3">
      <c r="E18151" s="4" t="s">
        <v>1041</v>
      </c>
      <c r="F18151" s="11">
        <v>0</v>
      </c>
    </row>
    <row r="18152" spans="5:6" x14ac:dyDescent="0.3">
      <c r="E18152" s="4" t="s">
        <v>1477</v>
      </c>
      <c r="F18152" s="11">
        <v>0</v>
      </c>
    </row>
    <row r="18153" spans="5:6" x14ac:dyDescent="0.3">
      <c r="E18153" s="4" t="s">
        <v>1042</v>
      </c>
      <c r="F18153" s="11">
        <v>0</v>
      </c>
    </row>
    <row r="18154" spans="5:6" x14ac:dyDescent="0.3">
      <c r="E18154" s="4" t="s">
        <v>1479</v>
      </c>
      <c r="F18154" s="11">
        <v>0</v>
      </c>
    </row>
    <row r="18155" spans="5:6" x14ac:dyDescent="0.3">
      <c r="E18155" s="4" t="s">
        <v>1043</v>
      </c>
      <c r="F18155" s="11">
        <v>0</v>
      </c>
    </row>
    <row r="18156" spans="5:6" x14ac:dyDescent="0.3">
      <c r="E18156" s="4" t="s">
        <v>1481</v>
      </c>
      <c r="F18156" s="11">
        <v>0</v>
      </c>
    </row>
    <row r="18157" spans="5:6" x14ac:dyDescent="0.3">
      <c r="E18157" s="4" t="s">
        <v>1044</v>
      </c>
      <c r="F18157" s="11">
        <v>0</v>
      </c>
    </row>
    <row r="18158" spans="5:6" x14ac:dyDescent="0.3">
      <c r="E18158" s="4" t="s">
        <v>1483</v>
      </c>
      <c r="F18158" s="11">
        <v>0</v>
      </c>
    </row>
    <row r="18159" spans="5:6" x14ac:dyDescent="0.3">
      <c r="E18159" s="4" t="s">
        <v>1045</v>
      </c>
      <c r="F18159" s="11">
        <v>0</v>
      </c>
    </row>
    <row r="18160" spans="5:6" x14ac:dyDescent="0.3">
      <c r="E18160" s="4" t="s">
        <v>1485</v>
      </c>
      <c r="F18160" s="11">
        <v>0</v>
      </c>
    </row>
    <row r="18161" spans="5:6" x14ac:dyDescent="0.3">
      <c r="E18161" s="4" t="s">
        <v>1046</v>
      </c>
      <c r="F18161" s="11">
        <v>0</v>
      </c>
    </row>
    <row r="18162" spans="5:6" x14ac:dyDescent="0.3">
      <c r="E18162" s="4" t="s">
        <v>1487</v>
      </c>
      <c r="F18162" s="11">
        <v>0</v>
      </c>
    </row>
    <row r="18163" spans="5:6" x14ac:dyDescent="0.3">
      <c r="E18163" s="4" t="s">
        <v>1047</v>
      </c>
      <c r="F18163" s="11">
        <v>0</v>
      </c>
    </row>
    <row r="18164" spans="5:6" x14ac:dyDescent="0.3">
      <c r="E18164" s="4" t="s">
        <v>1489</v>
      </c>
      <c r="F18164" s="11">
        <v>0</v>
      </c>
    </row>
    <row r="18165" spans="5:6" x14ac:dyDescent="0.3">
      <c r="E18165" s="4" t="s">
        <v>1048</v>
      </c>
      <c r="F18165" s="11">
        <v>0</v>
      </c>
    </row>
    <row r="18166" spans="5:6" x14ac:dyDescent="0.3">
      <c r="E18166" s="4" t="s">
        <v>1491</v>
      </c>
      <c r="F18166" s="11">
        <v>0</v>
      </c>
    </row>
    <row r="18167" spans="5:6" x14ac:dyDescent="0.3">
      <c r="E18167" s="4" t="s">
        <v>1049</v>
      </c>
      <c r="F18167" s="11">
        <v>0</v>
      </c>
    </row>
    <row r="18168" spans="5:6" x14ac:dyDescent="0.3">
      <c r="E18168" s="4" t="s">
        <v>1493</v>
      </c>
      <c r="F18168" s="11">
        <v>0</v>
      </c>
    </row>
    <row r="18169" spans="5:6" x14ac:dyDescent="0.3">
      <c r="E18169" s="4" t="s">
        <v>1050</v>
      </c>
      <c r="F18169" s="11">
        <v>0</v>
      </c>
    </row>
    <row r="18170" spans="5:6" x14ac:dyDescent="0.3">
      <c r="E18170" s="4" t="s">
        <v>1495</v>
      </c>
      <c r="F18170" s="11">
        <v>0</v>
      </c>
    </row>
    <row r="18171" spans="5:6" x14ac:dyDescent="0.3">
      <c r="E18171" s="4" t="s">
        <v>1051</v>
      </c>
      <c r="F18171" s="11">
        <v>0</v>
      </c>
    </row>
    <row r="18172" spans="5:6" x14ac:dyDescent="0.3">
      <c r="E18172" s="4" t="s">
        <v>1497</v>
      </c>
      <c r="F18172" s="11">
        <v>0</v>
      </c>
    </row>
    <row r="18173" spans="5:6" x14ac:dyDescent="0.3">
      <c r="E18173" s="4" t="s">
        <v>1052</v>
      </c>
      <c r="F18173" s="11">
        <v>0</v>
      </c>
    </row>
    <row r="18174" spans="5:6" x14ac:dyDescent="0.3">
      <c r="E18174" s="4" t="s">
        <v>1499</v>
      </c>
      <c r="F18174" s="11">
        <v>0</v>
      </c>
    </row>
    <row r="18175" spans="5:6" x14ac:dyDescent="0.3">
      <c r="E18175" s="4" t="s">
        <v>1053</v>
      </c>
      <c r="F18175" s="11">
        <v>0</v>
      </c>
    </row>
    <row r="18176" spans="5:6" x14ac:dyDescent="0.3">
      <c r="E18176" s="4" t="s">
        <v>1501</v>
      </c>
      <c r="F18176" s="11">
        <v>0</v>
      </c>
    </row>
    <row r="18177" spans="5:6" x14ac:dyDescent="0.3">
      <c r="E18177" s="4" t="s">
        <v>1054</v>
      </c>
      <c r="F18177" s="11">
        <v>0</v>
      </c>
    </row>
    <row r="18178" spans="5:6" x14ac:dyDescent="0.3">
      <c r="E18178" s="4" t="s">
        <v>608</v>
      </c>
      <c r="F18178" s="11">
        <v>0</v>
      </c>
    </row>
    <row r="18179" spans="5:6" x14ac:dyDescent="0.3">
      <c r="E18179" s="4" t="s">
        <v>1055</v>
      </c>
      <c r="F18179" s="11">
        <v>0</v>
      </c>
    </row>
    <row r="18180" spans="5:6" x14ac:dyDescent="0.3">
      <c r="E18180" s="4" t="s">
        <v>1505</v>
      </c>
      <c r="F18180" s="11">
        <v>0</v>
      </c>
    </row>
    <row r="18181" spans="5:6" x14ac:dyDescent="0.3">
      <c r="E18181" s="4" t="s">
        <v>1056</v>
      </c>
      <c r="F18181" s="11">
        <v>0</v>
      </c>
    </row>
    <row r="18182" spans="5:6" x14ac:dyDescent="0.3">
      <c r="E18182" s="4" t="s">
        <v>1507</v>
      </c>
      <c r="F18182" s="11">
        <v>0</v>
      </c>
    </row>
    <row r="18183" spans="5:6" x14ac:dyDescent="0.3">
      <c r="E18183" s="4" t="s">
        <v>1057</v>
      </c>
      <c r="F18183" s="11">
        <v>0</v>
      </c>
    </row>
    <row r="18184" spans="5:6" x14ac:dyDescent="0.3">
      <c r="E18184" s="4" t="s">
        <v>1509</v>
      </c>
      <c r="F18184" s="11">
        <v>0</v>
      </c>
    </row>
    <row r="18185" spans="5:6" x14ac:dyDescent="0.3">
      <c r="E18185" s="4" t="s">
        <v>1058</v>
      </c>
      <c r="F18185" s="11">
        <v>0</v>
      </c>
    </row>
    <row r="18186" spans="5:6" x14ac:dyDescent="0.3">
      <c r="E18186" s="4" t="s">
        <v>1511</v>
      </c>
      <c r="F18186" s="11">
        <v>0</v>
      </c>
    </row>
    <row r="18187" spans="5:6" x14ac:dyDescent="0.3">
      <c r="E18187" s="4" t="s">
        <v>1059</v>
      </c>
      <c r="F18187" s="11">
        <v>0</v>
      </c>
    </row>
    <row r="18188" spans="5:6" x14ac:dyDescent="0.3">
      <c r="E18188" s="4" t="s">
        <v>1513</v>
      </c>
      <c r="F18188" s="11">
        <v>0</v>
      </c>
    </row>
    <row r="18189" spans="5:6" x14ac:dyDescent="0.3">
      <c r="E18189" s="4" t="s">
        <v>1060</v>
      </c>
      <c r="F18189" s="11">
        <v>0</v>
      </c>
    </row>
    <row r="18190" spans="5:6" x14ac:dyDescent="0.3">
      <c r="E18190" s="4" t="s">
        <v>1515</v>
      </c>
      <c r="F18190" s="11">
        <v>0</v>
      </c>
    </row>
    <row r="18191" spans="5:6" x14ac:dyDescent="0.3">
      <c r="E18191" s="4" t="s">
        <v>1061</v>
      </c>
      <c r="F18191" s="11">
        <v>0</v>
      </c>
    </row>
    <row r="18192" spans="5:6" x14ac:dyDescent="0.3">
      <c r="E18192" s="4" t="s">
        <v>1517</v>
      </c>
      <c r="F18192" s="11">
        <v>0</v>
      </c>
    </row>
    <row r="18193" spans="5:6" x14ac:dyDescent="0.3">
      <c r="E18193" s="4" t="s">
        <v>1062</v>
      </c>
      <c r="F18193" s="11">
        <v>0</v>
      </c>
    </row>
    <row r="18194" spans="5:6" x14ac:dyDescent="0.3">
      <c r="E18194" s="4" t="s">
        <v>1519</v>
      </c>
      <c r="F18194" s="11">
        <v>0</v>
      </c>
    </row>
    <row r="18195" spans="5:6" x14ac:dyDescent="0.3">
      <c r="E18195" s="4" t="s">
        <v>1063</v>
      </c>
      <c r="F18195" s="11">
        <v>0</v>
      </c>
    </row>
    <row r="18196" spans="5:6" x14ac:dyDescent="0.3">
      <c r="E18196" s="4" t="s">
        <v>1521</v>
      </c>
      <c r="F18196" s="11">
        <v>0</v>
      </c>
    </row>
    <row r="18197" spans="5:6" x14ac:dyDescent="0.3">
      <c r="E18197" s="4" t="s">
        <v>1064</v>
      </c>
      <c r="F18197" s="11">
        <v>0</v>
      </c>
    </row>
    <row r="18198" spans="5:6" x14ac:dyDescent="0.3">
      <c r="E18198" s="4" t="s">
        <v>1523</v>
      </c>
      <c r="F18198" s="11">
        <v>0</v>
      </c>
    </row>
    <row r="18199" spans="5:6" x14ac:dyDescent="0.3">
      <c r="E18199" s="4" t="s">
        <v>1065</v>
      </c>
      <c r="F18199" s="11">
        <v>0</v>
      </c>
    </row>
    <row r="18200" spans="5:6" x14ac:dyDescent="0.3">
      <c r="E18200" s="4" t="s">
        <v>1525</v>
      </c>
      <c r="F18200" s="11">
        <v>0</v>
      </c>
    </row>
    <row r="18201" spans="5:6" x14ac:dyDescent="0.3">
      <c r="E18201" s="4" t="s">
        <v>1066</v>
      </c>
      <c r="F18201" s="11">
        <v>0</v>
      </c>
    </row>
    <row r="18202" spans="5:6" x14ac:dyDescent="0.3">
      <c r="E18202" s="4" t="s">
        <v>1527</v>
      </c>
      <c r="F18202" s="11">
        <v>0</v>
      </c>
    </row>
    <row r="18203" spans="5:6" x14ac:dyDescent="0.3">
      <c r="E18203" s="4" t="s">
        <v>1067</v>
      </c>
      <c r="F18203" s="11">
        <v>0</v>
      </c>
    </row>
    <row r="18204" spans="5:6" x14ac:dyDescent="0.3">
      <c r="E18204" s="4" t="s">
        <v>1529</v>
      </c>
      <c r="F18204" s="11">
        <v>0</v>
      </c>
    </row>
    <row r="18205" spans="5:6" x14ac:dyDescent="0.3">
      <c r="E18205" s="4" t="s">
        <v>1068</v>
      </c>
      <c r="F18205" s="11">
        <v>0</v>
      </c>
    </row>
    <row r="18206" spans="5:6" x14ac:dyDescent="0.3">
      <c r="E18206" s="4" t="s">
        <v>1531</v>
      </c>
      <c r="F18206" s="11">
        <v>0</v>
      </c>
    </row>
    <row r="18207" spans="5:6" x14ac:dyDescent="0.3">
      <c r="E18207" s="4" t="s">
        <v>1069</v>
      </c>
      <c r="F18207" s="11">
        <v>0</v>
      </c>
    </row>
    <row r="18208" spans="5:6" x14ac:dyDescent="0.3">
      <c r="E18208" s="4" t="s">
        <v>1533</v>
      </c>
      <c r="F18208" s="11">
        <v>0</v>
      </c>
    </row>
    <row r="18209" spans="5:6" x14ac:dyDescent="0.3">
      <c r="E18209" s="4" t="s">
        <v>1070</v>
      </c>
      <c r="F18209" s="11">
        <v>0</v>
      </c>
    </row>
    <row r="18210" spans="5:6" x14ac:dyDescent="0.3">
      <c r="E18210" s="4" t="s">
        <v>1535</v>
      </c>
      <c r="F18210" s="11">
        <v>0</v>
      </c>
    </row>
    <row r="18211" spans="5:6" x14ac:dyDescent="0.3">
      <c r="E18211" s="4" t="s">
        <v>1071</v>
      </c>
      <c r="F18211" s="11">
        <v>0</v>
      </c>
    </row>
    <row r="18212" spans="5:6" x14ac:dyDescent="0.3">
      <c r="E18212" s="4" t="s">
        <v>1537</v>
      </c>
      <c r="F18212" s="11">
        <v>0</v>
      </c>
    </row>
    <row r="18213" spans="5:6" x14ac:dyDescent="0.3">
      <c r="E18213" s="4" t="s">
        <v>1072</v>
      </c>
      <c r="F18213" s="11">
        <v>0</v>
      </c>
    </row>
    <row r="18214" spans="5:6" x14ac:dyDescent="0.3">
      <c r="E18214" s="4" t="s">
        <v>1539</v>
      </c>
      <c r="F18214" s="11">
        <v>0</v>
      </c>
    </row>
    <row r="18215" spans="5:6" x14ac:dyDescent="0.3">
      <c r="E18215" s="4" t="s">
        <v>1073</v>
      </c>
      <c r="F18215" s="11">
        <v>0</v>
      </c>
    </row>
    <row r="18216" spans="5:6" x14ac:dyDescent="0.3">
      <c r="E18216" s="4" t="s">
        <v>1541</v>
      </c>
      <c r="F18216" s="11">
        <v>0</v>
      </c>
    </row>
    <row r="18217" spans="5:6" x14ac:dyDescent="0.3">
      <c r="E18217" s="4" t="s">
        <v>1074</v>
      </c>
      <c r="F18217" s="11">
        <v>0</v>
      </c>
    </row>
    <row r="18218" spans="5:6" x14ac:dyDescent="0.3">
      <c r="E18218" s="4" t="s">
        <v>1543</v>
      </c>
      <c r="F18218" s="11">
        <v>0</v>
      </c>
    </row>
    <row r="18219" spans="5:6" x14ac:dyDescent="0.3">
      <c r="E18219" s="4" t="s">
        <v>1075</v>
      </c>
      <c r="F18219" s="11">
        <v>0</v>
      </c>
    </row>
    <row r="18220" spans="5:6" x14ac:dyDescent="0.3">
      <c r="E18220" s="4" t="s">
        <v>1545</v>
      </c>
      <c r="F18220" s="11">
        <v>0</v>
      </c>
    </row>
    <row r="18221" spans="5:6" x14ac:dyDescent="0.3">
      <c r="E18221" s="4" t="s">
        <v>1076</v>
      </c>
      <c r="F18221" s="11">
        <v>0</v>
      </c>
    </row>
    <row r="18222" spans="5:6" x14ac:dyDescent="0.3">
      <c r="E18222" s="4" t="s">
        <v>1547</v>
      </c>
      <c r="F18222" s="11">
        <v>0</v>
      </c>
    </row>
    <row r="18223" spans="5:6" x14ac:dyDescent="0.3">
      <c r="E18223" s="4" t="s">
        <v>1077</v>
      </c>
      <c r="F18223" s="11">
        <v>0</v>
      </c>
    </row>
    <row r="18224" spans="5:6" x14ac:dyDescent="0.3">
      <c r="E18224" s="4" t="s">
        <v>1549</v>
      </c>
      <c r="F18224" s="11">
        <v>0</v>
      </c>
    </row>
    <row r="18225" spans="5:6" x14ac:dyDescent="0.3">
      <c r="E18225" s="4" t="s">
        <v>1078</v>
      </c>
      <c r="F18225" s="11">
        <v>0</v>
      </c>
    </row>
    <row r="18226" spans="5:6" x14ac:dyDescent="0.3">
      <c r="E18226" s="4" t="s">
        <v>1551</v>
      </c>
      <c r="F18226" s="11">
        <v>0</v>
      </c>
    </row>
    <row r="18227" spans="5:6" x14ac:dyDescent="0.3">
      <c r="E18227" s="4" t="s">
        <v>1079</v>
      </c>
      <c r="F18227" s="11">
        <v>0</v>
      </c>
    </row>
    <row r="18228" spans="5:6" x14ac:dyDescent="0.3">
      <c r="E18228" s="4" t="s">
        <v>1553</v>
      </c>
      <c r="F18228" s="11">
        <v>0</v>
      </c>
    </row>
    <row r="18229" spans="5:6" x14ac:dyDescent="0.3">
      <c r="E18229" s="4" t="s">
        <v>1080</v>
      </c>
      <c r="F18229" s="11">
        <v>0</v>
      </c>
    </row>
    <row r="18230" spans="5:6" x14ac:dyDescent="0.3">
      <c r="E18230" s="4" t="s">
        <v>1555</v>
      </c>
      <c r="F18230" s="11">
        <v>0</v>
      </c>
    </row>
    <row r="18231" spans="5:6" x14ac:dyDescent="0.3">
      <c r="E18231" s="4" t="s">
        <v>1081</v>
      </c>
      <c r="F18231" s="11">
        <v>0</v>
      </c>
    </row>
    <row r="18232" spans="5:6" x14ac:dyDescent="0.3">
      <c r="E18232" s="4" t="s">
        <v>1557</v>
      </c>
      <c r="F18232" s="11">
        <v>0</v>
      </c>
    </row>
    <row r="18233" spans="5:6" x14ac:dyDescent="0.3">
      <c r="E18233" s="4" t="s">
        <v>1082</v>
      </c>
      <c r="F18233" s="11">
        <v>0</v>
      </c>
    </row>
    <row r="18234" spans="5:6" x14ac:dyDescent="0.3">
      <c r="E18234" s="4" t="s">
        <v>1559</v>
      </c>
      <c r="F18234" s="11">
        <v>0</v>
      </c>
    </row>
    <row r="18235" spans="5:6" x14ac:dyDescent="0.3">
      <c r="E18235" s="4" t="s">
        <v>1083</v>
      </c>
      <c r="F18235" s="11">
        <v>0</v>
      </c>
    </row>
    <row r="18236" spans="5:6" x14ac:dyDescent="0.3">
      <c r="E18236" s="4" t="s">
        <v>1561</v>
      </c>
      <c r="F18236" s="11">
        <v>0</v>
      </c>
    </row>
    <row r="18237" spans="5:6" x14ac:dyDescent="0.3">
      <c r="E18237" s="4" t="s">
        <v>1084</v>
      </c>
      <c r="F18237" s="11">
        <v>0</v>
      </c>
    </row>
    <row r="18238" spans="5:6" x14ac:dyDescent="0.3">
      <c r="E18238" s="4" t="s">
        <v>1563</v>
      </c>
      <c r="F18238" s="11">
        <v>0</v>
      </c>
    </row>
    <row r="18239" spans="5:6" x14ac:dyDescent="0.3">
      <c r="E18239" s="4" t="s">
        <v>1085</v>
      </c>
      <c r="F18239" s="11">
        <v>0</v>
      </c>
    </row>
    <row r="18240" spans="5:6" x14ac:dyDescent="0.3">
      <c r="E18240" s="4" t="s">
        <v>1565</v>
      </c>
      <c r="F18240" s="11">
        <v>0</v>
      </c>
    </row>
    <row r="18241" spans="5:6" x14ac:dyDescent="0.3">
      <c r="E18241" s="4" t="s">
        <v>1086</v>
      </c>
      <c r="F18241" s="11">
        <v>0</v>
      </c>
    </row>
    <row r="18242" spans="5:6" x14ac:dyDescent="0.3">
      <c r="E18242" s="4" t="s">
        <v>1567</v>
      </c>
      <c r="F18242" s="11">
        <v>0</v>
      </c>
    </row>
    <row r="18243" spans="5:6" x14ac:dyDescent="0.3">
      <c r="E18243" s="4" t="s">
        <v>1087</v>
      </c>
      <c r="F18243" s="11">
        <v>0</v>
      </c>
    </row>
    <row r="18244" spans="5:6" x14ac:dyDescent="0.3">
      <c r="E18244" s="4" t="s">
        <v>1569</v>
      </c>
      <c r="F18244" s="11">
        <v>0</v>
      </c>
    </row>
    <row r="18245" spans="5:6" x14ac:dyDescent="0.3">
      <c r="E18245" s="4" t="s">
        <v>1088</v>
      </c>
      <c r="F18245" s="11">
        <v>0</v>
      </c>
    </row>
    <row r="18246" spans="5:6" x14ac:dyDescent="0.3">
      <c r="E18246" s="4" t="s">
        <v>1571</v>
      </c>
      <c r="F18246" s="11">
        <v>0</v>
      </c>
    </row>
    <row r="18247" spans="5:6" x14ac:dyDescent="0.3">
      <c r="E18247" s="4" t="s">
        <v>1089</v>
      </c>
      <c r="F18247" s="11">
        <v>0</v>
      </c>
    </row>
    <row r="18248" spans="5:6" x14ac:dyDescent="0.3">
      <c r="E18248" s="4" t="s">
        <v>1573</v>
      </c>
      <c r="F18248" s="11">
        <v>0</v>
      </c>
    </row>
    <row r="18249" spans="5:6" x14ac:dyDescent="0.3">
      <c r="E18249" s="4" t="s">
        <v>1090</v>
      </c>
      <c r="F18249" s="11">
        <v>0</v>
      </c>
    </row>
    <row r="18250" spans="5:6" x14ac:dyDescent="0.3">
      <c r="E18250" s="4" t="s">
        <v>1575</v>
      </c>
      <c r="F18250" s="11">
        <v>0</v>
      </c>
    </row>
    <row r="18251" spans="5:6" x14ac:dyDescent="0.3">
      <c r="E18251" s="4" t="s">
        <v>1091</v>
      </c>
      <c r="F18251" s="11">
        <v>0</v>
      </c>
    </row>
    <row r="18252" spans="5:6" x14ac:dyDescent="0.3">
      <c r="E18252" s="4" t="s">
        <v>1577</v>
      </c>
      <c r="F18252" s="11">
        <v>0</v>
      </c>
    </row>
    <row r="18253" spans="5:6" x14ac:dyDescent="0.3">
      <c r="E18253" s="4" t="s">
        <v>1092</v>
      </c>
      <c r="F18253" s="11">
        <v>0</v>
      </c>
    </row>
    <row r="18254" spans="5:6" x14ac:dyDescent="0.3">
      <c r="E18254" s="4" t="s">
        <v>1579</v>
      </c>
      <c r="F18254" s="11">
        <v>0</v>
      </c>
    </row>
    <row r="18255" spans="5:6" x14ac:dyDescent="0.3">
      <c r="E18255" s="4" t="s">
        <v>1093</v>
      </c>
      <c r="F18255" s="11">
        <v>0</v>
      </c>
    </row>
    <row r="18256" spans="5:6" x14ac:dyDescent="0.3">
      <c r="E18256" s="4" t="s">
        <v>1581</v>
      </c>
      <c r="F18256" s="11">
        <v>0</v>
      </c>
    </row>
    <row r="18257" spans="5:6" x14ac:dyDescent="0.3">
      <c r="E18257" s="4" t="s">
        <v>592</v>
      </c>
      <c r="F18257" s="11">
        <v>0</v>
      </c>
    </row>
    <row r="18258" spans="5:6" x14ac:dyDescent="0.3">
      <c r="E18258" s="4" t="s">
        <v>1583</v>
      </c>
      <c r="F18258" s="11">
        <v>0</v>
      </c>
    </row>
    <row r="18259" spans="5:6" x14ac:dyDescent="0.3">
      <c r="E18259" s="4" t="s">
        <v>1095</v>
      </c>
      <c r="F18259" s="11">
        <v>0</v>
      </c>
    </row>
    <row r="18260" spans="5:6" x14ac:dyDescent="0.3">
      <c r="E18260" s="4" t="s">
        <v>1585</v>
      </c>
      <c r="F18260" s="11">
        <v>0</v>
      </c>
    </row>
    <row r="18261" spans="5:6" x14ac:dyDescent="0.3">
      <c r="E18261" s="4" t="s">
        <v>1096</v>
      </c>
      <c r="F18261" s="11">
        <v>0</v>
      </c>
    </row>
    <row r="18262" spans="5:6" x14ac:dyDescent="0.3">
      <c r="E18262" s="4" t="s">
        <v>1587</v>
      </c>
      <c r="F18262" s="11">
        <v>0</v>
      </c>
    </row>
    <row r="18263" spans="5:6" x14ac:dyDescent="0.3">
      <c r="E18263" s="4" t="s">
        <v>1097</v>
      </c>
      <c r="F18263" s="11">
        <v>0</v>
      </c>
    </row>
    <row r="18264" spans="5:6" x14ac:dyDescent="0.3">
      <c r="E18264" s="4" t="s">
        <v>1589</v>
      </c>
      <c r="F18264" s="11">
        <v>0</v>
      </c>
    </row>
    <row r="18265" spans="5:6" x14ac:dyDescent="0.3">
      <c r="E18265" s="4" t="s">
        <v>1098</v>
      </c>
      <c r="F18265" s="11">
        <v>0</v>
      </c>
    </row>
    <row r="18266" spans="5:6" x14ac:dyDescent="0.3">
      <c r="E18266" s="4" t="s">
        <v>1591</v>
      </c>
      <c r="F18266" s="11">
        <v>0</v>
      </c>
    </row>
    <row r="18267" spans="5:6" x14ac:dyDescent="0.3">
      <c r="E18267" s="4" t="s">
        <v>1099</v>
      </c>
      <c r="F18267" s="11">
        <v>0</v>
      </c>
    </row>
    <row r="18268" spans="5:6" x14ac:dyDescent="0.3">
      <c r="E18268" s="4" t="s">
        <v>1593</v>
      </c>
      <c r="F18268" s="11">
        <v>0</v>
      </c>
    </row>
    <row r="18269" spans="5:6" x14ac:dyDescent="0.3">
      <c r="E18269" s="4" t="s">
        <v>1100</v>
      </c>
      <c r="F18269" s="11">
        <v>0</v>
      </c>
    </row>
    <row r="18270" spans="5:6" x14ac:dyDescent="0.3">
      <c r="E18270" s="4" t="s">
        <v>1595</v>
      </c>
      <c r="F18270" s="11">
        <v>0</v>
      </c>
    </row>
    <row r="18271" spans="5:6" x14ac:dyDescent="0.3">
      <c r="E18271" s="4" t="s">
        <v>1101</v>
      </c>
      <c r="F18271" s="11">
        <v>0</v>
      </c>
    </row>
    <row r="18272" spans="5:6" x14ac:dyDescent="0.3">
      <c r="E18272" s="4" t="s">
        <v>1597</v>
      </c>
      <c r="F18272" s="11">
        <v>0</v>
      </c>
    </row>
    <row r="18273" spans="5:6" x14ac:dyDescent="0.3">
      <c r="E18273" s="4" t="s">
        <v>1102</v>
      </c>
      <c r="F18273" s="11">
        <v>0</v>
      </c>
    </row>
    <row r="18274" spans="5:6" x14ac:dyDescent="0.3">
      <c r="E18274" s="4" t="s">
        <v>1599</v>
      </c>
      <c r="F18274" s="11">
        <v>0</v>
      </c>
    </row>
    <row r="18275" spans="5:6" x14ac:dyDescent="0.3">
      <c r="E18275" s="4" t="s">
        <v>1103</v>
      </c>
      <c r="F18275" s="11">
        <v>0</v>
      </c>
    </row>
    <row r="18276" spans="5:6" x14ac:dyDescent="0.3">
      <c r="E18276" s="4" t="s">
        <v>1601</v>
      </c>
      <c r="F18276" s="11">
        <v>0</v>
      </c>
    </row>
    <row r="18277" spans="5:6" x14ac:dyDescent="0.3">
      <c r="E18277" s="4" t="s">
        <v>1104</v>
      </c>
      <c r="F18277" s="11">
        <v>0</v>
      </c>
    </row>
    <row r="18278" spans="5:6" x14ac:dyDescent="0.3">
      <c r="E18278" s="4" t="s">
        <v>1603</v>
      </c>
      <c r="F18278" s="11">
        <v>0</v>
      </c>
    </row>
    <row r="18279" spans="5:6" x14ac:dyDescent="0.3">
      <c r="E18279" s="4" t="s">
        <v>1105</v>
      </c>
      <c r="F18279" s="11">
        <v>0</v>
      </c>
    </row>
    <row r="18280" spans="5:6" x14ac:dyDescent="0.3">
      <c r="E18280" s="4" t="s">
        <v>1605</v>
      </c>
      <c r="F18280" s="11">
        <v>0</v>
      </c>
    </row>
    <row r="18281" spans="5:6" x14ac:dyDescent="0.3">
      <c r="E18281" s="4" t="s">
        <v>1106</v>
      </c>
      <c r="F18281" s="11">
        <v>0</v>
      </c>
    </row>
    <row r="18282" spans="5:6" x14ac:dyDescent="0.3">
      <c r="E18282" s="4" t="s">
        <v>1607</v>
      </c>
      <c r="F18282" s="11">
        <v>0</v>
      </c>
    </row>
    <row r="18283" spans="5:6" x14ac:dyDescent="0.3">
      <c r="E18283" s="4" t="s">
        <v>1107</v>
      </c>
      <c r="F18283" s="11">
        <v>0</v>
      </c>
    </row>
    <row r="18284" spans="5:6" x14ac:dyDescent="0.3">
      <c r="E18284" s="4" t="s">
        <v>1609</v>
      </c>
      <c r="F18284" s="11">
        <v>0</v>
      </c>
    </row>
    <row r="18285" spans="5:6" x14ac:dyDescent="0.3">
      <c r="E18285" s="4" t="s">
        <v>1108</v>
      </c>
      <c r="F18285" s="11">
        <v>0</v>
      </c>
    </row>
    <row r="18286" spans="5:6" x14ac:dyDescent="0.3">
      <c r="E18286" s="4" t="s">
        <v>1611</v>
      </c>
      <c r="F18286" s="11">
        <v>0</v>
      </c>
    </row>
    <row r="18287" spans="5:6" x14ac:dyDescent="0.3">
      <c r="E18287" s="4" t="s">
        <v>593</v>
      </c>
      <c r="F18287" s="11">
        <v>0</v>
      </c>
    </row>
    <row r="18288" spans="5:6" x14ac:dyDescent="0.3">
      <c r="E18288" s="4" t="s">
        <v>1613</v>
      </c>
      <c r="F18288" s="11">
        <v>0</v>
      </c>
    </row>
    <row r="18289" spans="5:6" x14ac:dyDescent="0.3">
      <c r="E18289" s="4" t="s">
        <v>1110</v>
      </c>
      <c r="F18289" s="11">
        <v>0</v>
      </c>
    </row>
    <row r="18290" spans="5:6" x14ac:dyDescent="0.3">
      <c r="E18290" s="4" t="s">
        <v>1615</v>
      </c>
      <c r="F18290" s="11">
        <v>0</v>
      </c>
    </row>
    <row r="18291" spans="5:6" x14ac:dyDescent="0.3">
      <c r="E18291" s="4" t="s">
        <v>1111</v>
      </c>
      <c r="F18291" s="11">
        <v>0</v>
      </c>
    </row>
    <row r="18292" spans="5:6" x14ac:dyDescent="0.3">
      <c r="E18292" s="4" t="s">
        <v>1617</v>
      </c>
      <c r="F18292" s="11">
        <v>0</v>
      </c>
    </row>
    <row r="18293" spans="5:6" x14ac:dyDescent="0.3">
      <c r="E18293" s="4" t="s">
        <v>1112</v>
      </c>
      <c r="F18293" s="11">
        <v>0</v>
      </c>
    </row>
    <row r="18294" spans="5:6" x14ac:dyDescent="0.3">
      <c r="E18294" s="4" t="s">
        <v>1619</v>
      </c>
      <c r="F18294" s="11">
        <v>0</v>
      </c>
    </row>
    <row r="18295" spans="5:6" x14ac:dyDescent="0.3">
      <c r="E18295" s="4" t="s">
        <v>1113</v>
      </c>
      <c r="F18295" s="11">
        <v>0</v>
      </c>
    </row>
    <row r="18296" spans="5:6" x14ac:dyDescent="0.3">
      <c r="E18296" s="4" t="s">
        <v>1621</v>
      </c>
      <c r="F18296" s="11">
        <v>0</v>
      </c>
    </row>
    <row r="18297" spans="5:6" x14ac:dyDescent="0.3">
      <c r="E18297" s="4" t="s">
        <v>1114</v>
      </c>
      <c r="F18297" s="11">
        <v>0</v>
      </c>
    </row>
    <row r="18298" spans="5:6" x14ac:dyDescent="0.3">
      <c r="E18298" s="4" t="s">
        <v>1623</v>
      </c>
      <c r="F18298" s="11">
        <v>0</v>
      </c>
    </row>
    <row r="18299" spans="5:6" x14ac:dyDescent="0.3">
      <c r="E18299" s="4" t="s">
        <v>1115</v>
      </c>
      <c r="F18299" s="11">
        <v>0</v>
      </c>
    </row>
    <row r="18300" spans="5:6" x14ac:dyDescent="0.3">
      <c r="E18300" s="4" t="s">
        <v>1625</v>
      </c>
      <c r="F18300" s="11">
        <v>0</v>
      </c>
    </row>
    <row r="18301" spans="5:6" x14ac:dyDescent="0.3">
      <c r="E18301" s="4" t="s">
        <v>1116</v>
      </c>
      <c r="F18301" s="11">
        <v>0</v>
      </c>
    </row>
    <row r="18302" spans="5:6" x14ac:dyDescent="0.3">
      <c r="E18302" s="4" t="s">
        <v>1627</v>
      </c>
      <c r="F18302" s="11">
        <v>0</v>
      </c>
    </row>
    <row r="18303" spans="5:6" x14ac:dyDescent="0.3">
      <c r="E18303" s="4" t="s">
        <v>1117</v>
      </c>
      <c r="F18303" s="11">
        <v>0</v>
      </c>
    </row>
    <row r="18304" spans="5:6" x14ac:dyDescent="0.3">
      <c r="E18304" s="4" t="s">
        <v>1629</v>
      </c>
      <c r="F18304" s="11">
        <v>0</v>
      </c>
    </row>
    <row r="18305" spans="5:6" x14ac:dyDescent="0.3">
      <c r="E18305" s="4" t="s">
        <v>1118</v>
      </c>
      <c r="F18305" s="11">
        <v>0</v>
      </c>
    </row>
    <row r="18306" spans="5:6" x14ac:dyDescent="0.3">
      <c r="E18306" s="4" t="s">
        <v>1631</v>
      </c>
      <c r="F18306" s="11">
        <v>0</v>
      </c>
    </row>
    <row r="18307" spans="5:6" x14ac:dyDescent="0.3">
      <c r="E18307" s="4" t="s">
        <v>1119</v>
      </c>
      <c r="F18307" s="11">
        <v>0</v>
      </c>
    </row>
    <row r="18308" spans="5:6" x14ac:dyDescent="0.3">
      <c r="E18308" s="4" t="s">
        <v>1633</v>
      </c>
      <c r="F18308" s="11">
        <v>0</v>
      </c>
    </row>
    <row r="18309" spans="5:6" x14ac:dyDescent="0.3">
      <c r="E18309" s="4" t="s">
        <v>1120</v>
      </c>
      <c r="F18309" s="11">
        <v>0</v>
      </c>
    </row>
    <row r="18310" spans="5:6" x14ac:dyDescent="0.3">
      <c r="E18310" s="4" t="s">
        <v>1635</v>
      </c>
      <c r="F18310" s="11">
        <v>0</v>
      </c>
    </row>
    <row r="18311" spans="5:6" x14ac:dyDescent="0.3">
      <c r="E18311" s="4" t="s">
        <v>1121</v>
      </c>
      <c r="F18311" s="11">
        <v>0</v>
      </c>
    </row>
    <row r="18312" spans="5:6" x14ac:dyDescent="0.3">
      <c r="E18312" s="4" t="s">
        <v>1637</v>
      </c>
      <c r="F18312" s="11">
        <v>0</v>
      </c>
    </row>
    <row r="18313" spans="5:6" x14ac:dyDescent="0.3">
      <c r="E18313" s="4" t="s">
        <v>1122</v>
      </c>
      <c r="F18313" s="11">
        <v>0</v>
      </c>
    </row>
    <row r="18314" spans="5:6" x14ac:dyDescent="0.3">
      <c r="E18314" s="4" t="s">
        <v>1639</v>
      </c>
      <c r="F18314" s="11">
        <v>0</v>
      </c>
    </row>
    <row r="18315" spans="5:6" x14ac:dyDescent="0.3">
      <c r="E18315" s="4" t="s">
        <v>1123</v>
      </c>
      <c r="F18315" s="11">
        <v>0</v>
      </c>
    </row>
    <row r="18316" spans="5:6" x14ac:dyDescent="0.3">
      <c r="E18316" s="4" t="s">
        <v>1641</v>
      </c>
      <c r="F18316" s="11">
        <v>0</v>
      </c>
    </row>
    <row r="18317" spans="5:6" x14ac:dyDescent="0.3">
      <c r="E18317" s="4" t="s">
        <v>1124</v>
      </c>
      <c r="F18317" s="11">
        <v>0</v>
      </c>
    </row>
    <row r="18318" spans="5:6" x14ac:dyDescent="0.3">
      <c r="E18318" s="4" t="s">
        <v>1643</v>
      </c>
      <c r="F18318" s="11">
        <v>0</v>
      </c>
    </row>
    <row r="18319" spans="5:6" x14ac:dyDescent="0.3">
      <c r="E18319" s="4" t="s">
        <v>1125</v>
      </c>
      <c r="F18319" s="11">
        <v>0</v>
      </c>
    </row>
    <row r="18320" spans="5:6" x14ac:dyDescent="0.3">
      <c r="E18320" s="4" t="s">
        <v>1645</v>
      </c>
      <c r="F18320" s="11">
        <v>0</v>
      </c>
    </row>
    <row r="18321" spans="5:6" x14ac:dyDescent="0.3">
      <c r="E18321" s="4" t="s">
        <v>1126</v>
      </c>
      <c r="F18321" s="11">
        <v>0</v>
      </c>
    </row>
    <row r="18322" spans="5:6" x14ac:dyDescent="0.3">
      <c r="E18322" s="4" t="s">
        <v>1647</v>
      </c>
      <c r="F18322" s="11">
        <v>0</v>
      </c>
    </row>
    <row r="18323" spans="5:6" x14ac:dyDescent="0.3">
      <c r="E18323" s="4" t="s">
        <v>1127</v>
      </c>
      <c r="F18323" s="11">
        <v>0</v>
      </c>
    </row>
    <row r="18324" spans="5:6" x14ac:dyDescent="0.3">
      <c r="E18324" s="4" t="s">
        <v>1649</v>
      </c>
      <c r="F18324" s="11">
        <v>0</v>
      </c>
    </row>
    <row r="18325" spans="5:6" x14ac:dyDescent="0.3">
      <c r="E18325" s="4" t="s">
        <v>1128</v>
      </c>
      <c r="F18325" s="11">
        <v>0</v>
      </c>
    </row>
    <row r="18326" spans="5:6" x14ac:dyDescent="0.3">
      <c r="E18326" s="4" t="s">
        <v>1651</v>
      </c>
      <c r="F18326" s="11">
        <v>0</v>
      </c>
    </row>
    <row r="18327" spans="5:6" x14ac:dyDescent="0.3">
      <c r="E18327" s="4" t="s">
        <v>1129</v>
      </c>
      <c r="F18327" s="11">
        <v>0</v>
      </c>
    </row>
    <row r="18328" spans="5:6" x14ac:dyDescent="0.3">
      <c r="E18328" s="4" t="s">
        <v>1653</v>
      </c>
      <c r="F18328" s="11">
        <v>0</v>
      </c>
    </row>
    <row r="18329" spans="5:6" x14ac:dyDescent="0.3">
      <c r="E18329" s="4" t="s">
        <v>1130</v>
      </c>
      <c r="F18329" s="11">
        <v>0</v>
      </c>
    </row>
    <row r="18330" spans="5:6" x14ac:dyDescent="0.3">
      <c r="E18330" s="4" t="s">
        <v>1655</v>
      </c>
      <c r="F18330" s="11">
        <v>0</v>
      </c>
    </row>
    <row r="18331" spans="5:6" x14ac:dyDescent="0.3">
      <c r="E18331" s="4" t="s">
        <v>1131</v>
      </c>
      <c r="F18331" s="11">
        <v>0</v>
      </c>
    </row>
    <row r="18332" spans="5:6" x14ac:dyDescent="0.3">
      <c r="E18332" s="4" t="s">
        <v>1657</v>
      </c>
      <c r="F18332" s="11">
        <v>0</v>
      </c>
    </row>
    <row r="18333" spans="5:6" x14ac:dyDescent="0.3">
      <c r="E18333" s="4" t="s">
        <v>1132</v>
      </c>
      <c r="F18333" s="11">
        <v>0</v>
      </c>
    </row>
    <row r="18334" spans="5:6" x14ac:dyDescent="0.3">
      <c r="E18334" s="4" t="s">
        <v>1659</v>
      </c>
      <c r="F18334" s="11">
        <v>0</v>
      </c>
    </row>
    <row r="18335" spans="5:6" x14ac:dyDescent="0.3">
      <c r="E18335" s="4" t="s">
        <v>1133</v>
      </c>
      <c r="F18335" s="11">
        <v>0</v>
      </c>
    </row>
    <row r="18336" spans="5:6" x14ac:dyDescent="0.3">
      <c r="E18336" s="4" t="s">
        <v>1661</v>
      </c>
      <c r="F18336" s="11">
        <v>0</v>
      </c>
    </row>
    <row r="18337" spans="5:6" x14ac:dyDescent="0.3">
      <c r="E18337" s="4" t="s">
        <v>1134</v>
      </c>
      <c r="F18337" s="11">
        <v>0</v>
      </c>
    </row>
    <row r="18338" spans="5:6" x14ac:dyDescent="0.3">
      <c r="E18338" s="4" t="s">
        <v>1663</v>
      </c>
      <c r="F18338" s="11">
        <v>0</v>
      </c>
    </row>
    <row r="18339" spans="5:6" x14ac:dyDescent="0.3">
      <c r="E18339" s="4" t="s">
        <v>1135</v>
      </c>
      <c r="F18339" s="11">
        <v>0</v>
      </c>
    </row>
    <row r="18340" spans="5:6" x14ac:dyDescent="0.3">
      <c r="E18340" s="4" t="s">
        <v>1665</v>
      </c>
      <c r="F18340" s="11">
        <v>0</v>
      </c>
    </row>
    <row r="18341" spans="5:6" x14ac:dyDescent="0.3">
      <c r="E18341" s="4" t="s">
        <v>1136</v>
      </c>
      <c r="F18341" s="11">
        <v>0</v>
      </c>
    </row>
    <row r="18342" spans="5:6" x14ac:dyDescent="0.3">
      <c r="E18342" s="4" t="s">
        <v>1667</v>
      </c>
      <c r="F18342" s="11">
        <v>0</v>
      </c>
    </row>
    <row r="18343" spans="5:6" x14ac:dyDescent="0.3">
      <c r="E18343" s="4" t="s">
        <v>1137</v>
      </c>
      <c r="F18343" s="11">
        <v>0</v>
      </c>
    </row>
    <row r="18344" spans="5:6" x14ac:dyDescent="0.3">
      <c r="E18344" s="4" t="s">
        <v>1669</v>
      </c>
      <c r="F18344" s="11">
        <v>0</v>
      </c>
    </row>
    <row r="18345" spans="5:6" x14ac:dyDescent="0.3">
      <c r="E18345" s="4" t="s">
        <v>1677</v>
      </c>
      <c r="F18345" s="11">
        <v>0</v>
      </c>
    </row>
    <row r="18346" spans="5:6" x14ac:dyDescent="0.3">
      <c r="E18346" s="4" t="s">
        <v>1671</v>
      </c>
      <c r="F18346" s="11">
        <v>0</v>
      </c>
    </row>
    <row r="18347" spans="5:6" x14ac:dyDescent="0.3">
      <c r="E18347" s="4" t="s">
        <v>1679</v>
      </c>
      <c r="F18347" s="11">
        <v>0</v>
      </c>
    </row>
    <row r="18348" spans="5:6" x14ac:dyDescent="0.3">
      <c r="E18348" s="4" t="s">
        <v>1673</v>
      </c>
      <c r="F18348" s="11">
        <v>0</v>
      </c>
    </row>
    <row r="18349" spans="5:6" x14ac:dyDescent="0.3">
      <c r="E18349" s="4" t="s">
        <v>1681</v>
      </c>
      <c r="F18349" s="11">
        <v>0</v>
      </c>
    </row>
    <row r="18350" spans="5:6" x14ac:dyDescent="0.3">
      <c r="E18350" s="4" t="s">
        <v>1675</v>
      </c>
      <c r="F18350" s="11">
        <v>0</v>
      </c>
    </row>
    <row r="18351" spans="5:6" x14ac:dyDescent="0.3">
      <c r="E18351" s="4" t="s">
        <v>1683</v>
      </c>
      <c r="F18351" s="11">
        <v>0</v>
      </c>
    </row>
    <row r="18352" spans="5:6" x14ac:dyDescent="0.3">
      <c r="E18352" s="4" t="s">
        <v>609</v>
      </c>
      <c r="F18352" s="11">
        <v>0</v>
      </c>
    </row>
    <row r="18353" spans="5:6" x14ac:dyDescent="0.3">
      <c r="E18353" s="4" t="s">
        <v>1685</v>
      </c>
      <c r="F18353" s="11">
        <v>0</v>
      </c>
    </row>
    <row r="18354" spans="5:6" x14ac:dyDescent="0.3">
      <c r="E18354" s="4" t="s">
        <v>1138</v>
      </c>
      <c r="F18354" s="11">
        <v>0</v>
      </c>
    </row>
    <row r="18355" spans="5:6" x14ac:dyDescent="0.3">
      <c r="E18355" s="4" t="s">
        <v>1680</v>
      </c>
      <c r="F18355" s="11">
        <v>0</v>
      </c>
    </row>
    <row r="18356" spans="5:6" x14ac:dyDescent="0.3">
      <c r="E18356" s="4" t="s">
        <v>1139</v>
      </c>
      <c r="F18356" s="11">
        <v>0</v>
      </c>
    </row>
    <row r="18357" spans="5:6" x14ac:dyDescent="0.3">
      <c r="E18357" s="4" t="s">
        <v>1682</v>
      </c>
      <c r="F18357" s="11">
        <v>0</v>
      </c>
    </row>
    <row r="18358" spans="5:6" x14ac:dyDescent="0.3">
      <c r="E18358" s="4" t="s">
        <v>1140</v>
      </c>
      <c r="F18358" s="11">
        <v>0</v>
      </c>
    </row>
    <row r="18359" spans="5:6" x14ac:dyDescent="0.3">
      <c r="E18359" s="4" t="s">
        <v>1684</v>
      </c>
      <c r="F18359" s="11">
        <v>0</v>
      </c>
    </row>
    <row r="18360" spans="5:6" x14ac:dyDescent="0.3">
      <c r="E18360" s="4" t="s">
        <v>1141</v>
      </c>
      <c r="F18360" s="11">
        <v>0</v>
      </c>
    </row>
    <row r="18361" spans="5:6" x14ac:dyDescent="0.3">
      <c r="E18361" s="4" t="s">
        <v>1686</v>
      </c>
      <c r="F18361" s="11">
        <v>0</v>
      </c>
    </row>
    <row r="18362" spans="5:6" x14ac:dyDescent="0.3">
      <c r="E18362" s="4" t="s">
        <v>1142</v>
      </c>
      <c r="F18362" s="11">
        <v>0</v>
      </c>
    </row>
    <row r="18363" spans="5:6" x14ac:dyDescent="0.3">
      <c r="E18363" s="4" t="s">
        <v>1688</v>
      </c>
      <c r="F18363" s="11">
        <v>0</v>
      </c>
    </row>
    <row r="18364" spans="5:6" x14ac:dyDescent="0.3">
      <c r="E18364" s="4" t="s">
        <v>1143</v>
      </c>
      <c r="F18364" s="11">
        <v>0</v>
      </c>
    </row>
    <row r="18365" spans="5:6" x14ac:dyDescent="0.3">
      <c r="E18365" s="4" t="s">
        <v>1690</v>
      </c>
      <c r="F18365" s="11">
        <v>0</v>
      </c>
    </row>
    <row r="18366" spans="5:6" x14ac:dyDescent="0.3">
      <c r="E18366" s="4" t="s">
        <v>1144</v>
      </c>
      <c r="F18366" s="11">
        <v>0</v>
      </c>
    </row>
    <row r="18367" spans="5:6" x14ac:dyDescent="0.3">
      <c r="E18367" s="4" t="s">
        <v>1692</v>
      </c>
      <c r="F18367" s="11">
        <v>0</v>
      </c>
    </row>
    <row r="18368" spans="5:6" x14ac:dyDescent="0.3">
      <c r="E18368" s="4" t="s">
        <v>1145</v>
      </c>
      <c r="F18368" s="11">
        <v>0</v>
      </c>
    </row>
    <row r="18369" spans="5:6" x14ac:dyDescent="0.3">
      <c r="E18369" s="4" t="s">
        <v>1694</v>
      </c>
      <c r="F18369" s="11">
        <v>0</v>
      </c>
    </row>
    <row r="18370" spans="5:6" x14ac:dyDescent="0.3">
      <c r="E18370" s="4" t="s">
        <v>1146</v>
      </c>
      <c r="F18370" s="11">
        <v>0</v>
      </c>
    </row>
    <row r="18371" spans="5:6" x14ac:dyDescent="0.3">
      <c r="E18371" s="4" t="s">
        <v>1696</v>
      </c>
      <c r="F18371" s="11">
        <v>0</v>
      </c>
    </row>
    <row r="18372" spans="5:6" x14ac:dyDescent="0.3">
      <c r="E18372" s="4" t="s">
        <v>1147</v>
      </c>
      <c r="F18372" s="11">
        <v>0</v>
      </c>
    </row>
    <row r="18373" spans="5:6" x14ac:dyDescent="0.3">
      <c r="E18373" s="4" t="s">
        <v>1698</v>
      </c>
      <c r="F18373" s="11">
        <v>0</v>
      </c>
    </row>
    <row r="18374" spans="5:6" x14ac:dyDescent="0.3">
      <c r="E18374" s="4" t="s">
        <v>1716</v>
      </c>
      <c r="F18374" s="11">
        <v>0</v>
      </c>
    </row>
    <row r="18375" spans="5:6" x14ac:dyDescent="0.3">
      <c r="E18375" s="4" t="s">
        <v>1700</v>
      </c>
      <c r="F18375" s="11">
        <v>0</v>
      </c>
    </row>
    <row r="18376" spans="5:6" x14ac:dyDescent="0.3">
      <c r="E18376" s="4" t="s">
        <v>1718</v>
      </c>
      <c r="F18376" s="11">
        <v>0</v>
      </c>
    </row>
    <row r="18377" spans="5:6" x14ac:dyDescent="0.3">
      <c r="E18377" s="4" t="s">
        <v>1702</v>
      </c>
      <c r="F18377" s="11">
        <v>0</v>
      </c>
    </row>
    <row r="18378" spans="5:6" x14ac:dyDescent="0.3">
      <c r="E18378" s="4" t="s">
        <v>1720</v>
      </c>
      <c r="F18378" s="11">
        <v>0</v>
      </c>
    </row>
    <row r="18379" spans="5:6" x14ac:dyDescent="0.3">
      <c r="E18379" s="4" t="s">
        <v>1704</v>
      </c>
      <c r="F18379" s="11">
        <v>0</v>
      </c>
    </row>
    <row r="18380" spans="5:6" x14ac:dyDescent="0.3">
      <c r="E18380" s="4" t="s">
        <v>1722</v>
      </c>
      <c r="F18380" s="11">
        <v>0</v>
      </c>
    </row>
    <row r="18381" spans="5:6" x14ac:dyDescent="0.3">
      <c r="E18381" s="4" t="s">
        <v>1706</v>
      </c>
      <c r="F18381" s="11">
        <v>0</v>
      </c>
    </row>
    <row r="18382" spans="5:6" x14ac:dyDescent="0.3">
      <c r="E18382" s="4" t="s">
        <v>1724</v>
      </c>
      <c r="F18382" s="11">
        <v>0</v>
      </c>
    </row>
    <row r="18383" spans="5:6" x14ac:dyDescent="0.3">
      <c r="E18383" s="4" t="s">
        <v>1708</v>
      </c>
      <c r="F18383" s="11">
        <v>0</v>
      </c>
    </row>
    <row r="18384" spans="5:6" x14ac:dyDescent="0.3">
      <c r="E18384" s="4" t="s">
        <v>1726</v>
      </c>
      <c r="F18384" s="11">
        <v>0</v>
      </c>
    </row>
    <row r="18385" spans="5:6" x14ac:dyDescent="0.3">
      <c r="E18385" s="4" t="s">
        <v>1710</v>
      </c>
      <c r="F18385" s="11">
        <v>0</v>
      </c>
    </row>
    <row r="18386" spans="5:6" x14ac:dyDescent="0.3">
      <c r="E18386" s="4" t="s">
        <v>1728</v>
      </c>
      <c r="F18386" s="11">
        <v>0</v>
      </c>
    </row>
    <row r="18387" spans="5:6" x14ac:dyDescent="0.3">
      <c r="E18387" s="4" t="s">
        <v>1712</v>
      </c>
      <c r="F18387" s="11">
        <v>0</v>
      </c>
    </row>
    <row r="18388" spans="5:6" x14ac:dyDescent="0.3">
      <c r="E18388" s="4" t="s">
        <v>1730</v>
      </c>
      <c r="F18388" s="11">
        <v>0</v>
      </c>
    </row>
    <row r="18389" spans="5:6" x14ac:dyDescent="0.3">
      <c r="E18389" s="4" t="s">
        <v>1714</v>
      </c>
      <c r="F18389" s="11">
        <v>0</v>
      </c>
    </row>
    <row r="18390" spans="5:6" x14ac:dyDescent="0.3">
      <c r="E18390" s="4" t="s">
        <v>1156</v>
      </c>
      <c r="F18390" s="11">
        <v>0</v>
      </c>
    </row>
    <row r="18391" spans="5:6" x14ac:dyDescent="0.3">
      <c r="E18391" s="4" t="s">
        <v>600</v>
      </c>
      <c r="F18391" s="11">
        <v>0</v>
      </c>
    </row>
    <row r="18392" spans="5:6" x14ac:dyDescent="0.3">
      <c r="E18392" s="4" t="s">
        <v>1157</v>
      </c>
      <c r="F18392" s="11">
        <v>0</v>
      </c>
    </row>
    <row r="18393" spans="5:6" x14ac:dyDescent="0.3">
      <c r="E18393" s="4" t="s">
        <v>1148</v>
      </c>
      <c r="F18393" s="11">
        <v>0</v>
      </c>
    </row>
    <row r="18394" spans="5:6" x14ac:dyDescent="0.3">
      <c r="E18394" s="4" t="s">
        <v>1719</v>
      </c>
      <c r="F18394" s="11">
        <v>0</v>
      </c>
    </row>
    <row r="18395" spans="5:6" x14ac:dyDescent="0.3">
      <c r="E18395" s="4" t="s">
        <v>1149</v>
      </c>
      <c r="F18395" s="11">
        <v>0</v>
      </c>
    </row>
    <row r="18396" spans="5:6" x14ac:dyDescent="0.3">
      <c r="E18396" s="4" t="s">
        <v>1721</v>
      </c>
      <c r="F18396" s="11">
        <v>0</v>
      </c>
    </row>
    <row r="18397" spans="5:6" x14ac:dyDescent="0.3">
      <c r="E18397" s="4" t="s">
        <v>1150</v>
      </c>
      <c r="F18397" s="11">
        <v>0</v>
      </c>
    </row>
    <row r="18398" spans="5:6" x14ac:dyDescent="0.3">
      <c r="E18398" s="4" t="s">
        <v>1723</v>
      </c>
      <c r="F18398" s="11">
        <v>0</v>
      </c>
    </row>
    <row r="18399" spans="5:6" x14ac:dyDescent="0.3">
      <c r="E18399" s="4" t="s">
        <v>1151</v>
      </c>
      <c r="F18399" s="11">
        <v>0</v>
      </c>
    </row>
    <row r="18400" spans="5:6" x14ac:dyDescent="0.3">
      <c r="E18400" s="4" t="s">
        <v>1725</v>
      </c>
      <c r="F18400" s="11">
        <v>0</v>
      </c>
    </row>
    <row r="18401" spans="5:6" x14ac:dyDescent="0.3">
      <c r="E18401" s="4" t="s">
        <v>1152</v>
      </c>
      <c r="F18401" s="11">
        <v>0</v>
      </c>
    </row>
    <row r="18402" spans="5:6" x14ac:dyDescent="0.3">
      <c r="E18402" s="4" t="s">
        <v>1727</v>
      </c>
      <c r="F18402" s="11">
        <v>0</v>
      </c>
    </row>
    <row r="18403" spans="5:6" x14ac:dyDescent="0.3">
      <c r="E18403" s="4" t="s">
        <v>1153</v>
      </c>
      <c r="F18403" s="11">
        <v>0</v>
      </c>
    </row>
    <row r="18404" spans="5:6" x14ac:dyDescent="0.3">
      <c r="E18404" s="4" t="s">
        <v>1729</v>
      </c>
      <c r="F18404" s="11">
        <v>0</v>
      </c>
    </row>
    <row r="18405" spans="5:6" x14ac:dyDescent="0.3">
      <c r="E18405" s="4" t="s">
        <v>1154</v>
      </c>
      <c r="F18405" s="11">
        <v>0</v>
      </c>
    </row>
    <row r="18406" spans="5:6" x14ac:dyDescent="0.3">
      <c r="E18406" s="4" t="s">
        <v>581</v>
      </c>
      <c r="F18406" s="11">
        <v>0</v>
      </c>
    </row>
    <row r="18407" spans="5:6" x14ac:dyDescent="0.3">
      <c r="E18407" s="4" t="s">
        <v>1155</v>
      </c>
      <c r="F18407" s="11">
        <v>0</v>
      </c>
    </row>
  </sheetData>
  <phoneticPr fontId="5" type="noConversion"/>
  <pageMargins left="0.7" right="0.7" top="0.75" bottom="0.75" header="0.3" footer="0.3"/>
  <drawing r:id="rId9"/>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Props1.xml><?xml version="1.0" encoding="utf-8"?>
<ds:datastoreItem xmlns:ds="http://schemas.openxmlformats.org/officeDocument/2006/customXml" ds:itemID="{C0D0A2B0-DBB2-4C54-B8C5-65842F4D84A0}">
  <ds:schemaRefs/>
</ds:datastoreItem>
</file>

<file path=customXml/itemProps2.xml><?xml version="1.0" encoding="utf-8"?>
<ds:datastoreItem xmlns:ds="http://schemas.openxmlformats.org/officeDocument/2006/customXml" ds:itemID="{86F9053E-9DC1-4FBC-9999-797F22180504}">
  <ds:schemaRefs/>
</ds:datastoreItem>
</file>

<file path=customXml/itemProps3.xml><?xml version="1.0" encoding="utf-8"?>
<ds:datastoreItem xmlns:ds="http://schemas.openxmlformats.org/officeDocument/2006/customXml" ds:itemID="{ABD78DED-91A2-403B-90A8-6E26A5ABDB0D}">
  <ds:schemaRefs/>
</ds:datastoreItem>
</file>

<file path=customXml/itemProps4.xml><?xml version="1.0" encoding="utf-8"?>
<ds:datastoreItem xmlns:ds="http://schemas.openxmlformats.org/officeDocument/2006/customXml" ds:itemID="{BDC7DC35-9FBF-4E60-94F9-DB96AD5202C5}">
  <ds:schemaRefs/>
</ds:datastoreItem>
</file>

<file path=customXml/itemProps5.xml><?xml version="1.0" encoding="utf-8"?>
<ds:datastoreItem xmlns:ds="http://schemas.openxmlformats.org/officeDocument/2006/customXml" ds:itemID="{4AC56634-81D6-49F8-875D-D095DFE5C089}">
  <ds:schemaRefs/>
</ds:datastoreItem>
</file>

<file path=customXml/itemProps6.xml><?xml version="1.0" encoding="utf-8"?>
<ds:datastoreItem xmlns:ds="http://schemas.openxmlformats.org/officeDocument/2006/customXml" ds:itemID="{E3C6CC3E-01B4-401A-ACF1-E84DAA8201DE}">
  <ds:schemaRefs/>
</ds:datastoreItem>
</file>

<file path=customXml/itemProps7.xml><?xml version="1.0" encoding="utf-8"?>
<ds:datastoreItem xmlns:ds="http://schemas.openxmlformats.org/officeDocument/2006/customXml" ds:itemID="{88F8DF14-DEA8-4E9E-A88A-0AB4DEB8B3D6}">
  <ds:schemaRefs/>
</ds:datastoreItem>
</file>

<file path=customXml/itemProps8.xml><?xml version="1.0" encoding="utf-8"?>
<ds:datastoreItem xmlns:ds="http://schemas.openxmlformats.org/officeDocument/2006/customXml" ds:itemID="{BDF80FBD-1A90-4ED3-9D98-7AA74BC8ABE9}">
  <ds:schemaRefs/>
</ds:datastoreItem>
</file>

<file path=customXml/itemProps9.xml><?xml version="1.0" encoding="utf-8"?>
<ds:datastoreItem xmlns:ds="http://schemas.openxmlformats.org/officeDocument/2006/customXml" ds:itemID="{42956624-E396-4B94-91F8-C64CB45DDEF1}">
  <ds:schemaRefs/>
</ds:datastoreItem>
</file>

<file path=customXml/itemProps10.xml><?xml version="1.0" encoding="utf-8"?>
<ds:datastoreItem xmlns:ds="http://schemas.openxmlformats.org/officeDocument/2006/customXml" ds:itemID="{156886B3-11D3-406B-A8DB-8A99524D1057}">
  <ds:schemaRefs/>
</ds:datastoreItem>
</file>

<file path=customXml/itemProps11.xml><?xml version="1.0" encoding="utf-8"?>
<ds:datastoreItem xmlns:ds="http://schemas.openxmlformats.org/officeDocument/2006/customXml" ds:itemID="{85B0D3BE-C9B4-40E3-8CBF-29E88C6C92AA}">
  <ds:schemaRefs/>
</ds:datastoreItem>
</file>

<file path=customXml/itemProps12.xml><?xml version="1.0" encoding="utf-8"?>
<ds:datastoreItem xmlns:ds="http://schemas.openxmlformats.org/officeDocument/2006/customXml" ds:itemID="{731F6BD2-FB31-4AF1-B6CD-567B9E9C5F1C}">
  <ds:schemaRefs/>
</ds:datastoreItem>
</file>

<file path=customXml/itemProps13.xml><?xml version="1.0" encoding="utf-8"?>
<ds:datastoreItem xmlns:ds="http://schemas.openxmlformats.org/officeDocument/2006/customXml" ds:itemID="{9FE6A6BB-827E-467D-934E-DFFDA8A633E5}">
  <ds:schemaRefs/>
</ds:datastoreItem>
</file>

<file path=customXml/itemProps14.xml><?xml version="1.0" encoding="utf-8"?>
<ds:datastoreItem xmlns:ds="http://schemas.openxmlformats.org/officeDocument/2006/customXml" ds:itemID="{1BCDCC92-C511-4F1D-9FAB-93588B8EB8C1}">
  <ds:schemaRefs/>
</ds:datastoreItem>
</file>

<file path=customXml/itemProps15.xml><?xml version="1.0" encoding="utf-8"?>
<ds:datastoreItem xmlns:ds="http://schemas.openxmlformats.org/officeDocument/2006/customXml" ds:itemID="{CD9A9333-644F-4CF6-93E7-781CA7EF15B5}">
  <ds:schemaRefs/>
</ds:datastoreItem>
</file>

<file path=customXml/itemProps16.xml><?xml version="1.0" encoding="utf-8"?>
<ds:datastoreItem xmlns:ds="http://schemas.openxmlformats.org/officeDocument/2006/customXml" ds:itemID="{C961683C-8AB5-47C2-A254-56F427138EA7}">
  <ds:schemaRefs/>
</ds:datastoreItem>
</file>

<file path=customXml/itemProps17.xml><?xml version="1.0" encoding="utf-8"?>
<ds:datastoreItem xmlns:ds="http://schemas.openxmlformats.org/officeDocument/2006/customXml" ds:itemID="{E07F7786-03F5-4916-9666-444FADAE2C13}">
  <ds:schemaRefs/>
</ds:datastoreItem>
</file>

<file path=customXml/itemProps18.xml><?xml version="1.0" encoding="utf-8"?>
<ds:datastoreItem xmlns:ds="http://schemas.openxmlformats.org/officeDocument/2006/customXml" ds:itemID="{4F2FA30B-E374-426A-AC58-5CD8264257A9}">
  <ds:schemaRefs/>
</ds:datastoreItem>
</file>

<file path=customXml/itemProps19.xml><?xml version="1.0" encoding="utf-8"?>
<ds:datastoreItem xmlns:ds="http://schemas.openxmlformats.org/officeDocument/2006/customXml" ds:itemID="{C915AD46-E0B4-4B01-B261-45B679C3F2A3}">
  <ds:schemaRefs/>
</ds:datastoreItem>
</file>

<file path=customXml/itemProps20.xml><?xml version="1.0" encoding="utf-8"?>
<ds:datastoreItem xmlns:ds="http://schemas.openxmlformats.org/officeDocument/2006/customXml" ds:itemID="{3B3CBFCE-D655-4E79-80C8-ABD399BDF50E}">
  <ds:schemaRefs/>
</ds:datastoreItem>
</file>

<file path=customXml/itemProps21.xml><?xml version="1.0" encoding="utf-8"?>
<ds:datastoreItem xmlns:ds="http://schemas.openxmlformats.org/officeDocument/2006/customXml" ds:itemID="{7B07243C-239C-4333-919E-E948E3CD19F5}">
  <ds:schemaRefs/>
</ds:datastoreItem>
</file>

<file path=customXml/itemProps22.xml><?xml version="1.0" encoding="utf-8"?>
<ds:datastoreItem xmlns:ds="http://schemas.openxmlformats.org/officeDocument/2006/customXml" ds:itemID="{B890267D-822D-4415-88DF-4020DD39D86F}">
  <ds:schemaRefs/>
</ds:datastoreItem>
</file>

<file path=customXml/itemProps23.xml><?xml version="1.0" encoding="utf-8"?>
<ds:datastoreItem xmlns:ds="http://schemas.openxmlformats.org/officeDocument/2006/customXml" ds:itemID="{7A1E9E88-61B8-499E-BA38-1650A5AA72FD}">
  <ds:schemaRefs/>
</ds:datastoreItem>
</file>

<file path=customXml/itemProps24.xml><?xml version="1.0" encoding="utf-8"?>
<ds:datastoreItem xmlns:ds="http://schemas.openxmlformats.org/officeDocument/2006/customXml" ds:itemID="{8A5ECA34-8AB7-45B7-821A-FCA4B23D86C0}">
  <ds:schemaRefs>
    <ds:schemaRef ds:uri="http://schemas.microsoft.com/DataMashup"/>
  </ds:schemaRefs>
</ds:datastoreItem>
</file>

<file path=customXml/itemProps25.xml><?xml version="1.0" encoding="utf-8"?>
<ds:datastoreItem xmlns:ds="http://schemas.openxmlformats.org/officeDocument/2006/customXml" ds:itemID="{6CD3D178-E0FD-4939-80B3-00A5E5AEDFDA}">
  <ds:schemaRefs/>
</ds:datastoreItem>
</file>

<file path=customXml/itemProps26.xml><?xml version="1.0" encoding="utf-8"?>
<ds:datastoreItem xmlns:ds="http://schemas.openxmlformats.org/officeDocument/2006/customXml" ds:itemID="{29CD4DB8-C6F4-4863-90E2-3BE1D8865D93}">
  <ds:schemaRefs/>
</ds:datastoreItem>
</file>

<file path=customXml/itemProps27.xml><?xml version="1.0" encoding="utf-8"?>
<ds:datastoreItem xmlns:ds="http://schemas.openxmlformats.org/officeDocument/2006/customXml" ds:itemID="{C55F4028-783C-4D6D-95EE-FBADB09F5B46}">
  <ds:schemaRefs/>
</ds:datastoreItem>
</file>

<file path=customXml/itemProps28.xml><?xml version="1.0" encoding="utf-8"?>
<ds:datastoreItem xmlns:ds="http://schemas.openxmlformats.org/officeDocument/2006/customXml" ds:itemID="{382BC097-0D9D-45A1-93F7-85630814BD04}">
  <ds:schemaRefs/>
</ds:datastoreItem>
</file>

<file path=customXml/itemProps29.xml><?xml version="1.0" encoding="utf-8"?>
<ds:datastoreItem xmlns:ds="http://schemas.openxmlformats.org/officeDocument/2006/customXml" ds:itemID="{B9C90C0B-004D-4CA1-81FE-15AC2B3D4092}">
  <ds:schemaRefs/>
</ds:datastoreItem>
</file>

<file path=customXml/itemProps30.xml><?xml version="1.0" encoding="utf-8"?>
<ds:datastoreItem xmlns:ds="http://schemas.openxmlformats.org/officeDocument/2006/customXml" ds:itemID="{88D27239-DAAD-4DDC-B966-5D6C16B62646}">
  <ds:schemaRefs/>
</ds:datastoreItem>
</file>

<file path=customXml/itemProps31.xml><?xml version="1.0" encoding="utf-8"?>
<ds:datastoreItem xmlns:ds="http://schemas.openxmlformats.org/officeDocument/2006/customXml" ds:itemID="{0F1E79E5-6FC2-4FEC-A3E4-6813DF7BDD47}">
  <ds:schemaRefs/>
</ds:datastoreItem>
</file>

<file path=customXml/itemProps32.xml><?xml version="1.0" encoding="utf-8"?>
<ds:datastoreItem xmlns:ds="http://schemas.openxmlformats.org/officeDocument/2006/customXml" ds:itemID="{408F5A7D-15C5-4BF6-866A-C2159B9C294D}">
  <ds:schemaRefs/>
</ds:datastoreItem>
</file>

<file path=customXml/itemProps33.xml><?xml version="1.0" encoding="utf-8"?>
<ds:datastoreItem xmlns:ds="http://schemas.openxmlformats.org/officeDocument/2006/customXml" ds:itemID="{F1053123-3F4B-4625-B9F7-DFA2A5DA733A}">
  <ds:schemaRefs/>
</ds:datastoreItem>
</file>

<file path=customXml/itemProps34.xml><?xml version="1.0" encoding="utf-8"?>
<ds:datastoreItem xmlns:ds="http://schemas.openxmlformats.org/officeDocument/2006/customXml" ds:itemID="{82347CBF-E05D-4FCE-B114-3EA2E82FB47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Analysis 1</vt:lpstr>
      <vt:lpstr>Analysis 1 (2)</vt:lpstr>
      <vt:lpstr>Time Series Dashboard</vt:lpstr>
      <vt:lpstr>Dashboard </vt:lpstr>
      <vt:lpstr>PC Analysis</vt:lpstr>
      <vt:lpstr>Customer</vt:lpstr>
      <vt:lpstr>Lookup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Nazim KH</dc:creator>
  <cp:lastModifiedBy>Nazim KH</cp:lastModifiedBy>
  <dcterms:created xsi:type="dcterms:W3CDTF">2025-08-11T13:11:38Z</dcterms:created>
  <dcterms:modified xsi:type="dcterms:W3CDTF">2025-09-27T19:06:47Z</dcterms:modified>
</cp:coreProperties>
</file>