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bond/Documents/"/>
    </mc:Choice>
  </mc:AlternateContent>
  <xr:revisionPtr revIDLastSave="0" documentId="13_ncr:1_{B875DA87-3269-3A4D-90AE-2D56DD587B2D}" xr6:coauthVersionLast="47" xr6:coauthVersionMax="47" xr10:uidLastSave="{00000000-0000-0000-0000-000000000000}"/>
  <bookViews>
    <workbookView xWindow="0" yWindow="500" windowWidth="38400" windowHeight="19880" xr2:uid="{71CF5D15-09B8-45E3-9181-E6A2E6ED69F1}"/>
  </bookViews>
  <sheets>
    <sheet name="Excel" sheetId="1" r:id="rId1"/>
    <sheet name="SQL" sheetId="2" r:id="rId2"/>
  </sheets>
  <definedNames>
    <definedName name="_xlnm._FilterDatabase" localSheetId="1" hidden="1">SQL!$B$2:$B$2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F50" i="1"/>
  <c r="F48" i="1"/>
  <c r="M4" i="1" a="1"/>
  <c r="M4" i="1" s="1"/>
  <c r="D34" i="1"/>
  <c r="D35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<sst xmlns="http://schemas.openxmlformats.org/spreadsheetml/2006/main" count="226" uniqueCount="70">
  <si>
    <t>ŽÁDOSTI</t>
  </si>
  <si>
    <t>ZÁKAZNÍCI</t>
  </si>
  <si>
    <t>Prodejna</t>
  </si>
  <si>
    <t>ID_zákazníka</t>
  </si>
  <si>
    <t>Mall</t>
  </si>
  <si>
    <t>CZC</t>
  </si>
  <si>
    <t>Datart</t>
  </si>
  <si>
    <t>Jméno</t>
  </si>
  <si>
    <t>Příjmení</t>
  </si>
  <si>
    <t>Jan</t>
  </si>
  <si>
    <t>Michal</t>
  </si>
  <si>
    <t>Karel</t>
  </si>
  <si>
    <t>Gabriela</t>
  </si>
  <si>
    <t>Simona</t>
  </si>
  <si>
    <t>Kraus</t>
  </si>
  <si>
    <t>Fialová</t>
  </si>
  <si>
    <t>Šmíd</t>
  </si>
  <si>
    <t>Smrk</t>
  </si>
  <si>
    <t>Nová</t>
  </si>
  <si>
    <t>Mobil</t>
  </si>
  <si>
    <t>Notebook</t>
  </si>
  <si>
    <t>Zboží</t>
  </si>
  <si>
    <t>ID_objednávky</t>
  </si>
  <si>
    <t>Datum_objednávky</t>
  </si>
  <si>
    <t>Financovaná_částka</t>
  </si>
  <si>
    <t>Lednice</t>
  </si>
  <si>
    <t>Sluchátka</t>
  </si>
  <si>
    <t>Tablet</t>
  </si>
  <si>
    <t>Monitor</t>
  </si>
  <si>
    <t>1.</t>
  </si>
  <si>
    <r>
      <t xml:space="preserve">Doplň pomocí </t>
    </r>
    <r>
      <rPr>
        <u/>
        <sz val="9"/>
        <color theme="1"/>
        <rFont val="Calibri"/>
        <family val="2"/>
        <charset val="238"/>
      </rPr>
      <t>funkce</t>
    </r>
    <r>
      <rPr>
        <sz val="9"/>
        <color theme="1"/>
        <rFont val="Calibri"/>
        <family val="2"/>
        <charset val="238"/>
      </rPr>
      <t xml:space="preserve"> do tabulky ŽÁDOSTI </t>
    </r>
    <r>
      <rPr>
        <u/>
        <sz val="9"/>
        <color theme="1"/>
        <rFont val="Calibri"/>
        <family val="2"/>
        <charset val="238"/>
      </rPr>
      <t>příjmení</t>
    </r>
    <r>
      <rPr>
        <sz val="9"/>
        <color theme="1"/>
        <rFont val="Calibri"/>
        <family val="2"/>
        <charset val="238"/>
      </rPr>
      <t xml:space="preserve"> zákazníka z tabulky ZÁKAZNÍCI.</t>
    </r>
  </si>
  <si>
    <t>Pohlaví</t>
  </si>
  <si>
    <t>Muž</t>
  </si>
  <si>
    <t>Žena</t>
  </si>
  <si>
    <t>2.</t>
  </si>
  <si>
    <t>ID_pohlaví</t>
  </si>
  <si>
    <t xml:space="preserve">   Pokud je pohlaví Muž, pak ID_pohlaví bude 0</t>
  </si>
  <si>
    <t xml:space="preserve">   Pokud je pohlaví Žena, pak ID_pohlaví bude 1</t>
  </si>
  <si>
    <t>OBJEDNÁVKY</t>
  </si>
  <si>
    <t>Průměrnou financovanou částku</t>
  </si>
  <si>
    <t>Počet objednávek s mobilem</t>
  </si>
  <si>
    <t>Meziroční změna</t>
  </si>
  <si>
    <t>4.</t>
  </si>
  <si>
    <t>Objem profinancovaných částek v letech</t>
  </si>
  <si>
    <t>Výsledek zaokrouhli na 2 desetinná místa</t>
  </si>
  <si>
    <t>r. 2021</t>
  </si>
  <si>
    <t>r. 2022</t>
  </si>
  <si>
    <t>3.</t>
  </si>
  <si>
    <t>a)</t>
  </si>
  <si>
    <t>b)</t>
  </si>
  <si>
    <r>
      <t xml:space="preserve">S použitím </t>
    </r>
    <r>
      <rPr>
        <u/>
        <sz val="9"/>
        <color theme="1"/>
        <rFont val="Calibri"/>
        <family val="2"/>
        <charset val="238"/>
      </rPr>
      <t>funkce</t>
    </r>
    <r>
      <rPr>
        <sz val="9"/>
        <color theme="1"/>
        <rFont val="Calibri"/>
        <family val="2"/>
        <charset val="238"/>
      </rPr>
      <t xml:space="preserve"> doplň do tabulky ZÁKAZNÍCI informaci o </t>
    </r>
    <r>
      <rPr>
        <u/>
        <sz val="9"/>
        <color theme="1"/>
        <rFont val="Calibri"/>
        <family val="2"/>
        <charset val="238"/>
      </rPr>
      <t>ID_pohlav</t>
    </r>
    <r>
      <rPr>
        <sz val="9"/>
        <color theme="1"/>
        <rFont val="Calibri"/>
        <family val="2"/>
        <charset val="238"/>
      </rPr>
      <t>í.</t>
    </r>
  </si>
  <si>
    <t>Z tabulky OBJEDNÁVKY vypočítej (ideálně pomocí funkce):</t>
  </si>
  <si>
    <t>5.</t>
  </si>
  <si>
    <t>Značka</t>
  </si>
  <si>
    <t>Apple</t>
  </si>
  <si>
    <t>HP</t>
  </si>
  <si>
    <t>Bosch</t>
  </si>
  <si>
    <t>Samsung</t>
  </si>
  <si>
    <t>Dell</t>
  </si>
  <si>
    <t>Xiaomi</t>
  </si>
  <si>
    <t>Napiš SQL příkaz, jehož výsledkem bude tabulka zobrazující ID_objednávky, Prodejna, Příjmení</t>
  </si>
  <si>
    <t>Když je pohlaví muž tak hodnota bude 0</t>
  </si>
  <si>
    <t>Když je pohlaví žena tak hodnota bude 1</t>
  </si>
  <si>
    <t>Napiš SQL příkaz, jehož výsledkem bude tabulka zobrazující celkovou financovanou částku k typu zboží</t>
  </si>
  <si>
    <t>Napiš SQL příkaz, jehož výsledkem bude tabulka zobrazující ID_objednávky, Prodejna, Příjmení a to jen pro zákazníka s ID_zákazníka = 3</t>
  </si>
  <si>
    <t>Napiš SQL příkaz, jehož výsledkem bude tabulka zobrazující ID_objednávky, Datum_objednávky, Zboží, Financovaná částka</t>
  </si>
  <si>
    <t>Z tabulky níže vypočítej meziroční změnu v profinancovaném objemu</t>
  </si>
  <si>
    <t>Pod tabulku vytvoř sloupcový graf, který bude ukazovat srovnání profinancovaného objemu jednotlivých prodejen v letech</t>
  </si>
  <si>
    <t>Napiš SQL příkaz, jehož výsledkem bude ID_zákazníka, Jméno, Příjmení a nový sloupec ID_pohlaví, kde bude platit: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</si>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</sst>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\ [$Kč-405]_-;\-* #,##0\ [$Kč-405]_-;_-* &quot;-&quot;??\ [$Kč-405]_-;_-@_-"/>
  </numFmts>
  <fonts count="4" x14ac:knownFonts="1">
    <font>
      <sz val="9"/>
      <color theme="1"/>
      <name val="Calibri"/>
      <family val="2"/>
      <charset val="238"/>
    </font>
    <font>
      <sz val="9"/>
      <color theme="1"/>
      <name val="Calibri"/>
      <family val="2"/>
      <charset val="238"/>
    </font>
    <font>
      <u/>
      <sz val="9"/>
      <color theme="1"/>
      <name val="Calibri"/>
      <family val="2"/>
      <charset val="238"/>
    </font>
    <font>
      <b/>
      <sz val="9"/>
      <color theme="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14" fontId="0" fillId="0" borderId="8" xfId="0" applyNumberFormat="1" applyBorder="1"/>
    <xf numFmtId="14" fontId="0" fillId="0" borderId="9" xfId="0" applyNumberFormat="1" applyBorder="1"/>
    <xf numFmtId="0" fontId="0" fillId="0" borderId="0" xfId="0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0" borderId="10" xfId="0" applyBorder="1"/>
    <xf numFmtId="0" fontId="0" fillId="4" borderId="9" xfId="0" applyFill="1" applyBorder="1"/>
    <xf numFmtId="0" fontId="0" fillId="5" borderId="9" xfId="0" applyFill="1" applyBorder="1"/>
    <xf numFmtId="164" fontId="0" fillId="0" borderId="7" xfId="0" applyNumberFormat="1" applyBorder="1"/>
    <xf numFmtId="0" fontId="0" fillId="0" borderId="16" xfId="0" applyBorder="1"/>
    <xf numFmtId="0" fontId="0" fillId="0" borderId="11" xfId="0" applyBorder="1"/>
    <xf numFmtId="164" fontId="0" fillId="0" borderId="19" xfId="0" applyNumberFormat="1" applyBorder="1"/>
    <xf numFmtId="9" fontId="0" fillId="0" borderId="12" xfId="1" applyFont="1" applyBorder="1"/>
    <xf numFmtId="0" fontId="0" fillId="0" borderId="15" xfId="0" applyBorder="1"/>
    <xf numFmtId="0" fontId="0" fillId="0" borderId="13" xfId="0" applyBorder="1"/>
    <xf numFmtId="164" fontId="0" fillId="0" borderId="14" xfId="0" applyNumberFormat="1" applyBorder="1"/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164" fontId="0" fillId="0" borderId="8" xfId="0" applyNumberFormat="1" applyBorder="1"/>
    <xf numFmtId="164" fontId="0" fillId="0" borderId="9" xfId="0" applyNumberFormat="1" applyBorder="1"/>
    <xf numFmtId="0" fontId="3" fillId="0" borderId="0" xfId="0" applyFont="1"/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Srovnání</a:t>
            </a:r>
            <a:r>
              <a:rPr lang="en-GB" baseline="0"/>
              <a:t> profinancovaného objemu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Excel!$C$48</c:f>
              <c:strCache>
                <c:ptCount val="1"/>
                <c:pt idx="0">
                  <c:v>Mall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Excel!$D$46:$F$47</c:f>
              <c:strCache>
                <c:ptCount val="3"/>
                <c:pt idx="0">
                  <c:v>r. 2021</c:v>
                </c:pt>
                <c:pt idx="1">
                  <c:v>r. 2022</c:v>
                </c:pt>
                <c:pt idx="2">
                  <c:v>Meziroční změna</c:v>
                </c:pt>
              </c:strCache>
            </c:strRef>
          </c:cat>
          <c:val>
            <c:numRef>
              <c:f>Excel!$D$48:$F$48</c:f>
              <c:numCache>
                <c:formatCode>_-* #\ ##0\ [$Kč-405]_-;\-* #\ ##0\ [$Kč-405]_-;_-* "-"??\ [$Kč-405]_-;_-@_-</c:formatCode>
                <c:ptCount val="3"/>
                <c:pt idx="0">
                  <c:v>9500000</c:v>
                </c:pt>
                <c:pt idx="1">
                  <c:v>12100000</c:v>
                </c:pt>
                <c:pt idx="2" formatCode="0%">
                  <c:v>0.27368421052631581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2A-B94C-A36C-D5FD4A5706B3}"/>
            </c:ext>
          </c:extLst>
        </c:ser>
        <c:ser>
          <c:idx val="1"/>
          <c:order val="1"/>
          <c:tx>
            <c:strRef>
              <c:f>Excel!$C$49</c:f>
              <c:strCache>
                <c:ptCount val="1"/>
                <c:pt idx="0">
                  <c:v>CZC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Excel!$D$46:$F$47</c:f>
              <c:strCache>
                <c:ptCount val="3"/>
                <c:pt idx="0">
                  <c:v>r. 2021</c:v>
                </c:pt>
                <c:pt idx="1">
                  <c:v>r. 2022</c:v>
                </c:pt>
                <c:pt idx="2">
                  <c:v>Meziroční změna</c:v>
                </c:pt>
              </c:strCache>
            </c:strRef>
          </c:cat>
          <c:val>
            <c:numRef>
              <c:f>Excel!$D$49:$F$49</c:f>
              <c:numCache>
                <c:formatCode>_-* #\ ##0\ [$Kč-405]_-;\-* #\ ##0\ [$Kč-405]_-;_-* "-"??\ [$Kč-405]_-;_-@_-</c:formatCode>
                <c:ptCount val="3"/>
                <c:pt idx="0">
                  <c:v>7350000</c:v>
                </c:pt>
                <c:pt idx="1">
                  <c:v>8800000</c:v>
                </c:pt>
                <c:pt idx="2" formatCode="0%">
                  <c:v>0.19727891156462585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2A-B94C-A36C-D5FD4A5706B3}"/>
            </c:ext>
          </c:extLst>
        </c:ser>
        <c:ser>
          <c:idx val="2"/>
          <c:order val="2"/>
          <c:tx>
            <c:strRef>
              <c:f>Excel!$C$50</c:f>
              <c:strCache>
                <c:ptCount val="1"/>
                <c:pt idx="0">
                  <c:v>Datart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Excel!$D$46:$F$47</c:f>
              <c:strCache>
                <c:ptCount val="3"/>
                <c:pt idx="0">
                  <c:v>r. 2021</c:v>
                </c:pt>
                <c:pt idx="1">
                  <c:v>r. 2022</c:v>
                </c:pt>
                <c:pt idx="2">
                  <c:v>Meziroční změna</c:v>
                </c:pt>
              </c:strCache>
            </c:strRef>
          </c:cat>
          <c:val>
            <c:numRef>
              <c:f>Excel!$D$50:$F$50</c:f>
              <c:numCache>
                <c:formatCode>_-* #\ ##0\ [$Kč-405]_-;\-* #\ ##0\ [$Kč-405]_-;_-* "-"??\ [$Kč-405]_-;_-@_-</c:formatCode>
                <c:ptCount val="3"/>
                <c:pt idx="0">
                  <c:v>8210000</c:v>
                </c:pt>
                <c:pt idx="1">
                  <c:v>7900000</c:v>
                </c:pt>
                <c:pt idx="2" formatCode="0%">
                  <c:v>-3.7758830694275276E-2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2A-B94C-A36C-D5FD4A570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49130096"/>
        <c:axId val="249131744"/>
      </c:barChart>
      <c:catAx>
        <c:axId val="249130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249131744"/>
        <c:crosses val="autoZero"/>
        <c:auto val="1"/>
        <c:lblAlgn val="ctr"/>
        <c:lblOffset val="100"/>
        <c:noMultiLvlLbl val="0"/>
      </c:catAx>
      <c:valAx>
        <c:axId val="24913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[$Kč-405]_-;\-* #\ ##0\ [$Kč-405]_-;_-* &quot;-&quot;??\ [$Kč-405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Z"/>
          </a:p>
        </c:txPr>
        <c:crossAx val="249130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472440</xdr:colOff>
      <xdr:row>33</xdr:row>
      <xdr:rowOff>106680</xdr:rowOff>
    </xdr:from>
    <xdr:to>
      <xdr:col>15</xdr:col>
      <xdr:colOff>330200</xdr:colOff>
      <xdr:row>51</xdr:row>
      <xdr:rowOff>45720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A93D4E3-BEC9-2759-E89D-2F484CC154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608C-A6A5-4899-9C34-86B41B90AA00}">
  <dimension ref="A1:R50"/>
  <sheetViews>
    <sheetView tabSelected="1" topLeftCell="A22" zoomScale="125" zoomScaleNormal="100" workbookViewId="0">
      <selection activeCell="E41" sqref="E41"/>
    </sheetView>
  </sheetViews>
  <sheetFormatPr baseColWidth="10" defaultColWidth="9" defaultRowHeight="12" x14ac:dyDescent="0.15"/>
  <cols>
    <col min="1" max="1" width="4.59765625" customWidth="1"/>
    <col min="2" max="2" width="10.59765625" customWidth="1"/>
    <col min="3" max="3" width="13.3984375" customWidth="1"/>
    <col min="4" max="4" width="14.796875" customWidth="1"/>
    <col min="5" max="5" width="18.3984375" customWidth="1"/>
    <col min="6" max="7" width="16.3984375" bestFit="1" customWidth="1"/>
    <col min="8" max="8" width="4.59765625" customWidth="1"/>
    <col min="9" max="10" width="13" bestFit="1" customWidth="1"/>
    <col min="11" max="11" width="14" bestFit="1" customWidth="1"/>
    <col min="12" max="12" width="16.3984375" bestFit="1" customWidth="1"/>
    <col min="13" max="13" width="11.796875" customWidth="1"/>
    <col min="14" max="14" width="4.3984375" customWidth="1"/>
    <col min="15" max="15" width="14.3984375" bestFit="1" customWidth="1"/>
    <col min="16" max="16" width="10" bestFit="1" customWidth="1"/>
    <col min="17" max="17" width="10" customWidth="1"/>
    <col min="18" max="18" width="19.796875" bestFit="1" customWidth="1"/>
    <col min="25" max="25" width="10.19921875" bestFit="1" customWidth="1"/>
  </cols>
  <sheetData>
    <row r="1" spans="3:18" ht="13" thickBot="1" x14ac:dyDescent="0.2"/>
    <row r="2" spans="3:18" ht="13" thickBot="1" x14ac:dyDescent="0.2">
      <c r="C2" s="30" t="s">
        <v>0</v>
      </c>
      <c r="D2" s="31"/>
      <c r="E2" s="31"/>
      <c r="F2" s="31"/>
      <c r="G2" s="32"/>
      <c r="H2" s="8"/>
      <c r="I2" s="33" t="s">
        <v>1</v>
      </c>
      <c r="J2" s="34"/>
      <c r="K2" s="34"/>
      <c r="L2" s="34"/>
      <c r="M2" s="35"/>
      <c r="O2" s="33" t="s">
        <v>38</v>
      </c>
      <c r="P2" s="34"/>
      <c r="Q2" s="34"/>
      <c r="R2" s="35"/>
    </row>
    <row r="3" spans="3:18" ht="13" thickBot="1" x14ac:dyDescent="0.2">
      <c r="C3" s="12" t="s">
        <v>3</v>
      </c>
      <c r="D3" s="13" t="s">
        <v>22</v>
      </c>
      <c r="E3" s="5" t="s">
        <v>23</v>
      </c>
      <c r="F3" s="2" t="s">
        <v>2</v>
      </c>
      <c r="G3" s="3" t="s">
        <v>8</v>
      </c>
      <c r="I3" s="9" t="s">
        <v>3</v>
      </c>
      <c r="J3" s="3" t="s">
        <v>7</v>
      </c>
      <c r="K3" s="3" t="s">
        <v>8</v>
      </c>
      <c r="L3" s="3" t="s">
        <v>31</v>
      </c>
      <c r="M3" s="3" t="s">
        <v>35</v>
      </c>
      <c r="O3" s="10" t="s">
        <v>22</v>
      </c>
      <c r="P3" s="3" t="s">
        <v>21</v>
      </c>
      <c r="Q3" s="3" t="s">
        <v>53</v>
      </c>
      <c r="R3" s="3" t="s">
        <v>24</v>
      </c>
    </row>
    <row r="4" spans="3:18" ht="13" thickBot="1" x14ac:dyDescent="0.2">
      <c r="C4" s="4">
        <v>4</v>
      </c>
      <c r="D4" s="4">
        <v>2155606</v>
      </c>
      <c r="E4" s="6">
        <v>44927</v>
      </c>
      <c r="F4" s="1" t="s">
        <v>4</v>
      </c>
      <c r="G4" s="11" t="str">
        <f>VLOOKUP(C:C,I:J,2,0)</f>
        <v>Karel</v>
      </c>
      <c r="I4" s="4">
        <v>1</v>
      </c>
      <c r="J4" s="4" t="s">
        <v>9</v>
      </c>
      <c r="K4" s="4" t="s">
        <v>14</v>
      </c>
      <c r="L4" s="11" t="s">
        <v>32</v>
      </c>
      <c r="M4" s="4" cm="1">
        <f t="array" ref="M4:M8">IF(L4:L8="Žena",1,0)</f>
        <v>0</v>
      </c>
      <c r="O4" s="4">
        <v>2155606</v>
      </c>
      <c r="P4" s="4" t="s">
        <v>19</v>
      </c>
      <c r="Q4" s="4" t="s">
        <v>54</v>
      </c>
      <c r="R4" s="24">
        <v>5000</v>
      </c>
    </row>
    <row r="5" spans="3:18" ht="13" thickBot="1" x14ac:dyDescent="0.2">
      <c r="C5" s="4">
        <v>3</v>
      </c>
      <c r="D5" s="4">
        <v>2155607</v>
      </c>
      <c r="E5" s="6">
        <v>44927</v>
      </c>
      <c r="F5" s="1" t="s">
        <v>5</v>
      </c>
      <c r="G5" s="11" t="str">
        <f t="shared" ref="G5:G21" si="0">VLOOKUP(C:C,I:J,2,0)</f>
        <v>Michal</v>
      </c>
      <c r="I5" s="4">
        <v>2</v>
      </c>
      <c r="J5" s="4" t="s">
        <v>12</v>
      </c>
      <c r="K5" s="4" t="s">
        <v>15</v>
      </c>
      <c r="L5" s="4" t="s">
        <v>33</v>
      </c>
      <c r="M5" s="4">
        <v>1</v>
      </c>
      <c r="O5" s="4">
        <v>2155607</v>
      </c>
      <c r="P5" s="4" t="s">
        <v>20</v>
      </c>
      <c r="Q5" s="4" t="s">
        <v>55</v>
      </c>
      <c r="R5" s="24">
        <v>25000</v>
      </c>
    </row>
    <row r="6" spans="3:18" ht="13" thickBot="1" x14ac:dyDescent="0.2">
      <c r="C6" s="4">
        <v>1</v>
      </c>
      <c r="D6" s="4">
        <v>2155608</v>
      </c>
      <c r="E6" s="6">
        <v>44927</v>
      </c>
      <c r="F6" s="1" t="s">
        <v>4</v>
      </c>
      <c r="G6" s="11" t="str">
        <f t="shared" si="0"/>
        <v>Jan</v>
      </c>
      <c r="I6" s="4">
        <v>3</v>
      </c>
      <c r="J6" s="4" t="s">
        <v>10</v>
      </c>
      <c r="K6" s="4" t="s">
        <v>16</v>
      </c>
      <c r="L6" s="4" t="s">
        <v>32</v>
      </c>
      <c r="M6" s="4">
        <v>0</v>
      </c>
      <c r="O6" s="4">
        <v>2155608</v>
      </c>
      <c r="P6" s="4" t="s">
        <v>25</v>
      </c>
      <c r="Q6" s="4" t="s">
        <v>56</v>
      </c>
      <c r="R6" s="24">
        <v>30000</v>
      </c>
    </row>
    <row r="7" spans="3:18" ht="13" thickBot="1" x14ac:dyDescent="0.2">
      <c r="C7" s="4">
        <v>3</v>
      </c>
      <c r="D7" s="4">
        <v>2155609</v>
      </c>
      <c r="E7" s="6">
        <v>44927</v>
      </c>
      <c r="F7" s="1" t="s">
        <v>4</v>
      </c>
      <c r="G7" s="11" t="str">
        <f t="shared" si="0"/>
        <v>Michal</v>
      </c>
      <c r="I7" s="4">
        <v>4</v>
      </c>
      <c r="J7" s="4" t="s">
        <v>11</v>
      </c>
      <c r="K7" s="4" t="s">
        <v>17</v>
      </c>
      <c r="L7" s="4" t="s">
        <v>32</v>
      </c>
      <c r="M7" s="4">
        <v>0</v>
      </c>
      <c r="O7" s="4">
        <v>2155609</v>
      </c>
      <c r="P7" s="4" t="s">
        <v>26</v>
      </c>
      <c r="Q7" s="4" t="s">
        <v>54</v>
      </c>
      <c r="R7" s="24">
        <v>500</v>
      </c>
    </row>
    <row r="8" spans="3:18" ht="13" thickBot="1" x14ac:dyDescent="0.2">
      <c r="C8" s="4">
        <v>4</v>
      </c>
      <c r="D8" s="4">
        <v>2155610</v>
      </c>
      <c r="E8" s="6">
        <v>44927</v>
      </c>
      <c r="F8" s="1" t="s">
        <v>6</v>
      </c>
      <c r="G8" s="11" t="str">
        <f t="shared" si="0"/>
        <v>Karel</v>
      </c>
      <c r="I8" s="5">
        <v>5</v>
      </c>
      <c r="J8" s="5" t="s">
        <v>13</v>
      </c>
      <c r="K8" s="5" t="s">
        <v>18</v>
      </c>
      <c r="L8" s="5" t="s">
        <v>33</v>
      </c>
      <c r="M8" s="5">
        <v>1</v>
      </c>
      <c r="O8" s="4">
        <v>2155610</v>
      </c>
      <c r="P8" s="4" t="s">
        <v>19</v>
      </c>
      <c r="Q8" s="4" t="s">
        <v>57</v>
      </c>
      <c r="R8" s="24">
        <v>8000</v>
      </c>
    </row>
    <row r="9" spans="3:18" ht="13" thickBot="1" x14ac:dyDescent="0.2">
      <c r="C9" s="4">
        <v>5</v>
      </c>
      <c r="D9" s="4">
        <v>2155611</v>
      </c>
      <c r="E9" s="6">
        <v>44927</v>
      </c>
      <c r="F9" s="1" t="s">
        <v>5</v>
      </c>
      <c r="G9" s="11" t="str">
        <f t="shared" si="0"/>
        <v>Simona</v>
      </c>
      <c r="O9" s="4">
        <v>2155611</v>
      </c>
      <c r="P9" s="4" t="s">
        <v>27</v>
      </c>
      <c r="Q9" s="4" t="s">
        <v>57</v>
      </c>
      <c r="R9" s="24">
        <v>2500</v>
      </c>
    </row>
    <row r="10" spans="3:18" ht="13" thickBot="1" x14ac:dyDescent="0.2">
      <c r="C10" s="4">
        <v>4</v>
      </c>
      <c r="D10" s="4">
        <v>2155612</v>
      </c>
      <c r="E10" s="6">
        <v>44928</v>
      </c>
      <c r="F10" s="1" t="s">
        <v>5</v>
      </c>
      <c r="G10" s="11" t="str">
        <f t="shared" si="0"/>
        <v>Karel</v>
      </c>
      <c r="O10" s="4">
        <v>2155612</v>
      </c>
      <c r="P10" s="4" t="s">
        <v>20</v>
      </c>
      <c r="Q10" s="4" t="s">
        <v>58</v>
      </c>
      <c r="R10" s="24">
        <v>19000</v>
      </c>
    </row>
    <row r="11" spans="3:18" ht="13" thickBot="1" x14ac:dyDescent="0.2">
      <c r="C11" s="4">
        <v>5</v>
      </c>
      <c r="D11" s="4">
        <v>2155613</v>
      </c>
      <c r="E11" s="6">
        <v>44928</v>
      </c>
      <c r="F11" s="1" t="s">
        <v>6</v>
      </c>
      <c r="G11" s="11" t="str">
        <f t="shared" si="0"/>
        <v>Simona</v>
      </c>
      <c r="O11" s="4">
        <v>2155613</v>
      </c>
      <c r="P11" s="4" t="s">
        <v>28</v>
      </c>
      <c r="Q11" s="4" t="s">
        <v>55</v>
      </c>
      <c r="R11" s="24">
        <v>6000</v>
      </c>
    </row>
    <row r="12" spans="3:18" ht="13" thickBot="1" x14ac:dyDescent="0.2">
      <c r="C12" s="4">
        <v>2</v>
      </c>
      <c r="D12" s="4">
        <v>2155614</v>
      </c>
      <c r="E12" s="6">
        <v>44928</v>
      </c>
      <c r="F12" s="1" t="s">
        <v>6</v>
      </c>
      <c r="G12" s="11" t="str">
        <f t="shared" si="0"/>
        <v>Gabriela</v>
      </c>
      <c r="O12" s="4">
        <v>2155614</v>
      </c>
      <c r="P12" s="4" t="s">
        <v>26</v>
      </c>
      <c r="Q12" s="4" t="s">
        <v>59</v>
      </c>
      <c r="R12" s="24">
        <v>900</v>
      </c>
    </row>
    <row r="13" spans="3:18" ht="13" thickBot="1" x14ac:dyDescent="0.2">
      <c r="C13" s="4">
        <v>3</v>
      </c>
      <c r="D13" s="4">
        <v>2155615</v>
      </c>
      <c r="E13" s="6">
        <v>44929</v>
      </c>
      <c r="F13" s="1" t="s">
        <v>6</v>
      </c>
      <c r="G13" s="11" t="str">
        <f t="shared" si="0"/>
        <v>Michal</v>
      </c>
      <c r="O13" s="4">
        <v>2155615</v>
      </c>
      <c r="P13" s="4" t="s">
        <v>19</v>
      </c>
      <c r="Q13" s="4" t="s">
        <v>59</v>
      </c>
      <c r="R13" s="24">
        <v>12000</v>
      </c>
    </row>
    <row r="14" spans="3:18" ht="13" thickBot="1" x14ac:dyDescent="0.2">
      <c r="C14" s="4">
        <v>1</v>
      </c>
      <c r="D14" s="4">
        <v>2155616</v>
      </c>
      <c r="E14" s="6">
        <v>44929</v>
      </c>
      <c r="F14" s="1" t="s">
        <v>4</v>
      </c>
      <c r="G14" s="11" t="str">
        <f t="shared" si="0"/>
        <v>Jan</v>
      </c>
      <c r="O14" s="4">
        <v>2155616</v>
      </c>
      <c r="P14" s="4" t="s">
        <v>20</v>
      </c>
      <c r="Q14" s="4" t="s">
        <v>55</v>
      </c>
      <c r="R14" s="24">
        <v>21000</v>
      </c>
    </row>
    <row r="15" spans="3:18" ht="13" thickBot="1" x14ac:dyDescent="0.2">
      <c r="C15" s="4">
        <v>5</v>
      </c>
      <c r="D15" s="4">
        <v>2155617</v>
      </c>
      <c r="E15" s="6">
        <v>44929</v>
      </c>
      <c r="F15" s="1" t="s">
        <v>4</v>
      </c>
      <c r="G15" s="11" t="str">
        <f t="shared" si="0"/>
        <v>Simona</v>
      </c>
      <c r="O15" s="4">
        <v>2155617</v>
      </c>
      <c r="P15" s="4" t="s">
        <v>28</v>
      </c>
      <c r="Q15" s="4" t="s">
        <v>54</v>
      </c>
      <c r="R15" s="24">
        <v>3500</v>
      </c>
    </row>
    <row r="16" spans="3:18" ht="13" thickBot="1" x14ac:dyDescent="0.2">
      <c r="C16" s="4">
        <v>3</v>
      </c>
      <c r="D16" s="4">
        <v>2155618</v>
      </c>
      <c r="E16" s="6">
        <v>44930</v>
      </c>
      <c r="F16" s="1" t="s">
        <v>4</v>
      </c>
      <c r="G16" s="11" t="str">
        <f t="shared" si="0"/>
        <v>Michal</v>
      </c>
      <c r="O16" s="4">
        <v>2155618</v>
      </c>
      <c r="P16" s="4" t="s">
        <v>25</v>
      </c>
      <c r="Q16" s="4" t="s">
        <v>56</v>
      </c>
      <c r="R16" s="24">
        <v>25000</v>
      </c>
    </row>
    <row r="17" spans="1:18" ht="13" thickBot="1" x14ac:dyDescent="0.2">
      <c r="C17" s="4">
        <v>2</v>
      </c>
      <c r="D17" s="4">
        <v>2155619</v>
      </c>
      <c r="E17" s="6">
        <v>44930</v>
      </c>
      <c r="F17" s="1" t="s">
        <v>4</v>
      </c>
      <c r="G17" s="11" t="str">
        <f t="shared" si="0"/>
        <v>Gabriela</v>
      </c>
      <c r="O17" s="4">
        <v>2155619</v>
      </c>
      <c r="P17" s="4" t="s">
        <v>27</v>
      </c>
      <c r="Q17" s="4" t="s">
        <v>57</v>
      </c>
      <c r="R17" s="24">
        <v>3000</v>
      </c>
    </row>
    <row r="18" spans="1:18" ht="13" thickBot="1" x14ac:dyDescent="0.2">
      <c r="C18" s="4">
        <v>4</v>
      </c>
      <c r="D18" s="4">
        <v>2155620</v>
      </c>
      <c r="E18" s="6">
        <v>44936</v>
      </c>
      <c r="F18" s="1" t="s">
        <v>4</v>
      </c>
      <c r="G18" s="11" t="str">
        <f t="shared" si="0"/>
        <v>Karel</v>
      </c>
      <c r="O18" s="4">
        <v>2155620</v>
      </c>
      <c r="P18" s="4" t="s">
        <v>27</v>
      </c>
      <c r="Q18" s="4" t="s">
        <v>57</v>
      </c>
      <c r="R18" s="24">
        <v>3500</v>
      </c>
    </row>
    <row r="19" spans="1:18" ht="13" thickBot="1" x14ac:dyDescent="0.2">
      <c r="C19" s="4">
        <v>2</v>
      </c>
      <c r="D19" s="4">
        <v>2155621</v>
      </c>
      <c r="E19" s="6">
        <v>44936</v>
      </c>
      <c r="F19" s="1" t="s">
        <v>5</v>
      </c>
      <c r="G19" s="11" t="str">
        <f t="shared" si="0"/>
        <v>Gabriela</v>
      </c>
      <c r="O19" s="4">
        <v>2155621</v>
      </c>
      <c r="P19" s="4" t="s">
        <v>19</v>
      </c>
      <c r="Q19" s="4" t="s">
        <v>57</v>
      </c>
      <c r="R19" s="24">
        <v>12000</v>
      </c>
    </row>
    <row r="20" spans="1:18" ht="13" thickBot="1" x14ac:dyDescent="0.2">
      <c r="C20" s="4">
        <v>4</v>
      </c>
      <c r="D20" s="4">
        <v>2155622</v>
      </c>
      <c r="E20" s="6">
        <v>44939</v>
      </c>
      <c r="F20" s="1" t="s">
        <v>6</v>
      </c>
      <c r="G20" s="11" t="str">
        <f t="shared" si="0"/>
        <v>Karel</v>
      </c>
      <c r="O20" s="4">
        <v>2155622</v>
      </c>
      <c r="P20" s="4" t="s">
        <v>19</v>
      </c>
      <c r="Q20" s="4" t="s">
        <v>54</v>
      </c>
      <c r="R20" s="24">
        <v>8000</v>
      </c>
    </row>
    <row r="21" spans="1:18" ht="13" thickBot="1" x14ac:dyDescent="0.2">
      <c r="C21" s="5">
        <v>3</v>
      </c>
      <c r="D21" s="5">
        <v>2155623</v>
      </c>
      <c r="E21" s="7">
        <v>44939</v>
      </c>
      <c r="F21" s="2" t="s">
        <v>5</v>
      </c>
      <c r="G21" s="11" t="str">
        <f t="shared" si="0"/>
        <v>Michal</v>
      </c>
      <c r="O21" s="5">
        <v>2155623</v>
      </c>
      <c r="P21" s="5" t="s">
        <v>20</v>
      </c>
      <c r="Q21" s="5" t="s">
        <v>54</v>
      </c>
      <c r="R21" s="25">
        <v>21000</v>
      </c>
    </row>
    <row r="25" spans="1:18" x14ac:dyDescent="0.15">
      <c r="A25" t="s">
        <v>29</v>
      </c>
      <c r="B25" t="s">
        <v>30</v>
      </c>
    </row>
    <row r="28" spans="1:18" x14ac:dyDescent="0.15">
      <c r="A28" t="s">
        <v>34</v>
      </c>
      <c r="B28" t="s">
        <v>50</v>
      </c>
    </row>
    <row r="29" spans="1:18" x14ac:dyDescent="0.15">
      <c r="B29" t="s">
        <v>36</v>
      </c>
    </row>
    <row r="30" spans="1:18" x14ac:dyDescent="0.15">
      <c r="B30" t="s">
        <v>37</v>
      </c>
    </row>
    <row r="33" spans="1:6" x14ac:dyDescent="0.15">
      <c r="A33" t="s">
        <v>47</v>
      </c>
      <c r="B33" t="s">
        <v>51</v>
      </c>
    </row>
    <row r="34" spans="1:6" x14ac:dyDescent="0.15">
      <c r="A34" t="s">
        <v>48</v>
      </c>
      <c r="B34" t="s">
        <v>39</v>
      </c>
      <c r="D34">
        <f>AVERAGE(R:R)</f>
        <v>11438.888888888889</v>
      </c>
    </row>
    <row r="35" spans="1:6" x14ac:dyDescent="0.15">
      <c r="A35" t="s">
        <v>49</v>
      </c>
      <c r="B35" t="s">
        <v>40</v>
      </c>
      <c r="D35">
        <f>COUNTIF(P:P,"Mobil")</f>
        <v>5</v>
      </c>
    </row>
    <row r="42" spans="1:6" x14ac:dyDescent="0.15">
      <c r="A42" t="s">
        <v>42</v>
      </c>
      <c r="B42" t="s">
        <v>66</v>
      </c>
    </row>
    <row r="43" spans="1:6" x14ac:dyDescent="0.15">
      <c r="B43" t="s">
        <v>44</v>
      </c>
    </row>
    <row r="44" spans="1:6" x14ac:dyDescent="0.15">
      <c r="B44" t="s">
        <v>67</v>
      </c>
    </row>
    <row r="45" spans="1:6" ht="13" thickBot="1" x14ac:dyDescent="0.2"/>
    <row r="46" spans="1:6" ht="13" thickBot="1" x14ac:dyDescent="0.2">
      <c r="C46" s="27" t="s">
        <v>43</v>
      </c>
      <c r="D46" s="28"/>
      <c r="E46" s="28"/>
      <c r="F46" s="29"/>
    </row>
    <row r="47" spans="1:6" ht="13" thickBot="1" x14ac:dyDescent="0.2">
      <c r="C47" s="15" t="s">
        <v>2</v>
      </c>
      <c r="D47" s="22" t="s">
        <v>45</v>
      </c>
      <c r="E47" s="22" t="s">
        <v>46</v>
      </c>
      <c r="F47" s="23" t="s">
        <v>41</v>
      </c>
    </row>
    <row r="48" spans="1:6" ht="13" thickBot="1" x14ac:dyDescent="0.2">
      <c r="C48" s="16" t="s">
        <v>4</v>
      </c>
      <c r="D48" s="17">
        <v>9500000</v>
      </c>
      <c r="E48" s="17">
        <v>12100000</v>
      </c>
      <c r="F48" s="18">
        <f>(E48-D48)/D48</f>
        <v>0.27368421052631581</v>
      </c>
    </row>
    <row r="49" spans="3:6" ht="13" thickBot="1" x14ac:dyDescent="0.2">
      <c r="C49" s="19" t="s">
        <v>5</v>
      </c>
      <c r="D49" s="14">
        <v>7350000</v>
      </c>
      <c r="E49" s="14">
        <v>8800000</v>
      </c>
      <c r="F49" s="18">
        <f t="shared" ref="F49:F50" si="1">(E49-D49)/D49</f>
        <v>0.19727891156462585</v>
      </c>
    </row>
    <row r="50" spans="3:6" ht="13" thickBot="1" x14ac:dyDescent="0.2">
      <c r="C50" s="20" t="s">
        <v>6</v>
      </c>
      <c r="D50" s="21">
        <v>8210000</v>
      </c>
      <c r="E50" s="21">
        <v>7900000</v>
      </c>
      <c r="F50" s="18">
        <f t="shared" si="1"/>
        <v>-3.7758830694275276E-2</v>
      </c>
    </row>
  </sheetData>
  <mergeCells count="4">
    <mergeCell ref="C46:F46"/>
    <mergeCell ref="C2:G2"/>
    <mergeCell ref="I2:M2"/>
    <mergeCell ref="O2:R2"/>
  </mergeCells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a.s. / Home Credit Slovakia a.s. Do not distribute outside of the organization.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EC00-260B-42DE-A7C4-3B1D98C863A9}">
  <dimension ref="A1:P47"/>
  <sheetViews>
    <sheetView showGridLines="0" workbookViewId="0">
      <selection activeCell="C30" sqref="C30"/>
    </sheetView>
  </sheetViews>
  <sheetFormatPr baseColWidth="10" defaultColWidth="9" defaultRowHeight="12" x14ac:dyDescent="0.15"/>
  <cols>
    <col min="1" max="1" width="4.3984375" customWidth="1"/>
    <col min="2" max="2" width="13" bestFit="1" customWidth="1"/>
    <col min="3" max="3" width="14.3984375" bestFit="1" customWidth="1"/>
    <col min="4" max="4" width="18.59765625" bestFit="1" customWidth="1"/>
    <col min="5" max="5" width="9.19921875" bestFit="1" customWidth="1"/>
    <col min="6" max="6" width="8.3984375" bestFit="1" customWidth="1"/>
    <col min="8" max="8" width="13" bestFit="1" customWidth="1"/>
    <col min="9" max="9" width="9.19921875" bestFit="1" customWidth="1"/>
    <col min="10" max="10" width="8.3984375" bestFit="1" customWidth="1"/>
    <col min="11" max="11" width="7.59765625" bestFit="1" customWidth="1"/>
    <col min="13" max="13" width="14.3984375" bestFit="1" customWidth="1"/>
    <col min="14" max="14" width="10" bestFit="1" customWidth="1"/>
    <col min="15" max="16" width="19.796875" bestFit="1" customWidth="1"/>
  </cols>
  <sheetData>
    <row r="1" spans="2:16" ht="13" thickBot="1" x14ac:dyDescent="0.2"/>
    <row r="2" spans="2:16" ht="13" thickBot="1" x14ac:dyDescent="0.2">
      <c r="B2" s="30" t="s">
        <v>0</v>
      </c>
      <c r="C2" s="31"/>
      <c r="D2" s="31"/>
      <c r="E2" s="31"/>
      <c r="F2" s="32"/>
      <c r="G2" s="8"/>
      <c r="H2" s="33" t="s">
        <v>1</v>
      </c>
      <c r="I2" s="34"/>
      <c r="J2" s="34"/>
      <c r="K2" s="35"/>
      <c r="M2" s="33" t="s">
        <v>38</v>
      </c>
      <c r="N2" s="34"/>
      <c r="O2" s="34"/>
      <c r="P2" s="35"/>
    </row>
    <row r="3" spans="2:16" ht="13" thickBot="1" x14ac:dyDescent="0.2">
      <c r="B3" s="12" t="s">
        <v>3</v>
      </c>
      <c r="C3" s="13" t="s">
        <v>22</v>
      </c>
      <c r="D3" s="5" t="s">
        <v>23</v>
      </c>
      <c r="E3" s="2" t="s">
        <v>2</v>
      </c>
      <c r="F3" s="3" t="s">
        <v>8</v>
      </c>
      <c r="H3" s="9" t="s">
        <v>3</v>
      </c>
      <c r="I3" s="3" t="s">
        <v>7</v>
      </c>
      <c r="J3" s="3" t="s">
        <v>8</v>
      </c>
      <c r="K3" s="3" t="s">
        <v>31</v>
      </c>
      <c r="M3" s="10" t="s">
        <v>22</v>
      </c>
      <c r="N3" s="3" t="s">
        <v>21</v>
      </c>
      <c r="O3" s="3" t="s">
        <v>53</v>
      </c>
      <c r="P3" s="3" t="s">
        <v>24</v>
      </c>
    </row>
    <row r="4" spans="2:16" x14ac:dyDescent="0.15">
      <c r="B4" s="4">
        <v>4</v>
      </c>
      <c r="C4" s="4">
        <v>2155606</v>
      </c>
      <c r="D4" s="6">
        <v>44927</v>
      </c>
      <c r="E4" s="1" t="s">
        <v>4</v>
      </c>
      <c r="F4" s="11" t="s">
        <v>17</v>
      </c>
      <c r="H4" s="4">
        <v>1</v>
      </c>
      <c r="I4" s="4" t="s">
        <v>9</v>
      </c>
      <c r="J4" s="4" t="s">
        <v>14</v>
      </c>
      <c r="K4" s="11" t="s">
        <v>32</v>
      </c>
      <c r="M4" s="4">
        <v>2155606</v>
      </c>
      <c r="N4" s="4" t="s">
        <v>19</v>
      </c>
      <c r="O4" s="4" t="s">
        <v>54</v>
      </c>
      <c r="P4" s="24">
        <v>5000</v>
      </c>
    </row>
    <row r="5" spans="2:16" x14ac:dyDescent="0.15">
      <c r="B5" s="4">
        <v>3</v>
      </c>
      <c r="C5" s="4">
        <v>2155607</v>
      </c>
      <c r="D5" s="6">
        <v>44927</v>
      </c>
      <c r="E5" s="1" t="s">
        <v>5</v>
      </c>
      <c r="F5" s="4" t="s">
        <v>16</v>
      </c>
      <c r="H5" s="4">
        <v>2</v>
      </c>
      <c r="I5" s="4" t="s">
        <v>12</v>
      </c>
      <c r="J5" s="4" t="s">
        <v>15</v>
      </c>
      <c r="K5" s="4" t="s">
        <v>33</v>
      </c>
      <c r="M5" s="4">
        <v>2155607</v>
      </c>
      <c r="N5" s="4" t="s">
        <v>20</v>
      </c>
      <c r="O5" s="4" t="s">
        <v>55</v>
      </c>
      <c r="P5" s="24">
        <v>25000</v>
      </c>
    </row>
    <row r="6" spans="2:16" x14ac:dyDescent="0.15">
      <c r="B6" s="4">
        <v>1</v>
      </c>
      <c r="C6" s="4">
        <v>2155608</v>
      </c>
      <c r="D6" s="6">
        <v>44927</v>
      </c>
      <c r="E6" s="1" t="s">
        <v>4</v>
      </c>
      <c r="F6" s="4" t="s">
        <v>14</v>
      </c>
      <c r="H6" s="4">
        <v>3</v>
      </c>
      <c r="I6" s="4" t="s">
        <v>10</v>
      </c>
      <c r="J6" s="4" t="s">
        <v>16</v>
      </c>
      <c r="K6" s="4" t="s">
        <v>32</v>
      </c>
      <c r="M6" s="4">
        <v>2155608</v>
      </c>
      <c r="N6" s="4" t="s">
        <v>25</v>
      </c>
      <c r="O6" s="4" t="s">
        <v>56</v>
      </c>
      <c r="P6" s="24">
        <v>30000</v>
      </c>
    </row>
    <row r="7" spans="2:16" x14ac:dyDescent="0.15">
      <c r="B7" s="4">
        <v>3</v>
      </c>
      <c r="C7" s="4">
        <v>2155609</v>
      </c>
      <c r="D7" s="6">
        <v>44927</v>
      </c>
      <c r="E7" s="1" t="s">
        <v>4</v>
      </c>
      <c r="F7" s="4" t="s">
        <v>16</v>
      </c>
      <c r="H7" s="4">
        <v>4</v>
      </c>
      <c r="I7" s="4" t="s">
        <v>11</v>
      </c>
      <c r="J7" s="4" t="s">
        <v>17</v>
      </c>
      <c r="K7" s="4" t="s">
        <v>32</v>
      </c>
      <c r="M7" s="4">
        <v>2155609</v>
      </c>
      <c r="N7" s="4" t="s">
        <v>26</v>
      </c>
      <c r="O7" s="4" t="s">
        <v>54</v>
      </c>
      <c r="P7" s="24">
        <v>500</v>
      </c>
    </row>
    <row r="8" spans="2:16" ht="13" thickBot="1" x14ac:dyDescent="0.2">
      <c r="B8" s="4">
        <v>4</v>
      </c>
      <c r="C8" s="4">
        <v>2155610</v>
      </c>
      <c r="D8" s="6">
        <v>44927</v>
      </c>
      <c r="E8" s="1" t="s">
        <v>6</v>
      </c>
      <c r="F8" s="4" t="s">
        <v>17</v>
      </c>
      <c r="H8" s="5">
        <v>5</v>
      </c>
      <c r="I8" s="5" t="s">
        <v>13</v>
      </c>
      <c r="J8" s="5" t="s">
        <v>18</v>
      </c>
      <c r="K8" s="5" t="s">
        <v>33</v>
      </c>
      <c r="M8" s="4">
        <v>2155610</v>
      </c>
      <c r="N8" s="4" t="s">
        <v>19</v>
      </c>
      <c r="O8" s="4" t="s">
        <v>57</v>
      </c>
      <c r="P8" s="24">
        <v>8000</v>
      </c>
    </row>
    <row r="9" spans="2:16" x14ac:dyDescent="0.15">
      <c r="B9" s="4">
        <v>5</v>
      </c>
      <c r="C9" s="4">
        <v>2155611</v>
      </c>
      <c r="D9" s="6">
        <v>44927</v>
      </c>
      <c r="E9" s="1" t="s">
        <v>5</v>
      </c>
      <c r="F9" s="4" t="s">
        <v>18</v>
      </c>
      <c r="M9" s="4">
        <v>2155611</v>
      </c>
      <c r="N9" s="4" t="s">
        <v>27</v>
      </c>
      <c r="O9" s="4" t="s">
        <v>57</v>
      </c>
      <c r="P9" s="24">
        <v>2500</v>
      </c>
    </row>
    <row r="10" spans="2:16" x14ac:dyDescent="0.15">
      <c r="B10" s="4">
        <v>4</v>
      </c>
      <c r="C10" s="4">
        <v>2155612</v>
      </c>
      <c r="D10" s="6">
        <v>44928</v>
      </c>
      <c r="E10" s="1" t="s">
        <v>5</v>
      </c>
      <c r="F10" s="4" t="s">
        <v>17</v>
      </c>
      <c r="M10" s="4">
        <v>2155612</v>
      </c>
      <c r="N10" s="4" t="s">
        <v>20</v>
      </c>
      <c r="O10" s="4" t="s">
        <v>58</v>
      </c>
      <c r="P10" s="24">
        <v>19000</v>
      </c>
    </row>
    <row r="11" spans="2:16" x14ac:dyDescent="0.15">
      <c r="B11" s="4">
        <v>5</v>
      </c>
      <c r="C11" s="4">
        <v>2155613</v>
      </c>
      <c r="D11" s="6">
        <v>44928</v>
      </c>
      <c r="E11" s="1" t="s">
        <v>6</v>
      </c>
      <c r="F11" s="4" t="s">
        <v>18</v>
      </c>
      <c r="M11" s="4">
        <v>2155613</v>
      </c>
      <c r="N11" s="4" t="s">
        <v>28</v>
      </c>
      <c r="O11" s="4" t="s">
        <v>55</v>
      </c>
      <c r="P11" s="24">
        <v>6000</v>
      </c>
    </row>
    <row r="12" spans="2:16" x14ac:dyDescent="0.15">
      <c r="B12" s="4">
        <v>2</v>
      </c>
      <c r="C12" s="4">
        <v>2155614</v>
      </c>
      <c r="D12" s="6">
        <v>44928</v>
      </c>
      <c r="E12" s="1" t="s">
        <v>6</v>
      </c>
      <c r="F12" s="4" t="s">
        <v>15</v>
      </c>
      <c r="M12" s="4">
        <v>2155614</v>
      </c>
      <c r="N12" s="4" t="s">
        <v>26</v>
      </c>
      <c r="O12" s="4" t="s">
        <v>59</v>
      </c>
      <c r="P12" s="24">
        <v>900</v>
      </c>
    </row>
    <row r="13" spans="2:16" x14ac:dyDescent="0.15">
      <c r="B13" s="4">
        <v>3</v>
      </c>
      <c r="C13" s="4">
        <v>2155615</v>
      </c>
      <c r="D13" s="6">
        <v>44929</v>
      </c>
      <c r="E13" s="1" t="s">
        <v>6</v>
      </c>
      <c r="F13" s="4" t="s">
        <v>16</v>
      </c>
      <c r="M13" s="4">
        <v>2155615</v>
      </c>
      <c r="N13" s="4" t="s">
        <v>19</v>
      </c>
      <c r="O13" s="4" t="s">
        <v>59</v>
      </c>
      <c r="P13" s="24">
        <v>12000</v>
      </c>
    </row>
    <row r="14" spans="2:16" x14ac:dyDescent="0.15">
      <c r="B14" s="4">
        <v>1</v>
      </c>
      <c r="C14" s="4">
        <v>2155616</v>
      </c>
      <c r="D14" s="6">
        <v>44929</v>
      </c>
      <c r="E14" s="1" t="s">
        <v>4</v>
      </c>
      <c r="F14" s="4" t="s">
        <v>14</v>
      </c>
      <c r="M14" s="4">
        <v>2155616</v>
      </c>
      <c r="N14" s="4" t="s">
        <v>20</v>
      </c>
      <c r="O14" s="4" t="s">
        <v>55</v>
      </c>
      <c r="P14" s="24">
        <v>21000</v>
      </c>
    </row>
    <row r="15" spans="2:16" x14ac:dyDescent="0.15">
      <c r="B15" s="4">
        <v>5</v>
      </c>
      <c r="C15" s="4">
        <v>2155617</v>
      </c>
      <c r="D15" s="6">
        <v>44929</v>
      </c>
      <c r="E15" s="1" t="s">
        <v>4</v>
      </c>
      <c r="F15" s="4" t="s">
        <v>18</v>
      </c>
      <c r="M15" s="4">
        <v>2155617</v>
      </c>
      <c r="N15" s="4" t="s">
        <v>28</v>
      </c>
      <c r="O15" s="4" t="s">
        <v>54</v>
      </c>
      <c r="P15" s="24">
        <v>3500</v>
      </c>
    </row>
    <row r="16" spans="2:16" x14ac:dyDescent="0.15">
      <c r="B16" s="4">
        <v>3</v>
      </c>
      <c r="C16" s="4">
        <v>2155618</v>
      </c>
      <c r="D16" s="6">
        <v>44930</v>
      </c>
      <c r="E16" s="1" t="s">
        <v>4</v>
      </c>
      <c r="F16" s="4" t="s">
        <v>16</v>
      </c>
      <c r="M16" s="4">
        <v>2155618</v>
      </c>
      <c r="N16" s="4" t="s">
        <v>25</v>
      </c>
      <c r="O16" s="4" t="s">
        <v>56</v>
      </c>
      <c r="P16" s="24">
        <v>25000</v>
      </c>
    </row>
    <row r="17" spans="1:16" x14ac:dyDescent="0.15">
      <c r="B17" s="4">
        <v>2</v>
      </c>
      <c r="C17" s="4">
        <v>2155619</v>
      </c>
      <c r="D17" s="6">
        <v>44930</v>
      </c>
      <c r="E17" s="1" t="s">
        <v>4</v>
      </c>
      <c r="F17" s="4" t="s">
        <v>15</v>
      </c>
      <c r="M17" s="4">
        <v>2155619</v>
      </c>
      <c r="N17" s="4" t="s">
        <v>27</v>
      </c>
      <c r="O17" s="4" t="s">
        <v>57</v>
      </c>
      <c r="P17" s="24">
        <v>3000</v>
      </c>
    </row>
    <row r="18" spans="1:16" x14ac:dyDescent="0.15">
      <c r="B18" s="4">
        <v>4</v>
      </c>
      <c r="C18" s="4">
        <v>2155620</v>
      </c>
      <c r="D18" s="6">
        <v>44936</v>
      </c>
      <c r="E18" s="1" t="s">
        <v>4</v>
      </c>
      <c r="F18" s="4" t="s">
        <v>17</v>
      </c>
      <c r="M18" s="4">
        <v>2155620</v>
      </c>
      <c r="N18" s="4" t="s">
        <v>27</v>
      </c>
      <c r="O18" s="4" t="s">
        <v>57</v>
      </c>
      <c r="P18" s="24">
        <v>3500</v>
      </c>
    </row>
    <row r="19" spans="1:16" x14ac:dyDescent="0.15">
      <c r="B19" s="4">
        <v>2</v>
      </c>
      <c r="C19" s="4">
        <v>2155621</v>
      </c>
      <c r="D19" s="6">
        <v>44936</v>
      </c>
      <c r="E19" s="1" t="s">
        <v>5</v>
      </c>
      <c r="F19" s="4" t="s">
        <v>15</v>
      </c>
      <c r="M19" s="4">
        <v>2155621</v>
      </c>
      <c r="N19" s="4" t="s">
        <v>19</v>
      </c>
      <c r="O19" s="4" t="s">
        <v>57</v>
      </c>
      <c r="P19" s="24">
        <v>12000</v>
      </c>
    </row>
    <row r="20" spans="1:16" x14ac:dyDescent="0.15">
      <c r="B20" s="4">
        <v>4</v>
      </c>
      <c r="C20" s="4">
        <v>2155622</v>
      </c>
      <c r="D20" s="6">
        <v>44939</v>
      </c>
      <c r="E20" s="1" t="s">
        <v>6</v>
      </c>
      <c r="F20" s="4" t="s">
        <v>17</v>
      </c>
      <c r="M20" s="4">
        <v>2155622</v>
      </c>
      <c r="N20" s="4" t="s">
        <v>19</v>
      </c>
      <c r="O20" s="4" t="s">
        <v>54</v>
      </c>
      <c r="P20" s="24">
        <v>8000</v>
      </c>
    </row>
    <row r="21" spans="1:16" ht="13" thickBot="1" x14ac:dyDescent="0.2">
      <c r="B21" s="5">
        <v>3</v>
      </c>
      <c r="C21" s="5">
        <v>2155623</v>
      </c>
      <c r="D21" s="7">
        <v>44939</v>
      </c>
      <c r="E21" s="2" t="s">
        <v>5</v>
      </c>
      <c r="F21" s="5" t="s">
        <v>16</v>
      </c>
      <c r="M21" s="5">
        <v>2155623</v>
      </c>
      <c r="N21" s="5" t="s">
        <v>20</v>
      </c>
      <c r="O21" s="5" t="s">
        <v>54</v>
      </c>
      <c r="P21" s="25">
        <v>21000</v>
      </c>
    </row>
    <row r="27" spans="1:16" x14ac:dyDescent="0.15">
      <c r="A27" t="s">
        <v>29</v>
      </c>
      <c r="B27" t="s">
        <v>60</v>
      </c>
    </row>
    <row r="28" spans="1:16" x14ac:dyDescent="0.15">
      <c r="B28" s="26"/>
    </row>
    <row r="29" spans="1:16" x14ac:dyDescent="0.15">
      <c r="A29" t="s">
        <v>34</v>
      </c>
      <c r="B29" t="s">
        <v>64</v>
      </c>
    </row>
    <row r="30" spans="1:16" x14ac:dyDescent="0.15">
      <c r="C30" s="26"/>
      <c r="F30" t="s">
        <v>69</v>
      </c>
    </row>
    <row r="31" spans="1:16" x14ac:dyDescent="0.15">
      <c r="A31" t="s">
        <v>47</v>
      </c>
      <c r="B31" t="s">
        <v>68</v>
      </c>
    </row>
    <row r="32" spans="1:16" x14ac:dyDescent="0.15">
      <c r="B32" t="s">
        <v>61</v>
      </c>
    </row>
    <row r="33" spans="1:3" x14ac:dyDescent="0.15">
      <c r="B33" t="s">
        <v>62</v>
      </c>
    </row>
    <row r="34" spans="1:3" x14ac:dyDescent="0.15">
      <c r="B34" s="26"/>
    </row>
    <row r="35" spans="1:3" x14ac:dyDescent="0.15">
      <c r="A35" t="s">
        <v>42</v>
      </c>
      <c r="B35" t="s">
        <v>63</v>
      </c>
    </row>
    <row r="36" spans="1:3" x14ac:dyDescent="0.15">
      <c r="B36" s="26"/>
    </row>
    <row r="37" spans="1:3" x14ac:dyDescent="0.15">
      <c r="A37" t="s">
        <v>52</v>
      </c>
      <c r="B37" t="s">
        <v>65</v>
      </c>
    </row>
    <row r="38" spans="1:3" x14ac:dyDescent="0.15">
      <c r="B38" s="26"/>
      <c r="C38" s="26"/>
    </row>
    <row r="39" spans="1:3" x14ac:dyDescent="0.15">
      <c r="B39" s="26"/>
      <c r="C39" s="26"/>
    </row>
    <row r="40" spans="1:3" x14ac:dyDescent="0.15">
      <c r="B40" s="26"/>
      <c r="C40" s="26"/>
    </row>
    <row r="41" spans="1:3" x14ac:dyDescent="0.15">
      <c r="B41" s="26"/>
      <c r="C41" s="26"/>
    </row>
    <row r="42" spans="1:3" x14ac:dyDescent="0.15">
      <c r="B42" s="26"/>
      <c r="C42" s="26"/>
    </row>
    <row r="43" spans="1:3" x14ac:dyDescent="0.15">
      <c r="B43" s="26"/>
      <c r="C43" s="26"/>
    </row>
    <row r="44" spans="1:3" x14ac:dyDescent="0.15">
      <c r="B44" s="26"/>
      <c r="C44" s="26"/>
    </row>
    <row r="45" spans="1:3" x14ac:dyDescent="0.15">
      <c r="B45" s="26"/>
      <c r="C45" s="26"/>
    </row>
    <row r="46" spans="1:3" x14ac:dyDescent="0.15">
      <c r="B46" s="26"/>
      <c r="C46" s="26"/>
    </row>
    <row r="47" spans="1:3" x14ac:dyDescent="0.15">
      <c r="B47" s="26"/>
      <c r="C47" s="26"/>
    </row>
  </sheetData>
  <mergeCells count="3">
    <mergeCell ref="B2:F2"/>
    <mergeCell ref="H2:K2"/>
    <mergeCell ref="M2:P2"/>
  </mergeCells>
  <pageMargins left="0.7" right="0.7" top="0.75" bottom="0.75" header="0.3" footer="0.3"/>
  <pageSetup paperSize="9" orientation="portrait" r:id="rId1"/>
  <headerFooter>
    <oddFooter>&amp;C&amp;1#&amp;"Calibri"&amp;8&amp;K000000This item's classification is Internal. It was created by and is in property of the Home Credit a.s. / Home Credit Slovakia a.s. Do not distribute outside of the organization.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Vrana (CZ)</dc:creator>
  <cp:lastModifiedBy>James Bond</cp:lastModifiedBy>
  <dcterms:created xsi:type="dcterms:W3CDTF">2023-01-13T08:13:47Z</dcterms:created>
  <dcterms:modified xsi:type="dcterms:W3CDTF">2023-02-20T19:56:45Z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c5bbdb-8c63-46a2-a284-b318feb876ca_Enabled">
    <vt:lpwstr>true</vt:lpwstr>
  </property>
  <property fmtid="{D5CDD505-2E9C-101B-9397-08002B2CF9AE}" pid="3" name="MSIP_Label_72c5bbdb-8c63-46a2-a284-b318feb876ca_SetDate">
    <vt:lpwstr>2023-01-13T11:41:08Z</vt:lpwstr>
  </property>
  <property fmtid="{D5CDD505-2E9C-101B-9397-08002B2CF9AE}" pid="4" name="MSIP_Label_72c5bbdb-8c63-46a2-a284-b318feb876ca_Method">
    <vt:lpwstr>Standard</vt:lpwstr>
  </property>
  <property fmtid="{D5CDD505-2E9C-101B-9397-08002B2CF9AE}" pid="5" name="MSIP_Label_72c5bbdb-8c63-46a2-a284-b318feb876ca_Name">
    <vt:lpwstr>Internal</vt:lpwstr>
  </property>
  <property fmtid="{D5CDD505-2E9C-101B-9397-08002B2CF9AE}" pid="6" name="MSIP_Label_72c5bbdb-8c63-46a2-a284-b318feb876ca_SiteId">
    <vt:lpwstr>4dccb863-b9f9-42ff-b199-b749a67a3298</vt:lpwstr>
  </property>
  <property fmtid="{D5CDD505-2E9C-101B-9397-08002B2CF9AE}" pid="7" name="MSIP_Label_72c5bbdb-8c63-46a2-a284-b318feb876ca_ActionId">
    <vt:lpwstr>e74d9d28-5c8b-4f94-99fe-63ffe3b6de79</vt:lpwstr>
  </property>
  <property fmtid="{D5CDD505-2E9C-101B-9397-08002B2CF9AE}" pid="8" name="MSIP_Label_72c5bbdb-8c63-46a2-a284-b318feb876ca_ContentBits">
    <vt:lpwstr>2</vt:lpwstr>
  </property>
</Properties>
</file>