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ctubre 2020" sheetId="14" r:id="rId1"/>
  </sheets>
  <calcPr calcId="152511"/>
</workbook>
</file>

<file path=xl/calcChain.xml><?xml version="1.0" encoding="utf-8"?>
<calcChain xmlns="http://schemas.openxmlformats.org/spreadsheetml/2006/main">
  <c r="F181" i="14" l="1"/>
  <c r="F182" i="14" s="1"/>
  <c r="F180" i="14"/>
  <c r="T125" i="14"/>
  <c r="T126" i="14"/>
  <c r="T124" i="14"/>
  <c r="T128" i="14" s="1"/>
  <c r="D181" i="14"/>
  <c r="D180" i="14"/>
  <c r="F175" i="14"/>
  <c r="F177" i="14" s="1"/>
  <c r="D175" i="14"/>
  <c r="F168" i="14"/>
  <c r="F170" i="14"/>
  <c r="D170" i="14"/>
  <c r="F171" i="14"/>
  <c r="D171" i="14"/>
  <c r="F169" i="14"/>
  <c r="D169" i="14"/>
  <c r="D168" i="14"/>
  <c r="F163" i="14"/>
  <c r="D163" i="14"/>
  <c r="F159" i="14"/>
  <c r="D159" i="14"/>
  <c r="D158" i="14"/>
  <c r="F158" i="14"/>
  <c r="F157" i="14"/>
  <c r="D157" i="14"/>
  <c r="F153" i="14"/>
  <c r="D153" i="14"/>
  <c r="F152" i="14"/>
  <c r="D152" i="14"/>
  <c r="D147" i="14"/>
  <c r="F149" i="14"/>
  <c r="F147" i="14"/>
  <c r="F143" i="14"/>
  <c r="D143" i="14"/>
  <c r="F142" i="14"/>
  <c r="D142" i="14"/>
  <c r="F141" i="14"/>
  <c r="D141" i="14"/>
  <c r="F140" i="14"/>
  <c r="D140" i="14"/>
  <c r="S128" i="14"/>
  <c r="M128" i="14"/>
  <c r="I128" i="14"/>
  <c r="F160" i="14" l="1"/>
  <c r="F172" i="14"/>
  <c r="F154" i="14"/>
  <c r="F144" i="14"/>
  <c r="T121" i="14" l="1"/>
  <c r="S121" i="14"/>
  <c r="M121" i="14"/>
  <c r="I121" i="14"/>
  <c r="T115" i="14"/>
  <c r="S115" i="14"/>
  <c r="M115" i="14"/>
  <c r="I115" i="14"/>
  <c r="T85" i="14"/>
  <c r="S85" i="14"/>
  <c r="M85" i="14"/>
  <c r="I85" i="14"/>
  <c r="T79" i="14"/>
  <c r="F165" i="14" s="1"/>
  <c r="S79" i="14"/>
  <c r="M79" i="14"/>
  <c r="I79" i="14"/>
  <c r="T69" i="14"/>
  <c r="S69" i="14"/>
  <c r="M69" i="14"/>
  <c r="I69" i="14"/>
  <c r="T55" i="14"/>
  <c r="S55" i="14"/>
  <c r="M55" i="14"/>
  <c r="I55" i="14"/>
  <c r="T49" i="14"/>
  <c r="S49" i="14"/>
  <c r="M49" i="14"/>
  <c r="I49" i="14"/>
  <c r="D135" i="14"/>
  <c r="T6" i="14"/>
  <c r="F135" i="14" s="1"/>
  <c r="F137" i="14" s="1"/>
  <c r="S6" i="14"/>
  <c r="M6" i="14"/>
  <c r="I6" i="14"/>
  <c r="M134" i="14" l="1"/>
</calcChain>
</file>

<file path=xl/sharedStrings.xml><?xml version="1.0" encoding="utf-8"?>
<sst xmlns="http://schemas.openxmlformats.org/spreadsheetml/2006/main" count="667" uniqueCount="220">
  <si>
    <t>Fecha de
 Operación</t>
  </si>
  <si>
    <t>Nombre Cliente</t>
  </si>
  <si>
    <t>Agencia de 
Venta</t>
  </si>
  <si>
    <t>Counter Encargado</t>
  </si>
  <si>
    <t>Plaza</t>
  </si>
  <si>
    <t>Cantidad de boletos</t>
  </si>
  <si>
    <t>OW/RT</t>
  </si>
  <si>
    <t>Origen/Destino</t>
  </si>
  <si>
    <t>Nro de TKT</t>
  </si>
  <si>
    <t>Monto de
 Compra</t>
  </si>
  <si>
    <t>Cuota 
Inicial</t>
  </si>
  <si>
    <t>Monto por 
Cobrar</t>
  </si>
  <si>
    <t>Plazo
 (meses)</t>
  </si>
  <si>
    <t>Estado</t>
  </si>
  <si>
    <t>Calificación</t>
  </si>
  <si>
    <t>INCENTIVOS BS.</t>
  </si>
  <si>
    <t>TOTAL A PAGAR BS.x Counter</t>
  </si>
  <si>
    <t>OBSERVACIONES</t>
  </si>
  <si>
    <t>LPB</t>
  </si>
  <si>
    <t>Central</t>
  </si>
  <si>
    <t>RT</t>
  </si>
  <si>
    <t>LPB-VVI</t>
  </si>
  <si>
    <t>OW</t>
  </si>
  <si>
    <t>Calacoto</t>
  </si>
  <si>
    <t>VVI-LPB</t>
  </si>
  <si>
    <t>Gabriela Valdez</t>
  </si>
  <si>
    <t>Loayza</t>
  </si>
  <si>
    <t>Multicine</t>
  </si>
  <si>
    <t>TOTAL</t>
  </si>
  <si>
    <t>RBQ</t>
  </si>
  <si>
    <t>Dany Aliaga</t>
  </si>
  <si>
    <t>RBQ-VVI</t>
  </si>
  <si>
    <t>SRZ</t>
  </si>
  <si>
    <t>Ericka Padilla</t>
  </si>
  <si>
    <t>Trompillo</t>
  </si>
  <si>
    <t>Maria Elena Beckrich</t>
  </si>
  <si>
    <t>TDD-GYA</t>
  </si>
  <si>
    <t>GYA-TDD</t>
  </si>
  <si>
    <t>Paola Foronda</t>
  </si>
  <si>
    <t>LPB-IQQ</t>
  </si>
  <si>
    <t>VVI-RIB</t>
  </si>
  <si>
    <t>GYA</t>
  </si>
  <si>
    <t>Diana Puerta</t>
  </si>
  <si>
    <t>RIB</t>
  </si>
  <si>
    <t>RIB-VVI</t>
  </si>
  <si>
    <t>RIB-LPB</t>
  </si>
  <si>
    <t>TDD</t>
  </si>
  <si>
    <t>TDD-VVI</t>
  </si>
  <si>
    <t>SER</t>
  </si>
  <si>
    <t>NOMBRE DEL FUNCIONARIO</t>
  </si>
  <si>
    <t>TOTAL A PAGAR BS.</t>
  </si>
  <si>
    <t>CC</t>
  </si>
  <si>
    <t>Denisse Uzquiano</t>
  </si>
  <si>
    <t>Erika Tapia</t>
  </si>
  <si>
    <t>Cantidad de TKT</t>
  </si>
  <si>
    <t>Diego Pari</t>
  </si>
  <si>
    <t>Hipermaxi</t>
  </si>
  <si>
    <t>LPB-SER</t>
  </si>
  <si>
    <t>TJA</t>
  </si>
  <si>
    <t>Milagro Iturre</t>
  </si>
  <si>
    <t>LPB-TJA</t>
  </si>
  <si>
    <t>VVI-TJA</t>
  </si>
  <si>
    <t>Sahara Cavero</t>
  </si>
  <si>
    <t>Eduwin Silva Justiniano</t>
  </si>
  <si>
    <t>Nathaly Ortega</t>
  </si>
  <si>
    <t>TJA-VVI</t>
  </si>
  <si>
    <t>COMISIONES OCTUBRE 2020</t>
  </si>
  <si>
    <t>Sdenka Rios Arriaza</t>
  </si>
  <si>
    <t>Alejandra Molina</t>
  </si>
  <si>
    <t>464-2400533564</t>
  </si>
  <si>
    <t>464-2400533565</t>
  </si>
  <si>
    <t>464-2400533566</t>
  </si>
  <si>
    <t>Maria Veronica Durán Añez</t>
  </si>
  <si>
    <t>VVI-GRU</t>
  </si>
  <si>
    <t>464-2400545462</t>
  </si>
  <si>
    <t>Einar Suarez Fernandez</t>
  </si>
  <si>
    <t>464-2400512211</t>
  </si>
  <si>
    <t>Jesus Eduardo Arteaga Aquin</t>
  </si>
  <si>
    <t>464-2400401238</t>
  </si>
  <si>
    <t>Rudee Mariscal Vaca</t>
  </si>
  <si>
    <t>Diego Cardozo</t>
  </si>
  <si>
    <t>464-2400529865</t>
  </si>
  <si>
    <t>Ernesto Mauricio Zubieta Rivero</t>
  </si>
  <si>
    <t>464-2400545710</t>
  </si>
  <si>
    <t>464-2400545711</t>
  </si>
  <si>
    <t>464-2400545712</t>
  </si>
  <si>
    <t>464-2400545713</t>
  </si>
  <si>
    <t>464-2400545714</t>
  </si>
  <si>
    <t>464-2400545716</t>
  </si>
  <si>
    <t xml:space="preserve">Mariana Roca Medina </t>
  </si>
  <si>
    <t>464-2400527911</t>
  </si>
  <si>
    <t>Carlos Diego Alvarez Maceda</t>
  </si>
  <si>
    <t>464-2400549156</t>
  </si>
  <si>
    <t>464-2400549157</t>
  </si>
  <si>
    <t>Liliana Liebers Baldivieso</t>
  </si>
  <si>
    <t>464-2400529940</t>
  </si>
  <si>
    <t>Ana Lucía Peña Machicado</t>
  </si>
  <si>
    <t>464-2400537328</t>
  </si>
  <si>
    <t>464-2400537329</t>
  </si>
  <si>
    <t>Mirca Orias Berbare</t>
  </si>
  <si>
    <t>464-2400551527</t>
  </si>
  <si>
    <t>464-2400551528</t>
  </si>
  <si>
    <t xml:space="preserve"> Edward Maurice Alfaro Apaza</t>
  </si>
  <si>
    <t>464-2400529052</t>
  </si>
  <si>
    <t>464-2400529053</t>
  </si>
  <si>
    <t>Jose Ignacio Pimentel Miranda</t>
  </si>
  <si>
    <t>464-2400529113</t>
  </si>
  <si>
    <t>Nilson Karageorge Mapique</t>
  </si>
  <si>
    <t>464-2400401244</t>
  </si>
  <si>
    <t>464-2400401245</t>
  </si>
  <si>
    <t>464-2400401246</t>
  </si>
  <si>
    <t>RIBVVIGYA</t>
  </si>
  <si>
    <t>VVI-GYA</t>
  </si>
  <si>
    <t>464-2400529110</t>
  </si>
  <si>
    <t xml:space="preserve">Norah Oliver Aguirre </t>
  </si>
  <si>
    <t>464-2400401241</t>
  </si>
  <si>
    <t>GYARIBTDD</t>
  </si>
  <si>
    <t>Viviana Luis Vargas Caceres</t>
  </si>
  <si>
    <t>Geovanna Mamani</t>
  </si>
  <si>
    <t>464-2400550771</t>
  </si>
  <si>
    <t>464-2400550772</t>
  </si>
  <si>
    <t>Mateo Antonio Benavente Parrado</t>
  </si>
  <si>
    <t>464-2400537561</t>
  </si>
  <si>
    <t>464-2400537562</t>
  </si>
  <si>
    <t>464-2400537563</t>
  </si>
  <si>
    <t>464-2400537564</t>
  </si>
  <si>
    <t>464-2400537565</t>
  </si>
  <si>
    <t>464-2400537566</t>
  </si>
  <si>
    <t>LPB-GRU</t>
  </si>
  <si>
    <t>Danexi Torrico Vaca</t>
  </si>
  <si>
    <t>464-2400401251</t>
  </si>
  <si>
    <t>464-2400556697</t>
  </si>
  <si>
    <t>Daniela Fely jimenez Cespedes</t>
  </si>
  <si>
    <t>464-2400556644</t>
  </si>
  <si>
    <t>464-2400556645</t>
  </si>
  <si>
    <t>464-2400556646</t>
  </si>
  <si>
    <t>464-2400556647</t>
  </si>
  <si>
    <t>464-2400556648</t>
  </si>
  <si>
    <t>464-2400556649</t>
  </si>
  <si>
    <t>Elvira Antelo Montero</t>
  </si>
  <si>
    <t>Wendy Gutierrez</t>
  </si>
  <si>
    <t>464-2400556730</t>
  </si>
  <si>
    <t>464-2400556731</t>
  </si>
  <si>
    <t>464-2400556732</t>
  </si>
  <si>
    <t>Luis Miguel Dominguez Cuellar</t>
  </si>
  <si>
    <t>Juan Carlos Alarcon</t>
  </si>
  <si>
    <t>464-2400566807</t>
  </si>
  <si>
    <t>Monto NETO de
 Compra</t>
  </si>
  <si>
    <t>Monto TOTAL de
 Compra</t>
  </si>
  <si>
    <t>Vaneza Pamela Reguerin Perez</t>
  </si>
  <si>
    <t>464-2400561856</t>
  </si>
  <si>
    <t>464-2400561857</t>
  </si>
  <si>
    <t>Victor Francisco Guerra Chirinos</t>
  </si>
  <si>
    <t>464-2400569049</t>
  </si>
  <si>
    <t>464-2400569050</t>
  </si>
  <si>
    <t>464-2400569051</t>
  </si>
  <si>
    <t>Luis Fernando Quispe Mamani</t>
  </si>
  <si>
    <t>464-2400569093</t>
  </si>
  <si>
    <t>464-2400569094</t>
  </si>
  <si>
    <t>464-2400569095</t>
  </si>
  <si>
    <t>464-2400569096</t>
  </si>
  <si>
    <t>464-2400569097</t>
  </si>
  <si>
    <t>464-2400569098</t>
  </si>
  <si>
    <t>464-2400569099</t>
  </si>
  <si>
    <t>Mayra Roxana Salmon De Cuevas</t>
  </si>
  <si>
    <t>464-2400562670</t>
  </si>
  <si>
    <t>464-2400562671</t>
  </si>
  <si>
    <t>464-2400562672</t>
  </si>
  <si>
    <t>464-2400562673</t>
  </si>
  <si>
    <t>Enma Fabiola Iturricha Navajas</t>
  </si>
  <si>
    <t>464-2400530190</t>
  </si>
  <si>
    <t>Rene Alberto Miranda Ordoñez</t>
  </si>
  <si>
    <t>464-2400530205</t>
  </si>
  <si>
    <t>464-2400530206</t>
  </si>
  <si>
    <t>Aldana Micaela Crespo Cuba</t>
  </si>
  <si>
    <t>464-2400565099</t>
  </si>
  <si>
    <t>Carlos Jorge Fretes Carreras</t>
  </si>
  <si>
    <t>464-2400567257</t>
  </si>
  <si>
    <t>464-2400567258</t>
  </si>
  <si>
    <t>464-2400567260</t>
  </si>
  <si>
    <t>464-2400524784</t>
  </si>
  <si>
    <t>464-2400524785</t>
  </si>
  <si>
    <t>464-2400524787</t>
  </si>
  <si>
    <t>464-2400524788</t>
  </si>
  <si>
    <t>Nelson Pinheiro</t>
  </si>
  <si>
    <t>Romina Garcia Salvatierra</t>
  </si>
  <si>
    <t>Lilhlia Chino Mamani</t>
  </si>
  <si>
    <t>464-2400562229</t>
  </si>
  <si>
    <t>464-2400562230</t>
  </si>
  <si>
    <t>Nelson Wilfredo Veizaga Mamani</t>
  </si>
  <si>
    <t>Maria Alejandra Arias</t>
  </si>
  <si>
    <t>464-2400565094</t>
  </si>
  <si>
    <t>464-2400565095</t>
  </si>
  <si>
    <t>Jaime Quispe Ramirez</t>
  </si>
  <si>
    <t>464-2400567337</t>
  </si>
  <si>
    <t>464-2400567338</t>
  </si>
  <si>
    <t>464-2400567339</t>
  </si>
  <si>
    <t>464-2400567340</t>
  </si>
  <si>
    <t>464-2400567341</t>
  </si>
  <si>
    <t>Demetrio Mamani Leon</t>
  </si>
  <si>
    <t>464-2400567395</t>
  </si>
  <si>
    <t>464-2400567392</t>
  </si>
  <si>
    <t>464-2400567393</t>
  </si>
  <si>
    <t>464-2400567394</t>
  </si>
  <si>
    <t>464-2400567396</t>
  </si>
  <si>
    <t>Gustavo Jesus Yeske Rojas</t>
  </si>
  <si>
    <t>464-2400512466</t>
  </si>
  <si>
    <t>464-2400530278</t>
  </si>
  <si>
    <t>464-2400530279</t>
  </si>
  <si>
    <t>Pastora Velasquez Mealla</t>
  </si>
  <si>
    <t>VENTA TOTAL OCTUBRE</t>
  </si>
  <si>
    <t>Venta le corresponde a Wendy Gutierrez</t>
  </si>
  <si>
    <t xml:space="preserve"> Error en el monto total, es BS 1594 no 1275</t>
  </si>
  <si>
    <t>En el archivo faltan anotar número de TKT</t>
  </si>
  <si>
    <t>Hubo un problema en LPB y se asignó la venta a Erika Tapia no a Denisse</t>
  </si>
  <si>
    <t>En el archivo figura como solo 1 boleto, siendo que son 2</t>
  </si>
  <si>
    <t xml:space="preserve">Falta este número de TKT </t>
  </si>
  <si>
    <t>Son en total 7 boletos no 4, y hay una diferencia en el archivo de BS28</t>
  </si>
  <si>
    <t>Cambiar al counter y el número de TKT en el archivo</t>
  </si>
  <si>
    <t>Asignar la venta del CC a Maria Alejandra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</si>
</sst>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;[Red]0"/>
    <numFmt numFmtId="165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FFFFFF"/>
      <name val="Arial Narrow"/>
      <family val="2"/>
    </font>
    <font>
      <sz val="12"/>
      <color rgb="FF000000"/>
      <name val="Arial Narrow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9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/>
    </xf>
    <xf numFmtId="43" fontId="3" fillId="6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90"/>
    </xf>
    <xf numFmtId="14" fontId="3" fillId="0" borderId="0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43" fontId="5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textRotation="90"/>
    </xf>
    <xf numFmtId="165" fontId="3" fillId="6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3" fontId="3" fillId="0" borderId="5" xfId="1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 wrapText="1"/>
      <protection locked="0"/>
    </xf>
    <xf numFmtId="43" fontId="0" fillId="0" borderId="1" xfId="3" applyFont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 wrapText="1"/>
    </xf>
    <xf numFmtId="14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43" fontId="4" fillId="0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/>
    </xf>
    <xf numFmtId="43" fontId="4" fillId="0" borderId="5" xfId="1" applyFont="1" applyFill="1" applyBorder="1" applyAlignment="1">
      <alignment vertical="center"/>
    </xf>
    <xf numFmtId="164" fontId="0" fillId="0" borderId="5" xfId="0" applyNumberFormat="1" applyBorder="1" applyAlignment="1" applyProtection="1">
      <alignment horizontal="center" vertical="center" wrapText="1"/>
      <protection locked="0"/>
    </xf>
    <xf numFmtId="43" fontId="0" fillId="0" borderId="5" xfId="3" applyFont="1" applyBorder="1" applyAlignment="1" applyProtection="1">
      <alignment horizontal="center" vertical="center"/>
      <protection locked="0"/>
    </xf>
    <xf numFmtId="43" fontId="3" fillId="6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textRotation="90"/>
    </xf>
    <xf numFmtId="0" fontId="7" fillId="6" borderId="6" xfId="0" applyFont="1" applyFill="1" applyBorder="1" applyAlignment="1">
      <alignment horizontal="center" vertical="center" textRotation="90"/>
    </xf>
    <xf numFmtId="0" fontId="7" fillId="6" borderId="5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4" fontId="0" fillId="0" borderId="4" xfId="0" applyNumberFormat="1" applyBorder="1" applyAlignment="1" applyProtection="1">
      <alignment horizontal="center" vertical="center"/>
      <protection locked="0"/>
    </xf>
    <xf numFmtId="14" fontId="0" fillId="0" borderId="6" xfId="0" applyNumberFormat="1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43" fontId="4" fillId="0" borderId="4" xfId="1" applyFont="1" applyFill="1" applyBorder="1" applyAlignment="1">
      <alignment horizontal="center" vertical="center"/>
    </xf>
    <xf numFmtId="43" fontId="4" fillId="0" borderId="5" xfId="1" applyFont="1" applyFill="1" applyBorder="1" applyAlignment="1">
      <alignment horizontal="center" vertical="center"/>
    </xf>
    <xf numFmtId="43" fontId="4" fillId="0" borderId="6" xfId="1" applyFont="1" applyFill="1" applyBorder="1" applyAlignment="1">
      <alignment horizontal="center" vertic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 textRotation="90"/>
    </xf>
    <xf numFmtId="43" fontId="2" fillId="9" borderId="10" xfId="0" applyNumberFormat="1" applyFont="1" applyFill="1" applyBorder="1" applyAlignment="1">
      <alignment horizontal="center" vertical="center"/>
    </xf>
    <xf numFmtId="43" fontId="2" fillId="9" borderId="11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</cellXfs>
  <cellStyles count="6">
    <cellStyle name="Millares" xfId="1" builtinId="3"/>
    <cellStyle name="Millares 13" xfId="3"/>
    <cellStyle name="Normal" xfId="0" builtinId="0"/>
    <cellStyle name="Normal 2" xfId="5"/>
    <cellStyle name="Normal 3" xfId="4"/>
    <cellStyle name="Normal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zoomScale="70" zoomScaleNormal="70" workbookViewId="0">
      <selection activeCell="H8" sqref="H8"/>
    </sheetView>
  </sheetViews>
  <sheetFormatPr baseColWidth="10" defaultRowHeight="15" x14ac:dyDescent="0.25"/>
  <cols>
    <col min="3" max="3" width="5.5703125" customWidth="1"/>
    <col min="4" max="4" width="12.42578125" bestFit="1" customWidth="1"/>
    <col min="5" max="5" width="31.140625" bestFit="1" customWidth="1"/>
    <col min="7" max="7" width="21.140625" bestFit="1" customWidth="1"/>
    <col min="12" max="12" width="25.7109375" bestFit="1" customWidth="1"/>
    <col min="13" max="13" width="14.42578125" customWidth="1"/>
    <col min="14" max="18" width="0" hidden="1" customWidth="1"/>
    <col min="21" max="21" width="31.85546875" customWidth="1"/>
  </cols>
  <sheetData>
    <row r="1" spans="1:21" ht="16.5" thickBot="1" x14ac:dyDescent="0.3">
      <c r="A1" s="2"/>
      <c r="B1" s="2"/>
      <c r="C1" s="49" t="s">
        <v>66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63" x14ac:dyDescent="0.25">
      <c r="A2" s="1"/>
      <c r="B2" s="2"/>
      <c r="C2" s="36"/>
      <c r="D2" s="36" t="s">
        <v>0</v>
      </c>
      <c r="E2" s="36" t="s">
        <v>1</v>
      </c>
      <c r="F2" s="36" t="s">
        <v>2</v>
      </c>
      <c r="G2" s="36" t="s">
        <v>3</v>
      </c>
      <c r="H2" s="36" t="s">
        <v>4</v>
      </c>
      <c r="I2" s="36" t="s">
        <v>5</v>
      </c>
      <c r="J2" s="36" t="s">
        <v>6</v>
      </c>
      <c r="K2" s="36" t="s">
        <v>7</v>
      </c>
      <c r="L2" s="36" t="s">
        <v>8</v>
      </c>
      <c r="M2" s="36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7" t="s">
        <v>15</v>
      </c>
      <c r="T2" s="4" t="s">
        <v>16</v>
      </c>
      <c r="U2" s="38" t="s">
        <v>17</v>
      </c>
    </row>
    <row r="3" spans="1:21" ht="15.75" x14ac:dyDescent="0.25">
      <c r="A3" s="1"/>
      <c r="B3" s="50" t="s">
        <v>46</v>
      </c>
      <c r="C3" s="51">
        <v>1</v>
      </c>
      <c r="D3" s="62">
        <v>44105</v>
      </c>
      <c r="E3" s="65" t="s">
        <v>67</v>
      </c>
      <c r="F3" s="68" t="s">
        <v>19</v>
      </c>
      <c r="G3" s="68" t="s">
        <v>68</v>
      </c>
      <c r="H3" s="68" t="s">
        <v>46</v>
      </c>
      <c r="I3" s="51">
        <v>3</v>
      </c>
      <c r="J3" s="23" t="s">
        <v>20</v>
      </c>
      <c r="K3" s="23" t="s">
        <v>47</v>
      </c>
      <c r="L3" s="24" t="s">
        <v>69</v>
      </c>
      <c r="M3" s="25">
        <v>1444</v>
      </c>
      <c r="N3" s="5"/>
      <c r="O3" s="5"/>
      <c r="P3" s="5"/>
      <c r="Q3" s="5"/>
      <c r="R3" s="5"/>
      <c r="S3" s="5">
        <v>21</v>
      </c>
      <c r="T3" s="71">
        <v>63</v>
      </c>
      <c r="U3" s="20"/>
    </row>
    <row r="4" spans="1:21" ht="15.75" x14ac:dyDescent="0.25">
      <c r="A4" s="1"/>
      <c r="B4" s="50"/>
      <c r="C4" s="53"/>
      <c r="D4" s="63"/>
      <c r="E4" s="66"/>
      <c r="F4" s="70"/>
      <c r="G4" s="70"/>
      <c r="H4" s="70"/>
      <c r="I4" s="53"/>
      <c r="J4" s="23" t="s">
        <v>20</v>
      </c>
      <c r="K4" s="23" t="s">
        <v>47</v>
      </c>
      <c r="L4" s="24" t="s">
        <v>70</v>
      </c>
      <c r="M4" s="25">
        <v>144</v>
      </c>
      <c r="N4" s="5"/>
      <c r="O4" s="5"/>
      <c r="P4" s="5"/>
      <c r="Q4" s="5"/>
      <c r="R4" s="5"/>
      <c r="S4" s="5">
        <v>21</v>
      </c>
      <c r="T4" s="73"/>
      <c r="U4" s="21"/>
    </row>
    <row r="5" spans="1:21" ht="15.75" x14ac:dyDescent="0.25">
      <c r="A5" s="1"/>
      <c r="B5" s="50"/>
      <c r="C5" s="52"/>
      <c r="D5" s="64"/>
      <c r="E5" s="67"/>
      <c r="F5" s="69"/>
      <c r="G5" s="69"/>
      <c r="H5" s="69"/>
      <c r="I5" s="52"/>
      <c r="J5" s="23" t="s">
        <v>20</v>
      </c>
      <c r="K5" s="23" t="s">
        <v>47</v>
      </c>
      <c r="L5" s="24" t="s">
        <v>71</v>
      </c>
      <c r="M5" s="25">
        <v>1444</v>
      </c>
      <c r="N5" s="5"/>
      <c r="O5" s="5"/>
      <c r="P5" s="5"/>
      <c r="Q5" s="5"/>
      <c r="R5" s="5"/>
      <c r="S5" s="5">
        <v>21</v>
      </c>
      <c r="T5" s="72"/>
      <c r="U5" s="21"/>
    </row>
    <row r="6" spans="1:21" ht="15.75" x14ac:dyDescent="0.25">
      <c r="A6" s="1"/>
      <c r="B6" s="8"/>
      <c r="C6" s="2"/>
      <c r="D6" s="9"/>
      <c r="E6" s="2"/>
      <c r="F6" s="2"/>
      <c r="G6" s="52" t="s">
        <v>54</v>
      </c>
      <c r="H6" s="52"/>
      <c r="I6" s="28">
        <f>SUM(I3:I5)</f>
        <v>3</v>
      </c>
      <c r="J6" s="2"/>
      <c r="K6" s="2"/>
      <c r="L6" s="10" t="s">
        <v>28</v>
      </c>
      <c r="M6" s="13">
        <f>SUM(M3:M5)</f>
        <v>3032</v>
      </c>
      <c r="N6" s="2"/>
      <c r="O6" s="2"/>
      <c r="P6" s="2"/>
      <c r="Q6" s="2"/>
      <c r="R6" s="2"/>
      <c r="S6" s="16">
        <f>SUM(S3:S5)</f>
        <v>63</v>
      </c>
      <c r="T6" s="16">
        <f>SUM(T3:T5)</f>
        <v>63</v>
      </c>
      <c r="U6" s="11"/>
    </row>
    <row r="7" spans="1:21" ht="15.75" thickBot="1" x14ac:dyDescent="0.3"/>
    <row r="8" spans="1:21" ht="63" x14ac:dyDescent="0.25">
      <c r="B8" s="2"/>
      <c r="C8" s="36"/>
      <c r="D8" s="36" t="s">
        <v>0</v>
      </c>
      <c r="E8" s="36" t="s">
        <v>1</v>
      </c>
      <c r="F8" s="36" t="s">
        <v>2</v>
      </c>
      <c r="G8" s="36" t="s">
        <v>3</v>
      </c>
      <c r="H8" s="36" t="s">
        <v>4</v>
      </c>
      <c r="I8" s="36" t="s">
        <v>5</v>
      </c>
      <c r="J8" s="36" t="s">
        <v>6</v>
      </c>
      <c r="K8" s="36" t="s">
        <v>7</v>
      </c>
      <c r="L8" s="36" t="s">
        <v>8</v>
      </c>
      <c r="M8" s="36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14</v>
      </c>
      <c r="S8" s="37" t="s">
        <v>15</v>
      </c>
      <c r="T8" s="4" t="s">
        <v>16</v>
      </c>
      <c r="U8" s="38" t="s">
        <v>17</v>
      </c>
    </row>
    <row r="9" spans="1:21" ht="15.75" x14ac:dyDescent="0.25">
      <c r="B9" s="50" t="s">
        <v>32</v>
      </c>
      <c r="C9" s="27">
        <v>1</v>
      </c>
      <c r="D9" s="35">
        <v>44105</v>
      </c>
      <c r="E9" s="34" t="s">
        <v>72</v>
      </c>
      <c r="F9" s="33" t="s">
        <v>19</v>
      </c>
      <c r="G9" s="33" t="s">
        <v>33</v>
      </c>
      <c r="H9" s="33" t="s">
        <v>32</v>
      </c>
      <c r="I9" s="27">
        <v>1</v>
      </c>
      <c r="J9" s="23" t="s">
        <v>20</v>
      </c>
      <c r="K9" s="23" t="s">
        <v>73</v>
      </c>
      <c r="L9" s="24" t="s">
        <v>74</v>
      </c>
      <c r="M9" s="25">
        <v>1939</v>
      </c>
      <c r="N9" s="5"/>
      <c r="O9" s="5"/>
      <c r="P9" s="5"/>
      <c r="Q9" s="5"/>
      <c r="R9" s="5"/>
      <c r="S9" s="5">
        <v>21</v>
      </c>
      <c r="T9" s="42">
        <v>21</v>
      </c>
      <c r="U9" s="20"/>
    </row>
    <row r="10" spans="1:21" ht="30" customHeight="1" x14ac:dyDescent="0.25">
      <c r="B10" s="50"/>
      <c r="C10" s="51">
        <v>2</v>
      </c>
      <c r="D10" s="62">
        <v>44109</v>
      </c>
      <c r="E10" s="65" t="s">
        <v>82</v>
      </c>
      <c r="F10" s="68" t="s">
        <v>56</v>
      </c>
      <c r="G10" s="68" t="s">
        <v>35</v>
      </c>
      <c r="H10" s="68" t="s">
        <v>32</v>
      </c>
      <c r="I10" s="51">
        <v>6</v>
      </c>
      <c r="J10" s="23" t="s">
        <v>20</v>
      </c>
      <c r="K10" s="23" t="s">
        <v>24</v>
      </c>
      <c r="L10" s="24" t="s">
        <v>83</v>
      </c>
      <c r="M10" s="25">
        <v>797</v>
      </c>
      <c r="N10" s="5"/>
      <c r="O10" s="5"/>
      <c r="P10" s="5"/>
      <c r="Q10" s="5"/>
      <c r="R10" s="5"/>
      <c r="S10" s="5">
        <v>21</v>
      </c>
      <c r="T10" s="85">
        <v>96</v>
      </c>
      <c r="U10" s="20"/>
    </row>
    <row r="11" spans="1:21" ht="15.75" x14ac:dyDescent="0.25">
      <c r="B11" s="50"/>
      <c r="C11" s="53"/>
      <c r="D11" s="63"/>
      <c r="E11" s="66"/>
      <c r="F11" s="70"/>
      <c r="G11" s="70"/>
      <c r="H11" s="70"/>
      <c r="I11" s="53"/>
      <c r="J11" s="23" t="s">
        <v>22</v>
      </c>
      <c r="K11" s="23" t="s">
        <v>24</v>
      </c>
      <c r="L11" s="24" t="s">
        <v>84</v>
      </c>
      <c r="M11" s="25">
        <v>499</v>
      </c>
      <c r="N11" s="5"/>
      <c r="O11" s="5"/>
      <c r="P11" s="5"/>
      <c r="Q11" s="5"/>
      <c r="R11" s="5"/>
      <c r="S11" s="5">
        <v>15</v>
      </c>
      <c r="T11" s="85"/>
      <c r="U11" s="20"/>
    </row>
    <row r="12" spans="1:21" ht="15.75" x14ac:dyDescent="0.25">
      <c r="B12" s="50"/>
      <c r="C12" s="53"/>
      <c r="D12" s="63"/>
      <c r="E12" s="66"/>
      <c r="F12" s="70"/>
      <c r="G12" s="70"/>
      <c r="H12" s="70"/>
      <c r="I12" s="53"/>
      <c r="J12" s="23" t="s">
        <v>22</v>
      </c>
      <c r="K12" s="23" t="s">
        <v>24</v>
      </c>
      <c r="L12" s="24" t="s">
        <v>85</v>
      </c>
      <c r="M12" s="25">
        <v>258</v>
      </c>
      <c r="N12" s="5"/>
      <c r="O12" s="5"/>
      <c r="P12" s="5"/>
      <c r="Q12" s="5"/>
      <c r="R12" s="5"/>
      <c r="S12" s="5">
        <v>15</v>
      </c>
      <c r="T12" s="85"/>
      <c r="U12" s="20"/>
    </row>
    <row r="13" spans="1:21" ht="15.75" x14ac:dyDescent="0.25">
      <c r="B13" s="50"/>
      <c r="C13" s="53"/>
      <c r="D13" s="63"/>
      <c r="E13" s="66"/>
      <c r="F13" s="70"/>
      <c r="G13" s="70"/>
      <c r="H13" s="70"/>
      <c r="I13" s="53"/>
      <c r="J13" s="23" t="s">
        <v>22</v>
      </c>
      <c r="K13" s="23" t="s">
        <v>24</v>
      </c>
      <c r="L13" s="24" t="s">
        <v>86</v>
      </c>
      <c r="M13" s="25">
        <v>50</v>
      </c>
      <c r="N13" s="5"/>
      <c r="O13" s="5"/>
      <c r="P13" s="5"/>
      <c r="Q13" s="5"/>
      <c r="R13" s="5"/>
      <c r="S13" s="5">
        <v>15</v>
      </c>
      <c r="T13" s="85"/>
      <c r="U13" s="20"/>
    </row>
    <row r="14" spans="1:21" ht="15.75" x14ac:dyDescent="0.25">
      <c r="B14" s="50"/>
      <c r="C14" s="53"/>
      <c r="D14" s="63"/>
      <c r="E14" s="66"/>
      <c r="F14" s="70"/>
      <c r="G14" s="70"/>
      <c r="H14" s="70"/>
      <c r="I14" s="53"/>
      <c r="J14" s="23" t="s">
        <v>22</v>
      </c>
      <c r="K14" s="23" t="s">
        <v>24</v>
      </c>
      <c r="L14" s="24" t="s">
        <v>87</v>
      </c>
      <c r="M14" s="25">
        <v>258</v>
      </c>
      <c r="N14" s="5"/>
      <c r="O14" s="5"/>
      <c r="P14" s="5"/>
      <c r="Q14" s="5"/>
      <c r="R14" s="5"/>
      <c r="S14" s="5">
        <v>15</v>
      </c>
      <c r="T14" s="85"/>
      <c r="U14" s="20"/>
    </row>
    <row r="15" spans="1:21" ht="15.75" x14ac:dyDescent="0.25">
      <c r="B15" s="50"/>
      <c r="C15" s="52"/>
      <c r="D15" s="64"/>
      <c r="E15" s="67"/>
      <c r="F15" s="69"/>
      <c r="G15" s="69"/>
      <c r="H15" s="69"/>
      <c r="I15" s="52"/>
      <c r="J15" s="23" t="s">
        <v>22</v>
      </c>
      <c r="K15" s="23" t="s">
        <v>24</v>
      </c>
      <c r="L15" s="24" t="s">
        <v>88</v>
      </c>
      <c r="M15" s="25">
        <v>399</v>
      </c>
      <c r="N15" s="5"/>
      <c r="O15" s="5"/>
      <c r="P15" s="5"/>
      <c r="Q15" s="5"/>
      <c r="R15" s="5"/>
      <c r="S15" s="5">
        <v>15</v>
      </c>
      <c r="T15" s="85"/>
      <c r="U15" s="21"/>
    </row>
    <row r="16" spans="1:21" ht="15.75" x14ac:dyDescent="0.25">
      <c r="B16" s="50"/>
      <c r="C16" s="51">
        <v>3</v>
      </c>
      <c r="D16" s="62">
        <v>44110</v>
      </c>
      <c r="E16" s="65" t="s">
        <v>91</v>
      </c>
      <c r="F16" s="68" t="s">
        <v>19</v>
      </c>
      <c r="G16" s="68" t="s">
        <v>33</v>
      </c>
      <c r="H16" s="68" t="s">
        <v>32</v>
      </c>
      <c r="I16" s="51">
        <v>2</v>
      </c>
      <c r="J16" s="23" t="s">
        <v>22</v>
      </c>
      <c r="K16" s="23" t="s">
        <v>61</v>
      </c>
      <c r="L16" s="24" t="s">
        <v>92</v>
      </c>
      <c r="M16" s="25">
        <v>234</v>
      </c>
      <c r="N16" s="5"/>
      <c r="O16" s="5"/>
      <c r="P16" s="5"/>
      <c r="Q16" s="5"/>
      <c r="R16" s="5"/>
      <c r="S16" s="5">
        <v>15</v>
      </c>
      <c r="T16" s="85">
        <v>30</v>
      </c>
      <c r="U16" s="21"/>
    </row>
    <row r="17" spans="2:21" ht="15.75" x14ac:dyDescent="0.25">
      <c r="B17" s="50"/>
      <c r="C17" s="52"/>
      <c r="D17" s="64"/>
      <c r="E17" s="67"/>
      <c r="F17" s="69"/>
      <c r="G17" s="69"/>
      <c r="H17" s="69"/>
      <c r="I17" s="52"/>
      <c r="J17" s="23" t="s">
        <v>22</v>
      </c>
      <c r="K17" s="23" t="s">
        <v>61</v>
      </c>
      <c r="L17" s="24" t="s">
        <v>93</v>
      </c>
      <c r="M17" s="25">
        <v>234</v>
      </c>
      <c r="N17" s="5"/>
      <c r="O17" s="5"/>
      <c r="P17" s="5"/>
      <c r="Q17" s="5"/>
      <c r="R17" s="5"/>
      <c r="S17" s="5">
        <v>15</v>
      </c>
      <c r="T17" s="85"/>
      <c r="U17" s="21"/>
    </row>
    <row r="18" spans="2:21" ht="15.75" x14ac:dyDescent="0.25">
      <c r="B18" s="50"/>
      <c r="C18" s="51">
        <v>4</v>
      </c>
      <c r="D18" s="62">
        <v>44113</v>
      </c>
      <c r="E18" s="65" t="s">
        <v>102</v>
      </c>
      <c r="F18" s="68" t="s">
        <v>19</v>
      </c>
      <c r="G18" s="68" t="s">
        <v>33</v>
      </c>
      <c r="H18" s="68" t="s">
        <v>32</v>
      </c>
      <c r="I18" s="51">
        <v>2</v>
      </c>
      <c r="J18" s="23" t="s">
        <v>20</v>
      </c>
      <c r="K18" s="23" t="s">
        <v>39</v>
      </c>
      <c r="L18" s="24" t="s">
        <v>103</v>
      </c>
      <c r="M18" s="25">
        <v>1372</v>
      </c>
      <c r="N18" s="5"/>
      <c r="O18" s="5"/>
      <c r="P18" s="5"/>
      <c r="Q18" s="5"/>
      <c r="R18" s="5"/>
      <c r="S18" s="5">
        <v>21</v>
      </c>
      <c r="T18" s="85">
        <v>42</v>
      </c>
      <c r="U18" s="21"/>
    </row>
    <row r="19" spans="2:21" ht="15.75" x14ac:dyDescent="0.25">
      <c r="B19" s="50"/>
      <c r="C19" s="52"/>
      <c r="D19" s="64"/>
      <c r="E19" s="67"/>
      <c r="F19" s="69"/>
      <c r="G19" s="69"/>
      <c r="H19" s="69"/>
      <c r="I19" s="52"/>
      <c r="J19" s="23" t="s">
        <v>20</v>
      </c>
      <c r="K19" s="23" t="s">
        <v>39</v>
      </c>
      <c r="L19" s="24" t="s">
        <v>104</v>
      </c>
      <c r="M19" s="25">
        <v>1372</v>
      </c>
      <c r="N19" s="5"/>
      <c r="O19" s="5"/>
      <c r="P19" s="5"/>
      <c r="Q19" s="5"/>
      <c r="R19" s="5"/>
      <c r="S19" s="5">
        <v>21</v>
      </c>
      <c r="T19" s="85"/>
      <c r="U19" s="21"/>
    </row>
    <row r="20" spans="2:21" ht="15.75" x14ac:dyDescent="0.25">
      <c r="B20" s="50"/>
      <c r="C20" s="26">
        <v>5</v>
      </c>
      <c r="D20" s="29">
        <v>44117</v>
      </c>
      <c r="E20" s="30" t="s">
        <v>114</v>
      </c>
      <c r="F20" s="32" t="s">
        <v>19</v>
      </c>
      <c r="G20" s="32" t="s">
        <v>33</v>
      </c>
      <c r="H20" s="32" t="s">
        <v>32</v>
      </c>
      <c r="I20" s="26">
        <v>1</v>
      </c>
      <c r="J20" s="23" t="s">
        <v>22</v>
      </c>
      <c r="K20" s="23" t="s">
        <v>45</v>
      </c>
      <c r="L20" s="24" t="s">
        <v>113</v>
      </c>
      <c r="M20" s="25">
        <v>904</v>
      </c>
      <c r="N20" s="5"/>
      <c r="O20" s="5"/>
      <c r="P20" s="5"/>
      <c r="Q20" s="5"/>
      <c r="R20" s="5"/>
      <c r="S20" s="5">
        <v>15</v>
      </c>
      <c r="T20" s="44">
        <v>15</v>
      </c>
      <c r="U20" s="21"/>
    </row>
    <row r="21" spans="2:21" ht="15.75" x14ac:dyDescent="0.25">
      <c r="B21" s="50"/>
      <c r="C21" s="26">
        <v>6</v>
      </c>
      <c r="D21" s="29">
        <v>44125</v>
      </c>
      <c r="E21" s="30" t="s">
        <v>63</v>
      </c>
      <c r="F21" s="32" t="s">
        <v>56</v>
      </c>
      <c r="G21" s="32" t="s">
        <v>35</v>
      </c>
      <c r="H21" s="32" t="s">
        <v>32</v>
      </c>
      <c r="I21" s="26">
        <v>1</v>
      </c>
      <c r="J21" s="23" t="s">
        <v>20</v>
      </c>
      <c r="K21" s="23" t="s">
        <v>24</v>
      </c>
      <c r="L21" s="24" t="s">
        <v>131</v>
      </c>
      <c r="M21" s="25">
        <v>721</v>
      </c>
      <c r="N21" s="5"/>
      <c r="O21" s="5"/>
      <c r="P21" s="5"/>
      <c r="Q21" s="5"/>
      <c r="R21" s="5"/>
      <c r="S21" s="5">
        <v>21</v>
      </c>
      <c r="T21" s="44">
        <v>21</v>
      </c>
      <c r="U21" s="21"/>
    </row>
    <row r="22" spans="2:21" ht="15.75" x14ac:dyDescent="0.25">
      <c r="B22" s="50"/>
      <c r="C22" s="51">
        <v>7</v>
      </c>
      <c r="D22" s="62">
        <v>44124</v>
      </c>
      <c r="E22" s="65" t="s">
        <v>132</v>
      </c>
      <c r="F22" s="68" t="s">
        <v>19</v>
      </c>
      <c r="G22" s="68" t="s">
        <v>33</v>
      </c>
      <c r="H22" s="68" t="s">
        <v>32</v>
      </c>
      <c r="I22" s="51">
        <v>6</v>
      </c>
      <c r="J22" s="23" t="s">
        <v>20</v>
      </c>
      <c r="K22" s="23" t="s">
        <v>73</v>
      </c>
      <c r="L22" s="24" t="s">
        <v>133</v>
      </c>
      <c r="M22" s="25">
        <v>1914</v>
      </c>
      <c r="N22" s="5"/>
      <c r="O22" s="5"/>
      <c r="P22" s="5"/>
      <c r="Q22" s="5"/>
      <c r="R22" s="5"/>
      <c r="S22" s="5">
        <v>21</v>
      </c>
      <c r="T22" s="85">
        <v>126</v>
      </c>
      <c r="U22" s="21"/>
    </row>
    <row r="23" spans="2:21" ht="15.75" x14ac:dyDescent="0.25">
      <c r="B23" s="50"/>
      <c r="C23" s="53"/>
      <c r="D23" s="63"/>
      <c r="E23" s="66"/>
      <c r="F23" s="70"/>
      <c r="G23" s="70"/>
      <c r="H23" s="70"/>
      <c r="I23" s="53"/>
      <c r="J23" s="23" t="s">
        <v>20</v>
      </c>
      <c r="K23" s="23" t="s">
        <v>73</v>
      </c>
      <c r="L23" s="24" t="s">
        <v>134</v>
      </c>
      <c r="M23" s="25">
        <v>1914</v>
      </c>
      <c r="N23" s="5"/>
      <c r="O23" s="5"/>
      <c r="P23" s="5"/>
      <c r="Q23" s="5"/>
      <c r="R23" s="5"/>
      <c r="S23" s="5">
        <v>21</v>
      </c>
      <c r="T23" s="85"/>
      <c r="U23" s="21"/>
    </row>
    <row r="24" spans="2:21" ht="15.75" x14ac:dyDescent="0.25">
      <c r="B24" s="50"/>
      <c r="C24" s="53"/>
      <c r="D24" s="63"/>
      <c r="E24" s="66"/>
      <c r="F24" s="70"/>
      <c r="G24" s="70"/>
      <c r="H24" s="70"/>
      <c r="I24" s="53"/>
      <c r="J24" s="23" t="s">
        <v>20</v>
      </c>
      <c r="K24" s="23" t="s">
        <v>73</v>
      </c>
      <c r="L24" s="24" t="s">
        <v>135</v>
      </c>
      <c r="M24" s="25">
        <v>1914</v>
      </c>
      <c r="N24" s="5"/>
      <c r="O24" s="5"/>
      <c r="P24" s="5"/>
      <c r="Q24" s="5"/>
      <c r="R24" s="5"/>
      <c r="S24" s="5">
        <v>21</v>
      </c>
      <c r="T24" s="85"/>
      <c r="U24" s="21"/>
    </row>
    <row r="25" spans="2:21" ht="15.75" x14ac:dyDescent="0.25">
      <c r="B25" s="50"/>
      <c r="C25" s="53"/>
      <c r="D25" s="63"/>
      <c r="E25" s="66"/>
      <c r="F25" s="70"/>
      <c r="G25" s="70"/>
      <c r="H25" s="70"/>
      <c r="I25" s="53"/>
      <c r="J25" s="23" t="s">
        <v>20</v>
      </c>
      <c r="K25" s="23" t="s">
        <v>73</v>
      </c>
      <c r="L25" s="24" t="s">
        <v>136</v>
      </c>
      <c r="M25" s="25">
        <v>1914</v>
      </c>
      <c r="N25" s="5"/>
      <c r="O25" s="5"/>
      <c r="P25" s="5"/>
      <c r="Q25" s="5"/>
      <c r="R25" s="5"/>
      <c r="S25" s="5">
        <v>21</v>
      </c>
      <c r="T25" s="85"/>
      <c r="U25" s="21"/>
    </row>
    <row r="26" spans="2:21" ht="15.75" x14ac:dyDescent="0.25">
      <c r="B26" s="50"/>
      <c r="C26" s="53"/>
      <c r="D26" s="63"/>
      <c r="E26" s="66"/>
      <c r="F26" s="70"/>
      <c r="G26" s="70"/>
      <c r="H26" s="70"/>
      <c r="I26" s="53"/>
      <c r="J26" s="23" t="s">
        <v>20</v>
      </c>
      <c r="K26" s="23" t="s">
        <v>73</v>
      </c>
      <c r="L26" s="24" t="s">
        <v>137</v>
      </c>
      <c r="M26" s="25">
        <v>1914</v>
      </c>
      <c r="N26" s="5"/>
      <c r="O26" s="5"/>
      <c r="P26" s="5"/>
      <c r="Q26" s="5"/>
      <c r="R26" s="5"/>
      <c r="S26" s="5">
        <v>21</v>
      </c>
      <c r="T26" s="85"/>
      <c r="U26" s="21"/>
    </row>
    <row r="27" spans="2:21" ht="15.75" x14ac:dyDescent="0.25">
      <c r="B27" s="50"/>
      <c r="C27" s="52"/>
      <c r="D27" s="64"/>
      <c r="E27" s="67"/>
      <c r="F27" s="69"/>
      <c r="G27" s="69"/>
      <c r="H27" s="69"/>
      <c r="I27" s="52"/>
      <c r="J27" s="23" t="s">
        <v>20</v>
      </c>
      <c r="K27" s="23" t="s">
        <v>73</v>
      </c>
      <c r="L27" s="24" t="s">
        <v>138</v>
      </c>
      <c r="M27" s="25">
        <v>1914</v>
      </c>
      <c r="N27" s="5"/>
      <c r="O27" s="5"/>
      <c r="P27" s="5"/>
      <c r="Q27" s="5"/>
      <c r="R27" s="5"/>
      <c r="S27" s="5">
        <v>21</v>
      </c>
      <c r="T27" s="85"/>
      <c r="U27" s="21"/>
    </row>
    <row r="28" spans="2:21" ht="15.75" x14ac:dyDescent="0.25">
      <c r="B28" s="50"/>
      <c r="C28" s="51">
        <v>8</v>
      </c>
      <c r="D28" s="62">
        <v>44125</v>
      </c>
      <c r="E28" s="65" t="s">
        <v>139</v>
      </c>
      <c r="F28" s="68" t="s">
        <v>34</v>
      </c>
      <c r="G28" s="68" t="s">
        <v>140</v>
      </c>
      <c r="H28" s="68" t="s">
        <v>32</v>
      </c>
      <c r="I28" s="51">
        <v>3</v>
      </c>
      <c r="J28" s="23" t="s">
        <v>20</v>
      </c>
      <c r="K28" s="23" t="s">
        <v>73</v>
      </c>
      <c r="L28" s="24" t="s">
        <v>141</v>
      </c>
      <c r="M28" s="25">
        <v>1826</v>
      </c>
      <c r="N28" s="5"/>
      <c r="O28" s="5"/>
      <c r="P28" s="5"/>
      <c r="Q28" s="5"/>
      <c r="R28" s="5"/>
      <c r="S28" s="5">
        <v>21</v>
      </c>
      <c r="T28" s="85">
        <v>63</v>
      </c>
      <c r="U28" s="82" t="s">
        <v>211</v>
      </c>
    </row>
    <row r="29" spans="2:21" ht="15.75" x14ac:dyDescent="0.25">
      <c r="B29" s="50"/>
      <c r="C29" s="53"/>
      <c r="D29" s="63"/>
      <c r="E29" s="66"/>
      <c r="F29" s="70"/>
      <c r="G29" s="70"/>
      <c r="H29" s="70"/>
      <c r="I29" s="53"/>
      <c r="J29" s="23" t="s">
        <v>20</v>
      </c>
      <c r="K29" s="23" t="s">
        <v>73</v>
      </c>
      <c r="L29" s="24" t="s">
        <v>142</v>
      </c>
      <c r="M29" s="25">
        <v>1826</v>
      </c>
      <c r="N29" s="5"/>
      <c r="O29" s="5"/>
      <c r="P29" s="5"/>
      <c r="Q29" s="5"/>
      <c r="R29" s="5"/>
      <c r="S29" s="5">
        <v>21</v>
      </c>
      <c r="T29" s="85"/>
      <c r="U29" s="83"/>
    </row>
    <row r="30" spans="2:21" ht="15.75" x14ac:dyDescent="0.25">
      <c r="B30" s="50"/>
      <c r="C30" s="52"/>
      <c r="D30" s="64"/>
      <c r="E30" s="67"/>
      <c r="F30" s="69"/>
      <c r="G30" s="69"/>
      <c r="H30" s="69"/>
      <c r="I30" s="52"/>
      <c r="J30" s="23" t="s">
        <v>20</v>
      </c>
      <c r="K30" s="23" t="s">
        <v>73</v>
      </c>
      <c r="L30" s="24" t="s">
        <v>143</v>
      </c>
      <c r="M30" s="25">
        <v>1826</v>
      </c>
      <c r="N30" s="5"/>
      <c r="O30" s="5"/>
      <c r="P30" s="5"/>
      <c r="Q30" s="5"/>
      <c r="R30" s="5"/>
      <c r="S30" s="5">
        <v>21</v>
      </c>
      <c r="T30" s="85"/>
      <c r="U30" s="84"/>
    </row>
    <row r="31" spans="2:21" ht="15.75" x14ac:dyDescent="0.25">
      <c r="B31" s="50"/>
      <c r="C31" s="51">
        <v>9</v>
      </c>
      <c r="D31" s="62">
        <v>44130</v>
      </c>
      <c r="E31" s="65" t="s">
        <v>149</v>
      </c>
      <c r="F31" s="68" t="s">
        <v>19</v>
      </c>
      <c r="G31" s="68" t="s">
        <v>33</v>
      </c>
      <c r="H31" s="68" t="s">
        <v>32</v>
      </c>
      <c r="I31" s="51">
        <v>2</v>
      </c>
      <c r="J31" s="23" t="s">
        <v>20</v>
      </c>
      <c r="K31" s="23" t="s">
        <v>24</v>
      </c>
      <c r="L31" s="24" t="s">
        <v>150</v>
      </c>
      <c r="M31" s="25">
        <v>797</v>
      </c>
      <c r="N31" s="5"/>
      <c r="O31" s="5"/>
      <c r="P31" s="5"/>
      <c r="Q31" s="5"/>
      <c r="R31" s="5"/>
      <c r="S31" s="5">
        <v>21</v>
      </c>
      <c r="T31" s="85">
        <v>42</v>
      </c>
      <c r="U31" s="82" t="s">
        <v>212</v>
      </c>
    </row>
    <row r="32" spans="2:21" ht="15.75" x14ac:dyDescent="0.25">
      <c r="B32" s="50"/>
      <c r="C32" s="52"/>
      <c r="D32" s="64"/>
      <c r="E32" s="67"/>
      <c r="F32" s="69"/>
      <c r="G32" s="69"/>
      <c r="H32" s="69"/>
      <c r="I32" s="52"/>
      <c r="J32" s="23" t="s">
        <v>20</v>
      </c>
      <c r="K32" s="23" t="s">
        <v>24</v>
      </c>
      <c r="L32" s="24" t="s">
        <v>151</v>
      </c>
      <c r="M32" s="25">
        <v>797</v>
      </c>
      <c r="N32" s="5"/>
      <c r="O32" s="5"/>
      <c r="P32" s="5"/>
      <c r="Q32" s="5"/>
      <c r="R32" s="5"/>
      <c r="S32" s="5">
        <v>21</v>
      </c>
      <c r="T32" s="85"/>
      <c r="U32" s="84"/>
    </row>
    <row r="33" spans="2:21" ht="15.75" x14ac:dyDescent="0.25">
      <c r="B33" s="50"/>
      <c r="C33" s="51">
        <v>10</v>
      </c>
      <c r="D33" s="62">
        <v>44132</v>
      </c>
      <c r="E33" s="65" t="s">
        <v>176</v>
      </c>
      <c r="F33" s="68" t="s">
        <v>56</v>
      </c>
      <c r="G33" s="68" t="s">
        <v>38</v>
      </c>
      <c r="H33" s="68" t="s">
        <v>32</v>
      </c>
      <c r="I33" s="51">
        <v>3</v>
      </c>
      <c r="J33" s="23" t="s">
        <v>20</v>
      </c>
      <c r="K33" s="23" t="s">
        <v>73</v>
      </c>
      <c r="L33" s="24" t="s">
        <v>177</v>
      </c>
      <c r="M33" s="25">
        <v>1733</v>
      </c>
      <c r="N33" s="5"/>
      <c r="O33" s="5"/>
      <c r="P33" s="5"/>
      <c r="Q33" s="5"/>
      <c r="R33" s="5"/>
      <c r="S33" s="5">
        <v>21</v>
      </c>
      <c r="T33" s="85">
        <v>63</v>
      </c>
      <c r="U33" s="21"/>
    </row>
    <row r="34" spans="2:21" ht="15.75" x14ac:dyDescent="0.25">
      <c r="B34" s="50"/>
      <c r="C34" s="53"/>
      <c r="D34" s="63"/>
      <c r="E34" s="66"/>
      <c r="F34" s="70"/>
      <c r="G34" s="70"/>
      <c r="H34" s="70"/>
      <c r="I34" s="53"/>
      <c r="J34" s="23" t="s">
        <v>20</v>
      </c>
      <c r="K34" s="23" t="s">
        <v>73</v>
      </c>
      <c r="L34" s="24" t="s">
        <v>178</v>
      </c>
      <c r="M34" s="25">
        <v>1733</v>
      </c>
      <c r="N34" s="5"/>
      <c r="O34" s="5"/>
      <c r="P34" s="5"/>
      <c r="Q34" s="5"/>
      <c r="R34" s="5"/>
      <c r="S34" s="5">
        <v>21</v>
      </c>
      <c r="T34" s="85"/>
      <c r="U34" s="21"/>
    </row>
    <row r="35" spans="2:21" ht="15.75" x14ac:dyDescent="0.25">
      <c r="B35" s="50"/>
      <c r="C35" s="52"/>
      <c r="D35" s="64"/>
      <c r="E35" s="67"/>
      <c r="F35" s="69"/>
      <c r="G35" s="69"/>
      <c r="H35" s="69"/>
      <c r="I35" s="52"/>
      <c r="J35" s="23" t="s">
        <v>20</v>
      </c>
      <c r="K35" s="23" t="s">
        <v>73</v>
      </c>
      <c r="L35" s="24" t="s">
        <v>179</v>
      </c>
      <c r="M35" s="25">
        <v>1733</v>
      </c>
      <c r="N35" s="5"/>
      <c r="O35" s="5"/>
      <c r="P35" s="5"/>
      <c r="Q35" s="5"/>
      <c r="R35" s="5"/>
      <c r="S35" s="5">
        <v>21</v>
      </c>
      <c r="T35" s="85"/>
      <c r="U35" s="21"/>
    </row>
    <row r="36" spans="2:21" ht="15.75" x14ac:dyDescent="0.25">
      <c r="B36" s="50"/>
      <c r="C36" s="51">
        <v>11</v>
      </c>
      <c r="D36" s="62">
        <v>44134</v>
      </c>
      <c r="E36" s="65" t="s">
        <v>186</v>
      </c>
      <c r="F36" s="68" t="s">
        <v>19</v>
      </c>
      <c r="G36" s="68" t="s">
        <v>33</v>
      </c>
      <c r="H36" s="68" t="s">
        <v>32</v>
      </c>
      <c r="I36" s="51">
        <v>2</v>
      </c>
      <c r="J36" s="23" t="s">
        <v>22</v>
      </c>
      <c r="K36" s="23" t="s">
        <v>44</v>
      </c>
      <c r="L36" s="24" t="s">
        <v>187</v>
      </c>
      <c r="M36" s="25">
        <v>1054</v>
      </c>
      <c r="N36" s="5"/>
      <c r="O36" s="5"/>
      <c r="P36" s="5"/>
      <c r="Q36" s="5"/>
      <c r="R36" s="5"/>
      <c r="S36" s="5">
        <v>15</v>
      </c>
      <c r="T36" s="85">
        <v>30</v>
      </c>
      <c r="U36" s="21"/>
    </row>
    <row r="37" spans="2:21" ht="15.75" x14ac:dyDescent="0.25">
      <c r="B37" s="50"/>
      <c r="C37" s="52"/>
      <c r="D37" s="64"/>
      <c r="E37" s="67"/>
      <c r="F37" s="69"/>
      <c r="G37" s="69"/>
      <c r="H37" s="69"/>
      <c r="I37" s="52"/>
      <c r="J37" s="23" t="s">
        <v>22</v>
      </c>
      <c r="K37" s="23" t="s">
        <v>44</v>
      </c>
      <c r="L37" s="24" t="s">
        <v>188</v>
      </c>
      <c r="M37" s="25">
        <v>1054</v>
      </c>
      <c r="N37" s="5"/>
      <c r="O37" s="5"/>
      <c r="P37" s="5"/>
      <c r="Q37" s="5"/>
      <c r="R37" s="5"/>
      <c r="S37" s="5">
        <v>15</v>
      </c>
      <c r="T37" s="85"/>
      <c r="U37" s="21"/>
    </row>
    <row r="38" spans="2:21" ht="15.75" x14ac:dyDescent="0.25">
      <c r="B38" s="50"/>
      <c r="C38" s="51">
        <v>12</v>
      </c>
      <c r="D38" s="62">
        <v>44133</v>
      </c>
      <c r="E38" s="65" t="s">
        <v>193</v>
      </c>
      <c r="F38" s="68" t="s">
        <v>56</v>
      </c>
      <c r="G38" s="68" t="s">
        <v>38</v>
      </c>
      <c r="H38" s="68" t="s">
        <v>32</v>
      </c>
      <c r="I38" s="51">
        <v>5</v>
      </c>
      <c r="J38" s="23" t="s">
        <v>22</v>
      </c>
      <c r="K38" s="23" t="s">
        <v>24</v>
      </c>
      <c r="L38" s="24" t="s">
        <v>194</v>
      </c>
      <c r="M38" s="25">
        <v>399</v>
      </c>
      <c r="N38" s="5"/>
      <c r="O38" s="5"/>
      <c r="P38" s="5"/>
      <c r="Q38" s="5"/>
      <c r="R38" s="5"/>
      <c r="S38" s="5">
        <v>15</v>
      </c>
      <c r="T38" s="85">
        <v>75</v>
      </c>
      <c r="U38" s="21"/>
    </row>
    <row r="39" spans="2:21" ht="15.75" x14ac:dyDescent="0.25">
      <c r="B39" s="50"/>
      <c r="C39" s="53"/>
      <c r="D39" s="63"/>
      <c r="E39" s="66"/>
      <c r="F39" s="70"/>
      <c r="G39" s="70"/>
      <c r="H39" s="70"/>
      <c r="I39" s="53"/>
      <c r="J39" s="23" t="s">
        <v>22</v>
      </c>
      <c r="K39" s="23" t="s">
        <v>24</v>
      </c>
      <c r="L39" s="24" t="s">
        <v>195</v>
      </c>
      <c r="M39" s="25">
        <v>399</v>
      </c>
      <c r="N39" s="5"/>
      <c r="O39" s="5"/>
      <c r="P39" s="5"/>
      <c r="Q39" s="5"/>
      <c r="R39" s="5"/>
      <c r="S39" s="5">
        <v>15</v>
      </c>
      <c r="T39" s="85"/>
      <c r="U39" s="21"/>
    </row>
    <row r="40" spans="2:21" ht="15.75" x14ac:dyDescent="0.25">
      <c r="B40" s="50"/>
      <c r="C40" s="53"/>
      <c r="D40" s="63"/>
      <c r="E40" s="66"/>
      <c r="F40" s="70"/>
      <c r="G40" s="70"/>
      <c r="H40" s="70"/>
      <c r="I40" s="53"/>
      <c r="J40" s="23" t="s">
        <v>22</v>
      </c>
      <c r="K40" s="23" t="s">
        <v>24</v>
      </c>
      <c r="L40" s="24" t="s">
        <v>196</v>
      </c>
      <c r="M40" s="25">
        <v>399</v>
      </c>
      <c r="N40" s="5"/>
      <c r="O40" s="5"/>
      <c r="P40" s="5"/>
      <c r="Q40" s="5"/>
      <c r="R40" s="5"/>
      <c r="S40" s="5">
        <v>15</v>
      </c>
      <c r="T40" s="85"/>
      <c r="U40" s="21"/>
    </row>
    <row r="41" spans="2:21" ht="15.75" x14ac:dyDescent="0.25">
      <c r="B41" s="50"/>
      <c r="C41" s="53"/>
      <c r="D41" s="63"/>
      <c r="E41" s="66"/>
      <c r="F41" s="70"/>
      <c r="G41" s="70"/>
      <c r="H41" s="70"/>
      <c r="I41" s="53"/>
      <c r="J41" s="23" t="s">
        <v>22</v>
      </c>
      <c r="K41" s="23" t="s">
        <v>24</v>
      </c>
      <c r="L41" s="24" t="s">
        <v>197</v>
      </c>
      <c r="M41" s="25">
        <v>399</v>
      </c>
      <c r="N41" s="5"/>
      <c r="O41" s="5"/>
      <c r="P41" s="5"/>
      <c r="Q41" s="5"/>
      <c r="R41" s="5"/>
      <c r="S41" s="5">
        <v>15</v>
      </c>
      <c r="T41" s="85"/>
      <c r="U41" s="21"/>
    </row>
    <row r="42" spans="2:21" ht="15.75" x14ac:dyDescent="0.25">
      <c r="B42" s="50"/>
      <c r="C42" s="52"/>
      <c r="D42" s="64"/>
      <c r="E42" s="67"/>
      <c r="F42" s="69"/>
      <c r="G42" s="69"/>
      <c r="H42" s="69"/>
      <c r="I42" s="52"/>
      <c r="J42" s="23" t="s">
        <v>22</v>
      </c>
      <c r="K42" s="23" t="s">
        <v>24</v>
      </c>
      <c r="L42" s="24" t="s">
        <v>198</v>
      </c>
      <c r="M42" s="25">
        <v>307</v>
      </c>
      <c r="N42" s="5"/>
      <c r="O42" s="5"/>
      <c r="P42" s="5"/>
      <c r="Q42" s="5"/>
      <c r="R42" s="5"/>
      <c r="S42" s="5">
        <v>15</v>
      </c>
      <c r="T42" s="85"/>
      <c r="U42" s="21"/>
    </row>
    <row r="43" spans="2:21" ht="15.75" x14ac:dyDescent="0.25">
      <c r="B43" s="50"/>
      <c r="C43" s="51">
        <v>13</v>
      </c>
      <c r="D43" s="62">
        <v>44134</v>
      </c>
      <c r="E43" s="65" t="s">
        <v>199</v>
      </c>
      <c r="F43" s="68" t="s">
        <v>56</v>
      </c>
      <c r="G43" s="68" t="s">
        <v>38</v>
      </c>
      <c r="H43" s="68" t="s">
        <v>32</v>
      </c>
      <c r="I43" s="51">
        <v>5</v>
      </c>
      <c r="J43" s="23" t="s">
        <v>20</v>
      </c>
      <c r="K43" s="23" t="s">
        <v>24</v>
      </c>
      <c r="L43" s="24" t="s">
        <v>201</v>
      </c>
      <c r="M43" s="25">
        <v>957</v>
      </c>
      <c r="N43" s="5"/>
      <c r="O43" s="5"/>
      <c r="P43" s="5"/>
      <c r="Q43" s="5"/>
      <c r="R43" s="5"/>
      <c r="S43" s="5">
        <v>21</v>
      </c>
      <c r="T43" s="85">
        <v>81</v>
      </c>
      <c r="U43" s="82" t="s">
        <v>213</v>
      </c>
    </row>
    <row r="44" spans="2:21" ht="15.75" x14ac:dyDescent="0.25">
      <c r="B44" s="50"/>
      <c r="C44" s="53"/>
      <c r="D44" s="63"/>
      <c r="E44" s="66"/>
      <c r="F44" s="70"/>
      <c r="G44" s="70"/>
      <c r="H44" s="70"/>
      <c r="I44" s="53"/>
      <c r="J44" s="23" t="s">
        <v>22</v>
      </c>
      <c r="K44" s="23" t="s">
        <v>24</v>
      </c>
      <c r="L44" s="24" t="s">
        <v>202</v>
      </c>
      <c r="M44" s="25">
        <v>358</v>
      </c>
      <c r="N44" s="5"/>
      <c r="O44" s="5"/>
      <c r="P44" s="5"/>
      <c r="Q44" s="5"/>
      <c r="R44" s="5"/>
      <c r="S44" s="5">
        <v>15</v>
      </c>
      <c r="T44" s="85"/>
      <c r="U44" s="83"/>
    </row>
    <row r="45" spans="2:21" ht="15.75" x14ac:dyDescent="0.25">
      <c r="B45" s="50"/>
      <c r="C45" s="53"/>
      <c r="D45" s="63"/>
      <c r="E45" s="66"/>
      <c r="F45" s="70"/>
      <c r="G45" s="70"/>
      <c r="H45" s="70"/>
      <c r="I45" s="53"/>
      <c r="J45" s="23" t="s">
        <v>22</v>
      </c>
      <c r="K45" s="23" t="s">
        <v>24</v>
      </c>
      <c r="L45" s="24" t="s">
        <v>203</v>
      </c>
      <c r="M45" s="25">
        <v>358</v>
      </c>
      <c r="N45" s="5"/>
      <c r="O45" s="5"/>
      <c r="P45" s="5"/>
      <c r="Q45" s="5"/>
      <c r="R45" s="5"/>
      <c r="S45" s="5">
        <v>15</v>
      </c>
      <c r="T45" s="85"/>
      <c r="U45" s="83"/>
    </row>
    <row r="46" spans="2:21" ht="15.75" x14ac:dyDescent="0.25">
      <c r="B46" s="50"/>
      <c r="C46" s="53"/>
      <c r="D46" s="63"/>
      <c r="E46" s="66"/>
      <c r="F46" s="70"/>
      <c r="G46" s="70"/>
      <c r="H46" s="70"/>
      <c r="I46" s="53"/>
      <c r="J46" s="23" t="s">
        <v>22</v>
      </c>
      <c r="K46" s="23" t="s">
        <v>24</v>
      </c>
      <c r="L46" s="24" t="s">
        <v>200</v>
      </c>
      <c r="M46" s="25">
        <v>599</v>
      </c>
      <c r="N46" s="5"/>
      <c r="O46" s="5"/>
      <c r="P46" s="5"/>
      <c r="Q46" s="5"/>
      <c r="R46" s="5"/>
      <c r="S46" s="5">
        <v>15</v>
      </c>
      <c r="T46" s="85"/>
      <c r="U46" s="83"/>
    </row>
    <row r="47" spans="2:21" ht="15.75" x14ac:dyDescent="0.25">
      <c r="B47" s="50"/>
      <c r="C47" s="52"/>
      <c r="D47" s="64"/>
      <c r="E47" s="67"/>
      <c r="F47" s="69"/>
      <c r="G47" s="69"/>
      <c r="H47" s="69"/>
      <c r="I47" s="52"/>
      <c r="J47" s="23" t="s">
        <v>22</v>
      </c>
      <c r="K47" s="23" t="s">
        <v>24</v>
      </c>
      <c r="L47" s="24" t="s">
        <v>204</v>
      </c>
      <c r="M47" s="25">
        <v>599</v>
      </c>
      <c r="N47" s="5"/>
      <c r="O47" s="5"/>
      <c r="P47" s="5"/>
      <c r="Q47" s="5"/>
      <c r="R47" s="5"/>
      <c r="S47" s="5">
        <v>15</v>
      </c>
      <c r="T47" s="85"/>
      <c r="U47" s="84"/>
    </row>
    <row r="48" spans="2:21" ht="15.75" x14ac:dyDescent="0.25">
      <c r="B48" s="50"/>
      <c r="C48" s="14"/>
      <c r="D48" s="35"/>
      <c r="E48" s="34"/>
      <c r="F48" s="33"/>
      <c r="G48" s="33"/>
      <c r="H48" s="33"/>
      <c r="I48" s="27"/>
      <c r="J48" s="23"/>
      <c r="K48" s="23"/>
      <c r="L48" s="24"/>
      <c r="M48" s="25"/>
      <c r="N48" s="5"/>
      <c r="O48" s="5"/>
      <c r="P48" s="5"/>
      <c r="Q48" s="5"/>
      <c r="R48" s="5"/>
      <c r="S48" s="5"/>
      <c r="T48" s="42"/>
      <c r="U48" s="21"/>
    </row>
    <row r="49" spans="2:21" ht="15.75" x14ac:dyDescent="0.25">
      <c r="B49" s="8"/>
      <c r="C49" s="2"/>
      <c r="D49" s="9"/>
      <c r="E49" s="2"/>
      <c r="F49" s="2"/>
      <c r="G49" s="52" t="s">
        <v>54</v>
      </c>
      <c r="H49" s="52"/>
      <c r="I49" s="28">
        <f>SUM(I9:I48)</f>
        <v>39</v>
      </c>
      <c r="J49" s="2"/>
      <c r="K49" s="2"/>
      <c r="L49" s="10" t="s">
        <v>28</v>
      </c>
      <c r="M49" s="13">
        <f>SUM(M9:M48)</f>
        <v>39674</v>
      </c>
      <c r="N49" s="2"/>
      <c r="O49" s="2"/>
      <c r="P49" s="2"/>
      <c r="Q49" s="2"/>
      <c r="R49" s="2"/>
      <c r="S49" s="16">
        <f>SUM(S9:S48)</f>
        <v>705</v>
      </c>
      <c r="T49" s="16">
        <f>SUM(T9:T48)</f>
        <v>705</v>
      </c>
      <c r="U49" s="11"/>
    </row>
    <row r="50" spans="2:21" ht="15.75" thickBot="1" x14ac:dyDescent="0.3"/>
    <row r="51" spans="2:21" ht="63" x14ac:dyDescent="0.25">
      <c r="B51" s="2"/>
      <c r="C51" s="36"/>
      <c r="D51" s="36" t="s">
        <v>0</v>
      </c>
      <c r="E51" s="36" t="s">
        <v>1</v>
      </c>
      <c r="F51" s="36" t="s">
        <v>2</v>
      </c>
      <c r="G51" s="36" t="s">
        <v>3</v>
      </c>
      <c r="H51" s="36" t="s">
        <v>4</v>
      </c>
      <c r="I51" s="36" t="s">
        <v>5</v>
      </c>
      <c r="J51" s="36" t="s">
        <v>6</v>
      </c>
      <c r="K51" s="36" t="s">
        <v>7</v>
      </c>
      <c r="L51" s="36" t="s">
        <v>8</v>
      </c>
      <c r="M51" s="36" t="s">
        <v>9</v>
      </c>
      <c r="N51" s="3" t="s">
        <v>10</v>
      </c>
      <c r="O51" s="3" t="s">
        <v>11</v>
      </c>
      <c r="P51" s="3" t="s">
        <v>12</v>
      </c>
      <c r="Q51" s="3" t="s">
        <v>13</v>
      </c>
      <c r="R51" s="3" t="s">
        <v>14</v>
      </c>
      <c r="S51" s="37" t="s">
        <v>15</v>
      </c>
      <c r="T51" s="4" t="s">
        <v>16</v>
      </c>
      <c r="U51" s="38" t="s">
        <v>17</v>
      </c>
    </row>
    <row r="52" spans="2:21" ht="15.75" x14ac:dyDescent="0.25">
      <c r="B52" s="50" t="s">
        <v>29</v>
      </c>
      <c r="C52" s="27">
        <v>1</v>
      </c>
      <c r="D52" s="35">
        <v>44105</v>
      </c>
      <c r="E52" s="34" t="s">
        <v>75</v>
      </c>
      <c r="F52" s="33" t="s">
        <v>19</v>
      </c>
      <c r="G52" s="33" t="s">
        <v>30</v>
      </c>
      <c r="H52" s="33" t="s">
        <v>29</v>
      </c>
      <c r="I52" s="27">
        <v>1</v>
      </c>
      <c r="J52" s="23" t="s">
        <v>20</v>
      </c>
      <c r="K52" s="23" t="s">
        <v>31</v>
      </c>
      <c r="L52" s="24" t="s">
        <v>76</v>
      </c>
      <c r="M52" s="25">
        <v>1191</v>
      </c>
      <c r="N52" s="5"/>
      <c r="O52" s="5"/>
      <c r="P52" s="5"/>
      <c r="Q52" s="5"/>
      <c r="R52" s="5"/>
      <c r="S52" s="5">
        <v>21</v>
      </c>
      <c r="T52" s="42">
        <v>21</v>
      </c>
      <c r="U52" s="20"/>
    </row>
    <row r="53" spans="2:21" ht="15.75" x14ac:dyDescent="0.25">
      <c r="B53" s="50"/>
      <c r="C53" s="27">
        <v>2</v>
      </c>
      <c r="D53" s="35">
        <v>44134</v>
      </c>
      <c r="E53" s="34" t="s">
        <v>205</v>
      </c>
      <c r="F53" s="33" t="s">
        <v>19</v>
      </c>
      <c r="G53" s="33" t="s">
        <v>30</v>
      </c>
      <c r="H53" s="33" t="s">
        <v>29</v>
      </c>
      <c r="I53" s="27">
        <v>1</v>
      </c>
      <c r="J53" s="23" t="s">
        <v>20</v>
      </c>
      <c r="K53" s="23" t="s">
        <v>31</v>
      </c>
      <c r="L53" s="24" t="s">
        <v>206</v>
      </c>
      <c r="M53" s="25">
        <v>2533</v>
      </c>
      <c r="N53" s="5"/>
      <c r="O53" s="5"/>
      <c r="P53" s="5"/>
      <c r="Q53" s="5"/>
      <c r="R53" s="5"/>
      <c r="S53" s="5">
        <v>21</v>
      </c>
      <c r="T53" s="42">
        <v>21</v>
      </c>
      <c r="U53" s="21"/>
    </row>
    <row r="54" spans="2:21" ht="15.75" x14ac:dyDescent="0.25">
      <c r="B54" s="50"/>
      <c r="C54" s="14"/>
      <c r="D54" s="35"/>
      <c r="E54" s="34"/>
      <c r="F54" s="33"/>
      <c r="G54" s="33"/>
      <c r="H54" s="33"/>
      <c r="I54" s="27"/>
      <c r="J54" s="23"/>
      <c r="K54" s="23"/>
      <c r="L54" s="24"/>
      <c r="M54" s="25"/>
      <c r="N54" s="5"/>
      <c r="O54" s="5"/>
      <c r="P54" s="5"/>
      <c r="Q54" s="5"/>
      <c r="R54" s="5"/>
      <c r="S54" s="5"/>
      <c r="T54" s="42"/>
      <c r="U54" s="21"/>
    </row>
    <row r="55" spans="2:21" ht="15.75" x14ac:dyDescent="0.25">
      <c r="B55" s="8"/>
      <c r="C55" s="2"/>
      <c r="D55" s="9"/>
      <c r="E55" s="2"/>
      <c r="F55" s="2"/>
      <c r="G55" s="52" t="s">
        <v>54</v>
      </c>
      <c r="H55" s="52"/>
      <c r="I55" s="28">
        <f>SUM(I52:I54)</f>
        <v>2</v>
      </c>
      <c r="J55" s="2"/>
      <c r="K55" s="2"/>
      <c r="L55" s="10" t="s">
        <v>28</v>
      </c>
      <c r="M55" s="13">
        <f>SUM(M52:M54)</f>
        <v>3724</v>
      </c>
      <c r="N55" s="2"/>
      <c r="O55" s="2"/>
      <c r="P55" s="2"/>
      <c r="Q55" s="2"/>
      <c r="R55" s="2"/>
      <c r="S55" s="16">
        <f>SUM(S52:S54)</f>
        <v>42</v>
      </c>
      <c r="T55" s="16">
        <f>SUM(T52:T54)</f>
        <v>42</v>
      </c>
      <c r="U55" s="11"/>
    </row>
    <row r="56" spans="2:21" ht="15.75" thickBot="1" x14ac:dyDescent="0.3"/>
    <row r="57" spans="2:21" ht="63" x14ac:dyDescent="0.25">
      <c r="B57" s="2"/>
      <c r="C57" s="36"/>
      <c r="D57" s="36" t="s">
        <v>0</v>
      </c>
      <c r="E57" s="36" t="s">
        <v>1</v>
      </c>
      <c r="F57" s="36" t="s">
        <v>2</v>
      </c>
      <c r="G57" s="36" t="s">
        <v>3</v>
      </c>
      <c r="H57" s="36" t="s">
        <v>4</v>
      </c>
      <c r="I57" s="36" t="s">
        <v>5</v>
      </c>
      <c r="J57" s="36" t="s">
        <v>6</v>
      </c>
      <c r="K57" s="36" t="s">
        <v>7</v>
      </c>
      <c r="L57" s="36" t="s">
        <v>8</v>
      </c>
      <c r="M57" s="36" t="s">
        <v>9</v>
      </c>
      <c r="N57" s="3" t="s">
        <v>10</v>
      </c>
      <c r="O57" s="3" t="s">
        <v>11</v>
      </c>
      <c r="P57" s="3" t="s">
        <v>12</v>
      </c>
      <c r="Q57" s="3" t="s">
        <v>13</v>
      </c>
      <c r="R57" s="3" t="s">
        <v>14</v>
      </c>
      <c r="S57" s="37" t="s">
        <v>15</v>
      </c>
      <c r="T57" s="4" t="s">
        <v>16</v>
      </c>
      <c r="U57" s="38" t="s">
        <v>17</v>
      </c>
    </row>
    <row r="58" spans="2:21" ht="15.75" x14ac:dyDescent="0.25">
      <c r="B58" s="50" t="s">
        <v>41</v>
      </c>
      <c r="C58" s="27">
        <v>1</v>
      </c>
      <c r="D58" s="35">
        <v>44105</v>
      </c>
      <c r="E58" s="34" t="s">
        <v>77</v>
      </c>
      <c r="F58" s="33" t="s">
        <v>19</v>
      </c>
      <c r="G58" s="33" t="s">
        <v>42</v>
      </c>
      <c r="H58" s="33" t="s">
        <v>41</v>
      </c>
      <c r="I58" s="27">
        <v>1</v>
      </c>
      <c r="J58" s="23" t="s">
        <v>22</v>
      </c>
      <c r="K58" s="23" t="s">
        <v>36</v>
      </c>
      <c r="L58" s="24" t="s">
        <v>78</v>
      </c>
      <c r="M58" s="25">
        <v>483</v>
      </c>
      <c r="N58" s="5"/>
      <c r="O58" s="5"/>
      <c r="P58" s="5"/>
      <c r="Q58" s="5"/>
      <c r="R58" s="5"/>
      <c r="S58" s="5">
        <v>15</v>
      </c>
      <c r="T58" s="42">
        <v>15</v>
      </c>
      <c r="U58" s="20"/>
    </row>
    <row r="59" spans="2:21" ht="15.75" x14ac:dyDescent="0.25">
      <c r="B59" s="50"/>
      <c r="C59" s="51">
        <v>2</v>
      </c>
      <c r="D59" s="62">
        <v>44117</v>
      </c>
      <c r="E59" s="65" t="s">
        <v>107</v>
      </c>
      <c r="F59" s="68" t="s">
        <v>19</v>
      </c>
      <c r="G59" s="68" t="s">
        <v>42</v>
      </c>
      <c r="H59" s="68" t="s">
        <v>41</v>
      </c>
      <c r="I59" s="51">
        <v>3</v>
      </c>
      <c r="J59" s="23" t="s">
        <v>22</v>
      </c>
      <c r="K59" s="23" t="s">
        <v>111</v>
      </c>
      <c r="L59" s="24" t="s">
        <v>108</v>
      </c>
      <c r="M59" s="25">
        <v>2106</v>
      </c>
      <c r="N59" s="5"/>
      <c r="O59" s="5"/>
      <c r="P59" s="5"/>
      <c r="Q59" s="5"/>
      <c r="R59" s="5"/>
      <c r="S59" s="5">
        <v>15</v>
      </c>
      <c r="T59" s="85">
        <v>45</v>
      </c>
      <c r="U59" s="21"/>
    </row>
    <row r="60" spans="2:21" ht="15.75" x14ac:dyDescent="0.25">
      <c r="B60" s="50"/>
      <c r="C60" s="53"/>
      <c r="D60" s="63"/>
      <c r="E60" s="66"/>
      <c r="F60" s="70"/>
      <c r="G60" s="70"/>
      <c r="H60" s="70"/>
      <c r="I60" s="53"/>
      <c r="J60" s="23" t="s">
        <v>22</v>
      </c>
      <c r="K60" s="23" t="s">
        <v>111</v>
      </c>
      <c r="L60" s="24" t="s">
        <v>109</v>
      </c>
      <c r="M60" s="25">
        <v>2106</v>
      </c>
      <c r="N60" s="5"/>
      <c r="O60" s="5"/>
      <c r="P60" s="5"/>
      <c r="Q60" s="5"/>
      <c r="R60" s="5"/>
      <c r="S60" s="5">
        <v>15</v>
      </c>
      <c r="T60" s="85"/>
      <c r="U60" s="21"/>
    </row>
    <row r="61" spans="2:21" ht="15.75" x14ac:dyDescent="0.25">
      <c r="B61" s="50"/>
      <c r="C61" s="52"/>
      <c r="D61" s="64"/>
      <c r="E61" s="67"/>
      <c r="F61" s="69"/>
      <c r="G61" s="69"/>
      <c r="H61" s="69"/>
      <c r="I61" s="52"/>
      <c r="J61" s="23" t="s">
        <v>22</v>
      </c>
      <c r="K61" s="23" t="s">
        <v>112</v>
      </c>
      <c r="L61" s="24" t="s">
        <v>110</v>
      </c>
      <c r="M61" s="25">
        <v>963</v>
      </c>
      <c r="N61" s="5"/>
      <c r="O61" s="5"/>
      <c r="P61" s="5"/>
      <c r="Q61" s="5"/>
      <c r="R61" s="5"/>
      <c r="S61" s="5">
        <v>15</v>
      </c>
      <c r="T61" s="85"/>
      <c r="U61" s="21"/>
    </row>
    <row r="62" spans="2:21" ht="15.75" x14ac:dyDescent="0.25">
      <c r="B62" s="50"/>
      <c r="C62" s="26">
        <v>3</v>
      </c>
      <c r="D62" s="29">
        <v>44117</v>
      </c>
      <c r="E62" s="34" t="s">
        <v>77</v>
      </c>
      <c r="F62" s="32" t="s">
        <v>19</v>
      </c>
      <c r="G62" s="32" t="s">
        <v>42</v>
      </c>
      <c r="H62" s="32" t="s">
        <v>41</v>
      </c>
      <c r="I62" s="26">
        <v>1</v>
      </c>
      <c r="J62" s="23" t="s">
        <v>22</v>
      </c>
      <c r="K62" s="23" t="s">
        <v>116</v>
      </c>
      <c r="L62" s="24" t="s">
        <v>115</v>
      </c>
      <c r="M62" s="25">
        <v>792</v>
      </c>
      <c r="N62" s="5"/>
      <c r="O62" s="5"/>
      <c r="P62" s="5"/>
      <c r="Q62" s="5"/>
      <c r="R62" s="5"/>
      <c r="S62" s="5">
        <v>15</v>
      </c>
      <c r="T62" s="44">
        <v>15</v>
      </c>
      <c r="U62" s="21"/>
    </row>
    <row r="63" spans="2:21" ht="15.75" x14ac:dyDescent="0.25">
      <c r="B63" s="50"/>
      <c r="C63" s="26">
        <v>4</v>
      </c>
      <c r="D63" s="29">
        <v>44120</v>
      </c>
      <c r="E63" s="30" t="s">
        <v>129</v>
      </c>
      <c r="F63" s="32" t="s">
        <v>19</v>
      </c>
      <c r="G63" s="32" t="s">
        <v>42</v>
      </c>
      <c r="H63" s="32" t="s">
        <v>41</v>
      </c>
      <c r="I63" s="26">
        <v>1</v>
      </c>
      <c r="J63" s="23" t="s">
        <v>22</v>
      </c>
      <c r="K63" s="23" t="s">
        <v>44</v>
      </c>
      <c r="L63" s="24" t="s">
        <v>130</v>
      </c>
      <c r="M63" s="25">
        <v>816</v>
      </c>
      <c r="N63" s="5"/>
      <c r="O63" s="5"/>
      <c r="P63" s="5"/>
      <c r="Q63" s="5"/>
      <c r="R63" s="5"/>
      <c r="S63" s="5">
        <v>15</v>
      </c>
      <c r="T63" s="44">
        <v>15</v>
      </c>
      <c r="U63" s="21"/>
    </row>
    <row r="64" spans="2:21" ht="15.75" x14ac:dyDescent="0.25">
      <c r="B64" s="50"/>
      <c r="C64" s="51">
        <v>5</v>
      </c>
      <c r="D64" s="62">
        <v>44132</v>
      </c>
      <c r="E64" s="65" t="s">
        <v>185</v>
      </c>
      <c r="F64" s="68" t="s">
        <v>19</v>
      </c>
      <c r="G64" s="68" t="s">
        <v>184</v>
      </c>
      <c r="H64" s="68" t="s">
        <v>41</v>
      </c>
      <c r="I64" s="51">
        <v>4</v>
      </c>
      <c r="J64" s="23" t="s">
        <v>22</v>
      </c>
      <c r="K64" s="23" t="s">
        <v>36</v>
      </c>
      <c r="L64" s="24" t="s">
        <v>180</v>
      </c>
      <c r="M64" s="25">
        <v>276</v>
      </c>
      <c r="N64" s="5"/>
      <c r="O64" s="5"/>
      <c r="P64" s="5"/>
      <c r="Q64" s="5"/>
      <c r="R64" s="5"/>
      <c r="S64" s="5">
        <v>15</v>
      </c>
      <c r="T64" s="85">
        <v>60</v>
      </c>
      <c r="U64" s="21"/>
    </row>
    <row r="65" spans="2:21" ht="15.75" x14ac:dyDescent="0.25">
      <c r="B65" s="50"/>
      <c r="C65" s="53"/>
      <c r="D65" s="63"/>
      <c r="E65" s="66"/>
      <c r="F65" s="70"/>
      <c r="G65" s="70"/>
      <c r="H65" s="70"/>
      <c r="I65" s="53"/>
      <c r="J65" s="23" t="s">
        <v>22</v>
      </c>
      <c r="K65" s="23" t="s">
        <v>36</v>
      </c>
      <c r="L65" s="24" t="s">
        <v>181</v>
      </c>
      <c r="M65" s="25">
        <v>551</v>
      </c>
      <c r="N65" s="5"/>
      <c r="O65" s="5"/>
      <c r="P65" s="5"/>
      <c r="Q65" s="5"/>
      <c r="R65" s="5"/>
      <c r="S65" s="5">
        <v>15</v>
      </c>
      <c r="T65" s="85"/>
      <c r="U65" s="21"/>
    </row>
    <row r="66" spans="2:21" ht="15.75" x14ac:dyDescent="0.25">
      <c r="B66" s="50"/>
      <c r="C66" s="53"/>
      <c r="D66" s="63"/>
      <c r="E66" s="66"/>
      <c r="F66" s="70"/>
      <c r="G66" s="70"/>
      <c r="H66" s="70"/>
      <c r="I66" s="53"/>
      <c r="J66" s="23" t="s">
        <v>22</v>
      </c>
      <c r="K66" s="23" t="s">
        <v>37</v>
      </c>
      <c r="L66" s="24" t="s">
        <v>182</v>
      </c>
      <c r="M66" s="25">
        <v>346</v>
      </c>
      <c r="N66" s="5"/>
      <c r="O66" s="5"/>
      <c r="P66" s="5"/>
      <c r="Q66" s="5"/>
      <c r="R66" s="5"/>
      <c r="S66" s="5">
        <v>15</v>
      </c>
      <c r="T66" s="85"/>
      <c r="U66" s="21"/>
    </row>
    <row r="67" spans="2:21" ht="15.75" x14ac:dyDescent="0.25">
      <c r="B67" s="50"/>
      <c r="C67" s="52"/>
      <c r="D67" s="64"/>
      <c r="E67" s="67"/>
      <c r="F67" s="69"/>
      <c r="G67" s="69"/>
      <c r="H67" s="69"/>
      <c r="I67" s="52"/>
      <c r="J67" s="23" t="s">
        <v>22</v>
      </c>
      <c r="K67" s="23" t="s">
        <v>37</v>
      </c>
      <c r="L67" s="24" t="s">
        <v>183</v>
      </c>
      <c r="M67" s="25">
        <v>691</v>
      </c>
      <c r="N67" s="5"/>
      <c r="O67" s="5"/>
      <c r="P67" s="5"/>
      <c r="Q67" s="5"/>
      <c r="R67" s="5"/>
      <c r="S67" s="5">
        <v>15</v>
      </c>
      <c r="T67" s="85"/>
      <c r="U67" s="21"/>
    </row>
    <row r="68" spans="2:21" ht="15.75" x14ac:dyDescent="0.25">
      <c r="B68" s="50"/>
      <c r="C68" s="14"/>
      <c r="D68" s="35"/>
      <c r="E68" s="34"/>
      <c r="F68" s="33"/>
      <c r="G68" s="33"/>
      <c r="H68" s="33"/>
      <c r="I68" s="27"/>
      <c r="J68" s="23"/>
      <c r="K68" s="23"/>
      <c r="L68" s="24"/>
      <c r="M68" s="25"/>
      <c r="N68" s="5"/>
      <c r="O68" s="5"/>
      <c r="P68" s="5"/>
      <c r="Q68" s="5"/>
      <c r="R68" s="5"/>
      <c r="S68" s="5"/>
      <c r="T68" s="45"/>
      <c r="U68" s="21"/>
    </row>
    <row r="69" spans="2:21" ht="15.75" x14ac:dyDescent="0.25">
      <c r="B69" s="8"/>
      <c r="C69" s="2"/>
      <c r="D69" s="9"/>
      <c r="E69" s="2"/>
      <c r="F69" s="2"/>
      <c r="G69" s="52" t="s">
        <v>54</v>
      </c>
      <c r="H69" s="52"/>
      <c r="I69" s="28">
        <f>SUM(I58:I68)</f>
        <v>10</v>
      </c>
      <c r="J69" s="2"/>
      <c r="K69" s="2"/>
      <c r="L69" s="10" t="s">
        <v>28</v>
      </c>
      <c r="M69" s="13">
        <f>SUM(M58:M68)</f>
        <v>9130</v>
      </c>
      <c r="N69" s="2"/>
      <c r="O69" s="2"/>
      <c r="P69" s="2"/>
      <c r="Q69" s="2"/>
      <c r="R69" s="2"/>
      <c r="S69" s="16">
        <f>SUM(S58:S68)</f>
        <v>150</v>
      </c>
      <c r="T69" s="16">
        <f>SUM(T58:T68)</f>
        <v>150</v>
      </c>
      <c r="U69" s="11"/>
    </row>
    <row r="70" spans="2:21" ht="15.75" thickBot="1" x14ac:dyDescent="0.3"/>
    <row r="71" spans="2:21" ht="63" x14ac:dyDescent="0.25">
      <c r="B71" s="2"/>
      <c r="C71" s="36"/>
      <c r="D71" s="36" t="s">
        <v>0</v>
      </c>
      <c r="E71" s="36" t="s">
        <v>1</v>
      </c>
      <c r="F71" s="36" t="s">
        <v>2</v>
      </c>
      <c r="G71" s="36" t="s">
        <v>3</v>
      </c>
      <c r="H71" s="36" t="s">
        <v>4</v>
      </c>
      <c r="I71" s="36" t="s">
        <v>5</v>
      </c>
      <c r="J71" s="36" t="s">
        <v>6</v>
      </c>
      <c r="K71" s="36" t="s">
        <v>7</v>
      </c>
      <c r="L71" s="36" t="s">
        <v>8</v>
      </c>
      <c r="M71" s="36" t="s">
        <v>9</v>
      </c>
      <c r="N71" s="3" t="s">
        <v>10</v>
      </c>
      <c r="O71" s="3" t="s">
        <v>11</v>
      </c>
      <c r="P71" s="3" t="s">
        <v>12</v>
      </c>
      <c r="Q71" s="3" t="s">
        <v>13</v>
      </c>
      <c r="R71" s="3" t="s">
        <v>14</v>
      </c>
      <c r="S71" s="37" t="s">
        <v>15</v>
      </c>
      <c r="T71" s="4" t="s">
        <v>16</v>
      </c>
      <c r="U71" s="38" t="s">
        <v>17</v>
      </c>
    </row>
    <row r="72" spans="2:21" ht="15.75" x14ac:dyDescent="0.25">
      <c r="B72" s="50" t="s">
        <v>58</v>
      </c>
      <c r="C72" s="27">
        <v>1</v>
      </c>
      <c r="D72" s="35">
        <v>44106</v>
      </c>
      <c r="E72" s="34" t="s">
        <v>79</v>
      </c>
      <c r="F72" s="33" t="s">
        <v>19</v>
      </c>
      <c r="G72" s="33" t="s">
        <v>80</v>
      </c>
      <c r="H72" s="33" t="s">
        <v>58</v>
      </c>
      <c r="I72" s="27">
        <v>1</v>
      </c>
      <c r="J72" s="23" t="s">
        <v>20</v>
      </c>
      <c r="K72" s="23" t="s">
        <v>65</v>
      </c>
      <c r="L72" s="24" t="s">
        <v>81</v>
      </c>
      <c r="M72" s="25">
        <v>559</v>
      </c>
      <c r="N72" s="5"/>
      <c r="O72" s="5"/>
      <c r="P72" s="5"/>
      <c r="Q72" s="5"/>
      <c r="R72" s="5"/>
      <c r="S72" s="5">
        <v>21</v>
      </c>
      <c r="T72" s="42">
        <v>21</v>
      </c>
      <c r="U72" s="20"/>
    </row>
    <row r="73" spans="2:21" ht="15.75" x14ac:dyDescent="0.25">
      <c r="B73" s="50"/>
      <c r="C73" s="27">
        <v>2</v>
      </c>
      <c r="D73" s="39">
        <v>44111</v>
      </c>
      <c r="E73" s="34" t="s">
        <v>94</v>
      </c>
      <c r="F73" s="33" t="s">
        <v>19</v>
      </c>
      <c r="G73" s="33" t="s">
        <v>80</v>
      </c>
      <c r="H73" s="33" t="s">
        <v>58</v>
      </c>
      <c r="I73" s="27">
        <v>1</v>
      </c>
      <c r="J73" s="23" t="s">
        <v>20</v>
      </c>
      <c r="K73" s="23" t="s">
        <v>60</v>
      </c>
      <c r="L73" s="24" t="s">
        <v>95</v>
      </c>
      <c r="M73" s="25">
        <v>1230</v>
      </c>
      <c r="N73" s="5"/>
      <c r="O73" s="5"/>
      <c r="P73" s="5"/>
      <c r="Q73" s="5"/>
      <c r="R73" s="5"/>
      <c r="S73" s="5">
        <v>21</v>
      </c>
      <c r="T73" s="42">
        <v>21</v>
      </c>
      <c r="U73" s="21"/>
    </row>
    <row r="74" spans="2:21" ht="15.75" x14ac:dyDescent="0.25">
      <c r="B74" s="50"/>
      <c r="C74" s="27">
        <v>3</v>
      </c>
      <c r="D74" s="39">
        <v>44131</v>
      </c>
      <c r="E74" s="34" t="s">
        <v>169</v>
      </c>
      <c r="F74" s="33" t="s">
        <v>19</v>
      </c>
      <c r="G74" s="33" t="s">
        <v>64</v>
      </c>
      <c r="H74" s="33" t="s">
        <v>58</v>
      </c>
      <c r="I74" s="27">
        <v>1</v>
      </c>
      <c r="J74" s="23" t="s">
        <v>22</v>
      </c>
      <c r="K74" s="23" t="s">
        <v>65</v>
      </c>
      <c r="L74" s="24" t="s">
        <v>170</v>
      </c>
      <c r="M74" s="25">
        <v>326</v>
      </c>
      <c r="N74" s="5"/>
      <c r="O74" s="5"/>
      <c r="P74" s="5"/>
      <c r="Q74" s="5"/>
      <c r="R74" s="5"/>
      <c r="S74" s="5">
        <v>15</v>
      </c>
      <c r="T74" s="42">
        <v>15</v>
      </c>
      <c r="U74" s="21"/>
    </row>
    <row r="75" spans="2:21" ht="15.75" x14ac:dyDescent="0.25">
      <c r="B75" s="50"/>
      <c r="C75" s="51">
        <v>4</v>
      </c>
      <c r="D75" s="62">
        <v>44131</v>
      </c>
      <c r="E75" s="65" t="s">
        <v>171</v>
      </c>
      <c r="F75" s="68" t="s">
        <v>19</v>
      </c>
      <c r="G75" s="68" t="s">
        <v>59</v>
      </c>
      <c r="H75" s="68" t="s">
        <v>58</v>
      </c>
      <c r="I75" s="51">
        <v>2</v>
      </c>
      <c r="J75" s="23" t="s">
        <v>20</v>
      </c>
      <c r="K75" s="23" t="s">
        <v>65</v>
      </c>
      <c r="L75" s="24" t="s">
        <v>172</v>
      </c>
      <c r="M75" s="25">
        <v>871</v>
      </c>
      <c r="N75" s="5"/>
      <c r="O75" s="5"/>
      <c r="P75" s="5"/>
      <c r="Q75" s="5"/>
      <c r="R75" s="5"/>
      <c r="S75" s="5">
        <v>21</v>
      </c>
      <c r="T75" s="85">
        <v>42</v>
      </c>
      <c r="U75" s="21"/>
    </row>
    <row r="76" spans="2:21" ht="15.75" x14ac:dyDescent="0.25">
      <c r="B76" s="50"/>
      <c r="C76" s="52"/>
      <c r="D76" s="64"/>
      <c r="E76" s="67"/>
      <c r="F76" s="69"/>
      <c r="G76" s="69"/>
      <c r="H76" s="69"/>
      <c r="I76" s="52"/>
      <c r="J76" s="23" t="s">
        <v>20</v>
      </c>
      <c r="K76" s="23" t="s">
        <v>65</v>
      </c>
      <c r="L76" s="24" t="s">
        <v>173</v>
      </c>
      <c r="M76" s="25">
        <v>871</v>
      </c>
      <c r="N76" s="5"/>
      <c r="O76" s="5"/>
      <c r="P76" s="5"/>
      <c r="Q76" s="5"/>
      <c r="R76" s="5"/>
      <c r="S76" s="5">
        <v>21</v>
      </c>
      <c r="T76" s="85"/>
      <c r="U76" s="21"/>
    </row>
    <row r="77" spans="2:21" ht="15.75" x14ac:dyDescent="0.25">
      <c r="B77" s="50"/>
      <c r="C77" s="51">
        <v>5</v>
      </c>
      <c r="D77" s="62">
        <v>44134</v>
      </c>
      <c r="E77" s="65" t="s">
        <v>209</v>
      </c>
      <c r="F77" s="68" t="s">
        <v>19</v>
      </c>
      <c r="G77" s="68" t="s">
        <v>80</v>
      </c>
      <c r="H77" s="68" t="s">
        <v>58</v>
      </c>
      <c r="I77" s="51">
        <v>2</v>
      </c>
      <c r="J77" s="23" t="s">
        <v>22</v>
      </c>
      <c r="K77" s="23" t="s">
        <v>60</v>
      </c>
      <c r="L77" s="24" t="s">
        <v>207</v>
      </c>
      <c r="M77" s="25">
        <v>630</v>
      </c>
      <c r="N77" s="5"/>
      <c r="O77" s="5"/>
      <c r="P77" s="5"/>
      <c r="Q77" s="5"/>
      <c r="R77" s="5"/>
      <c r="S77" s="5">
        <v>15</v>
      </c>
      <c r="T77" s="85">
        <v>30</v>
      </c>
      <c r="U77" s="21"/>
    </row>
    <row r="78" spans="2:21" ht="15.75" x14ac:dyDescent="0.25">
      <c r="B78" s="50"/>
      <c r="C78" s="52"/>
      <c r="D78" s="64"/>
      <c r="E78" s="67"/>
      <c r="F78" s="69"/>
      <c r="G78" s="69"/>
      <c r="H78" s="69"/>
      <c r="I78" s="52"/>
      <c r="J78" s="23" t="s">
        <v>22</v>
      </c>
      <c r="K78" s="23" t="s">
        <v>60</v>
      </c>
      <c r="L78" s="24" t="s">
        <v>208</v>
      </c>
      <c r="M78" s="25">
        <v>630</v>
      </c>
      <c r="N78" s="5"/>
      <c r="O78" s="5"/>
      <c r="P78" s="5"/>
      <c r="Q78" s="5"/>
      <c r="R78" s="5"/>
      <c r="S78" s="5">
        <v>15</v>
      </c>
      <c r="T78" s="85"/>
      <c r="U78" s="21"/>
    </row>
    <row r="79" spans="2:21" ht="15.75" x14ac:dyDescent="0.25">
      <c r="B79" s="8"/>
      <c r="C79" s="2"/>
      <c r="D79" s="9"/>
      <c r="E79" s="2"/>
      <c r="F79" s="2"/>
      <c r="G79" s="52" t="s">
        <v>54</v>
      </c>
      <c r="H79" s="52"/>
      <c r="I79" s="28">
        <f>SUM(I72:I78)</f>
        <v>7</v>
      </c>
      <c r="J79" s="2"/>
      <c r="K79" s="2"/>
      <c r="L79" s="10" t="s">
        <v>28</v>
      </c>
      <c r="M79" s="13">
        <f>SUM(M72:M78)</f>
        <v>5117</v>
      </c>
      <c r="N79" s="2"/>
      <c r="O79" s="2"/>
      <c r="P79" s="2"/>
      <c r="Q79" s="2"/>
      <c r="R79" s="2"/>
      <c r="S79" s="16">
        <f>SUM(S72:S78)</f>
        <v>129</v>
      </c>
      <c r="T79" s="16">
        <f>SUM(T72:T78)</f>
        <v>129</v>
      </c>
      <c r="U79" s="11"/>
    </row>
    <row r="80" spans="2:21" ht="15.75" thickBot="1" x14ac:dyDescent="0.3"/>
    <row r="81" spans="2:21" ht="63" x14ac:dyDescent="0.25">
      <c r="B81" s="2"/>
      <c r="C81" s="36"/>
      <c r="D81" s="36" t="s">
        <v>0</v>
      </c>
      <c r="E81" s="36" t="s">
        <v>1</v>
      </c>
      <c r="F81" s="36" t="s">
        <v>2</v>
      </c>
      <c r="G81" s="36" t="s">
        <v>3</v>
      </c>
      <c r="H81" s="36" t="s">
        <v>4</v>
      </c>
      <c r="I81" s="36" t="s">
        <v>5</v>
      </c>
      <c r="J81" s="36" t="s">
        <v>6</v>
      </c>
      <c r="K81" s="36" t="s">
        <v>7</v>
      </c>
      <c r="L81" s="36" t="s">
        <v>8</v>
      </c>
      <c r="M81" s="36" t="s">
        <v>9</v>
      </c>
      <c r="N81" s="3" t="s">
        <v>10</v>
      </c>
      <c r="O81" s="3" t="s">
        <v>11</v>
      </c>
      <c r="P81" s="3" t="s">
        <v>12</v>
      </c>
      <c r="Q81" s="3" t="s">
        <v>13</v>
      </c>
      <c r="R81" s="3" t="s">
        <v>14</v>
      </c>
      <c r="S81" s="37" t="s">
        <v>15</v>
      </c>
      <c r="T81" s="4" t="s">
        <v>16</v>
      </c>
      <c r="U81" s="38" t="s">
        <v>17</v>
      </c>
    </row>
    <row r="82" spans="2:21" ht="15.75" x14ac:dyDescent="0.25">
      <c r="B82" s="50" t="s">
        <v>43</v>
      </c>
      <c r="C82" s="27">
        <v>1</v>
      </c>
      <c r="D82" s="35">
        <v>44109</v>
      </c>
      <c r="E82" s="34" t="s">
        <v>89</v>
      </c>
      <c r="F82" s="33" t="s">
        <v>19</v>
      </c>
      <c r="G82" s="33" t="s">
        <v>55</v>
      </c>
      <c r="H82" s="33" t="s">
        <v>43</v>
      </c>
      <c r="I82" s="27">
        <v>1</v>
      </c>
      <c r="J82" s="23" t="s">
        <v>20</v>
      </c>
      <c r="K82" s="23" t="s">
        <v>44</v>
      </c>
      <c r="L82" s="24" t="s">
        <v>90</v>
      </c>
      <c r="M82" s="25">
        <v>1623</v>
      </c>
      <c r="N82" s="5"/>
      <c r="O82" s="5"/>
      <c r="P82" s="5"/>
      <c r="Q82" s="5"/>
      <c r="R82" s="5"/>
      <c r="S82" s="5">
        <v>21</v>
      </c>
      <c r="T82" s="42">
        <v>21</v>
      </c>
      <c r="U82" s="20"/>
    </row>
    <row r="83" spans="2:21" ht="15.75" x14ac:dyDescent="0.25">
      <c r="B83" s="50"/>
      <c r="C83" s="14"/>
      <c r="D83" s="39"/>
      <c r="E83" s="40"/>
      <c r="F83" s="41"/>
      <c r="G83" s="41"/>
      <c r="H83" s="41"/>
      <c r="I83" s="14"/>
      <c r="J83" s="23"/>
      <c r="K83" s="23"/>
      <c r="L83" s="24"/>
      <c r="M83" s="25"/>
      <c r="N83" s="5"/>
      <c r="O83" s="5"/>
      <c r="P83" s="5"/>
      <c r="Q83" s="5"/>
      <c r="R83" s="5"/>
      <c r="S83" s="5"/>
      <c r="T83" s="42"/>
      <c r="U83" s="21"/>
    </row>
    <row r="84" spans="2:21" ht="15.75" x14ac:dyDescent="0.25">
      <c r="B84" s="50"/>
      <c r="C84" s="14"/>
      <c r="D84" s="35"/>
      <c r="E84" s="34"/>
      <c r="F84" s="33"/>
      <c r="G84" s="33"/>
      <c r="H84" s="33"/>
      <c r="I84" s="27"/>
      <c r="J84" s="23"/>
      <c r="K84" s="23"/>
      <c r="L84" s="24"/>
      <c r="M84" s="25"/>
      <c r="N84" s="5"/>
      <c r="O84" s="5"/>
      <c r="P84" s="5"/>
      <c r="Q84" s="5"/>
      <c r="R84" s="5"/>
      <c r="S84" s="5"/>
      <c r="T84" s="42"/>
      <c r="U84" s="21"/>
    </row>
    <row r="85" spans="2:21" ht="15.75" x14ac:dyDescent="0.25">
      <c r="B85" s="8"/>
      <c r="C85" s="2"/>
      <c r="D85" s="9"/>
      <c r="E85" s="2"/>
      <c r="F85" s="2"/>
      <c r="G85" s="52" t="s">
        <v>54</v>
      </c>
      <c r="H85" s="52"/>
      <c r="I85" s="28">
        <f>SUM(I82:I84)</f>
        <v>1</v>
      </c>
      <c r="J85" s="2"/>
      <c r="K85" s="2"/>
      <c r="L85" s="10" t="s">
        <v>28</v>
      </c>
      <c r="M85" s="13">
        <f>SUM(M82:M84)</f>
        <v>1623</v>
      </c>
      <c r="N85" s="2"/>
      <c r="O85" s="2"/>
      <c r="P85" s="2"/>
      <c r="Q85" s="2"/>
      <c r="R85" s="2"/>
      <c r="S85" s="16">
        <f>SUM(S82:S84)</f>
        <v>21</v>
      </c>
      <c r="T85" s="16">
        <f>SUM(T82:T84)</f>
        <v>21</v>
      </c>
      <c r="U85" s="11"/>
    </row>
    <row r="86" spans="2:21" ht="15.75" thickBot="1" x14ac:dyDescent="0.3"/>
    <row r="87" spans="2:21" ht="63" x14ac:dyDescent="0.25">
      <c r="B87" s="2"/>
      <c r="C87" s="36"/>
      <c r="D87" s="36" t="s">
        <v>0</v>
      </c>
      <c r="E87" s="36" t="s">
        <v>1</v>
      </c>
      <c r="F87" s="36" t="s">
        <v>2</v>
      </c>
      <c r="G87" s="36" t="s">
        <v>3</v>
      </c>
      <c r="H87" s="36" t="s">
        <v>4</v>
      </c>
      <c r="I87" s="36" t="s">
        <v>5</v>
      </c>
      <c r="J87" s="36" t="s">
        <v>6</v>
      </c>
      <c r="K87" s="36" t="s">
        <v>7</v>
      </c>
      <c r="L87" s="36" t="s">
        <v>8</v>
      </c>
      <c r="M87" s="36" t="s">
        <v>9</v>
      </c>
      <c r="N87" s="3" t="s">
        <v>10</v>
      </c>
      <c r="O87" s="3" t="s">
        <v>11</v>
      </c>
      <c r="P87" s="3" t="s">
        <v>12</v>
      </c>
      <c r="Q87" s="3" t="s">
        <v>13</v>
      </c>
      <c r="R87" s="3" t="s">
        <v>14</v>
      </c>
      <c r="S87" s="37" t="s">
        <v>15</v>
      </c>
      <c r="T87" s="4" t="s">
        <v>16</v>
      </c>
      <c r="U87" s="38" t="s">
        <v>17</v>
      </c>
    </row>
    <row r="88" spans="2:21" ht="15.75" x14ac:dyDescent="0.25">
      <c r="B88" s="50" t="s">
        <v>18</v>
      </c>
      <c r="C88" s="51">
        <v>1</v>
      </c>
      <c r="D88" s="62">
        <v>44111</v>
      </c>
      <c r="E88" s="65" t="s">
        <v>96</v>
      </c>
      <c r="F88" s="68" t="s">
        <v>23</v>
      </c>
      <c r="G88" s="68" t="s">
        <v>53</v>
      </c>
      <c r="H88" s="68" t="s">
        <v>18</v>
      </c>
      <c r="I88" s="51">
        <v>2</v>
      </c>
      <c r="J88" s="23" t="s">
        <v>20</v>
      </c>
      <c r="K88" s="23" t="s">
        <v>21</v>
      </c>
      <c r="L88" s="24" t="s">
        <v>97</v>
      </c>
      <c r="M88" s="25">
        <v>560</v>
      </c>
      <c r="N88" s="5"/>
      <c r="O88" s="5"/>
      <c r="P88" s="5"/>
      <c r="Q88" s="5"/>
      <c r="R88" s="5"/>
      <c r="S88" s="5">
        <v>21</v>
      </c>
      <c r="T88" s="85">
        <v>42</v>
      </c>
      <c r="U88" s="86" t="s">
        <v>214</v>
      </c>
    </row>
    <row r="89" spans="2:21" ht="15.75" x14ac:dyDescent="0.25">
      <c r="B89" s="50"/>
      <c r="C89" s="52"/>
      <c r="D89" s="64"/>
      <c r="E89" s="67"/>
      <c r="F89" s="69"/>
      <c r="G89" s="69"/>
      <c r="H89" s="69"/>
      <c r="I89" s="52"/>
      <c r="J89" s="23" t="s">
        <v>20</v>
      </c>
      <c r="K89" s="23" t="s">
        <v>21</v>
      </c>
      <c r="L89" s="24" t="s">
        <v>98</v>
      </c>
      <c r="M89" s="25">
        <v>560</v>
      </c>
      <c r="N89" s="5"/>
      <c r="O89" s="5"/>
      <c r="P89" s="5"/>
      <c r="Q89" s="5"/>
      <c r="R89" s="5"/>
      <c r="S89" s="5">
        <v>21</v>
      </c>
      <c r="T89" s="85"/>
      <c r="U89" s="87"/>
    </row>
    <row r="90" spans="2:21" ht="15.75" x14ac:dyDescent="0.25">
      <c r="B90" s="50"/>
      <c r="C90" s="26">
        <v>2</v>
      </c>
      <c r="D90" s="29">
        <v>44117</v>
      </c>
      <c r="E90" s="30" t="s">
        <v>105</v>
      </c>
      <c r="F90" s="32" t="s">
        <v>27</v>
      </c>
      <c r="G90" s="32" t="s">
        <v>25</v>
      </c>
      <c r="H90" s="32" t="s">
        <v>18</v>
      </c>
      <c r="I90" s="26">
        <v>1</v>
      </c>
      <c r="J90" s="23" t="s">
        <v>20</v>
      </c>
      <c r="K90" s="23" t="s">
        <v>21</v>
      </c>
      <c r="L90" s="24" t="s">
        <v>106</v>
      </c>
      <c r="M90" s="25">
        <v>859</v>
      </c>
      <c r="N90" s="5"/>
      <c r="O90" s="5"/>
      <c r="P90" s="5"/>
      <c r="Q90" s="5"/>
      <c r="R90" s="5"/>
      <c r="S90" s="5">
        <v>21</v>
      </c>
      <c r="T90" s="44">
        <v>21</v>
      </c>
      <c r="U90" s="21"/>
    </row>
    <row r="91" spans="2:21" ht="15.75" x14ac:dyDescent="0.25">
      <c r="B91" s="50"/>
      <c r="C91" s="51">
        <v>3</v>
      </c>
      <c r="D91" s="62">
        <v>44119</v>
      </c>
      <c r="E91" s="65" t="s">
        <v>117</v>
      </c>
      <c r="F91" s="68" t="s">
        <v>27</v>
      </c>
      <c r="G91" s="68" t="s">
        <v>118</v>
      </c>
      <c r="H91" s="68" t="s">
        <v>18</v>
      </c>
      <c r="I91" s="51">
        <v>2</v>
      </c>
      <c r="J91" s="23" t="s">
        <v>22</v>
      </c>
      <c r="K91" s="23" t="s">
        <v>57</v>
      </c>
      <c r="L91" s="24" t="s">
        <v>119</v>
      </c>
      <c r="M91" s="25">
        <v>230</v>
      </c>
      <c r="N91" s="5"/>
      <c r="O91" s="5"/>
      <c r="P91" s="5"/>
      <c r="Q91" s="5"/>
      <c r="R91" s="5"/>
      <c r="S91" s="5">
        <v>15</v>
      </c>
      <c r="T91" s="85">
        <v>30</v>
      </c>
      <c r="U91" s="82" t="s">
        <v>215</v>
      </c>
    </row>
    <row r="92" spans="2:21" ht="15.75" x14ac:dyDescent="0.25">
      <c r="B92" s="50"/>
      <c r="C92" s="52"/>
      <c r="D92" s="64"/>
      <c r="E92" s="67"/>
      <c r="F92" s="69"/>
      <c r="G92" s="69"/>
      <c r="H92" s="69"/>
      <c r="I92" s="52"/>
      <c r="J92" s="23" t="s">
        <v>22</v>
      </c>
      <c r="K92" s="23" t="s">
        <v>57</v>
      </c>
      <c r="L92" s="24" t="s">
        <v>120</v>
      </c>
      <c r="M92" s="25">
        <v>443</v>
      </c>
      <c r="N92" s="5"/>
      <c r="O92" s="5"/>
      <c r="P92" s="5"/>
      <c r="Q92" s="5"/>
      <c r="R92" s="5"/>
      <c r="S92" s="5">
        <v>15</v>
      </c>
      <c r="T92" s="85"/>
      <c r="U92" s="84"/>
    </row>
    <row r="93" spans="2:21" ht="30" customHeight="1" x14ac:dyDescent="0.25">
      <c r="B93" s="50"/>
      <c r="C93" s="51">
        <v>4</v>
      </c>
      <c r="D93" s="62">
        <v>44119</v>
      </c>
      <c r="E93" s="65" t="s">
        <v>121</v>
      </c>
      <c r="F93" s="68" t="s">
        <v>27</v>
      </c>
      <c r="G93" s="68" t="s">
        <v>52</v>
      </c>
      <c r="H93" s="68" t="s">
        <v>18</v>
      </c>
      <c r="I93" s="51">
        <v>6</v>
      </c>
      <c r="J93" s="23" t="s">
        <v>20</v>
      </c>
      <c r="K93" s="23" t="s">
        <v>128</v>
      </c>
      <c r="L93" s="24" t="s">
        <v>122</v>
      </c>
      <c r="M93" s="25">
        <v>2338</v>
      </c>
      <c r="N93" s="5"/>
      <c r="O93" s="5"/>
      <c r="P93" s="5"/>
      <c r="Q93" s="5"/>
      <c r="R93" s="5"/>
      <c r="S93" s="5">
        <v>21</v>
      </c>
      <c r="T93" s="85">
        <v>126</v>
      </c>
      <c r="U93" s="21"/>
    </row>
    <row r="94" spans="2:21" ht="15.75" x14ac:dyDescent="0.25">
      <c r="B94" s="50"/>
      <c r="C94" s="53"/>
      <c r="D94" s="63"/>
      <c r="E94" s="66"/>
      <c r="F94" s="70"/>
      <c r="G94" s="70"/>
      <c r="H94" s="70"/>
      <c r="I94" s="53"/>
      <c r="J94" s="23" t="s">
        <v>20</v>
      </c>
      <c r="K94" s="23" t="s">
        <v>128</v>
      </c>
      <c r="L94" s="24" t="s">
        <v>123</v>
      </c>
      <c r="M94" s="25">
        <v>2338</v>
      </c>
      <c r="N94" s="5"/>
      <c r="O94" s="5"/>
      <c r="P94" s="5"/>
      <c r="Q94" s="5"/>
      <c r="R94" s="5"/>
      <c r="S94" s="5">
        <v>21</v>
      </c>
      <c r="T94" s="85"/>
      <c r="U94" s="21"/>
    </row>
    <row r="95" spans="2:21" ht="15.75" x14ac:dyDescent="0.25">
      <c r="B95" s="50"/>
      <c r="C95" s="53"/>
      <c r="D95" s="63"/>
      <c r="E95" s="66"/>
      <c r="F95" s="70"/>
      <c r="G95" s="70"/>
      <c r="H95" s="70"/>
      <c r="I95" s="53"/>
      <c r="J95" s="23" t="s">
        <v>20</v>
      </c>
      <c r="K95" s="23" t="s">
        <v>128</v>
      </c>
      <c r="L95" s="24" t="s">
        <v>124</v>
      </c>
      <c r="M95" s="25">
        <v>2338</v>
      </c>
      <c r="N95" s="5"/>
      <c r="O95" s="5"/>
      <c r="P95" s="5"/>
      <c r="Q95" s="5"/>
      <c r="R95" s="5"/>
      <c r="S95" s="5">
        <v>21</v>
      </c>
      <c r="T95" s="85"/>
      <c r="U95" s="21"/>
    </row>
    <row r="96" spans="2:21" ht="15.75" x14ac:dyDescent="0.25">
      <c r="B96" s="50"/>
      <c r="C96" s="53"/>
      <c r="D96" s="63"/>
      <c r="E96" s="66"/>
      <c r="F96" s="70"/>
      <c r="G96" s="70"/>
      <c r="H96" s="70"/>
      <c r="I96" s="53"/>
      <c r="J96" s="23" t="s">
        <v>20</v>
      </c>
      <c r="K96" s="23" t="s">
        <v>128</v>
      </c>
      <c r="L96" s="24" t="s">
        <v>125</v>
      </c>
      <c r="M96" s="25">
        <v>2338</v>
      </c>
      <c r="N96" s="5"/>
      <c r="O96" s="5"/>
      <c r="P96" s="5"/>
      <c r="Q96" s="5"/>
      <c r="R96" s="5"/>
      <c r="S96" s="5">
        <v>21</v>
      </c>
      <c r="T96" s="85"/>
      <c r="U96" s="21"/>
    </row>
    <row r="97" spans="2:21" ht="15.75" x14ac:dyDescent="0.25">
      <c r="B97" s="50"/>
      <c r="C97" s="53"/>
      <c r="D97" s="63"/>
      <c r="E97" s="66"/>
      <c r="F97" s="70"/>
      <c r="G97" s="70"/>
      <c r="H97" s="70"/>
      <c r="I97" s="53"/>
      <c r="J97" s="23" t="s">
        <v>20</v>
      </c>
      <c r="K97" s="23" t="s">
        <v>128</v>
      </c>
      <c r="L97" s="24" t="s">
        <v>126</v>
      </c>
      <c r="M97" s="25">
        <v>2338</v>
      </c>
      <c r="N97" s="5"/>
      <c r="O97" s="5"/>
      <c r="P97" s="5"/>
      <c r="Q97" s="5"/>
      <c r="R97" s="5"/>
      <c r="S97" s="5">
        <v>21</v>
      </c>
      <c r="T97" s="85"/>
      <c r="U97" s="21"/>
    </row>
    <row r="98" spans="2:21" ht="15.75" x14ac:dyDescent="0.25">
      <c r="B98" s="50"/>
      <c r="C98" s="52"/>
      <c r="D98" s="64"/>
      <c r="E98" s="67"/>
      <c r="F98" s="69"/>
      <c r="G98" s="69"/>
      <c r="H98" s="69"/>
      <c r="I98" s="52"/>
      <c r="J98" s="23" t="s">
        <v>20</v>
      </c>
      <c r="K98" s="23" t="s">
        <v>128</v>
      </c>
      <c r="L98" s="24" t="s">
        <v>127</v>
      </c>
      <c r="M98" s="25">
        <v>2338</v>
      </c>
      <c r="N98" s="5"/>
      <c r="O98" s="5"/>
      <c r="P98" s="5"/>
      <c r="Q98" s="5"/>
      <c r="R98" s="5"/>
      <c r="S98" s="5">
        <v>21</v>
      </c>
      <c r="T98" s="85"/>
      <c r="U98" s="88" t="s">
        <v>216</v>
      </c>
    </row>
    <row r="99" spans="2:21" ht="15.75" x14ac:dyDescent="0.25">
      <c r="B99" s="50"/>
      <c r="C99" s="51">
        <v>5</v>
      </c>
      <c r="D99" s="62">
        <v>44129</v>
      </c>
      <c r="E99" s="65" t="s">
        <v>152</v>
      </c>
      <c r="F99" s="68" t="s">
        <v>26</v>
      </c>
      <c r="G99" s="68" t="s">
        <v>52</v>
      </c>
      <c r="H99" s="68" t="s">
        <v>18</v>
      </c>
      <c r="I99" s="51">
        <v>3</v>
      </c>
      <c r="J99" s="23" t="s">
        <v>20</v>
      </c>
      <c r="K99" s="23" t="s">
        <v>128</v>
      </c>
      <c r="L99" s="24" t="s">
        <v>153</v>
      </c>
      <c r="M99" s="25">
        <v>2338</v>
      </c>
      <c r="N99" s="5"/>
      <c r="O99" s="5"/>
      <c r="P99" s="5"/>
      <c r="Q99" s="5"/>
      <c r="R99" s="5"/>
      <c r="S99" s="5">
        <v>21</v>
      </c>
      <c r="T99" s="85">
        <v>63</v>
      </c>
      <c r="U99" s="21"/>
    </row>
    <row r="100" spans="2:21" ht="15.75" x14ac:dyDescent="0.25">
      <c r="B100" s="50"/>
      <c r="C100" s="53"/>
      <c r="D100" s="63"/>
      <c r="E100" s="66"/>
      <c r="F100" s="70"/>
      <c r="G100" s="70"/>
      <c r="H100" s="70"/>
      <c r="I100" s="53"/>
      <c r="J100" s="23" t="s">
        <v>20</v>
      </c>
      <c r="K100" s="23" t="s">
        <v>128</v>
      </c>
      <c r="L100" s="24" t="s">
        <v>154</v>
      </c>
      <c r="M100" s="25">
        <v>2338</v>
      </c>
      <c r="N100" s="5"/>
      <c r="O100" s="5"/>
      <c r="P100" s="5"/>
      <c r="Q100" s="5"/>
      <c r="R100" s="5"/>
      <c r="S100" s="5">
        <v>21</v>
      </c>
      <c r="T100" s="85"/>
      <c r="U100" s="21"/>
    </row>
    <row r="101" spans="2:21" ht="15.75" x14ac:dyDescent="0.25">
      <c r="B101" s="50"/>
      <c r="C101" s="52"/>
      <c r="D101" s="64"/>
      <c r="E101" s="67"/>
      <c r="F101" s="69"/>
      <c r="G101" s="69"/>
      <c r="H101" s="69"/>
      <c r="I101" s="52"/>
      <c r="J101" s="23" t="s">
        <v>20</v>
      </c>
      <c r="K101" s="23" t="s">
        <v>128</v>
      </c>
      <c r="L101" s="24" t="s">
        <v>155</v>
      </c>
      <c r="M101" s="25">
        <v>2338</v>
      </c>
      <c r="N101" s="5"/>
      <c r="O101" s="5"/>
      <c r="P101" s="5"/>
      <c r="Q101" s="5"/>
      <c r="R101" s="5"/>
      <c r="S101" s="5">
        <v>21</v>
      </c>
      <c r="T101" s="85"/>
      <c r="U101" s="21"/>
    </row>
    <row r="102" spans="2:21" ht="15.75" x14ac:dyDescent="0.25">
      <c r="B102" s="50"/>
      <c r="C102" s="51">
        <v>6</v>
      </c>
      <c r="D102" s="62">
        <v>44130</v>
      </c>
      <c r="E102" s="65" t="s">
        <v>156</v>
      </c>
      <c r="F102" s="68" t="s">
        <v>26</v>
      </c>
      <c r="G102" s="68" t="s">
        <v>52</v>
      </c>
      <c r="H102" s="68" t="s">
        <v>18</v>
      </c>
      <c r="I102" s="51">
        <v>7</v>
      </c>
      <c r="J102" s="23" t="s">
        <v>20</v>
      </c>
      <c r="K102" s="23" t="s">
        <v>21</v>
      </c>
      <c r="L102" s="24" t="s">
        <v>157</v>
      </c>
      <c r="M102" s="25">
        <v>564</v>
      </c>
      <c r="N102" s="5"/>
      <c r="O102" s="5"/>
      <c r="P102" s="5"/>
      <c r="Q102" s="5"/>
      <c r="R102" s="5"/>
      <c r="S102" s="5">
        <v>21</v>
      </c>
      <c r="T102" s="85">
        <v>147</v>
      </c>
      <c r="U102" s="21"/>
    </row>
    <row r="103" spans="2:21" ht="15.75" x14ac:dyDescent="0.25">
      <c r="B103" s="50"/>
      <c r="C103" s="53"/>
      <c r="D103" s="63"/>
      <c r="E103" s="66"/>
      <c r="F103" s="70"/>
      <c r="G103" s="70"/>
      <c r="H103" s="70"/>
      <c r="I103" s="53"/>
      <c r="J103" s="23" t="s">
        <v>20</v>
      </c>
      <c r="K103" s="23" t="s">
        <v>21</v>
      </c>
      <c r="L103" s="24" t="s">
        <v>158</v>
      </c>
      <c r="M103" s="25">
        <v>564</v>
      </c>
      <c r="N103" s="5"/>
      <c r="O103" s="5"/>
      <c r="P103" s="5"/>
      <c r="Q103" s="5"/>
      <c r="R103" s="5"/>
      <c r="S103" s="5">
        <v>21</v>
      </c>
      <c r="T103" s="85"/>
      <c r="U103" s="82" t="s">
        <v>217</v>
      </c>
    </row>
    <row r="104" spans="2:21" ht="15.75" x14ac:dyDescent="0.25">
      <c r="B104" s="50"/>
      <c r="C104" s="53"/>
      <c r="D104" s="63"/>
      <c r="E104" s="66"/>
      <c r="F104" s="70"/>
      <c r="G104" s="70"/>
      <c r="H104" s="70"/>
      <c r="I104" s="53"/>
      <c r="J104" s="23" t="s">
        <v>20</v>
      </c>
      <c r="K104" s="23" t="s">
        <v>21</v>
      </c>
      <c r="L104" s="24" t="s">
        <v>159</v>
      </c>
      <c r="M104" s="25">
        <v>564</v>
      </c>
      <c r="N104" s="5"/>
      <c r="O104" s="5"/>
      <c r="P104" s="5"/>
      <c r="Q104" s="5"/>
      <c r="R104" s="5"/>
      <c r="S104" s="5">
        <v>21</v>
      </c>
      <c r="T104" s="85"/>
      <c r="U104" s="83"/>
    </row>
    <row r="105" spans="2:21" ht="15.75" x14ac:dyDescent="0.25">
      <c r="B105" s="50"/>
      <c r="C105" s="53"/>
      <c r="D105" s="63"/>
      <c r="E105" s="66"/>
      <c r="F105" s="70"/>
      <c r="G105" s="70"/>
      <c r="H105" s="70"/>
      <c r="I105" s="53"/>
      <c r="J105" s="23" t="s">
        <v>20</v>
      </c>
      <c r="K105" s="23" t="s">
        <v>21</v>
      </c>
      <c r="L105" s="24" t="s">
        <v>160</v>
      </c>
      <c r="M105" s="25">
        <v>959</v>
      </c>
      <c r="N105" s="5"/>
      <c r="O105" s="5"/>
      <c r="P105" s="5"/>
      <c r="Q105" s="5"/>
      <c r="R105" s="5"/>
      <c r="S105" s="5">
        <v>21</v>
      </c>
      <c r="T105" s="85"/>
      <c r="U105" s="83"/>
    </row>
    <row r="106" spans="2:21" ht="15.75" x14ac:dyDescent="0.25">
      <c r="B106" s="50"/>
      <c r="C106" s="53"/>
      <c r="D106" s="63"/>
      <c r="E106" s="66"/>
      <c r="F106" s="70"/>
      <c r="G106" s="70"/>
      <c r="H106" s="70"/>
      <c r="I106" s="53"/>
      <c r="J106" s="23" t="s">
        <v>20</v>
      </c>
      <c r="K106" s="23" t="s">
        <v>21</v>
      </c>
      <c r="L106" s="24" t="s">
        <v>161</v>
      </c>
      <c r="M106" s="25">
        <v>997</v>
      </c>
      <c r="N106" s="5"/>
      <c r="O106" s="5"/>
      <c r="P106" s="5"/>
      <c r="Q106" s="5"/>
      <c r="R106" s="5"/>
      <c r="S106" s="5">
        <v>21</v>
      </c>
      <c r="T106" s="85"/>
      <c r="U106" s="83"/>
    </row>
    <row r="107" spans="2:21" ht="15.75" x14ac:dyDescent="0.25">
      <c r="B107" s="50"/>
      <c r="C107" s="53"/>
      <c r="D107" s="63"/>
      <c r="E107" s="66"/>
      <c r="F107" s="70"/>
      <c r="G107" s="70"/>
      <c r="H107" s="70"/>
      <c r="I107" s="53"/>
      <c r="J107" s="23" t="s">
        <v>20</v>
      </c>
      <c r="K107" s="23" t="s">
        <v>21</v>
      </c>
      <c r="L107" s="24" t="s">
        <v>162</v>
      </c>
      <c r="M107" s="25">
        <v>997</v>
      </c>
      <c r="N107" s="5"/>
      <c r="O107" s="5"/>
      <c r="P107" s="5"/>
      <c r="Q107" s="5"/>
      <c r="R107" s="5"/>
      <c r="S107" s="5">
        <v>21</v>
      </c>
      <c r="T107" s="85"/>
      <c r="U107" s="83"/>
    </row>
    <row r="108" spans="2:21" ht="15.75" x14ac:dyDescent="0.25">
      <c r="B108" s="50"/>
      <c r="C108" s="52"/>
      <c r="D108" s="64"/>
      <c r="E108" s="67"/>
      <c r="F108" s="69"/>
      <c r="G108" s="69"/>
      <c r="H108" s="69"/>
      <c r="I108" s="52"/>
      <c r="J108" s="23" t="s">
        <v>20</v>
      </c>
      <c r="K108" s="23" t="s">
        <v>21</v>
      </c>
      <c r="L108" s="24" t="s">
        <v>163</v>
      </c>
      <c r="M108" s="25">
        <v>997</v>
      </c>
      <c r="N108" s="5"/>
      <c r="O108" s="5"/>
      <c r="P108" s="5"/>
      <c r="Q108" s="5"/>
      <c r="R108" s="5"/>
      <c r="S108" s="5">
        <v>21</v>
      </c>
      <c r="T108" s="85"/>
      <c r="U108" s="84"/>
    </row>
    <row r="109" spans="2:21" ht="15.75" x14ac:dyDescent="0.25">
      <c r="B109" s="50"/>
      <c r="C109" s="51">
        <v>7</v>
      </c>
      <c r="D109" s="62">
        <v>44130</v>
      </c>
      <c r="E109" s="65" t="s">
        <v>164</v>
      </c>
      <c r="F109" s="68" t="s">
        <v>23</v>
      </c>
      <c r="G109" s="68" t="s">
        <v>53</v>
      </c>
      <c r="H109" s="68" t="s">
        <v>18</v>
      </c>
      <c r="I109" s="51">
        <v>4</v>
      </c>
      <c r="J109" s="23" t="s">
        <v>22</v>
      </c>
      <c r="K109" s="23" t="s">
        <v>21</v>
      </c>
      <c r="L109" s="24" t="s">
        <v>165</v>
      </c>
      <c r="M109" s="25">
        <v>258</v>
      </c>
      <c r="N109" s="5"/>
      <c r="O109" s="5"/>
      <c r="P109" s="5"/>
      <c r="Q109" s="5"/>
      <c r="R109" s="5"/>
      <c r="S109" s="5">
        <v>15</v>
      </c>
      <c r="T109" s="85">
        <v>60</v>
      </c>
      <c r="U109" s="21"/>
    </row>
    <row r="110" spans="2:21" ht="15.75" x14ac:dyDescent="0.25">
      <c r="B110" s="50"/>
      <c r="C110" s="53"/>
      <c r="D110" s="63"/>
      <c r="E110" s="66"/>
      <c r="F110" s="70"/>
      <c r="G110" s="70"/>
      <c r="H110" s="70"/>
      <c r="I110" s="53"/>
      <c r="J110" s="23" t="s">
        <v>22</v>
      </c>
      <c r="K110" s="23" t="s">
        <v>21</v>
      </c>
      <c r="L110" s="24" t="s">
        <v>166</v>
      </c>
      <c r="M110" s="25">
        <v>499</v>
      </c>
      <c r="N110" s="5"/>
      <c r="O110" s="5"/>
      <c r="P110" s="5"/>
      <c r="Q110" s="5"/>
      <c r="R110" s="5"/>
      <c r="S110" s="5">
        <v>15</v>
      </c>
      <c r="T110" s="85"/>
      <c r="U110" s="21"/>
    </row>
    <row r="111" spans="2:21" ht="15.75" x14ac:dyDescent="0.25">
      <c r="B111" s="50"/>
      <c r="C111" s="53"/>
      <c r="D111" s="63"/>
      <c r="E111" s="66"/>
      <c r="F111" s="70"/>
      <c r="G111" s="70"/>
      <c r="H111" s="70"/>
      <c r="I111" s="53"/>
      <c r="J111" s="23" t="s">
        <v>22</v>
      </c>
      <c r="K111" s="23" t="s">
        <v>21</v>
      </c>
      <c r="L111" s="24" t="s">
        <v>167</v>
      </c>
      <c r="M111" s="25">
        <v>258</v>
      </c>
      <c r="N111" s="5"/>
      <c r="O111" s="5"/>
      <c r="P111" s="5"/>
      <c r="Q111" s="5"/>
      <c r="R111" s="5"/>
      <c r="S111" s="5">
        <v>15</v>
      </c>
      <c r="T111" s="85"/>
      <c r="U111" s="21"/>
    </row>
    <row r="112" spans="2:21" ht="15.75" x14ac:dyDescent="0.25">
      <c r="B112" s="50"/>
      <c r="C112" s="52"/>
      <c r="D112" s="64"/>
      <c r="E112" s="67"/>
      <c r="F112" s="69"/>
      <c r="G112" s="69"/>
      <c r="H112" s="69"/>
      <c r="I112" s="52"/>
      <c r="J112" s="23" t="s">
        <v>22</v>
      </c>
      <c r="K112" s="23" t="s">
        <v>21</v>
      </c>
      <c r="L112" s="24" t="s">
        <v>168</v>
      </c>
      <c r="M112" s="25">
        <v>499</v>
      </c>
      <c r="N112" s="5"/>
      <c r="O112" s="5"/>
      <c r="P112" s="5"/>
      <c r="Q112" s="5"/>
      <c r="R112" s="5"/>
      <c r="S112" s="5">
        <v>15</v>
      </c>
      <c r="T112" s="85"/>
      <c r="U112" s="21"/>
    </row>
    <row r="113" spans="2:22" ht="31.5" x14ac:dyDescent="0.25">
      <c r="B113" s="50"/>
      <c r="C113" s="26">
        <v>8</v>
      </c>
      <c r="D113" s="29">
        <v>44133</v>
      </c>
      <c r="E113" s="30" t="s">
        <v>174</v>
      </c>
      <c r="F113" s="32" t="s">
        <v>26</v>
      </c>
      <c r="G113" s="32" t="s">
        <v>52</v>
      </c>
      <c r="H113" s="32" t="s">
        <v>18</v>
      </c>
      <c r="I113" s="26">
        <v>1</v>
      </c>
      <c r="J113" s="23" t="s">
        <v>20</v>
      </c>
      <c r="K113" s="23" t="s">
        <v>128</v>
      </c>
      <c r="L113" s="24" t="s">
        <v>175</v>
      </c>
      <c r="M113" s="25">
        <v>2337</v>
      </c>
      <c r="N113" s="5"/>
      <c r="O113" s="5"/>
      <c r="P113" s="5"/>
      <c r="Q113" s="5"/>
      <c r="R113" s="5"/>
      <c r="S113" s="5">
        <v>21</v>
      </c>
      <c r="T113" s="44">
        <v>21</v>
      </c>
      <c r="U113" s="89" t="s">
        <v>218</v>
      </c>
    </row>
    <row r="114" spans="2:22" ht="15.75" x14ac:dyDescent="0.25">
      <c r="B114" s="50"/>
      <c r="C114" s="14"/>
      <c r="D114" s="35"/>
      <c r="E114" s="34"/>
      <c r="F114" s="33"/>
      <c r="G114" s="33"/>
      <c r="H114" s="33"/>
      <c r="I114" s="27"/>
      <c r="J114" s="23"/>
      <c r="K114" s="23"/>
      <c r="L114" s="24"/>
      <c r="M114" s="25"/>
      <c r="N114" s="5"/>
      <c r="O114" s="5"/>
      <c r="P114" s="5"/>
      <c r="Q114" s="5"/>
      <c r="R114" s="5"/>
      <c r="S114" s="5"/>
      <c r="T114" s="42"/>
      <c r="U114" s="21"/>
    </row>
    <row r="115" spans="2:22" ht="15.75" x14ac:dyDescent="0.25">
      <c r="B115" s="8"/>
      <c r="C115" s="2"/>
      <c r="D115" s="9"/>
      <c r="E115" s="2"/>
      <c r="F115" s="2"/>
      <c r="G115" s="52" t="s">
        <v>54</v>
      </c>
      <c r="H115" s="52"/>
      <c r="I115" s="28">
        <f>SUM(I88:I114)</f>
        <v>26</v>
      </c>
      <c r="J115" s="2"/>
      <c r="K115" s="2"/>
      <c r="L115" s="10" t="s">
        <v>28</v>
      </c>
      <c r="M115" s="13">
        <f>SUM(M88:M114)</f>
        <v>33187</v>
      </c>
      <c r="N115" s="2"/>
      <c r="O115" s="2"/>
      <c r="P115" s="2"/>
      <c r="Q115" s="2"/>
      <c r="R115" s="2"/>
      <c r="S115" s="16">
        <f>SUM(S88:S114)</f>
        <v>510</v>
      </c>
      <c r="T115" s="16">
        <f>SUM(T88:T114)</f>
        <v>510</v>
      </c>
      <c r="U115" s="11"/>
    </row>
    <row r="116" spans="2:22" ht="15.75" thickBot="1" x14ac:dyDescent="0.3"/>
    <row r="117" spans="2:22" ht="63" x14ac:dyDescent="0.25">
      <c r="B117" s="2"/>
      <c r="C117" s="36"/>
      <c r="D117" s="36" t="s">
        <v>0</v>
      </c>
      <c r="E117" s="36" t="s">
        <v>1</v>
      </c>
      <c r="F117" s="36" t="s">
        <v>2</v>
      </c>
      <c r="G117" s="36" t="s">
        <v>3</v>
      </c>
      <c r="H117" s="36" t="s">
        <v>4</v>
      </c>
      <c r="I117" s="36" t="s">
        <v>5</v>
      </c>
      <c r="J117" s="36" t="s">
        <v>6</v>
      </c>
      <c r="K117" s="36" t="s">
        <v>7</v>
      </c>
      <c r="L117" s="36" t="s">
        <v>8</v>
      </c>
      <c r="M117" s="36" t="s">
        <v>9</v>
      </c>
      <c r="N117" s="3" t="s">
        <v>10</v>
      </c>
      <c r="O117" s="3" t="s">
        <v>11</v>
      </c>
      <c r="P117" s="3" t="s">
        <v>12</v>
      </c>
      <c r="Q117" s="3" t="s">
        <v>13</v>
      </c>
      <c r="R117" s="3" t="s">
        <v>14</v>
      </c>
      <c r="S117" s="37" t="s">
        <v>15</v>
      </c>
      <c r="T117" s="4" t="s">
        <v>16</v>
      </c>
      <c r="U117" s="38" t="s">
        <v>17</v>
      </c>
    </row>
    <row r="118" spans="2:22" ht="15.75" x14ac:dyDescent="0.25">
      <c r="B118" s="50" t="s">
        <v>48</v>
      </c>
      <c r="C118" s="51">
        <v>1</v>
      </c>
      <c r="D118" s="62">
        <v>44113</v>
      </c>
      <c r="E118" s="65" t="s">
        <v>99</v>
      </c>
      <c r="F118" s="68" t="s">
        <v>19</v>
      </c>
      <c r="G118" s="68" t="s">
        <v>62</v>
      </c>
      <c r="H118" s="68" t="s">
        <v>32</v>
      </c>
      <c r="I118" s="51">
        <v>2</v>
      </c>
      <c r="J118" s="23" t="s">
        <v>20</v>
      </c>
      <c r="K118" s="23" t="s">
        <v>73</v>
      </c>
      <c r="L118" s="24" t="s">
        <v>100</v>
      </c>
      <c r="M118" s="25">
        <v>1067</v>
      </c>
      <c r="N118" s="5"/>
      <c r="O118" s="5"/>
      <c r="P118" s="5"/>
      <c r="Q118" s="5"/>
      <c r="R118" s="5"/>
      <c r="S118" s="5">
        <v>21</v>
      </c>
      <c r="T118" s="85">
        <v>42</v>
      </c>
      <c r="U118" s="20"/>
    </row>
    <row r="119" spans="2:22" ht="15.75" x14ac:dyDescent="0.25">
      <c r="B119" s="50"/>
      <c r="C119" s="52"/>
      <c r="D119" s="64"/>
      <c r="E119" s="67"/>
      <c r="F119" s="69"/>
      <c r="G119" s="69"/>
      <c r="H119" s="69"/>
      <c r="I119" s="52"/>
      <c r="J119" s="23" t="s">
        <v>20</v>
      </c>
      <c r="K119" s="23" t="s">
        <v>73</v>
      </c>
      <c r="L119" s="24" t="s">
        <v>101</v>
      </c>
      <c r="M119" s="25">
        <v>1293</v>
      </c>
      <c r="N119" s="5"/>
      <c r="O119" s="5"/>
      <c r="P119" s="5"/>
      <c r="Q119" s="5"/>
      <c r="R119" s="5"/>
      <c r="S119" s="5">
        <v>21</v>
      </c>
      <c r="T119" s="85"/>
      <c r="U119" s="21"/>
    </row>
    <row r="120" spans="2:22" ht="15.75" x14ac:dyDescent="0.25">
      <c r="B120" s="50"/>
      <c r="C120" s="14"/>
      <c r="D120" s="35"/>
      <c r="E120" s="34"/>
      <c r="F120" s="33"/>
      <c r="G120" s="33"/>
      <c r="H120" s="33"/>
      <c r="I120" s="27"/>
      <c r="J120" s="23"/>
      <c r="K120" s="23"/>
      <c r="L120" s="24"/>
      <c r="M120" s="25"/>
      <c r="N120" s="5"/>
      <c r="O120" s="5"/>
      <c r="P120" s="5"/>
      <c r="Q120" s="5"/>
      <c r="R120" s="5"/>
      <c r="S120" s="5"/>
      <c r="T120" s="45"/>
      <c r="U120" s="21"/>
    </row>
    <row r="121" spans="2:22" ht="15.75" x14ac:dyDescent="0.25">
      <c r="B121" s="8"/>
      <c r="C121" s="2"/>
      <c r="D121" s="9"/>
      <c r="E121" s="2"/>
      <c r="F121" s="2"/>
      <c r="G121" s="52" t="s">
        <v>54</v>
      </c>
      <c r="H121" s="52"/>
      <c r="I121" s="28">
        <f>SUM(I118:I120)</f>
        <v>2</v>
      </c>
      <c r="J121" s="2"/>
      <c r="K121" s="2"/>
      <c r="L121" s="10" t="s">
        <v>28</v>
      </c>
      <c r="M121" s="13">
        <f>SUM(M118:M120)</f>
        <v>2360</v>
      </c>
      <c r="N121" s="2"/>
      <c r="O121" s="2"/>
      <c r="P121" s="2"/>
      <c r="Q121" s="2"/>
      <c r="R121" s="2"/>
      <c r="S121" s="16">
        <f>SUM(S118:S120)</f>
        <v>42</v>
      </c>
      <c r="T121" s="16">
        <f>SUM(T118:T120)</f>
        <v>42</v>
      </c>
      <c r="U121" s="11"/>
    </row>
    <row r="122" spans="2:22" ht="15.75" thickBot="1" x14ac:dyDescent="0.3"/>
    <row r="123" spans="2:22" ht="47.25" x14ac:dyDescent="0.25">
      <c r="B123" s="2"/>
      <c r="C123" s="36"/>
      <c r="D123" s="36" t="s">
        <v>0</v>
      </c>
      <c r="E123" s="36" t="s">
        <v>1</v>
      </c>
      <c r="F123" s="36" t="s">
        <v>2</v>
      </c>
      <c r="G123" s="36" t="s">
        <v>3</v>
      </c>
      <c r="H123" s="36" t="s">
        <v>4</v>
      </c>
      <c r="I123" s="36" t="s">
        <v>5</v>
      </c>
      <c r="J123" s="36" t="s">
        <v>6</v>
      </c>
      <c r="K123" s="36" t="s">
        <v>7</v>
      </c>
      <c r="L123" s="36" t="s">
        <v>8</v>
      </c>
      <c r="M123" s="36" t="s">
        <v>148</v>
      </c>
      <c r="N123" s="3" t="s">
        <v>10</v>
      </c>
      <c r="O123" s="3" t="s">
        <v>11</v>
      </c>
      <c r="P123" s="3" t="s">
        <v>12</v>
      </c>
      <c r="Q123" s="3" t="s">
        <v>13</v>
      </c>
      <c r="R123" s="3" t="s">
        <v>14</v>
      </c>
      <c r="S123" s="36" t="s">
        <v>147</v>
      </c>
      <c r="T123" s="37" t="s">
        <v>15</v>
      </c>
      <c r="U123" s="38" t="s">
        <v>17</v>
      </c>
    </row>
    <row r="124" spans="2:22" ht="15.75" x14ac:dyDescent="0.25">
      <c r="B124" s="50" t="s">
        <v>51</v>
      </c>
      <c r="C124" s="14">
        <v>1</v>
      </c>
      <c r="D124" s="35">
        <v>44126</v>
      </c>
      <c r="E124" s="34" t="s">
        <v>144</v>
      </c>
      <c r="F124" s="33" t="s">
        <v>51</v>
      </c>
      <c r="G124" s="33" t="s">
        <v>145</v>
      </c>
      <c r="H124" s="33" t="s">
        <v>51</v>
      </c>
      <c r="I124" s="27">
        <v>1</v>
      </c>
      <c r="J124" s="23" t="s">
        <v>20</v>
      </c>
      <c r="K124" s="23" t="s">
        <v>40</v>
      </c>
      <c r="L124" s="24" t="s">
        <v>146</v>
      </c>
      <c r="M124" s="25">
        <v>1712</v>
      </c>
      <c r="N124" s="5"/>
      <c r="O124" s="5"/>
      <c r="P124" s="5"/>
      <c r="Q124" s="5"/>
      <c r="R124" s="5"/>
      <c r="S124" s="25">
        <v>1425</v>
      </c>
      <c r="T124" s="5">
        <f>S124*0.05</f>
        <v>71.25</v>
      </c>
      <c r="U124" s="20"/>
    </row>
    <row r="125" spans="2:22" ht="15.75" x14ac:dyDescent="0.25">
      <c r="B125" s="50"/>
      <c r="C125" s="54">
        <v>2</v>
      </c>
      <c r="D125" s="74">
        <v>44133</v>
      </c>
      <c r="E125" s="75" t="s">
        <v>189</v>
      </c>
      <c r="F125" s="76" t="s">
        <v>51</v>
      </c>
      <c r="G125" s="76" t="s">
        <v>190</v>
      </c>
      <c r="H125" s="76" t="s">
        <v>51</v>
      </c>
      <c r="I125" s="54">
        <v>2</v>
      </c>
      <c r="J125" s="23" t="s">
        <v>20</v>
      </c>
      <c r="K125" s="23" t="s">
        <v>21</v>
      </c>
      <c r="L125" s="24" t="s">
        <v>191</v>
      </c>
      <c r="M125" s="25">
        <v>797</v>
      </c>
      <c r="N125" s="5"/>
      <c r="O125" s="5"/>
      <c r="P125" s="5"/>
      <c r="Q125" s="5"/>
      <c r="R125" s="5"/>
      <c r="S125" s="25">
        <v>644</v>
      </c>
      <c r="T125" s="5">
        <f t="shared" ref="T125:T126" si="0">S125*0.05</f>
        <v>32.200000000000003</v>
      </c>
      <c r="U125" s="82" t="s">
        <v>219</v>
      </c>
    </row>
    <row r="126" spans="2:22" ht="15.75" x14ac:dyDescent="0.25">
      <c r="B126" s="50"/>
      <c r="C126" s="54"/>
      <c r="D126" s="74"/>
      <c r="E126" s="75"/>
      <c r="F126" s="76"/>
      <c r="G126" s="76"/>
      <c r="H126" s="76"/>
      <c r="I126" s="54"/>
      <c r="J126" s="23" t="s">
        <v>20</v>
      </c>
      <c r="K126" s="23" t="s">
        <v>21</v>
      </c>
      <c r="L126" s="24" t="s">
        <v>192</v>
      </c>
      <c r="M126" s="25">
        <v>797</v>
      </c>
      <c r="N126" s="5"/>
      <c r="O126" s="5"/>
      <c r="P126" s="5"/>
      <c r="Q126" s="5"/>
      <c r="R126" s="5"/>
      <c r="S126" s="25">
        <v>644</v>
      </c>
      <c r="T126" s="5">
        <f t="shared" si="0"/>
        <v>32.200000000000003</v>
      </c>
      <c r="U126" s="84"/>
    </row>
    <row r="127" spans="2:22" ht="15.75" x14ac:dyDescent="0.25">
      <c r="B127" s="50"/>
      <c r="C127" s="19"/>
      <c r="D127" s="29"/>
      <c r="E127" s="30"/>
      <c r="F127" s="32"/>
      <c r="G127" s="32"/>
      <c r="H127" s="32"/>
      <c r="I127" s="26"/>
      <c r="J127" s="31"/>
      <c r="K127" s="31"/>
      <c r="L127" s="46"/>
      <c r="M127" s="47"/>
      <c r="N127" s="22"/>
      <c r="O127" s="22"/>
      <c r="P127" s="22"/>
      <c r="Q127" s="22"/>
      <c r="R127" s="22"/>
      <c r="S127" s="47"/>
      <c r="T127" s="22"/>
      <c r="U127" s="21"/>
    </row>
    <row r="128" spans="2:22" ht="15.75" x14ac:dyDescent="0.25">
      <c r="B128" s="8"/>
      <c r="C128" s="2"/>
      <c r="D128" s="9"/>
      <c r="E128" s="2"/>
      <c r="F128" s="2"/>
      <c r="G128" s="52" t="s">
        <v>54</v>
      </c>
      <c r="H128" s="52"/>
      <c r="I128" s="28">
        <f>SUM(I124:I127)</f>
        <v>3</v>
      </c>
      <c r="J128" s="2"/>
      <c r="K128" s="2"/>
      <c r="L128" s="10" t="s">
        <v>28</v>
      </c>
      <c r="M128" s="13">
        <f>SUM(M124:M127)</f>
        <v>3306</v>
      </c>
      <c r="N128" s="2"/>
      <c r="O128" s="2"/>
      <c r="P128" s="2"/>
      <c r="Q128" s="2"/>
      <c r="R128" s="2"/>
      <c r="S128" s="13">
        <f>SUM(S124:S127)</f>
        <v>2713</v>
      </c>
      <c r="T128" s="16">
        <f>SUM(T124:T127)</f>
        <v>135.65</v>
      </c>
      <c r="U128" s="16"/>
      <c r="V128" s="11"/>
    </row>
    <row r="133" spans="3:19" ht="15.75" thickBot="1" x14ac:dyDescent="0.3"/>
    <row r="134" spans="3:19" ht="31.5" customHeight="1" thickBot="1" x14ac:dyDescent="0.3">
      <c r="C134" s="2"/>
      <c r="D134" s="55" t="s">
        <v>49</v>
      </c>
      <c r="E134" s="56"/>
      <c r="F134" s="43" t="s">
        <v>50</v>
      </c>
      <c r="K134" s="80" t="s">
        <v>210</v>
      </c>
      <c r="L134" s="81"/>
      <c r="M134" s="78">
        <f>M128+M121+M115+M85+M79+M69+M55+M49+M6</f>
        <v>101153</v>
      </c>
      <c r="N134" s="78"/>
      <c r="O134" s="78"/>
      <c r="P134" s="78"/>
      <c r="Q134" s="78"/>
      <c r="R134" s="78"/>
      <c r="S134" s="79"/>
    </row>
    <row r="135" spans="3:19" ht="15.75" x14ac:dyDescent="0.25">
      <c r="C135" s="77" t="s">
        <v>46</v>
      </c>
      <c r="D135" s="60" t="str">
        <f>G3</f>
        <v>Alejandra Molina</v>
      </c>
      <c r="E135" s="61"/>
      <c r="F135" s="18">
        <f>T6</f>
        <v>63</v>
      </c>
    </row>
    <row r="136" spans="3:19" ht="15.75" x14ac:dyDescent="0.25">
      <c r="C136" s="77"/>
      <c r="D136" s="60"/>
      <c r="E136" s="61"/>
      <c r="F136" s="15"/>
    </row>
    <row r="137" spans="3:19" ht="15.75" x14ac:dyDescent="0.25">
      <c r="C137" s="17"/>
      <c r="D137" s="12"/>
      <c r="E137" s="7" t="s">
        <v>28</v>
      </c>
      <c r="F137" s="7">
        <f>SUM(F135:F136)</f>
        <v>63</v>
      </c>
    </row>
    <row r="138" spans="3:19" ht="15.75" x14ac:dyDescent="0.25">
      <c r="C138" s="2"/>
      <c r="D138" s="2"/>
      <c r="E138" s="2"/>
      <c r="F138" s="2"/>
    </row>
    <row r="139" spans="3:19" ht="31.5" x14ac:dyDescent="0.25">
      <c r="C139" s="2"/>
      <c r="D139" s="55" t="s">
        <v>49</v>
      </c>
      <c r="E139" s="56"/>
      <c r="F139" s="43" t="s">
        <v>50</v>
      </c>
    </row>
    <row r="140" spans="3:19" ht="15.75" x14ac:dyDescent="0.25">
      <c r="C140" s="57" t="s">
        <v>32</v>
      </c>
      <c r="D140" s="60" t="str">
        <f>G9</f>
        <v>Ericka Padilla</v>
      </c>
      <c r="E140" s="61"/>
      <c r="F140" s="6">
        <f>T9+T16+T18+T20+T22+T31+T36</f>
        <v>306</v>
      </c>
    </row>
    <row r="141" spans="3:19" ht="15.75" x14ac:dyDescent="0.25">
      <c r="C141" s="58"/>
      <c r="D141" s="60" t="str">
        <f>G10</f>
        <v>Maria Elena Beckrich</v>
      </c>
      <c r="E141" s="61"/>
      <c r="F141" s="48">
        <f>T10+T21</f>
        <v>117</v>
      </c>
    </row>
    <row r="142" spans="3:19" ht="15.75" x14ac:dyDescent="0.25">
      <c r="C142" s="58"/>
      <c r="D142" s="60" t="str">
        <f>G28</f>
        <v>Wendy Gutierrez</v>
      </c>
      <c r="E142" s="61"/>
      <c r="F142" s="48">
        <f>T28</f>
        <v>63</v>
      </c>
    </row>
    <row r="143" spans="3:19" ht="15.75" x14ac:dyDescent="0.25">
      <c r="C143" s="59"/>
      <c r="D143" s="60" t="str">
        <f>G33</f>
        <v>Paola Foronda</v>
      </c>
      <c r="E143" s="61"/>
      <c r="F143" s="48">
        <f>T33+T38+T43</f>
        <v>219</v>
      </c>
    </row>
    <row r="144" spans="3:19" ht="15.75" x14ac:dyDescent="0.25">
      <c r="C144" s="17"/>
      <c r="D144" s="12"/>
      <c r="E144" s="7" t="s">
        <v>28</v>
      </c>
      <c r="F144" s="7">
        <f>SUM(F140:F143)</f>
        <v>705</v>
      </c>
    </row>
    <row r="146" spans="3:6" ht="31.5" x14ac:dyDescent="0.25">
      <c r="C146" s="2"/>
      <c r="D146" s="55" t="s">
        <v>49</v>
      </c>
      <c r="E146" s="56"/>
      <c r="F146" s="43" t="s">
        <v>50</v>
      </c>
    </row>
    <row r="147" spans="3:6" ht="15.75" x14ac:dyDescent="0.25">
      <c r="C147" s="77" t="s">
        <v>43</v>
      </c>
      <c r="D147" s="60" t="str">
        <f>G52</f>
        <v>Dany Aliaga</v>
      </c>
      <c r="E147" s="61"/>
      <c r="F147" s="18">
        <f>T18</f>
        <v>42</v>
      </c>
    </row>
    <row r="148" spans="3:6" ht="15.75" x14ac:dyDescent="0.25">
      <c r="C148" s="77"/>
      <c r="D148" s="60"/>
      <c r="E148" s="61"/>
      <c r="F148" s="15"/>
    </row>
    <row r="149" spans="3:6" ht="15.75" x14ac:dyDescent="0.25">
      <c r="C149" s="17"/>
      <c r="D149" s="12"/>
      <c r="E149" s="7" t="s">
        <v>28</v>
      </c>
      <c r="F149" s="7">
        <f>SUM(F147:F148)</f>
        <v>42</v>
      </c>
    </row>
    <row r="151" spans="3:6" ht="31.5" x14ac:dyDescent="0.25">
      <c r="C151" s="2"/>
      <c r="D151" s="55" t="s">
        <v>49</v>
      </c>
      <c r="E151" s="56"/>
      <c r="F151" s="43" t="s">
        <v>50</v>
      </c>
    </row>
    <row r="152" spans="3:6" ht="15.75" x14ac:dyDescent="0.25">
      <c r="C152" s="77" t="s">
        <v>41</v>
      </c>
      <c r="D152" s="60" t="str">
        <f>G58</f>
        <v>Diana Puerta</v>
      </c>
      <c r="E152" s="61"/>
      <c r="F152" s="6">
        <f>T58+T59+T62+T63</f>
        <v>90</v>
      </c>
    </row>
    <row r="153" spans="3:6" ht="15.75" x14ac:dyDescent="0.25">
      <c r="C153" s="77"/>
      <c r="D153" s="60" t="str">
        <f>G64</f>
        <v>Nelson Pinheiro</v>
      </c>
      <c r="E153" s="61"/>
      <c r="F153" s="48">
        <f>T64</f>
        <v>60</v>
      </c>
    </row>
    <row r="154" spans="3:6" ht="15.75" x14ac:dyDescent="0.25">
      <c r="C154" s="17"/>
      <c r="D154" s="12"/>
      <c r="E154" s="7" t="s">
        <v>28</v>
      </c>
      <c r="F154" s="7">
        <f>SUM(F152:F153)</f>
        <v>150</v>
      </c>
    </row>
    <row r="156" spans="3:6" ht="31.5" x14ac:dyDescent="0.25">
      <c r="C156" s="2"/>
      <c r="D156" s="55" t="s">
        <v>49</v>
      </c>
      <c r="E156" s="56"/>
      <c r="F156" s="43" t="s">
        <v>50</v>
      </c>
    </row>
    <row r="157" spans="3:6" ht="15.75" x14ac:dyDescent="0.25">
      <c r="C157" s="77" t="s">
        <v>58</v>
      </c>
      <c r="D157" s="60" t="str">
        <f>G72</f>
        <v>Diego Cardozo</v>
      </c>
      <c r="E157" s="61"/>
      <c r="F157" s="6">
        <f>T72+T73+T77</f>
        <v>72</v>
      </c>
    </row>
    <row r="158" spans="3:6" ht="15.75" x14ac:dyDescent="0.25">
      <c r="C158" s="77"/>
      <c r="D158" s="60" t="str">
        <f>G74</f>
        <v>Nathaly Ortega</v>
      </c>
      <c r="E158" s="61"/>
      <c r="F158" s="6">
        <f>T74</f>
        <v>15</v>
      </c>
    </row>
    <row r="159" spans="3:6" ht="15.75" x14ac:dyDescent="0.25">
      <c r="C159" s="77"/>
      <c r="D159" s="60" t="str">
        <f>G75</f>
        <v>Milagro Iturre</v>
      </c>
      <c r="E159" s="61"/>
      <c r="F159" s="6">
        <f>T75</f>
        <v>42</v>
      </c>
    </row>
    <row r="160" spans="3:6" ht="15.75" x14ac:dyDescent="0.25">
      <c r="C160" s="17"/>
      <c r="D160" s="12"/>
      <c r="E160" s="7" t="s">
        <v>28</v>
      </c>
      <c r="F160" s="7">
        <f>SUM(F157:F159)</f>
        <v>129</v>
      </c>
    </row>
    <row r="162" spans="3:6" ht="31.5" x14ac:dyDescent="0.25">
      <c r="C162" s="2"/>
      <c r="D162" s="55" t="s">
        <v>49</v>
      </c>
      <c r="E162" s="56"/>
      <c r="F162" s="43" t="s">
        <v>50</v>
      </c>
    </row>
    <row r="163" spans="3:6" ht="15.75" x14ac:dyDescent="0.25">
      <c r="C163" s="77" t="s">
        <v>43</v>
      </c>
      <c r="D163" s="60" t="str">
        <f>G82</f>
        <v>Diego Pari</v>
      </c>
      <c r="E163" s="61"/>
      <c r="F163" s="18">
        <f>T82</f>
        <v>21</v>
      </c>
    </row>
    <row r="164" spans="3:6" ht="15.75" x14ac:dyDescent="0.25">
      <c r="C164" s="77"/>
      <c r="D164" s="60"/>
      <c r="E164" s="61"/>
      <c r="F164" s="18"/>
    </row>
    <row r="165" spans="3:6" ht="15.75" x14ac:dyDescent="0.25">
      <c r="C165" s="17"/>
      <c r="D165" s="12"/>
      <c r="E165" s="7" t="s">
        <v>28</v>
      </c>
      <c r="F165" s="7">
        <f>SUM(F163:F164)</f>
        <v>21</v>
      </c>
    </row>
    <row r="167" spans="3:6" ht="31.5" x14ac:dyDescent="0.25">
      <c r="C167" s="2"/>
      <c r="D167" s="55" t="s">
        <v>49</v>
      </c>
      <c r="E167" s="56"/>
      <c r="F167" s="43" t="s">
        <v>50</v>
      </c>
    </row>
    <row r="168" spans="3:6" ht="15.75" x14ac:dyDescent="0.25">
      <c r="C168" s="77" t="s">
        <v>18</v>
      </c>
      <c r="D168" s="60" t="str">
        <f>G88</f>
        <v>Erika Tapia</v>
      </c>
      <c r="E168" s="61"/>
      <c r="F168" s="6">
        <f>T93+T99+T102+T113</f>
        <v>357</v>
      </c>
    </row>
    <row r="169" spans="3:6" ht="15.75" x14ac:dyDescent="0.25">
      <c r="C169" s="77"/>
      <c r="D169" s="60" t="str">
        <f>G90</f>
        <v>Gabriela Valdez</v>
      </c>
      <c r="E169" s="61"/>
      <c r="F169" s="6">
        <f>T90</f>
        <v>21</v>
      </c>
    </row>
    <row r="170" spans="3:6" ht="15.75" x14ac:dyDescent="0.25">
      <c r="C170" s="77"/>
      <c r="D170" s="60" t="str">
        <f>G109</f>
        <v>Erika Tapia</v>
      </c>
      <c r="E170" s="61"/>
      <c r="F170" s="6">
        <f>T109+T88</f>
        <v>102</v>
      </c>
    </row>
    <row r="171" spans="3:6" ht="15.75" x14ac:dyDescent="0.25">
      <c r="C171" s="77"/>
      <c r="D171" s="60" t="str">
        <f>G91</f>
        <v>Geovanna Mamani</v>
      </c>
      <c r="E171" s="61"/>
      <c r="F171" s="6">
        <f>T91</f>
        <v>30</v>
      </c>
    </row>
    <row r="172" spans="3:6" ht="15.75" x14ac:dyDescent="0.25">
      <c r="C172" s="17"/>
      <c r="D172" s="12"/>
      <c r="E172" s="7" t="s">
        <v>28</v>
      </c>
      <c r="F172" s="7">
        <f>SUM(F168:F171)</f>
        <v>510</v>
      </c>
    </row>
    <row r="174" spans="3:6" ht="31.5" x14ac:dyDescent="0.25">
      <c r="C174" s="2"/>
      <c r="D174" s="55" t="s">
        <v>49</v>
      </c>
      <c r="E174" s="56"/>
      <c r="F174" s="43" t="s">
        <v>50</v>
      </c>
    </row>
    <row r="175" spans="3:6" ht="15.75" x14ac:dyDescent="0.25">
      <c r="C175" s="77" t="s">
        <v>48</v>
      </c>
      <c r="D175" s="60" t="str">
        <f>G118</f>
        <v>Sahara Cavero</v>
      </c>
      <c r="E175" s="61"/>
      <c r="F175" s="18">
        <f>T118</f>
        <v>42</v>
      </c>
    </row>
    <row r="176" spans="3:6" ht="15.75" x14ac:dyDescent="0.25">
      <c r="C176" s="77"/>
      <c r="D176" s="60"/>
      <c r="E176" s="61"/>
      <c r="F176" s="18"/>
    </row>
    <row r="177" spans="3:6" ht="15.75" x14ac:dyDescent="0.25">
      <c r="C177" s="17"/>
      <c r="D177" s="12"/>
      <c r="E177" s="7" t="s">
        <v>28</v>
      </c>
      <c r="F177" s="7">
        <f>SUM(F175:F176)</f>
        <v>42</v>
      </c>
    </row>
    <row r="179" spans="3:6" ht="31.5" x14ac:dyDescent="0.25">
      <c r="C179" s="2"/>
      <c r="D179" s="55" t="s">
        <v>49</v>
      </c>
      <c r="E179" s="56"/>
      <c r="F179" s="43" t="s">
        <v>50</v>
      </c>
    </row>
    <row r="180" spans="3:6" ht="15.75" x14ac:dyDescent="0.25">
      <c r="C180" s="77" t="s">
        <v>51</v>
      </c>
      <c r="D180" s="60" t="str">
        <f>G124</f>
        <v>Juan Carlos Alarcon</v>
      </c>
      <c r="E180" s="61"/>
      <c r="F180" s="18">
        <f>T124</f>
        <v>71.25</v>
      </c>
    </row>
    <row r="181" spans="3:6" ht="15.75" x14ac:dyDescent="0.25">
      <c r="C181" s="77"/>
      <c r="D181" s="60" t="str">
        <f>G125</f>
        <v>Maria Alejandra Arias</v>
      </c>
      <c r="E181" s="61"/>
      <c r="F181" s="18">
        <f>T125+T126</f>
        <v>64.400000000000006</v>
      </c>
    </row>
    <row r="182" spans="3:6" ht="15.75" x14ac:dyDescent="0.25">
      <c r="C182" s="17"/>
      <c r="D182" s="12"/>
      <c r="E182" s="7" t="s">
        <v>28</v>
      </c>
      <c r="F182" s="7">
        <f>SUM(F180:F181)</f>
        <v>135.65</v>
      </c>
    </row>
  </sheetData>
  <mergeCells count="252">
    <mergeCell ref="T10:T15"/>
    <mergeCell ref="T16:T17"/>
    <mergeCell ref="G59:G61"/>
    <mergeCell ref="F59:F61"/>
    <mergeCell ref="C1:U1"/>
    <mergeCell ref="B3:B5"/>
    <mergeCell ref="G6:H6"/>
    <mergeCell ref="D134:E134"/>
    <mergeCell ref="C135:C136"/>
    <mergeCell ref="D135:E135"/>
    <mergeCell ref="D136:E136"/>
    <mergeCell ref="T3:T5"/>
    <mergeCell ref="B9:B48"/>
    <mergeCell ref="U28:U30"/>
    <mergeCell ref="U31:U32"/>
    <mergeCell ref="U43:U47"/>
    <mergeCell ref="U88:U89"/>
    <mergeCell ref="U91:U92"/>
    <mergeCell ref="U103:U108"/>
    <mergeCell ref="U125:U126"/>
    <mergeCell ref="I10:I15"/>
    <mergeCell ref="H10:H15"/>
    <mergeCell ref="G10:G15"/>
    <mergeCell ref="F10:F15"/>
    <mergeCell ref="E10:E15"/>
    <mergeCell ref="D10:D15"/>
    <mergeCell ref="C10:C15"/>
    <mergeCell ref="H59:H61"/>
    <mergeCell ref="G49:H49"/>
    <mergeCell ref="G55:H55"/>
    <mergeCell ref="B82:B84"/>
    <mergeCell ref="G85:H85"/>
    <mergeCell ref="I16:I17"/>
    <mergeCell ref="H16:H17"/>
    <mergeCell ref="G16:G17"/>
    <mergeCell ref="F16:F17"/>
    <mergeCell ref="E16:E17"/>
    <mergeCell ref="D16:D17"/>
    <mergeCell ref="C16:C17"/>
    <mergeCell ref="I59:I61"/>
    <mergeCell ref="B72:B78"/>
    <mergeCell ref="G79:H79"/>
    <mergeCell ref="B52:B54"/>
    <mergeCell ref="B58:B68"/>
    <mergeCell ref="G69:H69"/>
    <mergeCell ref="B88:B114"/>
    <mergeCell ref="G115:H115"/>
    <mergeCell ref="I88:I89"/>
    <mergeCell ref="H88:H89"/>
    <mergeCell ref="G88:G89"/>
    <mergeCell ref="F88:F89"/>
    <mergeCell ref="E88:E89"/>
    <mergeCell ref="D88:D89"/>
    <mergeCell ref="C88:C89"/>
    <mergeCell ref="C91:C92"/>
    <mergeCell ref="B118:B120"/>
    <mergeCell ref="G121:H121"/>
    <mergeCell ref="I118:I119"/>
    <mergeCell ref="H118:H119"/>
    <mergeCell ref="G118:G119"/>
    <mergeCell ref="F118:F119"/>
    <mergeCell ref="E118:E119"/>
    <mergeCell ref="D118:D119"/>
    <mergeCell ref="C118:C119"/>
    <mergeCell ref="C18:C19"/>
    <mergeCell ref="D18:D19"/>
    <mergeCell ref="E18:E19"/>
    <mergeCell ref="F18:F19"/>
    <mergeCell ref="G18:G19"/>
    <mergeCell ref="H18:H19"/>
    <mergeCell ref="I18:I19"/>
    <mergeCell ref="T18:T19"/>
    <mergeCell ref="T59:T61"/>
    <mergeCell ref="T28:T30"/>
    <mergeCell ref="I28:I30"/>
    <mergeCell ref="H28:H30"/>
    <mergeCell ref="G28:G30"/>
    <mergeCell ref="F28:F30"/>
    <mergeCell ref="E28:E30"/>
    <mergeCell ref="D28:D30"/>
    <mergeCell ref="C28:C30"/>
    <mergeCell ref="T22:T27"/>
    <mergeCell ref="I22:I27"/>
    <mergeCell ref="H22:H27"/>
    <mergeCell ref="G22:G27"/>
    <mergeCell ref="F22:F27"/>
    <mergeCell ref="E22:E27"/>
    <mergeCell ref="C3:C5"/>
    <mergeCell ref="B124:B127"/>
    <mergeCell ref="C109:C112"/>
    <mergeCell ref="C33:C35"/>
    <mergeCell ref="C125:C126"/>
    <mergeCell ref="I3:I5"/>
    <mergeCell ref="H3:H5"/>
    <mergeCell ref="G3:G5"/>
    <mergeCell ref="F3:F5"/>
    <mergeCell ref="E3:E5"/>
    <mergeCell ref="D3:D5"/>
    <mergeCell ref="D22:D27"/>
    <mergeCell ref="C22:C27"/>
    <mergeCell ref="C93:C98"/>
    <mergeCell ref="D93:D98"/>
    <mergeCell ref="E93:E98"/>
    <mergeCell ref="I75:I76"/>
    <mergeCell ref="H75:H76"/>
    <mergeCell ref="G75:G76"/>
    <mergeCell ref="I93:I98"/>
    <mergeCell ref="H93:H98"/>
    <mergeCell ref="G93:G98"/>
    <mergeCell ref="F93:F98"/>
    <mergeCell ref="E59:E61"/>
    <mergeCell ref="F31:F32"/>
    <mergeCell ref="E31:E32"/>
    <mergeCell ref="D31:D32"/>
    <mergeCell ref="C31:C32"/>
    <mergeCell ref="T99:T101"/>
    <mergeCell ref="I99:I101"/>
    <mergeCell ref="H99:H101"/>
    <mergeCell ref="G99:G101"/>
    <mergeCell ref="F99:F101"/>
    <mergeCell ref="E99:E101"/>
    <mergeCell ref="T31:T32"/>
    <mergeCell ref="I31:I32"/>
    <mergeCell ref="H31:H32"/>
    <mergeCell ref="G31:G32"/>
    <mergeCell ref="T93:T98"/>
    <mergeCell ref="T75:T76"/>
    <mergeCell ref="T91:T92"/>
    <mergeCell ref="D59:D61"/>
    <mergeCell ref="C59:C61"/>
    <mergeCell ref="I91:I92"/>
    <mergeCell ref="H91:H92"/>
    <mergeCell ref="G91:G92"/>
    <mergeCell ref="F91:F92"/>
    <mergeCell ref="E91:E92"/>
    <mergeCell ref="F33:F35"/>
    <mergeCell ref="E33:E35"/>
    <mergeCell ref="D33:D35"/>
    <mergeCell ref="F75:F76"/>
    <mergeCell ref="E75:E76"/>
    <mergeCell ref="D75:D76"/>
    <mergeCell ref="C75:C76"/>
    <mergeCell ref="I109:I112"/>
    <mergeCell ref="H109:H112"/>
    <mergeCell ref="G109:G112"/>
    <mergeCell ref="F109:F112"/>
    <mergeCell ref="E109:E112"/>
    <mergeCell ref="D109:D112"/>
    <mergeCell ref="D99:D101"/>
    <mergeCell ref="C99:C101"/>
    <mergeCell ref="I102:I108"/>
    <mergeCell ref="H102:H108"/>
    <mergeCell ref="G102:G108"/>
    <mergeCell ref="F102:F108"/>
    <mergeCell ref="E102:E108"/>
    <mergeCell ref="D102:D108"/>
    <mergeCell ref="C102:C108"/>
    <mergeCell ref="D91:D92"/>
    <mergeCell ref="T33:T35"/>
    <mergeCell ref="T64:T67"/>
    <mergeCell ref="I64:I67"/>
    <mergeCell ref="H64:H67"/>
    <mergeCell ref="G64:G67"/>
    <mergeCell ref="I36:I37"/>
    <mergeCell ref="H36:H37"/>
    <mergeCell ref="G36:G37"/>
    <mergeCell ref="I33:I35"/>
    <mergeCell ref="H33:H35"/>
    <mergeCell ref="G33:G35"/>
    <mergeCell ref="C36:C37"/>
    <mergeCell ref="T36:T37"/>
    <mergeCell ref="I38:I42"/>
    <mergeCell ref="H38:H42"/>
    <mergeCell ref="G38:G42"/>
    <mergeCell ref="F38:F42"/>
    <mergeCell ref="E38:E42"/>
    <mergeCell ref="E64:E67"/>
    <mergeCell ref="F64:F67"/>
    <mergeCell ref="D64:D67"/>
    <mergeCell ref="C64:C67"/>
    <mergeCell ref="T38:T42"/>
    <mergeCell ref="T43:T47"/>
    <mergeCell ref="I43:I47"/>
    <mergeCell ref="H43:H47"/>
    <mergeCell ref="G43:G47"/>
    <mergeCell ref="F43:F47"/>
    <mergeCell ref="E43:E47"/>
    <mergeCell ref="D43:D47"/>
    <mergeCell ref="F36:F37"/>
    <mergeCell ref="E36:E37"/>
    <mergeCell ref="D36:D37"/>
    <mergeCell ref="C43:C47"/>
    <mergeCell ref="I77:I78"/>
    <mergeCell ref="H77:H78"/>
    <mergeCell ref="G77:G78"/>
    <mergeCell ref="F77:F78"/>
    <mergeCell ref="E77:E78"/>
    <mergeCell ref="D77:D78"/>
    <mergeCell ref="C77:C78"/>
    <mergeCell ref="D38:D42"/>
    <mergeCell ref="C38:C42"/>
    <mergeCell ref="T77:T78"/>
    <mergeCell ref="M134:S134"/>
    <mergeCell ref="K134:L134"/>
    <mergeCell ref="D139:E139"/>
    <mergeCell ref="C140:C143"/>
    <mergeCell ref="D140:E140"/>
    <mergeCell ref="D141:E141"/>
    <mergeCell ref="D143:E143"/>
    <mergeCell ref="D142:E142"/>
    <mergeCell ref="I125:I126"/>
    <mergeCell ref="H125:H126"/>
    <mergeCell ref="G125:G126"/>
    <mergeCell ref="F125:F126"/>
    <mergeCell ref="E125:E126"/>
    <mergeCell ref="D125:D126"/>
    <mergeCell ref="T102:T108"/>
    <mergeCell ref="G128:H128"/>
    <mergeCell ref="T109:T112"/>
    <mergeCell ref="T118:T119"/>
    <mergeCell ref="T88:T89"/>
    <mergeCell ref="D156:E156"/>
    <mergeCell ref="C157:C159"/>
    <mergeCell ref="D157:E157"/>
    <mergeCell ref="D159:E159"/>
    <mergeCell ref="D158:E158"/>
    <mergeCell ref="D162:E162"/>
    <mergeCell ref="D146:E146"/>
    <mergeCell ref="C147:C148"/>
    <mergeCell ref="D147:E147"/>
    <mergeCell ref="D148:E148"/>
    <mergeCell ref="D151:E151"/>
    <mergeCell ref="C152:C153"/>
    <mergeCell ref="D152:E152"/>
    <mergeCell ref="D153:E153"/>
    <mergeCell ref="D174:E174"/>
    <mergeCell ref="C175:C176"/>
    <mergeCell ref="D175:E175"/>
    <mergeCell ref="D176:E176"/>
    <mergeCell ref="D179:E179"/>
    <mergeCell ref="C180:C181"/>
    <mergeCell ref="D180:E180"/>
    <mergeCell ref="D181:E181"/>
    <mergeCell ref="C163:C164"/>
    <mergeCell ref="D163:E163"/>
    <mergeCell ref="D164:E164"/>
    <mergeCell ref="D167:E167"/>
    <mergeCell ref="C168:C171"/>
    <mergeCell ref="D168:E168"/>
    <mergeCell ref="D169:E169"/>
    <mergeCell ref="D171:E171"/>
    <mergeCell ref="D170:E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2020-11-03T21:01:20Z</dcterms:modified>
</cp:coreProperties>
</file>