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Desktop/Projekt Sieci bezprzewodowe do oddania/"/>
    </mc:Choice>
  </mc:AlternateContent>
  <bookViews>
    <workbookView xWindow="25600" yWindow="0" windowWidth="38400" windowHeight="21600" tabRatio="500"/>
  </bookViews>
  <sheets>
    <sheet name="Dane" sheetId="1" r:id="rId1"/>
    <sheet name="Free-Space" sheetId="2" r:id="rId2"/>
    <sheet name="Okumura" sheetId="3" r:id="rId3"/>
    <sheet name="Sheet1" sheetId="5" r:id="rId4"/>
    <sheet name="Hata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9" i="1" l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3" i="1"/>
  <c r="V4" i="1"/>
  <c r="V5" i="1"/>
  <c r="V6" i="1"/>
  <c r="V7" i="1"/>
  <c r="V8" i="1"/>
  <c r="V2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3" i="1"/>
  <c r="U4" i="1"/>
  <c r="U5" i="1"/>
  <c r="U6" i="1"/>
  <c r="U2" i="1"/>
  <c r="C54" i="1"/>
  <c r="C5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2" i="1"/>
  <c r="S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3" i="1"/>
  <c r="S4" i="1"/>
  <c r="S5" i="1"/>
  <c r="S6" i="1"/>
  <c r="S7" i="1"/>
  <c r="S8" i="1"/>
  <c r="S9" i="1"/>
  <c r="S10" i="1"/>
  <c r="S1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  <c r="I11" i="1"/>
  <c r="H11" i="1"/>
</calcChain>
</file>

<file path=xl/sharedStrings.xml><?xml version="1.0" encoding="utf-8"?>
<sst xmlns="http://schemas.openxmlformats.org/spreadsheetml/2006/main" count="162" uniqueCount="131">
  <si>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</si>
  <si>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</si>
  <si>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</si>
  <si>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</si>
  <si>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</si>
  <si>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</si>
  <si>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</si>
  <si>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</si>
  <si>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</si>
  <si>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</si>
  <si>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</si>
  <si>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</si>
  <si>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</si>
  <si>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</si>
  <si>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model propagacyjny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</si>
  <si>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</si>
  <si>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</si>
  <si>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</si>
  <si>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</si>
  <si>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</si>
  <si>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</si>
  <si>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</si>
  <si>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</si>
  <si>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</si>
  <si>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</si>
  <si>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</si>
  <si>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</si>
  <si>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</si>
  <si>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</si>
  <si>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</si>
  <si>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</si>
  <si>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</si>
  <si>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</si>
  <si>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</si>
  <si>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</si>
  <si>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</si>
  <si>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</si>
  <si>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</si>
  <si>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</si>
  <si>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</si>
  <si>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</si>
  <si>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</si>
  <si>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</si>
  <si>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</si>
  <si>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</si>
  <si>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</si>
  <si>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</si>
  <si>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</si>
  <si>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</si>
  <si>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</si>
  <si>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</si>
  <si>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</si>
  <si>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</si>
  <si>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</si>
  <si>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</si>
  <si>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</si>
  <si>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</si>
  <si>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</si>
  <si>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</si>
  <si>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</si>
  <si>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</si>
  <si>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</si>
  <si>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</si>
  <si>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</si>
  <si>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</si>
  <si>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</si>
  <si>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</si>
  <si>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</si>
  <si>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</si>
  <si>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</si>
  <si>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K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</si>
  <si>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</si>
  <si>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</si>
  <si>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</si>
  <si>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</si>
  <si>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</si>
  <si>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</si>
  <si>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</si>
  <si>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K+S+I-J</t>
  </si>
  <si>
    <t>U = T + 137</t>
  </si>
  <si>
    <t>http://www.etsi.org/deliver/etsi_tr/143000_143099/143030/09.00.00_60/tr_143030v090000p.pdf</t>
  </si>
  <si>
    <t>str 15</t>
  </si>
  <si>
    <t>V = N - K - 9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</si>
  <si>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</si>
  <si>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</si>
  <si>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</si>
  <si>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</si>
  <si>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</si>
  <si>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</si>
  <si>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</si>
  <si>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 xml:space="preserve">Wysokość  zawieszenia stacji bazowej </t>
  </si>
  <si>
    <t xml:space="preserve">Wysokość  zawieszenia stacji ruchomej </t>
  </si>
  <si>
    <t>d         [km]</t>
  </si>
  <si>
    <t xml:space="preserve">Odległość pomiędzy antenami stacji bazowej i ruchomej </t>
  </si>
  <si>
    <t>l           [m]</t>
  </si>
  <si>
    <t>Długość trasy propagacji fali radiowej nad budynkami</t>
  </si>
  <si>
    <t>Średnia wysokość budynków na trasie propagacji sygnału radiowego</t>
  </si>
  <si>
    <t>Różnica pomiędzy średnią wysokością budynków a wysokością zawieszenia anteny stacji ruchomej</t>
  </si>
  <si>
    <t>Różnica pomiędzy średnią wysokością budynków a wysokością zawieszenia anteny stacji bazowej</t>
  </si>
  <si>
    <t>Odstęp między ścianami budynków, gdzie znajduje się stacja ruchoma</t>
  </si>
  <si>
    <t>Średni odstęp pomiędzy środkami budynków</t>
  </si>
  <si>
    <t>ϕ           [°]</t>
  </si>
  <si>
    <t>Kąt nadejścia fali radiowej do anteny stacji ruchomej</t>
  </si>
  <si>
    <t>f          [MHz]</t>
  </si>
  <si>
    <t>Częstotliwość sygnału radiowego</t>
  </si>
  <si>
    <r>
      <t>H</t>
    </r>
    <r>
      <rPr>
        <b/>
        <sz val="12"/>
        <color rgb="FFFF0000"/>
        <rFont val="Calibri"/>
        <family val="2"/>
        <scheme val="minor"/>
      </rPr>
      <t xml:space="preserve">sb        </t>
    </r>
    <r>
      <rPr>
        <b/>
        <sz val="12"/>
        <rFont val="Calibri"/>
        <family val="2"/>
        <scheme val="minor"/>
      </rPr>
      <t>[m]</t>
    </r>
  </si>
  <si>
    <r>
      <t>H</t>
    </r>
    <r>
      <rPr>
        <b/>
        <sz val="12"/>
        <color rgb="FFFF0000"/>
        <rFont val="Calibri"/>
        <family val="2"/>
        <scheme val="minor"/>
      </rPr>
      <t>sr</t>
    </r>
    <r>
      <rPr>
        <b/>
        <sz val="12"/>
        <rFont val="Calibri"/>
        <family val="2"/>
        <scheme val="minor"/>
      </rPr>
      <t xml:space="preserve">      [m]</t>
    </r>
  </si>
  <si>
    <r>
      <t>H</t>
    </r>
    <r>
      <rPr>
        <b/>
        <sz val="12"/>
        <color rgb="FFFF0000"/>
        <rFont val="Calibri"/>
        <family val="2"/>
        <scheme val="minor"/>
      </rPr>
      <t>śr</t>
    </r>
    <r>
      <rPr>
        <b/>
        <sz val="12"/>
        <rFont val="Calibri"/>
        <family val="2"/>
        <scheme val="minor"/>
      </rPr>
      <t xml:space="preserve">       [m]</t>
    </r>
  </si>
  <si>
    <r>
      <t>ΔH</t>
    </r>
    <r>
      <rPr>
        <b/>
        <sz val="12"/>
        <color rgb="FFFF0000"/>
        <rFont val="Calibri"/>
        <family val="2"/>
      </rPr>
      <t xml:space="preserve">sr       </t>
    </r>
    <r>
      <rPr>
        <b/>
        <sz val="12"/>
        <rFont val="Calibri"/>
        <family val="2"/>
      </rPr>
      <t xml:space="preserve"> [m]</t>
    </r>
  </si>
  <si>
    <r>
      <t>ΔH</t>
    </r>
    <r>
      <rPr>
        <b/>
        <sz val="12"/>
        <color rgb="FFFF0000"/>
        <rFont val="Calibri"/>
        <family val="2"/>
        <scheme val="minor"/>
      </rPr>
      <t>sb</t>
    </r>
    <r>
      <rPr>
        <b/>
        <sz val="12"/>
        <rFont val="Calibri"/>
        <family val="2"/>
        <scheme val="minor"/>
      </rPr>
      <t xml:space="preserve">     [m]</t>
    </r>
  </si>
  <si>
    <r>
      <t>W</t>
    </r>
    <r>
      <rPr>
        <b/>
        <sz val="12"/>
        <color rgb="FFFF0000"/>
        <rFont val="Calibri"/>
        <family val="2"/>
        <scheme val="minor"/>
      </rPr>
      <t xml:space="preserve">odst     </t>
    </r>
    <r>
      <rPr>
        <b/>
        <sz val="12"/>
        <rFont val="Calibri"/>
        <family val="2"/>
        <scheme val="minor"/>
      </rPr>
      <t>[m]</t>
    </r>
  </si>
  <si>
    <r>
      <t>B</t>
    </r>
    <r>
      <rPr>
        <b/>
        <sz val="12"/>
        <color rgb="FFFF0000"/>
        <rFont val="Calibri"/>
        <family val="2"/>
        <scheme val="minor"/>
      </rPr>
      <t>odst</t>
    </r>
    <r>
      <rPr>
        <b/>
        <sz val="12"/>
        <rFont val="Calibri"/>
        <family val="2"/>
        <scheme val="minor"/>
      </rPr>
      <t xml:space="preserve">     [m]</t>
    </r>
  </si>
  <si>
    <r>
      <t>H</t>
    </r>
    <r>
      <rPr>
        <b/>
        <sz val="14"/>
        <color rgb="FFFF0000"/>
        <rFont val="Calibri"/>
        <family val="2"/>
        <scheme val="minor"/>
      </rPr>
      <t xml:space="preserve">sb        </t>
    </r>
    <r>
      <rPr>
        <b/>
        <sz val="14"/>
        <rFont val="Calibri"/>
        <family val="2"/>
        <scheme val="minor"/>
      </rPr>
      <t>[m]</t>
    </r>
  </si>
  <si>
    <r>
      <t>H</t>
    </r>
    <r>
      <rPr>
        <b/>
        <sz val="14"/>
        <color rgb="FFFF0000"/>
        <rFont val="Calibri"/>
        <family val="2"/>
        <scheme val="minor"/>
      </rPr>
      <t>sr</t>
    </r>
    <r>
      <rPr>
        <b/>
        <sz val="14"/>
        <rFont val="Calibri"/>
        <family val="2"/>
        <scheme val="minor"/>
      </rPr>
      <t xml:space="preserve">      [m]</t>
    </r>
  </si>
  <si>
    <r>
      <t>H</t>
    </r>
    <r>
      <rPr>
        <b/>
        <sz val="14"/>
        <color rgb="FFFF0000"/>
        <rFont val="Calibri"/>
        <family val="2"/>
        <scheme val="minor"/>
      </rPr>
      <t>śr</t>
    </r>
    <r>
      <rPr>
        <b/>
        <sz val="14"/>
        <rFont val="Calibri"/>
        <family val="2"/>
        <scheme val="minor"/>
      </rPr>
      <t xml:space="preserve">       [m]</t>
    </r>
  </si>
  <si>
    <r>
      <t>ΔH</t>
    </r>
    <r>
      <rPr>
        <b/>
        <sz val="14"/>
        <color rgb="FFFF0000"/>
        <rFont val="Calibri"/>
        <family val="2"/>
      </rPr>
      <t xml:space="preserve">sr       </t>
    </r>
    <r>
      <rPr>
        <b/>
        <sz val="14"/>
        <rFont val="Calibri"/>
        <family val="2"/>
      </rPr>
      <t xml:space="preserve"> [m]</t>
    </r>
  </si>
  <si>
    <r>
      <t>ΔH</t>
    </r>
    <r>
      <rPr>
        <b/>
        <sz val="14"/>
        <color rgb="FFFF0000"/>
        <rFont val="Calibri"/>
        <family val="2"/>
        <scheme val="minor"/>
      </rPr>
      <t>sb</t>
    </r>
    <r>
      <rPr>
        <b/>
        <sz val="14"/>
        <rFont val="Calibri"/>
        <family val="2"/>
        <scheme val="minor"/>
      </rPr>
      <t xml:space="preserve">     [m]</t>
    </r>
  </si>
  <si>
    <r>
      <t>W</t>
    </r>
    <r>
      <rPr>
        <b/>
        <sz val="14"/>
        <color rgb="FFFF0000"/>
        <rFont val="Calibri"/>
        <family val="2"/>
        <scheme val="minor"/>
      </rPr>
      <t xml:space="preserve">odst     </t>
    </r>
    <r>
      <rPr>
        <b/>
        <sz val="14"/>
        <rFont val="Calibri"/>
        <family val="2"/>
        <scheme val="minor"/>
      </rPr>
      <t>[m]</t>
    </r>
  </si>
  <si>
    <r>
      <t>B</t>
    </r>
    <r>
      <rPr>
        <b/>
        <sz val="14"/>
        <color rgb="FFFF0000"/>
        <rFont val="Calibri"/>
        <family val="2"/>
        <scheme val="minor"/>
      </rPr>
      <t>odst</t>
    </r>
    <r>
      <rPr>
        <b/>
        <sz val="14"/>
        <rFont val="Calibri"/>
        <family val="2"/>
        <scheme val="minor"/>
      </rPr>
      <t xml:space="preserve">     [m]</t>
    </r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</si>
  <si>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</si>
  <si>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</si>
  <si>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</si>
  <si>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</si>
  <si>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</si>
  <si>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</si>
  <si>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</si>
  <si>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</si>
  <si>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 xml:space="preserve">L = 46,3 +33,9logf - 13,82logHsb - a(Hsr,f) + [44,9 - 6,55 logHsb] log d + C </t>
  </si>
  <si>
    <t>a(HHsr,f) = (1,1 log f -0,7)Hsr  - (1,56logf - 0,8)</t>
  </si>
  <si>
    <t>Cost Hata (DOWNLINK)</t>
  </si>
  <si>
    <t>Cost Hata (UPLINK)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</si>
</sst>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sz val="10.5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rgb="FF000000"/>
      <name val="Calibri"/>
      <family val="2"/>
    </font>
    <font>
      <b/>
      <sz val="16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name val="Calibri"/>
      <family val="2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</font>
    <font>
      <b/>
      <sz val="14"/>
      <name val="Calibri"/>
      <family val="2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EECE1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</cellStyleXfs>
  <cellXfs count="97">
    <xf numFmtId="0" fontId="0" fillId="0" borderId="0" xfId="0"/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3" fillId="0" borderId="0" xfId="0" applyFont="1" applyFill="1" applyBorder="1"/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Fill="1" applyBorder="1"/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/>
    <xf numFmtId="0" fontId="12" fillId="0" borderId="0" xfId="0" applyFont="1" applyBorder="1"/>
    <xf numFmtId="0" fontId="15" fillId="0" borderId="0" xfId="0" applyFont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Fill="1"/>
    <xf numFmtId="0" fontId="15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17" fillId="0" borderId="0" xfId="0" applyFont="1" applyBorder="1" applyAlignment="1">
      <alignment vertical="center" wrapText="1"/>
    </xf>
    <xf numFmtId="0" fontId="14" fillId="4" borderId="9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23" xfId="0" applyFont="1" applyBorder="1"/>
    <xf numFmtId="0" fontId="18" fillId="0" borderId="24" xfId="0" applyFont="1" applyBorder="1"/>
    <xf numFmtId="0" fontId="18" fillId="0" borderId="25" xfId="0" applyFont="1" applyBorder="1"/>
    <xf numFmtId="0" fontId="14" fillId="4" borderId="26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8" fillId="0" borderId="24" xfId="0" applyFont="1" applyFill="1" applyBorder="1"/>
    <xf numFmtId="0" fontId="18" fillId="0" borderId="22" xfId="0" applyFont="1" applyFill="1" applyBorder="1"/>
    <xf numFmtId="0" fontId="18" fillId="0" borderId="13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4" fillId="4" borderId="14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18" fillId="0" borderId="25" xfId="0" applyFont="1" applyBorder="1" applyAlignment="1">
      <alignment wrapText="1"/>
    </xf>
    <xf numFmtId="0" fontId="14" fillId="0" borderId="27" xfId="0" applyFont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4" borderId="28" xfId="0" applyFont="1" applyFill="1" applyBorder="1"/>
    <xf numFmtId="0" fontId="18" fillId="4" borderId="29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18" fillId="4" borderId="31" xfId="0" applyFont="1" applyFill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0" fillId="5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0" borderId="1" xfId="0" applyFont="1" applyBorder="1"/>
    <xf numFmtId="0" fontId="12" fillId="0" borderId="1" xfId="0" applyFont="1" applyBorder="1"/>
    <xf numFmtId="0" fontId="1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2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0" fillId="4" borderId="1" xfId="0" applyFont="1" applyFill="1" applyBorder="1" applyAlignment="1"/>
    <xf numFmtId="0" fontId="18" fillId="6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3" fillId="2" borderId="1" xfId="0" applyFont="1" applyFill="1" applyBorder="1"/>
    <xf numFmtId="0" fontId="4" fillId="2" borderId="1" xfId="0" applyFont="1" applyFill="1" applyBorder="1"/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7" fillId="0" borderId="0" xfId="0" applyFont="1" applyFill="1" applyBorder="1"/>
    <xf numFmtId="0" fontId="27" fillId="0" borderId="0" xfId="0" applyFont="1" applyBorder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Border="1"/>
    <xf numFmtId="0" fontId="27" fillId="0" borderId="0" xfId="0" applyFont="1"/>
  </cellXfs>
  <cellStyles count="4">
    <cellStyle name="Followed Hyperlink" xfId="2" builtinId="9" hidden="1"/>
    <cellStyle name="Hyperlink" xfId="1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65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464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1</xdr:col>
      <xdr:colOff>12700</xdr:colOff>
      <xdr:row>48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2"/>
  <sheetViews>
    <sheetView tabSelected="1" topLeftCell="H1" zoomScale="90" zoomScaleNormal="90" zoomScalePageLayoutView="90" workbookViewId="0">
      <selection activeCell="R4" sqref="R4"/>
    </sheetView>
  </sheetViews>
  <sheetFormatPr baseColWidth="10" defaultColWidth="11" defaultRowHeight="16" x14ac:dyDescent="0.2"/>
  <cols>
    <col min="1" max="1" width="62.6640625" customWidth="1"/>
    <col min="2" max="2" width="14.5" customWidth="1"/>
    <col min="3" max="3" width="78" customWidth="1"/>
    <col min="4" max="4" width="21.5" customWidth="1"/>
    <col min="5" max="5" width="20" customWidth="1"/>
    <col min="6" max="6" width="22" customWidth="1"/>
    <col min="7" max="7" width="82.33203125" bestFit="1" customWidth="1"/>
    <col min="8" max="9" width="15.83203125" customWidth="1"/>
    <col min="10" max="10" width="25.6640625" customWidth="1"/>
    <col min="11" max="11" width="12.5" bestFit="1" customWidth="1"/>
    <col min="12" max="12" width="14.83203125" customWidth="1"/>
    <col min="13" max="13" width="10" bestFit="1" customWidth="1"/>
    <col min="14" max="14" width="11" customWidth="1"/>
    <col min="16" max="16" width="29.83203125" style="88" customWidth="1"/>
    <col min="17" max="18" width="27.83203125" style="88" customWidth="1"/>
    <col min="19" max="19" width="31.5" customWidth="1"/>
    <col min="20" max="20" width="26.6640625" customWidth="1"/>
    <col min="21" max="21" width="43.1640625" customWidth="1"/>
    <col min="22" max="22" width="25" customWidth="1"/>
  </cols>
  <sheetData>
    <row r="1" spans="1:24" ht="20" customHeight="1" thickBot="1" x14ac:dyDescent="0.3">
      <c r="A1" s="58" t="s">
        <v>22</v>
      </c>
      <c r="B1" s="56" t="s">
        <v>25</v>
      </c>
      <c r="C1" s="43" t="s">
        <v>26</v>
      </c>
      <c r="D1" s="25" t="s">
        <v>27</v>
      </c>
      <c r="E1" s="56" t="s">
        <v>58</v>
      </c>
      <c r="G1" s="73" t="s">
        <v>0</v>
      </c>
      <c r="H1" s="74" t="s">
        <v>9</v>
      </c>
      <c r="I1" s="75"/>
      <c r="K1" s="83" t="s">
        <v>26</v>
      </c>
      <c r="L1" s="87" t="s">
        <v>25</v>
      </c>
      <c r="M1" s="83" t="s">
        <v>27</v>
      </c>
      <c r="P1" s="88" t="s">
        <v>86</v>
      </c>
      <c r="Q1" s="88" t="s">
        <v>120</v>
      </c>
      <c r="R1" s="88" t="s">
        <v>122</v>
      </c>
      <c r="S1" s="88" t="s">
        <v>123</v>
      </c>
      <c r="T1" s="88" t="s">
        <v>124</v>
      </c>
      <c r="U1" s="88" t="s">
        <v>129</v>
      </c>
      <c r="V1" s="88" t="s">
        <v>130</v>
      </c>
    </row>
    <row r="2" spans="1:24" ht="20" customHeight="1" thickBot="1" x14ac:dyDescent="0.3">
      <c r="A2" s="59"/>
      <c r="B2" s="57"/>
      <c r="C2" s="43" t="s">
        <v>28</v>
      </c>
      <c r="D2" s="25" t="s">
        <v>29</v>
      </c>
      <c r="E2" s="57"/>
      <c r="G2" s="73" t="s">
        <v>1</v>
      </c>
      <c r="H2" s="9">
        <v>1710</v>
      </c>
      <c r="I2" s="9">
        <v>1880</v>
      </c>
      <c r="K2" s="83" t="s">
        <v>28</v>
      </c>
      <c r="L2" s="84"/>
      <c r="M2" s="83" t="s">
        <v>29</v>
      </c>
      <c r="P2" s="88">
        <v>0.1</v>
      </c>
      <c r="Q2" s="88">
        <f>SQRT((4*3.14*P2)/0.166112957)</f>
        <v>2.7497490778942582</v>
      </c>
      <c r="R2" s="88">
        <f>SQRT((4*3.14*P2)/0.175336061)</f>
        <v>2.6764503839615532</v>
      </c>
      <c r="S2">
        <f>(20*LOG10(P2)+20*LOG10(1806/1000)+92.45)</f>
        <v>77.584354919549739</v>
      </c>
      <c r="T2">
        <f>(20*LOG10(P2)+20*LOG10(1711/1000)+92.45)</f>
        <v>77.115000190822002</v>
      </c>
      <c r="U2" s="95">
        <f>46.3+33.9*LOG10(1806)-13.82*LOG10(30)+(44.9-6.55*LOG10(30))*LOG10(P2)</f>
        <v>101.06406006682484</v>
      </c>
      <c r="V2" s="95">
        <f>46.3+33.9*LOG10(1711)-13.82*LOG10(30)+(44.9-6.55*LOG10(30))*LOG10(P2)</f>
        <v>100.26850380163135</v>
      </c>
    </row>
    <row r="3" spans="1:24" ht="20" customHeight="1" x14ac:dyDescent="0.25">
      <c r="A3" s="40" t="s">
        <v>30</v>
      </c>
      <c r="B3" s="26" t="s">
        <v>48</v>
      </c>
      <c r="C3" s="27">
        <v>1806</v>
      </c>
      <c r="D3" s="28">
        <v>1711</v>
      </c>
      <c r="E3" s="29"/>
      <c r="G3" s="73" t="s">
        <v>2</v>
      </c>
      <c r="H3" s="9" t="s">
        <v>10</v>
      </c>
      <c r="I3" s="9">
        <v>95</v>
      </c>
      <c r="K3" s="90">
        <v>30</v>
      </c>
      <c r="L3" s="85" t="s">
        <v>112</v>
      </c>
      <c r="M3" s="91">
        <v>30</v>
      </c>
      <c r="P3" s="88">
        <v>0.11</v>
      </c>
      <c r="Q3" s="88">
        <f>SQRT((4*3.14*P3)/0.166112957)</f>
        <v>2.8839611631432134</v>
      </c>
      <c r="R3" s="88">
        <f>SQRT((4*3.14*P3)/0.175336061)</f>
        <v>2.8070848443872767</v>
      </c>
      <c r="S3">
        <f t="shared" ref="S3:S66" si="0">(20*LOG10(P3)+20*LOG10(1806/1000)+92.45)</f>
        <v>78.412208622714246</v>
      </c>
      <c r="T3">
        <f t="shared" ref="T3:T66" si="1">(20*LOG10(P3)+20*LOG10(1711/1000)+92.45)</f>
        <v>77.942853893986509</v>
      </c>
      <c r="U3" s="95">
        <f t="shared" ref="U3:U66" si="2">46.3+33.9*LOG10(1806)-13.82*LOG10(30)+(44.9-6.55*LOG10(30))*LOG10(P3)</f>
        <v>102.52211143193591</v>
      </c>
      <c r="V3" s="95">
        <f t="shared" ref="V3:V66" si="3">46.3+33.9*LOG10(1711)-13.82*LOG10(30)+(44.9-6.55*LOG10(30))*LOG10(P3)</f>
        <v>101.72655516674243</v>
      </c>
    </row>
    <row r="4" spans="1:24" ht="19" customHeight="1" x14ac:dyDescent="0.25">
      <c r="A4" s="41" t="s">
        <v>31</v>
      </c>
      <c r="B4" s="30" t="s">
        <v>49</v>
      </c>
      <c r="C4" s="31">
        <v>20</v>
      </c>
      <c r="D4" s="32">
        <v>1</v>
      </c>
      <c r="E4" s="33" t="s">
        <v>59</v>
      </c>
      <c r="G4" s="71" t="s">
        <v>89</v>
      </c>
      <c r="H4" s="10">
        <v>1711</v>
      </c>
      <c r="I4" s="10">
        <v>1806</v>
      </c>
      <c r="K4" s="90">
        <v>1.5</v>
      </c>
      <c r="L4" s="85" t="s">
        <v>113</v>
      </c>
      <c r="M4" s="91">
        <v>1.5</v>
      </c>
      <c r="P4" s="88">
        <v>0.12</v>
      </c>
      <c r="Q4" s="88">
        <f t="shared" ref="Q4:Q67" si="4">SQRT((4*3.14*P4)/0.166112957)</f>
        <v>3.0121991948834306</v>
      </c>
      <c r="R4" s="88">
        <f t="shared" ref="R4:R67" si="5">SQRT((4*3.14*P4)/0.175336061)</f>
        <v>2.9319044986782115</v>
      </c>
      <c r="S4">
        <f t="shared" si="0"/>
        <v>79.167979840502241</v>
      </c>
      <c r="T4">
        <f t="shared" si="1"/>
        <v>78.698625111774504</v>
      </c>
      <c r="U4" s="95">
        <f t="shared" si="2"/>
        <v>103.85320803945871</v>
      </c>
      <c r="V4" s="95">
        <f t="shared" si="3"/>
        <v>103.05765177426522</v>
      </c>
    </row>
    <row r="5" spans="1:24" ht="19" customHeight="1" thickBot="1" x14ac:dyDescent="0.3">
      <c r="A5" s="42" t="s">
        <v>31</v>
      </c>
      <c r="B5" s="35" t="s">
        <v>50</v>
      </c>
      <c r="C5" s="36">
        <v>43</v>
      </c>
      <c r="D5" s="37">
        <v>30</v>
      </c>
      <c r="E5" s="68" t="s">
        <v>59</v>
      </c>
      <c r="G5" s="76" t="s">
        <v>3</v>
      </c>
      <c r="H5" s="77">
        <v>200</v>
      </c>
      <c r="I5" s="77"/>
      <c r="K5" s="90">
        <v>5</v>
      </c>
      <c r="L5" s="85" t="s">
        <v>92</v>
      </c>
      <c r="M5" s="91">
        <v>5</v>
      </c>
      <c r="P5" s="88">
        <v>0.13</v>
      </c>
      <c r="Q5" s="88">
        <f t="shared" si="4"/>
        <v>3.1351963238040486</v>
      </c>
      <c r="R5" s="88">
        <f t="shared" si="5"/>
        <v>3.051622954290115</v>
      </c>
      <c r="S5">
        <f t="shared" si="0"/>
        <v>79.863221965686478</v>
      </c>
      <c r="T5">
        <f t="shared" si="1"/>
        <v>79.393867236958741</v>
      </c>
      <c r="U5" s="95">
        <f t="shared" si="2"/>
        <v>105.07769821910364</v>
      </c>
      <c r="V5" s="95">
        <f t="shared" si="3"/>
        <v>104.28214195391016</v>
      </c>
    </row>
    <row r="6" spans="1:24" ht="18.75" customHeight="1" thickBot="1" x14ac:dyDescent="0.3">
      <c r="A6" s="64" t="s">
        <v>32</v>
      </c>
      <c r="B6" s="25" t="s">
        <v>57</v>
      </c>
      <c r="C6" s="65" t="s">
        <v>54</v>
      </c>
      <c r="D6" s="66" t="s">
        <v>57</v>
      </c>
      <c r="E6" s="67"/>
      <c r="G6" s="76" t="s">
        <v>4</v>
      </c>
      <c r="H6" s="77">
        <v>20</v>
      </c>
      <c r="I6" s="77"/>
      <c r="K6" s="90"/>
      <c r="L6" s="85" t="s">
        <v>94</v>
      </c>
      <c r="M6" s="91"/>
      <c r="P6" s="88">
        <v>0.14000000000000001</v>
      </c>
      <c r="Q6" s="88">
        <f t="shared" si="4"/>
        <v>3.2535469856654067</v>
      </c>
      <c r="R6" s="88">
        <f t="shared" si="5"/>
        <v>3.1668188014048302</v>
      </c>
      <c r="S6">
        <f t="shared" si="0"/>
        <v>80.506915633114502</v>
      </c>
      <c r="T6">
        <f t="shared" si="1"/>
        <v>80.037560904386766</v>
      </c>
      <c r="U6" s="95">
        <f t="shared" si="2"/>
        <v>106.21139904923726</v>
      </c>
      <c r="V6" s="95">
        <f t="shared" si="3"/>
        <v>105.41584278404378</v>
      </c>
    </row>
    <row r="7" spans="1:24" ht="18.75" customHeight="1" x14ac:dyDescent="0.25">
      <c r="A7" s="40" t="s">
        <v>33</v>
      </c>
      <c r="B7" s="62" t="s">
        <v>23</v>
      </c>
      <c r="C7" s="27">
        <v>30</v>
      </c>
      <c r="D7" s="28">
        <v>0</v>
      </c>
      <c r="E7" s="29" t="s">
        <v>60</v>
      </c>
      <c r="G7" s="76" t="s">
        <v>5</v>
      </c>
      <c r="H7" s="77">
        <v>1</v>
      </c>
      <c r="I7" s="77"/>
      <c r="K7" s="90"/>
      <c r="L7" s="85" t="s">
        <v>114</v>
      </c>
      <c r="M7" s="91"/>
      <c r="P7" s="88">
        <v>0.15</v>
      </c>
      <c r="Q7" s="88">
        <f t="shared" si="4"/>
        <v>3.3677410807647434</v>
      </c>
      <c r="R7" s="88">
        <f t="shared" si="5"/>
        <v>3.2779688812909615</v>
      </c>
      <c r="S7">
        <f t="shared" si="0"/>
        <v>81.106180100663366</v>
      </c>
      <c r="T7">
        <f t="shared" si="1"/>
        <v>80.636825371935629</v>
      </c>
      <c r="U7" s="95">
        <f t="shared" si="2"/>
        <v>107.26684927145915</v>
      </c>
      <c r="V7" s="95">
        <f t="shared" si="3"/>
        <v>106.47129300626567</v>
      </c>
    </row>
    <row r="8" spans="1:24" ht="21" x14ac:dyDescent="0.25">
      <c r="A8" s="41" t="s">
        <v>34</v>
      </c>
      <c r="B8" s="30" t="s">
        <v>51</v>
      </c>
      <c r="C8" s="31">
        <v>5.75</v>
      </c>
      <c r="D8" s="32">
        <v>0</v>
      </c>
      <c r="E8" s="33" t="s">
        <v>61</v>
      </c>
      <c r="G8" s="76" t="s">
        <v>6</v>
      </c>
      <c r="H8" s="77">
        <v>1</v>
      </c>
      <c r="I8" s="77"/>
      <c r="K8" s="90"/>
      <c r="L8" s="86" t="s">
        <v>115</v>
      </c>
      <c r="M8" s="91"/>
      <c r="P8" s="88">
        <v>0.16</v>
      </c>
      <c r="Q8" s="88">
        <f t="shared" si="4"/>
        <v>3.4781880320374454</v>
      </c>
      <c r="R8" s="88">
        <f t="shared" si="5"/>
        <v>3.3854717031002806</v>
      </c>
      <c r="S8">
        <f t="shared" si="0"/>
        <v>81.666754572668239</v>
      </c>
      <c r="T8">
        <f t="shared" si="1"/>
        <v>81.197399843940502</v>
      </c>
      <c r="U8" s="95">
        <f t="shared" si="2"/>
        <v>108.25415701801967</v>
      </c>
      <c r="V8" s="95">
        <f t="shared" si="3"/>
        <v>107.45860075282619</v>
      </c>
      <c r="W8" s="89"/>
      <c r="X8" s="89"/>
    </row>
    <row r="9" spans="1:24" ht="22" thickBot="1" x14ac:dyDescent="0.3">
      <c r="A9" s="42" t="s">
        <v>35</v>
      </c>
      <c r="B9" s="35" t="s">
        <v>52</v>
      </c>
      <c r="C9" s="36">
        <v>1.75</v>
      </c>
      <c r="D9" s="37">
        <v>0</v>
      </c>
      <c r="E9" s="38" t="s">
        <v>62</v>
      </c>
      <c r="G9" s="73" t="s">
        <v>7</v>
      </c>
      <c r="H9" s="75" t="s">
        <v>11</v>
      </c>
      <c r="I9" s="75"/>
      <c r="K9" s="90"/>
      <c r="L9" s="85" t="s">
        <v>116</v>
      </c>
      <c r="M9" s="91"/>
      <c r="P9" s="88">
        <v>0.17</v>
      </c>
      <c r="Q9" s="88">
        <f t="shared" si="4"/>
        <v>3.5852341604624027</v>
      </c>
      <c r="R9" s="88">
        <f t="shared" si="5"/>
        <v>3.4896643561055423</v>
      </c>
      <c r="S9">
        <f t="shared" si="0"/>
        <v>82.193333347115228</v>
      </c>
      <c r="T9">
        <f t="shared" si="1"/>
        <v>81.723978618387491</v>
      </c>
      <c r="U9" s="95">
        <f t="shared" si="2"/>
        <v>109.18159008739664</v>
      </c>
      <c r="V9" s="95">
        <f t="shared" si="3"/>
        <v>108.38603382220316</v>
      </c>
    </row>
    <row r="10" spans="1:24" ht="22" thickBot="1" x14ac:dyDescent="0.3">
      <c r="A10" s="64" t="s">
        <v>36</v>
      </c>
      <c r="B10" s="25"/>
      <c r="C10" s="65" t="s">
        <v>55</v>
      </c>
      <c r="D10" s="66" t="s">
        <v>57</v>
      </c>
      <c r="E10" s="67"/>
      <c r="G10" s="73" t="s">
        <v>8</v>
      </c>
      <c r="H10" s="9" t="s">
        <v>12</v>
      </c>
      <c r="I10" s="9" t="s">
        <v>13</v>
      </c>
      <c r="K10" s="90"/>
      <c r="L10" s="85" t="s">
        <v>117</v>
      </c>
      <c r="M10" s="91"/>
      <c r="P10" s="88">
        <v>0.18</v>
      </c>
      <c r="Q10" s="88">
        <f t="shared" si="4"/>
        <v>3.6891755155433552</v>
      </c>
      <c r="R10" s="88">
        <f t="shared" si="5"/>
        <v>3.5908349981660677</v>
      </c>
      <c r="S10">
        <f t="shared" si="0"/>
        <v>82.689805021615868</v>
      </c>
      <c r="T10">
        <f t="shared" si="1"/>
        <v>82.220450292888131</v>
      </c>
      <c r="U10" s="95">
        <f t="shared" si="2"/>
        <v>110.05599724409302</v>
      </c>
      <c r="V10" s="95">
        <f t="shared" si="3"/>
        <v>109.26044097889954</v>
      </c>
    </row>
    <row r="11" spans="1:24" ht="21" x14ac:dyDescent="0.25">
      <c r="A11" s="40" t="s">
        <v>37</v>
      </c>
      <c r="B11" s="62" t="s">
        <v>23</v>
      </c>
      <c r="C11" s="27" t="s">
        <v>56</v>
      </c>
      <c r="D11" s="28">
        <v>0</v>
      </c>
      <c r="E11" s="63" t="s">
        <v>63</v>
      </c>
      <c r="F11" s="12"/>
      <c r="G11" s="78" t="s">
        <v>88</v>
      </c>
      <c r="H11" s="72">
        <f>300/H4</f>
        <v>0.17533606078316774</v>
      </c>
      <c r="I11" s="70">
        <f>300/I4</f>
        <v>0.16611295681063123</v>
      </c>
      <c r="K11" s="90"/>
      <c r="L11" s="85" t="s">
        <v>118</v>
      </c>
      <c r="M11" s="91"/>
      <c r="P11" s="88">
        <v>0.19</v>
      </c>
      <c r="Q11" s="88">
        <f t="shared" si="4"/>
        <v>3.7902675345709587</v>
      </c>
      <c r="R11" s="88">
        <f t="shared" si="5"/>
        <v>3.6892322575076641</v>
      </c>
      <c r="S11">
        <f t="shared" si="0"/>
        <v>83.159426938606316</v>
      </c>
      <c r="T11">
        <f t="shared" si="1"/>
        <v>82.690072209878593</v>
      </c>
      <c r="U11" s="95">
        <f t="shared" si="2"/>
        <v>110.88311545898607</v>
      </c>
      <c r="V11" s="95">
        <f t="shared" si="3"/>
        <v>110.08755919379259</v>
      </c>
    </row>
    <row r="12" spans="1:24" ht="21" x14ac:dyDescent="0.25">
      <c r="A12" s="41" t="s">
        <v>38</v>
      </c>
      <c r="B12" s="30" t="s">
        <v>51</v>
      </c>
      <c r="C12" s="31">
        <v>14.7</v>
      </c>
      <c r="D12" s="32">
        <v>0</v>
      </c>
      <c r="E12" s="34" t="s">
        <v>64</v>
      </c>
      <c r="F12" s="13"/>
      <c r="G12" s="14"/>
      <c r="H12" s="11"/>
      <c r="K12" s="90"/>
      <c r="L12" s="86" t="s">
        <v>101</v>
      </c>
      <c r="M12" s="91"/>
      <c r="P12" s="88">
        <v>0.2</v>
      </c>
      <c r="Q12" s="88">
        <f t="shared" si="4"/>
        <v>3.8887324390809725</v>
      </c>
      <c r="R12" s="88">
        <f t="shared" si="5"/>
        <v>3.7850724320171065</v>
      </c>
      <c r="S12">
        <f t="shared" si="0"/>
        <v>83.604954832829364</v>
      </c>
      <c r="T12">
        <f t="shared" si="1"/>
        <v>83.135600104101627</v>
      </c>
      <c r="U12" s="95">
        <f t="shared" si="2"/>
        <v>111.6677982500201</v>
      </c>
      <c r="V12" s="95">
        <f t="shared" si="3"/>
        <v>110.87224198482662</v>
      </c>
    </row>
    <row r="13" spans="1:24" ht="21" x14ac:dyDescent="0.25">
      <c r="A13" s="41" t="s">
        <v>39</v>
      </c>
      <c r="B13" s="30" t="s">
        <v>52</v>
      </c>
      <c r="C13" s="31">
        <v>0.441</v>
      </c>
      <c r="D13" s="32">
        <v>0</v>
      </c>
      <c r="E13" s="34" t="s">
        <v>65</v>
      </c>
      <c r="F13" s="17"/>
      <c r="G13" s="14"/>
      <c r="H13" s="11"/>
      <c r="K13" s="90">
        <v>1806</v>
      </c>
      <c r="L13" s="86" t="s">
        <v>103</v>
      </c>
      <c r="M13" s="91">
        <v>1711</v>
      </c>
      <c r="P13" s="88">
        <v>0.21</v>
      </c>
      <c r="Q13" s="88">
        <f t="shared" si="4"/>
        <v>3.9847649845252704</v>
      </c>
      <c r="R13" s="88">
        <f t="shared" si="5"/>
        <v>3.8785450856470245</v>
      </c>
      <c r="S13">
        <f t="shared" si="0"/>
        <v>84.028740814228129</v>
      </c>
      <c r="T13">
        <f t="shared" si="1"/>
        <v>83.559386085500392</v>
      </c>
      <c r="U13" s="95">
        <f t="shared" si="2"/>
        <v>112.41418825387157</v>
      </c>
      <c r="V13" s="95">
        <f t="shared" si="3"/>
        <v>111.61863198867809</v>
      </c>
    </row>
    <row r="14" spans="1:24" ht="21" x14ac:dyDescent="0.25">
      <c r="A14" s="41" t="s">
        <v>40</v>
      </c>
      <c r="B14" s="30" t="s">
        <v>52</v>
      </c>
      <c r="C14" s="31">
        <v>0.2</v>
      </c>
      <c r="D14" s="32">
        <v>0</v>
      </c>
      <c r="E14" s="34" t="s">
        <v>66</v>
      </c>
      <c r="F14" s="17"/>
      <c r="G14" s="81" t="s">
        <v>90</v>
      </c>
      <c r="H14" s="79" t="s">
        <v>105</v>
      </c>
      <c r="I14" s="69">
        <v>30</v>
      </c>
      <c r="P14" s="88">
        <v>0.22</v>
      </c>
      <c r="Q14" s="88">
        <f t="shared" si="4"/>
        <v>4.0785369902744186</v>
      </c>
      <c r="R14" s="88">
        <f t="shared" si="5"/>
        <v>3.9698174576644556</v>
      </c>
      <c r="S14">
        <f t="shared" si="0"/>
        <v>84.432808535993871</v>
      </c>
      <c r="T14">
        <f t="shared" si="1"/>
        <v>83.963453807266134</v>
      </c>
      <c r="U14" s="95">
        <f t="shared" si="2"/>
        <v>113.12584961513119</v>
      </c>
      <c r="V14" s="95">
        <f t="shared" si="3"/>
        <v>112.3302933499377</v>
      </c>
    </row>
    <row r="15" spans="1:24" ht="19" customHeight="1" x14ac:dyDescent="0.25">
      <c r="A15" s="41" t="s">
        <v>42</v>
      </c>
      <c r="B15" s="30" t="s">
        <v>52</v>
      </c>
      <c r="C15" s="31">
        <v>2.39</v>
      </c>
      <c r="D15" s="32">
        <v>0</v>
      </c>
      <c r="E15" s="34" t="s">
        <v>71</v>
      </c>
      <c r="F15" s="17"/>
      <c r="G15" s="82" t="s">
        <v>91</v>
      </c>
      <c r="H15" s="79" t="s">
        <v>106</v>
      </c>
      <c r="I15" s="69">
        <v>1.5</v>
      </c>
      <c r="P15" s="88">
        <v>0.23</v>
      </c>
      <c r="Q15" s="88">
        <f t="shared" si="4"/>
        <v>4.1702009520135528</v>
      </c>
      <c r="R15" s="88">
        <f t="shared" si="5"/>
        <v>4.0590379787528814</v>
      </c>
      <c r="S15">
        <f t="shared" si="0"/>
        <v>84.8189116399016</v>
      </c>
      <c r="T15">
        <f t="shared" si="1"/>
        <v>84.349556911173863</v>
      </c>
      <c r="U15" s="95">
        <f t="shared" si="2"/>
        <v>113.80587092272981</v>
      </c>
      <c r="V15" s="95">
        <f t="shared" si="3"/>
        <v>113.01031465753633</v>
      </c>
    </row>
    <row r="16" spans="1:24" ht="19" customHeight="1" x14ac:dyDescent="0.25">
      <c r="A16" s="41" t="s">
        <v>43</v>
      </c>
      <c r="B16" s="30" t="s">
        <v>53</v>
      </c>
      <c r="C16" s="31">
        <v>10</v>
      </c>
      <c r="D16" s="32">
        <v>2</v>
      </c>
      <c r="E16" s="34" t="s">
        <v>67</v>
      </c>
      <c r="F16" s="17"/>
      <c r="G16" s="82" t="s">
        <v>93</v>
      </c>
      <c r="H16" s="79" t="s">
        <v>92</v>
      </c>
      <c r="I16" s="69">
        <v>5</v>
      </c>
      <c r="P16" s="88">
        <v>0.24</v>
      </c>
      <c r="Q16" s="88">
        <f t="shared" si="4"/>
        <v>4.2598929539734653</v>
      </c>
      <c r="R16" s="88">
        <f t="shared" si="5"/>
        <v>4.1463391056134169</v>
      </c>
      <c r="S16">
        <f t="shared" si="0"/>
        <v>85.188579753781866</v>
      </c>
      <c r="T16">
        <f t="shared" si="1"/>
        <v>84.719225025054129</v>
      </c>
      <c r="U16" s="95">
        <f t="shared" si="2"/>
        <v>114.45694622265398</v>
      </c>
      <c r="V16" s="95">
        <f t="shared" si="3"/>
        <v>113.6613899574605</v>
      </c>
    </row>
    <row r="17" spans="1:22" ht="21" x14ac:dyDescent="0.25">
      <c r="A17" s="41" t="s">
        <v>15</v>
      </c>
      <c r="B17" s="30" t="s">
        <v>52</v>
      </c>
      <c r="C17" s="31">
        <v>-104</v>
      </c>
      <c r="D17" s="32">
        <v>-104</v>
      </c>
      <c r="E17" s="34" t="s">
        <v>70</v>
      </c>
      <c r="F17" s="17"/>
      <c r="G17" s="82" t="s">
        <v>95</v>
      </c>
      <c r="H17" s="79" t="s">
        <v>94</v>
      </c>
      <c r="I17" s="69"/>
      <c r="P17" s="88">
        <v>0.25</v>
      </c>
      <c r="Q17" s="88">
        <f t="shared" si="4"/>
        <v>4.3477350400468069</v>
      </c>
      <c r="R17" s="88">
        <f t="shared" si="5"/>
        <v>4.2318396288753508</v>
      </c>
      <c r="S17">
        <f t="shared" si="0"/>
        <v>85.543155092990489</v>
      </c>
      <c r="T17">
        <f t="shared" si="1"/>
        <v>85.073800364262766</v>
      </c>
      <c r="U17" s="95">
        <f t="shared" si="2"/>
        <v>115.08143948202053</v>
      </c>
      <c r="V17" s="95">
        <f t="shared" si="3"/>
        <v>114.28588321682705</v>
      </c>
    </row>
    <row r="18" spans="1:22" ht="21" x14ac:dyDescent="0.25">
      <c r="A18" s="41" t="s">
        <v>44</v>
      </c>
      <c r="B18" s="30" t="s">
        <v>53</v>
      </c>
      <c r="C18" s="31">
        <v>2</v>
      </c>
      <c r="D18" s="32">
        <v>10</v>
      </c>
      <c r="E18" s="34" t="s">
        <v>68</v>
      </c>
      <c r="F18" s="17"/>
      <c r="G18" s="82" t="s">
        <v>96</v>
      </c>
      <c r="H18" s="79" t="s">
        <v>107</v>
      </c>
      <c r="I18" s="69"/>
      <c r="P18" s="88">
        <v>0.26</v>
      </c>
      <c r="Q18" s="88">
        <f t="shared" si="4"/>
        <v>4.4338371618259549</v>
      </c>
      <c r="R18" s="88">
        <f t="shared" si="5"/>
        <v>4.3156465692061321</v>
      </c>
      <c r="S18">
        <f t="shared" si="0"/>
        <v>85.883821878966103</v>
      </c>
      <c r="T18">
        <f t="shared" si="1"/>
        <v>85.414467150238366</v>
      </c>
      <c r="U18" s="95">
        <f t="shared" si="2"/>
        <v>115.68143640229889</v>
      </c>
      <c r="V18" s="95">
        <f t="shared" si="3"/>
        <v>114.8858801371054</v>
      </c>
    </row>
    <row r="19" spans="1:22" ht="22" thickBot="1" x14ac:dyDescent="0.3">
      <c r="A19" s="61" t="s">
        <v>121</v>
      </c>
      <c r="B19" s="35" t="s">
        <v>52</v>
      </c>
      <c r="C19" s="36">
        <v>5</v>
      </c>
      <c r="D19" s="37">
        <v>5</v>
      </c>
      <c r="E19" s="38" t="s">
        <v>24</v>
      </c>
      <c r="F19" s="17"/>
      <c r="G19" s="82" t="s">
        <v>97</v>
      </c>
      <c r="H19" s="80" t="s">
        <v>108</v>
      </c>
      <c r="I19" s="69"/>
      <c r="P19" s="88">
        <v>0.27</v>
      </c>
      <c r="Q19" s="88">
        <f t="shared" si="4"/>
        <v>4.5182987923251465</v>
      </c>
      <c r="R19" s="88">
        <f t="shared" si="5"/>
        <v>4.3978567480173174</v>
      </c>
      <c r="S19">
        <f t="shared" si="0"/>
        <v>86.211630202729495</v>
      </c>
      <c r="T19">
        <f t="shared" si="1"/>
        <v>85.742275474001758</v>
      </c>
      <c r="U19" s="95">
        <f t="shared" si="2"/>
        <v>116.25878644872734</v>
      </c>
      <c r="V19" s="95">
        <f t="shared" si="3"/>
        <v>115.46323018353385</v>
      </c>
    </row>
    <row r="20" spans="1:22" ht="22" thickBot="1" x14ac:dyDescent="0.3">
      <c r="A20" s="64" t="s">
        <v>45</v>
      </c>
      <c r="B20" s="25" t="s">
        <v>52</v>
      </c>
      <c r="C20" s="65">
        <v>50.61</v>
      </c>
      <c r="D20" s="66">
        <v>32</v>
      </c>
      <c r="E20" s="67" t="s">
        <v>72</v>
      </c>
      <c r="F20" s="17"/>
      <c r="G20" s="82" t="s">
        <v>98</v>
      </c>
      <c r="H20" s="79" t="s">
        <v>109</v>
      </c>
      <c r="I20" s="69"/>
      <c r="P20" s="88">
        <v>0.28000000000000003</v>
      </c>
      <c r="Q20" s="88">
        <f t="shared" si="4"/>
        <v>4.60121027294612</v>
      </c>
      <c r="R20" s="88">
        <f t="shared" si="5"/>
        <v>4.4785580985248199</v>
      </c>
      <c r="S20">
        <f t="shared" si="0"/>
        <v>86.527515546394127</v>
      </c>
      <c r="T20">
        <f t="shared" si="1"/>
        <v>86.058160817666391</v>
      </c>
      <c r="U20" s="95">
        <f t="shared" si="2"/>
        <v>116.81513723243252</v>
      </c>
      <c r="V20" s="95">
        <f t="shared" si="3"/>
        <v>116.01958096723904</v>
      </c>
    </row>
    <row r="21" spans="1:22" ht="21" x14ac:dyDescent="0.25">
      <c r="A21" s="40" t="s">
        <v>46</v>
      </c>
      <c r="B21" s="62" t="s">
        <v>52</v>
      </c>
      <c r="C21" s="27">
        <v>-99</v>
      </c>
      <c r="D21" s="28">
        <v>-99</v>
      </c>
      <c r="E21" s="63" t="s">
        <v>73</v>
      </c>
      <c r="F21" s="17"/>
      <c r="G21" s="82" t="s">
        <v>99</v>
      </c>
      <c r="H21" s="79" t="s">
        <v>110</v>
      </c>
      <c r="I21" s="69"/>
      <c r="P21" s="88">
        <v>0.28999999999999998</v>
      </c>
      <c r="Q21" s="88">
        <f t="shared" si="4"/>
        <v>4.6826539456811167</v>
      </c>
      <c r="R21" s="88">
        <f t="shared" si="5"/>
        <v>4.5578307677713354</v>
      </c>
      <c r="S21">
        <f t="shared" si="0"/>
        <v>86.832314877528859</v>
      </c>
      <c r="T21">
        <f t="shared" si="1"/>
        <v>86.362960148801136</v>
      </c>
      <c r="U21" s="95">
        <f t="shared" si="2"/>
        <v>117.35196285650977</v>
      </c>
      <c r="V21" s="95">
        <f t="shared" si="3"/>
        <v>116.55640659131629</v>
      </c>
    </row>
    <row r="22" spans="1:22" ht="21" x14ac:dyDescent="0.25">
      <c r="A22" s="42" t="s">
        <v>47</v>
      </c>
      <c r="B22" s="35" t="s">
        <v>52</v>
      </c>
      <c r="C22" s="36">
        <v>145.22</v>
      </c>
      <c r="D22" s="37">
        <v>121</v>
      </c>
      <c r="E22" s="38" t="s">
        <v>74</v>
      </c>
      <c r="F22" s="17"/>
      <c r="G22" s="82" t="s">
        <v>100</v>
      </c>
      <c r="H22" s="79" t="s">
        <v>111</v>
      </c>
      <c r="I22" s="69"/>
      <c r="P22" s="88">
        <v>0.3</v>
      </c>
      <c r="Q22" s="88">
        <f t="shared" si="4"/>
        <v>4.7627051109785254</v>
      </c>
      <c r="R22" s="88">
        <f t="shared" si="5"/>
        <v>4.6357480489586402</v>
      </c>
      <c r="S22">
        <f t="shared" si="0"/>
        <v>87.126780013942991</v>
      </c>
      <c r="T22">
        <f t="shared" si="1"/>
        <v>86.657425285215254</v>
      </c>
      <c r="U22" s="95">
        <f t="shared" si="2"/>
        <v>117.87058745465441</v>
      </c>
      <c r="V22" s="95">
        <f t="shared" si="3"/>
        <v>117.07503118946093</v>
      </c>
    </row>
    <row r="23" spans="1:22" ht="21" x14ac:dyDescent="0.25">
      <c r="A23" s="41" t="s">
        <v>16</v>
      </c>
      <c r="B23" s="45" t="s">
        <v>52</v>
      </c>
      <c r="C23" s="31">
        <v>3</v>
      </c>
      <c r="D23" s="32">
        <v>3</v>
      </c>
      <c r="E23" s="34" t="s">
        <v>69</v>
      </c>
      <c r="F23" s="17"/>
      <c r="G23" s="82" t="s">
        <v>102</v>
      </c>
      <c r="H23" s="80" t="s">
        <v>101</v>
      </c>
      <c r="I23" s="69"/>
      <c r="P23" s="88">
        <v>0.31</v>
      </c>
      <c r="Q23" s="88">
        <f t="shared" si="4"/>
        <v>4.8414328429999935</v>
      </c>
      <c r="R23" s="88">
        <f t="shared" si="5"/>
        <v>4.7123771749728007</v>
      </c>
      <c r="S23">
        <f t="shared" si="0"/>
        <v>87.411588796235193</v>
      </c>
      <c r="T23">
        <f t="shared" si="1"/>
        <v>86.942234067507457</v>
      </c>
      <c r="U23" s="95">
        <f t="shared" si="2"/>
        <v>118.37220486873301</v>
      </c>
      <c r="V23" s="95">
        <f t="shared" si="3"/>
        <v>117.57664860353952</v>
      </c>
    </row>
    <row r="24" spans="1:22" ht="21" x14ac:dyDescent="0.25">
      <c r="A24" s="47" t="s">
        <v>17</v>
      </c>
      <c r="B24" s="45" t="s">
        <v>50</v>
      </c>
      <c r="C24" s="44">
        <v>-108.61</v>
      </c>
      <c r="D24" s="39">
        <v>-103</v>
      </c>
      <c r="E24" s="34" t="s">
        <v>78</v>
      </c>
      <c r="F24" s="17"/>
      <c r="G24" s="82" t="s">
        <v>104</v>
      </c>
      <c r="H24" s="80" t="s">
        <v>103</v>
      </c>
      <c r="I24" s="69">
        <v>1800</v>
      </c>
      <c r="P24" s="88">
        <v>0.32</v>
      </c>
      <c r="Q24" s="88">
        <f t="shared" si="4"/>
        <v>4.9189006873911412</v>
      </c>
      <c r="R24" s="88">
        <f t="shared" si="5"/>
        <v>4.7877799975547566</v>
      </c>
      <c r="S24">
        <f t="shared" si="0"/>
        <v>87.687354485947864</v>
      </c>
      <c r="T24">
        <f t="shared" si="1"/>
        <v>87.217999757220127</v>
      </c>
      <c r="U24" s="95">
        <f t="shared" si="2"/>
        <v>118.85789520121493</v>
      </c>
      <c r="V24" s="95">
        <f t="shared" si="3"/>
        <v>118.06233893602145</v>
      </c>
    </row>
    <row r="25" spans="1:22" ht="21" x14ac:dyDescent="0.25">
      <c r="A25" s="47" t="s">
        <v>75</v>
      </c>
      <c r="B25" s="45" t="s">
        <v>76</v>
      </c>
      <c r="C25" s="44">
        <v>28.39</v>
      </c>
      <c r="D25" s="39">
        <v>34</v>
      </c>
      <c r="E25" s="33"/>
      <c r="F25" s="16"/>
      <c r="G25" s="18"/>
      <c r="P25" s="88">
        <v>0.33</v>
      </c>
      <c r="Q25" s="88">
        <f t="shared" si="4"/>
        <v>4.9951672616194811</v>
      </c>
      <c r="R25" s="88">
        <f t="shared" si="5"/>
        <v>4.8620135716353383</v>
      </c>
      <c r="S25">
        <f t="shared" si="0"/>
        <v>87.954633717107498</v>
      </c>
      <c r="T25">
        <f t="shared" si="1"/>
        <v>87.485278988379761</v>
      </c>
      <c r="U25" s="95">
        <f t="shared" si="2"/>
        <v>119.32863881976549</v>
      </c>
      <c r="V25" s="95">
        <f t="shared" si="3"/>
        <v>118.533082554572</v>
      </c>
    </row>
    <row r="26" spans="1:22" ht="21" x14ac:dyDescent="0.25">
      <c r="A26" s="47" t="s">
        <v>18</v>
      </c>
      <c r="B26" s="45" t="s">
        <v>50</v>
      </c>
      <c r="C26" s="44">
        <v>-103.61</v>
      </c>
      <c r="D26" s="39">
        <v>-98</v>
      </c>
      <c r="E26" s="33" t="s">
        <v>41</v>
      </c>
      <c r="G26" s="2"/>
      <c r="P26" s="88">
        <v>0.34</v>
      </c>
      <c r="Q26" s="88">
        <f t="shared" si="4"/>
        <v>5.0702867740092472</v>
      </c>
      <c r="R26" s="88">
        <f t="shared" si="5"/>
        <v>4.9351306605344316</v>
      </c>
      <c r="S26">
        <f t="shared" si="0"/>
        <v>88.213933260394839</v>
      </c>
      <c r="T26">
        <f t="shared" si="1"/>
        <v>87.744578531667116</v>
      </c>
      <c r="U26" s="95">
        <f t="shared" si="2"/>
        <v>119.78532827059189</v>
      </c>
      <c r="V26" s="95">
        <f t="shared" si="3"/>
        <v>118.98977200539841</v>
      </c>
    </row>
    <row r="27" spans="1:22" ht="21" x14ac:dyDescent="0.25">
      <c r="A27" s="47" t="s">
        <v>77</v>
      </c>
      <c r="B27" s="45" t="s">
        <v>76</v>
      </c>
      <c r="C27" s="44">
        <v>33.39</v>
      </c>
      <c r="D27" s="39">
        <v>39</v>
      </c>
      <c r="E27" s="33" t="s">
        <v>79</v>
      </c>
      <c r="G27" s="3"/>
      <c r="P27" s="88">
        <v>0.35</v>
      </c>
      <c r="Q27" s="88">
        <f t="shared" si="4"/>
        <v>5.1443094745389422</v>
      </c>
      <c r="R27" s="88">
        <f t="shared" si="5"/>
        <v>5.0071801747418485</v>
      </c>
      <c r="S27">
        <f t="shared" si="0"/>
        <v>88.465715806555252</v>
      </c>
      <c r="T27">
        <f t="shared" si="1"/>
        <v>87.996361077827515</v>
      </c>
      <c r="U27" s="95">
        <f t="shared" si="2"/>
        <v>120.22877846443295</v>
      </c>
      <c r="V27" s="95">
        <f t="shared" si="3"/>
        <v>119.43322219923947</v>
      </c>
    </row>
    <row r="28" spans="1:22" ht="21" x14ac:dyDescent="0.25">
      <c r="A28" s="47" t="s">
        <v>84</v>
      </c>
      <c r="B28" s="45" t="s">
        <v>52</v>
      </c>
      <c r="C28" s="44">
        <v>150.22</v>
      </c>
      <c r="D28" s="39">
        <v>127</v>
      </c>
      <c r="E28" s="33" t="s">
        <v>82</v>
      </c>
      <c r="G28" s="2"/>
      <c r="P28" s="88">
        <v>0.36</v>
      </c>
      <c r="Q28" s="88">
        <f t="shared" si="4"/>
        <v>5.2172820480561679</v>
      </c>
      <c r="R28" s="88">
        <f t="shared" si="5"/>
        <v>5.0782075546504206</v>
      </c>
      <c r="S28">
        <f t="shared" si="0"/>
        <v>88.710404934895493</v>
      </c>
      <c r="T28">
        <f t="shared" si="1"/>
        <v>88.241050206167756</v>
      </c>
      <c r="U28" s="95">
        <f t="shared" si="2"/>
        <v>120.65973542728828</v>
      </c>
      <c r="V28" s="95">
        <f t="shared" si="3"/>
        <v>119.8641791620948</v>
      </c>
    </row>
    <row r="29" spans="1:22" ht="22" thickBot="1" x14ac:dyDescent="0.3">
      <c r="A29" s="48" t="s">
        <v>85</v>
      </c>
      <c r="B29" s="46" t="s">
        <v>52</v>
      </c>
      <c r="C29" s="49">
        <v>145.22</v>
      </c>
      <c r="D29" s="50">
        <v>121</v>
      </c>
      <c r="E29" s="51" t="s">
        <v>83</v>
      </c>
      <c r="G29" s="3"/>
      <c r="P29" s="88">
        <v>0.37</v>
      </c>
      <c r="Q29" s="88">
        <f t="shared" si="4"/>
        <v>5.2892479586522692</v>
      </c>
      <c r="R29" s="88">
        <f t="shared" si="5"/>
        <v>5.1482551057508212</v>
      </c>
      <c r="S29">
        <f t="shared" si="0"/>
        <v>88.948389400889639</v>
      </c>
      <c r="T29">
        <f t="shared" si="1"/>
        <v>88.479034672161902</v>
      </c>
      <c r="U29" s="95">
        <f t="shared" si="2"/>
        <v>121.07888385193338</v>
      </c>
      <c r="V29" s="95">
        <f t="shared" si="3"/>
        <v>120.2833275867399</v>
      </c>
    </row>
    <row r="30" spans="1:22" ht="21" x14ac:dyDescent="0.25">
      <c r="G30" s="24" t="s">
        <v>80</v>
      </c>
      <c r="H30" t="s">
        <v>81</v>
      </c>
      <c r="P30" s="88">
        <v>0.38</v>
      </c>
      <c r="Q30" s="88">
        <f t="shared" si="4"/>
        <v>5.3602477524126835</v>
      </c>
      <c r="R30" s="88">
        <f t="shared" si="5"/>
        <v>5.2173622933116492</v>
      </c>
      <c r="S30">
        <f t="shared" si="0"/>
        <v>89.180026851885941</v>
      </c>
      <c r="T30">
        <f t="shared" si="1"/>
        <v>88.710672123158218</v>
      </c>
      <c r="U30" s="95">
        <f t="shared" si="2"/>
        <v>121.48685364218133</v>
      </c>
      <c r="V30" s="95">
        <f t="shared" si="3"/>
        <v>120.69129737698785</v>
      </c>
    </row>
    <row r="31" spans="1:22" ht="21" x14ac:dyDescent="0.25">
      <c r="G31" s="4"/>
      <c r="P31" s="88">
        <v>0.39</v>
      </c>
      <c r="Q31" s="88">
        <f t="shared" si="4"/>
        <v>5.4303193245317773</v>
      </c>
      <c r="R31" s="88">
        <f t="shared" si="5"/>
        <v>5.2855660023739173</v>
      </c>
      <c r="S31">
        <f t="shared" si="0"/>
        <v>89.40564706007973</v>
      </c>
      <c r="T31">
        <f t="shared" si="1"/>
        <v>88.936292331351993</v>
      </c>
      <c r="U31" s="95">
        <f t="shared" si="2"/>
        <v>121.8842256069332</v>
      </c>
      <c r="V31" s="95">
        <f t="shared" si="3"/>
        <v>121.08866934173972</v>
      </c>
    </row>
    <row r="32" spans="1:22" ht="21" x14ac:dyDescent="0.25">
      <c r="G32" s="3"/>
      <c r="I32" s="1"/>
      <c r="J32" s="1"/>
      <c r="P32" s="88">
        <v>0.4</v>
      </c>
      <c r="Q32" s="88">
        <f t="shared" si="4"/>
        <v>5.4994981557885163</v>
      </c>
      <c r="R32" s="88">
        <f t="shared" si="5"/>
        <v>5.3529007679231064</v>
      </c>
      <c r="S32">
        <f t="shared" si="0"/>
        <v>89.625554746108989</v>
      </c>
      <c r="T32">
        <f t="shared" si="1"/>
        <v>89.156200017381252</v>
      </c>
      <c r="U32" s="95">
        <f t="shared" si="2"/>
        <v>122.27153643321536</v>
      </c>
      <c r="V32" s="95">
        <f t="shared" si="3"/>
        <v>121.47598016802188</v>
      </c>
    </row>
    <row r="33" spans="1:22" ht="21" x14ac:dyDescent="0.25">
      <c r="G33" s="2"/>
      <c r="I33" s="5"/>
      <c r="J33" s="6"/>
      <c r="P33" s="88">
        <v>0.41</v>
      </c>
      <c r="Q33" s="88">
        <f t="shared" si="4"/>
        <v>5.5678175225719571</v>
      </c>
      <c r="R33" s="88">
        <f t="shared" si="5"/>
        <v>5.4193989793161172</v>
      </c>
      <c r="S33">
        <f t="shared" si="0"/>
        <v>89.840032053944455</v>
      </c>
      <c r="T33">
        <f t="shared" si="1"/>
        <v>89.370677325216718</v>
      </c>
      <c r="U33" s="95">
        <f t="shared" si="2"/>
        <v>122.64928304506171</v>
      </c>
      <c r="V33" s="95">
        <f t="shared" si="3"/>
        <v>121.85372677986823</v>
      </c>
    </row>
    <row r="34" spans="1:22" ht="21" x14ac:dyDescent="0.25">
      <c r="A34" s="52" t="s">
        <v>14</v>
      </c>
      <c r="G34" s="2"/>
      <c r="I34" s="5"/>
      <c r="J34" s="7"/>
      <c r="P34" s="88">
        <v>0.42</v>
      </c>
      <c r="Q34" s="88">
        <f t="shared" si="4"/>
        <v>5.6353086839850537</v>
      </c>
      <c r="R34" s="88">
        <f t="shared" si="5"/>
        <v>5.4850910623975402</v>
      </c>
      <c r="S34">
        <f t="shared" si="0"/>
        <v>90.049340727507754</v>
      </c>
      <c r="T34">
        <f t="shared" si="1"/>
        <v>89.579985998780018</v>
      </c>
      <c r="U34" s="95">
        <f t="shared" si="2"/>
        <v>123.01792643706682</v>
      </c>
      <c r="V34" s="95">
        <f t="shared" si="3"/>
        <v>122.22237017187334</v>
      </c>
    </row>
    <row r="35" spans="1:22" ht="22" thickBot="1" x14ac:dyDescent="0.3">
      <c r="A35" s="21"/>
      <c r="B35" s="20"/>
      <c r="C35" s="60"/>
      <c r="D35" s="60"/>
      <c r="G35" s="3"/>
      <c r="I35" s="5"/>
      <c r="J35" s="7"/>
      <c r="P35" s="88">
        <v>0.43</v>
      </c>
      <c r="Q35" s="88">
        <f t="shared" si="4"/>
        <v>5.7020010490121269</v>
      </c>
      <c r="R35" s="88">
        <f t="shared" si="5"/>
        <v>5.5500056422110209</v>
      </c>
      <c r="S35">
        <f t="shared" si="0"/>
        <v>90.253724031141473</v>
      </c>
      <c r="T35">
        <f t="shared" si="1"/>
        <v>89.784369302413737</v>
      </c>
      <c r="U35" s="95">
        <f t="shared" si="2"/>
        <v>123.37789505679993</v>
      </c>
      <c r="V35" s="95">
        <f t="shared" si="3"/>
        <v>122.58233879160645</v>
      </c>
    </row>
    <row r="36" spans="1:22" ht="23" thickTop="1" thickBot="1" x14ac:dyDescent="0.3">
      <c r="A36" s="53" t="s">
        <v>21</v>
      </c>
      <c r="B36" s="54"/>
      <c r="C36" s="54"/>
      <c r="D36" s="54"/>
      <c r="E36" s="55"/>
      <c r="G36" s="2"/>
      <c r="I36" s="5"/>
      <c r="J36" s="7"/>
      <c r="P36" s="88">
        <v>0.44</v>
      </c>
      <c r="Q36" s="88">
        <f t="shared" si="4"/>
        <v>5.7679223262864268</v>
      </c>
      <c r="R36" s="88">
        <f t="shared" si="5"/>
        <v>5.6141696887745534</v>
      </c>
      <c r="S36">
        <f t="shared" si="0"/>
        <v>90.453408449273496</v>
      </c>
      <c r="T36">
        <f t="shared" si="1"/>
        <v>89.984053720545759</v>
      </c>
      <c r="U36" s="95">
        <f t="shared" si="2"/>
        <v>123.72958779832643</v>
      </c>
      <c r="V36" s="95">
        <f t="shared" si="3"/>
        <v>122.93403153313295</v>
      </c>
    </row>
    <row r="37" spans="1:22" ht="22" thickTop="1" x14ac:dyDescent="0.25">
      <c r="A37" t="s">
        <v>119</v>
      </c>
      <c r="C37" t="s">
        <v>87</v>
      </c>
      <c r="G37" s="4"/>
      <c r="I37" s="5"/>
      <c r="J37" s="7"/>
      <c r="P37" s="88">
        <v>0.45</v>
      </c>
      <c r="Q37" s="88">
        <f t="shared" si="4"/>
        <v>5.8330986586214584</v>
      </c>
      <c r="R37" s="88">
        <f t="shared" si="5"/>
        <v>5.6776086480256591</v>
      </c>
      <c r="S37">
        <f t="shared" si="0"/>
        <v>90.648605195056618</v>
      </c>
      <c r="T37">
        <f t="shared" si="1"/>
        <v>90.179250466328881</v>
      </c>
      <c r="U37" s="95">
        <f t="shared" si="2"/>
        <v>124.07337665928871</v>
      </c>
      <c r="V37" s="95">
        <f t="shared" si="3"/>
        <v>123.27782039409523</v>
      </c>
    </row>
    <row r="38" spans="1:22" ht="21" x14ac:dyDescent="0.25">
      <c r="A38" s="21" t="s">
        <v>125</v>
      </c>
      <c r="B38" s="20"/>
      <c r="C38" s="22" t="s">
        <v>126</v>
      </c>
      <c r="D38" s="22"/>
      <c r="G38" s="3"/>
      <c r="I38" s="8"/>
      <c r="J38" s="7"/>
      <c r="P38" s="88">
        <v>0.46</v>
      </c>
      <c r="Q38" s="88">
        <f t="shared" si="4"/>
        <v>5.897554744158759</v>
      </c>
      <c r="R38" s="88">
        <f t="shared" si="5"/>
        <v>5.7403465597398</v>
      </c>
      <c r="S38">
        <f t="shared" si="0"/>
        <v>90.839511553181225</v>
      </c>
      <c r="T38">
        <f t="shared" si="1"/>
        <v>90.370156824453488</v>
      </c>
      <c r="U38" s="95">
        <f t="shared" si="2"/>
        <v>124.40960910592507</v>
      </c>
      <c r="V38" s="95">
        <f t="shared" si="3"/>
        <v>123.61405284073159</v>
      </c>
    </row>
    <row r="39" spans="1:22" ht="21" x14ac:dyDescent="0.25">
      <c r="G39" s="2"/>
      <c r="I39" s="5"/>
      <c r="J39" s="7"/>
      <c r="P39" s="88">
        <v>0.47</v>
      </c>
      <c r="Q39" s="88">
        <f t="shared" si="4"/>
        <v>5.9613139457243411</v>
      </c>
      <c r="R39" s="88">
        <f t="shared" si="5"/>
        <v>5.8024061639717486</v>
      </c>
      <c r="S39">
        <f t="shared" si="0"/>
        <v>91.026312078264084</v>
      </c>
      <c r="T39">
        <f t="shared" si="1"/>
        <v>90.556957349536361</v>
      </c>
      <c r="U39" s="95">
        <f t="shared" si="2"/>
        <v>124.73861018372349</v>
      </c>
      <c r="V39" s="95">
        <f t="shared" si="3"/>
        <v>123.94305391853001</v>
      </c>
    </row>
    <row r="40" spans="1:22" ht="21" x14ac:dyDescent="0.25">
      <c r="A40" s="21"/>
      <c r="B40" s="20"/>
      <c r="C40" s="23"/>
      <c r="D40" s="23"/>
      <c r="G40" s="4"/>
      <c r="I40" s="5"/>
      <c r="J40" s="7"/>
      <c r="P40" s="88">
        <v>0.48</v>
      </c>
      <c r="Q40" s="88">
        <f t="shared" si="4"/>
        <v>6.0243983897668612</v>
      </c>
      <c r="R40" s="88">
        <f t="shared" si="5"/>
        <v>5.8638089973564229</v>
      </c>
      <c r="S40">
        <f t="shared" si="0"/>
        <v>91.209179667061491</v>
      </c>
      <c r="T40">
        <f t="shared" si="1"/>
        <v>90.739824938333754</v>
      </c>
      <c r="U40" s="95">
        <f t="shared" si="2"/>
        <v>125.06068440584923</v>
      </c>
      <c r="V40" s="95">
        <f t="shared" si="3"/>
        <v>124.26512814065575</v>
      </c>
    </row>
    <row r="41" spans="1:22" ht="21" x14ac:dyDescent="0.25">
      <c r="A41" s="17"/>
      <c r="B41" s="14"/>
      <c r="C41" s="22"/>
      <c r="D41" s="19"/>
      <c r="J41" s="1"/>
      <c r="P41" s="88">
        <v>0.49</v>
      </c>
      <c r="Q41" s="88">
        <f t="shared" si="4"/>
        <v>6.0868290560655289</v>
      </c>
      <c r="R41" s="88">
        <f t="shared" si="5"/>
        <v>5.9245754804254904</v>
      </c>
      <c r="S41">
        <f t="shared" si="0"/>
        <v>91.388276520120016</v>
      </c>
      <c r="T41">
        <f t="shared" si="1"/>
        <v>90.918921791392279</v>
      </c>
      <c r="U41" s="95">
        <f t="shared" si="2"/>
        <v>125.37611744684537</v>
      </c>
      <c r="V41" s="95">
        <f t="shared" si="3"/>
        <v>124.58056118165189</v>
      </c>
    </row>
    <row r="42" spans="1:22" ht="21" x14ac:dyDescent="0.25">
      <c r="J42" s="1"/>
      <c r="P42" s="88">
        <v>0.5</v>
      </c>
      <c r="Q42" s="88">
        <f t="shared" si="4"/>
        <v>6.1486258592389254</v>
      </c>
      <c r="R42" s="88">
        <f t="shared" si="5"/>
        <v>5.984724996943446</v>
      </c>
      <c r="S42">
        <f t="shared" si="0"/>
        <v>91.563755006270114</v>
      </c>
      <c r="T42">
        <f t="shared" si="1"/>
        <v>91.094400277542377</v>
      </c>
      <c r="U42" s="95">
        <f t="shared" si="2"/>
        <v>125.68517766521579</v>
      </c>
      <c r="V42" s="95">
        <f t="shared" si="3"/>
        <v>124.88962140002231</v>
      </c>
    </row>
    <row r="43" spans="1:22" ht="22" thickBot="1" x14ac:dyDescent="0.3">
      <c r="A43" s="17"/>
      <c r="B43" s="14"/>
      <c r="C43" s="22"/>
      <c r="D43" s="19"/>
      <c r="J43" s="1"/>
      <c r="P43" s="88">
        <v>0.51</v>
      </c>
      <c r="Q43" s="88">
        <f t="shared" si="4"/>
        <v>6.2098077229524309</v>
      </c>
      <c r="R43" s="88">
        <f t="shared" si="5"/>
        <v>6.0442759661369312</v>
      </c>
      <c r="S43">
        <f t="shared" si="0"/>
        <v>91.735758441508466</v>
      </c>
      <c r="T43">
        <f t="shared" si="1"/>
        <v>91.266403712780729</v>
      </c>
      <c r="U43" s="95">
        <f t="shared" si="2"/>
        <v>125.9881174752262</v>
      </c>
      <c r="V43" s="95">
        <f t="shared" si="3"/>
        <v>125.19256121003272</v>
      </c>
    </row>
    <row r="44" spans="1:22" ht="23" thickTop="1" thickBot="1" x14ac:dyDescent="0.3">
      <c r="A44" s="53" t="s">
        <v>19</v>
      </c>
      <c r="B44" s="54"/>
      <c r="C44" s="54"/>
      <c r="D44" s="54"/>
      <c r="E44" s="55"/>
      <c r="J44" s="1"/>
      <c r="P44" s="88">
        <v>0.52</v>
      </c>
      <c r="Q44" s="88">
        <f t="shared" si="4"/>
        <v>6.2703926476080971</v>
      </c>
      <c r="R44" s="88">
        <f t="shared" si="5"/>
        <v>6.10324590858023</v>
      </c>
      <c r="S44">
        <f t="shared" si="0"/>
        <v>91.904421792245728</v>
      </c>
      <c r="T44">
        <f t="shared" si="1"/>
        <v>91.435067063517991</v>
      </c>
      <c r="U44" s="95">
        <f t="shared" si="2"/>
        <v>126.28517458549416</v>
      </c>
      <c r="V44" s="95">
        <f t="shared" si="3"/>
        <v>125.48961832030068</v>
      </c>
    </row>
    <row r="45" spans="1:22" ht="22" thickTop="1" x14ac:dyDescent="0.25">
      <c r="A45" s="17"/>
      <c r="B45" s="14"/>
      <c r="C45" s="22"/>
      <c r="D45" s="19"/>
      <c r="J45" s="1"/>
      <c r="P45" s="88">
        <v>0.53</v>
      </c>
      <c r="Q45" s="88">
        <f t="shared" si="4"/>
        <v>6.3303977722032378</v>
      </c>
      <c r="R45" s="88">
        <f t="shared" si="5"/>
        <v>6.1616515064049278</v>
      </c>
      <c r="S45">
        <f t="shared" si="0"/>
        <v>92.069872311565518</v>
      </c>
      <c r="T45">
        <f t="shared" si="1"/>
        <v>91.600517582837796</v>
      </c>
      <c r="U45" s="95">
        <f t="shared" si="2"/>
        <v>126.57657311959558</v>
      </c>
      <c r="V45" s="95">
        <f t="shared" si="3"/>
        <v>125.7810168544021</v>
      </c>
    </row>
    <row r="46" spans="1:22" ht="21" x14ac:dyDescent="0.25">
      <c r="A46" s="17"/>
      <c r="B46" s="15"/>
      <c r="C46" s="22"/>
      <c r="D46" s="19"/>
      <c r="P46" s="88">
        <v>0.54</v>
      </c>
      <c r="Q46" s="88">
        <f t="shared" si="4"/>
        <v>6.3898394309601985</v>
      </c>
      <c r="R46" s="88">
        <f t="shared" si="5"/>
        <v>6.2195086584201258</v>
      </c>
      <c r="S46">
        <f t="shared" si="0"/>
        <v>92.23223011600912</v>
      </c>
      <c r="T46">
        <f t="shared" si="1"/>
        <v>91.762875387281383</v>
      </c>
      <c r="U46" s="95">
        <f t="shared" si="2"/>
        <v>126.8625246319226</v>
      </c>
      <c r="V46" s="95">
        <f t="shared" si="3"/>
        <v>126.06696836672911</v>
      </c>
    </row>
    <row r="47" spans="1:22" ht="21" x14ac:dyDescent="0.25">
      <c r="P47" s="88">
        <v>0.55000000000000004</v>
      </c>
      <c r="Q47" s="88">
        <f t="shared" si="4"/>
        <v>6.4487332052575868</v>
      </c>
      <c r="R47" s="88">
        <f t="shared" si="5"/>
        <v>6.2768325306593695</v>
      </c>
      <c r="S47">
        <f t="shared" si="0"/>
        <v>92.391608709434621</v>
      </c>
      <c r="T47">
        <f t="shared" si="1"/>
        <v>91.922253980706884</v>
      </c>
      <c r="U47" s="95">
        <f t="shared" si="2"/>
        <v>127.14322903032688</v>
      </c>
      <c r="V47" s="95">
        <f t="shared" si="3"/>
        <v>126.3476727651334</v>
      </c>
    </row>
    <row r="48" spans="1:22" ht="21" x14ac:dyDescent="0.25">
      <c r="A48" s="17"/>
      <c r="B48" s="14"/>
      <c r="C48" s="22"/>
      <c r="D48" s="19"/>
      <c r="P48" s="88">
        <v>0.56000000000000005</v>
      </c>
      <c r="Q48" s="88">
        <f t="shared" si="4"/>
        <v>6.5070939713308134</v>
      </c>
      <c r="R48" s="88">
        <f t="shared" si="5"/>
        <v>6.3336376028096604</v>
      </c>
      <c r="S48">
        <f t="shared" si="0"/>
        <v>92.548115459673753</v>
      </c>
      <c r="T48">
        <f t="shared" si="1"/>
        <v>92.078760730946016</v>
      </c>
      <c r="U48" s="95">
        <f t="shared" si="2"/>
        <v>127.41887541562778</v>
      </c>
      <c r="V48" s="95">
        <f t="shared" si="3"/>
        <v>126.6233191504343</v>
      </c>
    </row>
    <row r="49" spans="1:22" ht="22" thickBot="1" x14ac:dyDescent="0.3">
      <c r="A49" s="17"/>
      <c r="B49" s="14"/>
      <c r="C49" s="22"/>
      <c r="D49" s="19"/>
      <c r="P49" s="88">
        <v>0.56999999999999995</v>
      </c>
      <c r="Q49" s="88">
        <f t="shared" si="4"/>
        <v>6.5649359441557262</v>
      </c>
      <c r="R49" s="88">
        <f t="shared" si="5"/>
        <v>6.3899377109253015</v>
      </c>
      <c r="S49">
        <f t="shared" si="0"/>
        <v>92.701852032999568</v>
      </c>
      <c r="T49">
        <f t="shared" si="1"/>
        <v>92.232497304271831</v>
      </c>
      <c r="U49" s="95">
        <f t="shared" si="2"/>
        <v>127.68964284681564</v>
      </c>
      <c r="V49" s="95">
        <f t="shared" si="3"/>
        <v>126.89408658162216</v>
      </c>
    </row>
    <row r="50" spans="1:22" ht="23" thickTop="1" thickBot="1" x14ac:dyDescent="0.3">
      <c r="A50" s="53" t="s">
        <v>20</v>
      </c>
      <c r="B50" s="54"/>
      <c r="C50" s="54"/>
      <c r="D50" s="54"/>
      <c r="E50" s="55"/>
      <c r="P50" s="88">
        <v>0.57999999999999996</v>
      </c>
      <c r="Q50" s="88">
        <f t="shared" si="4"/>
        <v>6.6222727178821224</v>
      </c>
      <c r="R50" s="88">
        <f t="shared" si="5"/>
        <v>6.4457460867835996</v>
      </c>
      <c r="S50">
        <f t="shared" si="0"/>
        <v>92.852914790808484</v>
      </c>
      <c r="T50">
        <f t="shared" si="1"/>
        <v>92.383560062080747</v>
      </c>
      <c r="U50" s="95">
        <f t="shared" si="2"/>
        <v>127.95570103970503</v>
      </c>
      <c r="V50" s="95">
        <f t="shared" si="3"/>
        <v>127.16014477451155</v>
      </c>
    </row>
    <row r="51" spans="1:22" ht="22" thickTop="1" x14ac:dyDescent="0.25">
      <c r="A51" s="17" t="s">
        <v>119</v>
      </c>
      <c r="B51" s="15"/>
      <c r="C51" s="92" t="s">
        <v>127</v>
      </c>
      <c r="D51" s="92"/>
      <c r="P51" s="88">
        <v>0.59</v>
      </c>
      <c r="Q51" s="88">
        <f t="shared" si="4"/>
        <v>6.6791173031429762</v>
      </c>
      <c r="R51" s="88">
        <f t="shared" si="5"/>
        <v>6.501075394199554</v>
      </c>
      <c r="S51">
        <f t="shared" si="0"/>
        <v>93.001395152392632</v>
      </c>
      <c r="T51">
        <f t="shared" si="1"/>
        <v>92.532040423664895</v>
      </c>
      <c r="U51" s="95">
        <f t="shared" si="2"/>
        <v>128.21721100586498</v>
      </c>
      <c r="V51" s="95">
        <f t="shared" si="3"/>
        <v>127.4216547406715</v>
      </c>
    </row>
    <row r="52" spans="1:22" ht="21" x14ac:dyDescent="0.25">
      <c r="A52" s="21"/>
      <c r="B52" s="20"/>
      <c r="C52" s="93" t="s">
        <v>128</v>
      </c>
      <c r="D52" s="93"/>
      <c r="G52" s="4"/>
      <c r="I52" s="5"/>
      <c r="J52" s="7"/>
      <c r="P52" s="88">
        <v>0.6</v>
      </c>
      <c r="Q52" s="88">
        <f t="shared" si="4"/>
        <v>6.7354821615294869</v>
      </c>
      <c r="R52" s="88">
        <f t="shared" si="5"/>
        <v>6.5559377625819231</v>
      </c>
      <c r="S52">
        <f t="shared" si="0"/>
        <v>93.147379927222616</v>
      </c>
      <c r="T52">
        <f t="shared" si="1"/>
        <v>92.678025198494879</v>
      </c>
      <c r="U52" s="95">
        <f t="shared" si="2"/>
        <v>128.47432563784966</v>
      </c>
      <c r="V52" s="95">
        <f t="shared" si="3"/>
        <v>127.67876937265618</v>
      </c>
    </row>
    <row r="53" spans="1:22" ht="21" x14ac:dyDescent="0.25">
      <c r="B53" s="52"/>
      <c r="C53" s="94"/>
      <c r="D53" s="94"/>
      <c r="I53" s="5"/>
      <c r="J53" s="7"/>
      <c r="P53" s="88">
        <v>0.61</v>
      </c>
      <c r="Q53" s="88">
        <f t="shared" si="4"/>
        <v>6.7913792374907151</v>
      </c>
      <c r="R53" s="88">
        <f t="shared" si="5"/>
        <v>6.6103448179825284</v>
      </c>
      <c r="S53">
        <f t="shared" si="0"/>
        <v>93.290951619765082</v>
      </c>
      <c r="T53">
        <f t="shared" si="1"/>
        <v>92.821596891037345</v>
      </c>
      <c r="U53" s="95">
        <f t="shared" si="2"/>
        <v>128.72719024605601</v>
      </c>
      <c r="V53" s="95">
        <f t="shared" si="3"/>
        <v>127.93163398086251</v>
      </c>
    </row>
    <row r="54" spans="1:22" ht="21" x14ac:dyDescent="0.25">
      <c r="A54" s="1"/>
      <c r="B54" s="1"/>
      <c r="C54" s="95">
        <f>46.3+33.9*LOG10(C3)-13.82*LOG10(30)-C55+(44.9-6.55*LOG10(I14))*LOG10(P2)</f>
        <v>101.02095546968685</v>
      </c>
      <c r="D54" s="95"/>
      <c r="I54" s="8"/>
      <c r="J54" s="7"/>
      <c r="P54" s="88">
        <v>0.62</v>
      </c>
      <c r="Q54" s="88">
        <f t="shared" si="4"/>
        <v>6.8468199878891225</v>
      </c>
      <c r="R54" s="88">
        <f t="shared" si="5"/>
        <v>6.6643077118639464</v>
      </c>
      <c r="S54">
        <f t="shared" si="0"/>
        <v>93.432188709514818</v>
      </c>
      <c r="T54">
        <f t="shared" si="1"/>
        <v>92.962833980787082</v>
      </c>
      <c r="U54" s="95">
        <f t="shared" si="2"/>
        <v>128.97594305192828</v>
      </c>
      <c r="V54" s="95">
        <f t="shared" si="3"/>
        <v>128.1803867867348</v>
      </c>
    </row>
    <row r="55" spans="1:22" ht="21" x14ac:dyDescent="0.25">
      <c r="C55" s="96">
        <f>(1.1*LOG10(C3)-0.7)*I15-(1.56*LOG10(C3)-0.8)</f>
        <v>4.310459713797421E-2</v>
      </c>
      <c r="D55" s="96"/>
      <c r="I55" s="8"/>
      <c r="J55" s="7"/>
      <c r="P55" s="88">
        <v>0.63</v>
      </c>
      <c r="Q55" s="88">
        <f t="shared" si="4"/>
        <v>6.9018154094191795</v>
      </c>
      <c r="R55" s="88">
        <f t="shared" si="5"/>
        <v>6.7178371477872298</v>
      </c>
      <c r="S55">
        <f t="shared" si="0"/>
        <v>93.571165908621381</v>
      </c>
      <c r="T55">
        <f t="shared" si="1"/>
        <v>93.101811179893645</v>
      </c>
      <c r="U55" s="95">
        <f t="shared" si="2"/>
        <v>129.22071564170113</v>
      </c>
      <c r="V55" s="95">
        <f t="shared" si="3"/>
        <v>128.42515937650765</v>
      </c>
    </row>
    <row r="56" spans="1:22" ht="21" x14ac:dyDescent="0.25">
      <c r="C56" s="96"/>
      <c r="D56" s="96"/>
      <c r="P56" s="88">
        <v>0.64</v>
      </c>
      <c r="Q56" s="88">
        <f t="shared" si="4"/>
        <v>6.9563760640748908</v>
      </c>
      <c r="R56" s="88">
        <f t="shared" si="5"/>
        <v>6.7709434062005611</v>
      </c>
      <c r="S56">
        <f t="shared" si="0"/>
        <v>93.707954399227489</v>
      </c>
      <c r="T56">
        <f t="shared" si="1"/>
        <v>93.238599670499752</v>
      </c>
      <c r="U56" s="95">
        <f t="shared" si="2"/>
        <v>129.46163338441019</v>
      </c>
      <c r="V56" s="95">
        <f t="shared" si="3"/>
        <v>128.66607711921671</v>
      </c>
    </row>
    <row r="57" spans="1:22" ht="21" x14ac:dyDescent="0.25">
      <c r="C57" s="96"/>
      <c r="D57" s="96"/>
      <c r="P57" s="88">
        <v>0.65</v>
      </c>
      <c r="Q57" s="88">
        <f t="shared" si="4"/>
        <v>7.0105121028332951</v>
      </c>
      <c r="R57" s="88">
        <f t="shared" si="5"/>
        <v>6.8236363674914315</v>
      </c>
      <c r="S57">
        <f t="shared" si="0"/>
        <v>93.842622052406853</v>
      </c>
      <c r="T57">
        <f t="shared" si="1"/>
        <v>93.373267323679116</v>
      </c>
      <c r="U57" s="95">
        <f t="shared" si="2"/>
        <v>129.69881581749459</v>
      </c>
      <c r="V57" s="95">
        <f t="shared" si="3"/>
        <v>128.90325955230111</v>
      </c>
    </row>
    <row r="58" spans="1:22" ht="21" x14ac:dyDescent="0.25">
      <c r="P58" s="88">
        <v>0.66</v>
      </c>
      <c r="Q58" s="88">
        <f t="shared" si="4"/>
        <v>7.0642332877043446</v>
      </c>
      <c r="R58" s="88">
        <f t="shared" si="5"/>
        <v>6.875925533448747</v>
      </c>
      <c r="S58">
        <f t="shared" si="0"/>
        <v>93.975233630387123</v>
      </c>
      <c r="T58">
        <f t="shared" si="1"/>
        <v>93.505878901659386</v>
      </c>
      <c r="U58" s="95">
        <f t="shared" si="2"/>
        <v>129.93237700296075</v>
      </c>
      <c r="V58" s="95">
        <f t="shared" si="3"/>
        <v>129.13682073776727</v>
      </c>
    </row>
    <row r="59" spans="1:22" ht="21" x14ac:dyDescent="0.25">
      <c r="P59" s="88">
        <v>0.67</v>
      </c>
      <c r="Q59" s="88">
        <f t="shared" si="4"/>
        <v>7.1175490122828213</v>
      </c>
      <c r="R59" s="88">
        <f t="shared" si="5"/>
        <v>6.9278200472669065</v>
      </c>
      <c r="S59">
        <f t="shared" si="0"/>
        <v>94.105850973566277</v>
      </c>
      <c r="T59">
        <f t="shared" si="1"/>
        <v>93.63649624483854</v>
      </c>
      <c r="U59" s="95">
        <f t="shared" si="2"/>
        <v>130.16242585676375</v>
      </c>
      <c r="V59" s="95">
        <f t="shared" si="3"/>
        <v>129.36686959157026</v>
      </c>
    </row>
    <row r="60" spans="1:22" ht="21" x14ac:dyDescent="0.25">
      <c r="P60" s="88">
        <v>0.68</v>
      </c>
      <c r="Q60" s="88">
        <f t="shared" si="4"/>
        <v>7.1704683209248055</v>
      </c>
      <c r="R60" s="88">
        <f t="shared" si="5"/>
        <v>6.9793287122110845</v>
      </c>
      <c r="S60">
        <f t="shared" si="0"/>
        <v>94.234533173674464</v>
      </c>
      <c r="T60">
        <f t="shared" si="1"/>
        <v>93.765178444946741</v>
      </c>
      <c r="U60" s="95">
        <f t="shared" si="2"/>
        <v>130.38906645378717</v>
      </c>
      <c r="V60" s="95">
        <f t="shared" si="3"/>
        <v>129.59351018859368</v>
      </c>
    </row>
    <row r="61" spans="1:22" ht="21" x14ac:dyDescent="0.25">
      <c r="P61" s="88">
        <v>0.69</v>
      </c>
      <c r="Q61" s="88">
        <f t="shared" si="4"/>
        <v>7.2229999266595755</v>
      </c>
      <c r="R61" s="88">
        <f t="shared" si="5"/>
        <v>7.0304600090516711</v>
      </c>
      <c r="S61">
        <f t="shared" si="0"/>
        <v>94.361336734294852</v>
      </c>
      <c r="T61">
        <f t="shared" si="1"/>
        <v>93.891982005567115</v>
      </c>
      <c r="U61" s="95">
        <f t="shared" si="2"/>
        <v>130.61239831055937</v>
      </c>
      <c r="V61" s="95">
        <f t="shared" si="3"/>
        <v>129.81684204536589</v>
      </c>
    </row>
    <row r="62" spans="1:22" ht="21" x14ac:dyDescent="0.25">
      <c r="P62" s="88">
        <v>0.7</v>
      </c>
      <c r="Q62" s="88">
        <f t="shared" si="4"/>
        <v>7.2751522279373821</v>
      </c>
      <c r="R62" s="88">
        <f t="shared" si="5"/>
        <v>7.0812221123656061</v>
      </c>
      <c r="S62">
        <f t="shared" si="0"/>
        <v>94.486315719834877</v>
      </c>
      <c r="T62">
        <f t="shared" si="1"/>
        <v>94.01696099110714</v>
      </c>
      <c r="U62" s="95">
        <f t="shared" si="2"/>
        <v>130.83251664762821</v>
      </c>
      <c r="V62" s="95">
        <f t="shared" si="3"/>
        <v>130.03696038243473</v>
      </c>
    </row>
    <row r="63" spans="1:22" ht="21" x14ac:dyDescent="0.25">
      <c r="P63" s="88">
        <v>0.71</v>
      </c>
      <c r="Q63" s="88">
        <f t="shared" si="4"/>
        <v>7.3269333243042611</v>
      </c>
      <c r="R63" s="88">
        <f t="shared" si="5"/>
        <v>7.1316229057933525</v>
      </c>
      <c r="S63">
        <f t="shared" si="0"/>
        <v>94.609521893931245</v>
      </c>
      <c r="T63">
        <f t="shared" si="1"/>
        <v>94.140167165203508</v>
      </c>
      <c r="U63" s="95">
        <f t="shared" si="2"/>
        <v>131.04951263332549</v>
      </c>
      <c r="V63" s="95">
        <f t="shared" si="3"/>
        <v>130.25395636813201</v>
      </c>
    </row>
    <row r="64" spans="1:22" ht="21" x14ac:dyDescent="0.25">
      <c r="P64" s="88">
        <v>0.72</v>
      </c>
      <c r="Q64" s="88">
        <f t="shared" si="4"/>
        <v>7.3783510310867104</v>
      </c>
      <c r="R64" s="88">
        <f t="shared" si="5"/>
        <v>7.1816699963321353</v>
      </c>
      <c r="S64">
        <f t="shared" si="0"/>
        <v>94.731004848175104</v>
      </c>
      <c r="T64">
        <f t="shared" si="1"/>
        <v>94.261650119447381</v>
      </c>
      <c r="U64" s="95">
        <f t="shared" si="2"/>
        <v>131.26347361048354</v>
      </c>
      <c r="V64" s="95">
        <f t="shared" si="3"/>
        <v>130.46791734529006</v>
      </c>
    </row>
    <row r="65" spans="16:22" ht="21" x14ac:dyDescent="0.25">
      <c r="P65" s="88">
        <v>0.73</v>
      </c>
      <c r="Q65" s="88">
        <f t="shared" si="4"/>
        <v>7.4294128931616363</v>
      </c>
      <c r="R65" s="88">
        <f t="shared" si="5"/>
        <v>7.2313707277388293</v>
      </c>
      <c r="S65">
        <f t="shared" si="0"/>
        <v>94.850812121958853</v>
      </c>
      <c r="T65">
        <f t="shared" si="1"/>
        <v>94.38145739323113</v>
      </c>
      <c r="U65" s="95">
        <f t="shared" si="2"/>
        <v>131.47448330751442</v>
      </c>
      <c r="V65" s="95">
        <f t="shared" si="3"/>
        <v>130.67892704232094</v>
      </c>
    </row>
    <row r="66" spans="16:22" ht="21" x14ac:dyDescent="0.25">
      <c r="P66" s="88">
        <v>0.74</v>
      </c>
      <c r="Q66" s="88">
        <f t="shared" si="4"/>
        <v>7.4801261978802467</v>
      </c>
      <c r="R66" s="88">
        <f t="shared" si="5"/>
        <v>7.2807321931093441</v>
      </c>
      <c r="S66">
        <f t="shared" si="0"/>
        <v>94.968989314169264</v>
      </c>
      <c r="T66">
        <f t="shared" si="1"/>
        <v>94.499634585441527</v>
      </c>
      <c r="U66" s="95">
        <f t="shared" si="2"/>
        <v>131.68262203512865</v>
      </c>
      <c r="V66" s="95">
        <f t="shared" si="3"/>
        <v>130.88706576993516</v>
      </c>
    </row>
    <row r="67" spans="16:22" ht="21" x14ac:dyDescent="0.25">
      <c r="P67" s="88">
        <v>0.75</v>
      </c>
      <c r="Q67" s="88">
        <f t="shared" si="4"/>
        <v>7.5304979872085767</v>
      </c>
      <c r="R67" s="88">
        <f t="shared" si="5"/>
        <v>7.3297612466955284</v>
      </c>
      <c r="S67">
        <f t="shared" ref="S67:S130" si="6">(20*LOG10(P67)+20*LOG10(1806/1000)+92.45)</f>
        <v>95.085580187383741</v>
      </c>
      <c r="T67">
        <f t="shared" ref="T67:T130" si="7">(20*LOG10(P67)+20*LOG10(1711/1000)+92.45)</f>
        <v>94.616225458656004</v>
      </c>
      <c r="U67" s="95">
        <f t="shared" ref="U67:U130" si="8">46.3+33.9*LOG10(1806)-13.82*LOG10(30)+(44.9-6.55*LOG10(30))*LOG10(P67)</f>
        <v>131.88796686985009</v>
      </c>
      <c r="V67" s="95">
        <f t="shared" ref="V67:V130" si="9">46.3+33.9*LOG10(1711)-13.82*LOG10(30)+(44.9-6.55*LOG10(30))*LOG10(P67)</f>
        <v>131.09241060465661</v>
      </c>
    </row>
    <row r="68" spans="16:22" ht="21" x14ac:dyDescent="0.25">
      <c r="P68" s="88">
        <v>0.76</v>
      </c>
      <c r="Q68" s="88">
        <f t="shared" ref="Q68:Q131" si="10">SQRT((4*3.14*P68)/0.166112957)</f>
        <v>7.5805350691419173</v>
      </c>
      <c r="R68" s="88">
        <f t="shared" ref="R68:R131" si="11">SQRT((4*3.14*P68)/0.175336061)</f>
        <v>7.3784645150153283</v>
      </c>
      <c r="S68">
        <f t="shared" si="6"/>
        <v>95.200626765165566</v>
      </c>
      <c r="T68">
        <f t="shared" si="7"/>
        <v>94.731272036437829</v>
      </c>
      <c r="U68" s="95">
        <f t="shared" si="8"/>
        <v>132.09059182537661</v>
      </c>
      <c r="V68" s="95">
        <f t="shared" si="9"/>
        <v>131.29503556018312</v>
      </c>
    </row>
    <row r="69" spans="16:22" ht="21" x14ac:dyDescent="0.25">
      <c r="P69" s="88">
        <v>0.77</v>
      </c>
      <c r="Q69" s="88">
        <f t="shared" si="10"/>
        <v>7.6302440284455182</v>
      </c>
      <c r="R69" s="88">
        <f t="shared" si="11"/>
        <v>7.4268484073071797</v>
      </c>
      <c r="S69">
        <f t="shared" si="6"/>
        <v>95.314169422999385</v>
      </c>
      <c r="T69">
        <f t="shared" si="7"/>
        <v>94.844814694271648</v>
      </c>
      <c r="U69" s="95">
        <f t="shared" si="8"/>
        <v>132.2905680127393</v>
      </c>
      <c r="V69" s="95">
        <f t="shared" si="9"/>
        <v>131.49501174754582</v>
      </c>
    </row>
    <row r="70" spans="16:22" ht="21" x14ac:dyDescent="0.25">
      <c r="P70" s="88">
        <v>0.78</v>
      </c>
      <c r="Q70" s="88">
        <f t="shared" si="10"/>
        <v>7.6796312367695441</v>
      </c>
      <c r="R70" s="88">
        <f t="shared" si="11"/>
        <v>7.4749191253753366</v>
      </c>
      <c r="S70">
        <f t="shared" si="6"/>
        <v>95.426246973359355</v>
      </c>
      <c r="T70">
        <f t="shared" si="7"/>
        <v>94.956892244631618</v>
      </c>
      <c r="U70" s="95">
        <f t="shared" si="8"/>
        <v>132.48796379012848</v>
      </c>
      <c r="V70" s="95">
        <f t="shared" si="9"/>
        <v>131.69240752493499</v>
      </c>
    </row>
    <row r="71" spans="16:22" ht="21" x14ac:dyDescent="0.25">
      <c r="P71" s="88">
        <v>0.79</v>
      </c>
      <c r="Q71" s="88">
        <f t="shared" si="10"/>
        <v>7.7287028621822795</v>
      </c>
      <c r="R71" s="88">
        <f t="shared" si="11"/>
        <v>7.5226826728689531</v>
      </c>
      <c r="S71">
        <f t="shared" si="6"/>
        <v>95.536896745358575</v>
      </c>
      <c r="T71">
        <f t="shared" si="7"/>
        <v>95.067542016630838</v>
      </c>
      <c r="U71" s="95">
        <f t="shared" si="8"/>
        <v>132.68284490317535</v>
      </c>
      <c r="V71" s="95">
        <f t="shared" si="9"/>
        <v>131.88728863798187</v>
      </c>
    </row>
    <row r="72" spans="16:22" ht="21" x14ac:dyDescent="0.25">
      <c r="P72" s="88">
        <v>0.8</v>
      </c>
      <c r="Q72" s="88">
        <f t="shared" si="10"/>
        <v>7.7774648781619451</v>
      </c>
      <c r="R72" s="88">
        <f t="shared" si="11"/>
        <v>7.5701448640342131</v>
      </c>
      <c r="S72">
        <f t="shared" si="6"/>
        <v>95.646154659388614</v>
      </c>
      <c r="T72">
        <f t="shared" si="7"/>
        <v>95.176799930660877</v>
      </c>
      <c r="U72" s="95">
        <f t="shared" si="8"/>
        <v>132.87527461641062</v>
      </c>
      <c r="V72" s="95">
        <f t="shared" si="9"/>
        <v>132.07971835121714</v>
      </c>
    </row>
    <row r="73" spans="16:22" ht="21" x14ac:dyDescent="0.25">
      <c r="P73" s="88">
        <v>0.81</v>
      </c>
      <c r="Q73" s="88">
        <f t="shared" si="10"/>
        <v>7.8259230720842528</v>
      </c>
      <c r="R73" s="88">
        <f t="shared" si="11"/>
        <v>7.6173113319756309</v>
      </c>
      <c r="S73">
        <f t="shared" si="6"/>
        <v>95.754055297122733</v>
      </c>
      <c r="T73">
        <f t="shared" si="7"/>
        <v>95.28470056839501</v>
      </c>
      <c r="U73" s="95">
        <f t="shared" si="8"/>
        <v>133.0653138365569</v>
      </c>
      <c r="V73" s="95">
        <f t="shared" si="9"/>
        <v>132.26975757136341</v>
      </c>
    </row>
    <row r="74" spans="16:22" ht="21" x14ac:dyDescent="0.25">
      <c r="P74" s="88">
        <v>0.82</v>
      </c>
      <c r="Q74" s="88">
        <f t="shared" si="10"/>
        <v>7.8740830532398274</v>
      </c>
      <c r="R74" s="88">
        <f t="shared" si="11"/>
        <v>7.6641875364597611</v>
      </c>
      <c r="S74">
        <f t="shared" si="6"/>
        <v>95.86063196722408</v>
      </c>
      <c r="T74">
        <f t="shared" si="7"/>
        <v>95.391277238496343</v>
      </c>
      <c r="U74" s="95">
        <f t="shared" si="8"/>
        <v>133.25302122825698</v>
      </c>
      <c r="V74" s="95">
        <f t="shared" si="9"/>
        <v>132.4574649630635</v>
      </c>
    </row>
    <row r="75" spans="16:22" ht="21" x14ac:dyDescent="0.25">
      <c r="P75" s="88">
        <v>0.83</v>
      </c>
      <c r="Q75" s="88">
        <f t="shared" si="10"/>
        <v>7.9219502604129417</v>
      </c>
      <c r="R75" s="88">
        <f t="shared" si="11"/>
        <v>7.710778771291908</v>
      </c>
      <c r="S75">
        <f t="shared" si="6"/>
        <v>95.965916767071221</v>
      </c>
      <c r="T75">
        <f t="shared" si="7"/>
        <v>95.496562038343484</v>
      </c>
      <c r="U75" s="95">
        <f t="shared" si="8"/>
        <v>133.43845332278741</v>
      </c>
      <c r="V75" s="95">
        <f t="shared" si="9"/>
        <v>132.64289705759393</v>
      </c>
    </row>
    <row r="76" spans="16:22" ht="21" x14ac:dyDescent="0.25">
      <c r="P76" s="88">
        <v>0.84</v>
      </c>
      <c r="Q76" s="88">
        <f t="shared" si="10"/>
        <v>7.9695299690505408</v>
      </c>
      <c r="R76" s="88">
        <f t="shared" si="11"/>
        <v>7.757090171294049</v>
      </c>
      <c r="S76">
        <f t="shared" si="6"/>
        <v>96.069940640787379</v>
      </c>
      <c r="T76">
        <f t="shared" si="7"/>
        <v>95.600585912059643</v>
      </c>
      <c r="U76" s="95">
        <f t="shared" si="8"/>
        <v>133.6216646202621</v>
      </c>
      <c r="V76" s="95">
        <f t="shared" si="9"/>
        <v>132.82610835506861</v>
      </c>
    </row>
    <row r="77" spans="16:22" ht="21" x14ac:dyDescent="0.25">
      <c r="P77" s="88">
        <v>0.85</v>
      </c>
      <c r="Q77" s="88">
        <f t="shared" si="10"/>
        <v>8.0168272980483213</v>
      </c>
      <c r="R77" s="88">
        <f t="shared" si="11"/>
        <v>7.8031267189100255</v>
      </c>
      <c r="S77">
        <f t="shared" si="6"/>
        <v>96.172733433835603</v>
      </c>
      <c r="T77">
        <f t="shared" si="7"/>
        <v>95.703378705107866</v>
      </c>
      <c r="U77" s="95">
        <f t="shared" si="8"/>
        <v>133.8027076857876</v>
      </c>
      <c r="V77" s="95">
        <f t="shared" si="9"/>
        <v>133.00715142059411</v>
      </c>
    </row>
    <row r="78" spans="16:22" ht="21" x14ac:dyDescent="0.25">
      <c r="P78" s="88">
        <v>0.86</v>
      </c>
      <c r="Q78" s="88">
        <f t="shared" si="10"/>
        <v>8.0638472161785639</v>
      </c>
      <c r="R78" s="88">
        <f t="shared" si="11"/>
        <v>7.8488932504620257</v>
      </c>
      <c r="S78">
        <f t="shared" si="6"/>
        <v>96.274323944421099</v>
      </c>
      <c r="T78">
        <f t="shared" si="7"/>
        <v>95.804969215693362</v>
      </c>
      <c r="U78" s="95">
        <f t="shared" si="8"/>
        <v>133.98163323999518</v>
      </c>
      <c r="V78" s="95">
        <f t="shared" si="9"/>
        <v>133.18607697480169</v>
      </c>
    </row>
    <row r="79" spans="16:22" ht="21" x14ac:dyDescent="0.25">
      <c r="P79" s="88">
        <v>0.87</v>
      </c>
      <c r="Q79" s="88">
        <f t="shared" si="10"/>
        <v>8.1105945481825685</v>
      </c>
      <c r="R79" s="88">
        <f t="shared" si="11"/>
        <v>7.8943944620806183</v>
      </c>
      <c r="S79">
        <f t="shared" si="6"/>
        <v>96.374739971922111</v>
      </c>
      <c r="T79">
        <f t="shared" si="7"/>
        <v>95.905385243194374</v>
      </c>
      <c r="U79" s="95">
        <f t="shared" si="8"/>
        <v>134.15849024433933</v>
      </c>
      <c r="V79" s="95">
        <f t="shared" si="9"/>
        <v>133.36293397914585</v>
      </c>
    </row>
    <row r="80" spans="16:22" ht="21" x14ac:dyDescent="0.25">
      <c r="P80" s="88">
        <v>0.88</v>
      </c>
      <c r="Q80" s="88">
        <f t="shared" si="10"/>
        <v>8.1570739805488373</v>
      </c>
      <c r="R80" s="88">
        <f t="shared" si="11"/>
        <v>7.9396349153289112</v>
      </c>
      <c r="S80">
        <f t="shared" si="6"/>
        <v>96.474008362553121</v>
      </c>
      <c r="T80">
        <f t="shared" si="7"/>
        <v>96.004653633825384</v>
      </c>
      <c r="U80" s="95">
        <f t="shared" si="8"/>
        <v>134.33332598152171</v>
      </c>
      <c r="V80" s="95">
        <f t="shared" si="9"/>
        <v>133.53776971632823</v>
      </c>
    </row>
    <row r="81" spans="16:22" ht="21" x14ac:dyDescent="0.25">
      <c r="P81" s="88">
        <v>0.89</v>
      </c>
      <c r="Q81" s="88">
        <f t="shared" si="10"/>
        <v>8.2032900669965869</v>
      </c>
      <c r="R81" s="88">
        <f t="shared" si="11"/>
        <v>7.9846190425398955</v>
      </c>
      <c r="S81">
        <f t="shared" si="6"/>
        <v>96.572155052447997</v>
      </c>
      <c r="T81">
        <f t="shared" si="7"/>
        <v>96.10280032372026</v>
      </c>
      <c r="U81" s="95">
        <f t="shared" si="8"/>
        <v>134.50618613137107</v>
      </c>
      <c r="V81" s="95">
        <f t="shared" si="9"/>
        <v>133.71062986617758</v>
      </c>
    </row>
    <row r="82" spans="16:22" ht="21" x14ac:dyDescent="0.25">
      <c r="P82" s="88">
        <v>0.9</v>
      </c>
      <c r="Q82" s="88">
        <f t="shared" si="10"/>
        <v>8.2492472336827749</v>
      </c>
      <c r="R82" s="88">
        <f t="shared" si="11"/>
        <v>8.0293511518846596</v>
      </c>
      <c r="S82">
        <f t="shared" si="6"/>
        <v>96.669205108336243</v>
      </c>
      <c r="T82">
        <f t="shared" si="7"/>
        <v>96.199850379608506</v>
      </c>
      <c r="U82" s="95">
        <f t="shared" si="8"/>
        <v>134.67711484248397</v>
      </c>
      <c r="V82" s="95">
        <f t="shared" si="9"/>
        <v>133.88155857729049</v>
      </c>
    </row>
    <row r="83" spans="16:22" ht="21" x14ac:dyDescent="0.25">
      <c r="P83" s="88">
        <v>0.91</v>
      </c>
      <c r="Q83" s="88">
        <f t="shared" si="10"/>
        <v>8.2949497841494466</v>
      </c>
      <c r="R83" s="88">
        <f t="shared" si="11"/>
        <v>8.073835432187872</v>
      </c>
      <c r="S83">
        <f t="shared" si="6"/>
        <v>96.765182765971616</v>
      </c>
      <c r="T83">
        <f t="shared" si="7"/>
        <v>96.295828037243879</v>
      </c>
      <c r="U83" s="95">
        <f t="shared" si="8"/>
        <v>134.846154799907</v>
      </c>
      <c r="V83" s="95">
        <f t="shared" si="9"/>
        <v>134.05059853471352</v>
      </c>
    </row>
    <row r="84" spans="16:22" ht="21" x14ac:dyDescent="0.25">
      <c r="P84" s="88">
        <v>0.92</v>
      </c>
      <c r="Q84" s="88">
        <f t="shared" si="10"/>
        <v>8.3404019040271056</v>
      </c>
      <c r="R84" s="88">
        <f t="shared" si="11"/>
        <v>8.1180759575057628</v>
      </c>
      <c r="S84">
        <f t="shared" si="6"/>
        <v>96.86011146646085</v>
      </c>
      <c r="T84">
        <f t="shared" si="7"/>
        <v>96.390756737733113</v>
      </c>
      <c r="U84" s="95">
        <f t="shared" si="8"/>
        <v>135.01334728912033</v>
      </c>
      <c r="V84" s="95">
        <f t="shared" si="9"/>
        <v>134.21779102392685</v>
      </c>
    </row>
    <row r="85" spans="16:22" ht="21" x14ac:dyDescent="0.25">
      <c r="P85" s="88">
        <v>0.93</v>
      </c>
      <c r="Q85" s="88">
        <f t="shared" si="10"/>
        <v>8.3856076655086245</v>
      </c>
      <c r="R85" s="88">
        <f t="shared" si="11"/>
        <v>8.1620766914807845</v>
      </c>
      <c r="S85">
        <f t="shared" si="6"/>
        <v>96.954013890628445</v>
      </c>
      <c r="T85">
        <f t="shared" si="7"/>
        <v>96.484659161900709</v>
      </c>
      <c r="U85" s="95">
        <f t="shared" si="8"/>
        <v>135.1787322565626</v>
      </c>
      <c r="V85" s="95">
        <f t="shared" si="9"/>
        <v>134.38317599136911</v>
      </c>
    </row>
    <row r="86" spans="16:22" ht="21" x14ac:dyDescent="0.25">
      <c r="P86" s="88">
        <v>0.94</v>
      </c>
      <c r="Q86" s="88">
        <f t="shared" si="10"/>
        <v>8.4305710316072329</v>
      </c>
      <c r="R86" s="88">
        <f t="shared" si="11"/>
        <v>8.2058414914860922</v>
      </c>
      <c r="S86">
        <f t="shared" si="6"/>
        <v>97.046911991543709</v>
      </c>
      <c r="T86">
        <f t="shared" si="7"/>
        <v>96.577557262815986</v>
      </c>
      <c r="U86" s="95">
        <f t="shared" si="8"/>
        <v>135.34234836691877</v>
      </c>
      <c r="V86" s="95">
        <f t="shared" si="9"/>
        <v>134.54679210172529</v>
      </c>
    </row>
    <row r="87" spans="16:22" ht="21" x14ac:dyDescent="0.25">
      <c r="P87" s="88">
        <v>0.95</v>
      </c>
      <c r="Q87" s="88">
        <f t="shared" si="10"/>
        <v>8.4752958602111974</v>
      </c>
      <c r="R87" s="88">
        <f t="shared" si="11"/>
        <v>8.2493741125721467</v>
      </c>
      <c r="S87">
        <f t="shared" si="6"/>
        <v>97.138827025326691</v>
      </c>
      <c r="T87">
        <f t="shared" si="7"/>
        <v>96.669472296598968</v>
      </c>
      <c r="U87" s="95">
        <f t="shared" si="8"/>
        <v>135.50423305737704</v>
      </c>
      <c r="V87" s="95">
        <f t="shared" si="9"/>
        <v>134.70867679218355</v>
      </c>
    </row>
    <row r="88" spans="16:22" ht="21" x14ac:dyDescent="0.25">
      <c r="P88" s="88">
        <v>0.96</v>
      </c>
      <c r="Q88" s="88">
        <f t="shared" si="10"/>
        <v>8.5197859079469307</v>
      </c>
      <c r="R88" s="88">
        <f t="shared" si="11"/>
        <v>8.2926782112268338</v>
      </c>
      <c r="S88">
        <f t="shared" si="6"/>
        <v>97.229779580341116</v>
      </c>
      <c r="T88">
        <f t="shared" si="7"/>
        <v>96.760424851613379</v>
      </c>
      <c r="U88" s="95">
        <f t="shared" si="8"/>
        <v>135.66442258904451</v>
      </c>
      <c r="V88" s="95">
        <f t="shared" si="9"/>
        <v>134.86886632385102</v>
      </c>
    </row>
    <row r="89" spans="16:22" ht="21" x14ac:dyDescent="0.25">
      <c r="P89" s="88">
        <v>0.97</v>
      </c>
      <c r="Q89" s="88">
        <f t="shared" si="10"/>
        <v>8.564044833861459</v>
      </c>
      <c r="R89" s="88">
        <f t="shared" si="11"/>
        <v>8.3357573489597865</v>
      </c>
      <c r="S89">
        <f t="shared" si="6"/>
        <v>97.319789604874643</v>
      </c>
      <c r="T89">
        <f t="shared" si="7"/>
        <v>96.850434876146906</v>
      </c>
      <c r="U89" s="95">
        <f t="shared" si="8"/>
        <v>135.82295209569904</v>
      </c>
      <c r="V89" s="95">
        <f t="shared" si="9"/>
        <v>135.02739583050555</v>
      </c>
    </row>
    <row r="90" spans="16:22" ht="21" x14ac:dyDescent="0.25">
      <c r="P90" s="88">
        <v>0.98</v>
      </c>
      <c r="Q90" s="88">
        <f t="shared" si="10"/>
        <v>8.6080762029344964</v>
      </c>
      <c r="R90" s="88">
        <f t="shared" si="11"/>
        <v>8.3786149957208238</v>
      </c>
      <c r="S90">
        <f t="shared" si="6"/>
        <v>97.408876433399641</v>
      </c>
      <c r="T90">
        <f t="shared" si="7"/>
        <v>96.939521704671904</v>
      </c>
      <c r="U90" s="95">
        <f t="shared" si="8"/>
        <v>135.97985563004062</v>
      </c>
      <c r="V90" s="95">
        <f t="shared" si="9"/>
        <v>135.18429936484713</v>
      </c>
    </row>
    <row r="91" spans="16:22" ht="21" x14ac:dyDescent="0.25">
      <c r="P91" s="88">
        <v>0.99</v>
      </c>
      <c r="Q91" s="88">
        <f t="shared" si="10"/>
        <v>8.6518834894296397</v>
      </c>
      <c r="R91" s="88">
        <f t="shared" si="11"/>
        <v>8.4212545331618305</v>
      </c>
      <c r="S91">
        <f t="shared" si="6"/>
        <v>97.497058811500736</v>
      </c>
      <c r="T91">
        <f t="shared" si="7"/>
        <v>97.027704082772999</v>
      </c>
      <c r="U91" s="95">
        <f t="shared" si="8"/>
        <v>136.13516620759506</v>
      </c>
      <c r="V91" s="95">
        <f t="shared" si="9"/>
        <v>135.33960994240158</v>
      </c>
    </row>
    <row r="92" spans="16:22" ht="21" x14ac:dyDescent="0.25">
      <c r="P92" s="88">
        <v>1</v>
      </c>
      <c r="Q92" s="88">
        <f t="shared" si="10"/>
        <v>8.6954700800936138</v>
      </c>
      <c r="R92" s="88">
        <f t="shared" si="11"/>
        <v>8.4636792577507016</v>
      </c>
      <c r="S92">
        <f t="shared" si="6"/>
        <v>97.584354919549739</v>
      </c>
      <c r="T92">
        <f t="shared" si="7"/>
        <v>97.115000190822002</v>
      </c>
      <c r="U92" s="95">
        <f t="shared" si="8"/>
        <v>136.28891584841105</v>
      </c>
      <c r="V92" s="95">
        <f t="shared" si="9"/>
        <v>135.49335958321757</v>
      </c>
    </row>
    <row r="93" spans="16:22" ht="21" x14ac:dyDescent="0.25">
      <c r="P93" s="88">
        <v>1.01</v>
      </c>
      <c r="Q93" s="88">
        <f t="shared" si="10"/>
        <v>8.7388392772118912</v>
      </c>
      <c r="R93" s="88">
        <f t="shared" si="11"/>
        <v>8.5058923837455325</v>
      </c>
      <c r="S93">
        <f t="shared" si="6"/>
        <v>97.670782395202593</v>
      </c>
      <c r="T93">
        <f t="shared" si="7"/>
        <v>97.201427666474856</v>
      </c>
      <c r="U93" s="95">
        <f t="shared" si="8"/>
        <v>136.44113561668297</v>
      </c>
      <c r="V93" s="95">
        <f t="shared" si="9"/>
        <v>135.64557935148949</v>
      </c>
    </row>
    <row r="94" spans="16:22" ht="21" x14ac:dyDescent="0.25">
      <c r="P94" s="88">
        <v>1.02</v>
      </c>
      <c r="Q94" s="88">
        <f t="shared" si="10"/>
        <v>8.7819943015285151</v>
      </c>
      <c r="R94" s="88">
        <f t="shared" si="11"/>
        <v>8.5478970460365904</v>
      </c>
      <c r="S94">
        <f t="shared" si="6"/>
        <v>97.756358354788091</v>
      </c>
      <c r="T94">
        <f t="shared" si="7"/>
        <v>97.287003626060354</v>
      </c>
      <c r="U94" s="95">
        <f t="shared" si="8"/>
        <v>136.59185565842148</v>
      </c>
      <c r="V94" s="95">
        <f t="shared" si="9"/>
        <v>135.796299393228</v>
      </c>
    </row>
    <row r="95" spans="16:22" ht="21" x14ac:dyDescent="0.25">
      <c r="P95" s="88">
        <v>1.03</v>
      </c>
      <c r="Q95" s="88">
        <f t="shared" si="10"/>
        <v>8.8249382950373843</v>
      </c>
      <c r="R95" s="88">
        <f t="shared" si="11"/>
        <v>8.5896963028632065</v>
      </c>
      <c r="S95">
        <f t="shared" si="6"/>
        <v>97.841099413653183</v>
      </c>
      <c r="T95">
        <f t="shared" si="7"/>
        <v>97.37174468492546</v>
      </c>
      <c r="U95" s="95">
        <f t="shared" si="8"/>
        <v>136.74110523728655</v>
      </c>
      <c r="V95" s="95">
        <f t="shared" si="9"/>
        <v>135.94554897209306</v>
      </c>
    </row>
    <row r="96" spans="16:22" ht="21" x14ac:dyDescent="0.25">
      <c r="P96" s="88">
        <v>1.04</v>
      </c>
      <c r="Q96" s="88">
        <f t="shared" si="10"/>
        <v>8.8676743236519098</v>
      </c>
      <c r="R96" s="88">
        <f t="shared" si="11"/>
        <v>8.6312931384122642</v>
      </c>
      <c r="S96">
        <f t="shared" si="6"/>
        <v>97.925021705525353</v>
      </c>
      <c r="T96">
        <f t="shared" si="7"/>
        <v>97.455666976797616</v>
      </c>
      <c r="U96" s="95">
        <f t="shared" si="8"/>
        <v>136.88891276868941</v>
      </c>
      <c r="V96" s="95">
        <f t="shared" si="9"/>
        <v>136.09335650349593</v>
      </c>
    </row>
    <row r="97" spans="16:22" ht="21" x14ac:dyDescent="0.25">
      <c r="P97" s="88">
        <v>1.05</v>
      </c>
      <c r="Q97" s="88">
        <f t="shared" si="10"/>
        <v>8.9102053797594021</v>
      </c>
      <c r="R97" s="88">
        <f t="shared" si="11"/>
        <v>8.6726904653044912</v>
      </c>
      <c r="S97">
        <f t="shared" si="6"/>
        <v>98.008140900948504</v>
      </c>
      <c r="T97">
        <f t="shared" si="7"/>
        <v>97.538786172220767</v>
      </c>
      <c r="U97" s="95">
        <f t="shared" si="8"/>
        <v>137.03530585226252</v>
      </c>
      <c r="V97" s="95">
        <f t="shared" si="9"/>
        <v>136.23974958706904</v>
      </c>
    </row>
    <row r="98" spans="16:22" ht="21" x14ac:dyDescent="0.25">
      <c r="P98" s="88">
        <v>1.06</v>
      </c>
      <c r="Q98" s="88">
        <f t="shared" si="10"/>
        <v>8.9525343846662455</v>
      </c>
      <c r="R98" s="88">
        <f t="shared" si="11"/>
        <v>8.7138911269744597</v>
      </c>
      <c r="S98">
        <f t="shared" si="6"/>
        <v>98.090472224845144</v>
      </c>
      <c r="T98">
        <f t="shared" si="7"/>
        <v>97.621117496117421</v>
      </c>
      <c r="U98" s="95">
        <f t="shared" si="8"/>
        <v>137.18031130279084</v>
      </c>
      <c r="V98" s="95">
        <f t="shared" si="9"/>
        <v>136.38475503759736</v>
      </c>
    </row>
    <row r="99" spans="16:22" ht="21" x14ac:dyDescent="0.25">
      <c r="P99" s="88">
        <v>1.07</v>
      </c>
      <c r="Q99" s="88">
        <f t="shared" si="10"/>
        <v>8.994664190939508</v>
      </c>
      <c r="R99" s="88">
        <f t="shared" si="11"/>
        <v>8.7548978999497766</v>
      </c>
      <c r="S99">
        <f t="shared" si="6"/>
        <v>98.17203047325394</v>
      </c>
      <c r="T99">
        <f t="shared" si="7"/>
        <v>97.702675744526204</v>
      </c>
      <c r="U99" s="95">
        <f t="shared" si="8"/>
        <v>137.32395517969076</v>
      </c>
      <c r="V99" s="95">
        <f t="shared" si="9"/>
        <v>136.52839891449727</v>
      </c>
    </row>
    <row r="100" spans="16:22" ht="21" x14ac:dyDescent="0.25">
      <c r="P100" s="88">
        <v>1.08</v>
      </c>
      <c r="Q100" s="88">
        <f t="shared" si="10"/>
        <v>9.0365975846502931</v>
      </c>
      <c r="R100" s="88">
        <f t="shared" si="11"/>
        <v>8.7957134960346348</v>
      </c>
      <c r="S100">
        <f t="shared" si="6"/>
        <v>98.252830029288731</v>
      </c>
      <c r="T100">
        <f t="shared" si="7"/>
        <v>97.783475300561008</v>
      </c>
      <c r="U100" s="95">
        <f t="shared" si="8"/>
        <v>137.46626281511786</v>
      </c>
      <c r="V100" s="95">
        <f t="shared" si="9"/>
        <v>136.67070654992438</v>
      </c>
    </row>
    <row r="101" spans="16:22" ht="21" x14ac:dyDescent="0.25">
      <c r="P101" s="88">
        <v>1.0900000000000001</v>
      </c>
      <c r="Q101" s="88">
        <f t="shared" si="10"/>
        <v>9.07833728752383</v>
      </c>
      <c r="R101" s="88">
        <f t="shared" si="11"/>
        <v>8.8363405644025868</v>
      </c>
      <c r="S101">
        <f t="shared" si="6"/>
        <v>98.332884878362222</v>
      </c>
      <c r="T101">
        <f t="shared" si="7"/>
        <v>97.863530149634485</v>
      </c>
      <c r="U101" s="95">
        <f t="shared" si="8"/>
        <v>137.60725884077937</v>
      </c>
      <c r="V101" s="95">
        <f t="shared" si="9"/>
        <v>136.81170257558588</v>
      </c>
    </row>
    <row r="102" spans="16:22" ht="21" x14ac:dyDescent="0.25">
      <c r="P102" s="88">
        <v>1.1000000000000001</v>
      </c>
      <c r="Q102" s="88">
        <f t="shared" si="10"/>
        <v>9.1198859590009995</v>
      </c>
      <c r="R102" s="88">
        <f t="shared" si="11"/>
        <v>8.8767816936031156</v>
      </c>
      <c r="S102">
        <f t="shared" si="6"/>
        <v>98.412208622714246</v>
      </c>
      <c r="T102">
        <f t="shared" si="7"/>
        <v>97.942853893986509</v>
      </c>
      <c r="U102" s="95">
        <f t="shared" si="8"/>
        <v>137.74696721352214</v>
      </c>
      <c r="V102" s="95">
        <f t="shared" si="9"/>
        <v>136.95141094832866</v>
      </c>
    </row>
    <row r="103" spans="16:22" ht="21" x14ac:dyDescent="0.25">
      <c r="P103" s="88">
        <v>1.1100000000000001</v>
      </c>
      <c r="Q103" s="88">
        <f t="shared" si="10"/>
        <v>9.1612461982156983</v>
      </c>
      <c r="R103" s="88">
        <f t="shared" si="11"/>
        <v>8.9170394134863056</v>
      </c>
      <c r="S103">
        <f t="shared" si="6"/>
        <v>98.490814495282891</v>
      </c>
      <c r="T103">
        <f t="shared" si="7"/>
        <v>98.021459766555154</v>
      </c>
      <c r="U103" s="95">
        <f t="shared" si="8"/>
        <v>137.88541123976296</v>
      </c>
      <c r="V103" s="95">
        <f t="shared" si="9"/>
        <v>137.08985497456948</v>
      </c>
    </row>
    <row r="104" spans="16:22" ht="21" x14ac:dyDescent="0.25">
      <c r="P104" s="88">
        <v>1.1200000000000001</v>
      </c>
      <c r="Q104" s="88">
        <f t="shared" si="10"/>
        <v>9.2024205458922399</v>
      </c>
      <c r="R104" s="88">
        <f t="shared" si="11"/>
        <v>8.9571161970496398</v>
      </c>
      <c r="S104">
        <f t="shared" si="6"/>
        <v>98.568715372953378</v>
      </c>
      <c r="T104">
        <f t="shared" si="7"/>
        <v>98.099360644225641</v>
      </c>
      <c r="U104" s="95">
        <f t="shared" si="8"/>
        <v>138.02261359882303</v>
      </c>
      <c r="V104" s="95">
        <f t="shared" si="9"/>
        <v>137.22705733362955</v>
      </c>
    </row>
    <row r="105" spans="16:22" ht="21" x14ac:dyDescent="0.25">
      <c r="P105" s="88">
        <v>1.1299999999999999</v>
      </c>
      <c r="Q105" s="88">
        <f t="shared" si="10"/>
        <v>9.2434114861666554</v>
      </c>
      <c r="R105" s="88">
        <f t="shared" si="11"/>
        <v>8.9970144622107711</v>
      </c>
      <c r="S105">
        <f t="shared" si="6"/>
        <v>98.645923789218131</v>
      </c>
      <c r="T105">
        <f t="shared" si="7"/>
        <v>98.176569060490408</v>
      </c>
      <c r="U105" s="95">
        <f t="shared" si="8"/>
        <v>138.15859636522558</v>
      </c>
      <c r="V105" s="95">
        <f t="shared" si="9"/>
        <v>137.36304010003209</v>
      </c>
    </row>
    <row r="106" spans="16:22" ht="21" x14ac:dyDescent="0.25">
      <c r="P106" s="88">
        <v>1.1399999999999999</v>
      </c>
      <c r="Q106" s="88">
        <f t="shared" si="10"/>
        <v>9.2842214483356482</v>
      </c>
      <c r="R106" s="88">
        <f t="shared" si="11"/>
        <v>9.0367365735098506</v>
      </c>
      <c r="S106">
        <f t="shared" si="6"/>
        <v>98.722451946279193</v>
      </c>
      <c r="T106">
        <f t="shared" si="7"/>
        <v>98.253097217551456</v>
      </c>
      <c r="U106" s="95">
        <f t="shared" si="8"/>
        <v>138.29338103001089</v>
      </c>
      <c r="V106" s="95">
        <f t="shared" si="9"/>
        <v>137.49782476481741</v>
      </c>
    </row>
    <row r="107" spans="16:22" ht="21" x14ac:dyDescent="0.25">
      <c r="P107" s="88">
        <v>1.1499999999999999</v>
      </c>
      <c r="Q107" s="88">
        <f t="shared" si="10"/>
        <v>9.324852808536642</v>
      </c>
      <c r="R107" s="88">
        <f t="shared" si="11"/>
        <v>9.0762848437447889</v>
      </c>
      <c r="S107">
        <f t="shared" si="6"/>
        <v>98.798311726621975</v>
      </c>
      <c r="T107">
        <f t="shared" si="7"/>
        <v>98.328956997894238</v>
      </c>
      <c r="U107" s="95">
        <f t="shared" si="8"/>
        <v>138.42698852112076</v>
      </c>
      <c r="V107" s="95">
        <f t="shared" si="9"/>
        <v>137.63143225592728</v>
      </c>
    </row>
    <row r="108" spans="16:22" ht="21" x14ac:dyDescent="0.25">
      <c r="P108" s="88">
        <v>1.1599999999999999</v>
      </c>
      <c r="Q108" s="88">
        <f t="shared" si="10"/>
        <v>9.3653078913622334</v>
      </c>
      <c r="R108" s="88">
        <f t="shared" si="11"/>
        <v>9.1156615355426709</v>
      </c>
      <c r="S108">
        <f t="shared" si="6"/>
        <v>98.873514704088109</v>
      </c>
      <c r="T108">
        <f t="shared" si="7"/>
        <v>98.404159975360372</v>
      </c>
      <c r="U108" s="95">
        <f t="shared" si="8"/>
        <v>138.55943922290029</v>
      </c>
      <c r="V108" s="95">
        <f t="shared" si="9"/>
        <v>137.76388295770681</v>
      </c>
    </row>
    <row r="109" spans="16:22" ht="21" x14ac:dyDescent="0.25">
      <c r="P109" s="88">
        <v>1.17</v>
      </c>
      <c r="Q109" s="88">
        <f t="shared" si="10"/>
        <v>9.4055889714121452</v>
      </c>
      <c r="R109" s="88">
        <f t="shared" si="11"/>
        <v>9.1548688628703445</v>
      </c>
      <c r="S109">
        <f t="shared" si="6"/>
        <v>98.948072154472982</v>
      </c>
      <c r="T109">
        <f t="shared" si="7"/>
        <v>98.478717425745245</v>
      </c>
      <c r="U109" s="95">
        <f t="shared" si="8"/>
        <v>138.69075299476276</v>
      </c>
      <c r="V109" s="95">
        <f t="shared" si="9"/>
        <v>137.89519672956928</v>
      </c>
    </row>
    <row r="110" spans="16:22" ht="21" x14ac:dyDescent="0.25">
      <c r="P110" s="88">
        <v>1.18</v>
      </c>
      <c r="Q110" s="88">
        <f t="shared" si="10"/>
        <v>9.4456982747856078</v>
      </c>
      <c r="R110" s="88">
        <f t="shared" si="11"/>
        <v>9.1939089924870245</v>
      </c>
      <c r="S110">
        <f t="shared" si="6"/>
        <v>99.021995065672243</v>
      </c>
      <c r="T110">
        <f t="shared" si="7"/>
        <v>98.552640336944521</v>
      </c>
      <c r="U110" s="95">
        <f t="shared" si="8"/>
        <v>138.82094918906023</v>
      </c>
      <c r="V110" s="95">
        <f t="shared" si="9"/>
        <v>138.02539292386675</v>
      </c>
    </row>
    <row r="111" spans="16:22" ht="21" x14ac:dyDescent="0.25">
      <c r="P111" s="88">
        <v>1.19</v>
      </c>
      <c r="Q111" s="88">
        <f t="shared" si="10"/>
        <v>9.4856379805169588</v>
      </c>
      <c r="R111" s="88">
        <f t="shared" si="11"/>
        <v>9.2327840453416083</v>
      </c>
      <c r="S111">
        <f t="shared" si="6"/>
        <v>99.095294147400352</v>
      </c>
      <c r="T111">
        <f t="shared" si="7"/>
        <v>98.62593941867263</v>
      </c>
      <c r="U111" s="95">
        <f t="shared" si="8"/>
        <v>138.9500466682</v>
      </c>
      <c r="V111" s="95">
        <f t="shared" si="9"/>
        <v>138.15449040300652</v>
      </c>
    </row>
    <row r="112" spans="16:22" ht="21" x14ac:dyDescent="0.25">
      <c r="P112" s="88">
        <v>1.2</v>
      </c>
      <c r="Q112" s="88">
        <f t="shared" si="10"/>
        <v>9.5254102219570509</v>
      </c>
      <c r="R112" s="88">
        <f t="shared" si="11"/>
        <v>9.2714960979172805</v>
      </c>
      <c r="S112">
        <f t="shared" si="6"/>
        <v>99.167979840502241</v>
      </c>
      <c r="T112">
        <f t="shared" si="7"/>
        <v>98.698625111774504</v>
      </c>
      <c r="U112" s="95">
        <f t="shared" si="8"/>
        <v>139.07806382104494</v>
      </c>
      <c r="V112" s="95">
        <f t="shared" si="9"/>
        <v>138.28250755585145</v>
      </c>
    </row>
    <row r="113" spans="16:22" ht="21" x14ac:dyDescent="0.25">
      <c r="P113" s="88">
        <v>1.21</v>
      </c>
      <c r="Q113" s="88">
        <f t="shared" si="10"/>
        <v>9.5650170881029748</v>
      </c>
      <c r="R113" s="88">
        <f t="shared" si="11"/>
        <v>9.3100471835257714</v>
      </c>
      <c r="S113">
        <f t="shared" si="6"/>
        <v>99.240062325878739</v>
      </c>
      <c r="T113">
        <f t="shared" si="7"/>
        <v>98.770707597151016</v>
      </c>
      <c r="U113" s="95">
        <f t="shared" si="8"/>
        <v>139.2050185786332</v>
      </c>
      <c r="V113" s="95">
        <f t="shared" si="9"/>
        <v>138.40946231343972</v>
      </c>
    </row>
    <row r="114" spans="16:22" ht="21" x14ac:dyDescent="0.25">
      <c r="P114" s="88">
        <v>1.22</v>
      </c>
      <c r="Q114" s="88">
        <f t="shared" si="10"/>
        <v>9.6044606248784188</v>
      </c>
      <c r="R114" s="88">
        <f t="shared" si="11"/>
        <v>9.3484392935536</v>
      </c>
      <c r="S114">
        <f t="shared" si="6"/>
        <v>99.311551533044707</v>
      </c>
      <c r="T114">
        <f t="shared" si="7"/>
        <v>98.84219680431697</v>
      </c>
      <c r="U114" s="95">
        <f t="shared" si="8"/>
        <v>139.33092842925126</v>
      </c>
      <c r="V114" s="95">
        <f t="shared" si="9"/>
        <v>138.53537216405778</v>
      </c>
    </row>
    <row r="115" spans="16:22" ht="21" x14ac:dyDescent="0.25">
      <c r="P115" s="88">
        <v>1.23</v>
      </c>
      <c r="Q115" s="88">
        <f t="shared" si="10"/>
        <v>9.6437428363669042</v>
      </c>
      <c r="R115" s="88">
        <f t="shared" si="11"/>
        <v>9.3866743786624305</v>
      </c>
      <c r="S115">
        <f t="shared" si="6"/>
        <v>99.382457148337707</v>
      </c>
      <c r="T115">
        <f t="shared" si="7"/>
        <v>98.91310241960997</v>
      </c>
      <c r="U115" s="95">
        <f t="shared" si="8"/>
        <v>139.45581043289127</v>
      </c>
      <c r="V115" s="95">
        <f t="shared" si="9"/>
        <v>138.66025416769779</v>
      </c>
    </row>
    <row r="116" spans="16:22" ht="21" x14ac:dyDescent="0.25">
      <c r="P116" s="88">
        <v>1.24</v>
      </c>
      <c r="Q116" s="88">
        <f t="shared" si="10"/>
        <v>9.6828656859999871</v>
      </c>
      <c r="R116" s="88">
        <f t="shared" si="11"/>
        <v>9.4247543499456015</v>
      </c>
      <c r="S116">
        <f t="shared" si="6"/>
        <v>99.452788622794444</v>
      </c>
      <c r="T116">
        <f t="shared" si="7"/>
        <v>98.983433894066707</v>
      </c>
      <c r="U116" s="95">
        <f t="shared" si="8"/>
        <v>139.57968123512353</v>
      </c>
      <c r="V116" s="95">
        <f t="shared" si="9"/>
        <v>138.78412496993005</v>
      </c>
    </row>
    <row r="117" spans="16:22" ht="21" x14ac:dyDescent="0.25">
      <c r="P117" s="88">
        <v>1.25</v>
      </c>
      <c r="Q117" s="88">
        <f t="shared" si="10"/>
        <v>9.7218310977024309</v>
      </c>
      <c r="R117" s="88">
        <f t="shared" si="11"/>
        <v>9.4626810800427652</v>
      </c>
      <c r="S117">
        <f t="shared" si="6"/>
        <v>99.522555179710878</v>
      </c>
      <c r="T117">
        <f t="shared" si="7"/>
        <v>99.053200450983141</v>
      </c>
      <c r="U117" s="95">
        <f t="shared" si="8"/>
        <v>139.70255708041148</v>
      </c>
      <c r="V117" s="95">
        <f t="shared" si="9"/>
        <v>138.907000815218</v>
      </c>
    </row>
    <row r="118" spans="16:22" ht="21" x14ac:dyDescent="0.25">
      <c r="P118" s="88">
        <v>1.26</v>
      </c>
      <c r="Q118" s="88">
        <f t="shared" si="10"/>
        <v>9.7606409569962196</v>
      </c>
      <c r="R118" s="88">
        <f t="shared" si="11"/>
        <v>9.500456404214491</v>
      </c>
      <c r="S118">
        <f t="shared" si="6"/>
        <v>99.591765821901006</v>
      </c>
      <c r="T118">
        <f t="shared" si="7"/>
        <v>99.12241109317327</v>
      </c>
      <c r="U118" s="95">
        <f t="shared" si="8"/>
        <v>139.82445382489641</v>
      </c>
      <c r="V118" s="95">
        <f t="shared" si="9"/>
        <v>139.02889755970293</v>
      </c>
    </row>
    <row r="119" spans="16:22" ht="21" x14ac:dyDescent="0.25">
      <c r="P119" s="88">
        <v>1.27</v>
      </c>
      <c r="Q119" s="88">
        <f t="shared" si="10"/>
        <v>9.7992971120652381</v>
      </c>
      <c r="R119" s="88">
        <f t="shared" si="11"/>
        <v>9.5380821213785385</v>
      </c>
      <c r="S119">
        <f t="shared" si="6"/>
        <v>99.660429338668877</v>
      </c>
      <c r="T119">
        <f t="shared" si="7"/>
        <v>99.19107460994114</v>
      </c>
      <c r="U119" s="95">
        <f t="shared" si="8"/>
        <v>139.94538694867666</v>
      </c>
      <c r="V119" s="95">
        <f t="shared" si="9"/>
        <v>139.14983068348317</v>
      </c>
    </row>
    <row r="120" spans="16:22" ht="21" x14ac:dyDescent="0.25">
      <c r="P120" s="88">
        <v>1.28</v>
      </c>
      <c r="Q120" s="88">
        <f t="shared" si="10"/>
        <v>9.8378013747822823</v>
      </c>
      <c r="R120" s="88">
        <f t="shared" si="11"/>
        <v>9.5755599951095132</v>
      </c>
      <c r="S120">
        <f t="shared" si="6"/>
        <v>99.728554312507114</v>
      </c>
      <c r="T120">
        <f t="shared" si="7"/>
        <v>99.259199583779377</v>
      </c>
      <c r="U120" s="95">
        <f t="shared" si="8"/>
        <v>140.06537156760544</v>
      </c>
      <c r="V120" s="95">
        <f t="shared" si="9"/>
        <v>139.26981530241196</v>
      </c>
    </row>
    <row r="121" spans="16:22" ht="21" x14ac:dyDescent="0.25">
      <c r="P121" s="88">
        <v>1.29</v>
      </c>
      <c r="Q121" s="88">
        <f t="shared" si="10"/>
        <v>9.8761555217000385</v>
      </c>
      <c r="R121" s="88">
        <f t="shared" si="11"/>
        <v>9.6128917546034245</v>
      </c>
      <c r="S121">
        <f t="shared" si="6"/>
        <v>99.796149125534725</v>
      </c>
      <c r="T121">
        <f t="shared" si="7"/>
        <v>99.326794396806989</v>
      </c>
      <c r="U121" s="95">
        <f t="shared" si="8"/>
        <v>140.18442244462949</v>
      </c>
      <c r="V121" s="95">
        <f t="shared" si="9"/>
        <v>139.38886617943601</v>
      </c>
    </row>
    <row r="122" spans="16:22" ht="21" x14ac:dyDescent="0.25">
      <c r="P122" s="88">
        <v>1.3</v>
      </c>
      <c r="Q122" s="88">
        <f t="shared" si="10"/>
        <v>9.9143612950075717</v>
      </c>
      <c r="R122" s="88">
        <f t="shared" si="11"/>
        <v>9.6500790956086622</v>
      </c>
      <c r="S122">
        <f t="shared" si="6"/>
        <v>99.863221965686478</v>
      </c>
      <c r="T122">
        <f t="shared" si="7"/>
        <v>99.393867236958741</v>
      </c>
      <c r="U122" s="95">
        <f t="shared" si="8"/>
        <v>140.30255400068984</v>
      </c>
      <c r="V122" s="95">
        <f t="shared" si="9"/>
        <v>139.50699773549636</v>
      </c>
    </row>
    <row r="123" spans="16:22" ht="21" x14ac:dyDescent="0.25">
      <c r="P123" s="88">
        <v>1.31</v>
      </c>
      <c r="Q123" s="88">
        <f t="shared" si="10"/>
        <v>9.9524204034537362</v>
      </c>
      <c r="R123" s="88">
        <f t="shared" si="11"/>
        <v>9.6871236813248185</v>
      </c>
      <c r="S123">
        <f t="shared" si="6"/>
        <v>99.929780832665031</v>
      </c>
      <c r="T123">
        <f t="shared" si="7"/>
        <v>99.460426103937294</v>
      </c>
      <c r="U123" s="95">
        <f t="shared" si="8"/>
        <v>140.4197803252051</v>
      </c>
      <c r="V123" s="95">
        <f t="shared" si="9"/>
        <v>139.62422406001161</v>
      </c>
    </row>
    <row r="124" spans="16:22" ht="21" x14ac:dyDescent="0.25">
      <c r="P124" s="88">
        <v>1.32</v>
      </c>
      <c r="Q124" s="88">
        <f t="shared" si="10"/>
        <v>9.9903345232389622</v>
      </c>
      <c r="R124" s="88">
        <f t="shared" si="11"/>
        <v>9.7240271432706766</v>
      </c>
      <c r="S124">
        <f t="shared" si="6"/>
        <v>99.995833543666734</v>
      </c>
      <c r="T124">
        <f t="shared" si="7"/>
        <v>99.526478814939011</v>
      </c>
      <c r="U124" s="95">
        <f t="shared" si="8"/>
        <v>140.53611518615602</v>
      </c>
      <c r="V124" s="95">
        <f t="shared" si="9"/>
        <v>139.74055892096254</v>
      </c>
    </row>
    <row r="125" spans="16:22" ht="21" x14ac:dyDescent="0.25">
      <c r="P125" s="88">
        <v>1.33</v>
      </c>
      <c r="Q125" s="88">
        <f t="shared" si="10"/>
        <v>10.028105298876669</v>
      </c>
      <c r="R125" s="88">
        <f t="shared" si="11"/>
        <v>9.7607910821226831</v>
      </c>
      <c r="S125">
        <f t="shared" si="6"/>
        <v>100.06138773889145</v>
      </c>
      <c r="T125">
        <f t="shared" si="7"/>
        <v>99.592033010163732</v>
      </c>
      <c r="U125" s="95">
        <f t="shared" si="8"/>
        <v>140.65157203978944</v>
      </c>
      <c r="V125" s="95">
        <f t="shared" si="9"/>
        <v>139.85601577459596</v>
      </c>
    </row>
    <row r="126" spans="16:22" ht="21" x14ac:dyDescent="0.25">
      <c r="P126" s="88">
        <v>1.34</v>
      </c>
      <c r="Q126" s="88">
        <f t="shared" si="10"/>
        <v>10.065734344025593</v>
      </c>
      <c r="R126" s="88">
        <f t="shared" si="11"/>
        <v>9.7974170685250748</v>
      </c>
      <c r="S126">
        <f t="shared" si="6"/>
        <v>100.1264508868459</v>
      </c>
      <c r="T126">
        <f t="shared" si="7"/>
        <v>99.657096158118165</v>
      </c>
      <c r="U126" s="95">
        <f t="shared" si="8"/>
        <v>140.76616403995899</v>
      </c>
      <c r="V126" s="95">
        <f t="shared" si="9"/>
        <v>139.97060777476551</v>
      </c>
    </row>
    <row r="127" spans="16:22" ht="21" x14ac:dyDescent="0.25">
      <c r="P127" s="88">
        <v>1.35</v>
      </c>
      <c r="Q127" s="88">
        <f t="shared" si="10"/>
        <v>10.103223242294233</v>
      </c>
      <c r="R127" s="88">
        <f t="shared" si="11"/>
        <v>9.8339066438728864</v>
      </c>
      <c r="S127">
        <f t="shared" si="6"/>
        <v>100.19103028944987</v>
      </c>
      <c r="T127">
        <f t="shared" si="7"/>
        <v>99.721675560722133</v>
      </c>
      <c r="U127" s="95">
        <f t="shared" si="8"/>
        <v>140.87990404711829</v>
      </c>
      <c r="V127" s="95">
        <f t="shared" si="9"/>
        <v>140.08434778192481</v>
      </c>
    </row>
    <row r="128" spans="16:22" ht="21" x14ac:dyDescent="0.25">
      <c r="P128" s="88">
        <v>1.36</v>
      </c>
      <c r="Q128" s="88">
        <f t="shared" si="10"/>
        <v>10.140573548018494</v>
      </c>
      <c r="R128" s="88">
        <f t="shared" si="11"/>
        <v>9.8702613210688632</v>
      </c>
      <c r="S128">
        <f t="shared" si="6"/>
        <v>100.25513308695409</v>
      </c>
      <c r="T128">
        <f t="shared" si="7"/>
        <v>99.785778358226366</v>
      </c>
      <c r="U128" s="95">
        <f t="shared" si="8"/>
        <v>140.99280463698241</v>
      </c>
      <c r="V128" s="95">
        <f t="shared" si="9"/>
        <v>140.19724837178893</v>
      </c>
    </row>
    <row r="129" spans="16:22" ht="21" x14ac:dyDescent="0.25">
      <c r="P129" s="88">
        <v>1.37</v>
      </c>
      <c r="Q129" s="88">
        <f t="shared" si="10"/>
        <v>10.177786787013689</v>
      </c>
      <c r="R129" s="88">
        <f t="shared" si="11"/>
        <v>9.9064825852554161</v>
      </c>
      <c r="S129">
        <f t="shared" si="6"/>
        <v>100.31876626267788</v>
      </c>
      <c r="T129">
        <f t="shared" si="7"/>
        <v>99.849411533950146</v>
      </c>
      <c r="U129" s="95">
        <f t="shared" si="8"/>
        <v>141.10487810887216</v>
      </c>
      <c r="V129" s="95">
        <f t="shared" si="9"/>
        <v>140.30932184367867</v>
      </c>
    </row>
    <row r="130" spans="16:22" ht="21" x14ac:dyDescent="0.25">
      <c r="P130" s="88">
        <v>1.38</v>
      </c>
      <c r="Q130" s="88">
        <f t="shared" si="10"/>
        <v>10.214864457301841</v>
      </c>
      <c r="R130" s="88">
        <f t="shared" si="11"/>
        <v>9.9425718945225459</v>
      </c>
      <c r="S130">
        <f t="shared" si="6"/>
        <v>100.38193664757448</v>
      </c>
      <c r="T130">
        <f t="shared" si="7"/>
        <v>99.91258191884674</v>
      </c>
      <c r="U130" s="95">
        <f t="shared" si="8"/>
        <v>141.21613649375465</v>
      </c>
      <c r="V130" s="95">
        <f t="shared" si="9"/>
        <v>140.42058022856116</v>
      </c>
    </row>
    <row r="131" spans="16:22" ht="21" x14ac:dyDescent="0.25">
      <c r="P131" s="88">
        <v>1.39</v>
      </c>
      <c r="Q131" s="88">
        <f t="shared" si="10"/>
        <v>10.251808029815351</v>
      </c>
      <c r="R131" s="88">
        <f t="shared" si="11"/>
        <v>9.9785306805927316</v>
      </c>
      <c r="S131">
        <f t="shared" ref="S131:S194" si="12">(20*LOG10(P131)+20*LOG10(1806/1000)+92.45)</f>
        <v>100.44465092463165</v>
      </c>
      <c r="T131">
        <f t="shared" ref="T131:T194" si="13">(20*LOG10(P131)+20*LOG10(1711/1000)+92.45)</f>
        <v>99.975296195903908</v>
      </c>
      <c r="U131" s="95">
        <f t="shared" ref="U131:U194" si="14">46.3+33.9*LOG10(1806)-13.82*LOG10(30)+(44.9-6.55*LOG10(30))*LOG10(P131)</f>
        <v>141.32659156199392</v>
      </c>
      <c r="V131" s="95">
        <f t="shared" ref="V131:V194" si="15">46.3+33.9*LOG10(1711)-13.82*LOG10(30)+(44.9-6.55*LOG10(30))*LOG10(P131)</f>
        <v>140.53103529680044</v>
      </c>
    </row>
    <row r="132" spans="16:22" ht="21" x14ac:dyDescent="0.25">
      <c r="P132" s="88">
        <v>1.4</v>
      </c>
      <c r="Q132" s="88">
        <f t="shared" ref="Q132:Q195" si="16">SQRT((4*3.14*P132)/0.166112957)</f>
        <v>10.288618949077884</v>
      </c>
      <c r="R132" s="88">
        <f t="shared" ref="R132:R195" si="17">SQRT((4*3.14*P132)/0.175336061)</f>
        <v>10.014360349483697</v>
      </c>
      <c r="S132">
        <f t="shared" si="12"/>
        <v>100.5069156331145</v>
      </c>
      <c r="T132">
        <f t="shared" si="13"/>
        <v>100.03756090438677</v>
      </c>
      <c r="U132" s="95">
        <f t="shared" si="14"/>
        <v>141.43625483082346</v>
      </c>
      <c r="V132" s="95">
        <f t="shared" si="15"/>
        <v>140.64069856562998</v>
      </c>
    </row>
    <row r="133" spans="16:22" ht="21" x14ac:dyDescent="0.25">
      <c r="P133" s="88">
        <v>1.41</v>
      </c>
      <c r="Q133" s="88">
        <f t="shared" si="16"/>
        <v>10.325298633863456</v>
      </c>
      <c r="R133" s="88">
        <f t="shared" si="17"/>
        <v>10.050062282149899</v>
      </c>
      <c r="S133">
        <f t="shared" si="12"/>
        <v>100.56873717265734</v>
      </c>
      <c r="T133">
        <f t="shared" si="13"/>
        <v>100.09938244392961</v>
      </c>
      <c r="U133" s="95">
        <f t="shared" si="14"/>
        <v>141.54513757155308</v>
      </c>
      <c r="V133" s="95">
        <f t="shared" si="15"/>
        <v>140.7495813063596</v>
      </c>
    </row>
    <row r="134" spans="16:22" ht="21" x14ac:dyDescent="0.25">
      <c r="P134" s="88">
        <v>1.42</v>
      </c>
      <c r="Q134" s="88">
        <f t="shared" si="16"/>
        <v>10.361848477834473</v>
      </c>
      <c r="R134" s="88">
        <f t="shared" si="17"/>
        <v>10.085637835103579</v>
      </c>
      <c r="S134">
        <f t="shared" si="12"/>
        <v>100.63012180721087</v>
      </c>
      <c r="T134">
        <f t="shared" si="13"/>
        <v>100.16076707848313</v>
      </c>
      <c r="U134" s="95">
        <f t="shared" si="14"/>
        <v>141.65325081652074</v>
      </c>
      <c r="V134" s="95">
        <f t="shared" si="15"/>
        <v>140.85769455132726</v>
      </c>
    </row>
    <row r="135" spans="16:22" ht="21" x14ac:dyDescent="0.25">
      <c r="P135" s="88">
        <v>1.43</v>
      </c>
      <c r="Q135" s="88">
        <f t="shared" si="16"/>
        <v>10.398269850159622</v>
      </c>
      <c r="R135" s="88">
        <f t="shared" si="17"/>
        <v>10.121088341016177</v>
      </c>
      <c r="S135">
        <f t="shared" si="12"/>
        <v>100.69107566885097</v>
      </c>
      <c r="T135">
        <f t="shared" si="13"/>
        <v>100.22172094012325</v>
      </c>
      <c r="U135" s="95">
        <f t="shared" si="14"/>
        <v>141.76060536580093</v>
      </c>
      <c r="V135" s="95">
        <f t="shared" si="15"/>
        <v>140.96504910060744</v>
      </c>
    </row>
    <row r="136" spans="16:22" ht="21" x14ac:dyDescent="0.25">
      <c r="P136" s="88">
        <v>1.44</v>
      </c>
      <c r="Q136" s="88">
        <f t="shared" si="16"/>
        <v>10.434564096112336</v>
      </c>
      <c r="R136" s="88">
        <f t="shared" si="17"/>
        <v>10.156415109300841</v>
      </c>
      <c r="S136">
        <f t="shared" si="12"/>
        <v>100.75160476145473</v>
      </c>
      <c r="T136">
        <f t="shared" si="13"/>
        <v>100.28225003272701</v>
      </c>
      <c r="U136" s="95">
        <f t="shared" si="14"/>
        <v>141.86721179367882</v>
      </c>
      <c r="V136" s="95">
        <f t="shared" si="15"/>
        <v>141.07165552848534</v>
      </c>
    </row>
    <row r="137" spans="16:22" ht="21" x14ac:dyDescent="0.25">
      <c r="P137" s="88">
        <v>1.45</v>
      </c>
      <c r="Q137" s="88">
        <f t="shared" si="16"/>
        <v>10.470732537650585</v>
      </c>
      <c r="R137" s="88">
        <f t="shared" si="17"/>
        <v>10.191619426676764</v>
      </c>
      <c r="S137">
        <f t="shared" si="12"/>
        <v>100.81171496424923</v>
      </c>
      <c r="T137">
        <f t="shared" si="13"/>
        <v>100.34236023552151</v>
      </c>
      <c r="U137" s="95">
        <f t="shared" si="14"/>
        <v>141.97308045490072</v>
      </c>
      <c r="V137" s="95">
        <f t="shared" si="15"/>
        <v>141.17752418970724</v>
      </c>
    </row>
    <row r="138" spans="16:22" ht="21" x14ac:dyDescent="0.25">
      <c r="P138" s="88">
        <v>1.46</v>
      </c>
      <c r="Q138" s="88">
        <f t="shared" si="16"/>
        <v>10.506776473978721</v>
      </c>
      <c r="R138" s="88">
        <f t="shared" si="17"/>
        <v>10.226702557716051</v>
      </c>
      <c r="S138">
        <f t="shared" si="12"/>
        <v>100.87141203523848</v>
      </c>
      <c r="T138">
        <f t="shared" si="13"/>
        <v>100.40205730651076</v>
      </c>
      <c r="U138" s="95">
        <f t="shared" si="14"/>
        <v>142.07822149070969</v>
      </c>
      <c r="V138" s="95">
        <f t="shared" si="15"/>
        <v>141.28266522551621</v>
      </c>
    </row>
    <row r="139" spans="16:22" ht="21" x14ac:dyDescent="0.25">
      <c r="P139" s="88">
        <v>1.47</v>
      </c>
      <c r="Q139" s="88">
        <f t="shared" si="16"/>
        <v>10.542697182092008</v>
      </c>
      <c r="R139" s="88">
        <f t="shared" si="17"/>
        <v>10.26166574537374</v>
      </c>
      <c r="S139">
        <f t="shared" si="12"/>
        <v>100.93070161451327</v>
      </c>
      <c r="T139">
        <f t="shared" si="13"/>
        <v>100.46134688578553</v>
      </c>
      <c r="U139" s="95">
        <f t="shared" si="14"/>
        <v>142.18264483467493</v>
      </c>
      <c r="V139" s="95">
        <f t="shared" si="15"/>
        <v>141.38708856948145</v>
      </c>
    </row>
    <row r="140" spans="16:22" ht="21" x14ac:dyDescent="0.25">
      <c r="P140" s="88">
        <v>1.48</v>
      </c>
      <c r="Q140" s="88">
        <f t="shared" si="16"/>
        <v>10.578495917304538</v>
      </c>
      <c r="R140" s="88">
        <f t="shared" si="17"/>
        <v>10.296510211501642</v>
      </c>
      <c r="S140">
        <f t="shared" si="12"/>
        <v>100.98958922744889</v>
      </c>
      <c r="T140">
        <f t="shared" si="13"/>
        <v>100.52023449872115</v>
      </c>
      <c r="U140" s="95">
        <f t="shared" si="14"/>
        <v>142.28636021832389</v>
      </c>
      <c r="V140" s="95">
        <f t="shared" si="15"/>
        <v>141.49080395313041</v>
      </c>
    </row>
    <row r="141" spans="16:22" ht="21" x14ac:dyDescent="0.25">
      <c r="P141" s="88">
        <v>1.49</v>
      </c>
      <c r="Q141" s="88">
        <f t="shared" si="16"/>
        <v>10.614173913761109</v>
      </c>
      <c r="R141" s="88">
        <f t="shared" si="17"/>
        <v>10.331237157346568</v>
      </c>
      <c r="S141">
        <f t="shared" si="12"/>
        <v>101.04808028779522</v>
      </c>
      <c r="T141">
        <f t="shared" si="13"/>
        <v>100.57872555906749</v>
      </c>
      <c r="U141" s="95">
        <f t="shared" si="14"/>
        <v>142.38937717658447</v>
      </c>
      <c r="V141" s="95">
        <f t="shared" si="15"/>
        <v>141.59382091139099</v>
      </c>
    </row>
    <row r="142" spans="16:22" ht="21" x14ac:dyDescent="0.25">
      <c r="P142" s="88">
        <v>1.5</v>
      </c>
      <c r="Q142" s="88">
        <f t="shared" si="16"/>
        <v>10.649732384933664</v>
      </c>
      <c r="R142" s="88">
        <f t="shared" si="17"/>
        <v>10.365847764033543</v>
      </c>
      <c r="S142">
        <f t="shared" si="12"/>
        <v>101.10618010066337</v>
      </c>
      <c r="T142">
        <f t="shared" si="13"/>
        <v>100.63682537193563</v>
      </c>
      <c r="U142" s="95">
        <f t="shared" si="14"/>
        <v>142.49170505304537</v>
      </c>
      <c r="V142" s="95">
        <f t="shared" si="15"/>
        <v>141.69614878785188</v>
      </c>
    </row>
    <row r="143" spans="16:22" ht="21" x14ac:dyDescent="0.25">
      <c r="P143" s="88">
        <v>1.51</v>
      </c>
      <c r="Q143" s="88">
        <f t="shared" si="16"/>
        <v>10.685172524102869</v>
      </c>
      <c r="R143" s="88">
        <f t="shared" si="17"/>
        <v>10.400343193034544</v>
      </c>
      <c r="S143">
        <f t="shared" si="12"/>
        <v>101.16389386541313</v>
      </c>
      <c r="T143">
        <f t="shared" si="13"/>
        <v>100.69453913668539</v>
      </c>
      <c r="U143" s="95">
        <f t="shared" si="14"/>
        <v>142.59335300504151</v>
      </c>
      <c r="V143" s="95">
        <f t="shared" si="15"/>
        <v>141.79779673984802</v>
      </c>
    </row>
    <row r="144" spans="16:22" ht="21" x14ac:dyDescent="0.25">
      <c r="P144" s="88">
        <v>1.52</v>
      </c>
      <c r="Q144" s="88">
        <f t="shared" si="16"/>
        <v>10.720495504825367</v>
      </c>
      <c r="R144" s="88">
        <f t="shared" si="17"/>
        <v>10.434724586623298</v>
      </c>
      <c r="S144">
        <f t="shared" si="12"/>
        <v>101.22122667844519</v>
      </c>
      <c r="T144">
        <f t="shared" si="13"/>
        <v>100.75187194971745</v>
      </c>
      <c r="U144" s="95">
        <f t="shared" si="14"/>
        <v>142.69433000857185</v>
      </c>
      <c r="V144" s="95">
        <f t="shared" si="15"/>
        <v>141.89877374337837</v>
      </c>
    </row>
    <row r="145" spans="16:22" ht="21" x14ac:dyDescent="0.25">
      <c r="P145" s="88">
        <v>1.53</v>
      </c>
      <c r="Q145" s="88">
        <f t="shared" si="16"/>
        <v>10.755702481387209</v>
      </c>
      <c r="R145" s="88">
        <f t="shared" si="17"/>
        <v>10.468993068316628</v>
      </c>
      <c r="S145">
        <f t="shared" si="12"/>
        <v>101.27818353590172</v>
      </c>
      <c r="T145">
        <f t="shared" si="13"/>
        <v>100.80882880717398</v>
      </c>
      <c r="U145" s="95">
        <f t="shared" si="14"/>
        <v>142.79464486305577</v>
      </c>
      <c r="V145" s="95">
        <f t="shared" si="15"/>
        <v>141.99908859786228</v>
      </c>
    </row>
    <row r="146" spans="16:22" ht="21" x14ac:dyDescent="0.25">
      <c r="P146" s="88">
        <v>1.54</v>
      </c>
      <c r="Q146" s="88">
        <f t="shared" si="16"/>
        <v>10.790794589243971</v>
      </c>
      <c r="R146" s="88">
        <f t="shared" si="17"/>
        <v>10.503149743302833</v>
      </c>
      <c r="S146">
        <f t="shared" si="12"/>
        <v>101.33476933627901</v>
      </c>
      <c r="T146">
        <f t="shared" si="13"/>
        <v>100.86541460755127</v>
      </c>
      <c r="U146" s="95">
        <f t="shared" si="14"/>
        <v>142.89430619593455</v>
      </c>
      <c r="V146" s="95">
        <f t="shared" si="15"/>
        <v>142.09874993074106</v>
      </c>
    </row>
    <row r="147" spans="16:22" ht="21" x14ac:dyDescent="0.25">
      <c r="P147" s="88">
        <v>1.55</v>
      </c>
      <c r="Q147" s="88">
        <f t="shared" si="16"/>
        <v>10.825772945448053</v>
      </c>
      <c r="R147" s="88">
        <f t="shared" si="17"/>
        <v>10.537195698857602</v>
      </c>
      <c r="S147">
        <f t="shared" si="12"/>
        <v>101.39098888295557</v>
      </c>
      <c r="T147">
        <f t="shared" si="13"/>
        <v>100.92163415422783</v>
      </c>
      <c r="U147" s="95">
        <f t="shared" si="14"/>
        <v>142.99332246712396</v>
      </c>
      <c r="V147" s="95">
        <f t="shared" si="15"/>
        <v>142.19776620193048</v>
      </c>
    </row>
    <row r="148" spans="16:22" ht="21" x14ac:dyDescent="0.25">
      <c r="P148" s="88">
        <v>1.56</v>
      </c>
      <c r="Q148" s="88">
        <f t="shared" si="16"/>
        <v>10.860638649063555</v>
      </c>
      <c r="R148" s="88">
        <f t="shared" si="17"/>
        <v>10.571132004747835</v>
      </c>
      <c r="S148">
        <f t="shared" si="12"/>
        <v>101.44684688663898</v>
      </c>
      <c r="T148">
        <f t="shared" si="13"/>
        <v>100.97749215791124</v>
      </c>
      <c r="U148" s="95">
        <f t="shared" si="14"/>
        <v>143.09170197332372</v>
      </c>
      <c r="V148" s="95">
        <f t="shared" si="15"/>
        <v>142.29614570813024</v>
      </c>
    </row>
    <row r="149" spans="16:22" ht="21" x14ac:dyDescent="0.25">
      <c r="P149" s="88">
        <v>1.57</v>
      </c>
      <c r="Q149" s="88">
        <f t="shared" si="16"/>
        <v>10.895392781569239</v>
      </c>
      <c r="R149" s="88">
        <f t="shared" si="17"/>
        <v>10.604959713623845</v>
      </c>
      <c r="S149">
        <f t="shared" si="12"/>
        <v>101.50234796773442</v>
      </c>
      <c r="T149">
        <f t="shared" si="13"/>
        <v>101.03299323900669</v>
      </c>
      <c r="U149" s="95">
        <f t="shared" si="14"/>
        <v>143.18945285218919</v>
      </c>
      <c r="V149" s="95">
        <f t="shared" si="15"/>
        <v>142.39389658699571</v>
      </c>
    </row>
    <row r="150" spans="16:22" ht="21" x14ac:dyDescent="0.25">
      <c r="P150" s="88">
        <v>1.58</v>
      </c>
      <c r="Q150" s="88">
        <f t="shared" si="16"/>
        <v>10.930036407249938</v>
      </c>
      <c r="R150" s="88">
        <f t="shared" si="17"/>
        <v>10.638679861400359</v>
      </c>
      <c r="S150">
        <f t="shared" si="12"/>
        <v>101.5574966586382</v>
      </c>
      <c r="T150">
        <f t="shared" si="13"/>
        <v>101.08814192991046</v>
      </c>
      <c r="U150" s="95">
        <f t="shared" si="14"/>
        <v>143.28658308637063</v>
      </c>
      <c r="V150" s="95">
        <f t="shared" si="15"/>
        <v>142.49102682117714</v>
      </c>
    </row>
    <row r="151" spans="16:22" ht="21" x14ac:dyDescent="0.25">
      <c r="P151" s="88">
        <v>1.59</v>
      </c>
      <c r="Q151" s="88">
        <f t="shared" si="16"/>
        <v>10.96457057357684</v>
      </c>
      <c r="R151" s="88">
        <f t="shared" si="17"/>
        <v>10.672293467626645</v>
      </c>
      <c r="S151">
        <f t="shared" si="12"/>
        <v>101.61229740595877</v>
      </c>
      <c r="T151">
        <f t="shared" si="13"/>
        <v>101.14294267723103</v>
      </c>
      <c r="U151" s="95">
        <f t="shared" si="14"/>
        <v>143.38310050742516</v>
      </c>
      <c r="V151" s="95">
        <f t="shared" si="15"/>
        <v>142.58754424223167</v>
      </c>
    </row>
    <row r="152" spans="16:22" ht="21" x14ac:dyDescent="0.25">
      <c r="P152" s="88">
        <v>1.6</v>
      </c>
      <c r="Q152" s="88">
        <f t="shared" si="16"/>
        <v>10.998996311577033</v>
      </c>
      <c r="R152" s="88">
        <f t="shared" si="17"/>
        <v>10.705801535846213</v>
      </c>
      <c r="S152">
        <f t="shared" si="12"/>
        <v>101.66675457266824</v>
      </c>
      <c r="T152">
        <f t="shared" si="13"/>
        <v>101.1973998439405</v>
      </c>
      <c r="U152" s="95">
        <f t="shared" si="14"/>
        <v>143.47901279960587</v>
      </c>
      <c r="V152" s="95">
        <f t="shared" si="15"/>
        <v>142.68345653441239</v>
      </c>
    </row>
    <row r="153" spans="16:22" ht="21" x14ac:dyDescent="0.25">
      <c r="P153" s="88">
        <v>1.61</v>
      </c>
      <c r="Q153" s="88">
        <f t="shared" si="16"/>
        <v>11.033314636192662</v>
      </c>
      <c r="R153" s="88">
        <f t="shared" si="17"/>
        <v>10.739205053946401</v>
      </c>
      <c r="S153">
        <f t="shared" si="12"/>
        <v>101.72087244018674</v>
      </c>
      <c r="T153">
        <f t="shared" si="13"/>
        <v>101.251517711459</v>
      </c>
      <c r="U153" s="95">
        <f t="shared" si="14"/>
        <v>143.5743275035332</v>
      </c>
      <c r="V153" s="95">
        <f t="shared" si="15"/>
        <v>142.77877123833971</v>
      </c>
    </row>
    <row r="154" spans="16:22" ht="21" x14ac:dyDescent="0.25">
      <c r="P154" s="88">
        <v>1.62</v>
      </c>
      <c r="Q154" s="88">
        <f t="shared" si="16"/>
        <v>11.067526546630067</v>
      </c>
      <c r="R154" s="88">
        <f t="shared" si="17"/>
        <v>10.772504994498203</v>
      </c>
      <c r="S154">
        <f t="shared" si="12"/>
        <v>101.77465521040236</v>
      </c>
      <c r="T154">
        <f t="shared" si="13"/>
        <v>101.30530048167464</v>
      </c>
      <c r="U154" s="95">
        <f t="shared" si="14"/>
        <v>143.66905201975217</v>
      </c>
      <c r="V154" s="95">
        <f t="shared" si="15"/>
        <v>142.87349575455869</v>
      </c>
    </row>
    <row r="155" spans="16:22" ht="21" x14ac:dyDescent="0.25">
      <c r="P155" s="88">
        <v>1.63</v>
      </c>
      <c r="Q155" s="88">
        <f t="shared" si="16"/>
        <v>11.101633026699236</v>
      </c>
      <c r="R155" s="88">
        <f t="shared" si="17"/>
        <v>10.805702315086673</v>
      </c>
      <c r="S155">
        <f t="shared" si="12"/>
        <v>101.8281070076289</v>
      </c>
      <c r="T155">
        <f t="shared" si="13"/>
        <v>101.35875227890116</v>
      </c>
      <c r="U155" s="95">
        <f t="shared" si="14"/>
        <v>143.76319361218074</v>
      </c>
      <c r="V155" s="95">
        <f t="shared" si="15"/>
        <v>142.96763734698726</v>
      </c>
    </row>
    <row r="156" spans="16:22" ht="21" x14ac:dyDescent="0.25">
      <c r="P156" s="88">
        <v>1.64</v>
      </c>
      <c r="Q156" s="88">
        <f t="shared" si="16"/>
        <v>11.135635045143914</v>
      </c>
      <c r="R156" s="88">
        <f t="shared" si="17"/>
        <v>10.838797958632234</v>
      </c>
      <c r="S156">
        <f t="shared" si="12"/>
        <v>101.88123188050371</v>
      </c>
      <c r="T156">
        <f t="shared" si="13"/>
        <v>101.41187715177597</v>
      </c>
      <c r="U156" s="95">
        <f t="shared" si="14"/>
        <v>143.85675941145223</v>
      </c>
      <c r="V156" s="95">
        <f t="shared" si="15"/>
        <v>143.06120314625875</v>
      </c>
    </row>
    <row r="157" spans="16:22" ht="21" x14ac:dyDescent="0.25">
      <c r="P157" s="88">
        <v>1.65</v>
      </c>
      <c r="Q157" s="88">
        <f t="shared" si="16"/>
        <v>11.169533555962635</v>
      </c>
      <c r="R157" s="88">
        <f t="shared" si="17"/>
        <v>10.871792853703161</v>
      </c>
      <c r="S157">
        <f t="shared" si="12"/>
        <v>101.93403380382787</v>
      </c>
      <c r="T157">
        <f t="shared" si="13"/>
        <v>101.46467907510014</v>
      </c>
      <c r="U157" s="95">
        <f t="shared" si="14"/>
        <v>143.94975641815645</v>
      </c>
      <c r="V157" s="95">
        <f t="shared" si="15"/>
        <v>143.15420015296297</v>
      </c>
    </row>
    <row r="158" spans="16:22" ht="21" x14ac:dyDescent="0.25">
      <c r="P158" s="88">
        <v>1.66</v>
      </c>
      <c r="Q158" s="88">
        <f t="shared" si="16"/>
        <v>11.203329498721054</v>
      </c>
      <c r="R158" s="88">
        <f t="shared" si="17"/>
        <v>10.904687914819567</v>
      </c>
      <c r="S158">
        <f t="shared" si="12"/>
        <v>101.98651668035085</v>
      </c>
      <c r="T158">
        <f t="shared" si="13"/>
        <v>101.51716195162311</v>
      </c>
      <c r="U158" s="95">
        <f t="shared" si="14"/>
        <v>144.04219150598269</v>
      </c>
      <c r="V158" s="95">
        <f t="shared" si="15"/>
        <v>143.2466352407892</v>
      </c>
    </row>
    <row r="159" spans="16:22" ht="21" x14ac:dyDescent="0.25">
      <c r="P159" s="88">
        <v>1.67</v>
      </c>
      <c r="Q159" s="88">
        <f t="shared" si="16"/>
        <v>11.237023798855789</v>
      </c>
      <c r="R159" s="88">
        <f t="shared" si="17"/>
        <v>10.937484042749169</v>
      </c>
      <c r="S159">
        <f t="shared" si="12"/>
        <v>102.03868434250141</v>
      </c>
      <c r="T159">
        <f t="shared" si="13"/>
        <v>101.56932961377368</v>
      </c>
      <c r="U159" s="95">
        <f t="shared" si="14"/>
        <v>144.13407142476848</v>
      </c>
      <c r="V159" s="95">
        <f t="shared" si="15"/>
        <v>143.338515159575</v>
      </c>
    </row>
    <row r="160" spans="16:22" ht="21" x14ac:dyDescent="0.25">
      <c r="P160" s="88">
        <v>1.68</v>
      </c>
      <c r="Q160" s="88">
        <f t="shared" si="16"/>
        <v>11.270617367970107</v>
      </c>
      <c r="R160" s="88">
        <f t="shared" si="17"/>
        <v>10.97018212479508</v>
      </c>
      <c r="S160">
        <f t="shared" si="12"/>
        <v>102.090540554067</v>
      </c>
      <c r="T160">
        <f t="shared" si="13"/>
        <v>101.62118582533927</v>
      </c>
      <c r="U160" s="95">
        <f t="shared" si="14"/>
        <v>144.22540280345734</v>
      </c>
      <c r="V160" s="95">
        <f t="shared" si="15"/>
        <v>143.42984653826386</v>
      </c>
    </row>
    <row r="161" spans="16:22" ht="21" x14ac:dyDescent="0.25">
      <c r="P161" s="88">
        <v>1.69</v>
      </c>
      <c r="Q161" s="88">
        <f t="shared" si="16"/>
        <v>11.304111104121699</v>
      </c>
      <c r="R161" s="88">
        <f t="shared" si="17"/>
        <v>11.002783035075911</v>
      </c>
      <c r="S161">
        <f t="shared" si="12"/>
        <v>102.14208901182322</v>
      </c>
      <c r="T161">
        <f t="shared" si="13"/>
        <v>101.67273428309548</v>
      </c>
      <c r="U161" s="95">
        <f t="shared" si="14"/>
        <v>144.31619215296863</v>
      </c>
      <c r="V161" s="95">
        <f t="shared" si="15"/>
        <v>143.52063588777514</v>
      </c>
    </row>
    <row r="162" spans="16:22" ht="21" x14ac:dyDescent="0.25">
      <c r="P162" s="88">
        <v>1.7</v>
      </c>
      <c r="Q162" s="88">
        <f t="shared" si="16"/>
        <v>11.33750589210279</v>
      </c>
      <c r="R162" s="88">
        <f t="shared" si="17"/>
        <v>11.035287634798427</v>
      </c>
      <c r="S162">
        <f t="shared" si="12"/>
        <v>102.19333334711521</v>
      </c>
      <c r="T162">
        <f t="shared" si="13"/>
        <v>101.72397861838749</v>
      </c>
      <c r="U162" s="95">
        <f t="shared" si="14"/>
        <v>144.40644586898284</v>
      </c>
      <c r="V162" s="95">
        <f t="shared" si="15"/>
        <v>143.61088960378936</v>
      </c>
    </row>
    <row r="163" spans="16:22" ht="21" x14ac:dyDescent="0.25">
      <c r="P163" s="88">
        <v>1.71</v>
      </c>
      <c r="Q163" s="88">
        <f t="shared" si="16"/>
        <v>11.370802603712876</v>
      </c>
      <c r="R163" s="88">
        <f t="shared" si="17"/>
        <v>11.067696772522993</v>
      </c>
      <c r="S163">
        <f t="shared" si="12"/>
        <v>102.24427712739282</v>
      </c>
      <c r="T163">
        <f t="shared" si="13"/>
        <v>101.77492239866508</v>
      </c>
      <c r="U163" s="95">
        <f t="shared" si="14"/>
        <v>144.49617023464521</v>
      </c>
      <c r="V163" s="95">
        <f t="shared" si="15"/>
        <v>143.70061396945172</v>
      </c>
    </row>
    <row r="164" spans="16:22" ht="21" x14ac:dyDescent="0.25">
      <c r="P164" s="88">
        <v>1.72</v>
      </c>
      <c r="Q164" s="88">
        <f t="shared" si="16"/>
        <v>11.404002098024254</v>
      </c>
      <c r="R164" s="88">
        <f t="shared" si="17"/>
        <v>11.100011284422042</v>
      </c>
      <c r="S164">
        <f t="shared" si="12"/>
        <v>102.29492385770072</v>
      </c>
      <c r="T164">
        <f t="shared" si="13"/>
        <v>101.82556912897299</v>
      </c>
      <c r="U164" s="95">
        <f t="shared" si="14"/>
        <v>144.58537142319045</v>
      </c>
      <c r="V164" s="95">
        <f t="shared" si="15"/>
        <v>143.78981515799697</v>
      </c>
    </row>
    <row r="165" spans="16:22" ht="21" x14ac:dyDescent="0.25">
      <c r="P165" s="88">
        <v>1.73</v>
      </c>
      <c r="Q165" s="88">
        <f t="shared" si="16"/>
        <v>11.437105221640641</v>
      </c>
      <c r="R165" s="88">
        <f t="shared" si="17"/>
        <v>11.1322319945318</v>
      </c>
      <c r="S165">
        <f t="shared" si="12"/>
        <v>102.34527698212565</v>
      </c>
      <c r="T165">
        <f t="shared" si="13"/>
        <v>101.87592225339792</v>
      </c>
      <c r="U165" s="95">
        <f t="shared" si="14"/>
        <v>144.67405550049148</v>
      </c>
      <c r="V165" s="95">
        <f t="shared" si="15"/>
        <v>143.87849923529799</v>
      </c>
    </row>
    <row r="166" spans="16:22" ht="21" x14ac:dyDescent="0.25">
      <c r="P166" s="88">
        <v>1.74</v>
      </c>
      <c r="Q166" s="88">
        <f t="shared" si="16"/>
        <v>11.470112808949075</v>
      </c>
      <c r="R166" s="88">
        <f t="shared" si="17"/>
        <v>11.164359714997465</v>
      </c>
      <c r="S166">
        <f t="shared" si="12"/>
        <v>102.39533988520174</v>
      </c>
      <c r="T166">
        <f t="shared" si="13"/>
        <v>101.925985156474</v>
      </c>
      <c r="U166" s="95">
        <f t="shared" si="14"/>
        <v>144.76222842753461</v>
      </c>
      <c r="V166" s="95">
        <f t="shared" si="15"/>
        <v>143.96667216234113</v>
      </c>
    </row>
    <row r="167" spans="16:22" ht="21" x14ac:dyDescent="0.25">
      <c r="P167" s="88">
        <v>1.75</v>
      </c>
      <c r="Q167" s="88">
        <f t="shared" si="16"/>
        <v>11.503025682365299</v>
      </c>
      <c r="R167" s="88">
        <f t="shared" si="17"/>
        <v>11.196395246312049</v>
      </c>
      <c r="S167">
        <f t="shared" si="12"/>
        <v>102.44511589327563</v>
      </c>
      <c r="T167">
        <f t="shared" si="13"/>
        <v>101.97576116454789</v>
      </c>
      <c r="U167" s="95">
        <f t="shared" si="14"/>
        <v>144.84989606282392</v>
      </c>
      <c r="V167" s="95">
        <f t="shared" si="15"/>
        <v>144.0543397976304</v>
      </c>
    </row>
    <row r="168" spans="16:22" ht="21" x14ac:dyDescent="0.25">
      <c r="P168" s="88">
        <v>1.76</v>
      </c>
      <c r="Q168" s="88">
        <f t="shared" si="16"/>
        <v>11.535844652572854</v>
      </c>
      <c r="R168" s="88">
        <f t="shared" si="17"/>
        <v>11.228339377549107</v>
      </c>
      <c r="S168">
        <f t="shared" si="12"/>
        <v>102.49460827583275</v>
      </c>
      <c r="T168">
        <f t="shared" si="13"/>
        <v>102.02525354710501</v>
      </c>
      <c r="U168" s="95">
        <f t="shared" si="14"/>
        <v>144.93706416471696</v>
      </c>
      <c r="V168" s="95">
        <f t="shared" si="15"/>
        <v>144.14150789952348</v>
      </c>
    </row>
    <row r="169" spans="16:22" ht="21" x14ac:dyDescent="0.25">
      <c r="P169" s="88">
        <v>1.77</v>
      </c>
      <c r="Q169" s="88">
        <f t="shared" si="16"/>
        <v>11.568570518756054</v>
      </c>
      <c r="R169" s="88">
        <f t="shared" si="17"/>
        <v>11.260192886589493</v>
      </c>
      <c r="S169">
        <f t="shared" si="12"/>
        <v>102.54382024678587</v>
      </c>
      <c r="T169">
        <f t="shared" si="13"/>
        <v>102.07446551805813</v>
      </c>
      <c r="U169" s="95">
        <f t="shared" si="14"/>
        <v>145.02373839369454</v>
      </c>
      <c r="V169" s="95">
        <f t="shared" si="15"/>
        <v>144.22818212850106</v>
      </c>
    </row>
    <row r="170" spans="16:22" ht="21" x14ac:dyDescent="0.25">
      <c r="P170" s="88">
        <v>1.78</v>
      </c>
      <c r="Q170" s="88">
        <f t="shared" si="16"/>
        <v>11.601204068827069</v>
      </c>
      <c r="R170" s="88">
        <f t="shared" si="17"/>
        <v>11.291956540342397</v>
      </c>
      <c r="S170">
        <f t="shared" si="12"/>
        <v>102.59275496572762</v>
      </c>
      <c r="T170">
        <f t="shared" si="13"/>
        <v>102.12340023699988</v>
      </c>
      <c r="U170" s="95">
        <f t="shared" si="14"/>
        <v>145.10992431456634</v>
      </c>
      <c r="V170" s="95">
        <f t="shared" si="15"/>
        <v>144.31436804937283</v>
      </c>
    </row>
    <row r="171" spans="16:22" ht="21" x14ac:dyDescent="0.25">
      <c r="P171" s="88">
        <v>1.79</v>
      </c>
      <c r="Q171" s="88">
        <f t="shared" si="16"/>
        <v>11.633746079647251</v>
      </c>
      <c r="R171" s="88">
        <f t="shared" si="17"/>
        <v>11.32363109496076</v>
      </c>
      <c r="S171">
        <f t="shared" si="12"/>
        <v>102.6414155391476</v>
      </c>
      <c r="T171">
        <f t="shared" si="13"/>
        <v>102.17206081041988</v>
      </c>
      <c r="U171" s="95">
        <f t="shared" si="14"/>
        <v>145.19562739861473</v>
      </c>
      <c r="V171" s="95">
        <f t="shared" si="15"/>
        <v>144.40007113342125</v>
      </c>
    </row>
    <row r="172" spans="16:22" ht="21" x14ac:dyDescent="0.25">
      <c r="P172" s="88">
        <v>1.8</v>
      </c>
      <c r="Q172" s="88">
        <f t="shared" si="16"/>
        <v>11.666197317242917</v>
      </c>
      <c r="R172" s="88">
        <f t="shared" si="17"/>
        <v>11.355217296051318</v>
      </c>
      <c r="S172">
        <f t="shared" si="12"/>
        <v>102.68980502161587</v>
      </c>
      <c r="T172">
        <f t="shared" si="13"/>
        <v>102.22045029288813</v>
      </c>
      <c r="U172" s="95">
        <f t="shared" si="14"/>
        <v>145.28085302567925</v>
      </c>
      <c r="V172" s="95">
        <f t="shared" si="15"/>
        <v>144.48529676048577</v>
      </c>
    </row>
    <row r="173" spans="16:22" ht="21" x14ac:dyDescent="0.25">
      <c r="P173" s="88">
        <v>1.81</v>
      </c>
      <c r="Q173" s="88">
        <f t="shared" si="16"/>
        <v>11.698558537015741</v>
      </c>
      <c r="R173" s="88">
        <f t="shared" si="17"/>
        <v>11.386715878879381</v>
      </c>
      <c r="S173">
        <f t="shared" si="12"/>
        <v>102.73792641693343</v>
      </c>
      <c r="T173">
        <f t="shared" si="13"/>
        <v>102.2685716882057</v>
      </c>
      <c r="U173" s="95">
        <f t="shared" si="14"/>
        <v>145.36560648618274</v>
      </c>
      <c r="V173" s="95">
        <f t="shared" si="15"/>
        <v>144.57005022098926</v>
      </c>
    </row>
    <row r="174" spans="16:22" ht="21" x14ac:dyDescent="0.25">
      <c r="P174" s="88">
        <v>1.82</v>
      </c>
      <c r="Q174" s="88">
        <f t="shared" si="16"/>
        <v>11.730830483947924</v>
      </c>
      <c r="R174" s="88">
        <f t="shared" si="17"/>
        <v>11.418127568568528</v>
      </c>
      <c r="S174">
        <f t="shared" si="12"/>
        <v>102.78578267925124</v>
      </c>
      <c r="T174">
        <f t="shared" si="13"/>
        <v>102.3164279505235</v>
      </c>
      <c r="U174" s="95">
        <f t="shared" si="14"/>
        <v>145.44989298310227</v>
      </c>
      <c r="V174" s="95">
        <f t="shared" si="15"/>
        <v>144.65433671790879</v>
      </c>
    </row>
    <row r="175" spans="16:22" ht="21" x14ac:dyDescent="0.25">
      <c r="P175" s="88">
        <v>1.83</v>
      </c>
      <c r="Q175" s="88">
        <f t="shared" si="16"/>
        <v>11.7630138928023</v>
      </c>
      <c r="R175" s="88">
        <f t="shared" si="17"/>
        <v>11.449453080295383</v>
      </c>
      <c r="S175">
        <f t="shared" si="12"/>
        <v>102.83337671415833</v>
      </c>
      <c r="T175">
        <f t="shared" si="13"/>
        <v>102.3640219854306</v>
      </c>
      <c r="U175" s="95">
        <f t="shared" si="14"/>
        <v>145.53371763388557</v>
      </c>
      <c r="V175" s="95">
        <f t="shared" si="15"/>
        <v>144.73816136869209</v>
      </c>
    </row>
    <row r="176" spans="16:22" ht="21" x14ac:dyDescent="0.25">
      <c r="P176" s="88">
        <v>1.84</v>
      </c>
      <c r="Q176" s="88">
        <f t="shared" si="16"/>
        <v>11.795109488317518</v>
      </c>
      <c r="R176" s="88">
        <f t="shared" si="17"/>
        <v>11.4806931194796</v>
      </c>
      <c r="S176">
        <f t="shared" si="12"/>
        <v>102.88071137974048</v>
      </c>
      <c r="T176">
        <f t="shared" si="13"/>
        <v>102.41135665101274</v>
      </c>
      <c r="U176" s="95">
        <f t="shared" si="14"/>
        <v>145.61708547231561</v>
      </c>
      <c r="V176" s="95">
        <f t="shared" si="15"/>
        <v>144.82152920712213</v>
      </c>
    </row>
    <row r="177" spans="16:22" ht="21" x14ac:dyDescent="0.25">
      <c r="P177" s="88">
        <v>1.85</v>
      </c>
      <c r="Q177" s="88">
        <f t="shared" si="16"/>
        <v>11.827117985398472</v>
      </c>
      <c r="R177" s="88">
        <f t="shared" si="17"/>
        <v>11.511848381969205</v>
      </c>
      <c r="S177">
        <f t="shared" si="12"/>
        <v>102.92778948761001</v>
      </c>
      <c r="T177">
        <f t="shared" si="13"/>
        <v>102.45843475888228</v>
      </c>
      <c r="U177" s="95">
        <f t="shared" si="14"/>
        <v>145.70000145032432</v>
      </c>
      <c r="V177" s="95">
        <f t="shared" si="15"/>
        <v>144.90444518513084</v>
      </c>
    </row>
    <row r="178" spans="16:22" ht="21" x14ac:dyDescent="0.25">
      <c r="P178" s="88">
        <v>1.86</v>
      </c>
      <c r="Q178" s="88">
        <f t="shared" si="16"/>
        <v>11.859040089302086</v>
      </c>
      <c r="R178" s="88">
        <f t="shared" si="17"/>
        <v>11.542919554221445</v>
      </c>
      <c r="S178">
        <f t="shared" si="12"/>
        <v>102.97461380390807</v>
      </c>
      <c r="T178">
        <f t="shared" si="13"/>
        <v>102.50525907518033</v>
      </c>
      <c r="U178" s="95">
        <f t="shared" si="14"/>
        <v>145.78247043975784</v>
      </c>
      <c r="V178" s="95">
        <f t="shared" si="15"/>
        <v>144.98691417456436</v>
      </c>
    </row>
    <row r="179" spans="16:22" ht="21" x14ac:dyDescent="0.25">
      <c r="P179" s="88">
        <v>1.87</v>
      </c>
      <c r="Q179" s="88">
        <f t="shared" si="16"/>
        <v>11.890876495818635</v>
      </c>
      <c r="R179" s="88">
        <f t="shared" si="17"/>
        <v>11.573907313479255</v>
      </c>
      <c r="S179">
        <f t="shared" si="12"/>
        <v>103.02118705027972</v>
      </c>
      <c r="T179">
        <f t="shared" si="13"/>
        <v>102.55183232155198</v>
      </c>
      <c r="U179" s="95">
        <f t="shared" si="14"/>
        <v>145.86449723409393</v>
      </c>
      <c r="V179" s="95">
        <f t="shared" si="15"/>
        <v>145.06894096890045</v>
      </c>
    </row>
    <row r="180" spans="16:22" ht="21" x14ac:dyDescent="0.25">
      <c r="P180" s="88">
        <v>1.88</v>
      </c>
      <c r="Q180" s="88">
        <f t="shared" si="16"/>
        <v>11.922627891448682</v>
      </c>
      <c r="R180" s="88">
        <f t="shared" si="17"/>
        <v>11.604812327943497</v>
      </c>
      <c r="S180">
        <f t="shared" si="12"/>
        <v>103.06751190482333</v>
      </c>
      <c r="T180">
        <f t="shared" si="13"/>
        <v>102.59815717609561</v>
      </c>
      <c r="U180" s="95">
        <f t="shared" si="14"/>
        <v>145.94608655011402</v>
      </c>
      <c r="V180" s="95">
        <f t="shared" si="15"/>
        <v>145.15053028492053</v>
      </c>
    </row>
    <row r="181" spans="16:22" ht="21" x14ac:dyDescent="0.25">
      <c r="P181" s="88">
        <v>1.89</v>
      </c>
      <c r="Q181" s="88">
        <f t="shared" si="16"/>
        <v>11.954294953575811</v>
      </c>
      <c r="R181" s="88">
        <f t="shared" si="17"/>
        <v>11.635635256941073</v>
      </c>
      <c r="S181">
        <f t="shared" si="12"/>
        <v>103.11359100301462</v>
      </c>
      <c r="T181">
        <f t="shared" si="13"/>
        <v>102.6442362742869</v>
      </c>
      <c r="U181" s="95">
        <f t="shared" si="14"/>
        <v>146.02724302953069</v>
      </c>
      <c r="V181" s="95">
        <f t="shared" si="15"/>
        <v>145.23168676433721</v>
      </c>
    </row>
    <row r="182" spans="16:22" ht="21" x14ac:dyDescent="0.25">
      <c r="P182" s="88">
        <v>1.9</v>
      </c>
      <c r="Q182" s="88">
        <f t="shared" si="16"/>
        <v>11.985878350635224</v>
      </c>
      <c r="R182" s="88">
        <f t="shared" si="17"/>
        <v>11.666376751089045</v>
      </c>
      <c r="S182">
        <f t="shared" si="12"/>
        <v>103.15942693860632</v>
      </c>
      <c r="T182">
        <f t="shared" si="13"/>
        <v>102.69007220987859</v>
      </c>
      <c r="U182" s="95">
        <f t="shared" si="14"/>
        <v>146.10797124057228</v>
      </c>
      <c r="V182" s="95">
        <f t="shared" si="15"/>
        <v>145.3124149753788</v>
      </c>
    </row>
    <row r="183" spans="16:22" ht="21" x14ac:dyDescent="0.25">
      <c r="P183" s="88">
        <v>1.91</v>
      </c>
      <c r="Q183" s="88">
        <f t="shared" si="16"/>
        <v>12.017378742278375</v>
      </c>
      <c r="R183" s="88">
        <f t="shared" si="17"/>
        <v>11.697037452454863</v>
      </c>
      <c r="S183">
        <f t="shared" si="12"/>
        <v>103.20502226450429</v>
      </c>
      <c r="T183">
        <f t="shared" si="13"/>
        <v>102.73566753577656</v>
      </c>
      <c r="U183" s="95">
        <f t="shared" si="14"/>
        <v>146.18827567952582</v>
      </c>
      <c r="V183" s="95">
        <f t="shared" si="15"/>
        <v>145.39271941433233</v>
      </c>
    </row>
    <row r="184" spans="16:22" ht="21" x14ac:dyDescent="0.25">
      <c r="P184" s="88">
        <v>1.92</v>
      </c>
      <c r="Q184" s="88">
        <f t="shared" si="16"/>
        <v>12.048796779533722</v>
      </c>
      <c r="R184" s="88">
        <f t="shared" si="17"/>
        <v>11.727617994712846</v>
      </c>
      <c r="S184">
        <f t="shared" si="12"/>
        <v>103.25037949362073</v>
      </c>
      <c r="T184">
        <f t="shared" si="13"/>
        <v>102.781024764893</v>
      </c>
      <c r="U184" s="95">
        <f t="shared" si="14"/>
        <v>146.26816077223975</v>
      </c>
      <c r="V184" s="95">
        <f t="shared" si="15"/>
        <v>145.47260450704627</v>
      </c>
    </row>
    <row r="185" spans="16:22" ht="21" x14ac:dyDescent="0.25">
      <c r="P185" s="88">
        <v>1.93</v>
      </c>
      <c r="Q185" s="88">
        <f t="shared" si="16"/>
        <v>12.080133104963712</v>
      </c>
      <c r="R185" s="88">
        <f t="shared" si="17"/>
        <v>11.75811900329697</v>
      </c>
      <c r="S185">
        <f t="shared" si="12"/>
        <v>103.29550109970522</v>
      </c>
      <c r="T185">
        <f t="shared" si="13"/>
        <v>102.82614637097748</v>
      </c>
      <c r="U185" s="95">
        <f t="shared" si="14"/>
        <v>146.34763087558773</v>
      </c>
      <c r="V185" s="95">
        <f t="shared" si="15"/>
        <v>145.55207461039424</v>
      </c>
    </row>
    <row r="186" spans="16:22" ht="21" x14ac:dyDescent="0.25">
      <c r="P186" s="88">
        <v>1.94</v>
      </c>
      <c r="Q186" s="88">
        <f t="shared" si="16"/>
        <v>12.111388352818114</v>
      </c>
      <c r="R186" s="88">
        <f t="shared" si="17"/>
        <v>11.788541095550125</v>
      </c>
      <c r="S186">
        <f t="shared" si="12"/>
        <v>103.34038951815427</v>
      </c>
      <c r="T186">
        <f t="shared" si="13"/>
        <v>102.87103478942653</v>
      </c>
      <c r="U186" s="95">
        <f t="shared" si="14"/>
        <v>146.42669027889428</v>
      </c>
      <c r="V186" s="95">
        <f t="shared" si="15"/>
        <v>145.6311340137008</v>
      </c>
    </row>
    <row r="187" spans="16:22" ht="21" x14ac:dyDescent="0.25">
      <c r="P187" s="88">
        <v>1.95</v>
      </c>
      <c r="Q187" s="88">
        <f t="shared" si="16"/>
        <v>12.142563149183795</v>
      </c>
      <c r="R187" s="88">
        <f t="shared" si="17"/>
        <v>11.818884880869893</v>
      </c>
      <c r="S187">
        <f t="shared" si="12"/>
        <v>103.3850471468001</v>
      </c>
      <c r="T187">
        <f t="shared" si="13"/>
        <v>102.91569241807237</v>
      </c>
      <c r="U187" s="95">
        <f t="shared" si="14"/>
        <v>146.50534320532415</v>
      </c>
      <c r="V187" s="95">
        <f t="shared" si="15"/>
        <v>145.70978694013067</v>
      </c>
    </row>
    <row r="188" spans="16:22" ht="21" x14ac:dyDescent="0.25">
      <c r="P188" s="88">
        <v>1.96</v>
      </c>
      <c r="Q188" s="88">
        <f t="shared" si="16"/>
        <v>12.173658112131058</v>
      </c>
      <c r="R188" s="88">
        <f t="shared" si="17"/>
        <v>11.849150960850981</v>
      </c>
      <c r="S188">
        <f t="shared" si="12"/>
        <v>103.42947634667927</v>
      </c>
      <c r="T188">
        <f t="shared" si="13"/>
        <v>102.96012161795153</v>
      </c>
      <c r="U188" s="95">
        <f t="shared" si="14"/>
        <v>146.58359381323589</v>
      </c>
      <c r="V188" s="95">
        <f t="shared" si="15"/>
        <v>145.78803754804241</v>
      </c>
    </row>
    <row r="189" spans="16:22" ht="21" x14ac:dyDescent="0.25">
      <c r="P189" s="88">
        <v>1.97</v>
      </c>
      <c r="Q189" s="88">
        <f t="shared" si="16"/>
        <v>12.204673851856606</v>
      </c>
      <c r="R189" s="88">
        <f t="shared" si="17"/>
        <v>11.879339929424384</v>
      </c>
      <c r="S189">
        <f t="shared" si="12"/>
        <v>103.4736794427816</v>
      </c>
      <c r="T189">
        <f t="shared" si="13"/>
        <v>103.00432471405387</v>
      </c>
      <c r="U189" s="95">
        <f t="shared" si="14"/>
        <v>146.66144619750111</v>
      </c>
      <c r="V189" s="95">
        <f t="shared" si="15"/>
        <v>145.86588993230762</v>
      </c>
    </row>
    <row r="190" spans="16:22" ht="21" x14ac:dyDescent="0.25">
      <c r="P190" s="88">
        <v>1.98</v>
      </c>
      <c r="Q190" s="88">
        <f t="shared" si="16"/>
        <v>12.235610970823256</v>
      </c>
      <c r="R190" s="88">
        <f t="shared" si="17"/>
        <v>11.909452372993366</v>
      </c>
      <c r="S190">
        <f t="shared" si="12"/>
        <v>103.51765872478036</v>
      </c>
      <c r="T190">
        <f t="shared" si="13"/>
        <v>103.04830399605262</v>
      </c>
      <c r="U190" s="95">
        <f t="shared" si="14"/>
        <v>146.73890439079031</v>
      </c>
      <c r="V190" s="95">
        <f t="shared" si="15"/>
        <v>145.94334812559683</v>
      </c>
    </row>
    <row r="191" spans="16:22" ht="21" x14ac:dyDescent="0.25">
      <c r="P191" s="88">
        <v>1.99</v>
      </c>
      <c r="Q191" s="88">
        <f t="shared" si="16"/>
        <v>12.266470063896477</v>
      </c>
      <c r="R191" s="88">
        <f t="shared" si="17"/>
        <v>11.939488870566366</v>
      </c>
      <c r="S191">
        <f t="shared" si="12"/>
        <v>103.56141644774388</v>
      </c>
      <c r="T191">
        <f t="shared" si="13"/>
        <v>103.09206171901614</v>
      </c>
      <c r="U191" s="95">
        <f t="shared" si="14"/>
        <v>146.81597236482634</v>
      </c>
      <c r="V191" s="95">
        <f t="shared" si="15"/>
        <v>146.02041609963285</v>
      </c>
    </row>
    <row r="192" spans="16:22" ht="21" x14ac:dyDescent="0.25">
      <c r="P192" s="88">
        <v>2</v>
      </c>
      <c r="Q192" s="88">
        <f t="shared" si="16"/>
        <v>12.297251718477851</v>
      </c>
      <c r="R192" s="88">
        <f t="shared" si="17"/>
        <v>11.969449993886892</v>
      </c>
      <c r="S192">
        <f t="shared" si="12"/>
        <v>103.60495483282936</v>
      </c>
      <c r="T192">
        <f t="shared" si="13"/>
        <v>103.13560010410163</v>
      </c>
      <c r="U192" s="95">
        <f t="shared" si="14"/>
        <v>146.8926540316063</v>
      </c>
      <c r="V192" s="95">
        <f t="shared" si="15"/>
        <v>146.09709776641284</v>
      </c>
    </row>
    <row r="193" spans="16:22" ht="21" x14ac:dyDescent="0.25">
      <c r="P193" s="88">
        <v>2.0099999999999998</v>
      </c>
      <c r="Q193" s="88">
        <f t="shared" si="16"/>
        <v>12.327956514635526</v>
      </c>
      <c r="R193" s="88">
        <f t="shared" si="17"/>
        <v>11.999336307560501</v>
      </c>
      <c r="S193">
        <f t="shared" si="12"/>
        <v>103.64827606795951</v>
      </c>
      <c r="T193">
        <f t="shared" si="13"/>
        <v>103.17892133923178</v>
      </c>
      <c r="U193" s="95">
        <f t="shared" si="14"/>
        <v>146.96895324459331</v>
      </c>
      <c r="V193" s="95">
        <f t="shared" si="15"/>
        <v>146.17339697939983</v>
      </c>
    </row>
    <row r="194" spans="16:22" ht="21" x14ac:dyDescent="0.25">
      <c r="P194" s="88">
        <v>2.02</v>
      </c>
      <c r="Q194" s="88">
        <f t="shared" si="16"/>
        <v>12.358585025231752</v>
      </c>
      <c r="R194" s="88">
        <f t="shared" si="17"/>
        <v>12.029148369178946</v>
      </c>
      <c r="S194">
        <f t="shared" si="12"/>
        <v>103.69138230848222</v>
      </c>
      <c r="T194">
        <f t="shared" si="13"/>
        <v>103.22202757975448</v>
      </c>
      <c r="U194" s="95">
        <f t="shared" si="14"/>
        <v>147.04487379987822</v>
      </c>
      <c r="V194" s="95">
        <f t="shared" si="15"/>
        <v>146.24931753468474</v>
      </c>
    </row>
    <row r="195" spans="16:22" ht="21" x14ac:dyDescent="0.25">
      <c r="P195" s="88">
        <v>2.0299999999999998</v>
      </c>
      <c r="Q195" s="88">
        <f t="shared" si="16"/>
        <v>12.389137816047594</v>
      </c>
      <c r="R195" s="88">
        <f t="shared" si="17"/>
        <v>12.058886729441539</v>
      </c>
      <c r="S195">
        <f t="shared" ref="S195:S258" si="18">(20*LOG10(P195)+20*LOG10(1806/1000)+92.45)</f>
        <v>103.734275677814</v>
      </c>
      <c r="T195">
        <f t="shared" ref="T195:T258" si="19">(20*LOG10(P195)+20*LOG10(1711/1000)+92.45)</f>
        <v>103.26492094908627</v>
      </c>
      <c r="U195" s="95">
        <f t="shared" ref="U195:U258" si="20">46.3+33.9*LOG10(1806)-13.82*LOG10(30)+(44.9-6.55*LOG10(30))*LOG10(P195)</f>
        <v>147.12041943731313</v>
      </c>
      <c r="V195" s="95">
        <f t="shared" ref="V195:V258" si="21">46.3+33.9*LOG10(1711)-13.82*LOG10(30)+(44.9-6.55*LOG10(30))*LOG10(P195)</f>
        <v>146.32486317211965</v>
      </c>
    </row>
    <row r="196" spans="16:22" ht="21" x14ac:dyDescent="0.25">
      <c r="P196" s="88">
        <v>2.04</v>
      </c>
      <c r="Q196" s="88">
        <f t="shared" ref="Q196:Q259" si="22">SQRT((4*3.14*P196)/0.166112957)</f>
        <v>12.419615445904862</v>
      </c>
      <c r="R196" s="88">
        <f t="shared" ref="R196:R259" si="23">SQRT((4*3.14*P196)/0.175336061)</f>
        <v>12.088551932273862</v>
      </c>
      <c r="S196">
        <f t="shared" si="18"/>
        <v>103.77695826806772</v>
      </c>
      <c r="T196">
        <f t="shared" si="19"/>
        <v>103.30760353933998</v>
      </c>
      <c r="U196" s="95">
        <f t="shared" si="20"/>
        <v>147.19559384161673</v>
      </c>
      <c r="V196" s="95">
        <f t="shared" si="21"/>
        <v>146.40003757642324</v>
      </c>
    </row>
    <row r="197" spans="16:22" ht="21" x14ac:dyDescent="0.25">
      <c r="P197" s="88">
        <v>2.0499999999999998</v>
      </c>
      <c r="Q197" s="88">
        <f t="shared" si="22"/>
        <v>12.450018466785364</v>
      </c>
      <c r="R197" s="88">
        <f t="shared" si="23"/>
        <v>12.118144514943815</v>
      </c>
      <c r="S197">
        <f t="shared" si="18"/>
        <v>103.81943214066483</v>
      </c>
      <c r="T197">
        <f t="shared" si="19"/>
        <v>103.35007741193709</v>
      </c>
      <c r="U197" s="95">
        <f t="shared" si="20"/>
        <v>147.27040064345266</v>
      </c>
      <c r="V197" s="95">
        <f t="shared" si="21"/>
        <v>146.47484437825918</v>
      </c>
    </row>
    <row r="198" spans="16:22" ht="21" x14ac:dyDescent="0.25">
      <c r="P198" s="88">
        <v>2.06</v>
      </c>
      <c r="Q198" s="88">
        <f t="shared" si="22"/>
        <v>12.480347423947567</v>
      </c>
      <c r="R198" s="88">
        <f t="shared" si="23"/>
        <v>12.14766500817518</v>
      </c>
      <c r="S198">
        <f t="shared" si="18"/>
        <v>103.86169932693281</v>
      </c>
      <c r="T198">
        <f t="shared" si="19"/>
        <v>103.39234459820509</v>
      </c>
      <c r="U198" s="95">
        <f t="shared" si="20"/>
        <v>147.34484342048182</v>
      </c>
      <c r="V198" s="95">
        <f t="shared" si="21"/>
        <v>146.54928715528834</v>
      </c>
    </row>
    <row r="199" spans="16:22" ht="21" x14ac:dyDescent="0.25">
      <c r="P199" s="88">
        <v>2.0699999999999998</v>
      </c>
      <c r="Q199" s="88">
        <f t="shared" si="22"/>
        <v>12.510602856040657</v>
      </c>
      <c r="R199" s="88">
        <f t="shared" si="23"/>
        <v>12.177113936258642</v>
      </c>
      <c r="S199">
        <f t="shared" si="18"/>
        <v>103.90376182868809</v>
      </c>
      <c r="T199">
        <f t="shared" si="19"/>
        <v>103.43440709996037</v>
      </c>
      <c r="U199" s="95">
        <f t="shared" si="20"/>
        <v>147.41892569838896</v>
      </c>
      <c r="V199" s="95">
        <f t="shared" si="21"/>
        <v>146.62336943319548</v>
      </c>
    </row>
    <row r="200" spans="16:22" ht="21" x14ac:dyDescent="0.25">
      <c r="P200" s="88">
        <v>2.08</v>
      </c>
      <c r="Q200" s="88">
        <f t="shared" si="22"/>
        <v>12.540785295216194</v>
      </c>
      <c r="R200" s="88">
        <f t="shared" si="23"/>
        <v>12.20649181716046</v>
      </c>
      <c r="S200">
        <f t="shared" si="18"/>
        <v>103.94562161880498</v>
      </c>
      <c r="T200">
        <f t="shared" si="19"/>
        <v>103.47626689007724</v>
      </c>
      <c r="U200" s="95">
        <f t="shared" si="20"/>
        <v>147.49265095188468</v>
      </c>
      <c r="V200" s="95">
        <f t="shared" si="21"/>
        <v>146.6970946866912</v>
      </c>
    </row>
    <row r="201" spans="16:22" ht="21" x14ac:dyDescent="0.25">
      <c r="P201" s="88">
        <v>2.09</v>
      </c>
      <c r="Q201" s="88">
        <f t="shared" si="22"/>
        <v>12.570895267237285</v>
      </c>
      <c r="R201" s="88">
        <f t="shared" si="23"/>
        <v>12.235799162628735</v>
      </c>
      <c r="S201">
        <f t="shared" si="18"/>
        <v>103.98728064177082</v>
      </c>
      <c r="T201">
        <f t="shared" si="19"/>
        <v>103.51792591304309</v>
      </c>
      <c r="U201" s="95">
        <f t="shared" si="20"/>
        <v>147.56602260568337</v>
      </c>
      <c r="V201" s="95">
        <f t="shared" si="21"/>
        <v>146.77046634048989</v>
      </c>
    </row>
    <row r="202" spans="16:22" ht="21" x14ac:dyDescent="0.25">
      <c r="P202" s="88">
        <v>2.1</v>
      </c>
      <c r="Q202" s="88">
        <f t="shared" si="22"/>
        <v>12.600933291585459</v>
      </c>
      <c r="R202" s="88">
        <f t="shared" si="23"/>
        <v>12.265036478297439</v>
      </c>
      <c r="S202">
        <f t="shared" si="18"/>
        <v>104.02874081422813</v>
      </c>
      <c r="T202">
        <f t="shared" si="19"/>
        <v>103.55938608550039</v>
      </c>
      <c r="U202" s="95">
        <f t="shared" si="20"/>
        <v>147.63904403545777</v>
      </c>
      <c r="V202" s="95">
        <f t="shared" si="21"/>
        <v>146.84348777026429</v>
      </c>
    </row>
    <row r="203" spans="16:22" ht="21" x14ac:dyDescent="0.25">
      <c r="P203" s="88">
        <v>2.11</v>
      </c>
      <c r="Q203" s="88">
        <f t="shared" si="22"/>
        <v>12.63089988156524</v>
      </c>
      <c r="R203" s="88">
        <f t="shared" si="23"/>
        <v>12.294204263788188</v>
      </c>
      <c r="S203">
        <f t="shared" si="18"/>
        <v>104.07000402550359</v>
      </c>
      <c r="T203">
        <f t="shared" si="19"/>
        <v>103.60064929677586</v>
      </c>
      <c r="U203" s="95">
        <f t="shared" si="20"/>
        <v>147.71171856877095</v>
      </c>
      <c r="V203" s="95">
        <f t="shared" si="21"/>
        <v>146.91616230357747</v>
      </c>
    </row>
    <row r="204" spans="16:22" ht="21" x14ac:dyDescent="0.25">
      <c r="P204" s="88">
        <v>2.12</v>
      </c>
      <c r="Q204" s="88">
        <f t="shared" si="22"/>
        <v>12.660795544406476</v>
      </c>
      <c r="R204" s="88">
        <f t="shared" si="23"/>
        <v>12.323303012809856</v>
      </c>
      <c r="S204">
        <f t="shared" si="18"/>
        <v>104.11107213812477</v>
      </c>
      <c r="T204">
        <f t="shared" si="19"/>
        <v>103.64171740939703</v>
      </c>
      <c r="U204" s="95">
        <f t="shared" si="20"/>
        <v>147.78404948598609</v>
      </c>
      <c r="V204" s="95">
        <f t="shared" si="21"/>
        <v>146.98849322079261</v>
      </c>
    </row>
    <row r="205" spans="16:22" ht="21" x14ac:dyDescent="0.25">
      <c r="P205" s="88">
        <v>2.13</v>
      </c>
      <c r="Q205" s="88">
        <f t="shared" si="22"/>
        <v>12.690620781364515</v>
      </c>
      <c r="R205" s="88">
        <f t="shared" si="23"/>
        <v>12.352333213256079</v>
      </c>
      <c r="S205">
        <f t="shared" si="18"/>
        <v>104.1519469883245</v>
      </c>
      <c r="T205">
        <f t="shared" si="19"/>
        <v>103.68259225959676</v>
      </c>
      <c r="U205" s="95">
        <f t="shared" si="20"/>
        <v>147.85604002115505</v>
      </c>
      <c r="V205" s="95">
        <f t="shared" si="21"/>
        <v>147.06048375596157</v>
      </c>
    </row>
    <row r="206" spans="16:22" ht="21" x14ac:dyDescent="0.25">
      <c r="P206" s="88">
        <v>2.14</v>
      </c>
      <c r="Q206" s="88">
        <f t="shared" si="22"/>
        <v>12.720376087818273</v>
      </c>
      <c r="R206" s="88">
        <f t="shared" si="23"/>
        <v>12.381295347300703</v>
      </c>
      <c r="S206">
        <f t="shared" si="18"/>
        <v>104.19263038653357</v>
      </c>
      <c r="T206">
        <f t="shared" si="19"/>
        <v>103.72327565780583</v>
      </c>
      <c r="U206" s="95">
        <f t="shared" si="20"/>
        <v>147.927693362886</v>
      </c>
      <c r="V206" s="95">
        <f t="shared" si="21"/>
        <v>147.13213709769252</v>
      </c>
    </row>
    <row r="207" spans="16:22" ht="21" x14ac:dyDescent="0.25">
      <c r="P207" s="88">
        <v>2.15</v>
      </c>
      <c r="Q207" s="88">
        <f t="shared" si="22"/>
        <v>12.750061953366224</v>
      </c>
      <c r="R207" s="88">
        <f t="shared" si="23"/>
        <v>12.410189891491219</v>
      </c>
      <c r="S207">
        <f t="shared" si="18"/>
        <v>104.23312411786185</v>
      </c>
      <c r="T207">
        <f t="shared" si="19"/>
        <v>103.76376938913411</v>
      </c>
      <c r="U207" s="95">
        <f t="shared" si="20"/>
        <v>147.99901265519088</v>
      </c>
      <c r="V207" s="95">
        <f t="shared" si="21"/>
        <v>147.2034563899974</v>
      </c>
    </row>
    <row r="208" spans="16:22" ht="21" x14ac:dyDescent="0.25">
      <c r="P208" s="88">
        <v>2.16</v>
      </c>
      <c r="Q208" s="88">
        <f t="shared" si="22"/>
        <v>12.779678861920397</v>
      </c>
      <c r="R208" s="88">
        <f t="shared" si="23"/>
        <v>12.439017316840252</v>
      </c>
      <c r="S208">
        <f t="shared" si="18"/>
        <v>104.27342994256836</v>
      </c>
      <c r="T208">
        <f t="shared" si="19"/>
        <v>103.80407521384063</v>
      </c>
      <c r="U208" s="95">
        <f t="shared" si="20"/>
        <v>148.07000099831311</v>
      </c>
      <c r="V208" s="95">
        <f t="shared" si="21"/>
        <v>147.27444473311962</v>
      </c>
    </row>
    <row r="209" spans="16:22" ht="21" x14ac:dyDescent="0.25">
      <c r="P209" s="88">
        <v>2.17</v>
      </c>
      <c r="Q209" s="88">
        <f t="shared" si="22"/>
        <v>12.8092272917984</v>
      </c>
      <c r="R209" s="88">
        <f t="shared" si="23"/>
        <v>12.467778088915138</v>
      </c>
      <c r="S209">
        <f t="shared" si="18"/>
        <v>104.31354959652033</v>
      </c>
      <c r="T209">
        <f t="shared" si="19"/>
        <v>103.8441948677926</v>
      </c>
      <c r="U209" s="95">
        <f t="shared" si="20"/>
        <v>148.1406614495364</v>
      </c>
      <c r="V209" s="95">
        <f t="shared" si="21"/>
        <v>147.34510518434291</v>
      </c>
    </row>
    <row r="210" spans="16:22" ht="21" x14ac:dyDescent="0.25">
      <c r="P210" s="88">
        <v>2.1800000000000002</v>
      </c>
      <c r="Q210" s="88">
        <f t="shared" si="22"/>
        <v>12.838707715813577</v>
      </c>
      <c r="R210" s="88">
        <f t="shared" si="23"/>
        <v>12.496472667925667</v>
      </c>
      <c r="S210">
        <f t="shared" si="18"/>
        <v>104.35348479164185</v>
      </c>
      <c r="T210">
        <f t="shared" si="19"/>
        <v>103.88413006291411</v>
      </c>
      <c r="U210" s="95">
        <f t="shared" si="20"/>
        <v>148.21099702397461</v>
      </c>
      <c r="V210" s="95">
        <f t="shared" si="21"/>
        <v>147.41544075878113</v>
      </c>
    </row>
    <row r="211" spans="16:22" ht="21" x14ac:dyDescent="0.25">
      <c r="P211" s="88">
        <v>2.19</v>
      </c>
      <c r="Q211" s="88">
        <f t="shared" si="22"/>
        <v>12.868120601363241</v>
      </c>
      <c r="R211" s="88">
        <f t="shared" si="23"/>
        <v>12.525101508809978</v>
      </c>
      <c r="S211">
        <f t="shared" si="18"/>
        <v>104.39323721635211</v>
      </c>
      <c r="T211">
        <f t="shared" si="19"/>
        <v>103.92388248762438</v>
      </c>
      <c r="U211" s="95">
        <f t="shared" si="20"/>
        <v>148.28101069534398</v>
      </c>
      <c r="V211" s="95">
        <f t="shared" si="21"/>
        <v>147.48545443015053</v>
      </c>
    </row>
    <row r="212" spans="16:22" ht="21" x14ac:dyDescent="0.25">
      <c r="P212" s="88">
        <v>2.2000000000000002</v>
      </c>
      <c r="Q212" s="88">
        <f t="shared" si="22"/>
        <v>12.897466410515174</v>
      </c>
      <c r="R212" s="88">
        <f t="shared" si="23"/>
        <v>12.553665061318739</v>
      </c>
      <c r="S212">
        <f t="shared" si="18"/>
        <v>104.43280853599387</v>
      </c>
      <c r="T212">
        <f t="shared" si="19"/>
        <v>103.96345380726613</v>
      </c>
      <c r="U212" s="95">
        <f t="shared" si="20"/>
        <v>148.35070539671739</v>
      </c>
      <c r="V212" s="95">
        <f t="shared" si="21"/>
        <v>147.5551491315239</v>
      </c>
    </row>
    <row r="213" spans="16:22" ht="21" x14ac:dyDescent="0.25">
      <c r="P213" s="88">
        <v>2.21</v>
      </c>
      <c r="Q213" s="88">
        <f t="shared" si="22"/>
        <v>12.92674560009228</v>
      </c>
      <c r="R213" s="88">
        <f t="shared" si="23"/>
        <v>12.582163770097559</v>
      </c>
      <c r="S213">
        <f t="shared" si="18"/>
        <v>104.47220039325195</v>
      </c>
      <c r="T213">
        <f t="shared" si="19"/>
        <v>104.00284566452422</v>
      </c>
      <c r="U213" s="95">
        <f t="shared" si="20"/>
        <v>148.42008402126166</v>
      </c>
      <c r="V213" s="95">
        <f t="shared" si="21"/>
        <v>147.62452775606818</v>
      </c>
    </row>
    <row r="214" spans="16:22" ht="21" x14ac:dyDescent="0.25">
      <c r="P214" s="88">
        <v>2.2200000000000002</v>
      </c>
      <c r="Q214" s="88">
        <f t="shared" si="22"/>
        <v>12.955958621755597</v>
      </c>
      <c r="R214" s="88">
        <f t="shared" si="23"/>
        <v>12.610598074767763</v>
      </c>
      <c r="S214">
        <f t="shared" si="18"/>
        <v>104.51141440856252</v>
      </c>
      <c r="T214">
        <f t="shared" si="19"/>
        <v>104.04205967983478</v>
      </c>
      <c r="U214" s="95">
        <f t="shared" si="20"/>
        <v>148.48914942295821</v>
      </c>
      <c r="V214" s="95">
        <f t="shared" si="21"/>
        <v>147.69359315776472</v>
      </c>
    </row>
    <row r="215" spans="16:22" ht="21" x14ac:dyDescent="0.25">
      <c r="P215" s="88">
        <v>2.23</v>
      </c>
      <c r="Q215" s="88">
        <f t="shared" si="22"/>
        <v>12.985105922085548</v>
      </c>
      <c r="R215" s="88">
        <f t="shared" si="23"/>
        <v>12.638968410005509</v>
      </c>
      <c r="S215">
        <f t="shared" si="18"/>
        <v>104.55045218051296</v>
      </c>
      <c r="T215">
        <f t="shared" si="19"/>
        <v>104.08109745178523</v>
      </c>
      <c r="U215" s="95">
        <f t="shared" si="20"/>
        <v>148.55790441730764</v>
      </c>
      <c r="V215" s="95">
        <f t="shared" si="21"/>
        <v>147.76234815211416</v>
      </c>
    </row>
    <row r="216" spans="16:22" ht="21" x14ac:dyDescent="0.25">
      <c r="P216" s="88">
        <v>2.2400000000000002</v>
      </c>
      <c r="Q216" s="88">
        <f t="shared" si="22"/>
        <v>13.014187942661627</v>
      </c>
      <c r="R216" s="88">
        <f t="shared" si="23"/>
        <v>12.667275205619321</v>
      </c>
      <c r="S216">
        <f t="shared" si="18"/>
        <v>104.589315286233</v>
      </c>
      <c r="T216">
        <f t="shared" si="19"/>
        <v>104.11996055750527</v>
      </c>
      <c r="U216" s="95">
        <f t="shared" si="20"/>
        <v>148.6263517820183</v>
      </c>
      <c r="V216" s="95">
        <f t="shared" si="21"/>
        <v>147.83079551682482</v>
      </c>
    </row>
    <row r="217" spans="16:22" ht="21" x14ac:dyDescent="0.25">
      <c r="P217" s="88">
        <v>2.25</v>
      </c>
      <c r="Q217" s="88">
        <f t="shared" si="22"/>
        <v>13.043205120140421</v>
      </c>
      <c r="R217" s="88">
        <f t="shared" si="23"/>
        <v>12.695518886626051</v>
      </c>
      <c r="S217">
        <f t="shared" si="18"/>
        <v>104.62800528177699</v>
      </c>
      <c r="T217">
        <f t="shared" si="19"/>
        <v>104.15865055304926</v>
      </c>
      <c r="U217" s="95">
        <f t="shared" si="20"/>
        <v>148.69449425767968</v>
      </c>
      <c r="V217" s="95">
        <f t="shared" si="21"/>
        <v>147.8989379924862</v>
      </c>
    </row>
    <row r="218" spans="16:22" ht="21" x14ac:dyDescent="0.25">
      <c r="P218" s="88">
        <v>2.2599999999999998</v>
      </c>
      <c r="Q218" s="88">
        <f t="shared" si="22"/>
        <v>13.07215788633213</v>
      </c>
      <c r="R218" s="88">
        <f t="shared" si="23"/>
        <v>12.723699873325351</v>
      </c>
      <c r="S218">
        <f t="shared" si="18"/>
        <v>104.66652370249776</v>
      </c>
      <c r="T218">
        <f t="shared" si="19"/>
        <v>104.19716897377003</v>
      </c>
      <c r="U218" s="95">
        <f t="shared" si="20"/>
        <v>148.76233454842085</v>
      </c>
      <c r="V218" s="95">
        <f t="shared" si="21"/>
        <v>147.96677828322737</v>
      </c>
    </row>
    <row r="219" spans="16:22" ht="21" x14ac:dyDescent="0.25">
      <c r="P219" s="88">
        <v>2.27</v>
      </c>
      <c r="Q219" s="88">
        <f t="shared" si="22"/>
        <v>13.101046668275529</v>
      </c>
      <c r="R219" s="88">
        <f t="shared" si="23"/>
        <v>12.751818581372634</v>
      </c>
      <c r="S219">
        <f t="shared" si="18"/>
        <v>104.7048720634122</v>
      </c>
      <c r="T219">
        <f t="shared" si="19"/>
        <v>104.23551733468446</v>
      </c>
      <c r="U219" s="95">
        <f t="shared" si="20"/>
        <v>148.82987532255441</v>
      </c>
      <c r="V219" s="95">
        <f t="shared" si="21"/>
        <v>148.03431905736093</v>
      </c>
    </row>
    <row r="220" spans="16:22" ht="21" x14ac:dyDescent="0.25">
      <c r="P220" s="88">
        <v>2.2799999999999998</v>
      </c>
      <c r="Q220" s="88">
        <f t="shared" si="22"/>
        <v>13.129871888311452</v>
      </c>
      <c r="R220" s="88">
        <f t="shared" si="23"/>
        <v>12.779875421850603</v>
      </c>
      <c r="S220">
        <f t="shared" si="18"/>
        <v>104.74305185955882</v>
      </c>
      <c r="T220">
        <f t="shared" si="19"/>
        <v>104.27369713083108</v>
      </c>
      <c r="U220" s="95">
        <f t="shared" si="20"/>
        <v>148.89711921320617</v>
      </c>
      <c r="V220" s="95">
        <f t="shared" si="21"/>
        <v>148.10156294801268</v>
      </c>
    </row>
    <row r="221" spans="16:22" ht="21" x14ac:dyDescent="0.25">
      <c r="P221" s="88">
        <v>2.29</v>
      </c>
      <c r="Q221" s="88">
        <f t="shared" si="22"/>
        <v>13.158633964154843</v>
      </c>
      <c r="R221" s="88">
        <f t="shared" si="23"/>
        <v>12.807870801339385</v>
      </c>
      <c r="S221">
        <f t="shared" si="18"/>
        <v>104.78106456634751</v>
      </c>
      <c r="T221">
        <f t="shared" si="19"/>
        <v>104.31170983761977</v>
      </c>
      <c r="U221" s="95">
        <f t="shared" si="20"/>
        <v>148.96406881893111</v>
      </c>
      <c r="V221" s="95">
        <f t="shared" si="21"/>
        <v>148.16851255373763</v>
      </c>
    </row>
    <row r="222" spans="16:22" ht="21" x14ac:dyDescent="0.25">
      <c r="P222" s="88">
        <v>2.2999999999999998</v>
      </c>
      <c r="Q222" s="88">
        <f t="shared" si="22"/>
        <v>13.187333308965366</v>
      </c>
      <c r="R222" s="88">
        <f t="shared" si="23"/>
        <v>12.835805121985247</v>
      </c>
      <c r="S222">
        <f t="shared" si="18"/>
        <v>104.8189116399016</v>
      </c>
      <c r="T222">
        <f t="shared" si="19"/>
        <v>104.34955691117386</v>
      </c>
      <c r="U222" s="95">
        <f t="shared" si="20"/>
        <v>149.03072670431604</v>
      </c>
      <c r="V222" s="95">
        <f t="shared" si="21"/>
        <v>148.23517043912256</v>
      </c>
    </row>
    <row r="223" spans="16:22" ht="21" x14ac:dyDescent="0.25">
      <c r="P223" s="88">
        <v>2.31</v>
      </c>
      <c r="Q223" s="88">
        <f t="shared" si="22"/>
        <v>13.215970331416663</v>
      </c>
      <c r="R223" s="88">
        <f t="shared" si="23"/>
        <v>12.86367878156803</v>
      </c>
      <c r="S223">
        <f t="shared" si="18"/>
        <v>104.85659451739264</v>
      </c>
      <c r="T223">
        <f t="shared" si="19"/>
        <v>104.3872397886649</v>
      </c>
      <c r="U223" s="95">
        <f t="shared" si="20"/>
        <v>149.09709540056886</v>
      </c>
      <c r="V223" s="95">
        <f t="shared" si="21"/>
        <v>148.30153913537538</v>
      </c>
    </row>
    <row r="224" spans="16:22" ht="21" x14ac:dyDescent="0.25">
      <c r="P224" s="88">
        <v>2.3199999999999998</v>
      </c>
      <c r="Q224" s="88">
        <f t="shared" si="22"/>
        <v>13.244545435764245</v>
      </c>
      <c r="R224" s="88">
        <f t="shared" si="23"/>
        <v>12.891492173567199</v>
      </c>
      <c r="S224">
        <f t="shared" si="18"/>
        <v>104.89411461736773</v>
      </c>
      <c r="T224">
        <f t="shared" si="19"/>
        <v>104.42475988864</v>
      </c>
      <c r="U224" s="95">
        <f t="shared" si="20"/>
        <v>149.16317740609554</v>
      </c>
      <c r="V224" s="95">
        <f t="shared" si="21"/>
        <v>148.36762114090206</v>
      </c>
    </row>
    <row r="225" spans="16:22" ht="21" x14ac:dyDescent="0.25">
      <c r="P225" s="88">
        <v>2.33</v>
      </c>
      <c r="Q225" s="88">
        <f t="shared" si="22"/>
        <v>13.273059021912076</v>
      </c>
      <c r="R225" s="88">
        <f t="shared" si="23"/>
        <v>12.919245687226679</v>
      </c>
      <c r="S225">
        <f t="shared" si="18"/>
        <v>104.93147334007013</v>
      </c>
      <c r="T225">
        <f t="shared" si="19"/>
        <v>104.46211861134239</v>
      </c>
      <c r="U225" s="95">
        <f t="shared" si="20"/>
        <v>149.22897518706435</v>
      </c>
      <c r="V225" s="95">
        <f t="shared" si="21"/>
        <v>148.43341892187087</v>
      </c>
    </row>
    <row r="226" spans="16:22" ht="21" x14ac:dyDescent="0.25">
      <c r="P226" s="88">
        <v>2.34</v>
      </c>
      <c r="Q226" s="88">
        <f t="shared" si="22"/>
        <v>13.301511485477866</v>
      </c>
      <c r="R226" s="88">
        <f t="shared" si="23"/>
        <v>12.946939707618396</v>
      </c>
      <c r="S226">
        <f t="shared" si="18"/>
        <v>104.96867206775259</v>
      </c>
      <c r="T226">
        <f t="shared" si="19"/>
        <v>104.49931733902486</v>
      </c>
      <c r="U226" s="95">
        <f t="shared" si="20"/>
        <v>149.29449117795804</v>
      </c>
      <c r="V226" s="95">
        <f t="shared" si="21"/>
        <v>148.49893491276455</v>
      </c>
    </row>
    <row r="227" spans="16:22" ht="21" x14ac:dyDescent="0.25">
      <c r="P227" s="88">
        <v>2.35</v>
      </c>
      <c r="Q227" s="88">
        <f t="shared" si="22"/>
        <v>13.329903217857119</v>
      </c>
      <c r="R227" s="88">
        <f t="shared" si="23"/>
        <v>12.974574615704622</v>
      </c>
      <c r="S227">
        <f t="shared" si="18"/>
        <v>105.00571216498447</v>
      </c>
      <c r="T227">
        <f t="shared" si="19"/>
        <v>104.53635743625674</v>
      </c>
      <c r="U227" s="95">
        <f t="shared" si="20"/>
        <v>149.35972778211445</v>
      </c>
      <c r="V227" s="95">
        <f t="shared" si="21"/>
        <v>148.56417151692096</v>
      </c>
    </row>
    <row r="228" spans="16:22" ht="21" x14ac:dyDescent="0.25">
      <c r="P228" s="88">
        <v>2.36</v>
      </c>
      <c r="Q228" s="88">
        <f t="shared" si="22"/>
        <v>13.358234606285952</v>
      </c>
      <c r="R228" s="88">
        <f t="shared" si="23"/>
        <v>13.002150788399108</v>
      </c>
      <c r="S228">
        <f t="shared" si="18"/>
        <v>105.04259497895187</v>
      </c>
      <c r="T228">
        <f t="shared" si="19"/>
        <v>104.57324025022413</v>
      </c>
      <c r="U228" s="95">
        <f t="shared" si="20"/>
        <v>149.42468737225551</v>
      </c>
      <c r="V228" s="95">
        <f t="shared" si="21"/>
        <v>148.62913110706202</v>
      </c>
    </row>
    <row r="229" spans="16:22" ht="21" x14ac:dyDescent="0.25">
      <c r="P229" s="88">
        <v>2.37</v>
      </c>
      <c r="Q229" s="88">
        <f t="shared" si="22"/>
        <v>13.386506033902711</v>
      </c>
      <c r="R229" s="88">
        <f t="shared" si="23"/>
        <v>13.029668598627071</v>
      </c>
      <c r="S229">
        <f t="shared" si="18"/>
        <v>105.07932183975183</v>
      </c>
      <c r="T229">
        <f t="shared" si="19"/>
        <v>104.60996711102409</v>
      </c>
      <c r="U229" s="95">
        <f t="shared" si="20"/>
        <v>149.48937229100494</v>
      </c>
      <c r="V229" s="95">
        <f t="shared" si="21"/>
        <v>148.69381602581146</v>
      </c>
    </row>
    <row r="230" spans="16:22" ht="21" x14ac:dyDescent="0.25">
      <c r="P230" s="88">
        <v>2.38</v>
      </c>
      <c r="Q230" s="88">
        <f t="shared" si="22"/>
        <v>13.414717879808419</v>
      </c>
      <c r="R230" s="88">
        <f t="shared" si="23"/>
        <v>13.057128415384032</v>
      </c>
      <c r="S230">
        <f t="shared" si="18"/>
        <v>105.11589406067998</v>
      </c>
      <c r="T230">
        <f t="shared" si="19"/>
        <v>104.64653933195225</v>
      </c>
      <c r="U230" s="95">
        <f t="shared" si="20"/>
        <v>149.55378485139528</v>
      </c>
      <c r="V230" s="95">
        <f t="shared" si="21"/>
        <v>148.7582285862018</v>
      </c>
    </row>
    <row r="231" spans="16:22" ht="21" x14ac:dyDescent="0.25">
      <c r="P231" s="88">
        <v>2.39</v>
      </c>
      <c r="Q231" s="88">
        <f t="shared" si="22"/>
        <v>13.442870519126105</v>
      </c>
      <c r="R231" s="88">
        <f t="shared" si="23"/>
        <v>13.084530603793548</v>
      </c>
      <c r="S231">
        <f t="shared" si="18"/>
        <v>105.15231293851249</v>
      </c>
      <c r="T231">
        <f t="shared" si="19"/>
        <v>104.68295820978476</v>
      </c>
      <c r="U231" s="95">
        <f t="shared" si="20"/>
        <v>149.61792733736414</v>
      </c>
      <c r="V231" s="95">
        <f t="shared" si="21"/>
        <v>148.82237107217065</v>
      </c>
    </row>
    <row r="232" spans="16:22" ht="21" x14ac:dyDescent="0.25">
      <c r="P232" s="88">
        <v>2.4</v>
      </c>
      <c r="Q232" s="88">
        <f t="shared" si="22"/>
        <v>13.470964323058974</v>
      </c>
      <c r="R232" s="88">
        <f t="shared" si="23"/>
        <v>13.111875525163846</v>
      </c>
      <c r="S232">
        <f t="shared" si="18"/>
        <v>105.18857975378187</v>
      </c>
      <c r="T232">
        <f t="shared" si="19"/>
        <v>104.71922502505413</v>
      </c>
      <c r="U232" s="95">
        <f t="shared" si="20"/>
        <v>149.68180200424018</v>
      </c>
      <c r="V232" s="95">
        <f t="shared" si="21"/>
        <v>148.8862457390467</v>
      </c>
    </row>
    <row r="233" spans="16:22" ht="21" x14ac:dyDescent="0.25">
      <c r="P233" s="88">
        <v>2.41</v>
      </c>
      <c r="Q233" s="88">
        <f t="shared" si="22"/>
        <v>13.498999658947541</v>
      </c>
      <c r="R233" s="88">
        <f t="shared" si="23"/>
        <v>13.139163537043427</v>
      </c>
      <c r="S233">
        <f t="shared" si="18"/>
        <v>105.22469577104711</v>
      </c>
      <c r="T233">
        <f t="shared" si="19"/>
        <v>104.75534104231937</v>
      </c>
      <c r="U233" s="95">
        <f t="shared" si="20"/>
        <v>149.74541107921888</v>
      </c>
      <c r="V233" s="95">
        <f t="shared" si="21"/>
        <v>148.9498548140254</v>
      </c>
    </row>
    <row r="234" spans="16:22" ht="21" x14ac:dyDescent="0.25">
      <c r="P234" s="88">
        <v>2.42</v>
      </c>
      <c r="Q234" s="88">
        <f t="shared" si="22"/>
        <v>13.526976890325637</v>
      </c>
      <c r="R234" s="88">
        <f t="shared" si="23"/>
        <v>13.166394993275581</v>
      </c>
      <c r="S234">
        <f t="shared" si="18"/>
        <v>105.26066223915836</v>
      </c>
      <c r="T234">
        <f t="shared" si="19"/>
        <v>104.79130751043064</v>
      </c>
      <c r="U234" s="95">
        <f t="shared" si="20"/>
        <v>149.80875676182848</v>
      </c>
      <c r="V234" s="95">
        <f t="shared" si="21"/>
        <v>149.01320049663499</v>
      </c>
    </row>
    <row r="235" spans="16:22" ht="21" x14ac:dyDescent="0.25">
      <c r="P235" s="88">
        <v>2.4300000000000002</v>
      </c>
      <c r="Q235" s="88">
        <f t="shared" si="22"/>
        <v>13.554896376975439</v>
      </c>
      <c r="R235" s="88">
        <f t="shared" si="23"/>
        <v>13.193570244051953</v>
      </c>
      <c r="S235">
        <f t="shared" si="18"/>
        <v>105.29648039151598</v>
      </c>
      <c r="T235">
        <f t="shared" si="19"/>
        <v>104.82712566278825</v>
      </c>
      <c r="U235" s="95">
        <f t="shared" si="20"/>
        <v>149.87184122438649</v>
      </c>
      <c r="V235" s="95">
        <f t="shared" si="21"/>
        <v>149.076284959193</v>
      </c>
    </row>
    <row r="236" spans="16:22" ht="21" x14ac:dyDescent="0.25">
      <c r="P236" s="88">
        <v>2.44</v>
      </c>
      <c r="Q236" s="88">
        <f t="shared" si="22"/>
        <v>13.58275847498143</v>
      </c>
      <c r="R236" s="88">
        <f t="shared" si="23"/>
        <v>13.220689635965057</v>
      </c>
      <c r="S236">
        <f t="shared" si="18"/>
        <v>105.33215144632433</v>
      </c>
      <c r="T236">
        <f t="shared" si="19"/>
        <v>104.86279671759659</v>
      </c>
      <c r="U236" s="95">
        <f t="shared" si="20"/>
        <v>149.93466661244653</v>
      </c>
      <c r="V236" s="95">
        <f t="shared" si="21"/>
        <v>149.13911034725305</v>
      </c>
    </row>
    <row r="237" spans="16:22" ht="21" x14ac:dyDescent="0.25">
      <c r="P237" s="88">
        <v>2.4500000000000002</v>
      </c>
      <c r="Q237" s="88">
        <f t="shared" si="22"/>
        <v>13.610563536783403</v>
      </c>
      <c r="R237" s="88">
        <f t="shared" si="23"/>
        <v>13.247753512059871</v>
      </c>
      <c r="S237">
        <f t="shared" si="18"/>
        <v>105.36767660684039</v>
      </c>
      <c r="T237">
        <f t="shared" si="19"/>
        <v>104.89832187811265</v>
      </c>
      <c r="U237" s="95">
        <f t="shared" si="20"/>
        <v>149.99723504523632</v>
      </c>
      <c r="V237" s="95">
        <f t="shared" si="21"/>
        <v>149.20167878004284</v>
      </c>
    </row>
    <row r="238" spans="16:22" ht="21" x14ac:dyDescent="0.25">
      <c r="P238" s="88">
        <v>2.46</v>
      </c>
      <c r="Q238" s="88">
        <f t="shared" si="22"/>
        <v>13.638311911228454</v>
      </c>
      <c r="R238" s="88">
        <f t="shared" si="23"/>
        <v>13.274762211884456</v>
      </c>
      <c r="S238">
        <f t="shared" si="18"/>
        <v>105.40305706161732</v>
      </c>
      <c r="T238">
        <f t="shared" si="19"/>
        <v>104.9337023328896</v>
      </c>
      <c r="U238" s="95">
        <f t="shared" si="20"/>
        <v>150.05954861608654</v>
      </c>
      <c r="V238" s="95">
        <f t="shared" si="21"/>
        <v>149.26399235089306</v>
      </c>
    </row>
    <row r="239" spans="16:22" ht="21" x14ac:dyDescent="0.25">
      <c r="P239" s="88">
        <v>2.4700000000000002</v>
      </c>
      <c r="Q239" s="88">
        <f t="shared" si="22"/>
        <v>13.666003943622071</v>
      </c>
      <c r="R239" s="88">
        <f t="shared" si="23"/>
        <v>13.301716071539651</v>
      </c>
      <c r="S239">
        <f t="shared" si="18"/>
        <v>105.43829398474305</v>
      </c>
      <c r="T239">
        <f t="shared" si="19"/>
        <v>104.96893925601532</v>
      </c>
      <c r="U239" s="95">
        <f t="shared" si="20"/>
        <v>150.12160939285107</v>
      </c>
      <c r="V239" s="95">
        <f t="shared" si="21"/>
        <v>149.32605312765759</v>
      </c>
    </row>
    <row r="240" spans="16:22" ht="21" x14ac:dyDescent="0.25">
      <c r="P240" s="88">
        <v>2.48</v>
      </c>
      <c r="Q240" s="88">
        <f t="shared" si="22"/>
        <v>13.693639975778245</v>
      </c>
      <c r="R240" s="88">
        <f t="shared" si="23"/>
        <v>13.328615423727893</v>
      </c>
      <c r="S240">
        <f t="shared" si="18"/>
        <v>105.47338853607407</v>
      </c>
      <c r="T240">
        <f t="shared" si="19"/>
        <v>105.00403380734633</v>
      </c>
      <c r="U240" s="95">
        <f t="shared" si="20"/>
        <v>150.18341941831881</v>
      </c>
      <c r="V240" s="95">
        <f t="shared" si="21"/>
        <v>149.38786315312532</v>
      </c>
    </row>
    <row r="241" spans="16:22" ht="21" x14ac:dyDescent="0.25">
      <c r="P241" s="88">
        <v>2.4900000000000002</v>
      </c>
      <c r="Q241" s="88">
        <f t="shared" si="22"/>
        <v>13.721220346068716</v>
      </c>
      <c r="R241" s="88">
        <f t="shared" si="23"/>
        <v>13.355460597801105</v>
      </c>
      <c r="S241">
        <f t="shared" si="18"/>
        <v>105.50834186146447</v>
      </c>
      <c r="T241">
        <f t="shared" si="19"/>
        <v>105.03898713273674</v>
      </c>
      <c r="U241" s="95">
        <f t="shared" si="20"/>
        <v>150.24498071061697</v>
      </c>
      <c r="V241" s="95">
        <f t="shared" si="21"/>
        <v>149.44942444542349</v>
      </c>
    </row>
    <row r="242" spans="16:22" ht="21" x14ac:dyDescent="0.25">
      <c r="P242" s="88">
        <v>2.5</v>
      </c>
      <c r="Q242" s="88">
        <f t="shared" si="22"/>
        <v>13.748745389471292</v>
      </c>
      <c r="R242" s="88">
        <f t="shared" si="23"/>
        <v>13.382251919807766</v>
      </c>
      <c r="S242">
        <f t="shared" si="18"/>
        <v>105.54315509299049</v>
      </c>
      <c r="T242">
        <f t="shared" si="19"/>
        <v>105.07380036426275</v>
      </c>
      <c r="U242" s="95">
        <f t="shared" si="20"/>
        <v>150.30629526360673</v>
      </c>
      <c r="V242" s="95">
        <f t="shared" si="21"/>
        <v>149.51073899841327</v>
      </c>
    </row>
    <row r="243" spans="16:22" ht="21" x14ac:dyDescent="0.25">
      <c r="P243" s="88">
        <v>2.5099999999999998</v>
      </c>
      <c r="Q243" s="88">
        <f t="shared" si="22"/>
        <v>13.776215437617331</v>
      </c>
      <c r="R243" s="88">
        <f t="shared" si="23"/>
        <v>13.4089897125391</v>
      </c>
      <c r="S243">
        <f t="shared" si="18"/>
        <v>105.5778293491705</v>
      </c>
      <c r="T243">
        <f t="shared" si="19"/>
        <v>105.10847462044276</v>
      </c>
      <c r="U243" s="95">
        <f t="shared" si="20"/>
        <v>150.36736504727048</v>
      </c>
      <c r="V243" s="95">
        <f t="shared" si="21"/>
        <v>149.571808782077</v>
      </c>
    </row>
    <row r="244" spans="16:22" ht="21" x14ac:dyDescent="0.25">
      <c r="P244" s="88">
        <v>2.52</v>
      </c>
      <c r="Q244" s="88">
        <f t="shared" si="22"/>
        <v>13.803630818838359</v>
      </c>
      <c r="R244" s="88">
        <f t="shared" si="23"/>
        <v>13.43567429557446</v>
      </c>
      <c r="S244">
        <f t="shared" si="18"/>
        <v>105.61236573518062</v>
      </c>
      <c r="T244">
        <f t="shared" si="19"/>
        <v>105.14301100645289</v>
      </c>
      <c r="U244" s="95">
        <f t="shared" si="20"/>
        <v>150.42819200809166</v>
      </c>
      <c r="V244" s="95">
        <f t="shared" si="21"/>
        <v>149.63263574289817</v>
      </c>
    </row>
    <row r="245" spans="16:22" ht="21" x14ac:dyDescent="0.25">
      <c r="P245" s="88">
        <v>2.5299999999999998</v>
      </c>
      <c r="Q245" s="88">
        <f t="shared" si="22"/>
        <v>13.830991858211839</v>
      </c>
      <c r="R245" s="88">
        <f t="shared" si="23"/>
        <v>13.46230598532588</v>
      </c>
      <c r="S245">
        <f t="shared" si="18"/>
        <v>105.64676534306611</v>
      </c>
      <c r="T245">
        <f t="shared" si="19"/>
        <v>105.17741061433837</v>
      </c>
      <c r="U245" s="95">
        <f t="shared" si="20"/>
        <v>150.4887780694271</v>
      </c>
      <c r="V245" s="95">
        <f t="shared" si="21"/>
        <v>149.69322180423362</v>
      </c>
    </row>
    <row r="246" spans="16:22" ht="21" x14ac:dyDescent="0.25">
      <c r="P246" s="88">
        <v>2.54</v>
      </c>
      <c r="Q246" s="88">
        <f t="shared" si="22"/>
        <v>13.858298877606162</v>
      </c>
      <c r="R246" s="88">
        <f t="shared" si="23"/>
        <v>13.488885095081871</v>
      </c>
      <c r="S246">
        <f t="shared" si="18"/>
        <v>105.6810292519485</v>
      </c>
      <c r="T246">
        <f t="shared" si="19"/>
        <v>105.21167452322076</v>
      </c>
      <c r="U246" s="95">
        <f t="shared" si="20"/>
        <v>150.5491251318719</v>
      </c>
      <c r="V246" s="95">
        <f t="shared" si="21"/>
        <v>149.75356886667842</v>
      </c>
    </row>
    <row r="247" spans="16:22" ht="21" x14ac:dyDescent="0.25">
      <c r="P247" s="88">
        <v>2.5499999999999998</v>
      </c>
      <c r="Q247" s="88">
        <f t="shared" si="22"/>
        <v>13.885552195724815</v>
      </c>
      <c r="R247" s="88">
        <f t="shared" si="23"/>
        <v>13.515411935050393</v>
      </c>
      <c r="S247">
        <f t="shared" si="18"/>
        <v>105.71515852822884</v>
      </c>
      <c r="T247">
        <f t="shared" si="19"/>
        <v>105.24580379950112</v>
      </c>
      <c r="U247" s="95">
        <f t="shared" si="20"/>
        <v>150.60923507361716</v>
      </c>
      <c r="V247" s="95">
        <f t="shared" si="21"/>
        <v>149.81367880842367</v>
      </c>
    </row>
    <row r="248" spans="16:22" ht="21" x14ac:dyDescent="0.25">
      <c r="P248" s="88">
        <v>2.56</v>
      </c>
      <c r="Q248" s="88">
        <f t="shared" si="22"/>
        <v>13.912752128149782</v>
      </c>
      <c r="R248" s="88">
        <f t="shared" si="23"/>
        <v>13.541886812401122</v>
      </c>
      <c r="S248">
        <f t="shared" si="18"/>
        <v>105.74915422578674</v>
      </c>
      <c r="T248">
        <f t="shared" si="19"/>
        <v>105.279799497059</v>
      </c>
      <c r="U248" s="95">
        <f t="shared" si="20"/>
        <v>150.66910975080071</v>
      </c>
      <c r="V248" s="95">
        <f t="shared" si="21"/>
        <v>149.87355348560723</v>
      </c>
    </row>
    <row r="249" spans="16:22" ht="21" x14ac:dyDescent="0.25">
      <c r="P249" s="88">
        <v>2.57</v>
      </c>
      <c r="Q249" s="88">
        <f t="shared" si="22"/>
        <v>13.939898987384172</v>
      </c>
      <c r="R249" s="88">
        <f t="shared" si="23"/>
        <v>13.568310031306927</v>
      </c>
      <c r="S249">
        <f t="shared" si="18"/>
        <v>105.78301738617563</v>
      </c>
      <c r="T249">
        <f t="shared" si="19"/>
        <v>105.31366265744791</v>
      </c>
      <c r="U249" s="95">
        <f t="shared" si="20"/>
        <v>150.72875099785108</v>
      </c>
      <c r="V249" s="95">
        <f t="shared" si="21"/>
        <v>149.93319473265763</v>
      </c>
    </row>
    <row r="250" spans="16:22" ht="21" x14ac:dyDescent="0.25">
      <c r="P250" s="88">
        <v>2.58</v>
      </c>
      <c r="Q250" s="88">
        <f t="shared" si="22"/>
        <v>13.966993082894126</v>
      </c>
      <c r="R250" s="88">
        <f t="shared" si="23"/>
        <v>13.594681892984662</v>
      </c>
      <c r="S250">
        <f t="shared" si="18"/>
        <v>105.81674903881435</v>
      </c>
      <c r="T250">
        <f t="shared" si="19"/>
        <v>105.34739431008661</v>
      </c>
      <c r="U250" s="95">
        <f t="shared" si="20"/>
        <v>150.78816062782477</v>
      </c>
      <c r="V250" s="95">
        <f t="shared" si="21"/>
        <v>149.99260436263128</v>
      </c>
    </row>
    <row r="251" spans="16:22" ht="21" x14ac:dyDescent="0.25">
      <c r="P251" s="88">
        <v>2.59</v>
      </c>
      <c r="Q251" s="88">
        <f t="shared" si="22"/>
        <v>13.994034721149951</v>
      </c>
      <c r="R251" s="88">
        <f t="shared" si="23"/>
        <v>13.621002695735207</v>
      </c>
      <c r="S251">
        <f t="shared" si="18"/>
        <v>105.85035020117478</v>
      </c>
      <c r="T251">
        <f t="shared" si="19"/>
        <v>105.38099547244704</v>
      </c>
      <c r="U251" s="95">
        <f t="shared" si="20"/>
        <v>150.84734043273676</v>
      </c>
      <c r="V251" s="95">
        <f t="shared" si="21"/>
        <v>150.05178416754327</v>
      </c>
    </row>
    <row r="252" spans="16:22" ht="21" x14ac:dyDescent="0.25">
      <c r="P252" s="88">
        <v>2.6</v>
      </c>
      <c r="Q252" s="88">
        <f t="shared" si="22"/>
        <v>14.02102420566659</v>
      </c>
      <c r="R252" s="88">
        <f t="shared" si="23"/>
        <v>13.647272734982863</v>
      </c>
      <c r="S252">
        <f t="shared" si="18"/>
        <v>105.8838218789661</v>
      </c>
      <c r="T252">
        <f t="shared" si="19"/>
        <v>105.41446715023837</v>
      </c>
      <c r="U252" s="95">
        <f t="shared" si="20"/>
        <v>150.90629218388511</v>
      </c>
      <c r="V252" s="95">
        <f t="shared" si="21"/>
        <v>150.11073591869163</v>
      </c>
    </row>
    <row r="253" spans="16:22" ht="21" x14ac:dyDescent="0.25">
      <c r="P253" s="88">
        <v>2.61</v>
      </c>
      <c r="Q253" s="88">
        <f t="shared" si="22"/>
        <v>14.047961837043351</v>
      </c>
      <c r="R253" s="88">
        <f t="shared" si="23"/>
        <v>13.673492303314006</v>
      </c>
      <c r="S253">
        <f t="shared" si="18"/>
        <v>105.91716506631536</v>
      </c>
      <c r="T253">
        <f t="shared" si="19"/>
        <v>105.44781033758763</v>
      </c>
      <c r="U253" s="95">
        <f t="shared" si="20"/>
        <v>150.96501763216892</v>
      </c>
      <c r="V253" s="95">
        <f t="shared" si="21"/>
        <v>150.16946136697544</v>
      </c>
    </row>
    <row r="254" spans="16:22" ht="21" x14ac:dyDescent="0.25">
      <c r="P254" s="88">
        <v>2.62</v>
      </c>
      <c r="Q254" s="88">
        <f t="shared" si="22"/>
        <v>14.074847913002985</v>
      </c>
      <c r="R254" s="88">
        <f t="shared" si="23"/>
        <v>13.699661690515143</v>
      </c>
      <c r="S254">
        <f t="shared" si="18"/>
        <v>105.95038074594466</v>
      </c>
      <c r="T254">
        <f t="shared" si="19"/>
        <v>105.48102601721692</v>
      </c>
      <c r="U254" s="95">
        <f t="shared" si="20"/>
        <v>151.02351850840037</v>
      </c>
      <c r="V254" s="95">
        <f t="shared" si="21"/>
        <v>150.22796224320689</v>
      </c>
    </row>
    <row r="255" spans="16:22" ht="21" x14ac:dyDescent="0.25">
      <c r="P255" s="88">
        <v>2.63</v>
      </c>
      <c r="Q255" s="88">
        <f t="shared" si="22"/>
        <v>14.101682728430054</v>
      </c>
      <c r="R255" s="88">
        <f t="shared" si="23"/>
        <v>13.725781183610241</v>
      </c>
      <c r="S255">
        <f t="shared" si="18"/>
        <v>105.9834698893449</v>
      </c>
      <c r="T255">
        <f t="shared" si="19"/>
        <v>105.51411516061717</v>
      </c>
      <c r="U255" s="95">
        <f t="shared" si="20"/>
        <v>151.08179652361088</v>
      </c>
      <c r="V255" s="95">
        <f t="shared" si="21"/>
        <v>150.28624025841739</v>
      </c>
    </row>
    <row r="256" spans="16:22" ht="21" x14ac:dyDescent="0.25">
      <c r="P256" s="88">
        <v>2.64</v>
      </c>
      <c r="Q256" s="88">
        <f t="shared" si="22"/>
        <v>14.128466575408689</v>
      </c>
      <c r="R256" s="88">
        <f t="shared" si="23"/>
        <v>13.751851066897494</v>
      </c>
      <c r="S256">
        <f t="shared" si="18"/>
        <v>106.01643345694636</v>
      </c>
      <c r="T256">
        <f t="shared" si="19"/>
        <v>105.54707872821862</v>
      </c>
      <c r="U256" s="95">
        <f t="shared" si="20"/>
        <v>151.13985336935127</v>
      </c>
      <c r="V256" s="95">
        <f t="shared" si="21"/>
        <v>150.34429710415779</v>
      </c>
    </row>
    <row r="257" spans="16:22" ht="21" x14ac:dyDescent="0.25">
      <c r="P257" s="88">
        <v>2.65</v>
      </c>
      <c r="Q257" s="88">
        <f t="shared" si="22"/>
        <v>14.155199743259667</v>
      </c>
      <c r="R257" s="88">
        <f t="shared" si="23"/>
        <v>13.777871621985399</v>
      </c>
      <c r="S257">
        <f t="shared" si="18"/>
        <v>106.04927239828589</v>
      </c>
      <c r="T257">
        <f t="shared" si="19"/>
        <v>105.57991766955817</v>
      </c>
      <c r="U257" s="95">
        <f t="shared" si="20"/>
        <v>151.19769071798652</v>
      </c>
      <c r="V257" s="95">
        <f t="shared" si="21"/>
        <v>150.40213445279304</v>
      </c>
    </row>
    <row r="258" spans="16:22" ht="21" x14ac:dyDescent="0.25">
      <c r="P258" s="88">
        <v>2.66</v>
      </c>
      <c r="Q258" s="88">
        <f t="shared" si="22"/>
        <v>14.181882518576884</v>
      </c>
      <c r="R258" s="88">
        <f t="shared" si="23"/>
        <v>13.803843127828257</v>
      </c>
      <c r="S258">
        <f t="shared" si="18"/>
        <v>106.08198765217108</v>
      </c>
      <c r="T258">
        <f t="shared" si="19"/>
        <v>105.61263292344334</v>
      </c>
      <c r="U258" s="95">
        <f t="shared" si="20"/>
        <v>151.25531022298469</v>
      </c>
      <c r="V258" s="95">
        <f t="shared" si="21"/>
        <v>150.45975395779124</v>
      </c>
    </row>
    <row r="259" spans="16:22" ht="21" x14ac:dyDescent="0.25">
      <c r="P259" s="88">
        <v>2.67</v>
      </c>
      <c r="Q259" s="88">
        <f t="shared" si="22"/>
        <v>14.208515185263188</v>
      </c>
      <c r="R259" s="88">
        <f t="shared" si="23"/>
        <v>13.829765860761063</v>
      </c>
      <c r="S259">
        <f t="shared" ref="S259:S322" si="24">(20*LOG10(P259)+20*LOG10(1806/1000)+92.45)</f>
        <v>106.11458014684125</v>
      </c>
      <c r="T259">
        <f t="shared" ref="T259:T322" si="25">(20*LOG10(P259)+20*LOG10(1711/1000)+92.45)</f>
        <v>105.64522541811351</v>
      </c>
      <c r="U259" s="95">
        <f t="shared" ref="U259:U322" si="26">46.3+33.9*LOG10(1806)-13.82*LOG10(30)+(44.9-6.55*LOG10(30))*LOG10(P259)</f>
        <v>151.31271351920063</v>
      </c>
      <c r="V259" s="95">
        <f t="shared" ref="V259:V322" si="27">46.3+33.9*LOG10(1711)-13.82*LOG10(30)+(44.9-6.55*LOG10(30))*LOG10(P259)</f>
        <v>150.51715725400715</v>
      </c>
    </row>
    <row r="260" spans="16:22" ht="21" x14ac:dyDescent="0.25">
      <c r="P260" s="88">
        <v>2.68</v>
      </c>
      <c r="Q260" s="88">
        <f t="shared" ref="Q260:Q323" si="28">SQRT((4*3.14*P260)/0.166112957)</f>
        <v>14.235098024565643</v>
      </c>
      <c r="R260" s="88">
        <f t="shared" ref="R260:R323" si="29">SQRT((4*3.14*P260)/0.175336061)</f>
        <v>13.855640094533813</v>
      </c>
      <c r="S260">
        <f t="shared" si="24"/>
        <v>106.14705080012553</v>
      </c>
      <c r="T260">
        <f t="shared" si="25"/>
        <v>105.67769607139779</v>
      </c>
      <c r="U260" s="95">
        <f t="shared" si="26"/>
        <v>151.36990222315427</v>
      </c>
      <c r="V260" s="95">
        <f t="shared" si="27"/>
        <v>150.57434595796079</v>
      </c>
    </row>
    <row r="261" spans="16:22" ht="21" x14ac:dyDescent="0.25">
      <c r="P261" s="88">
        <v>2.69</v>
      </c>
      <c r="Q261" s="88">
        <f t="shared" si="28"/>
        <v>14.261631315110158</v>
      </c>
      <c r="R261" s="88">
        <f t="shared" si="29"/>
        <v>13.881466100345229</v>
      </c>
      <c r="S261">
        <f t="shared" si="24"/>
        <v>106.17940051959791</v>
      </c>
      <c r="T261">
        <f t="shared" si="25"/>
        <v>105.71004579087017</v>
      </c>
      <c r="U261" s="95">
        <f t="shared" si="26"/>
        <v>151.42687793330373</v>
      </c>
      <c r="V261" s="95">
        <f t="shared" si="27"/>
        <v>150.63132166811025</v>
      </c>
    </row>
    <row r="262" spans="16:22" ht="21" x14ac:dyDescent="0.25">
      <c r="P262" s="88">
        <v>2.7</v>
      </c>
      <c r="Q262" s="88">
        <f t="shared" si="28"/>
        <v>14.288115332935577</v>
      </c>
      <c r="R262" s="88">
        <f t="shared" si="29"/>
        <v>13.907244146875922</v>
      </c>
      <c r="S262">
        <f t="shared" si="24"/>
        <v>106.21163020272949</v>
      </c>
      <c r="T262">
        <f t="shared" si="25"/>
        <v>105.74227547400176</v>
      </c>
      <c r="U262" s="95">
        <f t="shared" si="26"/>
        <v>151.48364223031354</v>
      </c>
      <c r="V262" s="95">
        <f t="shared" si="27"/>
        <v>150.68808596512008</v>
      </c>
    </row>
    <row r="263" spans="16:22" ht="21" x14ac:dyDescent="0.25">
      <c r="P263" s="88">
        <v>2.71</v>
      </c>
      <c r="Q263" s="88">
        <f t="shared" si="28"/>
        <v>14.314550351527174</v>
      </c>
      <c r="R263" s="88">
        <f t="shared" si="29"/>
        <v>13.932974500321004</v>
      </c>
      <c r="S263">
        <f t="shared" si="24"/>
        <v>106.24374073703785</v>
      </c>
      <c r="T263">
        <f t="shared" si="25"/>
        <v>105.77438600831013</v>
      </c>
      <c r="U263" s="95">
        <f t="shared" si="26"/>
        <v>151.54019667731765</v>
      </c>
      <c r="V263" s="95">
        <f t="shared" si="27"/>
        <v>150.74464041212417</v>
      </c>
    </row>
    <row r="264" spans="16:22" ht="21" x14ac:dyDescent="0.25">
      <c r="P264" s="88">
        <v>2.72</v>
      </c>
      <c r="Q264" s="88">
        <f t="shared" si="28"/>
        <v>14.340936641849611</v>
      </c>
      <c r="R264" s="88">
        <f t="shared" si="29"/>
        <v>13.958657424422169</v>
      </c>
      <c r="S264">
        <f t="shared" si="24"/>
        <v>106.27573300023371</v>
      </c>
      <c r="T264">
        <f t="shared" si="25"/>
        <v>105.80637827150599</v>
      </c>
      <c r="U264" s="95">
        <f t="shared" si="26"/>
        <v>151.59654282017769</v>
      </c>
      <c r="V264" s="95">
        <f t="shared" si="27"/>
        <v>150.80098655498421</v>
      </c>
    </row>
    <row r="265" spans="16:22" ht="21" x14ac:dyDescent="0.25">
      <c r="P265" s="88">
        <v>2.73</v>
      </c>
      <c r="Q265" s="88">
        <f t="shared" si="28"/>
        <v>14.367274472379332</v>
      </c>
      <c r="R265" s="88">
        <f t="shared" si="29"/>
        <v>13.984293180499218</v>
      </c>
      <c r="S265">
        <f t="shared" si="24"/>
        <v>106.30760786036487</v>
      </c>
      <c r="T265">
        <f t="shared" si="25"/>
        <v>105.83825313163713</v>
      </c>
      <c r="U265" s="95">
        <f t="shared" si="26"/>
        <v>151.65268218773656</v>
      </c>
      <c r="V265" s="95">
        <f t="shared" si="27"/>
        <v>150.8571259225431</v>
      </c>
    </row>
    <row r="266" spans="16:22" ht="21" x14ac:dyDescent="0.25">
      <c r="P266" s="88">
        <v>2.74</v>
      </c>
      <c r="Q266" s="88">
        <f t="shared" si="28"/>
        <v>14.393564109136445</v>
      </c>
      <c r="R266" s="88">
        <f t="shared" si="29"/>
        <v>14.009882027481092</v>
      </c>
      <c r="S266">
        <f t="shared" si="24"/>
        <v>106.33936617595751</v>
      </c>
      <c r="T266">
        <f t="shared" si="25"/>
        <v>105.87001144722977</v>
      </c>
      <c r="U266" s="95">
        <f t="shared" si="26"/>
        <v>151.7086162920674</v>
      </c>
      <c r="V266" s="95">
        <f t="shared" si="27"/>
        <v>150.91306002687392</v>
      </c>
    </row>
    <row r="267" spans="16:22" ht="21" x14ac:dyDescent="0.25">
      <c r="P267" s="88">
        <v>2.75</v>
      </c>
      <c r="Q267" s="88">
        <f t="shared" si="28"/>
        <v>14.419805815716066</v>
      </c>
      <c r="R267" s="88">
        <f t="shared" si="29"/>
        <v>14.035424221936383</v>
      </c>
      <c r="S267">
        <f t="shared" si="24"/>
        <v>106.371008796155</v>
      </c>
      <c r="T267">
        <f t="shared" si="25"/>
        <v>105.90165406742726</v>
      </c>
      <c r="U267" s="95">
        <f t="shared" si="26"/>
        <v>151.76434662871782</v>
      </c>
      <c r="V267" s="95">
        <f t="shared" si="27"/>
        <v>150.96879036352433</v>
      </c>
    </row>
    <row r="268" spans="16:22" ht="21" x14ac:dyDescent="0.25">
      <c r="P268" s="88">
        <v>2.76</v>
      </c>
      <c r="Q268" s="88">
        <f t="shared" si="28"/>
        <v>14.445999853319151</v>
      </c>
      <c r="R268" s="88">
        <f t="shared" si="29"/>
        <v>14.060920018103342</v>
      </c>
      <c r="S268">
        <f t="shared" si="24"/>
        <v>106.40253656085409</v>
      </c>
      <c r="T268">
        <f t="shared" si="25"/>
        <v>105.93318183212637</v>
      </c>
      <c r="U268" s="95">
        <f t="shared" si="26"/>
        <v>151.81987467694989</v>
      </c>
      <c r="V268" s="95">
        <f t="shared" si="27"/>
        <v>151.02431841175641</v>
      </c>
    </row>
    <row r="269" spans="16:22" ht="21" x14ac:dyDescent="0.25">
      <c r="P269" s="88">
        <v>2.77</v>
      </c>
      <c r="Q269" s="88">
        <f t="shared" si="28"/>
        <v>14.472146480782834</v>
      </c>
      <c r="R269" s="88">
        <f t="shared" si="29"/>
        <v>14.086369667919415</v>
      </c>
      <c r="S269">
        <f t="shared" si="24"/>
        <v>106.43395030083872</v>
      </c>
      <c r="T269">
        <f t="shared" si="25"/>
        <v>105.96459557211098</v>
      </c>
      <c r="U269" s="95">
        <f t="shared" si="26"/>
        <v>151.87520189997582</v>
      </c>
      <c r="V269" s="95">
        <f t="shared" si="27"/>
        <v>151.07964563478234</v>
      </c>
    </row>
    <row r="270" spans="16:22" ht="21" x14ac:dyDescent="0.25">
      <c r="P270" s="88">
        <v>2.78</v>
      </c>
      <c r="Q270" s="88">
        <f t="shared" si="28"/>
        <v>14.498245954610267</v>
      </c>
      <c r="R270" s="88">
        <f t="shared" si="29"/>
        <v>14.111773421050273</v>
      </c>
      <c r="S270">
        <f t="shared" si="24"/>
        <v>106.46525083791127</v>
      </c>
      <c r="T270">
        <f t="shared" si="25"/>
        <v>105.99589610918353</v>
      </c>
      <c r="U270" s="95">
        <f t="shared" si="26"/>
        <v>151.93032974518917</v>
      </c>
      <c r="V270" s="95">
        <f t="shared" si="27"/>
        <v>151.13477347999569</v>
      </c>
    </row>
    <row r="271" spans="16:22" ht="21" x14ac:dyDescent="0.25">
      <c r="P271" s="88">
        <v>2.79</v>
      </c>
      <c r="Q271" s="88">
        <f t="shared" si="28"/>
        <v>14.524298528999982</v>
      </c>
      <c r="R271" s="88">
        <f t="shared" si="29"/>
        <v>14.1371315249184</v>
      </c>
      <c r="S271">
        <f t="shared" si="24"/>
        <v>106.4964389850217</v>
      </c>
      <c r="T271">
        <f t="shared" si="25"/>
        <v>106.02708425629396</v>
      </c>
      <c r="U271" s="95">
        <f t="shared" si="26"/>
        <v>151.98525964439216</v>
      </c>
      <c r="V271" s="95">
        <f t="shared" si="27"/>
        <v>151.18970337919868</v>
      </c>
    </row>
    <row r="272" spans="16:22" ht="21" x14ac:dyDescent="0.25">
      <c r="P272" s="88">
        <v>2.8</v>
      </c>
      <c r="Q272" s="88">
        <f t="shared" si="28"/>
        <v>14.550304455874764</v>
      </c>
      <c r="R272" s="88">
        <f t="shared" si="29"/>
        <v>14.162444224731212</v>
      </c>
      <c r="S272">
        <f t="shared" si="24"/>
        <v>106.52751554639413</v>
      </c>
      <c r="T272">
        <f t="shared" si="25"/>
        <v>106.05816081766639</v>
      </c>
      <c r="U272" s="95">
        <f t="shared" si="26"/>
        <v>152.03999301401873</v>
      </c>
      <c r="V272" s="95">
        <f t="shared" si="27"/>
        <v>151.24443674882525</v>
      </c>
    </row>
    <row r="273" spans="16:22" ht="21" x14ac:dyDescent="0.25">
      <c r="P273" s="88">
        <v>2.81</v>
      </c>
      <c r="Q273" s="88">
        <f t="shared" si="28"/>
        <v>14.576263984910094</v>
      </c>
      <c r="R273" s="88">
        <f t="shared" si="29"/>
        <v>14.187711763508705</v>
      </c>
      <c r="S273">
        <f t="shared" si="24"/>
        <v>106.55848131765134</v>
      </c>
      <c r="T273">
        <f t="shared" si="25"/>
        <v>106.08912658892361</v>
      </c>
      <c r="U273" s="95">
        <f t="shared" si="26"/>
        <v>152.09453125535379</v>
      </c>
      <c r="V273" s="95">
        <f t="shared" si="27"/>
        <v>151.2989749901603</v>
      </c>
    </row>
    <row r="274" spans="16:22" ht="21" x14ac:dyDescent="0.25">
      <c r="P274" s="88">
        <v>2.82</v>
      </c>
      <c r="Q274" s="88">
        <f t="shared" si="28"/>
        <v>14.602177363562088</v>
      </c>
      <c r="R274" s="88">
        <f t="shared" si="29"/>
        <v>14.212934382110685</v>
      </c>
      <c r="S274">
        <f t="shared" si="24"/>
        <v>106.58933708593696</v>
      </c>
      <c r="T274">
        <f t="shared" si="25"/>
        <v>106.11998235720922</v>
      </c>
      <c r="U274" s="95">
        <f t="shared" si="26"/>
        <v>152.14887575474833</v>
      </c>
      <c r="V274" s="95">
        <f t="shared" si="27"/>
        <v>151.35331948955485</v>
      </c>
    </row>
    <row r="275" spans="16:22" ht="21" x14ac:dyDescent="0.25">
      <c r="P275" s="88">
        <v>2.83</v>
      </c>
      <c r="Q275" s="88">
        <f t="shared" si="28"/>
        <v>14.62804483709505</v>
      </c>
      <c r="R275" s="88">
        <f t="shared" si="29"/>
        <v>14.238112319263564</v>
      </c>
      <c r="S275">
        <f t="shared" si="24"/>
        <v>106.62008363003555</v>
      </c>
      <c r="T275">
        <f t="shared" si="25"/>
        <v>106.15072890130782</v>
      </c>
      <c r="U275" s="95">
        <f t="shared" si="26"/>
        <v>152.20302788383108</v>
      </c>
      <c r="V275" s="95">
        <f t="shared" si="27"/>
        <v>151.4074716186376</v>
      </c>
    </row>
    <row r="276" spans="16:22" ht="21" x14ac:dyDescent="0.25">
      <c r="P276" s="88">
        <v>2.84</v>
      </c>
      <c r="Q276" s="88">
        <f t="shared" si="28"/>
        <v>14.653866648608522</v>
      </c>
      <c r="R276" s="88">
        <f t="shared" si="29"/>
        <v>14.263245811586705</v>
      </c>
      <c r="S276">
        <f t="shared" si="24"/>
        <v>106.65072172049049</v>
      </c>
      <c r="T276">
        <f t="shared" si="25"/>
        <v>106.18136699176276</v>
      </c>
      <c r="U276" s="95">
        <f t="shared" si="26"/>
        <v>152.25698899971601</v>
      </c>
      <c r="V276" s="95">
        <f t="shared" si="27"/>
        <v>151.46143273452253</v>
      </c>
    </row>
    <row r="277" spans="16:22" ht="21" x14ac:dyDescent="0.25">
      <c r="P277" s="88">
        <v>2.85</v>
      </c>
      <c r="Q277" s="88">
        <f t="shared" si="28"/>
        <v>14.679643039063967</v>
      </c>
      <c r="R277" s="88">
        <f t="shared" si="29"/>
        <v>14.288335093618377</v>
      </c>
      <c r="S277">
        <f t="shared" si="24"/>
        <v>106.68125211971994</v>
      </c>
      <c r="T277">
        <f t="shared" si="25"/>
        <v>106.21189739099222</v>
      </c>
      <c r="U277" s="95">
        <f t="shared" si="26"/>
        <v>152.3107604452066</v>
      </c>
      <c r="V277" s="95">
        <f t="shared" si="27"/>
        <v>151.51520418001311</v>
      </c>
    </row>
    <row r="278" spans="16:22" ht="21" x14ac:dyDescent="0.25">
      <c r="P278" s="88">
        <v>2.86</v>
      </c>
      <c r="Q278" s="88">
        <f t="shared" si="28"/>
        <v>14.705374247310989</v>
      </c>
      <c r="R278" s="88">
        <f t="shared" si="29"/>
        <v>14.313380397841287</v>
      </c>
      <c r="S278">
        <f t="shared" si="24"/>
        <v>106.7116755821306</v>
      </c>
      <c r="T278">
        <f t="shared" si="25"/>
        <v>106.24232085340287</v>
      </c>
      <c r="U278" s="95">
        <f t="shared" si="26"/>
        <v>152.3643435489962</v>
      </c>
      <c r="V278" s="95">
        <f t="shared" si="27"/>
        <v>151.56878728380269</v>
      </c>
    </row>
    <row r="279" spans="16:22" ht="21" x14ac:dyDescent="0.25">
      <c r="P279" s="88">
        <v>2.87</v>
      </c>
      <c r="Q279" s="88">
        <f t="shared" si="28"/>
        <v>14.731060510113156</v>
      </c>
      <c r="R279" s="88">
        <f t="shared" si="29"/>
        <v>14.338381954707723</v>
      </c>
      <c r="S279">
        <f t="shared" si="24"/>
        <v>106.74199285422959</v>
      </c>
      <c r="T279">
        <f t="shared" si="25"/>
        <v>106.27263812550186</v>
      </c>
      <c r="U279" s="95">
        <f t="shared" si="26"/>
        <v>152.41773962586507</v>
      </c>
      <c r="V279" s="95">
        <f t="shared" si="27"/>
        <v>151.62218336067161</v>
      </c>
    </row>
    <row r="280" spans="16:22" ht="21" x14ac:dyDescent="0.25">
      <c r="P280" s="88">
        <v>2.88</v>
      </c>
      <c r="Q280" s="88">
        <f t="shared" si="28"/>
        <v>14.756702062173421</v>
      </c>
      <c r="R280" s="88">
        <f t="shared" si="29"/>
        <v>14.363339992664271</v>
      </c>
      <c r="S280">
        <f t="shared" si="24"/>
        <v>106.77220467473435</v>
      </c>
      <c r="T280">
        <f t="shared" si="25"/>
        <v>106.30284994600663</v>
      </c>
      <c r="U280" s="95">
        <f t="shared" si="26"/>
        <v>152.47094997687407</v>
      </c>
      <c r="V280" s="95">
        <f t="shared" si="27"/>
        <v>151.67539371168058</v>
      </c>
    </row>
    <row r="281" spans="16:22" ht="21" x14ac:dyDescent="0.25">
      <c r="P281" s="88">
        <v>2.89</v>
      </c>
      <c r="Q281" s="88">
        <f t="shared" si="28"/>
        <v>14.782299136159143</v>
      </c>
      <c r="R281" s="88">
        <f t="shared" si="29"/>
        <v>14.388254738176192</v>
      </c>
      <c r="S281">
        <f t="shared" si="24"/>
        <v>106.8023117746807</v>
      </c>
      <c r="T281">
        <f t="shared" si="25"/>
        <v>106.33295704595297</v>
      </c>
      <c r="U281" s="95">
        <f t="shared" si="26"/>
        <v>152.52397588955466</v>
      </c>
      <c r="V281" s="95">
        <f t="shared" si="27"/>
        <v>151.72841962436118</v>
      </c>
    </row>
    <row r="282" spans="16:22" ht="21" x14ac:dyDescent="0.25">
      <c r="P282" s="88">
        <v>2.9</v>
      </c>
      <c r="Q282" s="88">
        <f t="shared" si="28"/>
        <v>14.807851962726712</v>
      </c>
      <c r="R282" s="88">
        <f t="shared" si="29"/>
        <v>14.413126415751387</v>
      </c>
      <c r="S282">
        <f t="shared" si="24"/>
        <v>106.83231487752886</v>
      </c>
      <c r="T282">
        <f t="shared" si="25"/>
        <v>106.36296014880114</v>
      </c>
      <c r="U282" s="95">
        <f t="shared" si="26"/>
        <v>152.57681863809597</v>
      </c>
      <c r="V282" s="95">
        <f t="shared" si="27"/>
        <v>151.78126237290249</v>
      </c>
    </row>
    <row r="283" spans="16:22" ht="21" x14ac:dyDescent="0.25">
      <c r="P283" s="88">
        <v>2.91</v>
      </c>
      <c r="Q283" s="88">
        <f t="shared" si="28"/>
        <v>14.833360770545811</v>
      </c>
      <c r="R283" s="88">
        <f t="shared" si="29"/>
        <v>14.437955247964</v>
      </c>
      <c r="S283">
        <f t="shared" si="24"/>
        <v>106.86221469926789</v>
      </c>
      <c r="T283">
        <f t="shared" si="25"/>
        <v>106.39285997054016</v>
      </c>
      <c r="U283" s="95">
        <f t="shared" si="26"/>
        <v>152.6294794835286</v>
      </c>
      <c r="V283" s="95">
        <f t="shared" si="27"/>
        <v>151.83392321833512</v>
      </c>
    </row>
    <row r="284" spans="16:22" ht="21" x14ac:dyDescent="0.25">
      <c r="P284" s="88">
        <v>2.92</v>
      </c>
      <c r="Q284" s="88">
        <f t="shared" si="28"/>
        <v>14.858825786323273</v>
      </c>
      <c r="R284" s="88">
        <f t="shared" si="29"/>
        <v>14.462741455477659</v>
      </c>
      <c r="S284">
        <f t="shared" si="24"/>
        <v>106.8920119485181</v>
      </c>
      <c r="T284">
        <f t="shared" si="25"/>
        <v>106.42265721979038</v>
      </c>
      <c r="U284" s="95">
        <f t="shared" si="26"/>
        <v>152.68195967390494</v>
      </c>
      <c r="V284" s="95">
        <f t="shared" si="27"/>
        <v>151.88640340871146</v>
      </c>
    </row>
    <row r="285" spans="16:22" ht="21" x14ac:dyDescent="0.25">
      <c r="P285" s="88">
        <v>2.93</v>
      </c>
      <c r="Q285" s="88">
        <f t="shared" si="28"/>
        <v>14.884247234826606</v>
      </c>
      <c r="R285" s="88">
        <f t="shared" si="29"/>
        <v>14.487485257068352</v>
      </c>
      <c r="S285">
        <f t="shared" si="24"/>
        <v>106.92170732663193</v>
      </c>
      <c r="T285">
        <f t="shared" si="25"/>
        <v>106.45235259790419</v>
      </c>
      <c r="U285" s="95">
        <f t="shared" si="26"/>
        <v>152.73426044447689</v>
      </c>
      <c r="V285" s="95">
        <f t="shared" si="27"/>
        <v>151.93870417928343</v>
      </c>
    </row>
    <row r="286" spans="16:22" ht="21" x14ac:dyDescent="0.25">
      <c r="P286" s="88">
        <v>2.94</v>
      </c>
      <c r="Q286" s="88">
        <f t="shared" si="28"/>
        <v>14.909625338907128</v>
      </c>
      <c r="R286" s="88">
        <f t="shared" si="29"/>
        <v>14.512186869646959</v>
      </c>
      <c r="S286">
        <f t="shared" si="24"/>
        <v>106.95130152779289</v>
      </c>
      <c r="T286">
        <f t="shared" si="25"/>
        <v>106.48194679906516</v>
      </c>
      <c r="U286" s="95">
        <f t="shared" si="26"/>
        <v>152.78638301787021</v>
      </c>
      <c r="V286" s="95">
        <f t="shared" si="27"/>
        <v>151.99082675267672</v>
      </c>
    </row>
    <row r="287" spans="16:22" ht="21" x14ac:dyDescent="0.25">
      <c r="P287" s="88">
        <v>2.95</v>
      </c>
      <c r="Q287" s="88">
        <f t="shared" si="28"/>
        <v>14.934960319522766</v>
      </c>
      <c r="R287" s="88">
        <f t="shared" si="29"/>
        <v>14.536846508281444</v>
      </c>
      <c r="S287">
        <f t="shared" si="24"/>
        <v>106.98079523911301</v>
      </c>
      <c r="T287">
        <f t="shared" si="25"/>
        <v>106.51144051038527</v>
      </c>
      <c r="U287" s="95">
        <f t="shared" si="26"/>
        <v>152.83832860425593</v>
      </c>
      <c r="V287" s="95">
        <f t="shared" si="27"/>
        <v>152.04277233906245</v>
      </c>
    </row>
    <row r="288" spans="16:22" ht="21" x14ac:dyDescent="0.25">
      <c r="P288" s="88">
        <v>2.96</v>
      </c>
      <c r="Q288" s="88">
        <f t="shared" si="28"/>
        <v>14.960252395760493</v>
      </c>
      <c r="R288" s="88">
        <f t="shared" si="29"/>
        <v>14.561464386218688</v>
      </c>
      <c r="S288">
        <f t="shared" si="24"/>
        <v>107.01018914072851</v>
      </c>
      <c r="T288">
        <f t="shared" si="25"/>
        <v>106.54083441200078</v>
      </c>
      <c r="U288" s="95">
        <f t="shared" si="26"/>
        <v>152.89009840151917</v>
      </c>
      <c r="V288" s="95">
        <f t="shared" si="27"/>
        <v>152.09454213632569</v>
      </c>
    </row>
    <row r="289" spans="16:22" ht="21" x14ac:dyDescent="0.25">
      <c r="P289" s="88">
        <v>2.97</v>
      </c>
      <c r="Q289" s="88">
        <f t="shared" si="28"/>
        <v>14.985501784858444</v>
      </c>
      <c r="R289" s="88">
        <f t="shared" si="29"/>
        <v>14.586040714906016</v>
      </c>
      <c r="S289">
        <f t="shared" si="24"/>
        <v>107.03948390589399</v>
      </c>
      <c r="T289">
        <f t="shared" si="25"/>
        <v>106.57012917716625</v>
      </c>
      <c r="U289" s="95">
        <f t="shared" si="26"/>
        <v>152.94169359542462</v>
      </c>
      <c r="V289" s="95">
        <f t="shared" si="27"/>
        <v>152.14613733023114</v>
      </c>
    </row>
    <row r="290" spans="16:22" ht="21" x14ac:dyDescent="0.25">
      <c r="P290" s="88">
        <v>2.98</v>
      </c>
      <c r="Q290" s="88">
        <f t="shared" si="28"/>
        <v>15.010708702227674</v>
      </c>
      <c r="R290" s="88">
        <f t="shared" si="29"/>
        <v>14.610575704012378</v>
      </c>
      <c r="S290">
        <f t="shared" si="24"/>
        <v>107.06868020107484</v>
      </c>
      <c r="T290">
        <f t="shared" si="25"/>
        <v>106.59932547234712</v>
      </c>
      <c r="U290" s="95">
        <f t="shared" si="26"/>
        <v>152.99311535977975</v>
      </c>
      <c r="V290" s="95">
        <f t="shared" si="27"/>
        <v>152.19755909458627</v>
      </c>
    </row>
    <row r="291" spans="16:22" ht="21" x14ac:dyDescent="0.25">
      <c r="P291" s="88">
        <v>2.99</v>
      </c>
      <c r="Q291" s="88">
        <f t="shared" si="28"/>
        <v>15.035873361473609</v>
      </c>
      <c r="R291" s="88">
        <f t="shared" si="29"/>
        <v>14.635069561449225</v>
      </c>
      <c r="S291">
        <f t="shared" si="24"/>
        <v>107.09777868603834</v>
      </c>
      <c r="T291">
        <f t="shared" si="25"/>
        <v>106.6284239573106</v>
      </c>
      <c r="U291" s="95">
        <f t="shared" si="26"/>
        <v>153.04436485659483</v>
      </c>
      <c r="V291" s="95">
        <f t="shared" si="27"/>
        <v>152.24880859140134</v>
      </c>
    </row>
    <row r="292" spans="16:22" ht="21" x14ac:dyDescent="0.25">
      <c r="P292" s="88">
        <v>3</v>
      </c>
      <c r="Q292" s="88">
        <f t="shared" si="28"/>
        <v>15.060995974417153</v>
      </c>
      <c r="R292" s="88">
        <f t="shared" si="29"/>
        <v>14.659522493391057</v>
      </c>
      <c r="S292">
        <f t="shared" si="24"/>
        <v>107.12678001394299</v>
      </c>
      <c r="T292">
        <f t="shared" si="25"/>
        <v>106.65742528521525</v>
      </c>
      <c r="U292" s="95">
        <f t="shared" si="26"/>
        <v>153.09544323624061</v>
      </c>
      <c r="V292" s="95">
        <f t="shared" si="27"/>
        <v>152.29988697104713</v>
      </c>
    </row>
    <row r="293" spans="16:22" ht="21" x14ac:dyDescent="0.25">
      <c r="P293" s="88">
        <v>3.01</v>
      </c>
      <c r="Q293" s="88">
        <f t="shared" si="28"/>
        <v>15.086076751115503</v>
      </c>
      <c r="R293" s="88">
        <f t="shared" si="29"/>
        <v>14.683934704295682</v>
      </c>
      <c r="S293">
        <f t="shared" si="24"/>
        <v>107.15568483142661</v>
      </c>
      <c r="T293">
        <f t="shared" si="25"/>
        <v>106.68633010269888</v>
      </c>
      <c r="U293" s="95">
        <f t="shared" si="26"/>
        <v>153.14635163760329</v>
      </c>
      <c r="V293" s="95">
        <f t="shared" si="27"/>
        <v>152.35079537240981</v>
      </c>
    </row>
    <row r="294" spans="16:22" ht="21" x14ac:dyDescent="0.25">
      <c r="P294" s="88">
        <v>3.02</v>
      </c>
      <c r="Q294" s="88">
        <f t="shared" si="28"/>
        <v>15.111115899882636</v>
      </c>
      <c r="R294" s="88">
        <f t="shared" si="29"/>
        <v>14.708306396924154</v>
      </c>
      <c r="S294">
        <f t="shared" si="24"/>
        <v>107.18449377869275</v>
      </c>
      <c r="T294">
        <f t="shared" si="25"/>
        <v>106.71513904996502</v>
      </c>
      <c r="U294" s="95">
        <f t="shared" si="26"/>
        <v>153.19709118823675</v>
      </c>
      <c r="V294" s="95">
        <f t="shared" si="27"/>
        <v>152.40153492304327</v>
      </c>
    </row>
    <row r="295" spans="16:22" ht="21" x14ac:dyDescent="0.25">
      <c r="P295" s="88">
        <v>3.03</v>
      </c>
      <c r="Q295" s="88">
        <f t="shared" si="28"/>
        <v>15.136113627309481</v>
      </c>
      <c r="R295" s="88">
        <f t="shared" si="29"/>
        <v>14.732637772360411</v>
      </c>
      <c r="S295">
        <f t="shared" si="24"/>
        <v>107.21320748959585</v>
      </c>
      <c r="T295">
        <f t="shared" si="25"/>
        <v>106.74385276086811</v>
      </c>
      <c r="U295" s="95">
        <f t="shared" si="26"/>
        <v>153.24766300451253</v>
      </c>
      <c r="V295" s="95">
        <f t="shared" si="27"/>
        <v>152.45210673931905</v>
      </c>
    </row>
    <row r="296" spans="16:22" ht="21" x14ac:dyDescent="0.25">
      <c r="P296" s="88">
        <v>3.04</v>
      </c>
      <c r="Q296" s="88">
        <f t="shared" si="28"/>
        <v>15.161070138283835</v>
      </c>
      <c r="R296" s="88">
        <f t="shared" si="29"/>
        <v>14.756929030030657</v>
      </c>
      <c r="S296">
        <f t="shared" si="24"/>
        <v>107.24182659172482</v>
      </c>
      <c r="T296">
        <f t="shared" si="25"/>
        <v>106.77247186299708</v>
      </c>
      <c r="U296" s="95">
        <f t="shared" si="26"/>
        <v>153.29806819176713</v>
      </c>
      <c r="V296" s="95">
        <f t="shared" si="27"/>
        <v>152.50251192657362</v>
      </c>
    </row>
    <row r="297" spans="16:22" ht="21" x14ac:dyDescent="0.25">
      <c r="P297" s="88">
        <v>3.05</v>
      </c>
      <c r="Q297" s="88">
        <f t="shared" si="28"/>
        <v>15.185985636009928</v>
      </c>
      <c r="R297" s="88">
        <f t="shared" si="29"/>
        <v>14.781180367722408</v>
      </c>
      <c r="S297">
        <f t="shared" si="24"/>
        <v>107.27035170648546</v>
      </c>
      <c r="T297">
        <f t="shared" si="25"/>
        <v>106.80099697775772</v>
      </c>
      <c r="U297" s="95">
        <f t="shared" si="26"/>
        <v>153.34830784444696</v>
      </c>
      <c r="V297" s="95">
        <f t="shared" si="27"/>
        <v>152.55275157925348</v>
      </c>
    </row>
    <row r="298" spans="16:22" ht="21" x14ac:dyDescent="0.25">
      <c r="P298" s="88">
        <v>3.06</v>
      </c>
      <c r="Q298" s="88">
        <f t="shared" si="28"/>
        <v>15.210860322027743</v>
      </c>
      <c r="R298" s="88">
        <f t="shared" si="29"/>
        <v>14.805391981603297</v>
      </c>
      <c r="S298">
        <f t="shared" si="24"/>
        <v>107.29878344918134</v>
      </c>
      <c r="T298">
        <f t="shared" si="25"/>
        <v>106.82942872045361</v>
      </c>
      <c r="U298" s="95">
        <f t="shared" si="26"/>
        <v>153.39838304625104</v>
      </c>
      <c r="V298" s="95">
        <f t="shared" si="27"/>
        <v>152.60282678105756</v>
      </c>
    </row>
    <row r="299" spans="16:22" ht="21" x14ac:dyDescent="0.25">
      <c r="P299" s="88">
        <v>3.0699999999999901</v>
      </c>
      <c r="Q299" s="88">
        <f t="shared" si="28"/>
        <v>15.235694396231999</v>
      </c>
      <c r="R299" s="88">
        <f t="shared" si="29"/>
        <v>14.829564066239548</v>
      </c>
      <c r="S299">
        <f t="shared" si="24"/>
        <v>107.32712242909345</v>
      </c>
      <c r="T299">
        <f t="shared" si="25"/>
        <v>106.85776770036571</v>
      </c>
      <c r="U299" s="95">
        <f t="shared" si="26"/>
        <v>153.4482948702711</v>
      </c>
      <c r="V299" s="95">
        <f t="shared" si="27"/>
        <v>152.65273860507762</v>
      </c>
    </row>
    <row r="300" spans="16:22" ht="21" x14ac:dyDescent="0.25">
      <c r="P300" s="88">
        <v>3.08</v>
      </c>
      <c r="Q300" s="88">
        <f t="shared" si="28"/>
        <v>15.260488056891036</v>
      </c>
      <c r="R300" s="88">
        <f t="shared" si="29"/>
        <v>14.853696814614359</v>
      </c>
      <c r="S300">
        <f t="shared" si="24"/>
        <v>107.35536924955863</v>
      </c>
      <c r="T300">
        <f t="shared" si="25"/>
        <v>106.8860145208309</v>
      </c>
      <c r="U300" s="95">
        <f t="shared" si="26"/>
        <v>153.49804437912982</v>
      </c>
      <c r="V300" s="95">
        <f t="shared" si="27"/>
        <v>152.70248811393634</v>
      </c>
    </row>
    <row r="301" spans="16:22" ht="21" x14ac:dyDescent="0.25">
      <c r="P301" s="88">
        <v>3.0899999999999901</v>
      </c>
      <c r="Q301" s="88">
        <f t="shared" si="28"/>
        <v>15.285241500664988</v>
      </c>
      <c r="R301" s="88">
        <f t="shared" si="29"/>
        <v>14.877790418145594</v>
      </c>
      <c r="S301">
        <f t="shared" si="24"/>
        <v>107.38352450804641</v>
      </c>
      <c r="T301">
        <f t="shared" si="25"/>
        <v>106.91416977931867</v>
      </c>
      <c r="U301" s="95">
        <f t="shared" si="26"/>
        <v>153.54763262511608</v>
      </c>
      <c r="V301" s="95">
        <f t="shared" si="27"/>
        <v>152.7520763599226</v>
      </c>
    </row>
    <row r="302" spans="16:22" ht="21" x14ac:dyDescent="0.25">
      <c r="P302" s="88">
        <v>3.1</v>
      </c>
      <c r="Q302" s="88">
        <f t="shared" si="28"/>
        <v>15.309954922624364</v>
      </c>
      <c r="R302" s="88">
        <f t="shared" si="29"/>
        <v>14.901845066703865</v>
      </c>
      <c r="S302">
        <f t="shared" si="24"/>
        <v>107.41158879623519</v>
      </c>
      <c r="T302">
        <f t="shared" si="25"/>
        <v>106.94223406750746</v>
      </c>
      <c r="U302" s="95">
        <f t="shared" si="26"/>
        <v>153.59706065031924</v>
      </c>
      <c r="V302" s="95">
        <f t="shared" si="27"/>
        <v>152.80150438512575</v>
      </c>
    </row>
    <row r="303" spans="16:22" ht="21" x14ac:dyDescent="0.25">
      <c r="P303" s="88">
        <v>3.1099999999999901</v>
      </c>
      <c r="Q303" s="88">
        <f t="shared" si="28"/>
        <v>15.334628516267594</v>
      </c>
      <c r="R303" s="88">
        <f t="shared" si="29"/>
        <v>14.925860948629611</v>
      </c>
      <c r="S303">
        <f t="shared" si="24"/>
        <v>107.43956270008647</v>
      </c>
      <c r="T303">
        <f t="shared" si="25"/>
        <v>106.97020797135873</v>
      </c>
      <c r="U303" s="95">
        <f t="shared" si="26"/>
        <v>153.64632948675967</v>
      </c>
      <c r="V303" s="95">
        <f t="shared" si="27"/>
        <v>152.85077322156619</v>
      </c>
    </row>
    <row r="304" spans="16:22" ht="21" x14ac:dyDescent="0.25">
      <c r="P304" s="88">
        <v>3.1199999999999899</v>
      </c>
      <c r="Q304" s="88">
        <f t="shared" si="28"/>
        <v>15.359262473539063</v>
      </c>
      <c r="R304" s="88">
        <f t="shared" si="29"/>
        <v>14.949838250750648</v>
      </c>
      <c r="S304">
        <f t="shared" si="24"/>
        <v>107.46744679991858</v>
      </c>
      <c r="T304">
        <f t="shared" si="25"/>
        <v>106.99809207119084</v>
      </c>
      <c r="U304" s="95">
        <f t="shared" si="26"/>
        <v>153.69544015651894</v>
      </c>
      <c r="V304" s="95">
        <f t="shared" si="27"/>
        <v>152.89988389132546</v>
      </c>
    </row>
    <row r="305" spans="16:22" ht="21" x14ac:dyDescent="0.25">
      <c r="P305" s="88">
        <v>3.1299999999999901</v>
      </c>
      <c r="Q305" s="88">
        <f t="shared" si="28"/>
        <v>15.38385698484627</v>
      </c>
      <c r="R305" s="88">
        <f t="shared" si="29"/>
        <v>14.973777158398878</v>
      </c>
      <c r="S305">
        <f t="shared" si="24"/>
        <v>107.49524167047869</v>
      </c>
      <c r="T305">
        <f t="shared" si="25"/>
        <v>107.02588694175095</v>
      </c>
      <c r="U305" s="95">
        <f t="shared" si="26"/>
        <v>153.74439367186633</v>
      </c>
      <c r="V305" s="95">
        <f t="shared" si="27"/>
        <v>152.94883740667285</v>
      </c>
    </row>
    <row r="306" spans="16:22" ht="21" x14ac:dyDescent="0.25">
      <c r="P306" s="88">
        <v>3.1399999999999899</v>
      </c>
      <c r="Q306" s="88">
        <f t="shared" si="28"/>
        <v>15.408412239077114</v>
      </c>
      <c r="R306" s="88">
        <f t="shared" si="29"/>
        <v>14.997677855427112</v>
      </c>
      <c r="S306">
        <f t="shared" si="24"/>
        <v>107.52294788101402</v>
      </c>
      <c r="T306">
        <f t="shared" si="25"/>
        <v>107.05359315228628</v>
      </c>
      <c r="U306" s="95">
        <f t="shared" si="26"/>
        <v>153.79319103538438</v>
      </c>
      <c r="V306" s="95">
        <f t="shared" si="27"/>
        <v>152.9976347701909</v>
      </c>
    </row>
    <row r="307" spans="16:22" ht="21" x14ac:dyDescent="0.25">
      <c r="P307" s="88">
        <v>3.1499999999999901</v>
      </c>
      <c r="Q307" s="88">
        <f t="shared" si="28"/>
        <v>15.432928423616804</v>
      </c>
      <c r="R307" s="88">
        <f t="shared" si="29"/>
        <v>15.021540524225523</v>
      </c>
      <c r="S307">
        <f t="shared" si="24"/>
        <v>107.55056599534173</v>
      </c>
      <c r="T307">
        <f t="shared" si="25"/>
        <v>107.08121126661399</v>
      </c>
      <c r="U307" s="95">
        <f t="shared" si="26"/>
        <v>153.84183324009203</v>
      </c>
      <c r="V307" s="95">
        <f t="shared" si="27"/>
        <v>153.04627697489855</v>
      </c>
    </row>
    <row r="308" spans="16:22" ht="21" x14ac:dyDescent="0.25">
      <c r="P308" s="88">
        <v>3.1599999999999899</v>
      </c>
      <c r="Q308" s="88">
        <f t="shared" si="28"/>
        <v>15.457405724364534</v>
      </c>
      <c r="R308" s="88">
        <f t="shared" si="29"/>
        <v>15.045365345737881</v>
      </c>
      <c r="S308">
        <f t="shared" si="24"/>
        <v>107.5780965719178</v>
      </c>
      <c r="T308">
        <f t="shared" si="25"/>
        <v>107.10874184319006</v>
      </c>
      <c r="U308" s="95">
        <f t="shared" si="26"/>
        <v>153.89032126956585</v>
      </c>
      <c r="V308" s="95">
        <f t="shared" si="27"/>
        <v>153.09476500437233</v>
      </c>
    </row>
    <row r="309" spans="16:22" ht="21" x14ac:dyDescent="0.25">
      <c r="P309" s="88">
        <v>3.1699999999999902</v>
      </c>
      <c r="Q309" s="88">
        <f t="shared" si="28"/>
        <v>15.481844325749936</v>
      </c>
      <c r="R309" s="88">
        <f t="shared" si="29"/>
        <v>15.069152499477573</v>
      </c>
      <c r="S309">
        <f t="shared" si="24"/>
        <v>107.60554016390475</v>
      </c>
      <c r="T309">
        <f t="shared" si="25"/>
        <v>107.13618543517701</v>
      </c>
      <c r="U309" s="95">
        <f t="shared" si="26"/>
        <v>153.93865609805928</v>
      </c>
      <c r="V309" s="95">
        <f t="shared" si="27"/>
        <v>153.1430998328658</v>
      </c>
    </row>
    <row r="310" spans="16:22" ht="21" x14ac:dyDescent="0.25">
      <c r="P310" s="88">
        <v>3.1799999999999899</v>
      </c>
      <c r="Q310" s="88">
        <f t="shared" si="28"/>
        <v>15.506244410749288</v>
      </c>
      <c r="R310" s="88">
        <f t="shared" si="29"/>
        <v>15.092902163543364</v>
      </c>
      <c r="S310">
        <f t="shared" si="24"/>
        <v>107.63289731923837</v>
      </c>
      <c r="T310">
        <f t="shared" si="25"/>
        <v>107.16354259051063</v>
      </c>
      <c r="U310" s="95">
        <f t="shared" si="26"/>
        <v>153.98683869062035</v>
      </c>
      <c r="V310" s="95">
        <f t="shared" si="27"/>
        <v>153.19128242542689</v>
      </c>
    </row>
    <row r="311" spans="16:22" ht="21" x14ac:dyDescent="0.25">
      <c r="P311" s="88">
        <v>3.1899999999999902</v>
      </c>
      <c r="Q311" s="88">
        <f t="shared" si="28"/>
        <v>15.530606160901499</v>
      </c>
      <c r="R311" s="88">
        <f t="shared" si="29"/>
        <v>15.116614514634975</v>
      </c>
      <c r="S311">
        <f t="shared" si="24"/>
        <v>107.66016858069334</v>
      </c>
      <c r="T311">
        <f t="shared" si="25"/>
        <v>107.1908138519656</v>
      </c>
      <c r="U311" s="95">
        <f t="shared" si="26"/>
        <v>154.034870003207</v>
      </c>
      <c r="V311" s="95">
        <f t="shared" si="27"/>
        <v>153.23931373801355</v>
      </c>
    </row>
    <row r="312" spans="16:22" ht="21" x14ac:dyDescent="0.25">
      <c r="P312" s="88">
        <v>3.19999999999999</v>
      </c>
      <c r="Q312" s="88">
        <f t="shared" si="28"/>
        <v>15.554929756323864</v>
      </c>
      <c r="R312" s="88">
        <f t="shared" si="29"/>
        <v>15.140289728068401</v>
      </c>
      <c r="S312">
        <f t="shared" si="24"/>
        <v>107.68735448594784</v>
      </c>
      <c r="T312">
        <f t="shared" si="25"/>
        <v>107.2179997572201</v>
      </c>
      <c r="U312" s="95">
        <f t="shared" si="26"/>
        <v>154.08275098280109</v>
      </c>
      <c r="V312" s="95">
        <f t="shared" si="27"/>
        <v>153.2871947176076</v>
      </c>
    </row>
    <row r="313" spans="16:22" ht="21" x14ac:dyDescent="0.25">
      <c r="P313" s="88">
        <v>3.2099999999999902</v>
      </c>
      <c r="Q313" s="88">
        <f t="shared" si="28"/>
        <v>15.579215375727612</v>
      </c>
      <c r="R313" s="88">
        <f t="shared" si="29"/>
        <v>15.163927977791056</v>
      </c>
      <c r="S313">
        <f t="shared" si="24"/>
        <v>107.71445556764715</v>
      </c>
      <c r="T313">
        <f t="shared" si="25"/>
        <v>107.24510083891943</v>
      </c>
      <c r="U313" s="95">
        <f t="shared" si="26"/>
        <v>154.13048256752029</v>
      </c>
      <c r="V313" s="95">
        <f t="shared" si="27"/>
        <v>153.33492630232678</v>
      </c>
    </row>
    <row r="314" spans="16:22" ht="21" x14ac:dyDescent="0.25">
      <c r="P314" s="88">
        <v>3.21999999999999</v>
      </c>
      <c r="Q314" s="88">
        <f t="shared" si="28"/>
        <v>15.603463196433209</v>
      </c>
      <c r="R314" s="88">
        <f t="shared" si="29"/>
        <v>15.187529436396664</v>
      </c>
      <c r="S314">
        <f t="shared" si="24"/>
        <v>107.74147235346634</v>
      </c>
      <c r="T314">
        <f t="shared" si="25"/>
        <v>107.2721176247386</v>
      </c>
      <c r="U314" s="95">
        <f t="shared" si="26"/>
        <v>154.17806568672839</v>
      </c>
      <c r="V314" s="95">
        <f t="shared" si="27"/>
        <v>153.38250942153491</v>
      </c>
    </row>
    <row r="315" spans="16:22" ht="21" x14ac:dyDescent="0.25">
      <c r="P315" s="88">
        <v>3.2299999999999902</v>
      </c>
      <c r="Q315" s="88">
        <f t="shared" si="28"/>
        <v>15.627673394385477</v>
      </c>
      <c r="R315" s="88">
        <f t="shared" si="29"/>
        <v>15.211094275139969</v>
      </c>
      <c r="S315">
        <f t="shared" si="24"/>
        <v>107.76840536617178</v>
      </c>
      <c r="T315">
        <f t="shared" si="25"/>
        <v>107.29905063744404</v>
      </c>
      <c r="U315" s="95">
        <f t="shared" si="26"/>
        <v>154.22550126114405</v>
      </c>
      <c r="V315" s="95">
        <f t="shared" si="27"/>
        <v>153.42994499595056</v>
      </c>
    </row>
    <row r="316" spans="16:22" ht="21" x14ac:dyDescent="0.25">
      <c r="P316" s="88">
        <v>3.23999999999999</v>
      </c>
      <c r="Q316" s="88">
        <f t="shared" si="28"/>
        <v>15.651846144168479</v>
      </c>
      <c r="R316" s="88">
        <f t="shared" si="29"/>
        <v>15.234622663951239</v>
      </c>
      <c r="S316">
        <f t="shared" si="24"/>
        <v>107.79525512368195</v>
      </c>
      <c r="T316">
        <f t="shared" si="25"/>
        <v>107.32590039495423</v>
      </c>
      <c r="U316" s="95">
        <f t="shared" si="26"/>
        <v>154.27279020294736</v>
      </c>
      <c r="V316" s="95">
        <f t="shared" si="27"/>
        <v>153.47723393775391</v>
      </c>
    </row>
    <row r="317" spans="16:22" ht="21" x14ac:dyDescent="0.25">
      <c r="P317" s="88">
        <v>3.2499999999999898</v>
      </c>
      <c r="Q317" s="88">
        <f t="shared" si="28"/>
        <v>15.675981619020218</v>
      </c>
      <c r="R317" s="88">
        <f t="shared" si="29"/>
        <v>15.258114771450551</v>
      </c>
      <c r="S317">
        <f t="shared" si="24"/>
        <v>107.8220221391272</v>
      </c>
      <c r="T317">
        <f t="shared" si="25"/>
        <v>107.35266741039948</v>
      </c>
      <c r="U317" s="95">
        <f t="shared" si="26"/>
        <v>154.31993341588549</v>
      </c>
      <c r="V317" s="95">
        <f t="shared" si="27"/>
        <v>153.524377150692</v>
      </c>
    </row>
    <row r="318" spans="16:22" ht="21" x14ac:dyDescent="0.25">
      <c r="P318" s="88">
        <v>3.25999999999999</v>
      </c>
      <c r="Q318" s="88">
        <f t="shared" si="28"/>
        <v>15.70007999084711</v>
      </c>
      <c r="R318" s="88">
        <f t="shared" si="29"/>
        <v>15.281570764961904</v>
      </c>
      <c r="S318">
        <f t="shared" si="24"/>
        <v>107.8487069209085</v>
      </c>
      <c r="T318">
        <f t="shared" si="25"/>
        <v>107.37935219218076</v>
      </c>
      <c r="U318" s="95">
        <f t="shared" si="26"/>
        <v>154.36693179537593</v>
      </c>
      <c r="V318" s="95">
        <f t="shared" si="27"/>
        <v>153.57137553018248</v>
      </c>
    </row>
    <row r="319" spans="16:22" ht="21" x14ac:dyDescent="0.25">
      <c r="P319" s="88">
        <v>3.2699999999999898</v>
      </c>
      <c r="Q319" s="88">
        <f t="shared" si="28"/>
        <v>15.724141430238276</v>
      </c>
      <c r="R319" s="88">
        <f t="shared" si="29"/>
        <v>15.304990810527105</v>
      </c>
      <c r="S319">
        <f t="shared" si="24"/>
        <v>107.87530997275543</v>
      </c>
      <c r="T319">
        <f t="shared" si="25"/>
        <v>107.40595524402769</v>
      </c>
      <c r="U319" s="95">
        <f t="shared" si="26"/>
        <v>154.41378622860887</v>
      </c>
      <c r="V319" s="95">
        <f t="shared" si="27"/>
        <v>153.61822996341539</v>
      </c>
    </row>
    <row r="320" spans="16:22" ht="21" x14ac:dyDescent="0.25">
      <c r="P320" s="88">
        <v>3.27999999999999</v>
      </c>
      <c r="Q320" s="88">
        <f t="shared" si="28"/>
        <v>15.748166106479632</v>
      </c>
      <c r="R320" s="88">
        <f t="shared" si="29"/>
        <v>15.328375072919501</v>
      </c>
      <c r="S320">
        <f t="shared" si="24"/>
        <v>107.9018317937833</v>
      </c>
      <c r="T320">
        <f t="shared" si="25"/>
        <v>107.43247706505556</v>
      </c>
      <c r="U320" s="95">
        <f t="shared" si="26"/>
        <v>154.46049759464745</v>
      </c>
      <c r="V320" s="95">
        <f t="shared" si="27"/>
        <v>153.66494132945397</v>
      </c>
    </row>
    <row r="321" spans="16:22" ht="21" x14ac:dyDescent="0.25">
      <c r="P321" s="88">
        <v>3.2899999999999898</v>
      </c>
      <c r="Q321" s="88">
        <f t="shared" si="28"/>
        <v>15.77215418756778</v>
      </c>
      <c r="R321" s="88">
        <f t="shared" si="29"/>
        <v>15.351723715657492</v>
      </c>
      <c r="S321">
        <f t="shared" si="24"/>
        <v>107.92827287854921</v>
      </c>
      <c r="T321">
        <f t="shared" si="25"/>
        <v>107.45891814982147</v>
      </c>
      <c r="U321" s="95">
        <f t="shared" si="26"/>
        <v>154.50706676452683</v>
      </c>
      <c r="V321" s="95">
        <f t="shared" si="27"/>
        <v>153.71151049933334</v>
      </c>
    </row>
    <row r="322" spans="16:22" ht="21" x14ac:dyDescent="0.25">
      <c r="P322" s="88">
        <v>3.2999999999999901</v>
      </c>
      <c r="Q322" s="88">
        <f t="shared" si="28"/>
        <v>15.796105840223721</v>
      </c>
      <c r="R322" s="88">
        <f t="shared" si="29"/>
        <v>15.37503690101788</v>
      </c>
      <c r="S322">
        <f t="shared" si="24"/>
        <v>107.95463371710747</v>
      </c>
      <c r="T322">
        <f t="shared" si="25"/>
        <v>107.48527898837973</v>
      </c>
      <c r="U322" s="95">
        <f t="shared" si="26"/>
        <v>154.55349460135164</v>
      </c>
      <c r="V322" s="95">
        <f t="shared" si="27"/>
        <v>153.75793833615816</v>
      </c>
    </row>
    <row r="323" spans="16:22" ht="21" x14ac:dyDescent="0.25">
      <c r="P323" s="88">
        <v>3.3099999999999898</v>
      </c>
      <c r="Q323" s="88">
        <f t="shared" si="28"/>
        <v>15.820021229906359</v>
      </c>
      <c r="R323" s="88">
        <f t="shared" si="29"/>
        <v>15.398314790049016</v>
      </c>
      <c r="S323">
        <f t="shared" ref="S323:S386" si="30">(20*LOG10(P323)+20*LOG10(1806/1000)+92.45)</f>
        <v>107.98091479506409</v>
      </c>
      <c r="T323">
        <f t="shared" ref="T323:T386" si="31">(20*LOG10(P323)+20*LOG10(1711/1000)+92.45)</f>
        <v>107.51156006633636</v>
      </c>
      <c r="U323" s="95">
        <f t="shared" ref="U323:U386" si="32">46.3+33.9*LOG10(1806)-13.82*LOG10(30)+(44.9-6.55*LOG10(30))*LOG10(P323)</f>
        <v>154.59978196039199</v>
      </c>
      <c r="V323" s="95">
        <f t="shared" ref="V323:V386" si="33">46.3+33.9*LOG10(1711)-13.82*LOG10(30)+(44.9-6.55*LOG10(30))*LOG10(P323)</f>
        <v>153.80422569519851</v>
      </c>
    </row>
    <row r="324" spans="16:22" ht="21" x14ac:dyDescent="0.25">
      <c r="P324" s="88">
        <v>3.3199999999999901</v>
      </c>
      <c r="Q324" s="88">
        <f t="shared" ref="Q324:Q387" si="34">SQRT((4*3.14*P324)/0.166112957)</f>
        <v>15.84390052082586</v>
      </c>
      <c r="R324" s="88">
        <f t="shared" ref="R324:R387" si="35">SQRT((4*3.14*P324)/0.175336061)</f>
        <v>15.421557542583793</v>
      </c>
      <c r="S324">
        <f t="shared" si="30"/>
        <v>108.00711659363044</v>
      </c>
      <c r="T324">
        <f t="shared" si="31"/>
        <v>107.53776186490271</v>
      </c>
      <c r="U324" s="95">
        <f t="shared" si="32"/>
        <v>154.64592968917788</v>
      </c>
      <c r="V324" s="95">
        <f t="shared" si="33"/>
        <v>153.85037342398442</v>
      </c>
    </row>
    <row r="325" spans="16:22" ht="21" x14ac:dyDescent="0.25">
      <c r="P325" s="88">
        <v>3.3299999999999899</v>
      </c>
      <c r="Q325" s="88">
        <f t="shared" si="34"/>
        <v>15.867743875956783</v>
      </c>
      <c r="R325" s="88">
        <f t="shared" si="35"/>
        <v>15.44476531725244</v>
      </c>
      <c r="S325">
        <f t="shared" si="30"/>
        <v>108.03323958967611</v>
      </c>
      <c r="T325">
        <f t="shared" si="31"/>
        <v>107.56388486094838</v>
      </c>
      <c r="U325" s="95">
        <f t="shared" si="32"/>
        <v>154.69193862759246</v>
      </c>
      <c r="V325" s="95">
        <f t="shared" si="33"/>
        <v>153.89638236239898</v>
      </c>
    </row>
    <row r="326" spans="16:22" ht="21" x14ac:dyDescent="0.25">
      <c r="P326" s="88">
        <v>3.3399999999999901</v>
      </c>
      <c r="Q326" s="88">
        <f t="shared" si="34"/>
        <v>15.891551457051071</v>
      </c>
      <c r="R326" s="88">
        <f t="shared" si="35"/>
        <v>15.467938271495161</v>
      </c>
      <c r="S326">
        <f t="shared" si="30"/>
        <v>108.05928425578101</v>
      </c>
      <c r="T326">
        <f t="shared" si="31"/>
        <v>107.58992952705327</v>
      </c>
      <c r="U326" s="95">
        <f t="shared" si="32"/>
        <v>154.7378096079637</v>
      </c>
      <c r="V326" s="95">
        <f t="shared" si="33"/>
        <v>153.94225334277021</v>
      </c>
    </row>
    <row r="327" spans="16:22" ht="21" x14ac:dyDescent="0.25">
      <c r="P327" s="88">
        <v>3.3499999999999899</v>
      </c>
      <c r="Q327" s="88">
        <f t="shared" si="34"/>
        <v>15.91532342465085</v>
      </c>
      <c r="R327" s="88">
        <f t="shared" si="35"/>
        <v>15.491076561574584</v>
      </c>
      <c r="S327">
        <f t="shared" si="30"/>
        <v>108.08525106028662</v>
      </c>
      <c r="T327">
        <f t="shared" si="31"/>
        <v>107.61589633155889</v>
      </c>
      <c r="U327" s="95">
        <f t="shared" si="32"/>
        <v>154.78354345515464</v>
      </c>
      <c r="V327" s="95">
        <f t="shared" si="33"/>
        <v>153.98798718996116</v>
      </c>
    </row>
    <row r="328" spans="16:22" ht="21" x14ac:dyDescent="0.25">
      <c r="P328" s="88">
        <v>3.3599999999999901</v>
      </c>
      <c r="Q328" s="88">
        <f t="shared" si="34"/>
        <v>15.939059938101058</v>
      </c>
      <c r="R328" s="88">
        <f t="shared" si="35"/>
        <v>15.514180342588077</v>
      </c>
      <c r="S328">
        <f t="shared" si="30"/>
        <v>108.1111404673466</v>
      </c>
      <c r="T328">
        <f t="shared" si="31"/>
        <v>107.64178573861886</v>
      </c>
      <c r="U328" s="95">
        <f t="shared" si="32"/>
        <v>154.82914098665256</v>
      </c>
      <c r="V328" s="95">
        <f t="shared" si="33"/>
        <v>154.03358472145908</v>
      </c>
    </row>
    <row r="329" spans="16:22" ht="21" x14ac:dyDescent="0.25">
      <c r="P329" s="88">
        <v>3.3699999999999899</v>
      </c>
      <c r="Q329" s="88">
        <f t="shared" si="34"/>
        <v>15.962761155561909</v>
      </c>
      <c r="R329" s="88">
        <f t="shared" si="35"/>
        <v>15.537249768479848</v>
      </c>
      <c r="S329">
        <f t="shared" si="30"/>
        <v>108.13695293697648</v>
      </c>
      <c r="T329">
        <f t="shared" si="31"/>
        <v>107.66759820824876</v>
      </c>
      <c r="U329" s="95">
        <f t="shared" si="32"/>
        <v>154.87460301265654</v>
      </c>
      <c r="V329" s="95">
        <f t="shared" si="33"/>
        <v>154.07904674746305</v>
      </c>
    </row>
    <row r="330" spans="16:22" ht="21" x14ac:dyDescent="0.25">
      <c r="P330" s="88">
        <v>3.3799999999999901</v>
      </c>
      <c r="Q330" s="88">
        <f t="shared" si="34"/>
        <v>15.986427234021184</v>
      </c>
      <c r="R330" s="88">
        <f t="shared" si="35"/>
        <v>15.560284992052937</v>
      </c>
      <c r="S330">
        <f t="shared" si="30"/>
        <v>108.16268892510281</v>
      </c>
      <c r="T330">
        <f t="shared" si="31"/>
        <v>107.69333419637508</v>
      </c>
      <c r="U330" s="95">
        <f t="shared" si="32"/>
        <v>154.91993033616384</v>
      </c>
      <c r="V330" s="95">
        <f t="shared" si="33"/>
        <v>154.12437407097036</v>
      </c>
    </row>
    <row r="331" spans="16:22" ht="21" x14ac:dyDescent="0.25">
      <c r="P331" s="88">
        <v>3.3899999999999899</v>
      </c>
      <c r="Q331" s="88">
        <f t="shared" si="34"/>
        <v>16.010058329306368</v>
      </c>
      <c r="R331" s="88">
        <f t="shared" si="35"/>
        <v>15.583286164981013</v>
      </c>
      <c r="S331">
        <f t="shared" si="30"/>
        <v>108.18834888361135</v>
      </c>
      <c r="T331">
        <f t="shared" si="31"/>
        <v>107.71899415488363</v>
      </c>
      <c r="U331" s="95">
        <f t="shared" si="32"/>
        <v>154.96512375305511</v>
      </c>
      <c r="V331" s="95">
        <f t="shared" si="33"/>
        <v>154.16956748786163</v>
      </c>
    </row>
    <row r="332" spans="16:22" ht="21" x14ac:dyDescent="0.25">
      <c r="P332" s="88">
        <v>3.3999999999999901</v>
      </c>
      <c r="Q332" s="88">
        <f t="shared" si="34"/>
        <v>16.033654596096621</v>
      </c>
      <c r="R332" s="88">
        <f t="shared" si="35"/>
        <v>15.606253437820028</v>
      </c>
      <c r="S332">
        <f t="shared" si="30"/>
        <v>108.21393326039482</v>
      </c>
      <c r="T332">
        <f t="shared" si="31"/>
        <v>107.74457853166709</v>
      </c>
      <c r="U332" s="95">
        <f t="shared" si="32"/>
        <v>155.01018405217806</v>
      </c>
      <c r="V332" s="95">
        <f t="shared" si="33"/>
        <v>154.21462778698458</v>
      </c>
    </row>
    <row r="333" spans="16:22" ht="21" x14ac:dyDescent="0.25">
      <c r="P333" s="88">
        <v>3.4099999999999899</v>
      </c>
      <c r="Q333" s="88">
        <f t="shared" si="34"/>
        <v>16.057216187934578</v>
      </c>
      <c r="R333" s="88">
        <f t="shared" si="35"/>
        <v>15.629186960019714</v>
      </c>
      <c r="S333">
        <f t="shared" si="30"/>
        <v>108.23944249939967</v>
      </c>
      <c r="T333">
        <f t="shared" si="31"/>
        <v>107.77008777067194</v>
      </c>
      <c r="U333" s="95">
        <f t="shared" si="32"/>
        <v>155.05511201543027</v>
      </c>
      <c r="V333" s="95">
        <f t="shared" si="33"/>
        <v>154.25955575023679</v>
      </c>
    </row>
    <row r="334" spans="16:22" ht="21" x14ac:dyDescent="0.25">
      <c r="P334" s="88">
        <v>3.4199999999999902</v>
      </c>
      <c r="Q334" s="88">
        <f t="shared" si="34"/>
        <v>16.080743257238026</v>
      </c>
      <c r="R334" s="88">
        <f t="shared" si="35"/>
        <v>15.652086879934926</v>
      </c>
      <c r="S334">
        <f t="shared" si="30"/>
        <v>108.26487704067242</v>
      </c>
      <c r="T334">
        <f t="shared" si="31"/>
        <v>107.79552231194468</v>
      </c>
      <c r="U334" s="95">
        <f t="shared" si="32"/>
        <v>155.09990841784042</v>
      </c>
      <c r="V334" s="95">
        <f t="shared" si="33"/>
        <v>154.30435215264694</v>
      </c>
    </row>
    <row r="335" spans="16:22" ht="21" x14ac:dyDescent="0.25">
      <c r="P335" s="88">
        <v>3.4299999999999899</v>
      </c>
      <c r="Q335" s="88">
        <f t="shared" si="34"/>
        <v>16.104235955311395</v>
      </c>
      <c r="R335" s="88">
        <f t="shared" si="35"/>
        <v>15.674953344836846</v>
      </c>
      <c r="S335">
        <f t="shared" si="30"/>
        <v>108.29023732040513</v>
      </c>
      <c r="T335">
        <f t="shared" si="31"/>
        <v>107.82088259167739</v>
      </c>
      <c r="U335" s="95">
        <f t="shared" si="32"/>
        <v>155.1445740276487</v>
      </c>
      <c r="V335" s="95">
        <f t="shared" si="33"/>
        <v>154.34901776245522</v>
      </c>
    </row>
    <row r="336" spans="16:22" ht="21" x14ac:dyDescent="0.25">
      <c r="P336" s="88">
        <v>3.4399999999999902</v>
      </c>
      <c r="Q336" s="88">
        <f t="shared" si="34"/>
        <v>16.127694432357107</v>
      </c>
      <c r="R336" s="88">
        <f t="shared" si="35"/>
        <v>15.697786500924028</v>
      </c>
      <c r="S336">
        <f t="shared" si="30"/>
        <v>108.31552377098032</v>
      </c>
      <c r="T336">
        <f t="shared" si="31"/>
        <v>107.84616904225258</v>
      </c>
      <c r="U336" s="95">
        <f t="shared" si="32"/>
        <v>155.18910960638567</v>
      </c>
      <c r="V336" s="95">
        <f t="shared" si="33"/>
        <v>154.39355334119219</v>
      </c>
    </row>
    <row r="337" spans="16:22" ht="21" x14ac:dyDescent="0.25">
      <c r="P337" s="88">
        <v>3.44999999999999</v>
      </c>
      <c r="Q337" s="88">
        <f t="shared" si="34"/>
        <v>16.151118837486781</v>
      </c>
      <c r="R337" s="88">
        <f t="shared" si="35"/>
        <v>15.7205864933333</v>
      </c>
      <c r="S337">
        <f t="shared" si="30"/>
        <v>108.3407368210152</v>
      </c>
      <c r="T337">
        <f t="shared" si="31"/>
        <v>107.87138209228746</v>
      </c>
      <c r="U337" s="95">
        <f t="shared" si="32"/>
        <v>155.2335159089503</v>
      </c>
      <c r="V337" s="95">
        <f t="shared" si="33"/>
        <v>154.43795964375681</v>
      </c>
    </row>
    <row r="338" spans="16:22" ht="21" x14ac:dyDescent="0.25">
      <c r="P338" s="88">
        <v>3.4599999999999902</v>
      </c>
      <c r="Q338" s="88">
        <f t="shared" si="34"/>
        <v>16.174509318732312</v>
      </c>
      <c r="R338" s="88">
        <f t="shared" si="35"/>
        <v>15.743353466150539</v>
      </c>
      <c r="S338">
        <f t="shared" si="30"/>
        <v>108.36587689540525</v>
      </c>
      <c r="T338">
        <f t="shared" si="31"/>
        <v>107.89652216667751</v>
      </c>
      <c r="U338" s="95">
        <f t="shared" si="32"/>
        <v>155.2777936836867</v>
      </c>
      <c r="V338" s="95">
        <f t="shared" si="33"/>
        <v>154.48223741849321</v>
      </c>
    </row>
    <row r="339" spans="16:22" ht="21" x14ac:dyDescent="0.25">
      <c r="P339" s="88">
        <v>3.46999999999999</v>
      </c>
      <c r="Q339" s="88">
        <f t="shared" si="34"/>
        <v>16.197866023056754</v>
      </c>
      <c r="R339" s="88">
        <f t="shared" si="35"/>
        <v>15.766087562421282</v>
      </c>
      <c r="S339">
        <f t="shared" si="30"/>
        <v>108.39094441536719</v>
      </c>
      <c r="T339">
        <f t="shared" si="31"/>
        <v>107.92158968663946</v>
      </c>
      <c r="U339" s="95">
        <f t="shared" si="32"/>
        <v>155.32194367245975</v>
      </c>
      <c r="V339" s="95">
        <f t="shared" si="33"/>
        <v>154.52638740726627</v>
      </c>
    </row>
    <row r="340" spans="16:22" ht="21" x14ac:dyDescent="0.25">
      <c r="P340" s="88">
        <v>3.4799999999999902</v>
      </c>
      <c r="Q340" s="88">
        <f t="shared" si="34"/>
        <v>16.221189096365116</v>
      </c>
      <c r="R340" s="88">
        <f t="shared" si="35"/>
        <v>15.788788924161214</v>
      </c>
      <c r="S340">
        <f t="shared" si="30"/>
        <v>108.41593979848133</v>
      </c>
      <c r="T340">
        <f t="shared" si="31"/>
        <v>107.94658506975361</v>
      </c>
      <c r="U340" s="95">
        <f t="shared" si="32"/>
        <v>155.36596661072983</v>
      </c>
      <c r="V340" s="95">
        <f t="shared" si="33"/>
        <v>154.57041034553635</v>
      </c>
    </row>
    <row r="341" spans="16:22" ht="21" x14ac:dyDescent="0.25">
      <c r="P341" s="88">
        <v>3.48999999999999</v>
      </c>
      <c r="Q341" s="88">
        <f t="shared" si="34"/>
        <v>16.244478683514977</v>
      </c>
      <c r="R341" s="88">
        <f t="shared" si="35"/>
        <v>15.811457692366526</v>
      </c>
      <c r="S341">
        <f t="shared" si="30"/>
        <v>108.44086345873332</v>
      </c>
      <c r="T341">
        <f t="shared" si="31"/>
        <v>107.97150873000558</v>
      </c>
      <c r="U341" s="95">
        <f t="shared" si="32"/>
        <v>155.40986322762609</v>
      </c>
      <c r="V341" s="95">
        <f t="shared" si="33"/>
        <v>154.61430696243261</v>
      </c>
    </row>
    <row r="342" spans="16:22" ht="21" x14ac:dyDescent="0.25">
      <c r="P342" s="88">
        <v>3.4999999999999898</v>
      </c>
      <c r="Q342" s="88">
        <f t="shared" si="34"/>
        <v>16.267734928327009</v>
      </c>
      <c r="R342" s="88">
        <f t="shared" si="35"/>
        <v>15.834094007024127</v>
      </c>
      <c r="S342">
        <f t="shared" si="30"/>
        <v>108.46571580655524</v>
      </c>
      <c r="T342">
        <f t="shared" si="31"/>
        <v>107.99636107782749</v>
      </c>
      <c r="U342" s="95">
        <f t="shared" si="32"/>
        <v>155.45363424601911</v>
      </c>
      <c r="V342" s="95">
        <f t="shared" si="33"/>
        <v>154.65807798082562</v>
      </c>
    </row>
    <row r="343" spans="16:22" ht="21" x14ac:dyDescent="0.25">
      <c r="P343" s="88">
        <v>3.50999999999999</v>
      </c>
      <c r="Q343" s="88">
        <f t="shared" si="34"/>
        <v>16.290957973595312</v>
      </c>
      <c r="R343" s="88">
        <f t="shared" si="35"/>
        <v>15.856698007121729</v>
      </c>
      <c r="S343">
        <f t="shared" si="30"/>
        <v>108.49049724886621</v>
      </c>
      <c r="T343">
        <f t="shared" si="31"/>
        <v>108.02114252013847</v>
      </c>
      <c r="U343" s="95">
        <f t="shared" si="32"/>
        <v>155.49728038259229</v>
      </c>
      <c r="V343" s="95">
        <f t="shared" si="33"/>
        <v>154.70172411739881</v>
      </c>
    </row>
    <row r="344" spans="16:22" ht="21" x14ac:dyDescent="0.25">
      <c r="P344" s="88">
        <v>3.5199999999999898</v>
      </c>
      <c r="Q344" s="88">
        <f t="shared" si="34"/>
        <v>16.31414796109765</v>
      </c>
      <c r="R344" s="88">
        <f t="shared" si="35"/>
        <v>15.879269830657799</v>
      </c>
      <c r="S344">
        <f t="shared" si="30"/>
        <v>108.51520818911234</v>
      </c>
      <c r="T344">
        <f t="shared" si="31"/>
        <v>108.04585346038461</v>
      </c>
      <c r="U344" s="95">
        <f t="shared" si="32"/>
        <v>155.54080234791218</v>
      </c>
      <c r="V344" s="95">
        <f t="shared" si="33"/>
        <v>154.74524608271869</v>
      </c>
    </row>
    <row r="345" spans="16:22" ht="21" x14ac:dyDescent="0.25">
      <c r="P345" s="88">
        <v>3.52999999999999</v>
      </c>
      <c r="Q345" s="88">
        <f t="shared" si="34"/>
        <v>16.33730503160557</v>
      </c>
      <c r="R345" s="88">
        <f t="shared" si="35"/>
        <v>15.901809614651402</v>
      </c>
      <c r="S345">
        <f t="shared" si="30"/>
        <v>108.53984902730616</v>
      </c>
      <c r="T345">
        <f t="shared" si="31"/>
        <v>108.07049429857844</v>
      </c>
      <c r="U345" s="95">
        <f t="shared" si="32"/>
        <v>155.58420084649794</v>
      </c>
      <c r="V345" s="95">
        <f t="shared" si="33"/>
        <v>154.78864458130445</v>
      </c>
    </row>
    <row r="346" spans="16:22" ht="21" x14ac:dyDescent="0.25">
      <c r="P346" s="88">
        <v>3.5399999999999801</v>
      </c>
      <c r="Q346" s="88">
        <f t="shared" si="34"/>
        <v>16.360429324894319</v>
      </c>
      <c r="R346" s="88">
        <f t="shared" si="35"/>
        <v>15.924317495151868</v>
      </c>
      <c r="S346">
        <f t="shared" si="30"/>
        <v>108.56442016006545</v>
      </c>
      <c r="T346">
        <f t="shared" si="31"/>
        <v>108.09506543133772</v>
      </c>
      <c r="U346" s="95">
        <f t="shared" si="32"/>
        <v>155.62747657688973</v>
      </c>
      <c r="V346" s="95">
        <f t="shared" si="33"/>
        <v>154.83192031169625</v>
      </c>
    </row>
    <row r="347" spans="16:22" ht="21" x14ac:dyDescent="0.25">
      <c r="P347" s="88">
        <v>3.5499999999999901</v>
      </c>
      <c r="Q347" s="88">
        <f t="shared" si="34"/>
        <v>16.383520979752817</v>
      </c>
      <c r="R347" s="88">
        <f t="shared" si="35"/>
        <v>15.946793607248493</v>
      </c>
      <c r="S347">
        <f t="shared" si="30"/>
        <v>108.58892198065161</v>
      </c>
      <c r="T347">
        <f t="shared" si="31"/>
        <v>108.11956725192387</v>
      </c>
      <c r="U347" s="95">
        <f t="shared" si="32"/>
        <v>155.67063023171642</v>
      </c>
      <c r="V347" s="95">
        <f t="shared" si="33"/>
        <v>154.8750739665229</v>
      </c>
    </row>
    <row r="348" spans="16:22" ht="21" x14ac:dyDescent="0.25">
      <c r="P348" s="88">
        <v>3.5599999999999801</v>
      </c>
      <c r="Q348" s="88">
        <f t="shared" si="34"/>
        <v>16.406580133993128</v>
      </c>
      <c r="R348" s="88">
        <f t="shared" si="35"/>
        <v>15.969238085079747</v>
      </c>
      <c r="S348">
        <f t="shared" si="30"/>
        <v>108.6133548790072</v>
      </c>
      <c r="T348">
        <f t="shared" si="31"/>
        <v>108.14400015027947</v>
      </c>
      <c r="U348" s="95">
        <f t="shared" si="32"/>
        <v>155.7136624977615</v>
      </c>
      <c r="V348" s="95">
        <f t="shared" si="33"/>
        <v>154.91810623256802</v>
      </c>
    </row>
    <row r="349" spans="16:22" ht="21" x14ac:dyDescent="0.25">
      <c r="P349" s="88">
        <v>3.5699999999999901</v>
      </c>
      <c r="Q349" s="88">
        <f t="shared" si="34"/>
        <v>16.429606924460391</v>
      </c>
      <c r="R349" s="88">
        <f t="shared" si="35"/>
        <v>15.991651061842957</v>
      </c>
      <c r="S349">
        <f t="shared" si="30"/>
        <v>108.63771924179358</v>
      </c>
      <c r="T349">
        <f t="shared" si="31"/>
        <v>108.16836451306585</v>
      </c>
      <c r="U349" s="95">
        <f t="shared" si="32"/>
        <v>155.75657405602954</v>
      </c>
      <c r="V349" s="95">
        <f t="shared" si="33"/>
        <v>154.96101779083605</v>
      </c>
    </row>
    <row r="350" spans="16:22" ht="21" x14ac:dyDescent="0.25">
      <c r="P350" s="88">
        <v>3.5799999999999801</v>
      </c>
      <c r="Q350" s="88">
        <f t="shared" si="34"/>
        <v>16.452601487041925</v>
      </c>
      <c r="R350" s="88">
        <f t="shared" si="35"/>
        <v>16.014032669803164</v>
      </c>
      <c r="S350">
        <f t="shared" si="30"/>
        <v>108.66201545242718</v>
      </c>
      <c r="T350">
        <f t="shared" si="31"/>
        <v>108.19266072369945</v>
      </c>
      <c r="U350" s="95">
        <f t="shared" si="32"/>
        <v>155.79936558180992</v>
      </c>
      <c r="V350" s="95">
        <f t="shared" si="33"/>
        <v>155.00380931661644</v>
      </c>
    </row>
    <row r="351" spans="16:22" ht="21" x14ac:dyDescent="0.25">
      <c r="P351" s="88">
        <v>3.5899999999999799</v>
      </c>
      <c r="Q351" s="88">
        <f t="shared" si="34"/>
        <v>16.475563956676933</v>
      </c>
      <c r="R351" s="88">
        <f t="shared" si="35"/>
        <v>16.036383040302567</v>
      </c>
      <c r="S351">
        <f t="shared" si="30"/>
        <v>108.68624389111608</v>
      </c>
      <c r="T351">
        <f t="shared" si="31"/>
        <v>108.21688916238834</v>
      </c>
      <c r="U351" s="95">
        <f t="shared" si="32"/>
        <v>155.84203774474139</v>
      </c>
      <c r="V351" s="95">
        <f t="shared" si="33"/>
        <v>155.04648147954791</v>
      </c>
    </row>
    <row r="352" spans="16:22" ht="21" x14ac:dyDescent="0.25">
      <c r="P352" s="88">
        <v>3.5999999999999801</v>
      </c>
      <c r="Q352" s="88">
        <f t="shared" si="34"/>
        <v>16.498494467365504</v>
      </c>
      <c r="R352" s="88">
        <f t="shared" si="35"/>
        <v>16.058702303769277</v>
      </c>
      <c r="S352">
        <f t="shared" si="30"/>
        <v>108.71040493489544</v>
      </c>
      <c r="T352">
        <f t="shared" si="31"/>
        <v>108.2410502061677</v>
      </c>
      <c r="U352" s="95">
        <f t="shared" si="32"/>
        <v>155.88459120887441</v>
      </c>
      <c r="V352" s="95">
        <f t="shared" si="33"/>
        <v>155.08903494368093</v>
      </c>
    </row>
    <row r="353" spans="16:22" ht="21" x14ac:dyDescent="0.25">
      <c r="P353" s="88">
        <v>3.6099999999999799</v>
      </c>
      <c r="Q353" s="88">
        <f t="shared" si="34"/>
        <v>16.521393152177819</v>
      </c>
      <c r="R353" s="88">
        <f t="shared" si="35"/>
        <v>16.080990589726287</v>
      </c>
      <c r="S353">
        <f t="shared" si="30"/>
        <v>108.73449895766285</v>
      </c>
      <c r="T353">
        <f t="shared" si="31"/>
        <v>108.26514422893511</v>
      </c>
      <c r="U353" s="95">
        <f t="shared" si="32"/>
        <v>155.92702663273343</v>
      </c>
      <c r="V353" s="95">
        <f t="shared" si="33"/>
        <v>155.13147036753995</v>
      </c>
    </row>
    <row r="354" spans="16:22" ht="21" x14ac:dyDescent="0.25">
      <c r="P354" s="88">
        <v>3.6199999999999801</v>
      </c>
      <c r="Q354" s="88">
        <f t="shared" si="34"/>
        <v>16.544260143263166</v>
      </c>
      <c r="R354" s="88">
        <f t="shared" si="35"/>
        <v>16.103248026800252</v>
      </c>
      <c r="S354">
        <f t="shared" si="30"/>
        <v>108.75852633021302</v>
      </c>
      <c r="T354">
        <f t="shared" si="31"/>
        <v>108.28917160148528</v>
      </c>
      <c r="U354" s="95">
        <f t="shared" si="32"/>
        <v>155.9693446693779</v>
      </c>
      <c r="V354" s="95">
        <f t="shared" si="33"/>
        <v>155.17378840418445</v>
      </c>
    </row>
    <row r="355" spans="16:22" ht="21" x14ac:dyDescent="0.25">
      <c r="P355" s="88">
        <v>3.6299999999999799</v>
      </c>
      <c r="Q355" s="88">
        <f t="shared" si="34"/>
        <v>16.567095571858822</v>
      </c>
      <c r="R355" s="88">
        <f t="shared" si="35"/>
        <v>16.12547474273012</v>
      </c>
      <c r="S355">
        <f t="shared" si="30"/>
        <v>108.78248742027195</v>
      </c>
      <c r="T355">
        <f t="shared" si="31"/>
        <v>108.31313269154421</v>
      </c>
      <c r="U355" s="95">
        <f t="shared" si="32"/>
        <v>156.01154596646271</v>
      </c>
      <c r="V355" s="95">
        <f t="shared" si="33"/>
        <v>155.21598970126922</v>
      </c>
    </row>
    <row r="356" spans="16:22" ht="21" x14ac:dyDescent="0.25">
      <c r="P356" s="88">
        <v>3.6399999999999801</v>
      </c>
      <c r="Q356" s="88">
        <f t="shared" si="34"/>
        <v>16.589899568298847</v>
      </c>
      <c r="R356" s="88">
        <f t="shared" si="35"/>
        <v>16.147670864375698</v>
      </c>
      <c r="S356">
        <f t="shared" si="30"/>
        <v>108.80638259253081</v>
      </c>
      <c r="T356">
        <f t="shared" si="31"/>
        <v>108.33702786380309</v>
      </c>
      <c r="U356" s="95">
        <f t="shared" si="32"/>
        <v>156.05363116629744</v>
      </c>
      <c r="V356" s="95">
        <f t="shared" si="33"/>
        <v>155.25807490110395</v>
      </c>
    </row>
    <row r="357" spans="16:22" ht="21" x14ac:dyDescent="0.25">
      <c r="P357" s="88">
        <v>3.6499999999999799</v>
      </c>
      <c r="Q357" s="88">
        <f t="shared" si="34"/>
        <v>16.612672262022755</v>
      </c>
      <c r="R357" s="88">
        <f t="shared" si="35"/>
        <v>16.1698365177261</v>
      </c>
      <c r="S357">
        <f t="shared" si="30"/>
        <v>108.83021220867919</v>
      </c>
      <c r="T357">
        <f t="shared" si="31"/>
        <v>108.36085747995145</v>
      </c>
      <c r="U357" s="95">
        <f t="shared" si="32"/>
        <v>156.09560090590529</v>
      </c>
      <c r="V357" s="95">
        <f t="shared" si="33"/>
        <v>155.3000446407118</v>
      </c>
    </row>
    <row r="358" spans="16:22" ht="21" x14ac:dyDescent="0.25">
      <c r="P358" s="88">
        <v>3.6599999999999802</v>
      </c>
      <c r="Q358" s="88">
        <f t="shared" si="34"/>
        <v>16.635413781584102</v>
      </c>
      <c r="R358" s="88">
        <f t="shared" si="35"/>
        <v>16.191971827908095</v>
      </c>
      <c r="S358">
        <f t="shared" si="30"/>
        <v>108.8539766274379</v>
      </c>
      <c r="T358">
        <f t="shared" si="31"/>
        <v>108.38462189871018</v>
      </c>
      <c r="U358" s="95">
        <f t="shared" si="32"/>
        <v>156.13745581708076</v>
      </c>
      <c r="V358" s="95">
        <f t="shared" si="33"/>
        <v>155.34189955188725</v>
      </c>
    </row>
    <row r="359" spans="16:22" ht="21" x14ac:dyDescent="0.25">
      <c r="P359" s="88">
        <v>3.6699999999999799</v>
      </c>
      <c r="Q359" s="88">
        <f t="shared" si="34"/>
        <v>16.658124254658937</v>
      </c>
      <c r="R359" s="88">
        <f t="shared" si="35"/>
        <v>16.214076919194326</v>
      </c>
      <c r="S359">
        <f t="shared" si="30"/>
        <v>108.87767620459148</v>
      </c>
      <c r="T359">
        <f t="shared" si="31"/>
        <v>108.40832147586374</v>
      </c>
      <c r="U359" s="95">
        <f t="shared" si="32"/>
        <v>156.1791965264467</v>
      </c>
      <c r="V359" s="95">
        <f t="shared" si="33"/>
        <v>155.38364026125322</v>
      </c>
    </row>
    <row r="360" spans="16:22" ht="21" x14ac:dyDescent="0.25">
      <c r="P360" s="88">
        <v>3.6799999999999802</v>
      </c>
      <c r="Q360" s="88">
        <f t="shared" si="34"/>
        <v>16.680803808054165</v>
      </c>
      <c r="R360" s="88">
        <f t="shared" si="35"/>
        <v>16.236151915011483</v>
      </c>
      <c r="S360">
        <f t="shared" si="30"/>
        <v>108.90131129302006</v>
      </c>
      <c r="T360">
        <f t="shared" si="31"/>
        <v>108.43195656429231</v>
      </c>
      <c r="U360" s="95">
        <f t="shared" si="32"/>
        <v>156.22082365551077</v>
      </c>
      <c r="V360" s="95">
        <f t="shared" si="33"/>
        <v>155.42526739031729</v>
      </c>
    </row>
    <row r="361" spans="16:22" ht="21" x14ac:dyDescent="0.25">
      <c r="P361" s="88">
        <v>3.68999999999998</v>
      </c>
      <c r="Q361" s="88">
        <f t="shared" si="34"/>
        <v>16.703452567715825</v>
      </c>
      <c r="R361" s="88">
        <f t="shared" si="35"/>
        <v>16.258196937948309</v>
      </c>
      <c r="S361">
        <f t="shared" si="30"/>
        <v>108.9248822427309</v>
      </c>
      <c r="T361">
        <f t="shared" si="31"/>
        <v>108.45552751400317</v>
      </c>
      <c r="U361" s="95">
        <f t="shared" si="32"/>
        <v>156.26233782072077</v>
      </c>
      <c r="V361" s="95">
        <f t="shared" si="33"/>
        <v>155.46678155552729</v>
      </c>
    </row>
    <row r="362" spans="16:22" ht="21" x14ac:dyDescent="0.25">
      <c r="P362" s="88">
        <v>3.6999999999999802</v>
      </c>
      <c r="Q362" s="88">
        <f t="shared" si="34"/>
        <v>16.726070658737228</v>
      </c>
      <c r="R362" s="88">
        <f t="shared" si="35"/>
        <v>16.280212109763575</v>
      </c>
      <c r="S362">
        <f t="shared" si="30"/>
        <v>108.9483894008896</v>
      </c>
      <c r="T362">
        <f t="shared" si="31"/>
        <v>108.47903467216186</v>
      </c>
      <c r="U362" s="95">
        <f t="shared" si="32"/>
        <v>156.30373963351951</v>
      </c>
      <c r="V362" s="95">
        <f t="shared" si="33"/>
        <v>155.50818336832603</v>
      </c>
    </row>
    <row r="363" spans="16:22" ht="21" x14ac:dyDescent="0.25">
      <c r="P363" s="88">
        <v>3.70999999999998</v>
      </c>
      <c r="Q363" s="88">
        <f t="shared" si="34"/>
        <v>16.748658205367036</v>
      </c>
      <c r="R363" s="88">
        <f t="shared" si="35"/>
        <v>16.302197551393903</v>
      </c>
      <c r="S363">
        <f t="shared" si="30"/>
        <v>108.97183311185061</v>
      </c>
      <c r="T363">
        <f t="shared" si="31"/>
        <v>108.50247838312288</v>
      </c>
      <c r="U363" s="95">
        <f t="shared" si="32"/>
        <v>156.34502970039887</v>
      </c>
      <c r="V363" s="95">
        <f t="shared" si="33"/>
        <v>155.54947343520539</v>
      </c>
    </row>
    <row r="364" spans="16:22" ht="21" x14ac:dyDescent="0.25">
      <c r="P364" s="88">
        <v>3.7199999999999802</v>
      </c>
      <c r="Q364" s="88">
        <f t="shared" si="34"/>
        <v>16.771215331017203</v>
      </c>
      <c r="R364" s="88">
        <f t="shared" si="35"/>
        <v>16.324153382961523</v>
      </c>
      <c r="S364">
        <f t="shared" si="30"/>
        <v>108.99521371718765</v>
      </c>
      <c r="T364">
        <f t="shared" si="31"/>
        <v>108.52585898845992</v>
      </c>
      <c r="U364" s="95">
        <f t="shared" si="32"/>
        <v>156.38620862295303</v>
      </c>
      <c r="V364" s="95">
        <f t="shared" si="33"/>
        <v>155.59065235775955</v>
      </c>
    </row>
    <row r="365" spans="16:22" ht="21" x14ac:dyDescent="0.25">
      <c r="P365" s="88">
        <v>3.72999999999998</v>
      </c>
      <c r="Q365" s="88">
        <f t="shared" si="34"/>
        <v>16.793742158270877</v>
      </c>
      <c r="R365" s="88">
        <f t="shared" si="35"/>
        <v>16.346079723781937</v>
      </c>
      <c r="S365">
        <f t="shared" si="30"/>
        <v>109.01853155572346</v>
      </c>
      <c r="T365">
        <f t="shared" si="31"/>
        <v>108.5491768269957</v>
      </c>
      <c r="U365" s="95">
        <f t="shared" si="32"/>
        <v>156.42727699793113</v>
      </c>
      <c r="V365" s="95">
        <f t="shared" si="33"/>
        <v>155.63172073273765</v>
      </c>
    </row>
    <row r="366" spans="16:22" ht="21" x14ac:dyDescent="0.25">
      <c r="P366" s="88">
        <v>3.7399999999999798</v>
      </c>
      <c r="Q366" s="88">
        <f t="shared" si="34"/>
        <v>16.81623880889013</v>
      </c>
      <c r="R366" s="88">
        <f t="shared" si="35"/>
        <v>16.367976692371471</v>
      </c>
      <c r="S366">
        <f t="shared" si="30"/>
        <v>109.0417869635593</v>
      </c>
      <c r="T366">
        <f t="shared" si="31"/>
        <v>108.57243223483157</v>
      </c>
      <c r="U366" s="95">
        <f t="shared" si="32"/>
        <v>156.46823541728912</v>
      </c>
      <c r="V366" s="95">
        <f t="shared" si="33"/>
        <v>155.67267915209564</v>
      </c>
    </row>
    <row r="367" spans="16:22" ht="21" x14ac:dyDescent="0.25">
      <c r="P367" s="88">
        <v>3.74999999999998</v>
      </c>
      <c r="Q367" s="88">
        <f t="shared" si="34"/>
        <v>16.838705403823674</v>
      </c>
      <c r="R367" s="88">
        <f t="shared" si="35"/>
        <v>16.389844406454767</v>
      </c>
      <c r="S367">
        <f t="shared" si="30"/>
        <v>109.06498027410407</v>
      </c>
      <c r="T367">
        <f t="shared" si="31"/>
        <v>108.59562554537634</v>
      </c>
      <c r="U367" s="95">
        <f t="shared" si="32"/>
        <v>156.50908446824099</v>
      </c>
      <c r="V367" s="95">
        <f t="shared" si="33"/>
        <v>155.71352820304747</v>
      </c>
    </row>
    <row r="368" spans="16:22" ht="21" x14ac:dyDescent="0.25">
      <c r="P368" s="88">
        <v>3.7599999999999798</v>
      </c>
      <c r="Q368" s="88">
        <f t="shared" si="34"/>
        <v>16.86114206321442</v>
      </c>
      <c r="R368" s="88">
        <f t="shared" si="35"/>
        <v>16.411682982972142</v>
      </c>
      <c r="S368">
        <f t="shared" si="30"/>
        <v>109.08811181810292</v>
      </c>
      <c r="T368">
        <f t="shared" si="31"/>
        <v>108.61875708937518</v>
      </c>
      <c r="U368" s="95">
        <f t="shared" si="32"/>
        <v>156.54982473330921</v>
      </c>
      <c r="V368" s="95">
        <f t="shared" si="33"/>
        <v>155.75426846811573</v>
      </c>
    </row>
    <row r="369" spans="16:22" ht="21" x14ac:dyDescent="0.25">
      <c r="P369" s="88">
        <v>3.76999999999998</v>
      </c>
      <c r="Q369" s="88">
        <f t="shared" si="34"/>
        <v>16.88354890640699</v>
      </c>
      <c r="R369" s="88">
        <f t="shared" si="35"/>
        <v>16.433492538086909</v>
      </c>
      <c r="S369">
        <f t="shared" si="30"/>
        <v>109.11118192366555</v>
      </c>
      <c r="T369">
        <f t="shared" si="31"/>
        <v>108.64182719493782</v>
      </c>
      <c r="U369" s="95">
        <f t="shared" si="32"/>
        <v>156.5904567903747</v>
      </c>
      <c r="V369" s="95">
        <f t="shared" si="33"/>
        <v>155.79490052518122</v>
      </c>
    </row>
    <row r="370" spans="16:22" ht="21" x14ac:dyDescent="0.25">
      <c r="P370" s="88">
        <v>3.7799999999999798</v>
      </c>
      <c r="Q370" s="88">
        <f t="shared" si="34"/>
        <v>16.905926051955117</v>
      </c>
      <c r="R370" s="88">
        <f t="shared" si="35"/>
        <v>16.455273187192574</v>
      </c>
      <c r="S370">
        <f t="shared" si="30"/>
        <v>109.1341909162942</v>
      </c>
      <c r="T370">
        <f t="shared" si="31"/>
        <v>108.66483618756646</v>
      </c>
      <c r="U370" s="95">
        <f t="shared" si="32"/>
        <v>156.63098121272589</v>
      </c>
      <c r="V370" s="95">
        <f t="shared" si="33"/>
        <v>155.8354249475324</v>
      </c>
    </row>
    <row r="371" spans="16:22" ht="21" x14ac:dyDescent="0.25">
      <c r="P371" s="88">
        <v>3.7899999999999801</v>
      </c>
      <c r="Q371" s="88">
        <f t="shared" si="34"/>
        <v>16.928273617628964</v>
      </c>
      <c r="R371" s="88">
        <f t="shared" si="35"/>
        <v>16.477025044919962</v>
      </c>
      <c r="S371">
        <f t="shared" si="30"/>
        <v>109.15713911891115</v>
      </c>
      <c r="T371">
        <f t="shared" si="31"/>
        <v>108.68778439018341</v>
      </c>
      <c r="U371" s="95">
        <f t="shared" si="32"/>
        <v>156.67139856910731</v>
      </c>
      <c r="V371" s="95">
        <f t="shared" si="33"/>
        <v>155.87584230391383</v>
      </c>
    </row>
    <row r="372" spans="16:22" ht="21" x14ac:dyDescent="0.25">
      <c r="P372" s="88">
        <v>3.7999999999999798</v>
      </c>
      <c r="Q372" s="88">
        <f t="shared" si="34"/>
        <v>16.950591720422349</v>
      </c>
      <c r="R372" s="88">
        <f t="shared" si="35"/>
        <v>16.498748225144251</v>
      </c>
      <c r="S372">
        <f t="shared" si="30"/>
        <v>109.1800268518859</v>
      </c>
      <c r="T372">
        <f t="shared" si="31"/>
        <v>108.71067212315816</v>
      </c>
      <c r="U372" s="95">
        <f t="shared" si="32"/>
        <v>156.71170942376747</v>
      </c>
      <c r="V372" s="95">
        <f t="shared" si="33"/>
        <v>155.91615315857399</v>
      </c>
    </row>
    <row r="373" spans="16:22" ht="21" x14ac:dyDescent="0.25">
      <c r="P373" s="88">
        <v>3.8099999999999801</v>
      </c>
      <c r="Q373" s="88">
        <f t="shared" si="34"/>
        <v>16.972880476559919</v>
      </c>
      <c r="R373" s="88">
        <f t="shared" si="35"/>
        <v>16.520442840991926</v>
      </c>
      <c r="S373">
        <f t="shared" si="30"/>
        <v>109.20285443306209</v>
      </c>
      <c r="T373">
        <f t="shared" si="31"/>
        <v>108.73349970433435</v>
      </c>
      <c r="U373" s="95">
        <f t="shared" si="32"/>
        <v>156.75191433650613</v>
      </c>
      <c r="V373" s="95">
        <f t="shared" si="33"/>
        <v>155.95635807131265</v>
      </c>
    </row>
    <row r="374" spans="16:22" ht="21" x14ac:dyDescent="0.25">
      <c r="P374" s="88">
        <v>3.8199999999999799</v>
      </c>
      <c r="Q374" s="88">
        <f t="shared" si="34"/>
        <v>16.995140001504161</v>
      </c>
      <c r="R374" s="88">
        <f t="shared" si="35"/>
        <v>16.54210900484766</v>
      </c>
      <c r="S374">
        <f t="shared" si="30"/>
        <v>109.22562217778388</v>
      </c>
      <c r="T374">
        <f t="shared" si="31"/>
        <v>108.75626744905614</v>
      </c>
      <c r="U374" s="95">
        <f t="shared" si="32"/>
        <v>156.79201386272098</v>
      </c>
      <c r="V374" s="95">
        <f t="shared" si="33"/>
        <v>155.9964575975275</v>
      </c>
    </row>
    <row r="375" spans="16:22" ht="21" x14ac:dyDescent="0.25">
      <c r="P375" s="88">
        <v>3.8299999999999801</v>
      </c>
      <c r="Q375" s="88">
        <f t="shared" si="34"/>
        <v>17.017370409962428</v>
      </c>
      <c r="R375" s="88">
        <f t="shared" si="35"/>
        <v>16.563746828361115</v>
      </c>
      <c r="S375">
        <f t="shared" si="30"/>
        <v>109.24833039892215</v>
      </c>
      <c r="T375">
        <f t="shared" si="31"/>
        <v>108.77897567019443</v>
      </c>
      <c r="U375" s="95">
        <f t="shared" si="32"/>
        <v>156.83200855345359</v>
      </c>
      <c r="V375" s="95">
        <f t="shared" si="33"/>
        <v>156.03645228826014</v>
      </c>
    </row>
    <row r="376" spans="16:22" ht="21" x14ac:dyDescent="0.25">
      <c r="P376" s="88">
        <v>3.8399999999999799</v>
      </c>
      <c r="Q376" s="88">
        <f t="shared" si="34"/>
        <v>17.039571815893815</v>
      </c>
      <c r="R376" s="88">
        <f t="shared" si="35"/>
        <v>16.585356422453625</v>
      </c>
      <c r="S376">
        <f t="shared" si="30"/>
        <v>109.27097940690031</v>
      </c>
      <c r="T376">
        <f t="shared" si="31"/>
        <v>108.80162467817257</v>
      </c>
      <c r="U376" s="95">
        <f t="shared" si="32"/>
        <v>156.87189895543494</v>
      </c>
      <c r="V376" s="95">
        <f t="shared" si="33"/>
        <v>156.07634269024146</v>
      </c>
    </row>
    <row r="377" spans="16:22" ht="21" x14ac:dyDescent="0.25">
      <c r="P377" s="88">
        <v>3.8499999999999801</v>
      </c>
      <c r="Q377" s="88">
        <f t="shared" si="34"/>
        <v>17.061744332515975</v>
      </c>
      <c r="R377" s="88">
        <f t="shared" si="35"/>
        <v>16.606937897324855</v>
      </c>
      <c r="S377">
        <f t="shared" si="30"/>
        <v>109.2935695097197</v>
      </c>
      <c r="T377">
        <f t="shared" si="31"/>
        <v>108.82421478099198</v>
      </c>
      <c r="U377" s="95">
        <f t="shared" si="32"/>
        <v>156.91168561113017</v>
      </c>
      <c r="V377" s="95">
        <f t="shared" si="33"/>
        <v>156.11612934593668</v>
      </c>
    </row>
    <row r="378" spans="16:22" ht="21" x14ac:dyDescent="0.25">
      <c r="P378" s="88">
        <v>3.8599999999999799</v>
      </c>
      <c r="Q378" s="88">
        <f t="shared" si="34"/>
        <v>17.083888072311847</v>
      </c>
      <c r="R378" s="88">
        <f t="shared" si="35"/>
        <v>16.628491362459354</v>
      </c>
      <c r="S378">
        <f t="shared" si="30"/>
        <v>109.3161010129848</v>
      </c>
      <c r="T378">
        <f t="shared" si="31"/>
        <v>108.84674628425707</v>
      </c>
      <c r="U378" s="95">
        <f t="shared" si="32"/>
        <v>156.95136905878292</v>
      </c>
      <c r="V378" s="95">
        <f t="shared" si="33"/>
        <v>156.15581279358943</v>
      </c>
    </row>
    <row r="379" spans="16:22" ht="21" x14ac:dyDescent="0.25">
      <c r="P379" s="88">
        <v>3.8699999999999801</v>
      </c>
      <c r="Q379" s="88">
        <f t="shared" si="34"/>
        <v>17.106003147036336</v>
      </c>
      <c r="R379" s="88">
        <f t="shared" si="35"/>
        <v>16.650016926633018</v>
      </c>
      <c r="S379">
        <f t="shared" si="30"/>
        <v>109.33857421992792</v>
      </c>
      <c r="T379">
        <f t="shared" si="31"/>
        <v>108.8692194912002</v>
      </c>
      <c r="U379" s="95">
        <f t="shared" si="32"/>
        <v>156.99094983245899</v>
      </c>
      <c r="V379" s="95">
        <f t="shared" si="33"/>
        <v>156.19539356726551</v>
      </c>
    </row>
    <row r="380" spans="16:22" ht="21" x14ac:dyDescent="0.25">
      <c r="P380" s="88">
        <v>3.8799999999999799</v>
      </c>
      <c r="Q380" s="88">
        <f t="shared" si="34"/>
        <v>17.128089667722872</v>
      </c>
      <c r="R380" s="88">
        <f t="shared" si="35"/>
        <v>16.67151469791953</v>
      </c>
      <c r="S380">
        <f t="shared" si="30"/>
        <v>109.36098943143384</v>
      </c>
      <c r="T380">
        <f t="shared" si="31"/>
        <v>108.89163470270611</v>
      </c>
      <c r="U380" s="95">
        <f t="shared" si="32"/>
        <v>157.03042846208947</v>
      </c>
      <c r="V380" s="95">
        <f t="shared" si="33"/>
        <v>156.23487219689599</v>
      </c>
    </row>
    <row r="381" spans="16:22" ht="21" x14ac:dyDescent="0.25">
      <c r="P381" s="88">
        <v>3.8899999999999801</v>
      </c>
      <c r="Q381" s="88">
        <f t="shared" si="34"/>
        <v>17.150147744689928</v>
      </c>
      <c r="R381" s="88">
        <f t="shared" si="35"/>
        <v>16.692984783696645</v>
      </c>
      <c r="S381">
        <f t="shared" si="30"/>
        <v>109.38334694606385</v>
      </c>
      <c r="T381">
        <f t="shared" si="31"/>
        <v>108.91399221733612</v>
      </c>
      <c r="U381" s="95">
        <f t="shared" si="32"/>
        <v>157.0698054735133</v>
      </c>
      <c r="V381" s="95">
        <f t="shared" si="33"/>
        <v>156.27424920831982</v>
      </c>
    </row>
    <row r="382" spans="16:22" ht="21" x14ac:dyDescent="0.25">
      <c r="P382" s="88">
        <v>3.8999999999999799</v>
      </c>
      <c r="Q382" s="88">
        <f t="shared" si="34"/>
        <v>17.17217748754744</v>
      </c>
      <c r="R382" s="88">
        <f t="shared" si="35"/>
        <v>16.71442729065248</v>
      </c>
      <c r="S382">
        <f t="shared" si="30"/>
        <v>109.40564706007967</v>
      </c>
      <c r="T382">
        <f t="shared" si="31"/>
        <v>108.93629233135195</v>
      </c>
      <c r="U382" s="95">
        <f t="shared" si="32"/>
        <v>157.10908138851934</v>
      </c>
      <c r="V382" s="95">
        <f t="shared" si="33"/>
        <v>156.31352512332586</v>
      </c>
    </row>
    <row r="383" spans="16:22" ht="21" x14ac:dyDescent="0.25">
      <c r="P383" s="88">
        <v>3.9099999999999802</v>
      </c>
      <c r="Q383" s="88">
        <f t="shared" si="34"/>
        <v>17.194179005203161</v>
      </c>
      <c r="R383" s="88">
        <f t="shared" si="35"/>
        <v>16.735842324791701</v>
      </c>
      <c r="S383">
        <f t="shared" si="30"/>
        <v>109.42789006746703</v>
      </c>
      <c r="T383">
        <f t="shared" si="31"/>
        <v>108.9585353387393</v>
      </c>
      <c r="U383" s="95">
        <f t="shared" si="32"/>
        <v>157.14825672488774</v>
      </c>
      <c r="V383" s="95">
        <f t="shared" si="33"/>
        <v>156.35270045969426</v>
      </c>
    </row>
    <row r="384" spans="16:22" ht="21" x14ac:dyDescent="0.25">
      <c r="P384" s="88">
        <v>3.9199999999999799</v>
      </c>
      <c r="Q384" s="88">
        <f t="shared" si="34"/>
        <v>17.216152405868947</v>
      </c>
      <c r="R384" s="88">
        <f t="shared" si="35"/>
        <v>16.757229991441605</v>
      </c>
      <c r="S384">
        <f t="shared" si="30"/>
        <v>109.45007625995885</v>
      </c>
      <c r="T384">
        <f t="shared" si="31"/>
        <v>108.98072153123111</v>
      </c>
      <c r="U384" s="95">
        <f t="shared" si="32"/>
        <v>157.18733199643108</v>
      </c>
      <c r="V384" s="95">
        <f t="shared" si="33"/>
        <v>156.3917757312376</v>
      </c>
    </row>
    <row r="385" spans="16:22" ht="21" x14ac:dyDescent="0.25">
      <c r="P385" s="88">
        <v>3.9299999999999802</v>
      </c>
      <c r="Q385" s="88">
        <f t="shared" si="34"/>
        <v>17.238097797066974</v>
      </c>
      <c r="R385" s="88">
        <f t="shared" si="35"/>
        <v>16.778590395258206</v>
      </c>
      <c r="S385">
        <f t="shared" si="30"/>
        <v>109.47220592705824</v>
      </c>
      <c r="T385">
        <f t="shared" si="31"/>
        <v>109.00285119833049</v>
      </c>
      <c r="U385" s="95">
        <f t="shared" si="32"/>
        <v>157.2263077130346</v>
      </c>
      <c r="V385" s="95">
        <f t="shared" si="33"/>
        <v>156.43075144784112</v>
      </c>
    </row>
    <row r="386" spans="16:22" ht="21" x14ac:dyDescent="0.25">
      <c r="P386" s="88">
        <v>3.93999999999998</v>
      </c>
      <c r="Q386" s="88">
        <f t="shared" si="34"/>
        <v>17.260015285635852</v>
      </c>
      <c r="R386" s="88">
        <f t="shared" si="35"/>
        <v>16.799923640232166</v>
      </c>
      <c r="S386">
        <f t="shared" si="30"/>
        <v>109.49427935606118</v>
      </c>
      <c r="T386">
        <f t="shared" si="31"/>
        <v>109.02492462733345</v>
      </c>
      <c r="U386" s="95">
        <f t="shared" si="32"/>
        <v>157.2651843806963</v>
      </c>
      <c r="V386" s="95">
        <f t="shared" si="33"/>
        <v>156.46962811550281</v>
      </c>
    </row>
    <row r="387" spans="16:22" ht="21" x14ac:dyDescent="0.25">
      <c r="P387" s="88">
        <v>3.9499999999999802</v>
      </c>
      <c r="Q387" s="88">
        <f t="shared" si="34"/>
        <v>17.281904977736723</v>
      </c>
      <c r="R387" s="88">
        <f t="shared" si="35"/>
        <v>16.821229829694747</v>
      </c>
      <c r="S387">
        <f t="shared" ref="S387:S450" si="36">(20*LOG10(P387)+20*LOG10(1806/1000)+92.45)</f>
        <v>109.51629683207889</v>
      </c>
      <c r="T387">
        <f t="shared" ref="T387:T450" si="37">(20*LOG10(P387)+20*LOG10(1711/1000)+92.45)</f>
        <v>109.04694210335117</v>
      </c>
      <c r="U387" s="95">
        <f t="shared" ref="U387:U450" si="38">46.3+33.9*LOG10(1806)-13.82*LOG10(30)+(44.9-6.55*LOG10(30))*LOG10(P387)</f>
        <v>157.30396250156625</v>
      </c>
      <c r="V387" s="95">
        <f t="shared" ref="V387:V450" si="39">46.3+33.9*LOG10(1711)-13.82*LOG10(30)+(44.9-6.55*LOG10(30))*LOG10(P387)</f>
        <v>156.50840623637276</v>
      </c>
    </row>
    <row r="388" spans="16:22" ht="21" x14ac:dyDescent="0.25">
      <c r="P388" s="88">
        <v>3.95999999999998</v>
      </c>
      <c r="Q388" s="88">
        <f t="shared" ref="Q388:Q451" si="40">SQRT((4*3.14*P388)/0.166112957)</f>
        <v>17.303766978859237</v>
      </c>
      <c r="R388" s="88">
        <f t="shared" ref="R388:R451" si="41">SQRT((4*3.14*P388)/0.175336061)</f>
        <v>16.842509066323618</v>
      </c>
      <c r="S388">
        <f t="shared" si="36"/>
        <v>109.53825863805994</v>
      </c>
      <c r="T388">
        <f t="shared" si="37"/>
        <v>109.06890390933221</v>
      </c>
      <c r="U388" s="95">
        <f t="shared" si="38"/>
        <v>157.3426425739855</v>
      </c>
      <c r="V388" s="95">
        <f t="shared" si="39"/>
        <v>156.54708630879202</v>
      </c>
    </row>
    <row r="389" spans="16:22" ht="21" x14ac:dyDescent="0.25">
      <c r="P389" s="88">
        <v>3.9699999999999802</v>
      </c>
      <c r="Q389" s="88">
        <f t="shared" si="40"/>
        <v>17.325601393827498</v>
      </c>
      <c r="R389" s="88">
        <f t="shared" si="41"/>
        <v>16.86376145214863</v>
      </c>
      <c r="S389">
        <f t="shared" si="36"/>
        <v>109.560165054812</v>
      </c>
      <c r="T389">
        <f t="shared" si="37"/>
        <v>109.09081032608427</v>
      </c>
      <c r="U389" s="95">
        <f t="shared" si="38"/>
        <v>157.38122509252463</v>
      </c>
      <c r="V389" s="95">
        <f t="shared" si="39"/>
        <v>156.58566882733115</v>
      </c>
    </row>
    <row r="390" spans="16:22" ht="21" x14ac:dyDescent="0.25">
      <c r="P390" s="88">
        <v>3.97999999999998</v>
      </c>
      <c r="Q390" s="88">
        <f t="shared" si="40"/>
        <v>17.347408326805919</v>
      </c>
      <c r="R390" s="88">
        <f t="shared" si="41"/>
        <v>16.884987088557537</v>
      </c>
      <c r="S390">
        <f t="shared" si="36"/>
        <v>109.58201636102345</v>
      </c>
      <c r="T390">
        <f t="shared" si="37"/>
        <v>109.11266163229573</v>
      </c>
      <c r="U390" s="95">
        <f t="shared" si="38"/>
        <v>157.41971054802153</v>
      </c>
      <c r="V390" s="95">
        <f t="shared" si="39"/>
        <v>156.62415428282804</v>
      </c>
    </row>
    <row r="391" spans="16:22" ht="21" x14ac:dyDescent="0.25">
      <c r="P391" s="88">
        <v>3.9899999999999798</v>
      </c>
      <c r="Q391" s="88">
        <f t="shared" si="40"/>
        <v>17.369187881305024</v>
      </c>
      <c r="R391" s="88">
        <f t="shared" si="41"/>
        <v>16.906186076301644</v>
      </c>
      <c r="S391">
        <f t="shared" si="36"/>
        <v>109.60381283328466</v>
      </c>
      <c r="T391">
        <f t="shared" si="37"/>
        <v>109.13445810455693</v>
      </c>
      <c r="U391" s="95">
        <f t="shared" si="38"/>
        <v>157.45809942761895</v>
      </c>
      <c r="V391" s="95">
        <f t="shared" si="39"/>
        <v>156.66254316242546</v>
      </c>
    </row>
    <row r="392" spans="16:22" ht="21" x14ac:dyDescent="0.25">
      <c r="P392" s="88">
        <v>3.99999999999998</v>
      </c>
      <c r="Q392" s="88">
        <f t="shared" si="40"/>
        <v>17.390940160187185</v>
      </c>
      <c r="R392" s="88">
        <f t="shared" si="41"/>
        <v>16.927358515501361</v>
      </c>
      <c r="S392">
        <f t="shared" si="36"/>
        <v>109.62555474610895</v>
      </c>
      <c r="T392">
        <f t="shared" si="37"/>
        <v>109.15620001738121</v>
      </c>
      <c r="U392" s="95">
        <f t="shared" si="38"/>
        <v>157.49639221480149</v>
      </c>
      <c r="V392" s="95">
        <f t="shared" si="39"/>
        <v>156.70083594960801</v>
      </c>
    </row>
    <row r="393" spans="16:22" ht="21" x14ac:dyDescent="0.25">
      <c r="P393" s="88">
        <v>4.0099999999999802</v>
      </c>
      <c r="Q393" s="88">
        <f t="shared" si="40"/>
        <v>17.412665265672267</v>
      </c>
      <c r="R393" s="88">
        <f t="shared" si="41"/>
        <v>16.948504505651737</v>
      </c>
      <c r="S393">
        <f t="shared" si="36"/>
        <v>109.64724237195335</v>
      </c>
      <c r="T393">
        <f t="shared" si="37"/>
        <v>109.17788764322562</v>
      </c>
      <c r="U393" s="95">
        <f t="shared" si="38"/>
        <v>157.5345893894322</v>
      </c>
      <c r="V393" s="95">
        <f t="shared" si="39"/>
        <v>156.73903312423872</v>
      </c>
    </row>
    <row r="394" spans="16:22" ht="21" x14ac:dyDescent="0.25">
      <c r="P394" s="88">
        <v>4.01999999999998</v>
      </c>
      <c r="Q394" s="88">
        <f t="shared" si="40"/>
        <v>17.434363299343268</v>
      </c>
      <c r="R394" s="88">
        <f t="shared" si="41"/>
        <v>16.969624145627915</v>
      </c>
      <c r="S394">
        <f t="shared" si="36"/>
        <v>109.6688759812391</v>
      </c>
      <c r="T394">
        <f t="shared" si="37"/>
        <v>109.19952125251137</v>
      </c>
      <c r="U394" s="95">
        <f t="shared" si="38"/>
        <v>157.5726914277885</v>
      </c>
      <c r="V394" s="95">
        <f t="shared" si="39"/>
        <v>156.77713516259502</v>
      </c>
    </row>
    <row r="395" spans="16:22" ht="21" x14ac:dyDescent="0.25">
      <c r="P395" s="88">
        <v>4.0299999999999701</v>
      </c>
      <c r="Q395" s="88">
        <f t="shared" si="40"/>
        <v>17.456034362151811</v>
      </c>
      <c r="R395" s="88">
        <f t="shared" si="41"/>
        <v>16.990717533690511</v>
      </c>
      <c r="S395">
        <f t="shared" si="36"/>
        <v>109.69045584237188</v>
      </c>
      <c r="T395">
        <f t="shared" si="37"/>
        <v>109.22110111364414</v>
      </c>
      <c r="U395" s="95">
        <f t="shared" si="38"/>
        <v>157.61069880259791</v>
      </c>
      <c r="V395" s="95">
        <f t="shared" si="39"/>
        <v>156.81514253740443</v>
      </c>
    </row>
    <row r="396" spans="16:22" ht="21" x14ac:dyDescent="0.25">
      <c r="P396" s="88">
        <v>4.0399999999999698</v>
      </c>
      <c r="Q396" s="88">
        <f t="shared" si="40"/>
        <v>17.477678554423719</v>
      </c>
      <c r="R396" s="88">
        <f t="shared" si="41"/>
        <v>17.011784767491001</v>
      </c>
      <c r="S396">
        <f t="shared" si="36"/>
        <v>109.71198222176177</v>
      </c>
      <c r="T396">
        <f t="shared" si="37"/>
        <v>109.24262749303404</v>
      </c>
      <c r="U396" s="95">
        <f t="shared" si="38"/>
        <v>157.64861198307338</v>
      </c>
      <c r="V396" s="95">
        <f t="shared" si="39"/>
        <v>156.8530557178799</v>
      </c>
    </row>
    <row r="397" spans="16:22" ht="21" x14ac:dyDescent="0.25">
      <c r="P397" s="88">
        <v>4.0499999999999696</v>
      </c>
      <c r="Q397" s="88">
        <f t="shared" si="40"/>
        <v>17.499295975864307</v>
      </c>
      <c r="R397" s="88">
        <f t="shared" si="41"/>
        <v>17.032825944076915</v>
      </c>
      <c r="S397">
        <f t="shared" si="36"/>
        <v>109.73345538384305</v>
      </c>
      <c r="T397">
        <f t="shared" si="37"/>
        <v>109.26410065511531</v>
      </c>
      <c r="U397" s="95">
        <f t="shared" si="38"/>
        <v>157.68643143494774</v>
      </c>
      <c r="V397" s="95">
        <f t="shared" si="39"/>
        <v>156.89087516975425</v>
      </c>
    </row>
    <row r="398" spans="16:22" ht="21" x14ac:dyDescent="0.25">
      <c r="P398" s="88">
        <v>4.0599999999999703</v>
      </c>
      <c r="Q398" s="88">
        <f t="shared" si="40"/>
        <v>17.52088672556383</v>
      </c>
      <c r="R398" s="88">
        <f t="shared" si="41"/>
        <v>17.0538411598971</v>
      </c>
      <c r="S398">
        <f t="shared" si="36"/>
        <v>109.75487559109357</v>
      </c>
      <c r="T398">
        <f t="shared" si="37"/>
        <v>109.28552086236583</v>
      </c>
      <c r="U398" s="95">
        <f t="shared" si="38"/>
        <v>157.72415762050829</v>
      </c>
      <c r="V398" s="95">
        <f t="shared" si="39"/>
        <v>156.92860135531481</v>
      </c>
    </row>
    <row r="399" spans="16:22" ht="21" x14ac:dyDescent="0.25">
      <c r="P399" s="88">
        <v>4.0699999999999701</v>
      </c>
      <c r="Q399" s="88">
        <f t="shared" si="40"/>
        <v>17.542450902002745</v>
      </c>
      <c r="R399" s="88">
        <f t="shared" si="41"/>
        <v>17.074830510806873</v>
      </c>
      <c r="S399">
        <f t="shared" si="36"/>
        <v>109.77624310405407</v>
      </c>
      <c r="T399">
        <f t="shared" si="37"/>
        <v>109.30688837532634</v>
      </c>
      <c r="U399" s="95">
        <f t="shared" si="38"/>
        <v>157.76179099863057</v>
      </c>
      <c r="V399" s="95">
        <f t="shared" si="39"/>
        <v>156.96623473343709</v>
      </c>
    </row>
    <row r="400" spans="16:22" ht="21" x14ac:dyDescent="0.25">
      <c r="P400" s="88">
        <v>4.0799999999999699</v>
      </c>
      <c r="Q400" s="88">
        <f t="shared" si="40"/>
        <v>17.563988603056963</v>
      </c>
      <c r="R400" s="88">
        <f t="shared" si="41"/>
        <v>17.095794092073113</v>
      </c>
      <c r="S400">
        <f t="shared" si="36"/>
        <v>109.79755818134728</v>
      </c>
      <c r="T400">
        <f t="shared" si="37"/>
        <v>109.32820345261955</v>
      </c>
      <c r="U400" s="95">
        <f t="shared" si="38"/>
        <v>157.79933202481186</v>
      </c>
      <c r="V400" s="95">
        <f t="shared" si="39"/>
        <v>157.00377575961841</v>
      </c>
    </row>
    <row r="401" spans="16:22" ht="21" x14ac:dyDescent="0.25">
      <c r="P401" s="88">
        <v>4.0899999999999697</v>
      </c>
      <c r="Q401" s="88">
        <f t="shared" si="40"/>
        <v>17.585499926003042</v>
      </c>
      <c r="R401" s="88">
        <f t="shared" si="41"/>
        <v>17.116731998379329</v>
      </c>
      <c r="S401">
        <f t="shared" si="36"/>
        <v>109.81882107969651</v>
      </c>
      <c r="T401">
        <f t="shared" si="37"/>
        <v>109.34946635096878</v>
      </c>
      <c r="U401" s="95">
        <f t="shared" si="38"/>
        <v>157.83678115120441</v>
      </c>
      <c r="V401" s="95">
        <f t="shared" si="39"/>
        <v>157.04122488601092</v>
      </c>
    </row>
    <row r="402" spans="16:22" ht="21" x14ac:dyDescent="0.25">
      <c r="P402" s="88">
        <v>4.0999999999999703</v>
      </c>
      <c r="Q402" s="88">
        <f t="shared" si="40"/>
        <v>17.606984967523289</v>
      </c>
      <c r="R402" s="88">
        <f t="shared" si="41"/>
        <v>17.137644323830614</v>
      </c>
      <c r="S402">
        <f t="shared" si="36"/>
        <v>109.84003205394438</v>
      </c>
      <c r="T402">
        <f t="shared" si="37"/>
        <v>109.37067732521666</v>
      </c>
      <c r="U402" s="95">
        <f t="shared" si="38"/>
        <v>157.87413882664782</v>
      </c>
      <c r="V402" s="95">
        <f t="shared" si="39"/>
        <v>157.07858256145434</v>
      </c>
    </row>
    <row r="403" spans="16:22" ht="21" x14ac:dyDescent="0.25">
      <c r="P403" s="88">
        <v>4.1099999999999701</v>
      </c>
      <c r="Q403" s="88">
        <f t="shared" si="40"/>
        <v>17.628443823710843</v>
      </c>
      <c r="R403" s="88">
        <f t="shared" si="41"/>
        <v>17.158531161958603</v>
      </c>
      <c r="S403">
        <f t="shared" si="36"/>
        <v>109.86119135707106</v>
      </c>
      <c r="T403">
        <f t="shared" si="37"/>
        <v>109.39183662834333</v>
      </c>
      <c r="U403" s="95">
        <f t="shared" si="38"/>
        <v>157.9114054967016</v>
      </c>
      <c r="V403" s="95">
        <f t="shared" si="39"/>
        <v>157.11584923150812</v>
      </c>
    </row>
    <row r="404" spans="16:22" ht="21" x14ac:dyDescent="0.25">
      <c r="P404" s="88">
        <v>4.1199999999999699</v>
      </c>
      <c r="Q404" s="88">
        <f t="shared" si="40"/>
        <v>17.649876590074705</v>
      </c>
      <c r="R404" s="88">
        <f t="shared" si="41"/>
        <v>17.179392605726349</v>
      </c>
      <c r="S404">
        <f t="shared" si="36"/>
        <v>109.88229924021238</v>
      </c>
      <c r="T404">
        <f t="shared" si="37"/>
        <v>109.41294451148464</v>
      </c>
      <c r="U404" s="95">
        <f t="shared" si="38"/>
        <v>157.94858160367696</v>
      </c>
      <c r="V404" s="95">
        <f t="shared" si="39"/>
        <v>157.15302533848347</v>
      </c>
    </row>
    <row r="405" spans="16:22" ht="21" x14ac:dyDescent="0.25">
      <c r="P405" s="88">
        <v>4.1299999999999697</v>
      </c>
      <c r="Q405" s="88">
        <f t="shared" si="40"/>
        <v>17.671283361544656</v>
      </c>
      <c r="R405" s="88">
        <f t="shared" si="41"/>
        <v>17.200228747533156</v>
      </c>
      <c r="S405">
        <f t="shared" si="36"/>
        <v>109.9033559526777</v>
      </c>
      <c r="T405">
        <f t="shared" si="37"/>
        <v>109.43400122394996</v>
      </c>
      <c r="U405" s="95">
        <f t="shared" si="38"/>
        <v>157.98566758666823</v>
      </c>
      <c r="V405" s="95">
        <f t="shared" si="39"/>
        <v>157.19011132147477</v>
      </c>
    </row>
    <row r="406" spans="16:22" ht="21" x14ac:dyDescent="0.25">
      <c r="P406" s="88">
        <v>4.1399999999999704</v>
      </c>
      <c r="Q406" s="88">
        <f t="shared" si="40"/>
        <v>17.692664232476215</v>
      </c>
      <c r="R406" s="88">
        <f t="shared" si="41"/>
        <v>17.221039679219338</v>
      </c>
      <c r="S406">
        <f t="shared" si="36"/>
        <v>109.92436174196766</v>
      </c>
      <c r="T406">
        <f t="shared" si="37"/>
        <v>109.45500701323992</v>
      </c>
      <c r="U406" s="95">
        <f t="shared" si="38"/>
        <v>158.02266388158409</v>
      </c>
      <c r="V406" s="95">
        <f t="shared" si="39"/>
        <v>157.22710761639061</v>
      </c>
    </row>
    <row r="407" spans="16:22" ht="21" x14ac:dyDescent="0.25">
      <c r="P407" s="88">
        <v>4.1499999999999702</v>
      </c>
      <c r="Q407" s="88">
        <f t="shared" si="40"/>
        <v>17.714019296655437</v>
      </c>
      <c r="R407" s="88">
        <f t="shared" si="41"/>
        <v>17.241825492070948</v>
      </c>
      <c r="S407">
        <f t="shared" si="36"/>
        <v>109.94531685379154</v>
      </c>
      <c r="T407">
        <f t="shared" si="37"/>
        <v>109.4759621250638</v>
      </c>
      <c r="U407" s="95">
        <f t="shared" si="38"/>
        <v>158.05957092117825</v>
      </c>
      <c r="V407" s="95">
        <f t="shared" si="39"/>
        <v>157.26401465598477</v>
      </c>
    </row>
    <row r="408" spans="16:22" ht="21" x14ac:dyDescent="0.25">
      <c r="P408" s="88">
        <v>4.1599999999999699</v>
      </c>
      <c r="Q408" s="88">
        <f t="shared" si="40"/>
        <v>17.735348647303756</v>
      </c>
      <c r="R408" s="88">
        <f t="shared" si="41"/>
        <v>17.262586276824464</v>
      </c>
      <c r="S408">
        <f t="shared" si="36"/>
        <v>109.96622153208453</v>
      </c>
      <c r="T408">
        <f t="shared" si="37"/>
        <v>109.4968668033568</v>
      </c>
      <c r="U408" s="95">
        <f t="shared" si="38"/>
        <v>158.09638913507982</v>
      </c>
      <c r="V408" s="95">
        <f t="shared" si="39"/>
        <v>157.30083286988634</v>
      </c>
    </row>
    <row r="409" spans="16:22" ht="21" x14ac:dyDescent="0.25">
      <c r="P409" s="88">
        <v>4.1699999999999697</v>
      </c>
      <c r="Q409" s="88">
        <f t="shared" si="40"/>
        <v>17.756652377082716</v>
      </c>
      <c r="R409" s="88">
        <f t="shared" si="41"/>
        <v>17.283322123671397</v>
      </c>
      <c r="S409">
        <f t="shared" si="36"/>
        <v>109.98707601902483</v>
      </c>
      <c r="T409">
        <f t="shared" si="37"/>
        <v>109.51772129029709</v>
      </c>
      <c r="U409" s="95">
        <f t="shared" si="38"/>
        <v>158.13311894982337</v>
      </c>
      <c r="V409" s="95">
        <f t="shared" si="39"/>
        <v>157.33756268462989</v>
      </c>
    </row>
    <row r="410" spans="16:22" ht="21" x14ac:dyDescent="0.25">
      <c r="P410" s="88">
        <v>4.1799999999999704</v>
      </c>
      <c r="Q410" s="88">
        <f t="shared" si="40"/>
        <v>17.777930578098658</v>
      </c>
      <c r="R410" s="88">
        <f t="shared" si="41"/>
        <v>17.304033122262858</v>
      </c>
      <c r="S410">
        <f t="shared" si="36"/>
        <v>110.00788055505038</v>
      </c>
      <c r="T410">
        <f t="shared" si="37"/>
        <v>109.53852582632265</v>
      </c>
      <c r="U410" s="95">
        <f t="shared" si="38"/>
        <v>158.16976078887853</v>
      </c>
      <c r="V410" s="95">
        <f t="shared" si="39"/>
        <v>157.37420452368502</v>
      </c>
    </row>
    <row r="411" spans="16:22" ht="21" x14ac:dyDescent="0.25">
      <c r="P411" s="88">
        <v>4.1899999999999702</v>
      </c>
      <c r="Q411" s="88">
        <f t="shared" si="40"/>
        <v>17.799183341907383</v>
      </c>
      <c r="R411" s="88">
        <f t="shared" si="41"/>
        <v>17.324719361714081</v>
      </c>
      <c r="S411">
        <f t="shared" si="36"/>
        <v>110.02863537887559</v>
      </c>
      <c r="T411">
        <f t="shared" si="37"/>
        <v>109.55928065014785</v>
      </c>
      <c r="U411" s="95">
        <f t="shared" si="38"/>
        <v>158.20631507267927</v>
      </c>
      <c r="V411" s="95">
        <f t="shared" si="39"/>
        <v>157.41075880748579</v>
      </c>
    </row>
    <row r="412" spans="16:22" ht="21" x14ac:dyDescent="0.25">
      <c r="P412" s="88">
        <v>4.19999999999997</v>
      </c>
      <c r="Q412" s="88">
        <f t="shared" si="40"/>
        <v>17.82041075951874</v>
      </c>
      <c r="R412" s="88">
        <f t="shared" si="41"/>
        <v>17.345380930608918</v>
      </c>
      <c r="S412">
        <f t="shared" si="36"/>
        <v>110.04934072750768</v>
      </c>
      <c r="T412">
        <f t="shared" si="37"/>
        <v>109.57998599877996</v>
      </c>
      <c r="U412" s="95">
        <f t="shared" si="38"/>
        <v>158.24278221865293</v>
      </c>
      <c r="V412" s="95">
        <f t="shared" si="39"/>
        <v>157.44722595345945</v>
      </c>
    </row>
    <row r="413" spans="16:22" ht="21" x14ac:dyDescent="0.25">
      <c r="P413" s="88">
        <v>4.2099999999999698</v>
      </c>
      <c r="Q413" s="88">
        <f t="shared" si="40"/>
        <v>17.841612921401175</v>
      </c>
      <c r="R413" s="88">
        <f t="shared" si="41"/>
        <v>17.366017917004243</v>
      </c>
      <c r="S413">
        <f t="shared" si="36"/>
        <v>110.06999683626304</v>
      </c>
      <c r="T413">
        <f t="shared" si="37"/>
        <v>109.60064210753531</v>
      </c>
      <c r="U413" s="95">
        <f t="shared" si="38"/>
        <v>158.27916264124875</v>
      </c>
      <c r="V413" s="95">
        <f t="shared" si="39"/>
        <v>157.48360637605526</v>
      </c>
    </row>
    <row r="414" spans="16:22" ht="21" x14ac:dyDescent="0.25">
      <c r="P414" s="88">
        <v>4.2199999999999704</v>
      </c>
      <c r="Q414" s="88">
        <f t="shared" si="40"/>
        <v>17.862789917486221</v>
      </c>
      <c r="R414" s="88">
        <f t="shared" si="41"/>
        <v>17.386630408434328</v>
      </c>
      <c r="S414">
        <f t="shared" si="36"/>
        <v>110.09060393878316</v>
      </c>
      <c r="T414">
        <f t="shared" si="37"/>
        <v>109.62124921005542</v>
      </c>
      <c r="U414" s="95">
        <f t="shared" si="38"/>
        <v>158.31545675196611</v>
      </c>
      <c r="V414" s="95">
        <f t="shared" si="39"/>
        <v>157.51990048677263</v>
      </c>
    </row>
    <row r="415" spans="16:22" ht="21" x14ac:dyDescent="0.25">
      <c r="P415" s="88">
        <v>4.2299999999999702</v>
      </c>
      <c r="Q415" s="88">
        <f t="shared" si="40"/>
        <v>17.883941837172962</v>
      </c>
      <c r="R415" s="88">
        <f t="shared" si="41"/>
        <v>17.407218491915184</v>
      </c>
      <c r="S415">
        <f t="shared" si="36"/>
        <v>110.11116226705053</v>
      </c>
      <c r="T415">
        <f t="shared" si="37"/>
        <v>109.64180753832279</v>
      </c>
      <c r="U415" s="95">
        <f t="shared" si="38"/>
        <v>158.35166495938253</v>
      </c>
      <c r="V415" s="95">
        <f t="shared" si="39"/>
        <v>157.55610869418905</v>
      </c>
    </row>
    <row r="416" spans="16:22" ht="21" x14ac:dyDescent="0.25">
      <c r="P416" s="88">
        <v>4.23999999999997</v>
      </c>
      <c r="Q416" s="88">
        <f t="shared" si="40"/>
        <v>17.905068769332427</v>
      </c>
      <c r="R416" s="88">
        <f t="shared" si="41"/>
        <v>17.427782253948859</v>
      </c>
      <c r="S416">
        <f t="shared" si="36"/>
        <v>110.13167205140434</v>
      </c>
      <c r="T416">
        <f t="shared" si="37"/>
        <v>109.6623173226766</v>
      </c>
      <c r="U416" s="95">
        <f t="shared" si="38"/>
        <v>158.38778766918125</v>
      </c>
      <c r="V416" s="95">
        <f t="shared" si="39"/>
        <v>157.59223140398777</v>
      </c>
    </row>
    <row r="417" spans="16:22" ht="21" x14ac:dyDescent="0.25">
      <c r="P417" s="88">
        <v>4.2499999999999698</v>
      </c>
      <c r="Q417" s="88">
        <f t="shared" si="40"/>
        <v>17.926170802311951</v>
      </c>
      <c r="R417" s="88">
        <f t="shared" si="41"/>
        <v>17.44832178052765</v>
      </c>
      <c r="S417">
        <f t="shared" si="36"/>
        <v>110.15213352055591</v>
      </c>
      <c r="T417">
        <f t="shared" si="37"/>
        <v>109.68277879182818</v>
      </c>
      <c r="U417" s="95">
        <f t="shared" si="38"/>
        <v>158.42382528417843</v>
      </c>
      <c r="V417" s="95">
        <f t="shared" si="39"/>
        <v>157.62826901898495</v>
      </c>
    </row>
    <row r="418" spans="16:22" ht="21" x14ac:dyDescent="0.25">
      <c r="P418" s="88">
        <v>4.2599999999999696</v>
      </c>
      <c r="Q418" s="88">
        <f t="shared" si="40"/>
        <v>17.947248023939476</v>
      </c>
      <c r="R418" s="88">
        <f t="shared" si="41"/>
        <v>17.468837157138317</v>
      </c>
      <c r="S418">
        <f t="shared" si="36"/>
        <v>110.17254690160405</v>
      </c>
      <c r="T418">
        <f t="shared" si="37"/>
        <v>109.70319217287633</v>
      </c>
      <c r="U418" s="95">
        <f t="shared" si="38"/>
        <v>158.45977820435021</v>
      </c>
      <c r="V418" s="95">
        <f t="shared" si="39"/>
        <v>157.66422193915673</v>
      </c>
    </row>
    <row r="419" spans="16:22" ht="21" x14ac:dyDescent="0.25">
      <c r="P419" s="88">
        <v>4.2699999999999703</v>
      </c>
      <c r="Q419" s="88">
        <f t="shared" si="40"/>
        <v>17.968300521527837</v>
      </c>
      <c r="R419" s="88">
        <f t="shared" si="41"/>
        <v>17.489328468766235</v>
      </c>
      <c r="S419">
        <f t="shared" si="36"/>
        <v>110.19291242005016</v>
      </c>
      <c r="T419">
        <f t="shared" si="37"/>
        <v>109.72355769132243</v>
      </c>
      <c r="U419" s="95">
        <f t="shared" si="38"/>
        <v>158.49564682685926</v>
      </c>
      <c r="V419" s="95">
        <f t="shared" si="39"/>
        <v>157.70009056166577</v>
      </c>
    </row>
    <row r="420" spans="16:22" ht="21" x14ac:dyDescent="0.25">
      <c r="P420" s="88">
        <v>4.2799999999999701</v>
      </c>
      <c r="Q420" s="88">
        <f t="shared" si="40"/>
        <v>17.989328381878952</v>
      </c>
      <c r="R420" s="88">
        <f t="shared" si="41"/>
        <v>17.509795799899496</v>
      </c>
      <c r="S420">
        <f t="shared" si="36"/>
        <v>110.21323029981312</v>
      </c>
      <c r="T420">
        <f t="shared" si="37"/>
        <v>109.7438755710854</v>
      </c>
      <c r="U420" s="95">
        <f t="shared" si="38"/>
        <v>158.53143154608117</v>
      </c>
      <c r="V420" s="95">
        <f t="shared" si="39"/>
        <v>157.73587528088768</v>
      </c>
    </row>
    <row r="421" spans="16:22" ht="21" x14ac:dyDescent="0.25">
      <c r="P421" s="88">
        <v>4.2899999999999698</v>
      </c>
      <c r="Q421" s="88">
        <f t="shared" si="40"/>
        <v>18.01033169128802</v>
      </c>
      <c r="R421" s="88">
        <f t="shared" si="41"/>
        <v>17.53023923453296</v>
      </c>
      <c r="S421">
        <f t="shared" si="36"/>
        <v>110.23350076324417</v>
      </c>
      <c r="T421">
        <f t="shared" si="37"/>
        <v>109.76414603451643</v>
      </c>
      <c r="U421" s="95">
        <f t="shared" si="38"/>
        <v>158.5671327536304</v>
      </c>
      <c r="V421" s="95">
        <f t="shared" si="39"/>
        <v>157.77157648843689</v>
      </c>
    </row>
    <row r="422" spans="16:22" ht="21" x14ac:dyDescent="0.25">
      <c r="P422" s="88">
        <v>4.2999999999999696</v>
      </c>
      <c r="Q422" s="88">
        <f t="shared" si="40"/>
        <v>18.031310535547647</v>
      </c>
      <c r="R422" s="88">
        <f t="shared" si="41"/>
        <v>17.550658856172308</v>
      </c>
      <c r="S422">
        <f t="shared" si="36"/>
        <v>110.25372403114142</v>
      </c>
      <c r="T422">
        <f t="shared" si="37"/>
        <v>109.78436930241368</v>
      </c>
      <c r="U422" s="95">
        <f t="shared" si="38"/>
        <v>158.60275083838604</v>
      </c>
      <c r="V422" s="95">
        <f t="shared" si="39"/>
        <v>157.80719457319253</v>
      </c>
    </row>
    <row r="423" spans="16:22" ht="21" x14ac:dyDescent="0.25">
      <c r="P423" s="88">
        <v>4.3099999999999703</v>
      </c>
      <c r="Q423" s="88">
        <f t="shared" si="40"/>
        <v>18.052264999951937</v>
      </c>
      <c r="R423" s="88">
        <f t="shared" si="41"/>
        <v>17.571054747838001</v>
      </c>
      <c r="S423">
        <f t="shared" si="36"/>
        <v>110.27390032276432</v>
      </c>
      <c r="T423">
        <f t="shared" si="37"/>
        <v>109.80454559403658</v>
      </c>
      <c r="U423" s="95">
        <f t="shared" si="38"/>
        <v>158.63828618651723</v>
      </c>
      <c r="V423" s="95">
        <f t="shared" si="39"/>
        <v>157.84272992132375</v>
      </c>
    </row>
    <row r="424" spans="16:22" ht="21" x14ac:dyDescent="0.25">
      <c r="P424" s="88">
        <v>4.3199999999999701</v>
      </c>
      <c r="Q424" s="88">
        <f t="shared" si="40"/>
        <v>18.073195169300522</v>
      </c>
      <c r="R424" s="88">
        <f t="shared" si="41"/>
        <v>17.591426992069209</v>
      </c>
      <c r="S424">
        <f t="shared" si="36"/>
        <v>110.29402985584792</v>
      </c>
      <c r="T424">
        <f t="shared" si="37"/>
        <v>109.82467512712019</v>
      </c>
      <c r="U424" s="95">
        <f t="shared" si="38"/>
        <v>158.67373918150827</v>
      </c>
      <c r="V424" s="95">
        <f t="shared" si="39"/>
        <v>157.87818291631478</v>
      </c>
    </row>
    <row r="425" spans="16:22" ht="21" x14ac:dyDescent="0.25">
      <c r="P425" s="88">
        <v>4.3299999999999699</v>
      </c>
      <c r="Q425" s="88">
        <f t="shared" si="40"/>
        <v>18.09410112790259</v>
      </c>
      <c r="R425" s="88">
        <f t="shared" si="41"/>
        <v>17.611775670927731</v>
      </c>
      <c r="S425">
        <f t="shared" si="36"/>
        <v>110.31411284661699</v>
      </c>
      <c r="T425">
        <f t="shared" si="37"/>
        <v>109.84475811788926</v>
      </c>
      <c r="U425" s="95">
        <f t="shared" si="38"/>
        <v>158.70911020418345</v>
      </c>
      <c r="V425" s="95">
        <f t="shared" si="39"/>
        <v>157.91355393898996</v>
      </c>
    </row>
    <row r="426" spans="16:22" ht="21" x14ac:dyDescent="0.25">
      <c r="P426" s="88">
        <v>4.3399999999999697</v>
      </c>
      <c r="Q426" s="88">
        <f t="shared" si="40"/>
        <v>18.114982959580825</v>
      </c>
      <c r="R426" s="88">
        <f t="shared" si="41"/>
        <v>17.632100866001835</v>
      </c>
      <c r="S426">
        <f t="shared" si="36"/>
        <v>110.3341495097999</v>
      </c>
      <c r="T426">
        <f t="shared" si="37"/>
        <v>109.86479478107216</v>
      </c>
      <c r="U426" s="95">
        <f t="shared" si="38"/>
        <v>158.74439963273153</v>
      </c>
      <c r="V426" s="95">
        <f t="shared" si="39"/>
        <v>157.94884336753805</v>
      </c>
    </row>
    <row r="427" spans="16:22" ht="21" x14ac:dyDescent="0.25">
      <c r="P427" s="88">
        <v>4.3499999999999703</v>
      </c>
      <c r="Q427" s="88">
        <f t="shared" si="40"/>
        <v>18.135840747675356</v>
      </c>
      <c r="R427" s="88">
        <f t="shared" si="41"/>
        <v>17.652402658410086</v>
      </c>
      <c r="S427">
        <f t="shared" si="36"/>
        <v>110.35414005864243</v>
      </c>
      <c r="T427">
        <f t="shared" si="37"/>
        <v>109.88478532991469</v>
      </c>
      <c r="U427" s="95">
        <f t="shared" si="38"/>
        <v>158.77960784273017</v>
      </c>
      <c r="V427" s="95">
        <f t="shared" si="39"/>
        <v>157.98405157753672</v>
      </c>
    </row>
    <row r="428" spans="16:22" ht="21" x14ac:dyDescent="0.25">
      <c r="P428" s="88">
        <v>4.3599999999999701</v>
      </c>
      <c r="Q428" s="88">
        <f t="shared" si="40"/>
        <v>18.156674575047596</v>
      </c>
      <c r="R428" s="88">
        <f t="shared" si="41"/>
        <v>17.67268112880511</v>
      </c>
      <c r="S428">
        <f t="shared" si="36"/>
        <v>110.3740847049214</v>
      </c>
      <c r="T428">
        <f t="shared" si="37"/>
        <v>109.90472997619366</v>
      </c>
      <c r="U428" s="95">
        <f t="shared" si="38"/>
        <v>158.81473520716978</v>
      </c>
      <c r="V428" s="95">
        <f t="shared" si="39"/>
        <v>158.01917894197629</v>
      </c>
    </row>
    <row r="429" spans="16:22" ht="21" x14ac:dyDescent="0.25">
      <c r="P429" s="88">
        <v>4.3699999999999699</v>
      </c>
      <c r="Q429" s="88">
        <f t="shared" si="40"/>
        <v>18.177484524084125</v>
      </c>
      <c r="R429" s="88">
        <f t="shared" si="41"/>
        <v>17.692936357377345</v>
      </c>
      <c r="S429">
        <f t="shared" si="36"/>
        <v>110.39398365895812</v>
      </c>
      <c r="T429">
        <f t="shared" si="37"/>
        <v>109.92462893023038</v>
      </c>
      <c r="U429" s="95">
        <f t="shared" si="38"/>
        <v>158.84978209647716</v>
      </c>
      <c r="V429" s="95">
        <f t="shared" si="39"/>
        <v>158.05422583128367</v>
      </c>
    </row>
    <row r="430" spans="16:22" ht="21" x14ac:dyDescent="0.25">
      <c r="P430" s="88">
        <v>4.3799999999999697</v>
      </c>
      <c r="Q430" s="88">
        <f t="shared" si="40"/>
        <v>18.198270676700464</v>
      </c>
      <c r="R430" s="88">
        <f t="shared" si="41"/>
        <v>17.713168423858729</v>
      </c>
      <c r="S430">
        <f t="shared" si="36"/>
        <v>110.41383712963167</v>
      </c>
      <c r="T430">
        <f t="shared" si="37"/>
        <v>109.94448240090394</v>
      </c>
      <c r="U430" s="95">
        <f t="shared" si="38"/>
        <v>158.88474887853914</v>
      </c>
      <c r="V430" s="95">
        <f t="shared" si="39"/>
        <v>158.08919261334566</v>
      </c>
    </row>
    <row r="431" spans="16:22" ht="21" x14ac:dyDescent="0.25">
      <c r="P431" s="88">
        <v>4.3899999999999704</v>
      </c>
      <c r="Q431" s="88">
        <f t="shared" si="40"/>
        <v>18.219033114344843</v>
      </c>
      <c r="R431" s="88">
        <f t="shared" si="41"/>
        <v>17.733377407526373</v>
      </c>
      <c r="S431">
        <f t="shared" si="36"/>
        <v>110.4336453243921</v>
      </c>
      <c r="T431">
        <f t="shared" si="37"/>
        <v>109.96429059566438</v>
      </c>
      <c r="U431" s="95">
        <f t="shared" si="38"/>
        <v>158.91963591872565</v>
      </c>
      <c r="V431" s="95">
        <f t="shared" si="39"/>
        <v>158.12407965353216</v>
      </c>
    </row>
    <row r="432" spans="16:22" ht="21" x14ac:dyDescent="0.25">
      <c r="P432" s="88">
        <v>4.3999999999999702</v>
      </c>
      <c r="Q432" s="88">
        <f t="shared" si="40"/>
        <v>18.239771918001935</v>
      </c>
      <c r="R432" s="88">
        <f t="shared" si="41"/>
        <v>17.753563387206171</v>
      </c>
      <c r="S432">
        <f t="shared" si="36"/>
        <v>110.45340844927344</v>
      </c>
      <c r="T432">
        <f t="shared" si="37"/>
        <v>109.9840537205457</v>
      </c>
      <c r="U432" s="95">
        <f t="shared" si="38"/>
        <v>158.95444357991255</v>
      </c>
      <c r="V432" s="95">
        <f t="shared" si="39"/>
        <v>158.15888731471907</v>
      </c>
    </row>
    <row r="433" spans="16:22" ht="21" x14ac:dyDescent="0.25">
      <c r="P433" s="88">
        <v>4.4099999999999699</v>
      </c>
      <c r="Q433" s="88">
        <f t="shared" si="40"/>
        <v>18.260487168196526</v>
      </c>
      <c r="R433" s="88">
        <f t="shared" si="41"/>
        <v>17.773726441276413</v>
      </c>
      <c r="S433">
        <f t="shared" si="36"/>
        <v>110.47312670890645</v>
      </c>
      <c r="T433">
        <f t="shared" si="37"/>
        <v>110.00377198017873</v>
      </c>
      <c r="U433" s="95">
        <f t="shared" si="38"/>
        <v>158.98917222250441</v>
      </c>
      <c r="V433" s="95">
        <f t="shared" si="39"/>
        <v>158.19361595731093</v>
      </c>
    </row>
    <row r="434" spans="16:22" ht="21" x14ac:dyDescent="0.25">
      <c r="P434" s="88">
        <v>4.4199999999999697</v>
      </c>
      <c r="Q434" s="88">
        <f t="shared" si="40"/>
        <v>18.281178944997176</v>
      </c>
      <c r="R434" s="88">
        <f t="shared" si="41"/>
        <v>17.793866647671301</v>
      </c>
      <c r="S434">
        <f t="shared" si="36"/>
        <v>110.49280030653152</v>
      </c>
      <c r="T434">
        <f t="shared" si="37"/>
        <v>110.02344557780378</v>
      </c>
      <c r="U434" s="95">
        <f t="shared" si="38"/>
        <v>159.02382220445679</v>
      </c>
      <c r="V434" s="95">
        <f t="shared" si="39"/>
        <v>158.22826593926331</v>
      </c>
    </row>
    <row r="435" spans="16:22" ht="21" x14ac:dyDescent="0.25">
      <c r="P435" s="88">
        <v>4.4299999999999704</v>
      </c>
      <c r="Q435" s="88">
        <f t="shared" si="40"/>
        <v>18.301847328019814</v>
      </c>
      <c r="R435" s="88">
        <f t="shared" si="41"/>
        <v>17.813984083884488</v>
      </c>
      <c r="S435">
        <f t="shared" si="36"/>
        <v>110.51242944401108</v>
      </c>
      <c r="T435">
        <f t="shared" si="37"/>
        <v>110.04307471528334</v>
      </c>
      <c r="U435" s="95">
        <f t="shared" si="38"/>
        <v>159.05839388129851</v>
      </c>
      <c r="V435" s="95">
        <f t="shared" si="39"/>
        <v>158.26283761610503</v>
      </c>
    </row>
    <row r="436" spans="16:22" ht="21" x14ac:dyDescent="0.25">
      <c r="P436" s="88">
        <v>4.4399999999999702</v>
      </c>
      <c r="Q436" s="88">
        <f t="shared" si="40"/>
        <v>18.322492396431336</v>
      </c>
      <c r="R436" s="88">
        <f t="shared" si="41"/>
        <v>17.834078826972551</v>
      </c>
      <c r="S436">
        <f t="shared" si="36"/>
        <v>110.53201432184208</v>
      </c>
      <c r="T436">
        <f t="shared" si="37"/>
        <v>110.06265959311435</v>
      </c>
      <c r="U436" s="95">
        <f t="shared" si="38"/>
        <v>159.09288760615337</v>
      </c>
      <c r="V436" s="95">
        <f t="shared" si="39"/>
        <v>158.29733134095989</v>
      </c>
    </row>
    <row r="437" spans="16:22" ht="21" x14ac:dyDescent="0.25">
      <c r="P437" s="88">
        <v>4.44999999999997</v>
      </c>
      <c r="Q437" s="88">
        <f t="shared" si="40"/>
        <v>18.343114228953112</v>
      </c>
      <c r="R437" s="88">
        <f t="shared" si="41"/>
        <v>17.854150953558431</v>
      </c>
      <c r="S437">
        <f t="shared" si="36"/>
        <v>110.55155513916831</v>
      </c>
      <c r="T437">
        <f t="shared" si="37"/>
        <v>110.08220041044058</v>
      </c>
      <c r="U437" s="95">
        <f t="shared" si="38"/>
        <v>159.12730372976191</v>
      </c>
      <c r="V437" s="95">
        <f t="shared" si="39"/>
        <v>158.33174746456842</v>
      </c>
    </row>
    <row r="438" spans="16:22" ht="21" x14ac:dyDescent="0.25">
      <c r="P438" s="88">
        <v>4.4599999999999698</v>
      </c>
      <c r="Q438" s="88">
        <f t="shared" si="40"/>
        <v>18.363712903864517</v>
      </c>
      <c r="R438" s="88">
        <f t="shared" si="41"/>
        <v>17.874200539834845</v>
      </c>
      <c r="S438">
        <f t="shared" si="36"/>
        <v>110.57105209379252</v>
      </c>
      <c r="T438">
        <f t="shared" si="37"/>
        <v>110.10169736506478</v>
      </c>
      <c r="U438" s="95">
        <f t="shared" si="38"/>
        <v>159.1616426005028</v>
      </c>
      <c r="V438" s="95">
        <f t="shared" si="39"/>
        <v>158.36608633530932</v>
      </c>
    </row>
    <row r="439" spans="16:22" ht="21" x14ac:dyDescent="0.25">
      <c r="P439" s="88">
        <v>4.4699999999999704</v>
      </c>
      <c r="Q439" s="88">
        <f t="shared" si="40"/>
        <v>18.384288499006381</v>
      </c>
      <c r="R439" s="88">
        <f t="shared" si="41"/>
        <v>17.894227661567658</v>
      </c>
      <c r="S439">
        <f t="shared" si="36"/>
        <v>110.59050538218841</v>
      </c>
      <c r="T439">
        <f t="shared" si="37"/>
        <v>110.12115065346069</v>
      </c>
      <c r="U439" s="95">
        <f t="shared" si="38"/>
        <v>159.19590456441395</v>
      </c>
      <c r="V439" s="95">
        <f t="shared" si="39"/>
        <v>158.40034829922047</v>
      </c>
    </row>
    <row r="440" spans="16:22" ht="21" x14ac:dyDescent="0.25">
      <c r="P440" s="88">
        <v>4.4799999999999702</v>
      </c>
      <c r="Q440" s="88">
        <f t="shared" si="40"/>
        <v>18.404841091784416</v>
      </c>
      <c r="R440" s="88">
        <f t="shared" si="41"/>
        <v>17.914232394099219</v>
      </c>
      <c r="S440">
        <f t="shared" si="36"/>
        <v>110.60991519951256</v>
      </c>
      <c r="T440">
        <f t="shared" si="37"/>
        <v>110.14056047078483</v>
      </c>
      <c r="U440" s="95">
        <f t="shared" si="38"/>
        <v>159.23008996521347</v>
      </c>
      <c r="V440" s="95">
        <f t="shared" si="39"/>
        <v>158.43453370001998</v>
      </c>
    </row>
    <row r="441" spans="16:22" ht="21" x14ac:dyDescent="0.25">
      <c r="P441" s="88">
        <v>4.48999999999997</v>
      </c>
      <c r="Q441" s="88">
        <f t="shared" si="40"/>
        <v>18.425370759172644</v>
      </c>
      <c r="R441" s="88">
        <f t="shared" si="41"/>
        <v>17.934214812351687</v>
      </c>
      <c r="S441">
        <f t="shared" si="36"/>
        <v>110.62928173961615</v>
      </c>
      <c r="T441">
        <f t="shared" si="37"/>
        <v>110.15992701088841</v>
      </c>
      <c r="U441" s="95">
        <f t="shared" si="38"/>
        <v>159.26419914432032</v>
      </c>
      <c r="V441" s="95">
        <f t="shared" si="39"/>
        <v>158.46864287912683</v>
      </c>
    </row>
    <row r="442" spans="16:22" ht="21" x14ac:dyDescent="0.25">
      <c r="P442" s="88">
        <v>4.49999999999996</v>
      </c>
      <c r="Q442" s="88">
        <f t="shared" si="40"/>
        <v>18.445877577716693</v>
      </c>
      <c r="R442" s="88">
        <f t="shared" si="41"/>
        <v>17.954174990830257</v>
      </c>
      <c r="S442">
        <f t="shared" si="36"/>
        <v>110.64860519505655</v>
      </c>
      <c r="T442">
        <f t="shared" si="37"/>
        <v>110.17925046632881</v>
      </c>
      <c r="U442" s="95">
        <f t="shared" si="38"/>
        <v>159.29823244087478</v>
      </c>
      <c r="V442" s="95">
        <f t="shared" si="39"/>
        <v>158.5026761756813</v>
      </c>
    </row>
    <row r="443" spans="16:22" ht="21" x14ac:dyDescent="0.25">
      <c r="P443" s="88">
        <v>4.5099999999999598</v>
      </c>
      <c r="Q443" s="88">
        <f t="shared" si="40"/>
        <v>18.466361623537257</v>
      </c>
      <c r="R443" s="88">
        <f t="shared" si="41"/>
        <v>17.974113003626506</v>
      </c>
      <c r="S443">
        <f t="shared" si="36"/>
        <v>110.66788575710888</v>
      </c>
      <c r="T443">
        <f t="shared" si="37"/>
        <v>110.19853102838114</v>
      </c>
      <c r="U443" s="95">
        <f t="shared" si="38"/>
        <v>159.33219019175885</v>
      </c>
      <c r="V443" s="95">
        <f t="shared" si="39"/>
        <v>158.5366339265654</v>
      </c>
    </row>
    <row r="444" spans="16:22" ht="21" x14ac:dyDescent="0.25">
      <c r="P444" s="88">
        <v>4.5199999999999596</v>
      </c>
      <c r="Q444" s="88">
        <f t="shared" si="40"/>
        <v>18.486822972333229</v>
      </c>
      <c r="R444" s="88">
        <f t="shared" si="41"/>
        <v>17.994028924421464</v>
      </c>
      <c r="S444">
        <f t="shared" si="36"/>
        <v>110.68712361577731</v>
      </c>
      <c r="T444">
        <f t="shared" si="37"/>
        <v>110.21776888704957</v>
      </c>
      <c r="U444" s="95">
        <f t="shared" si="38"/>
        <v>159.36607273161599</v>
      </c>
      <c r="V444" s="95">
        <f t="shared" si="39"/>
        <v>158.57051646642248</v>
      </c>
    </row>
    <row r="445" spans="16:22" ht="21" x14ac:dyDescent="0.25">
      <c r="P445" s="88">
        <v>4.5299999999999603</v>
      </c>
      <c r="Q445" s="88">
        <f t="shared" si="40"/>
        <v>18.507261699385072</v>
      </c>
      <c r="R445" s="88">
        <f t="shared" si="41"/>
        <v>18.01392282648888</v>
      </c>
      <c r="S445">
        <f t="shared" si="36"/>
        <v>110.70631895980631</v>
      </c>
      <c r="T445">
        <f t="shared" si="37"/>
        <v>110.23696423107857</v>
      </c>
      <c r="U445" s="95">
        <f t="shared" si="38"/>
        <v>159.39988039287093</v>
      </c>
      <c r="V445" s="95">
        <f t="shared" si="39"/>
        <v>158.60432412767744</v>
      </c>
    </row>
    <row r="446" spans="16:22" ht="21" x14ac:dyDescent="0.25">
      <c r="P446" s="88">
        <v>4.5399999999999601</v>
      </c>
      <c r="Q446" s="88">
        <f t="shared" si="40"/>
        <v>18.527677879558023</v>
      </c>
      <c r="R446" s="88">
        <f t="shared" si="41"/>
        <v>18.03379478269834</v>
      </c>
      <c r="S446">
        <f t="shared" si="36"/>
        <v>110.72547197669175</v>
      </c>
      <c r="T446">
        <f t="shared" si="37"/>
        <v>110.25611724796401</v>
      </c>
      <c r="U446" s="95">
        <f t="shared" si="38"/>
        <v>159.43361350574952</v>
      </c>
      <c r="V446" s="95">
        <f t="shared" si="39"/>
        <v>158.63805724055607</v>
      </c>
    </row>
    <row r="447" spans="16:22" ht="21" x14ac:dyDescent="0.25">
      <c r="P447" s="88">
        <v>4.5499999999999599</v>
      </c>
      <c r="Q447" s="88">
        <f t="shared" si="40"/>
        <v>18.548071587305287</v>
      </c>
      <c r="R447" s="88">
        <f t="shared" si="41"/>
        <v>18.053644865518393</v>
      </c>
      <c r="S447">
        <f t="shared" si="36"/>
        <v>110.74458285269191</v>
      </c>
      <c r="T447">
        <f t="shared" si="37"/>
        <v>110.27522812396418</v>
      </c>
      <c r="U447" s="95">
        <f t="shared" si="38"/>
        <v>159.46727239829784</v>
      </c>
      <c r="V447" s="95">
        <f t="shared" si="39"/>
        <v>158.67171613310433</v>
      </c>
    </row>
    <row r="448" spans="16:22" ht="21" x14ac:dyDescent="0.25">
      <c r="P448" s="88">
        <v>4.5599999999999596</v>
      </c>
      <c r="Q448" s="88">
        <f t="shared" si="40"/>
        <v>18.568442896671215</v>
      </c>
      <c r="R448" s="88">
        <f t="shared" si="41"/>
        <v>18.073473147019627</v>
      </c>
      <c r="S448">
        <f t="shared" si="36"/>
        <v>110.76365177283836</v>
      </c>
      <c r="T448">
        <f t="shared" si="37"/>
        <v>110.29429704411064</v>
      </c>
      <c r="U448" s="95">
        <f t="shared" si="38"/>
        <v>159.50085739640127</v>
      </c>
      <c r="V448" s="95">
        <f t="shared" si="39"/>
        <v>158.70530113120782</v>
      </c>
    </row>
    <row r="449" spans="16:22" ht="21" x14ac:dyDescent="0.25">
      <c r="P449" s="88">
        <v>4.5699999999999603</v>
      </c>
      <c r="Q449" s="88">
        <f t="shared" si="40"/>
        <v>18.58879188129443</v>
      </c>
      <c r="R449" s="88">
        <f t="shared" si="41"/>
        <v>18.093279698877712</v>
      </c>
      <c r="S449">
        <f t="shared" si="36"/>
        <v>110.78267892094667</v>
      </c>
      <c r="T449">
        <f t="shared" si="37"/>
        <v>110.31332419221894</v>
      </c>
      <c r="U449" s="95">
        <f t="shared" si="38"/>
        <v>159.53436882380379</v>
      </c>
      <c r="V449" s="95">
        <f t="shared" si="39"/>
        <v>158.73881255861031</v>
      </c>
    </row>
    <row r="450" spans="16:22" ht="21" x14ac:dyDescent="0.25">
      <c r="P450" s="88">
        <v>4.5799999999999601</v>
      </c>
      <c r="Q450" s="88">
        <f t="shared" si="40"/>
        <v>18.609118614410942</v>
      </c>
      <c r="R450" s="88">
        <f t="shared" si="41"/>
        <v>18.113064592376439</v>
      </c>
      <c r="S450">
        <f t="shared" si="36"/>
        <v>110.80166447962705</v>
      </c>
      <c r="T450">
        <f t="shared" si="37"/>
        <v>110.33230975089931</v>
      </c>
      <c r="U450" s="95">
        <f t="shared" si="38"/>
        <v>159.56780700212624</v>
      </c>
      <c r="V450" s="95">
        <f t="shared" si="39"/>
        <v>158.77225073693276</v>
      </c>
    </row>
    <row r="451" spans="16:22" ht="21" x14ac:dyDescent="0.25">
      <c r="P451" s="88">
        <v>4.5899999999999599</v>
      </c>
      <c r="Q451" s="88">
        <f t="shared" si="40"/>
        <v>18.629423168857212</v>
      </c>
      <c r="R451" s="88">
        <f t="shared" si="41"/>
        <v>18.132827898410714</v>
      </c>
      <c r="S451">
        <f t="shared" ref="S451:S492" si="42">(20*LOG10(P451)+20*LOG10(1806/1000)+92.45)</f>
        <v>110.82060863029488</v>
      </c>
      <c r="T451">
        <f t="shared" ref="T451:T492" si="43">(20*LOG10(P451)+20*LOG10(1711/1000)+92.45)</f>
        <v>110.35125390156716</v>
      </c>
      <c r="U451" s="95">
        <f t="shared" ref="U451:U492" si="44">46.3+33.9*LOG10(1806)-13.82*LOG10(30)+(44.9-6.55*LOG10(30))*LOG10(P451)</f>
        <v>159.60117225088521</v>
      </c>
      <c r="V451" s="95">
        <f t="shared" ref="V451:V492" si="45">46.3+33.9*LOG10(1711)-13.82*LOG10(30)+(44.9-6.55*LOG10(30))*LOG10(P451)</f>
        <v>158.80561598569173</v>
      </c>
    </row>
    <row r="452" spans="16:22" ht="21" x14ac:dyDescent="0.25">
      <c r="P452" s="88">
        <v>4.5999999999999597</v>
      </c>
      <c r="Q452" s="88">
        <f t="shared" ref="Q452:Q492" si="46">SQRT((4*3.14*P452)/0.166112957)</f>
        <v>18.649705617073206</v>
      </c>
      <c r="R452" s="88">
        <f t="shared" ref="R452:R492" si="47">SQRT((4*3.14*P452)/0.175336061)</f>
        <v>18.1525696874895</v>
      </c>
      <c r="S452">
        <f t="shared" si="42"/>
        <v>110.83951155318115</v>
      </c>
      <c r="T452">
        <f t="shared" si="43"/>
        <v>110.37015682445342</v>
      </c>
      <c r="U452" s="95">
        <f t="shared" si="44"/>
        <v>159.63446488751117</v>
      </c>
      <c r="V452" s="95">
        <f t="shared" si="45"/>
        <v>158.83890862231766</v>
      </c>
    </row>
    <row r="453" spans="16:22" ht="21" x14ac:dyDescent="0.25">
      <c r="P453" s="88">
        <v>4.6099999999999604</v>
      </c>
      <c r="Q453" s="88">
        <f t="shared" si="46"/>
        <v>18.66996603110541</v>
      </c>
      <c r="R453" s="88">
        <f t="shared" si="47"/>
        <v>18.172290029738779</v>
      </c>
      <c r="S453">
        <f t="shared" si="42"/>
        <v>110.85837342734263</v>
      </c>
      <c r="T453">
        <f t="shared" si="43"/>
        <v>110.3890186986149</v>
      </c>
      <c r="U453" s="95">
        <f t="shared" si="44"/>
        <v>159.66768522736658</v>
      </c>
      <c r="V453" s="95">
        <f t="shared" si="45"/>
        <v>158.87212896217309</v>
      </c>
    </row>
    <row r="454" spans="16:22" ht="21" x14ac:dyDescent="0.25">
      <c r="P454" s="88">
        <v>4.6199999999999601</v>
      </c>
      <c r="Q454" s="88">
        <f t="shared" si="46"/>
        <v>18.690204482609811</v>
      </c>
      <c r="R454" s="88">
        <f t="shared" si="47"/>
        <v>18.191988994904442</v>
      </c>
      <c r="S454">
        <f t="shared" si="42"/>
        <v>110.87719443067218</v>
      </c>
      <c r="T454">
        <f t="shared" si="43"/>
        <v>110.40783970194444</v>
      </c>
      <c r="U454" s="95">
        <f t="shared" si="44"/>
        <v>159.70083358376399</v>
      </c>
      <c r="V454" s="95">
        <f t="shared" si="45"/>
        <v>158.90527731857051</v>
      </c>
    </row>
    <row r="455" spans="16:22" ht="21" x14ac:dyDescent="0.25">
      <c r="P455" s="88">
        <v>4.6299999999999599</v>
      </c>
      <c r="Q455" s="88">
        <f t="shared" si="46"/>
        <v>18.710421042854861</v>
      </c>
      <c r="R455" s="88">
        <f t="shared" si="47"/>
        <v>18.211666652355159</v>
      </c>
      <c r="S455">
        <f t="shared" si="42"/>
        <v>110.89597473990872</v>
      </c>
      <c r="T455">
        <f t="shared" si="43"/>
        <v>110.426620011181</v>
      </c>
      <c r="U455" s="95">
        <f t="shared" si="44"/>
        <v>159.73391026798356</v>
      </c>
      <c r="V455" s="95">
        <f t="shared" si="45"/>
        <v>158.93835400279008</v>
      </c>
    </row>
    <row r="456" spans="16:22" ht="21" x14ac:dyDescent="0.25">
      <c r="P456" s="88">
        <v>4.6399999999999597</v>
      </c>
      <c r="Q456" s="88">
        <f t="shared" si="46"/>
        <v>18.730615782724389</v>
      </c>
      <c r="R456" s="88">
        <f t="shared" si="47"/>
        <v>18.231323071085264</v>
      </c>
      <c r="S456">
        <f t="shared" si="42"/>
        <v>110.91471453064729</v>
      </c>
      <c r="T456">
        <f t="shared" si="43"/>
        <v>110.44535980191955</v>
      </c>
      <c r="U456" s="95">
        <f t="shared" si="44"/>
        <v>159.76691558929068</v>
      </c>
      <c r="V456" s="95">
        <f t="shared" si="45"/>
        <v>158.97135932409719</v>
      </c>
    </row>
    <row r="457" spans="16:22" ht="21" x14ac:dyDescent="0.25">
      <c r="P457" s="88">
        <v>4.6499999999999604</v>
      </c>
      <c r="Q457" s="88">
        <f t="shared" si="46"/>
        <v>18.750788772720526</v>
      </c>
      <c r="R457" s="88">
        <f t="shared" si="47"/>
        <v>18.250958319717533</v>
      </c>
      <c r="S457">
        <f t="shared" si="42"/>
        <v>110.93341397734875</v>
      </c>
      <c r="T457">
        <f t="shared" si="43"/>
        <v>110.46405924862101</v>
      </c>
      <c r="U457" s="95">
        <f t="shared" si="44"/>
        <v>159.79984985495341</v>
      </c>
      <c r="V457" s="95">
        <f t="shared" si="45"/>
        <v>159.00429358975992</v>
      </c>
    </row>
    <row r="458" spans="16:22" ht="21" x14ac:dyDescent="0.25">
      <c r="P458" s="88">
        <v>4.6599999999999602</v>
      </c>
      <c r="Q458" s="88">
        <f t="shared" si="46"/>
        <v>18.770940082966543</v>
      </c>
      <c r="R458" s="88">
        <f t="shared" si="47"/>
        <v>18.270572466506007</v>
      </c>
      <c r="S458">
        <f t="shared" si="42"/>
        <v>110.95207325334968</v>
      </c>
      <c r="T458">
        <f t="shared" si="43"/>
        <v>110.48271852462193</v>
      </c>
      <c r="U458" s="95">
        <f t="shared" si="44"/>
        <v>159.83271337025948</v>
      </c>
      <c r="V458" s="95">
        <f t="shared" si="45"/>
        <v>159.037157105066</v>
      </c>
    </row>
    <row r="459" spans="16:22" ht="21" x14ac:dyDescent="0.25">
      <c r="P459" s="88">
        <v>4.66999999999996</v>
      </c>
      <c r="Q459" s="88">
        <f t="shared" si="46"/>
        <v>18.791069783209739</v>
      </c>
      <c r="R459" s="88">
        <f t="shared" si="47"/>
        <v>18.290165579338755</v>
      </c>
      <c r="S459">
        <f t="shared" si="42"/>
        <v>110.9706925308719</v>
      </c>
      <c r="T459">
        <f t="shared" si="43"/>
        <v>110.50133780214418</v>
      </c>
      <c r="U459" s="95">
        <f t="shared" si="44"/>
        <v>159.86550643853337</v>
      </c>
      <c r="V459" s="95">
        <f t="shared" si="45"/>
        <v>159.06995017333989</v>
      </c>
    </row>
    <row r="460" spans="16:22" ht="21" x14ac:dyDescent="0.25">
      <c r="P460" s="88">
        <v>4.6799999999999597</v>
      </c>
      <c r="Q460" s="88">
        <f t="shared" si="46"/>
        <v>18.811177942824209</v>
      </c>
      <c r="R460" s="88">
        <f t="shared" si="47"/>
        <v>18.309737725740611</v>
      </c>
      <c r="S460">
        <f t="shared" si="42"/>
        <v>110.98927198103215</v>
      </c>
      <c r="T460">
        <f t="shared" si="43"/>
        <v>110.51991725230441</v>
      </c>
      <c r="U460" s="95">
        <f t="shared" si="44"/>
        <v>159.89822936115317</v>
      </c>
      <c r="V460" s="95">
        <f t="shared" si="45"/>
        <v>159.10267309595969</v>
      </c>
    </row>
    <row r="461" spans="16:22" ht="21" x14ac:dyDescent="0.25">
      <c r="P461" s="88">
        <v>4.6899999999999604</v>
      </c>
      <c r="Q461" s="88">
        <f t="shared" si="46"/>
        <v>18.831264630813678</v>
      </c>
      <c r="R461" s="88">
        <f t="shared" si="47"/>
        <v>18.329288972875894</v>
      </c>
      <c r="S461">
        <f t="shared" si="42"/>
        <v>111.00781177385133</v>
      </c>
      <c r="T461">
        <f t="shared" si="43"/>
        <v>110.53845704512361</v>
      </c>
      <c r="U461" s="95">
        <f t="shared" si="44"/>
        <v>159.93088243756699</v>
      </c>
      <c r="V461" s="95">
        <f t="shared" si="45"/>
        <v>159.13532617237348</v>
      </c>
    </row>
    <row r="462" spans="16:22" ht="21" x14ac:dyDescent="0.25">
      <c r="P462" s="88">
        <v>4.6999999999999602</v>
      </c>
      <c r="Q462" s="88">
        <f t="shared" si="46"/>
        <v>18.851329915814219</v>
      </c>
      <c r="R462" s="88">
        <f t="shared" si="47"/>
        <v>18.348819387551085</v>
      </c>
      <c r="S462">
        <f t="shared" si="42"/>
        <v>111.02631207826401</v>
      </c>
      <c r="T462">
        <f t="shared" si="43"/>
        <v>110.55695734953628</v>
      </c>
      <c r="U462" s="95">
        <f t="shared" si="44"/>
        <v>159.96346596530958</v>
      </c>
      <c r="V462" s="95">
        <f t="shared" si="45"/>
        <v>159.1679097001161</v>
      </c>
    </row>
    <row r="463" spans="16:22" ht="21" x14ac:dyDescent="0.25">
      <c r="P463" s="88">
        <v>4.70999999999996</v>
      </c>
      <c r="Q463" s="88">
        <f t="shared" si="46"/>
        <v>18.871373866097034</v>
      </c>
      <c r="R463" s="88">
        <f t="shared" si="47"/>
        <v>18.368329036217514</v>
      </c>
      <c r="S463">
        <f t="shared" si="42"/>
        <v>111.04477306212759</v>
      </c>
      <c r="T463">
        <f t="shared" si="43"/>
        <v>110.57541833339985</v>
      </c>
      <c r="U463" s="95">
        <f t="shared" si="44"/>
        <v>159.99598024001861</v>
      </c>
      <c r="V463" s="95">
        <f t="shared" si="45"/>
        <v>159.20042397482513</v>
      </c>
    </row>
    <row r="464" spans="16:22" ht="21" x14ac:dyDescent="0.25">
      <c r="P464" s="88">
        <v>4.7199999999999598</v>
      </c>
      <c r="Q464" s="88">
        <f t="shared" si="46"/>
        <v>18.891396549571137</v>
      </c>
      <c r="R464" s="88">
        <f t="shared" si="47"/>
        <v>18.387817984973971</v>
      </c>
      <c r="S464">
        <f t="shared" si="42"/>
        <v>111.06319489223142</v>
      </c>
      <c r="T464">
        <f t="shared" si="43"/>
        <v>110.59384016350369</v>
      </c>
      <c r="U464" s="95">
        <f t="shared" si="44"/>
        <v>160.02842555545064</v>
      </c>
      <c r="V464" s="95">
        <f t="shared" si="45"/>
        <v>159.23286929025716</v>
      </c>
    </row>
    <row r="465" spans="16:22" ht="21" x14ac:dyDescent="0.25">
      <c r="P465" s="88">
        <v>4.7299999999999596</v>
      </c>
      <c r="Q465" s="88">
        <f t="shared" si="46"/>
        <v>18.911398033786032</v>
      </c>
      <c r="R465" s="88">
        <f t="shared" si="47"/>
        <v>18.407286299569336</v>
      </c>
      <c r="S465">
        <f t="shared" si="42"/>
        <v>111.08157773430591</v>
      </c>
      <c r="T465">
        <f t="shared" si="43"/>
        <v>110.61222300557816</v>
      </c>
      <c r="U465" s="95">
        <f t="shared" si="44"/>
        <v>160.06080220349708</v>
      </c>
      <c r="V465" s="95">
        <f t="shared" si="45"/>
        <v>159.26524593830362</v>
      </c>
    </row>
    <row r="466" spans="16:22" ht="21" x14ac:dyDescent="0.25">
      <c r="P466" s="88">
        <v>4.7399999999999602</v>
      </c>
      <c r="Q466" s="88">
        <f t="shared" si="46"/>
        <v>18.931378385934401</v>
      </c>
      <c r="R466" s="88">
        <f t="shared" si="47"/>
        <v>18.426734045405166</v>
      </c>
      <c r="S466">
        <f t="shared" si="42"/>
        <v>111.09992175303137</v>
      </c>
      <c r="T466">
        <f t="shared" si="43"/>
        <v>110.63056702430364</v>
      </c>
      <c r="U466" s="95">
        <f t="shared" si="44"/>
        <v>160.09311047420007</v>
      </c>
      <c r="V466" s="95">
        <f t="shared" si="45"/>
        <v>159.29755420900659</v>
      </c>
    </row>
    <row r="467" spans="16:22" ht="21" x14ac:dyDescent="0.25">
      <c r="P467" s="88">
        <v>4.74999999999996</v>
      </c>
      <c r="Q467" s="88">
        <f t="shared" si="46"/>
        <v>18.951337672854713</v>
      </c>
      <c r="R467" s="88">
        <f t="shared" si="47"/>
        <v>18.446161287538246</v>
      </c>
      <c r="S467">
        <f t="shared" si="42"/>
        <v>111.11822711204701</v>
      </c>
      <c r="T467">
        <f t="shared" si="43"/>
        <v>110.64887238331926</v>
      </c>
      <c r="U467" s="95">
        <f t="shared" si="44"/>
        <v>160.12535065576785</v>
      </c>
      <c r="V467" s="95">
        <f t="shared" si="45"/>
        <v>159.32979439057436</v>
      </c>
    </row>
    <row r="468" spans="16:22" ht="21" x14ac:dyDescent="0.25">
      <c r="P468" s="88">
        <v>4.7599999999999598</v>
      </c>
      <c r="Q468" s="88">
        <f t="shared" si="46"/>
        <v>18.971275961033836</v>
      </c>
      <c r="R468" s="88">
        <f t="shared" si="47"/>
        <v>18.465568090683139</v>
      </c>
      <c r="S468">
        <f t="shared" si="42"/>
        <v>111.13649397395953</v>
      </c>
      <c r="T468">
        <f t="shared" si="43"/>
        <v>110.66713924523179</v>
      </c>
      <c r="U468" s="95">
        <f t="shared" si="44"/>
        <v>160.15752303459041</v>
      </c>
      <c r="V468" s="95">
        <f t="shared" si="45"/>
        <v>159.36196676939693</v>
      </c>
    </row>
    <row r="469" spans="16:22" ht="21" x14ac:dyDescent="0.25">
      <c r="P469" s="88">
        <v>4.7699999999999596</v>
      </c>
      <c r="Q469" s="88">
        <f t="shared" si="46"/>
        <v>18.991193316609632</v>
      </c>
      <c r="R469" s="88">
        <f t="shared" si="47"/>
        <v>18.484954519214703</v>
      </c>
      <c r="S469">
        <f t="shared" si="42"/>
        <v>111.15472250035195</v>
      </c>
      <c r="T469">
        <f t="shared" si="43"/>
        <v>110.68536777162421</v>
      </c>
      <c r="U469" s="95">
        <f t="shared" si="44"/>
        <v>160.18962789525457</v>
      </c>
      <c r="V469" s="95">
        <f t="shared" si="45"/>
        <v>159.39407163006109</v>
      </c>
    </row>
    <row r="470" spans="16:22" ht="21" x14ac:dyDescent="0.25">
      <c r="P470" s="88">
        <v>4.7799999999999603</v>
      </c>
      <c r="Q470" s="88">
        <f t="shared" si="46"/>
        <v>19.011089805373505</v>
      </c>
      <c r="R470" s="88">
        <f t="shared" si="47"/>
        <v>18.504320637170579</v>
      </c>
      <c r="S470">
        <f t="shared" si="42"/>
        <v>111.17291285179205</v>
      </c>
      <c r="T470">
        <f t="shared" si="43"/>
        <v>110.70355812306431</v>
      </c>
      <c r="U470" s="95">
        <f t="shared" si="44"/>
        <v>160.22166552055927</v>
      </c>
      <c r="V470" s="95">
        <f t="shared" si="45"/>
        <v>159.42610925536579</v>
      </c>
    </row>
    <row r="471" spans="16:22" ht="21" x14ac:dyDescent="0.25">
      <c r="P471" s="88">
        <v>4.7899999999999601</v>
      </c>
      <c r="Q471" s="88">
        <f t="shared" si="46"/>
        <v>19.030965492772943</v>
      </c>
      <c r="R471" s="88">
        <f t="shared" si="47"/>
        <v>18.523666508253644</v>
      </c>
      <c r="S471">
        <f t="shared" si="42"/>
        <v>111.19106518784093</v>
      </c>
      <c r="T471">
        <f t="shared" si="43"/>
        <v>110.7217104591132</v>
      </c>
      <c r="U471" s="95">
        <f t="shared" si="44"/>
        <v>160.25363619153032</v>
      </c>
      <c r="V471" s="95">
        <f t="shared" si="45"/>
        <v>159.45807992633684</v>
      </c>
    </row>
    <row r="472" spans="16:22" ht="21" x14ac:dyDescent="0.25">
      <c r="P472" s="88">
        <v>4.7999999999999599</v>
      </c>
      <c r="Q472" s="88">
        <f t="shared" si="46"/>
        <v>19.050820443914024</v>
      </c>
      <c r="R472" s="88">
        <f t="shared" si="47"/>
        <v>18.542992195834483</v>
      </c>
      <c r="S472">
        <f t="shared" si="42"/>
        <v>111.20917966706142</v>
      </c>
      <c r="T472">
        <f t="shared" si="43"/>
        <v>110.73982493833368</v>
      </c>
      <c r="U472" s="95">
        <f t="shared" si="44"/>
        <v>160.28554018743532</v>
      </c>
      <c r="V472" s="95">
        <f t="shared" si="45"/>
        <v>159.48998392224183</v>
      </c>
    </row>
    <row r="473" spans="16:22" ht="21" x14ac:dyDescent="0.25">
      <c r="P473" s="88">
        <v>4.8099999999999596</v>
      </c>
      <c r="Q473" s="88">
        <f t="shared" si="46"/>
        <v>19.070654723563912</v>
      </c>
      <c r="R473" s="88">
        <f t="shared" si="47"/>
        <v>18.56229776295379</v>
      </c>
      <c r="S473">
        <f t="shared" si="42"/>
        <v>111.22725644702631</v>
      </c>
      <c r="T473">
        <f t="shared" si="43"/>
        <v>110.75790171829857</v>
      </c>
      <c r="U473" s="95">
        <f t="shared" si="44"/>
        <v>160.31737778579827</v>
      </c>
      <c r="V473" s="95">
        <f t="shared" si="45"/>
        <v>159.52182152060479</v>
      </c>
    </row>
    <row r="474" spans="16:22" ht="21" x14ac:dyDescent="0.25">
      <c r="P474" s="88">
        <v>4.8199999999999603</v>
      </c>
      <c r="Q474" s="88">
        <f t="shared" si="46"/>
        <v>19.090468396153316</v>
      </c>
      <c r="R474" s="88">
        <f t="shared" si="47"/>
        <v>18.581583272324782</v>
      </c>
      <c r="S474">
        <f t="shared" si="42"/>
        <v>111.24529568432666</v>
      </c>
      <c r="T474">
        <f t="shared" si="43"/>
        <v>110.77594095559893</v>
      </c>
      <c r="U474" s="95">
        <f t="shared" si="44"/>
        <v>160.34914926241402</v>
      </c>
      <c r="V474" s="95">
        <f t="shared" si="45"/>
        <v>159.55359299722053</v>
      </c>
    </row>
    <row r="475" spans="16:22" ht="21" x14ac:dyDescent="0.25">
      <c r="P475" s="88">
        <v>4.8299999999999601</v>
      </c>
      <c r="Q475" s="88">
        <f t="shared" si="46"/>
        <v>19.110261525778935</v>
      </c>
      <c r="R475" s="88">
        <f t="shared" si="47"/>
        <v>18.600848786335558</v>
      </c>
      <c r="S475">
        <f t="shared" si="42"/>
        <v>111.26329753457992</v>
      </c>
      <c r="T475">
        <f t="shared" si="43"/>
        <v>110.79394280585218</v>
      </c>
      <c r="U475" s="95">
        <f t="shared" si="44"/>
        <v>160.38085489136262</v>
      </c>
      <c r="V475" s="95">
        <f t="shared" si="45"/>
        <v>159.58529862616916</v>
      </c>
    </row>
    <row r="476" spans="16:22" ht="21" x14ac:dyDescent="0.25">
      <c r="P476" s="88">
        <v>4.8399999999999599</v>
      </c>
      <c r="Q476" s="88">
        <f t="shared" si="46"/>
        <v>19.130034176205871</v>
      </c>
      <c r="R476" s="88">
        <f t="shared" si="47"/>
        <v>18.620094367051465</v>
      </c>
      <c r="S476">
        <f t="shared" si="42"/>
        <v>111.28126215243792</v>
      </c>
      <c r="T476">
        <f t="shared" si="43"/>
        <v>110.81190742371018</v>
      </c>
      <c r="U476" s="95">
        <f t="shared" si="44"/>
        <v>160.41249494502361</v>
      </c>
      <c r="V476" s="95">
        <f t="shared" si="45"/>
        <v>159.61693867983013</v>
      </c>
    </row>
    <row r="477" spans="16:22" ht="21" x14ac:dyDescent="0.25">
      <c r="P477" s="88">
        <v>4.8499999999999597</v>
      </c>
      <c r="Q477" s="88">
        <f t="shared" si="46"/>
        <v>19.149786410870036</v>
      </c>
      <c r="R477" s="88">
        <f t="shared" si="47"/>
        <v>18.639320076217441</v>
      </c>
      <c r="S477">
        <f t="shared" si="42"/>
        <v>111.29918969159495</v>
      </c>
      <c r="T477">
        <f t="shared" si="43"/>
        <v>110.82983496286721</v>
      </c>
      <c r="U477" s="95">
        <f t="shared" si="44"/>
        <v>160.44406969408985</v>
      </c>
      <c r="V477" s="95">
        <f t="shared" si="45"/>
        <v>159.64851342889636</v>
      </c>
    </row>
    <row r="478" spans="16:22" ht="21" x14ac:dyDescent="0.25">
      <c r="P478" s="88">
        <v>4.8599999999999604</v>
      </c>
      <c r="Q478" s="88">
        <f t="shared" si="46"/>
        <v>19.169518292880515</v>
      </c>
      <c r="R478" s="88">
        <f t="shared" si="47"/>
        <v>18.6585259752603</v>
      </c>
      <c r="S478">
        <f t="shared" si="42"/>
        <v>111.31708030479554</v>
      </c>
      <c r="T478">
        <f t="shared" si="43"/>
        <v>110.8477255760678</v>
      </c>
      <c r="U478" s="95">
        <f t="shared" si="44"/>
        <v>160.47557940758162</v>
      </c>
      <c r="V478" s="95">
        <f t="shared" si="45"/>
        <v>159.68002314238814</v>
      </c>
    </row>
    <row r="479" spans="16:22" ht="21" x14ac:dyDescent="0.25">
      <c r="P479" s="88">
        <v>4.8699999999999601</v>
      </c>
      <c r="Q479" s="88">
        <f t="shared" si="46"/>
        <v>19.18922988502193</v>
      </c>
      <c r="R479" s="88">
        <f t="shared" si="47"/>
        <v>18.677712125291045</v>
      </c>
      <c r="S479">
        <f t="shared" si="42"/>
        <v>111.33493414384236</v>
      </c>
      <c r="T479">
        <f t="shared" si="43"/>
        <v>110.86557941511462</v>
      </c>
      <c r="U479" s="95">
        <f t="shared" si="44"/>
        <v>160.50702435286021</v>
      </c>
      <c r="V479" s="95">
        <f t="shared" si="45"/>
        <v>159.71146808766673</v>
      </c>
    </row>
    <row r="480" spans="16:22" ht="21" x14ac:dyDescent="0.25">
      <c r="P480" s="88">
        <v>4.8799999999999599</v>
      </c>
      <c r="Q480" s="88">
        <f t="shared" si="46"/>
        <v>19.208921249756759</v>
      </c>
      <c r="R480" s="88">
        <f t="shared" si="47"/>
        <v>18.696878587107125</v>
      </c>
      <c r="S480">
        <f t="shared" si="42"/>
        <v>111.35275135960389</v>
      </c>
      <c r="T480">
        <f t="shared" si="43"/>
        <v>110.88339663087615</v>
      </c>
      <c r="U480" s="95">
        <f t="shared" si="44"/>
        <v>160.53840479564167</v>
      </c>
      <c r="V480" s="95">
        <f t="shared" si="45"/>
        <v>159.74284853044819</v>
      </c>
    </row>
    <row r="481" spans="16:22" ht="21" x14ac:dyDescent="0.25">
      <c r="P481" s="88">
        <v>4.8899999999999597</v>
      </c>
      <c r="Q481" s="88">
        <f t="shared" si="46"/>
        <v>19.228592449227655</v>
      </c>
      <c r="R481" s="88">
        <f t="shared" si="47"/>
        <v>18.716025421194686</v>
      </c>
      <c r="S481">
        <f t="shared" si="42"/>
        <v>111.37053210202208</v>
      </c>
      <c r="T481">
        <f t="shared" si="43"/>
        <v>110.90117737329435</v>
      </c>
      <c r="U481" s="95">
        <f t="shared" si="44"/>
        <v>160.56972100001019</v>
      </c>
      <c r="V481" s="95">
        <f t="shared" si="45"/>
        <v>159.77416473481668</v>
      </c>
    </row>
    <row r="482" spans="16:22" ht="21" x14ac:dyDescent="0.25">
      <c r="P482" s="88">
        <v>4.8999999999999604</v>
      </c>
      <c r="Q482" s="88">
        <f t="shared" si="46"/>
        <v>19.248243545259729</v>
      </c>
      <c r="R482" s="88">
        <f t="shared" si="47"/>
        <v>18.7351526877308</v>
      </c>
      <c r="S482">
        <f t="shared" si="42"/>
        <v>111.38827652011994</v>
      </c>
      <c r="T482">
        <f t="shared" si="43"/>
        <v>110.91892179139221</v>
      </c>
      <c r="U482" s="95">
        <f t="shared" si="44"/>
        <v>160.60097322843146</v>
      </c>
      <c r="V482" s="95">
        <f t="shared" si="45"/>
        <v>159.80541696323797</v>
      </c>
    </row>
    <row r="483" spans="16:22" ht="21" x14ac:dyDescent="0.25">
      <c r="P483" s="88">
        <v>4.9099999999999602</v>
      </c>
      <c r="Q483" s="88">
        <f t="shared" si="46"/>
        <v>19.26787459936282</v>
      </c>
      <c r="R483" s="88">
        <f t="shared" si="47"/>
        <v>18.754260446585658</v>
      </c>
      <c r="S483">
        <f t="shared" si="42"/>
        <v>111.40598476200904</v>
      </c>
      <c r="T483">
        <f t="shared" si="43"/>
        <v>110.9366300332813</v>
      </c>
      <c r="U483" s="95">
        <f t="shared" si="44"/>
        <v>160.63216174176591</v>
      </c>
      <c r="V483" s="95">
        <f t="shared" si="45"/>
        <v>159.83660547657243</v>
      </c>
    </row>
    <row r="484" spans="16:22" ht="21" x14ac:dyDescent="0.25">
      <c r="P484" s="88">
        <v>4.91999999999996</v>
      </c>
      <c r="Q484" s="88">
        <f t="shared" si="46"/>
        <v>19.287485672733727</v>
      </c>
      <c r="R484" s="88">
        <f t="shared" si="47"/>
        <v>18.773348757324783</v>
      </c>
      <c r="S484">
        <f t="shared" si="42"/>
        <v>111.42365697489689</v>
      </c>
      <c r="T484">
        <f t="shared" si="43"/>
        <v>110.95430224616915</v>
      </c>
      <c r="U484" s="95">
        <f t="shared" si="44"/>
        <v>160.66328679928168</v>
      </c>
      <c r="V484" s="95">
        <f t="shared" si="45"/>
        <v>159.8677305340882</v>
      </c>
    </row>
    <row r="485" spans="16:22" ht="21" x14ac:dyDescent="0.25">
      <c r="P485" s="88">
        <v>4.9299999999999597</v>
      </c>
      <c r="Q485" s="88">
        <f t="shared" si="46"/>
        <v>19.30707682625847</v>
      </c>
      <c r="R485" s="88">
        <f t="shared" si="47"/>
        <v>18.79241767921118</v>
      </c>
      <c r="S485">
        <f t="shared" si="42"/>
        <v>111.44129330509428</v>
      </c>
      <c r="T485">
        <f t="shared" si="43"/>
        <v>110.97193857636654</v>
      </c>
      <c r="U485" s="95">
        <f t="shared" si="44"/>
        <v>160.69434865866765</v>
      </c>
      <c r="V485" s="95">
        <f t="shared" si="45"/>
        <v>159.89879239347417</v>
      </c>
    </row>
    <row r="486" spans="16:22" ht="21" x14ac:dyDescent="0.25">
      <c r="P486" s="88">
        <v>4.9399999999999604</v>
      </c>
      <c r="Q486" s="88">
        <f t="shared" si="46"/>
        <v>19.326648120514456</v>
      </c>
      <c r="R486" s="88">
        <f t="shared" si="47"/>
        <v>18.811467271207469</v>
      </c>
      <c r="S486">
        <f t="shared" si="42"/>
        <v>111.45889389802261</v>
      </c>
      <c r="T486">
        <f t="shared" si="43"/>
        <v>110.98953916929487</v>
      </c>
      <c r="U486" s="95">
        <f t="shared" si="44"/>
        <v>160.7253475760462</v>
      </c>
      <c r="V486" s="95">
        <f t="shared" si="45"/>
        <v>159.92979131085272</v>
      </c>
    </row>
    <row r="487" spans="16:22" ht="21" x14ac:dyDescent="0.25">
      <c r="P487" s="88">
        <v>4.9499999999999602</v>
      </c>
      <c r="Q487" s="88">
        <f t="shared" si="46"/>
        <v>19.346199615772679</v>
      </c>
      <c r="R487" s="88">
        <f t="shared" si="47"/>
        <v>18.83049759197803</v>
      </c>
      <c r="S487">
        <f t="shared" si="42"/>
        <v>111.47645889822104</v>
      </c>
      <c r="T487">
        <f t="shared" si="43"/>
        <v>111.00710416949332</v>
      </c>
      <c r="U487" s="95">
        <f t="shared" si="44"/>
        <v>160.7562838059859</v>
      </c>
      <c r="V487" s="95">
        <f t="shared" si="45"/>
        <v>159.96072754079239</v>
      </c>
    </row>
    <row r="488" spans="16:22" ht="21" x14ac:dyDescent="0.25">
      <c r="P488" s="88">
        <v>4.95999999999996</v>
      </c>
      <c r="Q488" s="88">
        <f t="shared" si="46"/>
        <v>19.365731371999896</v>
      </c>
      <c r="R488" s="88">
        <f t="shared" si="47"/>
        <v>18.849508699891125</v>
      </c>
      <c r="S488">
        <f t="shared" si="42"/>
        <v>111.49398844935362</v>
      </c>
      <c r="T488">
        <f t="shared" si="43"/>
        <v>111.02463372062589</v>
      </c>
      <c r="U488" s="95">
        <f t="shared" si="44"/>
        <v>160.78715760151394</v>
      </c>
      <c r="V488" s="95">
        <f t="shared" si="45"/>
        <v>159.99160133632046</v>
      </c>
    </row>
    <row r="489" spans="16:22" ht="21" x14ac:dyDescent="0.25">
      <c r="P489" s="88">
        <v>4.96999999999995</v>
      </c>
      <c r="Q489" s="88">
        <f t="shared" si="46"/>
        <v>19.385243448860741</v>
      </c>
      <c r="R489" s="88">
        <f t="shared" si="47"/>
        <v>18.868500653020934</v>
      </c>
      <c r="S489">
        <f t="shared" si="42"/>
        <v>111.5114826942163</v>
      </c>
      <c r="T489">
        <f t="shared" si="43"/>
        <v>111.04212796548856</v>
      </c>
      <c r="U489" s="95">
        <f t="shared" si="44"/>
        <v>160.81796921412871</v>
      </c>
      <c r="V489" s="95">
        <f t="shared" si="45"/>
        <v>160.02241294893523</v>
      </c>
    </row>
    <row r="490" spans="16:22" ht="21" x14ac:dyDescent="0.25">
      <c r="P490" s="88">
        <v>4.9799999999999498</v>
      </c>
      <c r="Q490" s="88">
        <f t="shared" si="46"/>
        <v>19.404735905719932</v>
      </c>
      <c r="R490" s="88">
        <f t="shared" si="47"/>
        <v>18.887473509149711</v>
      </c>
      <c r="S490">
        <f t="shared" si="42"/>
        <v>111.528941774744</v>
      </c>
      <c r="T490">
        <f t="shared" si="43"/>
        <v>111.05958704601628</v>
      </c>
      <c r="U490" s="95">
        <f t="shared" si="44"/>
        <v>160.84871889381208</v>
      </c>
      <c r="V490" s="95">
        <f t="shared" si="45"/>
        <v>160.05316262861862</v>
      </c>
    </row>
    <row r="491" spans="16:22" ht="21" x14ac:dyDescent="0.25">
      <c r="P491" s="88">
        <v>4.9899999999999496</v>
      </c>
      <c r="Q491" s="88">
        <f t="shared" si="46"/>
        <v>19.424208801644259</v>
      </c>
      <c r="R491" s="88">
        <f t="shared" si="47"/>
        <v>18.906427325769744</v>
      </c>
      <c r="S491">
        <f t="shared" si="42"/>
        <v>111.54636583201746</v>
      </c>
      <c r="T491">
        <f t="shared" si="43"/>
        <v>111.07701110328972</v>
      </c>
      <c r="U491" s="95">
        <f t="shared" si="44"/>
        <v>160.87940688904146</v>
      </c>
      <c r="V491" s="95">
        <f t="shared" si="45"/>
        <v>160.08385062384798</v>
      </c>
    </row>
    <row r="492" spans="16:22" ht="21" x14ac:dyDescent="0.25">
      <c r="P492" s="88">
        <v>4.9999999999999503</v>
      </c>
      <c r="Q492" s="88">
        <f t="shared" si="46"/>
        <v>19.443662195404762</v>
      </c>
      <c r="R492" s="88">
        <f t="shared" si="47"/>
        <v>18.925362160085438</v>
      </c>
      <c r="S492">
        <f t="shared" si="42"/>
        <v>111.56375500627003</v>
      </c>
      <c r="T492">
        <f t="shared" si="43"/>
        <v>111.09440027754229</v>
      </c>
      <c r="U492" s="95">
        <f t="shared" si="44"/>
        <v>160.91003344680186</v>
      </c>
      <c r="V492" s="95">
        <f t="shared" si="45"/>
        <v>160.11447718160838</v>
      </c>
    </row>
  </sheetData>
  <mergeCells count="15">
    <mergeCell ref="L1:L2"/>
    <mergeCell ref="C53:D53"/>
    <mergeCell ref="A44:E44"/>
    <mergeCell ref="A50:E50"/>
    <mergeCell ref="A36:E36"/>
    <mergeCell ref="E1:E2"/>
    <mergeCell ref="B1:B2"/>
    <mergeCell ref="A1:A2"/>
    <mergeCell ref="H9:I9"/>
    <mergeCell ref="H1:I1"/>
    <mergeCell ref="H5:I5"/>
    <mergeCell ref="H6:I6"/>
    <mergeCell ref="H7:I7"/>
    <mergeCell ref="H8:I8"/>
    <mergeCell ref="C35:D3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Dane</vt:lpstr>
      <vt:lpstr>Free-Space</vt:lpstr>
      <vt:lpstr>Okumura</vt:lpstr>
      <vt:lpstr>Sheet1</vt:lpstr>
      <vt:lpstr>Hata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2017-01-10T20:06:35Z</dcterms:modified>
</cp:coreProperties>
</file>